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8.xml" ContentType="application/vnd.ms-excel.person+xml"/>
  <Override PartName="/xl/persons/person0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9.xml" ContentType="application/vnd.ms-excel.person+xml"/>
  <Override PartName="/xl/persons/person2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8c943325c58c86/Documents/Bootcamp_GitHub/Tasks-Assignments/GathPortfolio/Gath_Website/"/>
    </mc:Choice>
  </mc:AlternateContent>
  <xr:revisionPtr revIDLastSave="50" documentId="13_ncr:1_{ECDCA30A-09E9-4612-9C95-5AA06EBA06A8}" xr6:coauthVersionLast="47" xr6:coauthVersionMax="47" xr10:uidLastSave="{270A3146-DFE4-4C83-ABC6-FC07A1AB2DA1}"/>
  <bookViews>
    <workbookView xWindow="-108" yWindow="-108" windowWidth="23256" windowHeight="12456" activeTab="4" xr2:uid="{032BD6D3-F16F-4BA2-9C03-1257B7D6B71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Sheet3!$X$1:$X$465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5" l="1"/>
  <c r="A4" i="5"/>
  <c r="A5" i="5" s="1"/>
  <c r="A6" i="5" s="1"/>
  <c r="A7" i="5" s="1"/>
  <c r="A8" i="5" s="1"/>
  <c r="A9" i="5" s="1"/>
  <c r="A10" i="5" s="1"/>
  <c r="A11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4" i="5" s="1"/>
  <c r="A45" i="5" s="1"/>
  <c r="A46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6" i="5" s="1"/>
  <c r="A77" i="5" s="1"/>
  <c r="A78" i="5" s="1"/>
  <c r="A79" i="5" s="1"/>
  <c r="A80" i="5" s="1"/>
  <c r="A81" i="5" s="1"/>
  <c r="A82" i="5" s="1"/>
  <c r="A83" i="5" s="1"/>
  <c r="A84" i="5" s="1"/>
  <c r="A88" i="5" s="1"/>
  <c r="A89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U28" i="3"/>
  <c r="U30" i="3"/>
  <c r="U32" i="3"/>
  <c r="U33" i="3" s="1"/>
  <c r="U34" i="3" s="1"/>
  <c r="U35" i="3" s="1"/>
  <c r="U36" i="3" s="1"/>
  <c r="U37" i="3" s="1"/>
  <c r="U38" i="3" s="1"/>
  <c r="U39" i="3" s="1"/>
  <c r="U40" i="3" s="1"/>
  <c r="U21" i="3"/>
  <c r="U22" i="3" s="1"/>
  <c r="U24" i="3"/>
  <c r="U25" i="3" s="1"/>
  <c r="U26" i="3" s="1"/>
  <c r="U19" i="3"/>
  <c r="U4" i="3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K153" i="2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AL861" i="1"/>
  <c r="AL860" i="1"/>
  <c r="AM859" i="1"/>
  <c r="AL859" i="1"/>
  <c r="AO858" i="1"/>
  <c r="AM857" i="1"/>
  <c r="AL857" i="1"/>
  <c r="AO856" i="1"/>
  <c r="AL855" i="1"/>
  <c r="AO854" i="1"/>
  <c r="AM854" i="1"/>
  <c r="AO853" i="1"/>
  <c r="AM853" i="1"/>
  <c r="AM851" i="1"/>
  <c r="AL848" i="1"/>
  <c r="AL844" i="1"/>
  <c r="AL843" i="1"/>
  <c r="AL842" i="1"/>
  <c r="AP841" i="1"/>
  <c r="AN841" i="1"/>
  <c r="AL841" i="1"/>
  <c r="AP840" i="1"/>
  <c r="AN840" i="1"/>
  <c r="AL840" i="1"/>
  <c r="AL839" i="1"/>
  <c r="AQ838" i="1"/>
  <c r="AL838" i="1"/>
  <c r="AL837" i="1"/>
  <c r="AL836" i="1"/>
  <c r="AL835" i="1"/>
  <c r="AL834" i="1"/>
  <c r="AL833" i="1"/>
  <c r="AL832" i="1"/>
  <c r="AL831" i="1"/>
  <c r="AQ830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R791" i="1"/>
  <c r="AP791" i="1"/>
  <c r="AL791" i="1"/>
  <c r="AL790" i="1"/>
  <c r="AL789" i="1"/>
  <c r="AM788" i="1"/>
  <c r="AL788" i="1"/>
  <c r="AO787" i="1"/>
  <c r="AM786" i="1"/>
  <c r="AL786" i="1"/>
  <c r="AO785" i="1"/>
  <c r="AL784" i="1"/>
  <c r="AO783" i="1"/>
  <c r="AM783" i="1"/>
  <c r="AO782" i="1"/>
  <c r="AM782" i="1"/>
  <c r="AM780" i="1"/>
  <c r="AL777" i="1"/>
  <c r="AL773" i="1"/>
  <c r="AL772" i="1"/>
  <c r="AL771" i="1"/>
  <c r="AP770" i="1"/>
  <c r="AN770" i="1"/>
  <c r="AL770" i="1"/>
  <c r="AP769" i="1"/>
  <c r="AN769" i="1"/>
  <c r="AL769" i="1"/>
  <c r="AL768" i="1"/>
  <c r="AQ767" i="1"/>
  <c r="AL767" i="1"/>
  <c r="AL766" i="1"/>
  <c r="AL765" i="1"/>
  <c r="AL764" i="1"/>
  <c r="AL763" i="1"/>
  <c r="AL762" i="1"/>
  <c r="AL761" i="1"/>
  <c r="AL760" i="1"/>
  <c r="AQ759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R720" i="1"/>
  <c r="AP720" i="1"/>
  <c r="AL720" i="1"/>
  <c r="AL719" i="1"/>
  <c r="AL718" i="1"/>
  <c r="AM717" i="1"/>
  <c r="AL717" i="1"/>
  <c r="AO716" i="1"/>
  <c r="AM715" i="1"/>
  <c r="AL715" i="1"/>
  <c r="AO714" i="1"/>
  <c r="AL713" i="1"/>
  <c r="AO712" i="1"/>
  <c r="AM712" i="1"/>
  <c r="AO711" i="1"/>
  <c r="AM711" i="1"/>
  <c r="AM709" i="1"/>
  <c r="AL706" i="1"/>
  <c r="AL702" i="1"/>
  <c r="AL701" i="1"/>
  <c r="AL700" i="1"/>
  <c r="AP699" i="1"/>
  <c r="AN699" i="1"/>
  <c r="AL699" i="1"/>
  <c r="AP698" i="1"/>
  <c r="AN698" i="1"/>
  <c r="AL698" i="1"/>
  <c r="AL697" i="1"/>
  <c r="AQ696" i="1"/>
  <c r="AL696" i="1"/>
  <c r="AL695" i="1"/>
  <c r="AL694" i="1"/>
  <c r="AL693" i="1"/>
  <c r="AL692" i="1"/>
  <c r="AL691" i="1"/>
  <c r="AL690" i="1"/>
  <c r="AL689" i="1"/>
  <c r="AQ688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R649" i="1"/>
  <c r="AP649" i="1"/>
  <c r="AL649" i="1"/>
  <c r="AL648" i="1"/>
  <c r="AL647" i="1"/>
  <c r="AM646" i="1"/>
  <c r="AL646" i="1"/>
  <c r="AO645" i="1"/>
  <c r="AM644" i="1"/>
  <c r="AL644" i="1"/>
  <c r="AO643" i="1"/>
  <c r="AL642" i="1"/>
  <c r="AO641" i="1"/>
  <c r="AM641" i="1"/>
  <c r="AO640" i="1"/>
  <c r="AM640" i="1"/>
  <c r="AM638" i="1"/>
  <c r="AL635" i="1"/>
  <c r="AL631" i="1"/>
  <c r="AL630" i="1"/>
  <c r="AL629" i="1"/>
  <c r="AP628" i="1"/>
  <c r="AN628" i="1"/>
  <c r="AL628" i="1"/>
  <c r="AP627" i="1"/>
  <c r="AN627" i="1"/>
  <c r="AL627" i="1"/>
  <c r="AL626" i="1"/>
  <c r="AQ625" i="1"/>
  <c r="AL625" i="1"/>
  <c r="AL624" i="1"/>
  <c r="AL623" i="1"/>
  <c r="AL622" i="1"/>
  <c r="AL621" i="1"/>
  <c r="AL620" i="1"/>
  <c r="AL619" i="1"/>
  <c r="AL618" i="1"/>
  <c r="AQ617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R578" i="1"/>
  <c r="AP578" i="1"/>
  <c r="AL578" i="1"/>
  <c r="AL577" i="1"/>
  <c r="AL576" i="1"/>
  <c r="AM575" i="1"/>
  <c r="AL575" i="1"/>
  <c r="AO574" i="1"/>
  <c r="AM573" i="1"/>
  <c r="AL573" i="1"/>
  <c r="AO572" i="1"/>
  <c r="AL571" i="1"/>
  <c r="AO570" i="1"/>
  <c r="AM570" i="1"/>
  <c r="AO569" i="1"/>
  <c r="AM569" i="1"/>
  <c r="AM567" i="1"/>
  <c r="AL564" i="1"/>
  <c r="AL560" i="1"/>
  <c r="AL559" i="1"/>
  <c r="AL558" i="1"/>
  <c r="AP557" i="1"/>
  <c r="AN557" i="1"/>
  <c r="AL557" i="1"/>
  <c r="AP556" i="1"/>
  <c r="AN556" i="1"/>
  <c r="AL556" i="1"/>
  <c r="AL555" i="1"/>
  <c r="AQ554" i="1"/>
  <c r="AL554" i="1"/>
  <c r="AL553" i="1"/>
  <c r="AL552" i="1"/>
  <c r="AL551" i="1"/>
  <c r="AL550" i="1"/>
  <c r="AL549" i="1"/>
  <c r="AL548" i="1"/>
  <c r="AL547" i="1"/>
  <c r="AQ546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R507" i="1"/>
  <c r="AP507" i="1"/>
  <c r="AL507" i="1"/>
  <c r="AL506" i="1"/>
  <c r="AL505" i="1"/>
  <c r="AM504" i="1"/>
  <c r="AL504" i="1"/>
  <c r="AO503" i="1"/>
  <c r="AM502" i="1"/>
  <c r="AL502" i="1"/>
  <c r="AO501" i="1"/>
  <c r="AL500" i="1"/>
  <c r="AO499" i="1"/>
  <c r="AM499" i="1"/>
  <c r="AO498" i="1"/>
  <c r="AM498" i="1"/>
  <c r="AM496" i="1"/>
  <c r="AL493" i="1"/>
  <c r="AL489" i="1"/>
  <c r="AL488" i="1"/>
  <c r="AL487" i="1"/>
  <c r="AP486" i="1"/>
  <c r="AN486" i="1"/>
  <c r="AL486" i="1"/>
  <c r="AP485" i="1"/>
  <c r="AN485" i="1"/>
  <c r="AL485" i="1"/>
  <c r="AL484" i="1"/>
  <c r="AQ483" i="1"/>
  <c r="AL483" i="1"/>
  <c r="AL482" i="1"/>
  <c r="AL481" i="1"/>
  <c r="AL480" i="1"/>
  <c r="AL479" i="1"/>
  <c r="AL478" i="1"/>
  <c r="AL477" i="1"/>
  <c r="AL476" i="1"/>
  <c r="AQ475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R436" i="1"/>
  <c r="AP436" i="1"/>
  <c r="AL436" i="1"/>
  <c r="AL435" i="1"/>
  <c r="AL434" i="1"/>
  <c r="AM433" i="1"/>
  <c r="AL433" i="1"/>
  <c r="AO432" i="1"/>
  <c r="AM431" i="1"/>
  <c r="AL431" i="1"/>
  <c r="AO430" i="1"/>
  <c r="AL429" i="1"/>
  <c r="AO428" i="1"/>
  <c r="AM428" i="1"/>
  <c r="AO427" i="1"/>
  <c r="AM427" i="1"/>
  <c r="AM425" i="1"/>
  <c r="AL422" i="1"/>
  <c r="AL418" i="1"/>
  <c r="AL417" i="1"/>
  <c r="AL416" i="1"/>
  <c r="AP415" i="1"/>
  <c r="AN415" i="1"/>
  <c r="AL415" i="1"/>
  <c r="AP414" i="1"/>
  <c r="AN414" i="1"/>
  <c r="AL414" i="1"/>
  <c r="AL413" i="1"/>
  <c r="AQ412" i="1"/>
  <c r="AL412" i="1"/>
  <c r="AL411" i="1"/>
  <c r="AL410" i="1"/>
  <c r="AL409" i="1"/>
  <c r="AL408" i="1"/>
  <c r="AL407" i="1"/>
  <c r="AL406" i="1"/>
  <c r="AL405" i="1"/>
  <c r="AQ404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R365" i="1"/>
  <c r="AP365" i="1"/>
  <c r="AL365" i="1"/>
  <c r="AL364" i="1"/>
  <c r="AL363" i="1"/>
  <c r="AM362" i="1"/>
  <c r="AL362" i="1"/>
  <c r="AO361" i="1"/>
  <c r="AM360" i="1"/>
  <c r="AL360" i="1"/>
  <c r="AO359" i="1"/>
  <c r="AL358" i="1"/>
  <c r="AO357" i="1"/>
  <c r="AM357" i="1"/>
  <c r="AO356" i="1"/>
  <c r="AM356" i="1"/>
  <c r="AM354" i="1"/>
  <c r="AL351" i="1"/>
  <c r="AL347" i="1"/>
  <c r="AL346" i="1"/>
  <c r="AL345" i="1"/>
  <c r="AP344" i="1"/>
  <c r="AN344" i="1"/>
  <c r="AL344" i="1"/>
  <c r="AP343" i="1"/>
  <c r="AN343" i="1"/>
  <c r="AL343" i="1"/>
  <c r="AL342" i="1"/>
  <c r="AQ341" i="1"/>
  <c r="AL341" i="1"/>
  <c r="AL340" i="1"/>
  <c r="AL339" i="1"/>
  <c r="AL338" i="1"/>
  <c r="AL337" i="1"/>
  <c r="AL336" i="1"/>
  <c r="AL335" i="1"/>
  <c r="AL334" i="1"/>
  <c r="AQ333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R294" i="1"/>
  <c r="AP294" i="1"/>
  <c r="AL294" i="1"/>
  <c r="AL293" i="1"/>
  <c r="AL292" i="1"/>
  <c r="AM291" i="1"/>
  <c r="AL291" i="1"/>
  <c r="AO290" i="1"/>
  <c r="AM289" i="1"/>
  <c r="AL289" i="1"/>
  <c r="AO288" i="1"/>
  <c r="AL287" i="1"/>
  <c r="AO286" i="1"/>
  <c r="AM286" i="1"/>
  <c r="AO285" i="1"/>
  <c r="AM285" i="1"/>
  <c r="AM283" i="1"/>
  <c r="AL280" i="1"/>
  <c r="AL276" i="1"/>
  <c r="AL275" i="1"/>
  <c r="AL274" i="1"/>
  <c r="AP273" i="1"/>
  <c r="AN273" i="1"/>
  <c r="AL273" i="1"/>
  <c r="AP272" i="1"/>
  <c r="AN272" i="1"/>
  <c r="AL272" i="1"/>
  <c r="AL271" i="1"/>
  <c r="AQ270" i="1"/>
  <c r="AL270" i="1"/>
  <c r="AL269" i="1"/>
  <c r="AL268" i="1"/>
  <c r="AL267" i="1"/>
  <c r="AL266" i="1"/>
  <c r="AL265" i="1"/>
  <c r="AL264" i="1"/>
  <c r="AL263" i="1"/>
  <c r="AQ262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R223" i="1"/>
  <c r="AP223" i="1"/>
  <c r="AL223" i="1"/>
  <c r="AL222" i="1"/>
  <c r="AL221" i="1"/>
  <c r="AM220" i="1"/>
  <c r="AL220" i="1"/>
  <c r="AO219" i="1"/>
  <c r="AM218" i="1"/>
  <c r="AL218" i="1"/>
  <c r="AO217" i="1"/>
  <c r="AL216" i="1"/>
  <c r="AO215" i="1"/>
  <c r="AM215" i="1"/>
  <c r="AO214" i="1"/>
  <c r="AM214" i="1"/>
  <c r="AM212" i="1"/>
  <c r="AL209" i="1"/>
  <c r="AL205" i="1"/>
  <c r="AL204" i="1"/>
  <c r="AL203" i="1"/>
  <c r="AP202" i="1"/>
  <c r="AN202" i="1"/>
  <c r="AL202" i="1"/>
  <c r="AP201" i="1"/>
  <c r="AN201" i="1"/>
  <c r="AL201" i="1"/>
  <c r="AL200" i="1"/>
  <c r="AQ199" i="1"/>
  <c r="AL199" i="1"/>
  <c r="AL198" i="1"/>
  <c r="AL197" i="1"/>
  <c r="AL196" i="1"/>
  <c r="AL195" i="1"/>
  <c r="AL194" i="1"/>
  <c r="AL193" i="1"/>
  <c r="AL192" i="1"/>
  <c r="AQ191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R152" i="1"/>
  <c r="AP152" i="1"/>
  <c r="AL152" i="1"/>
  <c r="AL151" i="1"/>
  <c r="AL150" i="1"/>
  <c r="AM149" i="1"/>
  <c r="AL149" i="1"/>
  <c r="AO148" i="1"/>
  <c r="AM147" i="1"/>
  <c r="AL147" i="1"/>
  <c r="AO146" i="1"/>
  <c r="AL145" i="1"/>
  <c r="AO144" i="1"/>
  <c r="AM144" i="1"/>
  <c r="AO143" i="1"/>
  <c r="AM143" i="1"/>
  <c r="AM141" i="1"/>
  <c r="AL138" i="1"/>
  <c r="AL134" i="1"/>
  <c r="AL133" i="1"/>
  <c r="AL132" i="1"/>
  <c r="AP131" i="1"/>
  <c r="AN131" i="1"/>
  <c r="AL131" i="1"/>
  <c r="AP130" i="1"/>
  <c r="AN130" i="1"/>
  <c r="AL130" i="1"/>
  <c r="AL129" i="1"/>
  <c r="AQ128" i="1"/>
  <c r="AL128" i="1"/>
  <c r="AL127" i="1"/>
  <c r="AL126" i="1"/>
  <c r="AL125" i="1"/>
  <c r="AL124" i="1"/>
  <c r="AL123" i="1"/>
  <c r="AL122" i="1"/>
  <c r="AL121" i="1"/>
  <c r="AQ120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R81" i="1"/>
  <c r="AP81" i="1"/>
  <c r="AL81" i="1"/>
  <c r="AL79" i="1"/>
  <c r="AO73" i="1"/>
  <c r="AM72" i="1"/>
  <c r="AL54" i="1"/>
  <c r="AL48" i="1"/>
  <c r="AL20" i="1"/>
  <c r="AL18" i="1"/>
  <c r="AL11" i="1"/>
  <c r="AP10" i="1"/>
  <c r="U41" i="2"/>
  <c r="U42" i="2" s="1"/>
  <c r="U44" i="2" s="1"/>
  <c r="U45" i="2" s="1"/>
  <c r="U47" i="2" s="1"/>
  <c r="U49" i="2" s="1"/>
  <c r="U39" i="2"/>
  <c r="U9" i="2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8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AL76" i="1"/>
  <c r="AL74" i="1"/>
  <c r="DE60" i="1"/>
  <c r="DE61" i="1"/>
  <c r="DE62" i="1"/>
  <c r="CS259" i="1"/>
  <c r="CS261" i="1"/>
  <c r="CS260" i="1"/>
  <c r="CS258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AO77" i="1"/>
  <c r="AO75" i="1"/>
  <c r="AO72" i="1"/>
  <c r="AP60" i="1"/>
  <c r="AN60" i="1"/>
  <c r="AP59" i="1"/>
  <c r="AN59" i="1"/>
  <c r="AQ57" i="1"/>
  <c r="AQ49" i="1"/>
  <c r="AM78" i="1"/>
  <c r="AM76" i="1"/>
  <c r="AM73" i="1"/>
  <c r="AM70" i="1"/>
  <c r="AR10" i="1"/>
  <c r="U51" i="2" l="1"/>
  <c r="U52" i="2" s="1"/>
  <c r="U53" i="2" s="1"/>
  <c r="U54" i="2" s="1"/>
  <c r="U55" i="2" s="1"/>
  <c r="U56" i="2" s="1"/>
  <c r="U57" i="2" s="1"/>
  <c r="U58" i="2" s="1"/>
  <c r="U59" i="2" s="1"/>
  <c r="W81" i="1"/>
  <c r="AM81" i="1" s="1"/>
  <c r="W82" i="1"/>
  <c r="AE82" i="1" s="1"/>
  <c r="W83" i="1"/>
  <c r="AM83" i="1" s="1"/>
  <c r="W84" i="1"/>
  <c r="AM84" i="1" s="1"/>
  <c r="Z84" i="1"/>
  <c r="AD84" i="1"/>
  <c r="W85" i="1"/>
  <c r="AM85" i="1" s="1"/>
  <c r="AA85" i="1"/>
  <c r="AQ85" i="1" s="1"/>
  <c r="W86" i="1"/>
  <c r="AM86" i="1" s="1"/>
  <c r="AB86" i="1"/>
  <c r="AR86" i="1" s="1"/>
  <c r="W87" i="1"/>
  <c r="AM87" i="1" s="1"/>
  <c r="W88" i="1"/>
  <c r="AM88" i="1" s="1"/>
  <c r="AA88" i="1"/>
  <c r="AQ88" i="1" s="1"/>
  <c r="W89" i="1"/>
  <c r="AM89" i="1" s="1"/>
  <c r="AA89" i="1"/>
  <c r="AQ89" i="1" s="1"/>
  <c r="W90" i="1"/>
  <c r="AM90" i="1" s="1"/>
  <c r="AB90" i="1"/>
  <c r="AR90" i="1" s="1"/>
  <c r="W91" i="1"/>
  <c r="AM91" i="1" s="1"/>
  <c r="W92" i="1"/>
  <c r="AM92" i="1" s="1"/>
  <c r="W93" i="1"/>
  <c r="AM93" i="1" s="1"/>
  <c r="AA93" i="1"/>
  <c r="AQ93" i="1" s="1"/>
  <c r="W94" i="1"/>
  <c r="AM94" i="1" s="1"/>
  <c r="AB94" i="1"/>
  <c r="AR94" i="1" s="1"/>
  <c r="W95" i="1"/>
  <c r="AM95" i="1" s="1"/>
  <c r="W96" i="1"/>
  <c r="AM96" i="1" s="1"/>
  <c r="Y96" i="1"/>
  <c r="AO96" i="1" s="1"/>
  <c r="AD96" i="1"/>
  <c r="W97" i="1"/>
  <c r="AM97" i="1" s="1"/>
  <c r="AD97" i="1"/>
  <c r="W98" i="1"/>
  <c r="AM98" i="1" s="1"/>
  <c r="W99" i="1"/>
  <c r="AM99" i="1" s="1"/>
  <c r="AA99" i="1"/>
  <c r="AQ99" i="1" s="1"/>
  <c r="W100" i="1"/>
  <c r="AM100" i="1" s="1"/>
  <c r="AB100" i="1"/>
  <c r="AR100" i="1" s="1"/>
  <c r="W101" i="1"/>
  <c r="AM101" i="1" s="1"/>
  <c r="W102" i="1"/>
  <c r="AM102" i="1" s="1"/>
  <c r="Y102" i="1"/>
  <c r="AO102" i="1" s="1"/>
  <c r="W103" i="1"/>
  <c r="AM103" i="1" s="1"/>
  <c r="Z103" i="1"/>
  <c r="AP103" i="1" s="1"/>
  <c r="W104" i="1"/>
  <c r="AM104" i="1" s="1"/>
  <c r="W105" i="1"/>
  <c r="AM105" i="1" s="1"/>
  <c r="W106" i="1"/>
  <c r="AM106" i="1" s="1"/>
  <c r="Y106" i="1"/>
  <c r="AO106" i="1" s="1"/>
  <c r="W107" i="1"/>
  <c r="AM107" i="1" s="1"/>
  <c r="W108" i="1"/>
  <c r="AM108" i="1" s="1"/>
  <c r="W109" i="1"/>
  <c r="AM109" i="1" s="1"/>
  <c r="AA109" i="1"/>
  <c r="AQ109" i="1" s="1"/>
  <c r="W110" i="1"/>
  <c r="AM110" i="1" s="1"/>
  <c r="W111" i="1"/>
  <c r="AM111" i="1" s="1"/>
  <c r="W112" i="1"/>
  <c r="AM112" i="1" s="1"/>
  <c r="Y112" i="1"/>
  <c r="AO112" i="1" s="1"/>
  <c r="AD112" i="1"/>
  <c r="W113" i="1"/>
  <c r="AM113" i="1" s="1"/>
  <c r="Z113" i="1"/>
  <c r="AP113" i="1" s="1"/>
  <c r="W114" i="1"/>
  <c r="AM114" i="1" s="1"/>
  <c r="W115" i="1"/>
  <c r="AM115" i="1" s="1"/>
  <c r="AA115" i="1"/>
  <c r="AQ115" i="1" s="1"/>
  <c r="W116" i="1"/>
  <c r="AM116" i="1" s="1"/>
  <c r="AB116" i="1"/>
  <c r="AR116" i="1" s="1"/>
  <c r="W117" i="1"/>
  <c r="AD117" i="1"/>
  <c r="W118" i="1"/>
  <c r="AM118" i="1" s="1"/>
  <c r="W119" i="1"/>
  <c r="AM119" i="1" s="1"/>
  <c r="AA119" i="1"/>
  <c r="AQ119" i="1" s="1"/>
  <c r="W120" i="1"/>
  <c r="AB120" i="1"/>
  <c r="AR120" i="1" s="1"/>
  <c r="W121" i="1"/>
  <c r="AD121" i="1"/>
  <c r="W122" i="1"/>
  <c r="AM122" i="1" s="1"/>
  <c r="W123" i="1"/>
  <c r="AA123" i="1"/>
  <c r="AQ123" i="1" s="1"/>
  <c r="W124" i="1"/>
  <c r="AB124" i="1"/>
  <c r="AJ124" i="1" s="1"/>
  <c r="W125" i="1"/>
  <c r="AD125" i="1"/>
  <c r="W126" i="1"/>
  <c r="AM126" i="1" s="1"/>
  <c r="W127" i="1"/>
  <c r="AM127" i="1" s="1"/>
  <c r="AA127" i="1"/>
  <c r="W128" i="1"/>
  <c r="AM128" i="1" s="1"/>
  <c r="AB128" i="1"/>
  <c r="AR128" i="1" s="1"/>
  <c r="W129" i="1"/>
  <c r="W130" i="1"/>
  <c r="AM130" i="1" s="1"/>
  <c r="W131" i="1"/>
  <c r="Y131" i="1"/>
  <c r="W132" i="1"/>
  <c r="AM132" i="1" s="1"/>
  <c r="W133" i="1"/>
  <c r="AM133" i="1" s="1"/>
  <c r="AD133" i="1"/>
  <c r="W134" i="1"/>
  <c r="Z134" i="1"/>
  <c r="AP134" i="1" s="1"/>
  <c r="W135" i="1"/>
  <c r="AM135" i="1" s="1"/>
  <c r="W136" i="1"/>
  <c r="AM136" i="1" s="1"/>
  <c r="W137" i="1"/>
  <c r="AE137" i="1" s="1"/>
  <c r="AD137" i="1"/>
  <c r="W138" i="1"/>
  <c r="AM138" i="1" s="1"/>
  <c r="Z138" i="1"/>
  <c r="AP138" i="1" s="1"/>
  <c r="W139" i="1"/>
  <c r="W140" i="1"/>
  <c r="W141" i="1"/>
  <c r="AP141" i="1" s="1"/>
  <c r="AD141" i="1"/>
  <c r="W142" i="1"/>
  <c r="AM142" i="1" s="1"/>
  <c r="Z142" i="1"/>
  <c r="W143" i="1"/>
  <c r="W144" i="1"/>
  <c r="AP144" i="1" s="1"/>
  <c r="W145" i="1"/>
  <c r="AM145" i="1" s="1"/>
  <c r="AA145" i="1"/>
  <c r="W146" i="1"/>
  <c r="AM146" i="1" s="1"/>
  <c r="W147" i="1"/>
  <c r="AP147" i="1" s="1"/>
  <c r="AA147" i="1"/>
  <c r="W148" i="1"/>
  <c r="AM148" i="1" s="1"/>
  <c r="W149" i="1"/>
  <c r="AE149" i="1" s="1"/>
  <c r="AA149" i="1"/>
  <c r="W150" i="1"/>
  <c r="AM150" i="1" s="1"/>
  <c r="W151" i="1"/>
  <c r="AM151" i="1" s="1"/>
  <c r="O861" i="1"/>
  <c r="N861" i="1"/>
  <c r="P860" i="1"/>
  <c r="O860" i="1"/>
  <c r="N860" i="1"/>
  <c r="Q859" i="1"/>
  <c r="P859" i="1"/>
  <c r="O859" i="1"/>
  <c r="N859" i="1"/>
  <c r="Q858" i="1"/>
  <c r="P858" i="1"/>
  <c r="O858" i="1"/>
  <c r="N858" i="1"/>
  <c r="Q857" i="1"/>
  <c r="P857" i="1"/>
  <c r="O857" i="1"/>
  <c r="N857" i="1"/>
  <c r="Q856" i="1"/>
  <c r="P856" i="1"/>
  <c r="O856" i="1"/>
  <c r="N856" i="1"/>
  <c r="Q855" i="1"/>
  <c r="P855" i="1"/>
  <c r="O855" i="1"/>
  <c r="N855" i="1"/>
  <c r="Q854" i="1"/>
  <c r="P854" i="1"/>
  <c r="O854" i="1"/>
  <c r="N854" i="1"/>
  <c r="Q853" i="1"/>
  <c r="P853" i="1"/>
  <c r="O853" i="1"/>
  <c r="N853" i="1"/>
  <c r="Q852" i="1"/>
  <c r="P852" i="1"/>
  <c r="O852" i="1"/>
  <c r="N852" i="1"/>
  <c r="Q851" i="1"/>
  <c r="P851" i="1"/>
  <c r="O851" i="1"/>
  <c r="N851" i="1"/>
  <c r="R850" i="1"/>
  <c r="Q850" i="1"/>
  <c r="P850" i="1"/>
  <c r="O850" i="1"/>
  <c r="N850" i="1"/>
  <c r="R849" i="1"/>
  <c r="Q849" i="1"/>
  <c r="P849" i="1"/>
  <c r="O849" i="1"/>
  <c r="N849" i="1"/>
  <c r="R848" i="1"/>
  <c r="Q848" i="1"/>
  <c r="P848" i="1"/>
  <c r="O848" i="1"/>
  <c r="N848" i="1"/>
  <c r="R847" i="1"/>
  <c r="Q847" i="1"/>
  <c r="P847" i="1"/>
  <c r="O847" i="1"/>
  <c r="N847" i="1"/>
  <c r="R846" i="1"/>
  <c r="Q846" i="1"/>
  <c r="P846" i="1"/>
  <c r="O846" i="1"/>
  <c r="N846" i="1"/>
  <c r="R845" i="1"/>
  <c r="Q845" i="1"/>
  <c r="P845" i="1"/>
  <c r="O845" i="1"/>
  <c r="N845" i="1"/>
  <c r="R844" i="1"/>
  <c r="Q844" i="1"/>
  <c r="P844" i="1"/>
  <c r="O844" i="1"/>
  <c r="N844" i="1"/>
  <c r="R843" i="1"/>
  <c r="Q843" i="1"/>
  <c r="P843" i="1"/>
  <c r="O843" i="1"/>
  <c r="N843" i="1"/>
  <c r="R842" i="1"/>
  <c r="Q842" i="1"/>
  <c r="P842" i="1"/>
  <c r="O842" i="1"/>
  <c r="N842" i="1"/>
  <c r="R841" i="1"/>
  <c r="Q841" i="1"/>
  <c r="P841" i="1"/>
  <c r="O841" i="1"/>
  <c r="N841" i="1"/>
  <c r="R840" i="1"/>
  <c r="Q840" i="1"/>
  <c r="P840" i="1"/>
  <c r="O840" i="1"/>
  <c r="N840" i="1"/>
  <c r="R839" i="1"/>
  <c r="Q839" i="1"/>
  <c r="P839" i="1"/>
  <c r="O839" i="1"/>
  <c r="N839" i="1"/>
  <c r="S838" i="1"/>
  <c r="R838" i="1"/>
  <c r="Q838" i="1"/>
  <c r="P838" i="1"/>
  <c r="O838" i="1"/>
  <c r="N838" i="1"/>
  <c r="S837" i="1"/>
  <c r="R837" i="1"/>
  <c r="Q837" i="1"/>
  <c r="P837" i="1"/>
  <c r="O837" i="1"/>
  <c r="N837" i="1"/>
  <c r="S836" i="1"/>
  <c r="R836" i="1"/>
  <c r="Q836" i="1"/>
  <c r="P836" i="1"/>
  <c r="O836" i="1"/>
  <c r="N836" i="1"/>
  <c r="S835" i="1"/>
  <c r="R835" i="1"/>
  <c r="Q835" i="1"/>
  <c r="P835" i="1"/>
  <c r="O835" i="1"/>
  <c r="N835" i="1"/>
  <c r="S834" i="1"/>
  <c r="R834" i="1"/>
  <c r="Q834" i="1"/>
  <c r="P834" i="1"/>
  <c r="O834" i="1"/>
  <c r="N834" i="1"/>
  <c r="S833" i="1"/>
  <c r="R833" i="1"/>
  <c r="Q833" i="1"/>
  <c r="P833" i="1"/>
  <c r="O833" i="1"/>
  <c r="N833" i="1"/>
  <c r="S832" i="1"/>
  <c r="R832" i="1"/>
  <c r="Q832" i="1"/>
  <c r="P832" i="1"/>
  <c r="O832" i="1"/>
  <c r="N832" i="1"/>
  <c r="S831" i="1"/>
  <c r="R831" i="1"/>
  <c r="Q831" i="1"/>
  <c r="P831" i="1"/>
  <c r="O831" i="1"/>
  <c r="N831" i="1"/>
  <c r="S830" i="1"/>
  <c r="R830" i="1"/>
  <c r="Q830" i="1"/>
  <c r="P830" i="1"/>
  <c r="O830" i="1"/>
  <c r="N830" i="1"/>
  <c r="S829" i="1"/>
  <c r="R829" i="1"/>
  <c r="Q829" i="1"/>
  <c r="P829" i="1"/>
  <c r="O829" i="1"/>
  <c r="N829" i="1"/>
  <c r="S828" i="1"/>
  <c r="R828" i="1"/>
  <c r="Q828" i="1"/>
  <c r="P828" i="1"/>
  <c r="O828" i="1"/>
  <c r="N828" i="1"/>
  <c r="S827" i="1"/>
  <c r="R827" i="1"/>
  <c r="Q827" i="1"/>
  <c r="P827" i="1"/>
  <c r="O827" i="1"/>
  <c r="N827" i="1"/>
  <c r="S826" i="1"/>
  <c r="R826" i="1"/>
  <c r="Q826" i="1"/>
  <c r="P826" i="1"/>
  <c r="O826" i="1"/>
  <c r="N826" i="1"/>
  <c r="S825" i="1"/>
  <c r="R825" i="1"/>
  <c r="Q825" i="1"/>
  <c r="P825" i="1"/>
  <c r="O825" i="1"/>
  <c r="N825" i="1"/>
  <c r="S824" i="1"/>
  <c r="R824" i="1"/>
  <c r="Q824" i="1"/>
  <c r="P824" i="1"/>
  <c r="O824" i="1"/>
  <c r="N824" i="1"/>
  <c r="S823" i="1"/>
  <c r="R823" i="1"/>
  <c r="Q823" i="1"/>
  <c r="P823" i="1"/>
  <c r="O823" i="1"/>
  <c r="N823" i="1"/>
  <c r="S822" i="1"/>
  <c r="R822" i="1"/>
  <c r="Q822" i="1"/>
  <c r="P822" i="1"/>
  <c r="O822" i="1"/>
  <c r="N822" i="1"/>
  <c r="S821" i="1"/>
  <c r="R821" i="1"/>
  <c r="Q821" i="1"/>
  <c r="P821" i="1"/>
  <c r="O821" i="1"/>
  <c r="N821" i="1"/>
  <c r="S820" i="1"/>
  <c r="R820" i="1"/>
  <c r="Q820" i="1"/>
  <c r="P820" i="1"/>
  <c r="O820" i="1"/>
  <c r="N820" i="1"/>
  <c r="S819" i="1"/>
  <c r="R819" i="1"/>
  <c r="Q819" i="1"/>
  <c r="P819" i="1"/>
  <c r="O819" i="1"/>
  <c r="N819" i="1"/>
  <c r="S818" i="1"/>
  <c r="R818" i="1"/>
  <c r="Q818" i="1"/>
  <c r="P818" i="1"/>
  <c r="O818" i="1"/>
  <c r="N818" i="1"/>
  <c r="S817" i="1"/>
  <c r="R817" i="1"/>
  <c r="Q817" i="1"/>
  <c r="P817" i="1"/>
  <c r="O817" i="1"/>
  <c r="N817" i="1"/>
  <c r="S816" i="1"/>
  <c r="R816" i="1"/>
  <c r="Q816" i="1"/>
  <c r="P816" i="1"/>
  <c r="O816" i="1"/>
  <c r="N816" i="1"/>
  <c r="S815" i="1"/>
  <c r="R815" i="1"/>
  <c r="Q815" i="1"/>
  <c r="P815" i="1"/>
  <c r="O815" i="1"/>
  <c r="N815" i="1"/>
  <c r="S814" i="1"/>
  <c r="R814" i="1"/>
  <c r="Q814" i="1"/>
  <c r="P814" i="1"/>
  <c r="O814" i="1"/>
  <c r="N814" i="1"/>
  <c r="S813" i="1"/>
  <c r="R813" i="1"/>
  <c r="Q813" i="1"/>
  <c r="P813" i="1"/>
  <c r="O813" i="1"/>
  <c r="N813" i="1"/>
  <c r="S812" i="1"/>
  <c r="R812" i="1"/>
  <c r="Q812" i="1"/>
  <c r="P812" i="1"/>
  <c r="O812" i="1"/>
  <c r="N812" i="1"/>
  <c r="S811" i="1"/>
  <c r="R811" i="1"/>
  <c r="Q811" i="1"/>
  <c r="P811" i="1"/>
  <c r="O811" i="1"/>
  <c r="N811" i="1"/>
  <c r="S810" i="1"/>
  <c r="R810" i="1"/>
  <c r="Q810" i="1"/>
  <c r="P810" i="1"/>
  <c r="O810" i="1"/>
  <c r="N810" i="1"/>
  <c r="S809" i="1"/>
  <c r="R809" i="1"/>
  <c r="Q809" i="1"/>
  <c r="P809" i="1"/>
  <c r="O809" i="1"/>
  <c r="N809" i="1"/>
  <c r="S808" i="1"/>
  <c r="R808" i="1"/>
  <c r="Q808" i="1"/>
  <c r="P808" i="1"/>
  <c r="O808" i="1"/>
  <c r="N808" i="1"/>
  <c r="S807" i="1"/>
  <c r="R807" i="1"/>
  <c r="Q807" i="1"/>
  <c r="P807" i="1"/>
  <c r="O807" i="1"/>
  <c r="N807" i="1"/>
  <c r="S806" i="1"/>
  <c r="R806" i="1"/>
  <c r="Q806" i="1"/>
  <c r="P806" i="1"/>
  <c r="O806" i="1"/>
  <c r="N806" i="1"/>
  <c r="S805" i="1"/>
  <c r="R805" i="1"/>
  <c r="Q805" i="1"/>
  <c r="P805" i="1"/>
  <c r="O805" i="1"/>
  <c r="N805" i="1"/>
  <c r="S804" i="1"/>
  <c r="R804" i="1"/>
  <c r="Q804" i="1"/>
  <c r="P804" i="1"/>
  <c r="O804" i="1"/>
  <c r="N804" i="1"/>
  <c r="S803" i="1"/>
  <c r="R803" i="1"/>
  <c r="Q803" i="1"/>
  <c r="P803" i="1"/>
  <c r="O803" i="1"/>
  <c r="N803" i="1"/>
  <c r="S802" i="1"/>
  <c r="R802" i="1"/>
  <c r="Q802" i="1"/>
  <c r="P802" i="1"/>
  <c r="O802" i="1"/>
  <c r="N802" i="1"/>
  <c r="S801" i="1"/>
  <c r="R801" i="1"/>
  <c r="Q801" i="1"/>
  <c r="P801" i="1"/>
  <c r="O801" i="1"/>
  <c r="N801" i="1"/>
  <c r="S800" i="1"/>
  <c r="R800" i="1"/>
  <c r="Q800" i="1"/>
  <c r="P800" i="1"/>
  <c r="O800" i="1"/>
  <c r="N800" i="1"/>
  <c r="T799" i="1"/>
  <c r="S799" i="1"/>
  <c r="R799" i="1"/>
  <c r="Q799" i="1"/>
  <c r="P799" i="1"/>
  <c r="O799" i="1"/>
  <c r="N799" i="1"/>
  <c r="T798" i="1"/>
  <c r="S798" i="1"/>
  <c r="R798" i="1"/>
  <c r="Q798" i="1"/>
  <c r="P798" i="1"/>
  <c r="O798" i="1"/>
  <c r="N798" i="1"/>
  <c r="T797" i="1"/>
  <c r="S797" i="1"/>
  <c r="R797" i="1"/>
  <c r="Q797" i="1"/>
  <c r="P797" i="1"/>
  <c r="O797" i="1"/>
  <c r="N797" i="1"/>
  <c r="T796" i="1"/>
  <c r="S796" i="1"/>
  <c r="R796" i="1"/>
  <c r="Q796" i="1"/>
  <c r="P796" i="1"/>
  <c r="O796" i="1"/>
  <c r="N796" i="1"/>
  <c r="T795" i="1"/>
  <c r="S795" i="1"/>
  <c r="R795" i="1"/>
  <c r="Q795" i="1"/>
  <c r="P795" i="1"/>
  <c r="O795" i="1"/>
  <c r="N795" i="1"/>
  <c r="T794" i="1"/>
  <c r="S794" i="1"/>
  <c r="R794" i="1"/>
  <c r="Q794" i="1"/>
  <c r="P794" i="1"/>
  <c r="O794" i="1"/>
  <c r="N794" i="1"/>
  <c r="T793" i="1"/>
  <c r="S793" i="1"/>
  <c r="R793" i="1"/>
  <c r="Q793" i="1"/>
  <c r="P793" i="1"/>
  <c r="O793" i="1"/>
  <c r="N793" i="1"/>
  <c r="T792" i="1"/>
  <c r="S792" i="1"/>
  <c r="R792" i="1"/>
  <c r="Q792" i="1"/>
  <c r="P792" i="1"/>
  <c r="O792" i="1"/>
  <c r="N792" i="1"/>
  <c r="T791" i="1"/>
  <c r="S791" i="1"/>
  <c r="R791" i="1"/>
  <c r="Q791" i="1"/>
  <c r="P791" i="1"/>
  <c r="O791" i="1"/>
  <c r="N791" i="1"/>
  <c r="O790" i="1"/>
  <c r="N790" i="1"/>
  <c r="P789" i="1"/>
  <c r="O789" i="1"/>
  <c r="N789" i="1"/>
  <c r="Q788" i="1"/>
  <c r="P788" i="1"/>
  <c r="O788" i="1"/>
  <c r="N788" i="1"/>
  <c r="Q787" i="1"/>
  <c r="P787" i="1"/>
  <c r="O787" i="1"/>
  <c r="N787" i="1"/>
  <c r="Q786" i="1"/>
  <c r="P786" i="1"/>
  <c r="O786" i="1"/>
  <c r="N786" i="1"/>
  <c r="Q785" i="1"/>
  <c r="P785" i="1"/>
  <c r="O785" i="1"/>
  <c r="N785" i="1"/>
  <c r="Q784" i="1"/>
  <c r="P784" i="1"/>
  <c r="O784" i="1"/>
  <c r="N784" i="1"/>
  <c r="Q783" i="1"/>
  <c r="P783" i="1"/>
  <c r="O783" i="1"/>
  <c r="N783" i="1"/>
  <c r="Q782" i="1"/>
  <c r="P782" i="1"/>
  <c r="O782" i="1"/>
  <c r="N782" i="1"/>
  <c r="Q781" i="1"/>
  <c r="P781" i="1"/>
  <c r="O781" i="1"/>
  <c r="N781" i="1"/>
  <c r="Q780" i="1"/>
  <c r="P780" i="1"/>
  <c r="O780" i="1"/>
  <c r="N780" i="1"/>
  <c r="R779" i="1"/>
  <c r="Q779" i="1"/>
  <c r="P779" i="1"/>
  <c r="O779" i="1"/>
  <c r="N779" i="1"/>
  <c r="R778" i="1"/>
  <c r="Q778" i="1"/>
  <c r="P778" i="1"/>
  <c r="O778" i="1"/>
  <c r="N778" i="1"/>
  <c r="R777" i="1"/>
  <c r="Q777" i="1"/>
  <c r="P777" i="1"/>
  <c r="O777" i="1"/>
  <c r="N777" i="1"/>
  <c r="R776" i="1"/>
  <c r="Q776" i="1"/>
  <c r="P776" i="1"/>
  <c r="O776" i="1"/>
  <c r="N776" i="1"/>
  <c r="R775" i="1"/>
  <c r="Q775" i="1"/>
  <c r="P775" i="1"/>
  <c r="O775" i="1"/>
  <c r="N775" i="1"/>
  <c r="R774" i="1"/>
  <c r="Q774" i="1"/>
  <c r="P774" i="1"/>
  <c r="O774" i="1"/>
  <c r="N774" i="1"/>
  <c r="R773" i="1"/>
  <c r="Q773" i="1"/>
  <c r="P773" i="1"/>
  <c r="O773" i="1"/>
  <c r="N773" i="1"/>
  <c r="R772" i="1"/>
  <c r="Q772" i="1"/>
  <c r="P772" i="1"/>
  <c r="O772" i="1"/>
  <c r="N772" i="1"/>
  <c r="R771" i="1"/>
  <c r="Q771" i="1"/>
  <c r="P771" i="1"/>
  <c r="O771" i="1"/>
  <c r="N771" i="1"/>
  <c r="R770" i="1"/>
  <c r="Q770" i="1"/>
  <c r="P770" i="1"/>
  <c r="O770" i="1"/>
  <c r="N770" i="1"/>
  <c r="R769" i="1"/>
  <c r="Q769" i="1"/>
  <c r="P769" i="1"/>
  <c r="O769" i="1"/>
  <c r="N769" i="1"/>
  <c r="R768" i="1"/>
  <c r="Q768" i="1"/>
  <c r="P768" i="1"/>
  <c r="O768" i="1"/>
  <c r="N768" i="1"/>
  <c r="S767" i="1"/>
  <c r="R767" i="1"/>
  <c r="Q767" i="1"/>
  <c r="P767" i="1"/>
  <c r="O767" i="1"/>
  <c r="N767" i="1"/>
  <c r="S766" i="1"/>
  <c r="R766" i="1"/>
  <c r="Q766" i="1"/>
  <c r="P766" i="1"/>
  <c r="O766" i="1"/>
  <c r="N766" i="1"/>
  <c r="S765" i="1"/>
  <c r="R765" i="1"/>
  <c r="Q765" i="1"/>
  <c r="P765" i="1"/>
  <c r="O765" i="1"/>
  <c r="N765" i="1"/>
  <c r="S764" i="1"/>
  <c r="R764" i="1"/>
  <c r="Q764" i="1"/>
  <c r="P764" i="1"/>
  <c r="O764" i="1"/>
  <c r="N764" i="1"/>
  <c r="S763" i="1"/>
  <c r="R763" i="1"/>
  <c r="Q763" i="1"/>
  <c r="P763" i="1"/>
  <c r="O763" i="1"/>
  <c r="N763" i="1"/>
  <c r="S762" i="1"/>
  <c r="R762" i="1"/>
  <c r="Q762" i="1"/>
  <c r="P762" i="1"/>
  <c r="O762" i="1"/>
  <c r="N762" i="1"/>
  <c r="S761" i="1"/>
  <c r="R761" i="1"/>
  <c r="Q761" i="1"/>
  <c r="P761" i="1"/>
  <c r="O761" i="1"/>
  <c r="N761" i="1"/>
  <c r="S760" i="1"/>
  <c r="R760" i="1"/>
  <c r="Q760" i="1"/>
  <c r="P760" i="1"/>
  <c r="O760" i="1"/>
  <c r="N760" i="1"/>
  <c r="S759" i="1"/>
  <c r="R759" i="1"/>
  <c r="Q759" i="1"/>
  <c r="P759" i="1"/>
  <c r="O759" i="1"/>
  <c r="N759" i="1"/>
  <c r="S758" i="1"/>
  <c r="R758" i="1"/>
  <c r="Q758" i="1"/>
  <c r="P758" i="1"/>
  <c r="O758" i="1"/>
  <c r="N758" i="1"/>
  <c r="S757" i="1"/>
  <c r="R757" i="1"/>
  <c r="Q757" i="1"/>
  <c r="P757" i="1"/>
  <c r="O757" i="1"/>
  <c r="N757" i="1"/>
  <c r="S756" i="1"/>
  <c r="R756" i="1"/>
  <c r="Q756" i="1"/>
  <c r="P756" i="1"/>
  <c r="O756" i="1"/>
  <c r="N756" i="1"/>
  <c r="S755" i="1"/>
  <c r="R755" i="1"/>
  <c r="Q755" i="1"/>
  <c r="P755" i="1"/>
  <c r="O755" i="1"/>
  <c r="N755" i="1"/>
  <c r="S754" i="1"/>
  <c r="R754" i="1"/>
  <c r="Q754" i="1"/>
  <c r="P754" i="1"/>
  <c r="O754" i="1"/>
  <c r="N754" i="1"/>
  <c r="S753" i="1"/>
  <c r="R753" i="1"/>
  <c r="Q753" i="1"/>
  <c r="P753" i="1"/>
  <c r="O753" i="1"/>
  <c r="N753" i="1"/>
  <c r="S752" i="1"/>
  <c r="R752" i="1"/>
  <c r="Q752" i="1"/>
  <c r="P752" i="1"/>
  <c r="O752" i="1"/>
  <c r="N752" i="1"/>
  <c r="S751" i="1"/>
  <c r="R751" i="1"/>
  <c r="Q751" i="1"/>
  <c r="P751" i="1"/>
  <c r="O751" i="1"/>
  <c r="N751" i="1"/>
  <c r="S750" i="1"/>
  <c r="R750" i="1"/>
  <c r="Q750" i="1"/>
  <c r="P750" i="1"/>
  <c r="O750" i="1"/>
  <c r="N750" i="1"/>
  <c r="S749" i="1"/>
  <c r="R749" i="1"/>
  <c r="Q749" i="1"/>
  <c r="P749" i="1"/>
  <c r="O749" i="1"/>
  <c r="N749" i="1"/>
  <c r="S748" i="1"/>
  <c r="R748" i="1"/>
  <c r="Q748" i="1"/>
  <c r="P748" i="1"/>
  <c r="O748" i="1"/>
  <c r="N748" i="1"/>
  <c r="S747" i="1"/>
  <c r="R747" i="1"/>
  <c r="Q747" i="1"/>
  <c r="P747" i="1"/>
  <c r="O747" i="1"/>
  <c r="N747" i="1"/>
  <c r="S746" i="1"/>
  <c r="R746" i="1"/>
  <c r="Q746" i="1"/>
  <c r="P746" i="1"/>
  <c r="O746" i="1"/>
  <c r="N746" i="1"/>
  <c r="S745" i="1"/>
  <c r="R745" i="1"/>
  <c r="Q745" i="1"/>
  <c r="P745" i="1"/>
  <c r="O745" i="1"/>
  <c r="N745" i="1"/>
  <c r="S744" i="1"/>
  <c r="R744" i="1"/>
  <c r="Q744" i="1"/>
  <c r="P744" i="1"/>
  <c r="O744" i="1"/>
  <c r="N744" i="1"/>
  <c r="S743" i="1"/>
  <c r="R743" i="1"/>
  <c r="Q743" i="1"/>
  <c r="P743" i="1"/>
  <c r="O743" i="1"/>
  <c r="N743" i="1"/>
  <c r="S742" i="1"/>
  <c r="R742" i="1"/>
  <c r="Q742" i="1"/>
  <c r="P742" i="1"/>
  <c r="O742" i="1"/>
  <c r="N742" i="1"/>
  <c r="S741" i="1"/>
  <c r="R741" i="1"/>
  <c r="Q741" i="1"/>
  <c r="P741" i="1"/>
  <c r="O741" i="1"/>
  <c r="N741" i="1"/>
  <c r="S740" i="1"/>
  <c r="R740" i="1"/>
  <c r="Q740" i="1"/>
  <c r="P740" i="1"/>
  <c r="O740" i="1"/>
  <c r="N740" i="1"/>
  <c r="S739" i="1"/>
  <c r="R739" i="1"/>
  <c r="Q739" i="1"/>
  <c r="P739" i="1"/>
  <c r="O739" i="1"/>
  <c r="N739" i="1"/>
  <c r="S738" i="1"/>
  <c r="R738" i="1"/>
  <c r="Q738" i="1"/>
  <c r="P738" i="1"/>
  <c r="O738" i="1"/>
  <c r="N738" i="1"/>
  <c r="S737" i="1"/>
  <c r="R737" i="1"/>
  <c r="Q737" i="1"/>
  <c r="P737" i="1"/>
  <c r="O737" i="1"/>
  <c r="N737" i="1"/>
  <c r="S736" i="1"/>
  <c r="R736" i="1"/>
  <c r="Q736" i="1"/>
  <c r="P736" i="1"/>
  <c r="O736" i="1"/>
  <c r="N736" i="1"/>
  <c r="S735" i="1"/>
  <c r="R735" i="1"/>
  <c r="Q735" i="1"/>
  <c r="P735" i="1"/>
  <c r="O735" i="1"/>
  <c r="N735" i="1"/>
  <c r="S734" i="1"/>
  <c r="R734" i="1"/>
  <c r="Q734" i="1"/>
  <c r="P734" i="1"/>
  <c r="O734" i="1"/>
  <c r="N734" i="1"/>
  <c r="S733" i="1"/>
  <c r="R733" i="1"/>
  <c r="Q733" i="1"/>
  <c r="P733" i="1"/>
  <c r="O733" i="1"/>
  <c r="N733" i="1"/>
  <c r="S732" i="1"/>
  <c r="R732" i="1"/>
  <c r="Q732" i="1"/>
  <c r="P732" i="1"/>
  <c r="O732" i="1"/>
  <c r="N732" i="1"/>
  <c r="S731" i="1"/>
  <c r="R731" i="1"/>
  <c r="Q731" i="1"/>
  <c r="P731" i="1"/>
  <c r="O731" i="1"/>
  <c r="N731" i="1"/>
  <c r="S730" i="1"/>
  <c r="R730" i="1"/>
  <c r="Q730" i="1"/>
  <c r="P730" i="1"/>
  <c r="O730" i="1"/>
  <c r="N730" i="1"/>
  <c r="S729" i="1"/>
  <c r="R729" i="1"/>
  <c r="Q729" i="1"/>
  <c r="P729" i="1"/>
  <c r="O729" i="1"/>
  <c r="N729" i="1"/>
  <c r="T728" i="1"/>
  <c r="S728" i="1"/>
  <c r="R728" i="1"/>
  <c r="Q728" i="1"/>
  <c r="P728" i="1"/>
  <c r="O728" i="1"/>
  <c r="N728" i="1"/>
  <c r="T727" i="1"/>
  <c r="S727" i="1"/>
  <c r="R727" i="1"/>
  <c r="Q727" i="1"/>
  <c r="P727" i="1"/>
  <c r="O727" i="1"/>
  <c r="N727" i="1"/>
  <c r="T726" i="1"/>
  <c r="S726" i="1"/>
  <c r="R726" i="1"/>
  <c r="Q726" i="1"/>
  <c r="P726" i="1"/>
  <c r="O726" i="1"/>
  <c r="N726" i="1"/>
  <c r="T725" i="1"/>
  <c r="S725" i="1"/>
  <c r="R725" i="1"/>
  <c r="Q725" i="1"/>
  <c r="P725" i="1"/>
  <c r="O725" i="1"/>
  <c r="N725" i="1"/>
  <c r="T724" i="1"/>
  <c r="S724" i="1"/>
  <c r="R724" i="1"/>
  <c r="Q724" i="1"/>
  <c r="P724" i="1"/>
  <c r="O724" i="1"/>
  <c r="N724" i="1"/>
  <c r="T723" i="1"/>
  <c r="S723" i="1"/>
  <c r="R723" i="1"/>
  <c r="Q723" i="1"/>
  <c r="P723" i="1"/>
  <c r="O723" i="1"/>
  <c r="N723" i="1"/>
  <c r="T722" i="1"/>
  <c r="S722" i="1"/>
  <c r="R722" i="1"/>
  <c r="Q722" i="1"/>
  <c r="P722" i="1"/>
  <c r="O722" i="1"/>
  <c r="N722" i="1"/>
  <c r="T721" i="1"/>
  <c r="S721" i="1"/>
  <c r="R721" i="1"/>
  <c r="Q721" i="1"/>
  <c r="P721" i="1"/>
  <c r="O721" i="1"/>
  <c r="N721" i="1"/>
  <c r="T720" i="1"/>
  <c r="S720" i="1"/>
  <c r="R720" i="1"/>
  <c r="Q720" i="1"/>
  <c r="P720" i="1"/>
  <c r="O720" i="1"/>
  <c r="N720" i="1"/>
  <c r="O719" i="1"/>
  <c r="N719" i="1"/>
  <c r="P718" i="1"/>
  <c r="O718" i="1"/>
  <c r="N718" i="1"/>
  <c r="Q717" i="1"/>
  <c r="P717" i="1"/>
  <c r="O717" i="1"/>
  <c r="N717" i="1"/>
  <c r="Q716" i="1"/>
  <c r="P716" i="1"/>
  <c r="O716" i="1"/>
  <c r="N716" i="1"/>
  <c r="Q715" i="1"/>
  <c r="P715" i="1"/>
  <c r="O715" i="1"/>
  <c r="N715" i="1"/>
  <c r="Q714" i="1"/>
  <c r="P714" i="1"/>
  <c r="O714" i="1"/>
  <c r="N714" i="1"/>
  <c r="Q713" i="1"/>
  <c r="P713" i="1"/>
  <c r="O713" i="1"/>
  <c r="N713" i="1"/>
  <c r="Q712" i="1"/>
  <c r="P712" i="1"/>
  <c r="O712" i="1"/>
  <c r="N712" i="1"/>
  <c r="Q711" i="1"/>
  <c r="P711" i="1"/>
  <c r="O711" i="1"/>
  <c r="N711" i="1"/>
  <c r="Q710" i="1"/>
  <c r="P710" i="1"/>
  <c r="O710" i="1"/>
  <c r="N710" i="1"/>
  <c r="Q709" i="1"/>
  <c r="P709" i="1"/>
  <c r="O709" i="1"/>
  <c r="N709" i="1"/>
  <c r="R708" i="1"/>
  <c r="Q708" i="1"/>
  <c r="P708" i="1"/>
  <c r="O708" i="1"/>
  <c r="N708" i="1"/>
  <c r="R707" i="1"/>
  <c r="Q707" i="1"/>
  <c r="P707" i="1"/>
  <c r="O707" i="1"/>
  <c r="N707" i="1"/>
  <c r="R706" i="1"/>
  <c r="Q706" i="1"/>
  <c r="P706" i="1"/>
  <c r="O706" i="1"/>
  <c r="N706" i="1"/>
  <c r="R705" i="1"/>
  <c r="Q705" i="1"/>
  <c r="P705" i="1"/>
  <c r="O705" i="1"/>
  <c r="N705" i="1"/>
  <c r="R704" i="1"/>
  <c r="Q704" i="1"/>
  <c r="P704" i="1"/>
  <c r="O704" i="1"/>
  <c r="N704" i="1"/>
  <c r="R703" i="1"/>
  <c r="Q703" i="1"/>
  <c r="P703" i="1"/>
  <c r="O703" i="1"/>
  <c r="N703" i="1"/>
  <c r="R702" i="1"/>
  <c r="Q702" i="1"/>
  <c r="P702" i="1"/>
  <c r="O702" i="1"/>
  <c r="N702" i="1"/>
  <c r="R701" i="1"/>
  <c r="Q701" i="1"/>
  <c r="P701" i="1"/>
  <c r="O701" i="1"/>
  <c r="N701" i="1"/>
  <c r="R700" i="1"/>
  <c r="Q700" i="1"/>
  <c r="P700" i="1"/>
  <c r="O700" i="1"/>
  <c r="N700" i="1"/>
  <c r="R699" i="1"/>
  <c r="Q699" i="1"/>
  <c r="P699" i="1"/>
  <c r="O699" i="1"/>
  <c r="N699" i="1"/>
  <c r="R698" i="1"/>
  <c r="Q698" i="1"/>
  <c r="P698" i="1"/>
  <c r="O698" i="1"/>
  <c r="N698" i="1"/>
  <c r="R697" i="1"/>
  <c r="Q697" i="1"/>
  <c r="P697" i="1"/>
  <c r="O697" i="1"/>
  <c r="N697" i="1"/>
  <c r="S696" i="1"/>
  <c r="R696" i="1"/>
  <c r="Q696" i="1"/>
  <c r="P696" i="1"/>
  <c r="O696" i="1"/>
  <c r="N696" i="1"/>
  <c r="S695" i="1"/>
  <c r="R695" i="1"/>
  <c r="Q695" i="1"/>
  <c r="P695" i="1"/>
  <c r="O695" i="1"/>
  <c r="N695" i="1"/>
  <c r="S694" i="1"/>
  <c r="R694" i="1"/>
  <c r="Q694" i="1"/>
  <c r="P694" i="1"/>
  <c r="O694" i="1"/>
  <c r="N694" i="1"/>
  <c r="S693" i="1"/>
  <c r="R693" i="1"/>
  <c r="Q693" i="1"/>
  <c r="P693" i="1"/>
  <c r="O693" i="1"/>
  <c r="N693" i="1"/>
  <c r="S692" i="1"/>
  <c r="R692" i="1"/>
  <c r="Q692" i="1"/>
  <c r="P692" i="1"/>
  <c r="O692" i="1"/>
  <c r="N692" i="1"/>
  <c r="S691" i="1"/>
  <c r="R691" i="1"/>
  <c r="Q691" i="1"/>
  <c r="P691" i="1"/>
  <c r="O691" i="1"/>
  <c r="N691" i="1"/>
  <c r="S690" i="1"/>
  <c r="R690" i="1"/>
  <c r="Q690" i="1"/>
  <c r="P690" i="1"/>
  <c r="O690" i="1"/>
  <c r="N690" i="1"/>
  <c r="S689" i="1"/>
  <c r="R689" i="1"/>
  <c r="Q689" i="1"/>
  <c r="P689" i="1"/>
  <c r="O689" i="1"/>
  <c r="N689" i="1"/>
  <c r="S688" i="1"/>
  <c r="R688" i="1"/>
  <c r="Q688" i="1"/>
  <c r="P688" i="1"/>
  <c r="O688" i="1"/>
  <c r="N688" i="1"/>
  <c r="S687" i="1"/>
  <c r="R687" i="1"/>
  <c r="Q687" i="1"/>
  <c r="P687" i="1"/>
  <c r="O687" i="1"/>
  <c r="N687" i="1"/>
  <c r="S686" i="1"/>
  <c r="R686" i="1"/>
  <c r="Q686" i="1"/>
  <c r="P686" i="1"/>
  <c r="O686" i="1"/>
  <c r="N686" i="1"/>
  <c r="S685" i="1"/>
  <c r="R685" i="1"/>
  <c r="Q685" i="1"/>
  <c r="P685" i="1"/>
  <c r="O685" i="1"/>
  <c r="N685" i="1"/>
  <c r="S684" i="1"/>
  <c r="R684" i="1"/>
  <c r="Q684" i="1"/>
  <c r="P684" i="1"/>
  <c r="O684" i="1"/>
  <c r="N684" i="1"/>
  <c r="S683" i="1"/>
  <c r="R683" i="1"/>
  <c r="Q683" i="1"/>
  <c r="P683" i="1"/>
  <c r="O683" i="1"/>
  <c r="N683" i="1"/>
  <c r="S682" i="1"/>
  <c r="R682" i="1"/>
  <c r="Q682" i="1"/>
  <c r="P682" i="1"/>
  <c r="O682" i="1"/>
  <c r="N682" i="1"/>
  <c r="S681" i="1"/>
  <c r="R681" i="1"/>
  <c r="Q681" i="1"/>
  <c r="P681" i="1"/>
  <c r="O681" i="1"/>
  <c r="N681" i="1"/>
  <c r="S680" i="1"/>
  <c r="R680" i="1"/>
  <c r="Q680" i="1"/>
  <c r="P680" i="1"/>
  <c r="O680" i="1"/>
  <c r="N680" i="1"/>
  <c r="S679" i="1"/>
  <c r="R679" i="1"/>
  <c r="Q679" i="1"/>
  <c r="P679" i="1"/>
  <c r="O679" i="1"/>
  <c r="N679" i="1"/>
  <c r="S678" i="1"/>
  <c r="R678" i="1"/>
  <c r="Q678" i="1"/>
  <c r="P678" i="1"/>
  <c r="O678" i="1"/>
  <c r="N678" i="1"/>
  <c r="S677" i="1"/>
  <c r="R677" i="1"/>
  <c r="Q677" i="1"/>
  <c r="P677" i="1"/>
  <c r="O677" i="1"/>
  <c r="N677" i="1"/>
  <c r="S676" i="1"/>
  <c r="R676" i="1"/>
  <c r="Q676" i="1"/>
  <c r="P676" i="1"/>
  <c r="O676" i="1"/>
  <c r="N676" i="1"/>
  <c r="S675" i="1"/>
  <c r="R675" i="1"/>
  <c r="Q675" i="1"/>
  <c r="P675" i="1"/>
  <c r="O675" i="1"/>
  <c r="N675" i="1"/>
  <c r="S674" i="1"/>
  <c r="R674" i="1"/>
  <c r="Q674" i="1"/>
  <c r="P674" i="1"/>
  <c r="O674" i="1"/>
  <c r="N674" i="1"/>
  <c r="S673" i="1"/>
  <c r="R673" i="1"/>
  <c r="Q673" i="1"/>
  <c r="P673" i="1"/>
  <c r="O673" i="1"/>
  <c r="N673" i="1"/>
  <c r="S672" i="1"/>
  <c r="R672" i="1"/>
  <c r="Q672" i="1"/>
  <c r="P672" i="1"/>
  <c r="O672" i="1"/>
  <c r="N672" i="1"/>
  <c r="S671" i="1"/>
  <c r="R671" i="1"/>
  <c r="Q671" i="1"/>
  <c r="P671" i="1"/>
  <c r="O671" i="1"/>
  <c r="N671" i="1"/>
  <c r="S670" i="1"/>
  <c r="R670" i="1"/>
  <c r="Q670" i="1"/>
  <c r="P670" i="1"/>
  <c r="O670" i="1"/>
  <c r="N670" i="1"/>
  <c r="S669" i="1"/>
  <c r="R669" i="1"/>
  <c r="Q669" i="1"/>
  <c r="P669" i="1"/>
  <c r="O669" i="1"/>
  <c r="N669" i="1"/>
  <c r="S668" i="1"/>
  <c r="R668" i="1"/>
  <c r="Q668" i="1"/>
  <c r="P668" i="1"/>
  <c r="O668" i="1"/>
  <c r="N668" i="1"/>
  <c r="S667" i="1"/>
  <c r="R667" i="1"/>
  <c r="Q667" i="1"/>
  <c r="P667" i="1"/>
  <c r="O667" i="1"/>
  <c r="N667" i="1"/>
  <c r="S666" i="1"/>
  <c r="R666" i="1"/>
  <c r="Q666" i="1"/>
  <c r="P666" i="1"/>
  <c r="O666" i="1"/>
  <c r="N666" i="1"/>
  <c r="S665" i="1"/>
  <c r="R665" i="1"/>
  <c r="Q665" i="1"/>
  <c r="P665" i="1"/>
  <c r="O665" i="1"/>
  <c r="N665" i="1"/>
  <c r="S664" i="1"/>
  <c r="R664" i="1"/>
  <c r="Q664" i="1"/>
  <c r="P664" i="1"/>
  <c r="O664" i="1"/>
  <c r="N664" i="1"/>
  <c r="S663" i="1"/>
  <c r="R663" i="1"/>
  <c r="Q663" i="1"/>
  <c r="P663" i="1"/>
  <c r="O663" i="1"/>
  <c r="N663" i="1"/>
  <c r="S662" i="1"/>
  <c r="R662" i="1"/>
  <c r="Q662" i="1"/>
  <c r="P662" i="1"/>
  <c r="O662" i="1"/>
  <c r="N662" i="1"/>
  <c r="S661" i="1"/>
  <c r="R661" i="1"/>
  <c r="Q661" i="1"/>
  <c r="P661" i="1"/>
  <c r="O661" i="1"/>
  <c r="N661" i="1"/>
  <c r="S660" i="1"/>
  <c r="R660" i="1"/>
  <c r="Q660" i="1"/>
  <c r="P660" i="1"/>
  <c r="O660" i="1"/>
  <c r="N660" i="1"/>
  <c r="S659" i="1"/>
  <c r="R659" i="1"/>
  <c r="Q659" i="1"/>
  <c r="P659" i="1"/>
  <c r="O659" i="1"/>
  <c r="N659" i="1"/>
  <c r="S658" i="1"/>
  <c r="R658" i="1"/>
  <c r="Q658" i="1"/>
  <c r="P658" i="1"/>
  <c r="O658" i="1"/>
  <c r="N658" i="1"/>
  <c r="T657" i="1"/>
  <c r="S657" i="1"/>
  <c r="R657" i="1"/>
  <c r="Q657" i="1"/>
  <c r="P657" i="1"/>
  <c r="O657" i="1"/>
  <c r="N657" i="1"/>
  <c r="T656" i="1"/>
  <c r="S656" i="1"/>
  <c r="R656" i="1"/>
  <c r="Q656" i="1"/>
  <c r="P656" i="1"/>
  <c r="O656" i="1"/>
  <c r="N656" i="1"/>
  <c r="T655" i="1"/>
  <c r="S655" i="1"/>
  <c r="R655" i="1"/>
  <c r="Q655" i="1"/>
  <c r="P655" i="1"/>
  <c r="O655" i="1"/>
  <c r="N655" i="1"/>
  <c r="T654" i="1"/>
  <c r="S654" i="1"/>
  <c r="R654" i="1"/>
  <c r="Q654" i="1"/>
  <c r="P654" i="1"/>
  <c r="O654" i="1"/>
  <c r="N654" i="1"/>
  <c r="T653" i="1"/>
  <c r="S653" i="1"/>
  <c r="R653" i="1"/>
  <c r="Q653" i="1"/>
  <c r="P653" i="1"/>
  <c r="O653" i="1"/>
  <c r="N653" i="1"/>
  <c r="T652" i="1"/>
  <c r="S652" i="1"/>
  <c r="R652" i="1"/>
  <c r="Q652" i="1"/>
  <c r="P652" i="1"/>
  <c r="O652" i="1"/>
  <c r="N652" i="1"/>
  <c r="T651" i="1"/>
  <c r="S651" i="1"/>
  <c r="R651" i="1"/>
  <c r="Q651" i="1"/>
  <c r="P651" i="1"/>
  <c r="O651" i="1"/>
  <c r="N651" i="1"/>
  <c r="T650" i="1"/>
  <c r="S650" i="1"/>
  <c r="R650" i="1"/>
  <c r="Q650" i="1"/>
  <c r="P650" i="1"/>
  <c r="O650" i="1"/>
  <c r="N650" i="1"/>
  <c r="T649" i="1"/>
  <c r="S649" i="1"/>
  <c r="R649" i="1"/>
  <c r="Q649" i="1"/>
  <c r="P649" i="1"/>
  <c r="O649" i="1"/>
  <c r="N649" i="1"/>
  <c r="O648" i="1"/>
  <c r="N648" i="1"/>
  <c r="P647" i="1"/>
  <c r="O647" i="1"/>
  <c r="N647" i="1"/>
  <c r="Q646" i="1"/>
  <c r="P646" i="1"/>
  <c r="O646" i="1"/>
  <c r="N646" i="1"/>
  <c r="Q645" i="1"/>
  <c r="P645" i="1"/>
  <c r="O645" i="1"/>
  <c r="N645" i="1"/>
  <c r="Q644" i="1"/>
  <c r="P644" i="1"/>
  <c r="O644" i="1"/>
  <c r="N644" i="1"/>
  <c r="Q643" i="1"/>
  <c r="P643" i="1"/>
  <c r="O643" i="1"/>
  <c r="N643" i="1"/>
  <c r="Q642" i="1"/>
  <c r="P642" i="1"/>
  <c r="O642" i="1"/>
  <c r="N642" i="1"/>
  <c r="Q641" i="1"/>
  <c r="P641" i="1"/>
  <c r="O641" i="1"/>
  <c r="N641" i="1"/>
  <c r="Q640" i="1"/>
  <c r="P640" i="1"/>
  <c r="O640" i="1"/>
  <c r="N640" i="1"/>
  <c r="Q639" i="1"/>
  <c r="P639" i="1"/>
  <c r="O639" i="1"/>
  <c r="N639" i="1"/>
  <c r="Q638" i="1"/>
  <c r="P638" i="1"/>
  <c r="O638" i="1"/>
  <c r="N638" i="1"/>
  <c r="R637" i="1"/>
  <c r="Q637" i="1"/>
  <c r="P637" i="1"/>
  <c r="O637" i="1"/>
  <c r="N637" i="1"/>
  <c r="R636" i="1"/>
  <c r="Q636" i="1"/>
  <c r="P636" i="1"/>
  <c r="O636" i="1"/>
  <c r="N636" i="1"/>
  <c r="R635" i="1"/>
  <c r="Q635" i="1"/>
  <c r="P635" i="1"/>
  <c r="O635" i="1"/>
  <c r="N635" i="1"/>
  <c r="R634" i="1"/>
  <c r="Q634" i="1"/>
  <c r="P634" i="1"/>
  <c r="O634" i="1"/>
  <c r="N634" i="1"/>
  <c r="R633" i="1"/>
  <c r="Q633" i="1"/>
  <c r="P633" i="1"/>
  <c r="O633" i="1"/>
  <c r="N633" i="1"/>
  <c r="R632" i="1"/>
  <c r="Q632" i="1"/>
  <c r="P632" i="1"/>
  <c r="O632" i="1"/>
  <c r="N632" i="1"/>
  <c r="R631" i="1"/>
  <c r="Q631" i="1"/>
  <c r="P631" i="1"/>
  <c r="O631" i="1"/>
  <c r="N631" i="1"/>
  <c r="R630" i="1"/>
  <c r="Q630" i="1"/>
  <c r="P630" i="1"/>
  <c r="O630" i="1"/>
  <c r="N630" i="1"/>
  <c r="R629" i="1"/>
  <c r="Q629" i="1"/>
  <c r="P629" i="1"/>
  <c r="O629" i="1"/>
  <c r="N629" i="1"/>
  <c r="R628" i="1"/>
  <c r="Q628" i="1"/>
  <c r="P628" i="1"/>
  <c r="O628" i="1"/>
  <c r="N628" i="1"/>
  <c r="R627" i="1"/>
  <c r="Q627" i="1"/>
  <c r="P627" i="1"/>
  <c r="O627" i="1"/>
  <c r="N627" i="1"/>
  <c r="R626" i="1"/>
  <c r="Q626" i="1"/>
  <c r="P626" i="1"/>
  <c r="O626" i="1"/>
  <c r="N626" i="1"/>
  <c r="S625" i="1"/>
  <c r="R625" i="1"/>
  <c r="Q625" i="1"/>
  <c r="P625" i="1"/>
  <c r="O625" i="1"/>
  <c r="N625" i="1"/>
  <c r="S624" i="1"/>
  <c r="R624" i="1"/>
  <c r="Q624" i="1"/>
  <c r="P624" i="1"/>
  <c r="O624" i="1"/>
  <c r="N624" i="1"/>
  <c r="S623" i="1"/>
  <c r="R623" i="1"/>
  <c r="Q623" i="1"/>
  <c r="P623" i="1"/>
  <c r="O623" i="1"/>
  <c r="N623" i="1"/>
  <c r="S622" i="1"/>
  <c r="R622" i="1"/>
  <c r="Q622" i="1"/>
  <c r="P622" i="1"/>
  <c r="O622" i="1"/>
  <c r="N622" i="1"/>
  <c r="S621" i="1"/>
  <c r="R621" i="1"/>
  <c r="Q621" i="1"/>
  <c r="P621" i="1"/>
  <c r="O621" i="1"/>
  <c r="N621" i="1"/>
  <c r="S620" i="1"/>
  <c r="R620" i="1"/>
  <c r="Q620" i="1"/>
  <c r="P620" i="1"/>
  <c r="O620" i="1"/>
  <c r="N620" i="1"/>
  <c r="S619" i="1"/>
  <c r="R619" i="1"/>
  <c r="Q619" i="1"/>
  <c r="P619" i="1"/>
  <c r="O619" i="1"/>
  <c r="N619" i="1"/>
  <c r="S618" i="1"/>
  <c r="R618" i="1"/>
  <c r="Q618" i="1"/>
  <c r="P618" i="1"/>
  <c r="O618" i="1"/>
  <c r="N618" i="1"/>
  <c r="S617" i="1"/>
  <c r="R617" i="1"/>
  <c r="Q617" i="1"/>
  <c r="P617" i="1"/>
  <c r="O617" i="1"/>
  <c r="N617" i="1"/>
  <c r="S616" i="1"/>
  <c r="R616" i="1"/>
  <c r="Q616" i="1"/>
  <c r="P616" i="1"/>
  <c r="O616" i="1"/>
  <c r="N616" i="1"/>
  <c r="S615" i="1"/>
  <c r="R615" i="1"/>
  <c r="Q615" i="1"/>
  <c r="P615" i="1"/>
  <c r="O615" i="1"/>
  <c r="N615" i="1"/>
  <c r="S614" i="1"/>
  <c r="R614" i="1"/>
  <c r="Q614" i="1"/>
  <c r="P614" i="1"/>
  <c r="O614" i="1"/>
  <c r="N614" i="1"/>
  <c r="S613" i="1"/>
  <c r="R613" i="1"/>
  <c r="Q613" i="1"/>
  <c r="P613" i="1"/>
  <c r="O613" i="1"/>
  <c r="N613" i="1"/>
  <c r="S612" i="1"/>
  <c r="R612" i="1"/>
  <c r="Q612" i="1"/>
  <c r="P612" i="1"/>
  <c r="O612" i="1"/>
  <c r="N612" i="1"/>
  <c r="S611" i="1"/>
  <c r="R611" i="1"/>
  <c r="Q611" i="1"/>
  <c r="P611" i="1"/>
  <c r="O611" i="1"/>
  <c r="N611" i="1"/>
  <c r="S610" i="1"/>
  <c r="R610" i="1"/>
  <c r="Q610" i="1"/>
  <c r="P610" i="1"/>
  <c r="O610" i="1"/>
  <c r="N610" i="1"/>
  <c r="S609" i="1"/>
  <c r="R609" i="1"/>
  <c r="Q609" i="1"/>
  <c r="P609" i="1"/>
  <c r="O609" i="1"/>
  <c r="N609" i="1"/>
  <c r="S608" i="1"/>
  <c r="R608" i="1"/>
  <c r="Q608" i="1"/>
  <c r="P608" i="1"/>
  <c r="O608" i="1"/>
  <c r="N608" i="1"/>
  <c r="S607" i="1"/>
  <c r="R607" i="1"/>
  <c r="Q607" i="1"/>
  <c r="P607" i="1"/>
  <c r="O607" i="1"/>
  <c r="N607" i="1"/>
  <c r="S606" i="1"/>
  <c r="R606" i="1"/>
  <c r="Q606" i="1"/>
  <c r="P606" i="1"/>
  <c r="O606" i="1"/>
  <c r="N606" i="1"/>
  <c r="S605" i="1"/>
  <c r="R605" i="1"/>
  <c r="Q605" i="1"/>
  <c r="P605" i="1"/>
  <c r="O605" i="1"/>
  <c r="N605" i="1"/>
  <c r="S604" i="1"/>
  <c r="R604" i="1"/>
  <c r="Q604" i="1"/>
  <c r="P604" i="1"/>
  <c r="O604" i="1"/>
  <c r="N604" i="1"/>
  <c r="S603" i="1"/>
  <c r="R603" i="1"/>
  <c r="Q603" i="1"/>
  <c r="P603" i="1"/>
  <c r="O603" i="1"/>
  <c r="N603" i="1"/>
  <c r="S602" i="1"/>
  <c r="R602" i="1"/>
  <c r="Q602" i="1"/>
  <c r="P602" i="1"/>
  <c r="O602" i="1"/>
  <c r="N602" i="1"/>
  <c r="S601" i="1"/>
  <c r="R601" i="1"/>
  <c r="Q601" i="1"/>
  <c r="P601" i="1"/>
  <c r="O601" i="1"/>
  <c r="N601" i="1"/>
  <c r="S600" i="1"/>
  <c r="R600" i="1"/>
  <c r="Q600" i="1"/>
  <c r="P600" i="1"/>
  <c r="O600" i="1"/>
  <c r="N600" i="1"/>
  <c r="S599" i="1"/>
  <c r="R599" i="1"/>
  <c r="Q599" i="1"/>
  <c r="P599" i="1"/>
  <c r="O599" i="1"/>
  <c r="N599" i="1"/>
  <c r="S598" i="1"/>
  <c r="R598" i="1"/>
  <c r="Q598" i="1"/>
  <c r="P598" i="1"/>
  <c r="O598" i="1"/>
  <c r="N598" i="1"/>
  <c r="S597" i="1"/>
  <c r="R597" i="1"/>
  <c r="Q597" i="1"/>
  <c r="P597" i="1"/>
  <c r="O597" i="1"/>
  <c r="N597" i="1"/>
  <c r="S596" i="1"/>
  <c r="R596" i="1"/>
  <c r="Q596" i="1"/>
  <c r="P596" i="1"/>
  <c r="O596" i="1"/>
  <c r="N596" i="1"/>
  <c r="S595" i="1"/>
  <c r="R595" i="1"/>
  <c r="Q595" i="1"/>
  <c r="P595" i="1"/>
  <c r="O595" i="1"/>
  <c r="N595" i="1"/>
  <c r="S594" i="1"/>
  <c r="R594" i="1"/>
  <c r="Q594" i="1"/>
  <c r="P594" i="1"/>
  <c r="O594" i="1"/>
  <c r="N594" i="1"/>
  <c r="S593" i="1"/>
  <c r="R593" i="1"/>
  <c r="Q593" i="1"/>
  <c r="P593" i="1"/>
  <c r="O593" i="1"/>
  <c r="N593" i="1"/>
  <c r="S592" i="1"/>
  <c r="R592" i="1"/>
  <c r="Q592" i="1"/>
  <c r="P592" i="1"/>
  <c r="O592" i="1"/>
  <c r="N592" i="1"/>
  <c r="S591" i="1"/>
  <c r="R591" i="1"/>
  <c r="Q591" i="1"/>
  <c r="P591" i="1"/>
  <c r="O591" i="1"/>
  <c r="N591" i="1"/>
  <c r="S590" i="1"/>
  <c r="R590" i="1"/>
  <c r="Q590" i="1"/>
  <c r="P590" i="1"/>
  <c r="O590" i="1"/>
  <c r="N590" i="1"/>
  <c r="S589" i="1"/>
  <c r="R589" i="1"/>
  <c r="Q589" i="1"/>
  <c r="P589" i="1"/>
  <c r="O589" i="1"/>
  <c r="N589" i="1"/>
  <c r="S588" i="1"/>
  <c r="R588" i="1"/>
  <c r="Q588" i="1"/>
  <c r="P588" i="1"/>
  <c r="O588" i="1"/>
  <c r="N588" i="1"/>
  <c r="S587" i="1"/>
  <c r="R587" i="1"/>
  <c r="Q587" i="1"/>
  <c r="P587" i="1"/>
  <c r="O587" i="1"/>
  <c r="N587" i="1"/>
  <c r="T586" i="1"/>
  <c r="S586" i="1"/>
  <c r="R586" i="1"/>
  <c r="Q586" i="1"/>
  <c r="P586" i="1"/>
  <c r="O586" i="1"/>
  <c r="N586" i="1"/>
  <c r="T585" i="1"/>
  <c r="S585" i="1"/>
  <c r="R585" i="1"/>
  <c r="Q585" i="1"/>
  <c r="P585" i="1"/>
  <c r="O585" i="1"/>
  <c r="N585" i="1"/>
  <c r="T584" i="1"/>
  <c r="S584" i="1"/>
  <c r="R584" i="1"/>
  <c r="Q584" i="1"/>
  <c r="P584" i="1"/>
  <c r="O584" i="1"/>
  <c r="N584" i="1"/>
  <c r="T583" i="1"/>
  <c r="S583" i="1"/>
  <c r="R583" i="1"/>
  <c r="Q583" i="1"/>
  <c r="P583" i="1"/>
  <c r="O583" i="1"/>
  <c r="N583" i="1"/>
  <c r="T582" i="1"/>
  <c r="S582" i="1"/>
  <c r="R582" i="1"/>
  <c r="Q582" i="1"/>
  <c r="P582" i="1"/>
  <c r="O582" i="1"/>
  <c r="N582" i="1"/>
  <c r="T581" i="1"/>
  <c r="S581" i="1"/>
  <c r="R581" i="1"/>
  <c r="Q581" i="1"/>
  <c r="P581" i="1"/>
  <c r="O581" i="1"/>
  <c r="N581" i="1"/>
  <c r="T580" i="1"/>
  <c r="S580" i="1"/>
  <c r="R580" i="1"/>
  <c r="Q580" i="1"/>
  <c r="P580" i="1"/>
  <c r="O580" i="1"/>
  <c r="N580" i="1"/>
  <c r="T579" i="1"/>
  <c r="S579" i="1"/>
  <c r="R579" i="1"/>
  <c r="Q579" i="1"/>
  <c r="P579" i="1"/>
  <c r="O579" i="1"/>
  <c r="N579" i="1"/>
  <c r="T578" i="1"/>
  <c r="S578" i="1"/>
  <c r="R578" i="1"/>
  <c r="Q578" i="1"/>
  <c r="P578" i="1"/>
  <c r="O578" i="1"/>
  <c r="N578" i="1"/>
  <c r="O577" i="1"/>
  <c r="N577" i="1"/>
  <c r="P576" i="1"/>
  <c r="O576" i="1"/>
  <c r="Y576" i="1" s="1"/>
  <c r="AO576" i="1" s="1"/>
  <c r="N576" i="1"/>
  <c r="Q575" i="1"/>
  <c r="P575" i="1"/>
  <c r="O575" i="1"/>
  <c r="Y575" i="1" s="1"/>
  <c r="AO575" i="1" s="1"/>
  <c r="N575" i="1"/>
  <c r="Q574" i="1"/>
  <c r="P574" i="1"/>
  <c r="O574" i="1"/>
  <c r="Y574" i="1" s="1"/>
  <c r="AG574" i="1" s="1"/>
  <c r="N574" i="1"/>
  <c r="Q573" i="1"/>
  <c r="P573" i="1"/>
  <c r="O573" i="1"/>
  <c r="Y573" i="1" s="1"/>
  <c r="AO573" i="1" s="1"/>
  <c r="N573" i="1"/>
  <c r="Q572" i="1"/>
  <c r="P572" i="1"/>
  <c r="O572" i="1"/>
  <c r="Y572" i="1" s="1"/>
  <c r="N572" i="1"/>
  <c r="Q571" i="1"/>
  <c r="P571" i="1"/>
  <c r="O571" i="1"/>
  <c r="Y571" i="1" s="1"/>
  <c r="N571" i="1"/>
  <c r="Q570" i="1"/>
  <c r="P570" i="1"/>
  <c r="O570" i="1"/>
  <c r="Y570" i="1" s="1"/>
  <c r="AG570" i="1" s="1"/>
  <c r="N570" i="1"/>
  <c r="Q569" i="1"/>
  <c r="P569" i="1"/>
  <c r="O569" i="1"/>
  <c r="Y569" i="1" s="1"/>
  <c r="AG569" i="1" s="1"/>
  <c r="N569" i="1"/>
  <c r="Q568" i="1"/>
  <c r="P568" i="1"/>
  <c r="O568" i="1"/>
  <c r="Y568" i="1" s="1"/>
  <c r="AO568" i="1" s="1"/>
  <c r="N568" i="1"/>
  <c r="Q567" i="1"/>
  <c r="P567" i="1"/>
  <c r="O567" i="1"/>
  <c r="Y567" i="1" s="1"/>
  <c r="AO567" i="1" s="1"/>
  <c r="N567" i="1"/>
  <c r="R566" i="1"/>
  <c r="Q566" i="1"/>
  <c r="P566" i="1"/>
  <c r="Z566" i="1" s="1"/>
  <c r="O566" i="1"/>
  <c r="N566" i="1"/>
  <c r="R565" i="1"/>
  <c r="Q565" i="1"/>
  <c r="AA565" i="1" s="1"/>
  <c r="P565" i="1"/>
  <c r="O565" i="1"/>
  <c r="N565" i="1"/>
  <c r="R564" i="1"/>
  <c r="Q564" i="1"/>
  <c r="P564" i="1"/>
  <c r="O564" i="1"/>
  <c r="N564" i="1"/>
  <c r="X564" i="1" s="1"/>
  <c r="AN564" i="1" s="1"/>
  <c r="R563" i="1"/>
  <c r="Q563" i="1"/>
  <c r="P563" i="1"/>
  <c r="O563" i="1"/>
  <c r="Y563" i="1" s="1"/>
  <c r="N563" i="1"/>
  <c r="R562" i="1"/>
  <c r="Q562" i="1"/>
  <c r="P562" i="1"/>
  <c r="Z562" i="1" s="1"/>
  <c r="O562" i="1"/>
  <c r="N562" i="1"/>
  <c r="R561" i="1"/>
  <c r="Q561" i="1"/>
  <c r="AA561" i="1" s="1"/>
  <c r="AQ561" i="1" s="1"/>
  <c r="P561" i="1"/>
  <c r="O561" i="1"/>
  <c r="N561" i="1"/>
  <c r="R560" i="1"/>
  <c r="Q560" i="1"/>
  <c r="P560" i="1"/>
  <c r="O560" i="1"/>
  <c r="N560" i="1"/>
  <c r="X560" i="1" s="1"/>
  <c r="AN560" i="1" s="1"/>
  <c r="R559" i="1"/>
  <c r="Q559" i="1"/>
  <c r="P559" i="1"/>
  <c r="O559" i="1"/>
  <c r="Y559" i="1" s="1"/>
  <c r="AO559" i="1" s="1"/>
  <c r="N559" i="1"/>
  <c r="R558" i="1"/>
  <c r="Q558" i="1"/>
  <c r="P558" i="1"/>
  <c r="Z558" i="1" s="1"/>
  <c r="AP558" i="1" s="1"/>
  <c r="O558" i="1"/>
  <c r="N558" i="1"/>
  <c r="R557" i="1"/>
  <c r="Q557" i="1"/>
  <c r="AA557" i="1" s="1"/>
  <c r="P557" i="1"/>
  <c r="O557" i="1"/>
  <c r="N557" i="1"/>
  <c r="R556" i="1"/>
  <c r="Q556" i="1"/>
  <c r="P556" i="1"/>
  <c r="O556" i="1"/>
  <c r="N556" i="1"/>
  <c r="X556" i="1" s="1"/>
  <c r="AF556" i="1" s="1"/>
  <c r="R555" i="1"/>
  <c r="Q555" i="1"/>
  <c r="P555" i="1"/>
  <c r="O555" i="1"/>
  <c r="Y555" i="1" s="1"/>
  <c r="N555" i="1"/>
  <c r="S554" i="1"/>
  <c r="R554" i="1"/>
  <c r="Q554" i="1"/>
  <c r="AA554" i="1" s="1"/>
  <c r="P554" i="1"/>
  <c r="O554" i="1"/>
  <c r="N554" i="1"/>
  <c r="S553" i="1"/>
  <c r="R553" i="1"/>
  <c r="Q553" i="1"/>
  <c r="P553" i="1"/>
  <c r="O553" i="1"/>
  <c r="Y553" i="1" s="1"/>
  <c r="N553" i="1"/>
  <c r="S552" i="1"/>
  <c r="R552" i="1"/>
  <c r="Q552" i="1"/>
  <c r="AA552" i="1" s="1"/>
  <c r="P552" i="1"/>
  <c r="O552" i="1"/>
  <c r="N552" i="1"/>
  <c r="S551" i="1"/>
  <c r="R551" i="1"/>
  <c r="Q551" i="1"/>
  <c r="P551" i="1"/>
  <c r="O551" i="1"/>
  <c r="Y551" i="1" s="1"/>
  <c r="AO551" i="1" s="1"/>
  <c r="N551" i="1"/>
  <c r="S550" i="1"/>
  <c r="R550" i="1"/>
  <c r="Q550" i="1"/>
  <c r="AA550" i="1" s="1"/>
  <c r="AQ550" i="1" s="1"/>
  <c r="P550" i="1"/>
  <c r="O550" i="1"/>
  <c r="N550" i="1"/>
  <c r="S549" i="1"/>
  <c r="R549" i="1"/>
  <c r="Q549" i="1"/>
  <c r="P549" i="1"/>
  <c r="O549" i="1"/>
  <c r="Y549" i="1" s="1"/>
  <c r="AO549" i="1" s="1"/>
  <c r="N549" i="1"/>
  <c r="S548" i="1"/>
  <c r="R548" i="1"/>
  <c r="Q548" i="1"/>
  <c r="AA548" i="1" s="1"/>
  <c r="P548" i="1"/>
  <c r="O548" i="1"/>
  <c r="N548" i="1"/>
  <c r="S547" i="1"/>
  <c r="R547" i="1"/>
  <c r="Q547" i="1"/>
  <c r="P547" i="1"/>
  <c r="O547" i="1"/>
  <c r="Y547" i="1" s="1"/>
  <c r="AO547" i="1" s="1"/>
  <c r="N547" i="1"/>
  <c r="S546" i="1"/>
  <c r="R546" i="1"/>
  <c r="Q546" i="1"/>
  <c r="AA546" i="1" s="1"/>
  <c r="P546" i="1"/>
  <c r="O546" i="1"/>
  <c r="N546" i="1"/>
  <c r="S545" i="1"/>
  <c r="R545" i="1"/>
  <c r="Q545" i="1"/>
  <c r="P545" i="1"/>
  <c r="O545" i="1"/>
  <c r="Y545" i="1" s="1"/>
  <c r="AO545" i="1" s="1"/>
  <c r="N545" i="1"/>
  <c r="S544" i="1"/>
  <c r="R544" i="1"/>
  <c r="Q544" i="1"/>
  <c r="AA544" i="1" s="1"/>
  <c r="AQ544" i="1" s="1"/>
  <c r="P544" i="1"/>
  <c r="O544" i="1"/>
  <c r="N544" i="1"/>
  <c r="S543" i="1"/>
  <c r="R543" i="1"/>
  <c r="Q543" i="1"/>
  <c r="P543" i="1"/>
  <c r="O543" i="1"/>
  <c r="Y543" i="1" s="1"/>
  <c r="AO543" i="1" s="1"/>
  <c r="N543" i="1"/>
  <c r="S542" i="1"/>
  <c r="R542" i="1"/>
  <c r="Q542" i="1"/>
  <c r="AA542" i="1" s="1"/>
  <c r="AQ542" i="1" s="1"/>
  <c r="P542" i="1"/>
  <c r="O542" i="1"/>
  <c r="N542" i="1"/>
  <c r="S541" i="1"/>
  <c r="R541" i="1"/>
  <c r="Q541" i="1"/>
  <c r="P541" i="1"/>
  <c r="O541" i="1"/>
  <c r="Y541" i="1" s="1"/>
  <c r="AO541" i="1" s="1"/>
  <c r="N541" i="1"/>
  <c r="S540" i="1"/>
  <c r="R540" i="1"/>
  <c r="Q540" i="1"/>
  <c r="AA540" i="1" s="1"/>
  <c r="AQ540" i="1" s="1"/>
  <c r="P540" i="1"/>
  <c r="O540" i="1"/>
  <c r="N540" i="1"/>
  <c r="S539" i="1"/>
  <c r="R539" i="1"/>
  <c r="Q539" i="1"/>
  <c r="P539" i="1"/>
  <c r="O539" i="1"/>
  <c r="Y539" i="1" s="1"/>
  <c r="AO539" i="1" s="1"/>
  <c r="N539" i="1"/>
  <c r="S538" i="1"/>
  <c r="R538" i="1"/>
  <c r="Q538" i="1"/>
  <c r="AA538" i="1" s="1"/>
  <c r="AQ538" i="1" s="1"/>
  <c r="P538" i="1"/>
  <c r="O538" i="1"/>
  <c r="N538" i="1"/>
  <c r="S537" i="1"/>
  <c r="R537" i="1"/>
  <c r="Q537" i="1"/>
  <c r="P537" i="1"/>
  <c r="O537" i="1"/>
  <c r="Y537" i="1" s="1"/>
  <c r="AO537" i="1" s="1"/>
  <c r="N537" i="1"/>
  <c r="S536" i="1"/>
  <c r="R536" i="1"/>
  <c r="Q536" i="1"/>
  <c r="AA536" i="1" s="1"/>
  <c r="AQ536" i="1" s="1"/>
  <c r="P536" i="1"/>
  <c r="O536" i="1"/>
  <c r="N536" i="1"/>
  <c r="S535" i="1"/>
  <c r="R535" i="1"/>
  <c r="Q535" i="1"/>
  <c r="P535" i="1"/>
  <c r="O535" i="1"/>
  <c r="Y535" i="1" s="1"/>
  <c r="AO535" i="1" s="1"/>
  <c r="N535" i="1"/>
  <c r="S534" i="1"/>
  <c r="R534" i="1"/>
  <c r="Q534" i="1"/>
  <c r="AA534" i="1" s="1"/>
  <c r="AQ534" i="1" s="1"/>
  <c r="P534" i="1"/>
  <c r="O534" i="1"/>
  <c r="N534" i="1"/>
  <c r="S533" i="1"/>
  <c r="R533" i="1"/>
  <c r="Q533" i="1"/>
  <c r="P533" i="1"/>
  <c r="O533" i="1"/>
  <c r="Y533" i="1" s="1"/>
  <c r="AO533" i="1" s="1"/>
  <c r="N533" i="1"/>
  <c r="S532" i="1"/>
  <c r="R532" i="1"/>
  <c r="Q532" i="1"/>
  <c r="AA532" i="1" s="1"/>
  <c r="AQ532" i="1" s="1"/>
  <c r="P532" i="1"/>
  <c r="O532" i="1"/>
  <c r="N532" i="1"/>
  <c r="S531" i="1"/>
  <c r="R531" i="1"/>
  <c r="Q531" i="1"/>
  <c r="P531" i="1"/>
  <c r="O531" i="1"/>
  <c r="Y531" i="1" s="1"/>
  <c r="N531" i="1"/>
  <c r="S530" i="1"/>
  <c r="R530" i="1"/>
  <c r="Q530" i="1"/>
  <c r="AA530" i="1" s="1"/>
  <c r="AQ530" i="1" s="1"/>
  <c r="P530" i="1"/>
  <c r="O530" i="1"/>
  <c r="N530" i="1"/>
  <c r="S529" i="1"/>
  <c r="R529" i="1"/>
  <c r="Q529" i="1"/>
  <c r="P529" i="1"/>
  <c r="O529" i="1"/>
  <c r="Y529" i="1" s="1"/>
  <c r="AO529" i="1" s="1"/>
  <c r="N529" i="1"/>
  <c r="S528" i="1"/>
  <c r="R528" i="1"/>
  <c r="Q528" i="1"/>
  <c r="AA528" i="1" s="1"/>
  <c r="AQ528" i="1" s="1"/>
  <c r="P528" i="1"/>
  <c r="O528" i="1"/>
  <c r="N528" i="1"/>
  <c r="S527" i="1"/>
  <c r="R527" i="1"/>
  <c r="Q527" i="1"/>
  <c r="P527" i="1"/>
  <c r="O527" i="1"/>
  <c r="Y527" i="1" s="1"/>
  <c r="AO527" i="1" s="1"/>
  <c r="N527" i="1"/>
  <c r="S526" i="1"/>
  <c r="R526" i="1"/>
  <c r="Q526" i="1"/>
  <c r="AA526" i="1" s="1"/>
  <c r="AQ526" i="1" s="1"/>
  <c r="P526" i="1"/>
  <c r="O526" i="1"/>
  <c r="N526" i="1"/>
  <c r="S525" i="1"/>
  <c r="R525" i="1"/>
  <c r="Q525" i="1"/>
  <c r="P525" i="1"/>
  <c r="O525" i="1"/>
  <c r="Y525" i="1" s="1"/>
  <c r="AO525" i="1" s="1"/>
  <c r="N525" i="1"/>
  <c r="S524" i="1"/>
  <c r="R524" i="1"/>
  <c r="Q524" i="1"/>
  <c r="AA524" i="1" s="1"/>
  <c r="AQ524" i="1" s="1"/>
  <c r="P524" i="1"/>
  <c r="O524" i="1"/>
  <c r="N524" i="1"/>
  <c r="S523" i="1"/>
  <c r="R523" i="1"/>
  <c r="Q523" i="1"/>
  <c r="P523" i="1"/>
  <c r="O523" i="1"/>
  <c r="Y523" i="1" s="1"/>
  <c r="AO523" i="1" s="1"/>
  <c r="N523" i="1"/>
  <c r="S522" i="1"/>
  <c r="R522" i="1"/>
  <c r="Q522" i="1"/>
  <c r="AA522" i="1" s="1"/>
  <c r="AQ522" i="1" s="1"/>
  <c r="P522" i="1"/>
  <c r="O522" i="1"/>
  <c r="N522" i="1"/>
  <c r="S521" i="1"/>
  <c r="R521" i="1"/>
  <c r="Q521" i="1"/>
  <c r="P521" i="1"/>
  <c r="O521" i="1"/>
  <c r="Y521" i="1" s="1"/>
  <c r="AO521" i="1" s="1"/>
  <c r="N521" i="1"/>
  <c r="S520" i="1"/>
  <c r="R520" i="1"/>
  <c r="Q520" i="1"/>
  <c r="AA520" i="1" s="1"/>
  <c r="AQ520" i="1" s="1"/>
  <c r="P520" i="1"/>
  <c r="O520" i="1"/>
  <c r="N520" i="1"/>
  <c r="S519" i="1"/>
  <c r="R519" i="1"/>
  <c r="Q519" i="1"/>
  <c r="P519" i="1"/>
  <c r="O519" i="1"/>
  <c r="Y519" i="1" s="1"/>
  <c r="AO519" i="1" s="1"/>
  <c r="N519" i="1"/>
  <c r="S518" i="1"/>
  <c r="R518" i="1"/>
  <c r="Q518" i="1"/>
  <c r="AA518" i="1" s="1"/>
  <c r="AQ518" i="1" s="1"/>
  <c r="P518" i="1"/>
  <c r="O518" i="1"/>
  <c r="N518" i="1"/>
  <c r="S517" i="1"/>
  <c r="R517" i="1"/>
  <c r="Q517" i="1"/>
  <c r="P517" i="1"/>
  <c r="O517" i="1"/>
  <c r="Y517" i="1" s="1"/>
  <c r="AO517" i="1" s="1"/>
  <c r="N517" i="1"/>
  <c r="S516" i="1"/>
  <c r="R516" i="1"/>
  <c r="Q516" i="1"/>
  <c r="AA516" i="1" s="1"/>
  <c r="AQ516" i="1" s="1"/>
  <c r="P516" i="1"/>
  <c r="O516" i="1"/>
  <c r="N516" i="1"/>
  <c r="T515" i="1"/>
  <c r="S515" i="1"/>
  <c r="R515" i="1"/>
  <c r="Q515" i="1"/>
  <c r="P515" i="1"/>
  <c r="Z515" i="1" s="1"/>
  <c r="AP515" i="1" s="1"/>
  <c r="O515" i="1"/>
  <c r="N515" i="1"/>
  <c r="T514" i="1"/>
  <c r="S514" i="1"/>
  <c r="R514" i="1"/>
  <c r="Q514" i="1"/>
  <c r="P514" i="1"/>
  <c r="O514" i="1"/>
  <c r="N514" i="1"/>
  <c r="T513" i="1"/>
  <c r="S513" i="1"/>
  <c r="R513" i="1"/>
  <c r="Q513" i="1"/>
  <c r="P513" i="1"/>
  <c r="O513" i="1"/>
  <c r="N513" i="1"/>
  <c r="T512" i="1"/>
  <c r="S512" i="1"/>
  <c r="R512" i="1"/>
  <c r="Q512" i="1"/>
  <c r="AA512" i="1" s="1"/>
  <c r="P512" i="1"/>
  <c r="O512" i="1"/>
  <c r="N512" i="1"/>
  <c r="T511" i="1"/>
  <c r="S511" i="1"/>
  <c r="R511" i="1"/>
  <c r="Q511" i="1"/>
  <c r="P511" i="1"/>
  <c r="Z511" i="1" s="1"/>
  <c r="AP511" i="1" s="1"/>
  <c r="O511" i="1"/>
  <c r="N511" i="1"/>
  <c r="T510" i="1"/>
  <c r="S510" i="1"/>
  <c r="AC510" i="1" s="1"/>
  <c r="AS510" i="1" s="1"/>
  <c r="R510" i="1"/>
  <c r="Q510" i="1"/>
  <c r="P510" i="1"/>
  <c r="O510" i="1"/>
  <c r="Y510" i="1" s="1"/>
  <c r="AO510" i="1" s="1"/>
  <c r="N510" i="1"/>
  <c r="T509" i="1"/>
  <c r="S509" i="1"/>
  <c r="R509" i="1"/>
  <c r="Q509" i="1"/>
  <c r="P509" i="1"/>
  <c r="O509" i="1"/>
  <c r="N509" i="1"/>
  <c r="T508" i="1"/>
  <c r="S508" i="1"/>
  <c r="R508" i="1"/>
  <c r="Q508" i="1"/>
  <c r="AA508" i="1" s="1"/>
  <c r="AQ508" i="1" s="1"/>
  <c r="P508" i="1"/>
  <c r="O508" i="1"/>
  <c r="N508" i="1"/>
  <c r="T507" i="1"/>
  <c r="S507" i="1"/>
  <c r="R507" i="1"/>
  <c r="Q507" i="1"/>
  <c r="P507" i="1"/>
  <c r="Z507" i="1" s="1"/>
  <c r="O507" i="1"/>
  <c r="N507" i="1"/>
  <c r="O506" i="1"/>
  <c r="N506" i="1"/>
  <c r="X506" i="1" s="1"/>
  <c r="AN506" i="1" s="1"/>
  <c r="P505" i="1"/>
  <c r="O505" i="1"/>
  <c r="N505" i="1"/>
  <c r="Q504" i="1"/>
  <c r="P504" i="1"/>
  <c r="O504" i="1"/>
  <c r="N504" i="1"/>
  <c r="Q503" i="1"/>
  <c r="P503" i="1"/>
  <c r="O503" i="1"/>
  <c r="N503" i="1"/>
  <c r="Q502" i="1"/>
  <c r="P502" i="1"/>
  <c r="O502" i="1"/>
  <c r="N502" i="1"/>
  <c r="Q501" i="1"/>
  <c r="P501" i="1"/>
  <c r="O501" i="1"/>
  <c r="N501" i="1"/>
  <c r="Q500" i="1"/>
  <c r="P500" i="1"/>
  <c r="O500" i="1"/>
  <c r="N500" i="1"/>
  <c r="Q499" i="1"/>
  <c r="P499" i="1"/>
  <c r="O499" i="1"/>
  <c r="N499" i="1"/>
  <c r="Q498" i="1"/>
  <c r="P498" i="1"/>
  <c r="O498" i="1"/>
  <c r="N498" i="1"/>
  <c r="Q497" i="1"/>
  <c r="P497" i="1"/>
  <c r="O497" i="1"/>
  <c r="N497" i="1"/>
  <c r="Q496" i="1"/>
  <c r="P496" i="1"/>
  <c r="O496" i="1"/>
  <c r="N496" i="1"/>
  <c r="R495" i="1"/>
  <c r="Q495" i="1"/>
  <c r="P495" i="1"/>
  <c r="O495" i="1"/>
  <c r="N495" i="1"/>
  <c r="X495" i="1" s="1"/>
  <c r="AF495" i="1" s="1"/>
  <c r="R494" i="1"/>
  <c r="Q494" i="1"/>
  <c r="P494" i="1"/>
  <c r="O494" i="1"/>
  <c r="Y494" i="1" s="1"/>
  <c r="N494" i="1"/>
  <c r="R493" i="1"/>
  <c r="Q493" i="1"/>
  <c r="P493" i="1"/>
  <c r="Z493" i="1" s="1"/>
  <c r="AP493" i="1" s="1"/>
  <c r="O493" i="1"/>
  <c r="N493" i="1"/>
  <c r="X493" i="1" s="1"/>
  <c r="AN493" i="1" s="1"/>
  <c r="R492" i="1"/>
  <c r="Q492" i="1"/>
  <c r="AA492" i="1" s="1"/>
  <c r="AI492" i="1" s="1"/>
  <c r="P492" i="1"/>
  <c r="O492" i="1"/>
  <c r="N492" i="1"/>
  <c r="R491" i="1"/>
  <c r="Q491" i="1"/>
  <c r="P491" i="1"/>
  <c r="O491" i="1"/>
  <c r="N491" i="1"/>
  <c r="X491" i="1" s="1"/>
  <c r="AF491" i="1" s="1"/>
  <c r="R490" i="1"/>
  <c r="Q490" i="1"/>
  <c r="P490" i="1"/>
  <c r="O490" i="1"/>
  <c r="Y490" i="1" s="1"/>
  <c r="AO490" i="1" s="1"/>
  <c r="N490" i="1"/>
  <c r="R489" i="1"/>
  <c r="Q489" i="1"/>
  <c r="P489" i="1"/>
  <c r="Z489" i="1" s="1"/>
  <c r="AP489" i="1" s="1"/>
  <c r="O489" i="1"/>
  <c r="N489" i="1"/>
  <c r="X489" i="1" s="1"/>
  <c r="AN489" i="1" s="1"/>
  <c r="R488" i="1"/>
  <c r="Q488" i="1"/>
  <c r="AA488" i="1" s="1"/>
  <c r="AQ488" i="1" s="1"/>
  <c r="P488" i="1"/>
  <c r="O488" i="1"/>
  <c r="N488" i="1"/>
  <c r="R487" i="1"/>
  <c r="Q487" i="1"/>
  <c r="P487" i="1"/>
  <c r="O487" i="1"/>
  <c r="N487" i="1"/>
  <c r="X487" i="1" s="1"/>
  <c r="AN487" i="1" s="1"/>
  <c r="R486" i="1"/>
  <c r="Q486" i="1"/>
  <c r="P486" i="1"/>
  <c r="O486" i="1"/>
  <c r="Y486" i="1" s="1"/>
  <c r="N486" i="1"/>
  <c r="R485" i="1"/>
  <c r="Q485" i="1"/>
  <c r="P485" i="1"/>
  <c r="Z485" i="1" s="1"/>
  <c r="AH485" i="1" s="1"/>
  <c r="O485" i="1"/>
  <c r="N485" i="1"/>
  <c r="X485" i="1" s="1"/>
  <c r="AF485" i="1" s="1"/>
  <c r="R484" i="1"/>
  <c r="Q484" i="1"/>
  <c r="AA484" i="1" s="1"/>
  <c r="AQ484" i="1" s="1"/>
  <c r="P484" i="1"/>
  <c r="O484" i="1"/>
  <c r="N484" i="1"/>
  <c r="S483" i="1"/>
  <c r="R483" i="1"/>
  <c r="Q483" i="1"/>
  <c r="P483" i="1"/>
  <c r="O483" i="1"/>
  <c r="Y483" i="1" s="1"/>
  <c r="AO483" i="1" s="1"/>
  <c r="N483" i="1"/>
  <c r="S482" i="1"/>
  <c r="R482" i="1"/>
  <c r="Q482" i="1"/>
  <c r="AA482" i="1" s="1"/>
  <c r="P482" i="1"/>
  <c r="O482" i="1"/>
  <c r="N482" i="1"/>
  <c r="S481" i="1"/>
  <c r="R481" i="1"/>
  <c r="Q481" i="1"/>
  <c r="P481" i="1"/>
  <c r="O481" i="1"/>
  <c r="Y481" i="1" s="1"/>
  <c r="N481" i="1"/>
  <c r="S480" i="1"/>
  <c r="R480" i="1"/>
  <c r="Q480" i="1"/>
  <c r="AA480" i="1" s="1"/>
  <c r="AQ480" i="1" s="1"/>
  <c r="P480" i="1"/>
  <c r="O480" i="1"/>
  <c r="N480" i="1"/>
  <c r="S479" i="1"/>
  <c r="R479" i="1"/>
  <c r="Q479" i="1"/>
  <c r="P479" i="1"/>
  <c r="O479" i="1"/>
  <c r="Y479" i="1" s="1"/>
  <c r="AO479" i="1" s="1"/>
  <c r="N479" i="1"/>
  <c r="S478" i="1"/>
  <c r="R478" i="1"/>
  <c r="Q478" i="1"/>
  <c r="AA478" i="1" s="1"/>
  <c r="AQ478" i="1" s="1"/>
  <c r="P478" i="1"/>
  <c r="O478" i="1"/>
  <c r="N478" i="1"/>
  <c r="S477" i="1"/>
  <c r="R477" i="1"/>
  <c r="Q477" i="1"/>
  <c r="P477" i="1"/>
  <c r="O477" i="1"/>
  <c r="Y477" i="1" s="1"/>
  <c r="N477" i="1"/>
  <c r="S476" i="1"/>
  <c r="R476" i="1"/>
  <c r="Q476" i="1"/>
  <c r="AA476" i="1" s="1"/>
  <c r="AQ476" i="1" s="1"/>
  <c r="P476" i="1"/>
  <c r="O476" i="1"/>
  <c r="N476" i="1"/>
  <c r="S475" i="1"/>
  <c r="R475" i="1"/>
  <c r="Q475" i="1"/>
  <c r="P475" i="1"/>
  <c r="O475" i="1"/>
  <c r="Y475" i="1" s="1"/>
  <c r="N475" i="1"/>
  <c r="S474" i="1"/>
  <c r="R474" i="1"/>
  <c r="Q474" i="1"/>
  <c r="AA474" i="1" s="1"/>
  <c r="AQ474" i="1" s="1"/>
  <c r="P474" i="1"/>
  <c r="O474" i="1"/>
  <c r="N474" i="1"/>
  <c r="S473" i="1"/>
  <c r="R473" i="1"/>
  <c r="Q473" i="1"/>
  <c r="P473" i="1"/>
  <c r="O473" i="1"/>
  <c r="Y473" i="1" s="1"/>
  <c r="AO473" i="1" s="1"/>
  <c r="N473" i="1"/>
  <c r="S472" i="1"/>
  <c r="R472" i="1"/>
  <c r="Q472" i="1"/>
  <c r="AA472" i="1" s="1"/>
  <c r="AQ472" i="1" s="1"/>
  <c r="P472" i="1"/>
  <c r="O472" i="1"/>
  <c r="N472" i="1"/>
  <c r="S471" i="1"/>
  <c r="R471" i="1"/>
  <c r="Q471" i="1"/>
  <c r="P471" i="1"/>
  <c r="O471" i="1"/>
  <c r="Y471" i="1" s="1"/>
  <c r="AO471" i="1" s="1"/>
  <c r="N471" i="1"/>
  <c r="S470" i="1"/>
  <c r="R470" i="1"/>
  <c r="Q470" i="1"/>
  <c r="AA470" i="1" s="1"/>
  <c r="AQ470" i="1" s="1"/>
  <c r="P470" i="1"/>
  <c r="O470" i="1"/>
  <c r="N470" i="1"/>
  <c r="S469" i="1"/>
  <c r="R469" i="1"/>
  <c r="Q469" i="1"/>
  <c r="P469" i="1"/>
  <c r="O469" i="1"/>
  <c r="Y469" i="1" s="1"/>
  <c r="AO469" i="1" s="1"/>
  <c r="N469" i="1"/>
  <c r="S468" i="1"/>
  <c r="R468" i="1"/>
  <c r="Q468" i="1"/>
  <c r="AA468" i="1" s="1"/>
  <c r="AQ468" i="1" s="1"/>
  <c r="P468" i="1"/>
  <c r="O468" i="1"/>
  <c r="N468" i="1"/>
  <c r="S467" i="1"/>
  <c r="R467" i="1"/>
  <c r="Q467" i="1"/>
  <c r="P467" i="1"/>
  <c r="O467" i="1"/>
  <c r="Y467" i="1" s="1"/>
  <c r="AO467" i="1" s="1"/>
  <c r="N467" i="1"/>
  <c r="S466" i="1"/>
  <c r="R466" i="1"/>
  <c r="Q466" i="1"/>
  <c r="AA466" i="1" s="1"/>
  <c r="AQ466" i="1" s="1"/>
  <c r="P466" i="1"/>
  <c r="O466" i="1"/>
  <c r="N466" i="1"/>
  <c r="S465" i="1"/>
  <c r="R465" i="1"/>
  <c r="Q465" i="1"/>
  <c r="P465" i="1"/>
  <c r="O465" i="1"/>
  <c r="Y465" i="1" s="1"/>
  <c r="AO465" i="1" s="1"/>
  <c r="N465" i="1"/>
  <c r="S464" i="1"/>
  <c r="R464" i="1"/>
  <c r="Q464" i="1"/>
  <c r="AA464" i="1" s="1"/>
  <c r="AQ464" i="1" s="1"/>
  <c r="P464" i="1"/>
  <c r="O464" i="1"/>
  <c r="N464" i="1"/>
  <c r="S463" i="1"/>
  <c r="R463" i="1"/>
  <c r="Q463" i="1"/>
  <c r="P463" i="1"/>
  <c r="O463" i="1"/>
  <c r="Y463" i="1" s="1"/>
  <c r="AO463" i="1" s="1"/>
  <c r="N463" i="1"/>
  <c r="S462" i="1"/>
  <c r="R462" i="1"/>
  <c r="Q462" i="1"/>
  <c r="AA462" i="1" s="1"/>
  <c r="AQ462" i="1" s="1"/>
  <c r="P462" i="1"/>
  <c r="O462" i="1"/>
  <c r="N462" i="1"/>
  <c r="S461" i="1"/>
  <c r="R461" i="1"/>
  <c r="Q461" i="1"/>
  <c r="P461" i="1"/>
  <c r="O461" i="1"/>
  <c r="Y461" i="1" s="1"/>
  <c r="AO461" i="1" s="1"/>
  <c r="N461" i="1"/>
  <c r="S460" i="1"/>
  <c r="R460" i="1"/>
  <c r="Q460" i="1"/>
  <c r="AA460" i="1" s="1"/>
  <c r="P460" i="1"/>
  <c r="O460" i="1"/>
  <c r="N460" i="1"/>
  <c r="S459" i="1"/>
  <c r="R459" i="1"/>
  <c r="Q459" i="1"/>
  <c r="P459" i="1"/>
  <c r="O459" i="1"/>
  <c r="Y459" i="1" s="1"/>
  <c r="AO459" i="1" s="1"/>
  <c r="N459" i="1"/>
  <c r="S458" i="1"/>
  <c r="R458" i="1"/>
  <c r="Q458" i="1"/>
  <c r="AA458" i="1" s="1"/>
  <c r="AQ458" i="1" s="1"/>
  <c r="P458" i="1"/>
  <c r="O458" i="1"/>
  <c r="N458" i="1"/>
  <c r="S457" i="1"/>
  <c r="R457" i="1"/>
  <c r="Q457" i="1"/>
  <c r="P457" i="1"/>
  <c r="O457" i="1"/>
  <c r="Y457" i="1" s="1"/>
  <c r="AO457" i="1" s="1"/>
  <c r="N457" i="1"/>
  <c r="S456" i="1"/>
  <c r="R456" i="1"/>
  <c r="Q456" i="1"/>
  <c r="AA456" i="1" s="1"/>
  <c r="AQ456" i="1" s="1"/>
  <c r="P456" i="1"/>
  <c r="O456" i="1"/>
  <c r="N456" i="1"/>
  <c r="S455" i="1"/>
  <c r="R455" i="1"/>
  <c r="Q455" i="1"/>
  <c r="P455" i="1"/>
  <c r="O455" i="1"/>
  <c r="Y455" i="1" s="1"/>
  <c r="AO455" i="1" s="1"/>
  <c r="N455" i="1"/>
  <c r="S454" i="1"/>
  <c r="R454" i="1"/>
  <c r="Q454" i="1"/>
  <c r="AA454" i="1" s="1"/>
  <c r="AQ454" i="1" s="1"/>
  <c r="P454" i="1"/>
  <c r="O454" i="1"/>
  <c r="N454" i="1"/>
  <c r="S453" i="1"/>
  <c r="R453" i="1"/>
  <c r="Q453" i="1"/>
  <c r="P453" i="1"/>
  <c r="O453" i="1"/>
  <c r="Y453" i="1" s="1"/>
  <c r="AO453" i="1" s="1"/>
  <c r="N453" i="1"/>
  <c r="S452" i="1"/>
  <c r="R452" i="1"/>
  <c r="Q452" i="1"/>
  <c r="AA452" i="1" s="1"/>
  <c r="AQ452" i="1" s="1"/>
  <c r="P452" i="1"/>
  <c r="O452" i="1"/>
  <c r="N452" i="1"/>
  <c r="S451" i="1"/>
  <c r="R451" i="1"/>
  <c r="Q451" i="1"/>
  <c r="P451" i="1"/>
  <c r="O451" i="1"/>
  <c r="Y451" i="1" s="1"/>
  <c r="AO451" i="1" s="1"/>
  <c r="N451" i="1"/>
  <c r="S450" i="1"/>
  <c r="R450" i="1"/>
  <c r="Q450" i="1"/>
  <c r="AA450" i="1" s="1"/>
  <c r="AQ450" i="1" s="1"/>
  <c r="P450" i="1"/>
  <c r="O450" i="1"/>
  <c r="N450" i="1"/>
  <c r="S449" i="1"/>
  <c r="R449" i="1"/>
  <c r="Q449" i="1"/>
  <c r="P449" i="1"/>
  <c r="O449" i="1"/>
  <c r="Y449" i="1" s="1"/>
  <c r="AO449" i="1" s="1"/>
  <c r="N449" i="1"/>
  <c r="S448" i="1"/>
  <c r="R448" i="1"/>
  <c r="Q448" i="1"/>
  <c r="AA448" i="1" s="1"/>
  <c r="AQ448" i="1" s="1"/>
  <c r="P448" i="1"/>
  <c r="O448" i="1"/>
  <c r="N448" i="1"/>
  <c r="S447" i="1"/>
  <c r="R447" i="1"/>
  <c r="Q447" i="1"/>
  <c r="P447" i="1"/>
  <c r="O447" i="1"/>
  <c r="Y447" i="1" s="1"/>
  <c r="AO447" i="1" s="1"/>
  <c r="N447" i="1"/>
  <c r="S446" i="1"/>
  <c r="R446" i="1"/>
  <c r="Q446" i="1"/>
  <c r="AA446" i="1" s="1"/>
  <c r="AQ446" i="1" s="1"/>
  <c r="P446" i="1"/>
  <c r="O446" i="1"/>
  <c r="N446" i="1"/>
  <c r="S445" i="1"/>
  <c r="R445" i="1"/>
  <c r="Q445" i="1"/>
  <c r="P445" i="1"/>
  <c r="O445" i="1"/>
  <c r="Y445" i="1" s="1"/>
  <c r="AO445" i="1" s="1"/>
  <c r="N445" i="1"/>
  <c r="T444" i="1"/>
  <c r="S444" i="1"/>
  <c r="R444" i="1"/>
  <c r="AB444" i="1" s="1"/>
  <c r="AR444" i="1" s="1"/>
  <c r="Q444" i="1"/>
  <c r="P444" i="1"/>
  <c r="O444" i="1"/>
  <c r="N444" i="1"/>
  <c r="X444" i="1" s="1"/>
  <c r="T443" i="1"/>
  <c r="S443" i="1"/>
  <c r="R443" i="1"/>
  <c r="Q443" i="1"/>
  <c r="AA443" i="1" s="1"/>
  <c r="AQ443" i="1" s="1"/>
  <c r="P443" i="1"/>
  <c r="O443" i="1"/>
  <c r="N443" i="1"/>
  <c r="T442" i="1"/>
  <c r="S442" i="1"/>
  <c r="R442" i="1"/>
  <c r="Q442" i="1"/>
  <c r="P442" i="1"/>
  <c r="Z442" i="1" s="1"/>
  <c r="AP442" i="1" s="1"/>
  <c r="O442" i="1"/>
  <c r="N442" i="1"/>
  <c r="X442" i="1" s="1"/>
  <c r="AN442" i="1" s="1"/>
  <c r="T441" i="1"/>
  <c r="S441" i="1"/>
  <c r="AC441" i="1" s="1"/>
  <c r="AS441" i="1" s="1"/>
  <c r="R441" i="1"/>
  <c r="Q441" i="1"/>
  <c r="P441" i="1"/>
  <c r="O441" i="1"/>
  <c r="Y441" i="1" s="1"/>
  <c r="N441" i="1"/>
  <c r="T440" i="1"/>
  <c r="S440" i="1"/>
  <c r="R440" i="1"/>
  <c r="AB440" i="1" s="1"/>
  <c r="Q440" i="1"/>
  <c r="P440" i="1"/>
  <c r="O440" i="1"/>
  <c r="N440" i="1"/>
  <c r="X440" i="1" s="1"/>
  <c r="T439" i="1"/>
  <c r="S439" i="1"/>
  <c r="R439" i="1"/>
  <c r="Q439" i="1"/>
  <c r="AA439" i="1" s="1"/>
  <c r="AQ439" i="1" s="1"/>
  <c r="P439" i="1"/>
  <c r="O439" i="1"/>
  <c r="N439" i="1"/>
  <c r="T438" i="1"/>
  <c r="S438" i="1"/>
  <c r="R438" i="1"/>
  <c r="Q438" i="1"/>
  <c r="P438" i="1"/>
  <c r="Z438" i="1" s="1"/>
  <c r="O438" i="1"/>
  <c r="N438" i="1"/>
  <c r="X438" i="1" s="1"/>
  <c r="AN438" i="1" s="1"/>
  <c r="T437" i="1"/>
  <c r="S437" i="1"/>
  <c r="AC437" i="1" s="1"/>
  <c r="AS437" i="1" s="1"/>
  <c r="R437" i="1"/>
  <c r="Q437" i="1"/>
  <c r="P437" i="1"/>
  <c r="O437" i="1"/>
  <c r="Y437" i="1" s="1"/>
  <c r="N437" i="1"/>
  <c r="T436" i="1"/>
  <c r="S436" i="1"/>
  <c r="R436" i="1"/>
  <c r="AB436" i="1" s="1"/>
  <c r="AJ436" i="1" s="1"/>
  <c r="Q436" i="1"/>
  <c r="P436" i="1"/>
  <c r="O436" i="1"/>
  <c r="N436" i="1"/>
  <c r="X436" i="1" s="1"/>
  <c r="AN436" i="1" s="1"/>
  <c r="O435" i="1"/>
  <c r="N435" i="1"/>
  <c r="X435" i="1" s="1"/>
  <c r="AN435" i="1" s="1"/>
  <c r="P434" i="1"/>
  <c r="O434" i="1"/>
  <c r="Y434" i="1" s="1"/>
  <c r="AO434" i="1" s="1"/>
  <c r="N434" i="1"/>
  <c r="Q433" i="1"/>
  <c r="P433" i="1"/>
  <c r="O433" i="1"/>
  <c r="Y433" i="1" s="1"/>
  <c r="AO433" i="1" s="1"/>
  <c r="N433" i="1"/>
  <c r="Q432" i="1"/>
  <c r="P432" i="1"/>
  <c r="O432" i="1"/>
  <c r="Y432" i="1" s="1"/>
  <c r="AG432" i="1" s="1"/>
  <c r="N432" i="1"/>
  <c r="Q431" i="1"/>
  <c r="P431" i="1"/>
  <c r="O431" i="1"/>
  <c r="Y431" i="1" s="1"/>
  <c r="AO431" i="1" s="1"/>
  <c r="N431" i="1"/>
  <c r="Q430" i="1"/>
  <c r="P430" i="1"/>
  <c r="O430" i="1"/>
  <c r="Y430" i="1" s="1"/>
  <c r="N430" i="1"/>
  <c r="Q429" i="1"/>
  <c r="P429" i="1"/>
  <c r="O429" i="1"/>
  <c r="Y429" i="1" s="1"/>
  <c r="N429" i="1"/>
  <c r="Q428" i="1"/>
  <c r="P428" i="1"/>
  <c r="O428" i="1"/>
  <c r="Y428" i="1" s="1"/>
  <c r="AG428" i="1" s="1"/>
  <c r="N428" i="1"/>
  <c r="Q427" i="1"/>
  <c r="P427" i="1"/>
  <c r="O427" i="1"/>
  <c r="Y427" i="1" s="1"/>
  <c r="AG427" i="1" s="1"/>
  <c r="N427" i="1"/>
  <c r="Q426" i="1"/>
  <c r="P426" i="1"/>
  <c r="O426" i="1"/>
  <c r="Y426" i="1" s="1"/>
  <c r="AO426" i="1" s="1"/>
  <c r="N426" i="1"/>
  <c r="Q425" i="1"/>
  <c r="P425" i="1"/>
  <c r="O425" i="1"/>
  <c r="Y425" i="1" s="1"/>
  <c r="AO425" i="1" s="1"/>
  <c r="N425" i="1"/>
  <c r="R424" i="1"/>
  <c r="Q424" i="1"/>
  <c r="P424" i="1"/>
  <c r="Z424" i="1" s="1"/>
  <c r="O424" i="1"/>
  <c r="N424" i="1"/>
  <c r="X424" i="1" s="1"/>
  <c r="R423" i="1"/>
  <c r="Q423" i="1"/>
  <c r="AA423" i="1" s="1"/>
  <c r="P423" i="1"/>
  <c r="O423" i="1"/>
  <c r="N423" i="1"/>
  <c r="R422" i="1"/>
  <c r="Q422" i="1"/>
  <c r="P422" i="1"/>
  <c r="O422" i="1"/>
  <c r="N422" i="1"/>
  <c r="X422" i="1" s="1"/>
  <c r="AN422" i="1" s="1"/>
  <c r="R421" i="1"/>
  <c r="Q421" i="1"/>
  <c r="P421" i="1"/>
  <c r="O421" i="1"/>
  <c r="Y421" i="1" s="1"/>
  <c r="N421" i="1"/>
  <c r="R420" i="1"/>
  <c r="Q420" i="1"/>
  <c r="P420" i="1"/>
  <c r="Z420" i="1" s="1"/>
  <c r="O420" i="1"/>
  <c r="N420" i="1"/>
  <c r="R419" i="1"/>
  <c r="Q419" i="1"/>
  <c r="AA419" i="1" s="1"/>
  <c r="AQ419" i="1" s="1"/>
  <c r="P419" i="1"/>
  <c r="O419" i="1"/>
  <c r="N419" i="1"/>
  <c r="R418" i="1"/>
  <c r="Q418" i="1"/>
  <c r="P418" i="1"/>
  <c r="O418" i="1"/>
  <c r="N418" i="1"/>
  <c r="X418" i="1" s="1"/>
  <c r="AN418" i="1" s="1"/>
  <c r="R417" i="1"/>
  <c r="Q417" i="1"/>
  <c r="P417" i="1"/>
  <c r="O417" i="1"/>
  <c r="Y417" i="1" s="1"/>
  <c r="AO417" i="1" s="1"/>
  <c r="N417" i="1"/>
  <c r="R416" i="1"/>
  <c r="Q416" i="1"/>
  <c r="P416" i="1"/>
  <c r="Z416" i="1" s="1"/>
  <c r="AP416" i="1" s="1"/>
  <c r="O416" i="1"/>
  <c r="N416" i="1"/>
  <c r="X416" i="1" s="1"/>
  <c r="AN416" i="1" s="1"/>
  <c r="R415" i="1"/>
  <c r="Q415" i="1"/>
  <c r="AA415" i="1" s="1"/>
  <c r="P415" i="1"/>
  <c r="O415" i="1"/>
  <c r="N415" i="1"/>
  <c r="R414" i="1"/>
  <c r="Q414" i="1"/>
  <c r="P414" i="1"/>
  <c r="O414" i="1"/>
  <c r="N414" i="1"/>
  <c r="X414" i="1" s="1"/>
  <c r="R413" i="1"/>
  <c r="Q413" i="1"/>
  <c r="P413" i="1"/>
  <c r="O413" i="1"/>
  <c r="Y413" i="1" s="1"/>
  <c r="N413" i="1"/>
  <c r="S412" i="1"/>
  <c r="R412" i="1"/>
  <c r="Q412" i="1"/>
  <c r="AA412" i="1" s="1"/>
  <c r="P412" i="1"/>
  <c r="O412" i="1"/>
  <c r="N412" i="1"/>
  <c r="S411" i="1"/>
  <c r="R411" i="1"/>
  <c r="Q411" i="1"/>
  <c r="P411" i="1"/>
  <c r="O411" i="1"/>
  <c r="Y411" i="1" s="1"/>
  <c r="N411" i="1"/>
  <c r="S410" i="1"/>
  <c r="R410" i="1"/>
  <c r="Q410" i="1"/>
  <c r="AA410" i="1" s="1"/>
  <c r="P410" i="1"/>
  <c r="O410" i="1"/>
  <c r="N410" i="1"/>
  <c r="S409" i="1"/>
  <c r="R409" i="1"/>
  <c r="Q409" i="1"/>
  <c r="P409" i="1"/>
  <c r="O409" i="1"/>
  <c r="Y409" i="1" s="1"/>
  <c r="AO409" i="1" s="1"/>
  <c r="N409" i="1"/>
  <c r="S408" i="1"/>
  <c r="R408" i="1"/>
  <c r="Q408" i="1"/>
  <c r="AA408" i="1" s="1"/>
  <c r="AQ408" i="1" s="1"/>
  <c r="P408" i="1"/>
  <c r="O408" i="1"/>
  <c r="N408" i="1"/>
  <c r="S407" i="1"/>
  <c r="R407" i="1"/>
  <c r="Q407" i="1"/>
  <c r="P407" i="1"/>
  <c r="O407" i="1"/>
  <c r="Y407" i="1" s="1"/>
  <c r="AO407" i="1" s="1"/>
  <c r="N407" i="1"/>
  <c r="S406" i="1"/>
  <c r="R406" i="1"/>
  <c r="Q406" i="1"/>
  <c r="AA406" i="1" s="1"/>
  <c r="P406" i="1"/>
  <c r="O406" i="1"/>
  <c r="N406" i="1"/>
  <c r="S405" i="1"/>
  <c r="R405" i="1"/>
  <c r="Q405" i="1"/>
  <c r="P405" i="1"/>
  <c r="O405" i="1"/>
  <c r="Y405" i="1" s="1"/>
  <c r="AO405" i="1" s="1"/>
  <c r="N405" i="1"/>
  <c r="S404" i="1"/>
  <c r="R404" i="1"/>
  <c r="Q404" i="1"/>
  <c r="AA404" i="1" s="1"/>
  <c r="P404" i="1"/>
  <c r="O404" i="1"/>
  <c r="N404" i="1"/>
  <c r="S403" i="1"/>
  <c r="R403" i="1"/>
  <c r="Q403" i="1"/>
  <c r="P403" i="1"/>
  <c r="O403" i="1"/>
  <c r="Y403" i="1" s="1"/>
  <c r="AO403" i="1" s="1"/>
  <c r="N403" i="1"/>
  <c r="S402" i="1"/>
  <c r="R402" i="1"/>
  <c r="Q402" i="1"/>
  <c r="AA402" i="1" s="1"/>
  <c r="AQ402" i="1" s="1"/>
  <c r="P402" i="1"/>
  <c r="O402" i="1"/>
  <c r="N402" i="1"/>
  <c r="S401" i="1"/>
  <c r="R401" i="1"/>
  <c r="Q401" i="1"/>
  <c r="P401" i="1"/>
  <c r="O401" i="1"/>
  <c r="Y401" i="1" s="1"/>
  <c r="AO401" i="1" s="1"/>
  <c r="N401" i="1"/>
  <c r="S400" i="1"/>
  <c r="R400" i="1"/>
  <c r="Q400" i="1"/>
  <c r="AA400" i="1" s="1"/>
  <c r="AQ400" i="1" s="1"/>
  <c r="P400" i="1"/>
  <c r="O400" i="1"/>
  <c r="N400" i="1"/>
  <c r="S399" i="1"/>
  <c r="R399" i="1"/>
  <c r="Q399" i="1"/>
  <c r="P399" i="1"/>
  <c r="O399" i="1"/>
  <c r="Y399" i="1" s="1"/>
  <c r="AO399" i="1" s="1"/>
  <c r="N399" i="1"/>
  <c r="S398" i="1"/>
  <c r="R398" i="1"/>
  <c r="Q398" i="1"/>
  <c r="AA398" i="1" s="1"/>
  <c r="AQ398" i="1" s="1"/>
  <c r="P398" i="1"/>
  <c r="O398" i="1"/>
  <c r="N398" i="1"/>
  <c r="S397" i="1"/>
  <c r="R397" i="1"/>
  <c r="Q397" i="1"/>
  <c r="P397" i="1"/>
  <c r="O397" i="1"/>
  <c r="Y397" i="1" s="1"/>
  <c r="AO397" i="1" s="1"/>
  <c r="N397" i="1"/>
  <c r="S396" i="1"/>
  <c r="R396" i="1"/>
  <c r="Q396" i="1"/>
  <c r="AA396" i="1" s="1"/>
  <c r="AQ396" i="1" s="1"/>
  <c r="P396" i="1"/>
  <c r="O396" i="1"/>
  <c r="N396" i="1"/>
  <c r="S395" i="1"/>
  <c r="R395" i="1"/>
  <c r="Q395" i="1"/>
  <c r="P395" i="1"/>
  <c r="O395" i="1"/>
  <c r="Y395" i="1" s="1"/>
  <c r="AO395" i="1" s="1"/>
  <c r="N395" i="1"/>
  <c r="S394" i="1"/>
  <c r="R394" i="1"/>
  <c r="Q394" i="1"/>
  <c r="AA394" i="1" s="1"/>
  <c r="AQ394" i="1" s="1"/>
  <c r="P394" i="1"/>
  <c r="O394" i="1"/>
  <c r="N394" i="1"/>
  <c r="S393" i="1"/>
  <c r="R393" i="1"/>
  <c r="Q393" i="1"/>
  <c r="P393" i="1"/>
  <c r="O393" i="1"/>
  <c r="Y393" i="1" s="1"/>
  <c r="AO393" i="1" s="1"/>
  <c r="N393" i="1"/>
  <c r="S392" i="1"/>
  <c r="R392" i="1"/>
  <c r="Q392" i="1"/>
  <c r="AA392" i="1" s="1"/>
  <c r="AQ392" i="1" s="1"/>
  <c r="P392" i="1"/>
  <c r="O392" i="1"/>
  <c r="N392" i="1"/>
  <c r="S391" i="1"/>
  <c r="R391" i="1"/>
  <c r="Q391" i="1"/>
  <c r="P391" i="1"/>
  <c r="O391" i="1"/>
  <c r="Y391" i="1" s="1"/>
  <c r="AO391" i="1" s="1"/>
  <c r="N391" i="1"/>
  <c r="S390" i="1"/>
  <c r="R390" i="1"/>
  <c r="Q390" i="1"/>
  <c r="AA390" i="1" s="1"/>
  <c r="AQ390" i="1" s="1"/>
  <c r="P390" i="1"/>
  <c r="O390" i="1"/>
  <c r="N390" i="1"/>
  <c r="S389" i="1"/>
  <c r="R389" i="1"/>
  <c r="Q389" i="1"/>
  <c r="P389" i="1"/>
  <c r="O389" i="1"/>
  <c r="Y389" i="1" s="1"/>
  <c r="N389" i="1"/>
  <c r="S388" i="1"/>
  <c r="R388" i="1"/>
  <c r="Q388" i="1"/>
  <c r="AA388" i="1" s="1"/>
  <c r="AQ388" i="1" s="1"/>
  <c r="P388" i="1"/>
  <c r="O388" i="1"/>
  <c r="N388" i="1"/>
  <c r="S387" i="1"/>
  <c r="R387" i="1"/>
  <c r="Q387" i="1"/>
  <c r="P387" i="1"/>
  <c r="O387" i="1"/>
  <c r="Y387" i="1" s="1"/>
  <c r="AO387" i="1" s="1"/>
  <c r="N387" i="1"/>
  <c r="S386" i="1"/>
  <c r="R386" i="1"/>
  <c r="Q386" i="1"/>
  <c r="AA386" i="1" s="1"/>
  <c r="AQ386" i="1" s="1"/>
  <c r="P386" i="1"/>
  <c r="O386" i="1"/>
  <c r="N386" i="1"/>
  <c r="S385" i="1"/>
  <c r="R385" i="1"/>
  <c r="Q385" i="1"/>
  <c r="P385" i="1"/>
  <c r="O385" i="1"/>
  <c r="Y385" i="1" s="1"/>
  <c r="AO385" i="1" s="1"/>
  <c r="N385" i="1"/>
  <c r="S384" i="1"/>
  <c r="R384" i="1"/>
  <c r="Q384" i="1"/>
  <c r="AA384" i="1" s="1"/>
  <c r="AQ384" i="1" s="1"/>
  <c r="P384" i="1"/>
  <c r="O384" i="1"/>
  <c r="N384" i="1"/>
  <c r="S383" i="1"/>
  <c r="R383" i="1"/>
  <c r="Q383" i="1"/>
  <c r="P383" i="1"/>
  <c r="O383" i="1"/>
  <c r="Y383" i="1" s="1"/>
  <c r="AO383" i="1" s="1"/>
  <c r="N383" i="1"/>
  <c r="S382" i="1"/>
  <c r="R382" i="1"/>
  <c r="Q382" i="1"/>
  <c r="AA382" i="1" s="1"/>
  <c r="AQ382" i="1" s="1"/>
  <c r="P382" i="1"/>
  <c r="O382" i="1"/>
  <c r="N382" i="1"/>
  <c r="S381" i="1"/>
  <c r="R381" i="1"/>
  <c r="Q381" i="1"/>
  <c r="P381" i="1"/>
  <c r="O381" i="1"/>
  <c r="Y381" i="1" s="1"/>
  <c r="AO381" i="1" s="1"/>
  <c r="N381" i="1"/>
  <c r="S380" i="1"/>
  <c r="R380" i="1"/>
  <c r="Q380" i="1"/>
  <c r="AA380" i="1" s="1"/>
  <c r="AQ380" i="1" s="1"/>
  <c r="P380" i="1"/>
  <c r="O380" i="1"/>
  <c r="N380" i="1"/>
  <c r="S379" i="1"/>
  <c r="R379" i="1"/>
  <c r="Q379" i="1"/>
  <c r="P379" i="1"/>
  <c r="O379" i="1"/>
  <c r="Y379" i="1" s="1"/>
  <c r="AO379" i="1" s="1"/>
  <c r="N379" i="1"/>
  <c r="S378" i="1"/>
  <c r="R378" i="1"/>
  <c r="Q378" i="1"/>
  <c r="AA378" i="1" s="1"/>
  <c r="AQ378" i="1" s="1"/>
  <c r="P378" i="1"/>
  <c r="O378" i="1"/>
  <c r="N378" i="1"/>
  <c r="S377" i="1"/>
  <c r="R377" i="1"/>
  <c r="Q377" i="1"/>
  <c r="P377" i="1"/>
  <c r="O377" i="1"/>
  <c r="Y377" i="1" s="1"/>
  <c r="AO377" i="1" s="1"/>
  <c r="N377" i="1"/>
  <c r="S376" i="1"/>
  <c r="R376" i="1"/>
  <c r="Q376" i="1"/>
  <c r="AA376" i="1" s="1"/>
  <c r="AQ376" i="1" s="1"/>
  <c r="P376" i="1"/>
  <c r="O376" i="1"/>
  <c r="N376" i="1"/>
  <c r="S375" i="1"/>
  <c r="R375" i="1"/>
  <c r="Q375" i="1"/>
  <c r="P375" i="1"/>
  <c r="O375" i="1"/>
  <c r="Y375" i="1" s="1"/>
  <c r="AO375" i="1" s="1"/>
  <c r="N375" i="1"/>
  <c r="S374" i="1"/>
  <c r="R374" i="1"/>
  <c r="Q374" i="1"/>
  <c r="AA374" i="1" s="1"/>
  <c r="AQ374" i="1" s="1"/>
  <c r="P374" i="1"/>
  <c r="O374" i="1"/>
  <c r="N374" i="1"/>
  <c r="T373" i="1"/>
  <c r="S373" i="1"/>
  <c r="R373" i="1"/>
  <c r="Q373" i="1"/>
  <c r="P373" i="1"/>
  <c r="Z373" i="1" s="1"/>
  <c r="AP373" i="1" s="1"/>
  <c r="O373" i="1"/>
  <c r="N373" i="1"/>
  <c r="X373" i="1" s="1"/>
  <c r="T372" i="1"/>
  <c r="S372" i="1"/>
  <c r="AC372" i="1" s="1"/>
  <c r="AS372" i="1" s="1"/>
  <c r="R372" i="1"/>
  <c r="Q372" i="1"/>
  <c r="P372" i="1"/>
  <c r="O372" i="1"/>
  <c r="Y372" i="1" s="1"/>
  <c r="AO372" i="1" s="1"/>
  <c r="N372" i="1"/>
  <c r="T371" i="1"/>
  <c r="S371" i="1"/>
  <c r="R371" i="1"/>
  <c r="AB371" i="1" s="1"/>
  <c r="AR371" i="1" s="1"/>
  <c r="Q371" i="1"/>
  <c r="P371" i="1"/>
  <c r="O371" i="1"/>
  <c r="N371" i="1"/>
  <c r="X371" i="1" s="1"/>
  <c r="AN371" i="1" s="1"/>
  <c r="T370" i="1"/>
  <c r="S370" i="1"/>
  <c r="R370" i="1"/>
  <c r="Q370" i="1"/>
  <c r="AA370" i="1" s="1"/>
  <c r="P370" i="1"/>
  <c r="O370" i="1"/>
  <c r="N370" i="1"/>
  <c r="T369" i="1"/>
  <c r="S369" i="1"/>
  <c r="R369" i="1"/>
  <c r="Q369" i="1"/>
  <c r="P369" i="1"/>
  <c r="Z369" i="1" s="1"/>
  <c r="AP369" i="1" s="1"/>
  <c r="O369" i="1"/>
  <c r="N369" i="1"/>
  <c r="X369" i="1" s="1"/>
  <c r="T368" i="1"/>
  <c r="S368" i="1"/>
  <c r="AC368" i="1" s="1"/>
  <c r="AS368" i="1" s="1"/>
  <c r="R368" i="1"/>
  <c r="Q368" i="1"/>
  <c r="P368" i="1"/>
  <c r="O368" i="1"/>
  <c r="Y368" i="1" s="1"/>
  <c r="AO368" i="1" s="1"/>
  <c r="N368" i="1"/>
  <c r="T367" i="1"/>
  <c r="S367" i="1"/>
  <c r="R367" i="1"/>
  <c r="AB367" i="1" s="1"/>
  <c r="AR367" i="1" s="1"/>
  <c r="Q367" i="1"/>
  <c r="P367" i="1"/>
  <c r="O367" i="1"/>
  <c r="N367" i="1"/>
  <c r="X367" i="1" s="1"/>
  <c r="AN367" i="1" s="1"/>
  <c r="T366" i="1"/>
  <c r="S366" i="1"/>
  <c r="R366" i="1"/>
  <c r="Q366" i="1"/>
  <c r="P366" i="1"/>
  <c r="O366" i="1"/>
  <c r="N366" i="1"/>
  <c r="T365" i="1"/>
  <c r="S365" i="1"/>
  <c r="R365" i="1"/>
  <c r="Q365" i="1"/>
  <c r="P365" i="1"/>
  <c r="Z365" i="1" s="1"/>
  <c r="O365" i="1"/>
  <c r="N365" i="1"/>
  <c r="X365" i="1" s="1"/>
  <c r="AN365" i="1" s="1"/>
  <c r="O364" i="1"/>
  <c r="N364" i="1"/>
  <c r="X364" i="1" s="1"/>
  <c r="AN364" i="1" s="1"/>
  <c r="P363" i="1"/>
  <c r="O363" i="1"/>
  <c r="N363" i="1"/>
  <c r="Q362" i="1"/>
  <c r="P362" i="1"/>
  <c r="O362" i="1"/>
  <c r="N362" i="1"/>
  <c r="Q361" i="1"/>
  <c r="P361" i="1"/>
  <c r="O361" i="1"/>
  <c r="N361" i="1"/>
  <c r="Q360" i="1"/>
  <c r="P360" i="1"/>
  <c r="O360" i="1"/>
  <c r="N360" i="1"/>
  <c r="Q359" i="1"/>
  <c r="P359" i="1"/>
  <c r="O359" i="1"/>
  <c r="N359" i="1"/>
  <c r="Q358" i="1"/>
  <c r="P358" i="1"/>
  <c r="O358" i="1"/>
  <c r="N358" i="1"/>
  <c r="Q357" i="1"/>
  <c r="P357" i="1"/>
  <c r="O357" i="1"/>
  <c r="N357" i="1"/>
  <c r="Q356" i="1"/>
  <c r="P356" i="1"/>
  <c r="O356" i="1"/>
  <c r="N356" i="1"/>
  <c r="Q355" i="1"/>
  <c r="P355" i="1"/>
  <c r="O355" i="1"/>
  <c r="N355" i="1"/>
  <c r="Q354" i="1"/>
  <c r="P354" i="1"/>
  <c r="O354" i="1"/>
  <c r="N354" i="1"/>
  <c r="R353" i="1"/>
  <c r="Q353" i="1"/>
  <c r="P353" i="1"/>
  <c r="O353" i="1"/>
  <c r="N353" i="1"/>
  <c r="X353" i="1" s="1"/>
  <c r="AF353" i="1" s="1"/>
  <c r="R352" i="1"/>
  <c r="Q352" i="1"/>
  <c r="P352" i="1"/>
  <c r="O352" i="1"/>
  <c r="Y352" i="1" s="1"/>
  <c r="N352" i="1"/>
  <c r="R351" i="1"/>
  <c r="Q351" i="1"/>
  <c r="P351" i="1"/>
  <c r="Z351" i="1" s="1"/>
  <c r="AP351" i="1" s="1"/>
  <c r="O351" i="1"/>
  <c r="N351" i="1"/>
  <c r="X351" i="1" s="1"/>
  <c r="AN351" i="1" s="1"/>
  <c r="R350" i="1"/>
  <c r="Q350" i="1"/>
  <c r="AA350" i="1" s="1"/>
  <c r="AI350" i="1" s="1"/>
  <c r="P350" i="1"/>
  <c r="O350" i="1"/>
  <c r="N350" i="1"/>
  <c r="R349" i="1"/>
  <c r="Q349" i="1"/>
  <c r="P349" i="1"/>
  <c r="O349" i="1"/>
  <c r="N349" i="1"/>
  <c r="X349" i="1" s="1"/>
  <c r="AF349" i="1" s="1"/>
  <c r="R348" i="1"/>
  <c r="Q348" i="1"/>
  <c r="P348" i="1"/>
  <c r="O348" i="1"/>
  <c r="Y348" i="1" s="1"/>
  <c r="AO348" i="1" s="1"/>
  <c r="N348" i="1"/>
  <c r="X348" i="1" s="1"/>
  <c r="AF348" i="1" s="1"/>
  <c r="R347" i="1"/>
  <c r="Q347" i="1"/>
  <c r="P347" i="1"/>
  <c r="Z347" i="1" s="1"/>
  <c r="AP347" i="1" s="1"/>
  <c r="O347" i="1"/>
  <c r="N347" i="1"/>
  <c r="X347" i="1" s="1"/>
  <c r="AN347" i="1" s="1"/>
  <c r="R346" i="1"/>
  <c r="Q346" i="1"/>
  <c r="AA346" i="1" s="1"/>
  <c r="AQ346" i="1" s="1"/>
  <c r="P346" i="1"/>
  <c r="O346" i="1"/>
  <c r="N346" i="1"/>
  <c r="R345" i="1"/>
  <c r="Q345" i="1"/>
  <c r="P345" i="1"/>
  <c r="O345" i="1"/>
  <c r="N345" i="1"/>
  <c r="X345" i="1" s="1"/>
  <c r="AN345" i="1" s="1"/>
  <c r="R344" i="1"/>
  <c r="Q344" i="1"/>
  <c r="P344" i="1"/>
  <c r="O344" i="1"/>
  <c r="Y344" i="1" s="1"/>
  <c r="N344" i="1"/>
  <c r="R343" i="1"/>
  <c r="Q343" i="1"/>
  <c r="P343" i="1"/>
  <c r="Z343" i="1" s="1"/>
  <c r="AH343" i="1" s="1"/>
  <c r="O343" i="1"/>
  <c r="N343" i="1"/>
  <c r="X343" i="1" s="1"/>
  <c r="AF343" i="1" s="1"/>
  <c r="R342" i="1"/>
  <c r="Q342" i="1"/>
  <c r="AA342" i="1" s="1"/>
  <c r="AQ342" i="1" s="1"/>
  <c r="P342" i="1"/>
  <c r="O342" i="1"/>
  <c r="N342" i="1"/>
  <c r="S341" i="1"/>
  <c r="R341" i="1"/>
  <c r="Q341" i="1"/>
  <c r="P341" i="1"/>
  <c r="O341" i="1"/>
  <c r="Y341" i="1" s="1"/>
  <c r="AO341" i="1" s="1"/>
  <c r="N341" i="1"/>
  <c r="S340" i="1"/>
  <c r="R340" i="1"/>
  <c r="Q340" i="1"/>
  <c r="AA340" i="1" s="1"/>
  <c r="P340" i="1"/>
  <c r="O340" i="1"/>
  <c r="N340" i="1"/>
  <c r="S339" i="1"/>
  <c r="R339" i="1"/>
  <c r="Q339" i="1"/>
  <c r="P339" i="1"/>
  <c r="O339" i="1"/>
  <c r="N339" i="1"/>
  <c r="S338" i="1"/>
  <c r="R338" i="1"/>
  <c r="Q338" i="1"/>
  <c r="AA338" i="1" s="1"/>
  <c r="AQ338" i="1" s="1"/>
  <c r="P338" i="1"/>
  <c r="O338" i="1"/>
  <c r="N338" i="1"/>
  <c r="S337" i="1"/>
  <c r="R337" i="1"/>
  <c r="Q337" i="1"/>
  <c r="P337" i="1"/>
  <c r="O337" i="1"/>
  <c r="Y337" i="1" s="1"/>
  <c r="AO337" i="1" s="1"/>
  <c r="N337" i="1"/>
  <c r="X337" i="1" s="1"/>
  <c r="AN337" i="1" s="1"/>
  <c r="S336" i="1"/>
  <c r="R336" i="1"/>
  <c r="Q336" i="1"/>
  <c r="AA336" i="1" s="1"/>
  <c r="AQ336" i="1" s="1"/>
  <c r="P336" i="1"/>
  <c r="O336" i="1"/>
  <c r="N336" i="1"/>
  <c r="S335" i="1"/>
  <c r="R335" i="1"/>
  <c r="Q335" i="1"/>
  <c r="P335" i="1"/>
  <c r="O335" i="1"/>
  <c r="Y335" i="1" s="1"/>
  <c r="AG335" i="1" s="1"/>
  <c r="N335" i="1"/>
  <c r="X335" i="1" s="1"/>
  <c r="AN335" i="1" s="1"/>
  <c r="S334" i="1"/>
  <c r="R334" i="1"/>
  <c r="Q334" i="1"/>
  <c r="P334" i="1"/>
  <c r="O334" i="1"/>
  <c r="N334" i="1"/>
  <c r="S333" i="1"/>
  <c r="R333" i="1"/>
  <c r="Q333" i="1"/>
  <c r="P333" i="1"/>
  <c r="O333" i="1"/>
  <c r="Y333" i="1" s="1"/>
  <c r="N333" i="1"/>
  <c r="S332" i="1"/>
  <c r="R332" i="1"/>
  <c r="Q332" i="1"/>
  <c r="AA332" i="1" s="1"/>
  <c r="AQ332" i="1" s="1"/>
  <c r="P332" i="1"/>
  <c r="O332" i="1"/>
  <c r="N332" i="1"/>
  <c r="S331" i="1"/>
  <c r="R331" i="1"/>
  <c r="Q331" i="1"/>
  <c r="P331" i="1"/>
  <c r="O331" i="1"/>
  <c r="Y331" i="1" s="1"/>
  <c r="AO331" i="1" s="1"/>
  <c r="N331" i="1"/>
  <c r="S330" i="1"/>
  <c r="R330" i="1"/>
  <c r="Q330" i="1"/>
  <c r="AA330" i="1" s="1"/>
  <c r="AQ330" i="1" s="1"/>
  <c r="P330" i="1"/>
  <c r="O330" i="1"/>
  <c r="N330" i="1"/>
  <c r="S329" i="1"/>
  <c r="R329" i="1"/>
  <c r="Q329" i="1"/>
  <c r="P329" i="1"/>
  <c r="O329" i="1"/>
  <c r="Y329" i="1" s="1"/>
  <c r="AO329" i="1" s="1"/>
  <c r="N329" i="1"/>
  <c r="S328" i="1"/>
  <c r="R328" i="1"/>
  <c r="Q328" i="1"/>
  <c r="AA328" i="1" s="1"/>
  <c r="AQ328" i="1" s="1"/>
  <c r="P328" i="1"/>
  <c r="O328" i="1"/>
  <c r="N328" i="1"/>
  <c r="S327" i="1"/>
  <c r="R327" i="1"/>
  <c r="Q327" i="1"/>
  <c r="P327" i="1"/>
  <c r="O327" i="1"/>
  <c r="Y327" i="1" s="1"/>
  <c r="AO327" i="1" s="1"/>
  <c r="N327" i="1"/>
  <c r="S326" i="1"/>
  <c r="R326" i="1"/>
  <c r="Q326" i="1"/>
  <c r="AA326" i="1" s="1"/>
  <c r="AQ326" i="1" s="1"/>
  <c r="P326" i="1"/>
  <c r="O326" i="1"/>
  <c r="N326" i="1"/>
  <c r="S325" i="1"/>
  <c r="R325" i="1"/>
  <c r="Q325" i="1"/>
  <c r="P325" i="1"/>
  <c r="O325" i="1"/>
  <c r="Y325" i="1" s="1"/>
  <c r="AO325" i="1" s="1"/>
  <c r="N325" i="1"/>
  <c r="X325" i="1" s="1"/>
  <c r="AN325" i="1" s="1"/>
  <c r="S324" i="1"/>
  <c r="R324" i="1"/>
  <c r="Q324" i="1"/>
  <c r="AA324" i="1" s="1"/>
  <c r="AQ324" i="1" s="1"/>
  <c r="P324" i="1"/>
  <c r="O324" i="1"/>
  <c r="N324" i="1"/>
  <c r="S323" i="1"/>
  <c r="R323" i="1"/>
  <c r="AB323" i="1" s="1"/>
  <c r="Q323" i="1"/>
  <c r="P323" i="1"/>
  <c r="O323" i="1"/>
  <c r="N323" i="1"/>
  <c r="X323" i="1" s="1"/>
  <c r="AN323" i="1" s="1"/>
  <c r="S322" i="1"/>
  <c r="R322" i="1"/>
  <c r="Q322" i="1"/>
  <c r="AA322" i="1" s="1"/>
  <c r="AQ322" i="1" s="1"/>
  <c r="P322" i="1"/>
  <c r="Z322" i="1" s="1"/>
  <c r="AP322" i="1" s="1"/>
  <c r="O322" i="1"/>
  <c r="N322" i="1"/>
  <c r="S321" i="1"/>
  <c r="R321" i="1"/>
  <c r="Q321" i="1"/>
  <c r="P321" i="1"/>
  <c r="O321" i="1"/>
  <c r="Y321" i="1" s="1"/>
  <c r="AO321" i="1" s="1"/>
  <c r="N321" i="1"/>
  <c r="X321" i="1" s="1"/>
  <c r="AN321" i="1" s="1"/>
  <c r="S320" i="1"/>
  <c r="R320" i="1"/>
  <c r="Q320" i="1"/>
  <c r="AA320" i="1" s="1"/>
  <c r="AQ320" i="1" s="1"/>
  <c r="P320" i="1"/>
  <c r="O320" i="1"/>
  <c r="N320" i="1"/>
  <c r="S319" i="1"/>
  <c r="R319" i="1"/>
  <c r="Q319" i="1"/>
  <c r="P319" i="1"/>
  <c r="O319" i="1"/>
  <c r="Y319" i="1" s="1"/>
  <c r="AO319" i="1" s="1"/>
  <c r="N319" i="1"/>
  <c r="S318" i="1"/>
  <c r="R318" i="1"/>
  <c r="Q318" i="1"/>
  <c r="AA318" i="1" s="1"/>
  <c r="P318" i="1"/>
  <c r="O318" i="1"/>
  <c r="N318" i="1"/>
  <c r="S317" i="1"/>
  <c r="R317" i="1"/>
  <c r="AB317" i="1" s="1"/>
  <c r="Q317" i="1"/>
  <c r="P317" i="1"/>
  <c r="O317" i="1"/>
  <c r="Y317" i="1" s="1"/>
  <c r="AO317" i="1" s="1"/>
  <c r="N317" i="1"/>
  <c r="X317" i="1" s="1"/>
  <c r="AN317" i="1" s="1"/>
  <c r="S316" i="1"/>
  <c r="R316" i="1"/>
  <c r="Q316" i="1"/>
  <c r="AA316" i="1" s="1"/>
  <c r="AQ316" i="1" s="1"/>
  <c r="P316" i="1"/>
  <c r="Z316" i="1" s="1"/>
  <c r="AP316" i="1" s="1"/>
  <c r="O316" i="1"/>
  <c r="N316" i="1"/>
  <c r="S315" i="1"/>
  <c r="R315" i="1"/>
  <c r="Q315" i="1"/>
  <c r="P315" i="1"/>
  <c r="O315" i="1"/>
  <c r="Y315" i="1" s="1"/>
  <c r="AO315" i="1" s="1"/>
  <c r="N315" i="1"/>
  <c r="X315" i="1" s="1"/>
  <c r="AN315" i="1" s="1"/>
  <c r="S314" i="1"/>
  <c r="R314" i="1"/>
  <c r="Q314" i="1"/>
  <c r="AA314" i="1" s="1"/>
  <c r="AQ314" i="1" s="1"/>
  <c r="P314" i="1"/>
  <c r="O314" i="1"/>
  <c r="N314" i="1"/>
  <c r="S313" i="1"/>
  <c r="R313" i="1"/>
  <c r="Q313" i="1"/>
  <c r="P313" i="1"/>
  <c r="O313" i="1"/>
  <c r="N313" i="1"/>
  <c r="X313" i="1" s="1"/>
  <c r="AN313" i="1" s="1"/>
  <c r="S312" i="1"/>
  <c r="R312" i="1"/>
  <c r="Q312" i="1"/>
  <c r="AA312" i="1" s="1"/>
  <c r="AQ312" i="1" s="1"/>
  <c r="P312" i="1"/>
  <c r="Z312" i="1" s="1"/>
  <c r="AP312" i="1" s="1"/>
  <c r="O312" i="1"/>
  <c r="N312" i="1"/>
  <c r="S311" i="1"/>
  <c r="R311" i="1"/>
  <c r="Q311" i="1"/>
  <c r="P311" i="1"/>
  <c r="O311" i="1"/>
  <c r="Y311" i="1" s="1"/>
  <c r="AO311" i="1" s="1"/>
  <c r="N311" i="1"/>
  <c r="X311" i="1" s="1"/>
  <c r="AN311" i="1" s="1"/>
  <c r="S310" i="1"/>
  <c r="R310" i="1"/>
  <c r="Q310" i="1"/>
  <c r="AA310" i="1" s="1"/>
  <c r="AQ310" i="1" s="1"/>
  <c r="P310" i="1"/>
  <c r="O310" i="1"/>
  <c r="N310" i="1"/>
  <c r="S309" i="1"/>
  <c r="R309" i="1"/>
  <c r="Q309" i="1"/>
  <c r="P309" i="1"/>
  <c r="O309" i="1"/>
  <c r="Y309" i="1" s="1"/>
  <c r="AO309" i="1" s="1"/>
  <c r="N309" i="1"/>
  <c r="X309" i="1" s="1"/>
  <c r="AN309" i="1" s="1"/>
  <c r="S308" i="1"/>
  <c r="R308" i="1"/>
  <c r="Q308" i="1"/>
  <c r="AA308" i="1" s="1"/>
  <c r="AQ308" i="1" s="1"/>
  <c r="P308" i="1"/>
  <c r="O308" i="1"/>
  <c r="N308" i="1"/>
  <c r="S307" i="1"/>
  <c r="R307" i="1"/>
  <c r="AB307" i="1" s="1"/>
  <c r="Q307" i="1"/>
  <c r="P307" i="1"/>
  <c r="O307" i="1"/>
  <c r="Y307" i="1" s="1"/>
  <c r="AO307" i="1" s="1"/>
  <c r="N307" i="1"/>
  <c r="S306" i="1"/>
  <c r="R306" i="1"/>
  <c r="Q306" i="1"/>
  <c r="AA306" i="1" s="1"/>
  <c r="AQ306" i="1" s="1"/>
  <c r="P306" i="1"/>
  <c r="Z306" i="1" s="1"/>
  <c r="AP306" i="1" s="1"/>
  <c r="O306" i="1"/>
  <c r="N306" i="1"/>
  <c r="S305" i="1"/>
  <c r="R305" i="1"/>
  <c r="Q305" i="1"/>
  <c r="P305" i="1"/>
  <c r="O305" i="1"/>
  <c r="Y305" i="1" s="1"/>
  <c r="AO305" i="1" s="1"/>
  <c r="N305" i="1"/>
  <c r="X305" i="1" s="1"/>
  <c r="AN305" i="1" s="1"/>
  <c r="S304" i="1"/>
  <c r="R304" i="1"/>
  <c r="Q304" i="1"/>
  <c r="AA304" i="1" s="1"/>
  <c r="AQ304" i="1" s="1"/>
  <c r="P304" i="1"/>
  <c r="O304" i="1"/>
  <c r="N304" i="1"/>
  <c r="S303" i="1"/>
  <c r="R303" i="1"/>
  <c r="Q303" i="1"/>
  <c r="P303" i="1"/>
  <c r="O303" i="1"/>
  <c r="Y303" i="1" s="1"/>
  <c r="AO303" i="1" s="1"/>
  <c r="N303" i="1"/>
  <c r="T302" i="1"/>
  <c r="S302" i="1"/>
  <c r="R302" i="1"/>
  <c r="AB302" i="1" s="1"/>
  <c r="AR302" i="1" s="1"/>
  <c r="Q302" i="1"/>
  <c r="P302" i="1"/>
  <c r="O302" i="1"/>
  <c r="N302" i="1"/>
  <c r="X302" i="1" s="1"/>
  <c r="T301" i="1"/>
  <c r="S301" i="1"/>
  <c r="R301" i="1"/>
  <c r="Q301" i="1"/>
  <c r="AA301" i="1" s="1"/>
  <c r="AQ301" i="1" s="1"/>
  <c r="P301" i="1"/>
  <c r="O301" i="1"/>
  <c r="N301" i="1"/>
  <c r="T300" i="1"/>
  <c r="S300" i="1"/>
  <c r="AC300" i="1" s="1"/>
  <c r="AS300" i="1" s="1"/>
  <c r="R300" i="1"/>
  <c r="Q300" i="1"/>
  <c r="P300" i="1"/>
  <c r="Z300" i="1" s="1"/>
  <c r="AP300" i="1" s="1"/>
  <c r="O300" i="1"/>
  <c r="N300" i="1"/>
  <c r="X300" i="1" s="1"/>
  <c r="AN300" i="1" s="1"/>
  <c r="T299" i="1"/>
  <c r="S299" i="1"/>
  <c r="AC299" i="1" s="1"/>
  <c r="AS299" i="1" s="1"/>
  <c r="R299" i="1"/>
  <c r="AB299" i="1" s="1"/>
  <c r="AR299" i="1" s="1"/>
  <c r="Q299" i="1"/>
  <c r="P299" i="1"/>
  <c r="O299" i="1"/>
  <c r="Y299" i="1" s="1"/>
  <c r="N299" i="1"/>
  <c r="T298" i="1"/>
  <c r="S298" i="1"/>
  <c r="R298" i="1"/>
  <c r="AB298" i="1" s="1"/>
  <c r="Q298" i="1"/>
  <c r="AA298" i="1" s="1"/>
  <c r="AQ298" i="1" s="1"/>
  <c r="P298" i="1"/>
  <c r="O298" i="1"/>
  <c r="N298" i="1"/>
  <c r="X298" i="1" s="1"/>
  <c r="T297" i="1"/>
  <c r="S297" i="1"/>
  <c r="R297" i="1"/>
  <c r="Q297" i="1"/>
  <c r="AA297" i="1" s="1"/>
  <c r="AQ297" i="1" s="1"/>
  <c r="P297" i="1"/>
  <c r="Z297" i="1" s="1"/>
  <c r="O297" i="1"/>
  <c r="N297" i="1"/>
  <c r="T296" i="1"/>
  <c r="S296" i="1"/>
  <c r="R296" i="1"/>
  <c r="Q296" i="1"/>
  <c r="P296" i="1"/>
  <c r="Z296" i="1" s="1"/>
  <c r="O296" i="1"/>
  <c r="Y296" i="1" s="1"/>
  <c r="AO296" i="1" s="1"/>
  <c r="N296" i="1"/>
  <c r="X296" i="1" s="1"/>
  <c r="AN296" i="1" s="1"/>
  <c r="T295" i="1"/>
  <c r="S295" i="1"/>
  <c r="AC295" i="1" s="1"/>
  <c r="AS295" i="1" s="1"/>
  <c r="R295" i="1"/>
  <c r="Q295" i="1"/>
  <c r="P295" i="1"/>
  <c r="O295" i="1"/>
  <c r="Y295" i="1" s="1"/>
  <c r="N295" i="1"/>
  <c r="X295" i="1" s="1"/>
  <c r="AF295" i="1" s="1"/>
  <c r="T294" i="1"/>
  <c r="S294" i="1"/>
  <c r="R294" i="1"/>
  <c r="AB294" i="1" s="1"/>
  <c r="AJ294" i="1" s="1"/>
  <c r="Q294" i="1"/>
  <c r="AA294" i="1" s="1"/>
  <c r="P294" i="1"/>
  <c r="O294" i="1"/>
  <c r="N294" i="1"/>
  <c r="X294" i="1" s="1"/>
  <c r="AN294" i="1" s="1"/>
  <c r="O293" i="1"/>
  <c r="N293" i="1"/>
  <c r="X293" i="1" s="1"/>
  <c r="AN293" i="1" s="1"/>
  <c r="P292" i="1"/>
  <c r="O292" i="1"/>
  <c r="Y292" i="1" s="1"/>
  <c r="AO292" i="1" s="1"/>
  <c r="N292" i="1"/>
  <c r="X292" i="1" s="1"/>
  <c r="AN292" i="1" s="1"/>
  <c r="Q291" i="1"/>
  <c r="P291" i="1"/>
  <c r="O291" i="1"/>
  <c r="Y291" i="1" s="1"/>
  <c r="AO291" i="1" s="1"/>
  <c r="N291" i="1"/>
  <c r="Q290" i="1"/>
  <c r="P290" i="1"/>
  <c r="O290" i="1"/>
  <c r="Y290" i="1" s="1"/>
  <c r="AG290" i="1" s="1"/>
  <c r="N290" i="1"/>
  <c r="Q289" i="1"/>
  <c r="P289" i="1"/>
  <c r="O289" i="1"/>
  <c r="Y289" i="1" s="1"/>
  <c r="AO289" i="1" s="1"/>
  <c r="N289" i="1"/>
  <c r="X289" i="1" s="1"/>
  <c r="AN289" i="1" s="1"/>
  <c r="Q288" i="1"/>
  <c r="P288" i="1"/>
  <c r="O288" i="1"/>
  <c r="Y288" i="1" s="1"/>
  <c r="N288" i="1"/>
  <c r="Q287" i="1"/>
  <c r="P287" i="1"/>
  <c r="O287" i="1"/>
  <c r="Y287" i="1" s="1"/>
  <c r="N287" i="1"/>
  <c r="X287" i="1" s="1"/>
  <c r="AN287" i="1" s="1"/>
  <c r="Q286" i="1"/>
  <c r="P286" i="1"/>
  <c r="O286" i="1"/>
  <c r="Y286" i="1" s="1"/>
  <c r="AG286" i="1" s="1"/>
  <c r="N286" i="1"/>
  <c r="X286" i="1" s="1"/>
  <c r="AN286" i="1" s="1"/>
  <c r="Q285" i="1"/>
  <c r="P285" i="1"/>
  <c r="O285" i="1"/>
  <c r="Y285" i="1" s="1"/>
  <c r="AG285" i="1" s="1"/>
  <c r="N285" i="1"/>
  <c r="Q284" i="1"/>
  <c r="P284" i="1"/>
  <c r="O284" i="1"/>
  <c r="Y284" i="1" s="1"/>
  <c r="AO284" i="1" s="1"/>
  <c r="N284" i="1"/>
  <c r="Q283" i="1"/>
  <c r="P283" i="1"/>
  <c r="O283" i="1"/>
  <c r="Y283" i="1" s="1"/>
  <c r="AO283" i="1" s="1"/>
  <c r="N283" i="1"/>
  <c r="X283" i="1" s="1"/>
  <c r="R282" i="1"/>
  <c r="Q282" i="1"/>
  <c r="P282" i="1"/>
  <c r="Z282" i="1" s="1"/>
  <c r="O282" i="1"/>
  <c r="Y282" i="1" s="1"/>
  <c r="N282" i="1"/>
  <c r="X282" i="1" s="1"/>
  <c r="AF282" i="1" s="1"/>
  <c r="R281" i="1"/>
  <c r="Q281" i="1"/>
  <c r="AA281" i="1" s="1"/>
  <c r="P281" i="1"/>
  <c r="Z281" i="1" s="1"/>
  <c r="O281" i="1"/>
  <c r="N281" i="1"/>
  <c r="R280" i="1"/>
  <c r="Q280" i="1"/>
  <c r="P280" i="1"/>
  <c r="O280" i="1"/>
  <c r="N280" i="1"/>
  <c r="X280" i="1" s="1"/>
  <c r="AN280" i="1" s="1"/>
  <c r="R279" i="1"/>
  <c r="Q279" i="1"/>
  <c r="P279" i="1"/>
  <c r="O279" i="1"/>
  <c r="Y279" i="1" s="1"/>
  <c r="N279" i="1"/>
  <c r="X279" i="1" s="1"/>
  <c r="AF279" i="1" s="1"/>
  <c r="R278" i="1"/>
  <c r="Q278" i="1"/>
  <c r="P278" i="1"/>
  <c r="Z278" i="1" s="1"/>
  <c r="O278" i="1"/>
  <c r="Y278" i="1" s="1"/>
  <c r="AO278" i="1" s="1"/>
  <c r="N278" i="1"/>
  <c r="X278" i="1" s="1"/>
  <c r="AF278" i="1" s="1"/>
  <c r="R277" i="1"/>
  <c r="Q277" i="1"/>
  <c r="AA277" i="1" s="1"/>
  <c r="AQ277" i="1" s="1"/>
  <c r="P277" i="1"/>
  <c r="O277" i="1"/>
  <c r="N277" i="1"/>
  <c r="R276" i="1"/>
  <c r="Q276" i="1"/>
  <c r="AA276" i="1" s="1"/>
  <c r="P276" i="1"/>
  <c r="O276" i="1"/>
  <c r="N276" i="1"/>
  <c r="X276" i="1" s="1"/>
  <c r="AN276" i="1" s="1"/>
  <c r="R275" i="1"/>
  <c r="Q275" i="1"/>
  <c r="P275" i="1"/>
  <c r="O275" i="1"/>
  <c r="Y275" i="1" s="1"/>
  <c r="AO275" i="1" s="1"/>
  <c r="N275" i="1"/>
  <c r="X275" i="1" s="1"/>
  <c r="AN275" i="1" s="1"/>
  <c r="R274" i="1"/>
  <c r="Q274" i="1"/>
  <c r="P274" i="1"/>
  <c r="Z274" i="1" s="1"/>
  <c r="AP274" i="1" s="1"/>
  <c r="O274" i="1"/>
  <c r="Y274" i="1" s="1"/>
  <c r="AO274" i="1" s="1"/>
  <c r="N274" i="1"/>
  <c r="X274" i="1" s="1"/>
  <c r="AN274" i="1" s="1"/>
  <c r="R273" i="1"/>
  <c r="Q273" i="1"/>
  <c r="AA273" i="1" s="1"/>
  <c r="P273" i="1"/>
  <c r="Z273" i="1" s="1"/>
  <c r="AH273" i="1" s="1"/>
  <c r="O273" i="1"/>
  <c r="N273" i="1"/>
  <c r="R272" i="1"/>
  <c r="Q272" i="1"/>
  <c r="P272" i="1"/>
  <c r="O272" i="1"/>
  <c r="N272" i="1"/>
  <c r="X272" i="1" s="1"/>
  <c r="AF272" i="1" s="1"/>
  <c r="R271" i="1"/>
  <c r="Q271" i="1"/>
  <c r="P271" i="1"/>
  <c r="O271" i="1"/>
  <c r="Y271" i="1" s="1"/>
  <c r="N271" i="1"/>
  <c r="X271" i="1" s="1"/>
  <c r="AN271" i="1" s="1"/>
  <c r="S270" i="1"/>
  <c r="R270" i="1"/>
  <c r="Q270" i="1"/>
  <c r="AA270" i="1" s="1"/>
  <c r="AI270" i="1" s="1"/>
  <c r="P270" i="1"/>
  <c r="Z270" i="1" s="1"/>
  <c r="AP270" i="1" s="1"/>
  <c r="O270" i="1"/>
  <c r="N270" i="1"/>
  <c r="S269" i="1"/>
  <c r="R269" i="1"/>
  <c r="Q269" i="1"/>
  <c r="P269" i="1"/>
  <c r="O269" i="1"/>
  <c r="Y269" i="1" s="1"/>
  <c r="AG269" i="1" s="1"/>
  <c r="N269" i="1"/>
  <c r="X269" i="1" s="1"/>
  <c r="AN269" i="1" s="1"/>
  <c r="S268" i="1"/>
  <c r="R268" i="1"/>
  <c r="Q268" i="1"/>
  <c r="AA268" i="1" s="1"/>
  <c r="P268" i="1"/>
  <c r="Z268" i="1" s="1"/>
  <c r="AP268" i="1" s="1"/>
  <c r="O268" i="1"/>
  <c r="N268" i="1"/>
  <c r="S267" i="1"/>
  <c r="R267" i="1"/>
  <c r="Q267" i="1"/>
  <c r="P267" i="1"/>
  <c r="O267" i="1"/>
  <c r="Y267" i="1" s="1"/>
  <c r="AO267" i="1" s="1"/>
  <c r="N267" i="1"/>
  <c r="X267" i="1" s="1"/>
  <c r="AN267" i="1" s="1"/>
  <c r="S266" i="1"/>
  <c r="R266" i="1"/>
  <c r="Q266" i="1"/>
  <c r="AA266" i="1" s="1"/>
  <c r="AQ266" i="1" s="1"/>
  <c r="P266" i="1"/>
  <c r="Z266" i="1" s="1"/>
  <c r="AP266" i="1" s="1"/>
  <c r="O266" i="1"/>
  <c r="N266" i="1"/>
  <c r="S265" i="1"/>
  <c r="R265" i="1"/>
  <c r="AB265" i="1" s="1"/>
  <c r="AJ265" i="1" s="1"/>
  <c r="Q265" i="1"/>
  <c r="P265" i="1"/>
  <c r="O265" i="1"/>
  <c r="Y265" i="1" s="1"/>
  <c r="AO265" i="1" s="1"/>
  <c r="N265" i="1"/>
  <c r="X265" i="1" s="1"/>
  <c r="AN265" i="1" s="1"/>
  <c r="S264" i="1"/>
  <c r="R264" i="1"/>
  <c r="Q264" i="1"/>
  <c r="AA264" i="1" s="1"/>
  <c r="P264" i="1"/>
  <c r="Z264" i="1" s="1"/>
  <c r="AP264" i="1" s="1"/>
  <c r="O264" i="1"/>
  <c r="N264" i="1"/>
  <c r="S263" i="1"/>
  <c r="R263" i="1"/>
  <c r="AB263" i="1" s="1"/>
  <c r="AJ263" i="1" s="1"/>
  <c r="Q263" i="1"/>
  <c r="P263" i="1"/>
  <c r="O263" i="1"/>
  <c r="Y263" i="1" s="1"/>
  <c r="AO263" i="1" s="1"/>
  <c r="N263" i="1"/>
  <c r="X263" i="1" s="1"/>
  <c r="AN263" i="1" s="1"/>
  <c r="S262" i="1"/>
  <c r="R262" i="1"/>
  <c r="Q262" i="1"/>
  <c r="AA262" i="1" s="1"/>
  <c r="AI262" i="1" s="1"/>
  <c r="P262" i="1"/>
  <c r="Z262" i="1" s="1"/>
  <c r="O262" i="1"/>
  <c r="N262" i="1"/>
  <c r="S261" i="1"/>
  <c r="R261" i="1"/>
  <c r="AB261" i="1" s="1"/>
  <c r="Q261" i="1"/>
  <c r="P261" i="1"/>
  <c r="O261" i="1"/>
  <c r="Y261" i="1" s="1"/>
  <c r="AO261" i="1" s="1"/>
  <c r="N261" i="1"/>
  <c r="X261" i="1" s="1"/>
  <c r="AF261" i="1" s="1"/>
  <c r="S260" i="1"/>
  <c r="R260" i="1"/>
  <c r="Q260" i="1"/>
  <c r="AA260" i="1" s="1"/>
  <c r="AQ260" i="1" s="1"/>
  <c r="P260" i="1"/>
  <c r="Z260" i="1" s="1"/>
  <c r="AP260" i="1" s="1"/>
  <c r="O260" i="1"/>
  <c r="N260" i="1"/>
  <c r="S259" i="1"/>
  <c r="R259" i="1"/>
  <c r="AB259" i="1" s="1"/>
  <c r="AJ259" i="1" s="1"/>
  <c r="Q259" i="1"/>
  <c r="P259" i="1"/>
  <c r="O259" i="1"/>
  <c r="Y259" i="1" s="1"/>
  <c r="AO259" i="1" s="1"/>
  <c r="N259" i="1"/>
  <c r="X259" i="1" s="1"/>
  <c r="AN259" i="1" s="1"/>
  <c r="S258" i="1"/>
  <c r="R258" i="1"/>
  <c r="Q258" i="1"/>
  <c r="AA258" i="1" s="1"/>
  <c r="AQ258" i="1" s="1"/>
  <c r="P258" i="1"/>
  <c r="O258" i="1"/>
  <c r="N258" i="1"/>
  <c r="S257" i="1"/>
  <c r="R257" i="1"/>
  <c r="AB257" i="1" s="1"/>
  <c r="AR257" i="1" s="1"/>
  <c r="Q257" i="1"/>
  <c r="P257" i="1"/>
  <c r="O257" i="1"/>
  <c r="Y257" i="1" s="1"/>
  <c r="AO257" i="1" s="1"/>
  <c r="N257" i="1"/>
  <c r="S256" i="1"/>
  <c r="R256" i="1"/>
  <c r="Q256" i="1"/>
  <c r="AA256" i="1" s="1"/>
  <c r="AQ256" i="1" s="1"/>
  <c r="P256" i="1"/>
  <c r="Z256" i="1" s="1"/>
  <c r="AP256" i="1" s="1"/>
  <c r="O256" i="1"/>
  <c r="N256" i="1"/>
  <c r="S255" i="1"/>
  <c r="R255" i="1"/>
  <c r="AB255" i="1" s="1"/>
  <c r="AR255" i="1" s="1"/>
  <c r="Q255" i="1"/>
  <c r="P255" i="1"/>
  <c r="O255" i="1"/>
  <c r="Y255" i="1" s="1"/>
  <c r="AO255" i="1" s="1"/>
  <c r="N255" i="1"/>
  <c r="X255" i="1" s="1"/>
  <c r="AN255" i="1" s="1"/>
  <c r="S254" i="1"/>
  <c r="R254" i="1"/>
  <c r="Q254" i="1"/>
  <c r="AA254" i="1" s="1"/>
  <c r="AQ254" i="1" s="1"/>
  <c r="P254" i="1"/>
  <c r="Z254" i="1" s="1"/>
  <c r="AP254" i="1" s="1"/>
  <c r="O254" i="1"/>
  <c r="N254" i="1"/>
  <c r="X254" i="1" s="1"/>
  <c r="AN254" i="1" s="1"/>
  <c r="S253" i="1"/>
  <c r="R253" i="1"/>
  <c r="Q253" i="1"/>
  <c r="P253" i="1"/>
  <c r="O253" i="1"/>
  <c r="Y253" i="1" s="1"/>
  <c r="AO253" i="1" s="1"/>
  <c r="N253" i="1"/>
  <c r="X253" i="1" s="1"/>
  <c r="AN253" i="1" s="1"/>
  <c r="S252" i="1"/>
  <c r="R252" i="1"/>
  <c r="Q252" i="1"/>
  <c r="AA252" i="1" s="1"/>
  <c r="AQ252" i="1" s="1"/>
  <c r="P252" i="1"/>
  <c r="Z252" i="1" s="1"/>
  <c r="AP252" i="1" s="1"/>
  <c r="O252" i="1"/>
  <c r="N252" i="1"/>
  <c r="S251" i="1"/>
  <c r="R251" i="1"/>
  <c r="AB251" i="1" s="1"/>
  <c r="Q251" i="1"/>
  <c r="P251" i="1"/>
  <c r="O251" i="1"/>
  <c r="Y251" i="1" s="1"/>
  <c r="AO251" i="1" s="1"/>
  <c r="N251" i="1"/>
  <c r="X251" i="1" s="1"/>
  <c r="AN251" i="1" s="1"/>
  <c r="S250" i="1"/>
  <c r="R250" i="1"/>
  <c r="Q250" i="1"/>
  <c r="AA250" i="1" s="1"/>
  <c r="AQ250" i="1" s="1"/>
  <c r="P250" i="1"/>
  <c r="Z250" i="1" s="1"/>
  <c r="AP250" i="1" s="1"/>
  <c r="O250" i="1"/>
  <c r="N250" i="1"/>
  <c r="X250" i="1" s="1"/>
  <c r="AN250" i="1" s="1"/>
  <c r="S249" i="1"/>
  <c r="R249" i="1"/>
  <c r="AB249" i="1" s="1"/>
  <c r="Q249" i="1"/>
  <c r="P249" i="1"/>
  <c r="O249" i="1"/>
  <c r="Y249" i="1" s="1"/>
  <c r="AO249" i="1" s="1"/>
  <c r="N249" i="1"/>
  <c r="X249" i="1" s="1"/>
  <c r="AN249" i="1" s="1"/>
  <c r="S248" i="1"/>
  <c r="R248" i="1"/>
  <c r="Q248" i="1"/>
  <c r="AA248" i="1" s="1"/>
  <c r="AQ248" i="1" s="1"/>
  <c r="P248" i="1"/>
  <c r="Z248" i="1" s="1"/>
  <c r="AP248" i="1" s="1"/>
  <c r="O248" i="1"/>
  <c r="N248" i="1"/>
  <c r="S247" i="1"/>
  <c r="R247" i="1"/>
  <c r="Q247" i="1"/>
  <c r="P247" i="1"/>
  <c r="O247" i="1"/>
  <c r="Y247" i="1" s="1"/>
  <c r="AG247" i="1" s="1"/>
  <c r="N247" i="1"/>
  <c r="X247" i="1" s="1"/>
  <c r="AN247" i="1" s="1"/>
  <c r="S246" i="1"/>
  <c r="R246" i="1"/>
  <c r="Q246" i="1"/>
  <c r="AA246" i="1" s="1"/>
  <c r="AQ246" i="1" s="1"/>
  <c r="P246" i="1"/>
  <c r="Z246" i="1" s="1"/>
  <c r="AP246" i="1" s="1"/>
  <c r="O246" i="1"/>
  <c r="N246" i="1"/>
  <c r="X246" i="1" s="1"/>
  <c r="AN246" i="1" s="1"/>
  <c r="S245" i="1"/>
  <c r="R245" i="1"/>
  <c r="AB245" i="1" s="1"/>
  <c r="Q245" i="1"/>
  <c r="P245" i="1"/>
  <c r="O245" i="1"/>
  <c r="Y245" i="1" s="1"/>
  <c r="AO245" i="1" s="1"/>
  <c r="N245" i="1"/>
  <c r="X245" i="1" s="1"/>
  <c r="AN245" i="1" s="1"/>
  <c r="S244" i="1"/>
  <c r="R244" i="1"/>
  <c r="Q244" i="1"/>
  <c r="AA244" i="1" s="1"/>
  <c r="AQ244" i="1" s="1"/>
  <c r="P244" i="1"/>
  <c r="O244" i="1"/>
  <c r="N244" i="1"/>
  <c r="S243" i="1"/>
  <c r="R243" i="1"/>
  <c r="AB243" i="1" s="1"/>
  <c r="Q243" i="1"/>
  <c r="P243" i="1"/>
  <c r="O243" i="1"/>
  <c r="Y243" i="1" s="1"/>
  <c r="AO243" i="1" s="1"/>
  <c r="N243" i="1"/>
  <c r="S242" i="1"/>
  <c r="R242" i="1"/>
  <c r="Q242" i="1"/>
  <c r="AA242" i="1" s="1"/>
  <c r="AQ242" i="1" s="1"/>
  <c r="P242" i="1"/>
  <c r="O242" i="1"/>
  <c r="N242" i="1"/>
  <c r="S241" i="1"/>
  <c r="R241" i="1"/>
  <c r="AB241" i="1" s="1"/>
  <c r="Q241" i="1"/>
  <c r="P241" i="1"/>
  <c r="O241" i="1"/>
  <c r="Y241" i="1" s="1"/>
  <c r="AO241" i="1" s="1"/>
  <c r="N241" i="1"/>
  <c r="X241" i="1" s="1"/>
  <c r="AN241" i="1" s="1"/>
  <c r="S240" i="1"/>
  <c r="R240" i="1"/>
  <c r="Q240" i="1"/>
  <c r="AA240" i="1" s="1"/>
  <c r="AQ240" i="1" s="1"/>
  <c r="P240" i="1"/>
  <c r="O240" i="1"/>
  <c r="N240" i="1"/>
  <c r="S239" i="1"/>
  <c r="R239" i="1"/>
  <c r="AB239" i="1" s="1"/>
  <c r="Q239" i="1"/>
  <c r="P239" i="1"/>
  <c r="O239" i="1"/>
  <c r="Y239" i="1" s="1"/>
  <c r="AO239" i="1" s="1"/>
  <c r="N239" i="1"/>
  <c r="X239" i="1" s="1"/>
  <c r="AN239" i="1" s="1"/>
  <c r="S238" i="1"/>
  <c r="R238" i="1"/>
  <c r="Q238" i="1"/>
  <c r="AA238" i="1" s="1"/>
  <c r="AQ238" i="1" s="1"/>
  <c r="P238" i="1"/>
  <c r="Z238" i="1" s="1"/>
  <c r="AP238" i="1" s="1"/>
  <c r="O238" i="1"/>
  <c r="N238" i="1"/>
  <c r="S237" i="1"/>
  <c r="R237" i="1"/>
  <c r="AB237" i="1" s="1"/>
  <c r="Q237" i="1"/>
  <c r="P237" i="1"/>
  <c r="O237" i="1"/>
  <c r="Y237" i="1" s="1"/>
  <c r="AO237" i="1" s="1"/>
  <c r="N237" i="1"/>
  <c r="X237" i="1" s="1"/>
  <c r="AN237" i="1" s="1"/>
  <c r="S236" i="1"/>
  <c r="R236" i="1"/>
  <c r="Q236" i="1"/>
  <c r="AA236" i="1" s="1"/>
  <c r="AQ236" i="1" s="1"/>
  <c r="P236" i="1"/>
  <c r="Z236" i="1" s="1"/>
  <c r="AP236" i="1" s="1"/>
  <c r="O236" i="1"/>
  <c r="N236" i="1"/>
  <c r="X236" i="1" s="1"/>
  <c r="AN236" i="1" s="1"/>
  <c r="S235" i="1"/>
  <c r="R235" i="1"/>
  <c r="Q235" i="1"/>
  <c r="P235" i="1"/>
  <c r="O235" i="1"/>
  <c r="Y235" i="1" s="1"/>
  <c r="AO235" i="1" s="1"/>
  <c r="N235" i="1"/>
  <c r="S234" i="1"/>
  <c r="R234" i="1"/>
  <c r="Q234" i="1"/>
  <c r="P234" i="1"/>
  <c r="Z234" i="1" s="1"/>
  <c r="AP234" i="1" s="1"/>
  <c r="O234" i="1"/>
  <c r="N234" i="1"/>
  <c r="S233" i="1"/>
  <c r="R233" i="1"/>
  <c r="AB233" i="1" s="1"/>
  <c r="Q233" i="1"/>
  <c r="P233" i="1"/>
  <c r="O233" i="1"/>
  <c r="Y233" i="1" s="1"/>
  <c r="AO233" i="1" s="1"/>
  <c r="N233" i="1"/>
  <c r="X233" i="1" s="1"/>
  <c r="AN233" i="1" s="1"/>
  <c r="S232" i="1"/>
  <c r="R232" i="1"/>
  <c r="Q232" i="1"/>
  <c r="AA232" i="1" s="1"/>
  <c r="AQ232" i="1" s="1"/>
  <c r="P232" i="1"/>
  <c r="Z232" i="1" s="1"/>
  <c r="AP232" i="1" s="1"/>
  <c r="O232" i="1"/>
  <c r="N232" i="1"/>
  <c r="T231" i="1"/>
  <c r="S231" i="1"/>
  <c r="AC231" i="1" s="1"/>
  <c r="AS231" i="1" s="1"/>
  <c r="R231" i="1"/>
  <c r="Q231" i="1"/>
  <c r="P231" i="1"/>
  <c r="Z231" i="1" s="1"/>
  <c r="AP231" i="1" s="1"/>
  <c r="O231" i="1"/>
  <c r="Y231" i="1" s="1"/>
  <c r="N231" i="1"/>
  <c r="X231" i="1" s="1"/>
  <c r="T230" i="1"/>
  <c r="S230" i="1"/>
  <c r="AC230" i="1" s="1"/>
  <c r="AS230" i="1" s="1"/>
  <c r="R230" i="1"/>
  <c r="AB230" i="1" s="1"/>
  <c r="AR230" i="1" s="1"/>
  <c r="Q230" i="1"/>
  <c r="P230" i="1"/>
  <c r="O230" i="1"/>
  <c r="Y230" i="1" s="1"/>
  <c r="AO230" i="1" s="1"/>
  <c r="N230" i="1"/>
  <c r="X230" i="1" s="1"/>
  <c r="AN230" i="1" s="1"/>
  <c r="T229" i="1"/>
  <c r="S229" i="1"/>
  <c r="R229" i="1"/>
  <c r="AB229" i="1" s="1"/>
  <c r="AR229" i="1" s="1"/>
  <c r="Q229" i="1"/>
  <c r="AA229" i="1" s="1"/>
  <c r="AQ229" i="1" s="1"/>
  <c r="P229" i="1"/>
  <c r="O229" i="1"/>
  <c r="N229" i="1"/>
  <c r="X229" i="1" s="1"/>
  <c r="AN229" i="1" s="1"/>
  <c r="T228" i="1"/>
  <c r="S228" i="1"/>
  <c r="R228" i="1"/>
  <c r="Q228" i="1"/>
  <c r="AA228" i="1" s="1"/>
  <c r="P228" i="1"/>
  <c r="Z228" i="1" s="1"/>
  <c r="AP228" i="1" s="1"/>
  <c r="O228" i="1"/>
  <c r="N228" i="1"/>
  <c r="T227" i="1"/>
  <c r="S227" i="1"/>
  <c r="AC227" i="1" s="1"/>
  <c r="AS227" i="1" s="1"/>
  <c r="R227" i="1"/>
  <c r="Q227" i="1"/>
  <c r="P227" i="1"/>
  <c r="Z227" i="1" s="1"/>
  <c r="AP227" i="1" s="1"/>
  <c r="O227" i="1"/>
  <c r="Y227" i="1" s="1"/>
  <c r="AO227" i="1" s="1"/>
  <c r="N227" i="1"/>
  <c r="X227" i="1" s="1"/>
  <c r="T226" i="1"/>
  <c r="S226" i="1"/>
  <c r="AC226" i="1" s="1"/>
  <c r="AS226" i="1" s="1"/>
  <c r="R226" i="1"/>
  <c r="AB226" i="1" s="1"/>
  <c r="AR226" i="1" s="1"/>
  <c r="Q226" i="1"/>
  <c r="P226" i="1"/>
  <c r="O226" i="1"/>
  <c r="Y226" i="1" s="1"/>
  <c r="AO226" i="1" s="1"/>
  <c r="N226" i="1"/>
  <c r="X226" i="1" s="1"/>
  <c r="AN226" i="1" s="1"/>
  <c r="T225" i="1"/>
  <c r="S225" i="1"/>
  <c r="R225" i="1"/>
  <c r="AB225" i="1" s="1"/>
  <c r="AR225" i="1" s="1"/>
  <c r="Q225" i="1"/>
  <c r="AA225" i="1" s="1"/>
  <c r="AQ225" i="1" s="1"/>
  <c r="P225" i="1"/>
  <c r="O225" i="1"/>
  <c r="N225" i="1"/>
  <c r="X225" i="1" s="1"/>
  <c r="AN225" i="1" s="1"/>
  <c r="T224" i="1"/>
  <c r="S224" i="1"/>
  <c r="R224" i="1"/>
  <c r="Q224" i="1"/>
  <c r="AA224" i="1" s="1"/>
  <c r="AQ224" i="1" s="1"/>
  <c r="P224" i="1"/>
  <c r="O224" i="1"/>
  <c r="N224" i="1"/>
  <c r="T223" i="1"/>
  <c r="S223" i="1"/>
  <c r="AC223" i="1" s="1"/>
  <c r="R223" i="1"/>
  <c r="Q223" i="1"/>
  <c r="P223" i="1"/>
  <c r="Z223" i="1" s="1"/>
  <c r="O223" i="1"/>
  <c r="Y223" i="1" s="1"/>
  <c r="AO223" i="1" s="1"/>
  <c r="N223" i="1"/>
  <c r="X223" i="1" s="1"/>
  <c r="AN223" i="1" s="1"/>
  <c r="O222" i="1"/>
  <c r="N222" i="1"/>
  <c r="X222" i="1" s="1"/>
  <c r="AN222" i="1" s="1"/>
  <c r="P221" i="1"/>
  <c r="O221" i="1"/>
  <c r="N221" i="1"/>
  <c r="Q220" i="1"/>
  <c r="P220" i="1"/>
  <c r="Z220" i="1" s="1"/>
  <c r="AP220" i="1" s="1"/>
  <c r="O220" i="1"/>
  <c r="N220" i="1"/>
  <c r="Q219" i="1"/>
  <c r="P219" i="1"/>
  <c r="Z219" i="1" s="1"/>
  <c r="O219" i="1"/>
  <c r="N219" i="1"/>
  <c r="Q218" i="1"/>
  <c r="P218" i="1"/>
  <c r="Z218" i="1" s="1"/>
  <c r="AH218" i="1" s="1"/>
  <c r="O218" i="1"/>
  <c r="N218" i="1"/>
  <c r="X218" i="1" s="1"/>
  <c r="AN218" i="1" s="1"/>
  <c r="Q217" i="1"/>
  <c r="P217" i="1"/>
  <c r="O217" i="1"/>
  <c r="N217" i="1"/>
  <c r="X217" i="1" s="1"/>
  <c r="AN217" i="1" s="1"/>
  <c r="Q216" i="1"/>
  <c r="P216" i="1"/>
  <c r="O216" i="1"/>
  <c r="N216" i="1"/>
  <c r="Q215" i="1"/>
  <c r="P215" i="1"/>
  <c r="Z215" i="1" s="1"/>
  <c r="AL215" i="1" s="1"/>
  <c r="O215" i="1"/>
  <c r="N215" i="1"/>
  <c r="Q214" i="1"/>
  <c r="P214" i="1"/>
  <c r="Z214" i="1" s="1"/>
  <c r="O214" i="1"/>
  <c r="N214" i="1"/>
  <c r="Q213" i="1"/>
  <c r="P213" i="1"/>
  <c r="Z213" i="1" s="1"/>
  <c r="O213" i="1"/>
  <c r="N213" i="1"/>
  <c r="Q212" i="1"/>
  <c r="P212" i="1"/>
  <c r="Z212" i="1" s="1"/>
  <c r="AH212" i="1" s="1"/>
  <c r="O212" i="1"/>
  <c r="N212" i="1"/>
  <c r="R211" i="1"/>
  <c r="Q211" i="1"/>
  <c r="AA211" i="1" s="1"/>
  <c r="P211" i="1"/>
  <c r="O211" i="1"/>
  <c r="N211" i="1"/>
  <c r="X211" i="1" s="1"/>
  <c r="AF211" i="1" s="1"/>
  <c r="R210" i="1"/>
  <c r="Q210" i="1"/>
  <c r="P210" i="1"/>
  <c r="O210" i="1"/>
  <c r="Y210" i="1" s="1"/>
  <c r="N210" i="1"/>
  <c r="R209" i="1"/>
  <c r="Q209" i="1"/>
  <c r="P209" i="1"/>
  <c r="Z209" i="1" s="1"/>
  <c r="AP209" i="1" s="1"/>
  <c r="O209" i="1"/>
  <c r="Y209" i="1" s="1"/>
  <c r="AO209" i="1" s="1"/>
  <c r="N209" i="1"/>
  <c r="X209" i="1" s="1"/>
  <c r="AN209" i="1" s="1"/>
  <c r="R208" i="1"/>
  <c r="Q208" i="1"/>
  <c r="AA208" i="1" s="1"/>
  <c r="AI208" i="1" s="1"/>
  <c r="P208" i="1"/>
  <c r="Z208" i="1" s="1"/>
  <c r="O208" i="1"/>
  <c r="N208" i="1"/>
  <c r="R207" i="1"/>
  <c r="Q207" i="1"/>
  <c r="AA207" i="1" s="1"/>
  <c r="P207" i="1"/>
  <c r="O207" i="1"/>
  <c r="N207" i="1"/>
  <c r="X207" i="1" s="1"/>
  <c r="AF207" i="1" s="1"/>
  <c r="R206" i="1"/>
  <c r="Q206" i="1"/>
  <c r="P206" i="1"/>
  <c r="O206" i="1"/>
  <c r="Y206" i="1" s="1"/>
  <c r="AO206" i="1" s="1"/>
  <c r="N206" i="1"/>
  <c r="X206" i="1" s="1"/>
  <c r="AF206" i="1" s="1"/>
  <c r="R205" i="1"/>
  <c r="Q205" i="1"/>
  <c r="P205" i="1"/>
  <c r="Z205" i="1" s="1"/>
  <c r="AP205" i="1" s="1"/>
  <c r="O205" i="1"/>
  <c r="Y205" i="1" s="1"/>
  <c r="N205" i="1"/>
  <c r="X205" i="1" s="1"/>
  <c r="AN205" i="1" s="1"/>
  <c r="R204" i="1"/>
  <c r="Q204" i="1"/>
  <c r="AA204" i="1" s="1"/>
  <c r="AQ204" i="1" s="1"/>
  <c r="P204" i="1"/>
  <c r="Z204" i="1" s="1"/>
  <c r="AP204" i="1" s="1"/>
  <c r="O204" i="1"/>
  <c r="N204" i="1"/>
  <c r="X204" i="1" s="1"/>
  <c r="AN204" i="1" s="1"/>
  <c r="R203" i="1"/>
  <c r="Q203" i="1"/>
  <c r="AA203" i="1" s="1"/>
  <c r="AQ203" i="1" s="1"/>
  <c r="P203" i="1"/>
  <c r="O203" i="1"/>
  <c r="N203" i="1"/>
  <c r="X203" i="1" s="1"/>
  <c r="AN203" i="1" s="1"/>
  <c r="R202" i="1"/>
  <c r="Q202" i="1"/>
  <c r="P202" i="1"/>
  <c r="O202" i="1"/>
  <c r="Y202" i="1" s="1"/>
  <c r="N202" i="1"/>
  <c r="X202" i="1" s="1"/>
  <c r="AF202" i="1" s="1"/>
  <c r="R201" i="1"/>
  <c r="Q201" i="1"/>
  <c r="P201" i="1"/>
  <c r="Z201" i="1" s="1"/>
  <c r="AH201" i="1" s="1"/>
  <c r="O201" i="1"/>
  <c r="Y201" i="1" s="1"/>
  <c r="AG201" i="1" s="1"/>
  <c r="N201" i="1"/>
  <c r="X201" i="1" s="1"/>
  <c r="AF201" i="1" s="1"/>
  <c r="R200" i="1"/>
  <c r="Q200" i="1"/>
  <c r="AA200" i="1" s="1"/>
  <c r="AQ200" i="1" s="1"/>
  <c r="P200" i="1"/>
  <c r="Z200" i="1" s="1"/>
  <c r="AP200" i="1" s="1"/>
  <c r="O200" i="1"/>
  <c r="N200" i="1"/>
  <c r="X200" i="1" s="1"/>
  <c r="AN200" i="1" s="1"/>
  <c r="S199" i="1"/>
  <c r="R199" i="1"/>
  <c r="AB199" i="1" s="1"/>
  <c r="Q199" i="1"/>
  <c r="P199" i="1"/>
  <c r="O199" i="1"/>
  <c r="Y199" i="1" s="1"/>
  <c r="AO199" i="1" s="1"/>
  <c r="N199" i="1"/>
  <c r="X199" i="1" s="1"/>
  <c r="AN199" i="1" s="1"/>
  <c r="S198" i="1"/>
  <c r="R198" i="1"/>
  <c r="Q198" i="1"/>
  <c r="AA198" i="1" s="1"/>
  <c r="P198" i="1"/>
  <c r="Z198" i="1" s="1"/>
  <c r="AP198" i="1" s="1"/>
  <c r="O198" i="1"/>
  <c r="N198" i="1"/>
  <c r="X198" i="1" s="1"/>
  <c r="AN198" i="1" s="1"/>
  <c r="S197" i="1"/>
  <c r="R197" i="1"/>
  <c r="AB197" i="1" s="1"/>
  <c r="Q197" i="1"/>
  <c r="P197" i="1"/>
  <c r="O197" i="1"/>
  <c r="Y197" i="1" s="1"/>
  <c r="AG197" i="1" s="1"/>
  <c r="N197" i="1"/>
  <c r="X197" i="1" s="1"/>
  <c r="AN197" i="1" s="1"/>
  <c r="S196" i="1"/>
  <c r="R196" i="1"/>
  <c r="Q196" i="1"/>
  <c r="AA196" i="1" s="1"/>
  <c r="AQ196" i="1" s="1"/>
  <c r="P196" i="1"/>
  <c r="Z196" i="1" s="1"/>
  <c r="AP196" i="1" s="1"/>
  <c r="O196" i="1"/>
  <c r="N196" i="1"/>
  <c r="S195" i="1"/>
  <c r="R195" i="1"/>
  <c r="AB195" i="1" s="1"/>
  <c r="AJ195" i="1" s="1"/>
  <c r="Q195" i="1"/>
  <c r="P195" i="1"/>
  <c r="O195" i="1"/>
  <c r="Y195" i="1" s="1"/>
  <c r="AO195" i="1" s="1"/>
  <c r="N195" i="1"/>
  <c r="X195" i="1" s="1"/>
  <c r="AN195" i="1" s="1"/>
  <c r="S194" i="1"/>
  <c r="R194" i="1"/>
  <c r="Q194" i="1"/>
  <c r="AA194" i="1" s="1"/>
  <c r="AQ194" i="1" s="1"/>
  <c r="P194" i="1"/>
  <c r="Z194" i="1" s="1"/>
  <c r="AP194" i="1" s="1"/>
  <c r="O194" i="1"/>
  <c r="N194" i="1"/>
  <c r="S193" i="1"/>
  <c r="R193" i="1"/>
  <c r="Q193" i="1"/>
  <c r="P193" i="1"/>
  <c r="O193" i="1"/>
  <c r="Y193" i="1" s="1"/>
  <c r="AG193" i="1" s="1"/>
  <c r="N193" i="1"/>
  <c r="X193" i="1" s="1"/>
  <c r="AN193" i="1" s="1"/>
  <c r="S192" i="1"/>
  <c r="R192" i="1"/>
  <c r="Q192" i="1"/>
  <c r="AA192" i="1" s="1"/>
  <c r="AQ192" i="1" s="1"/>
  <c r="P192" i="1"/>
  <c r="Z192" i="1" s="1"/>
  <c r="AH192" i="1" s="1"/>
  <c r="O192" i="1"/>
  <c r="N192" i="1"/>
  <c r="S191" i="1"/>
  <c r="R191" i="1"/>
  <c r="AB191" i="1" s="1"/>
  <c r="Q191" i="1"/>
  <c r="P191" i="1"/>
  <c r="O191" i="1"/>
  <c r="Y191" i="1" s="1"/>
  <c r="N191" i="1"/>
  <c r="X191" i="1" s="1"/>
  <c r="AN191" i="1" s="1"/>
  <c r="S190" i="1"/>
  <c r="R190" i="1"/>
  <c r="Q190" i="1"/>
  <c r="AA190" i="1" s="1"/>
  <c r="AQ190" i="1" s="1"/>
  <c r="P190" i="1"/>
  <c r="Z190" i="1" s="1"/>
  <c r="O190" i="1"/>
  <c r="N190" i="1"/>
  <c r="S189" i="1"/>
  <c r="R189" i="1"/>
  <c r="AB189" i="1" s="1"/>
  <c r="Q189" i="1"/>
  <c r="P189" i="1"/>
  <c r="O189" i="1"/>
  <c r="Y189" i="1" s="1"/>
  <c r="AO189" i="1" s="1"/>
  <c r="N189" i="1"/>
  <c r="X189" i="1" s="1"/>
  <c r="AN189" i="1" s="1"/>
  <c r="S188" i="1"/>
  <c r="R188" i="1"/>
  <c r="Q188" i="1"/>
  <c r="AA188" i="1" s="1"/>
  <c r="AQ188" i="1" s="1"/>
  <c r="P188" i="1"/>
  <c r="Z188" i="1" s="1"/>
  <c r="AP188" i="1" s="1"/>
  <c r="O188" i="1"/>
  <c r="N188" i="1"/>
  <c r="X188" i="1" s="1"/>
  <c r="AN188" i="1" s="1"/>
  <c r="S187" i="1"/>
  <c r="R187" i="1"/>
  <c r="AB187" i="1" s="1"/>
  <c r="Q187" i="1"/>
  <c r="P187" i="1"/>
  <c r="O187" i="1"/>
  <c r="Y187" i="1" s="1"/>
  <c r="AO187" i="1" s="1"/>
  <c r="N187" i="1"/>
  <c r="X187" i="1" s="1"/>
  <c r="AN187" i="1" s="1"/>
  <c r="S186" i="1"/>
  <c r="R186" i="1"/>
  <c r="Q186" i="1"/>
  <c r="AA186" i="1" s="1"/>
  <c r="AQ186" i="1" s="1"/>
  <c r="P186" i="1"/>
  <c r="Z186" i="1" s="1"/>
  <c r="AP186" i="1" s="1"/>
  <c r="O186" i="1"/>
  <c r="N186" i="1"/>
  <c r="X186" i="1" s="1"/>
  <c r="AN186" i="1" s="1"/>
  <c r="S185" i="1"/>
  <c r="R185" i="1"/>
  <c r="AB185" i="1" s="1"/>
  <c r="Q185" i="1"/>
  <c r="P185" i="1"/>
  <c r="O185" i="1"/>
  <c r="Y185" i="1" s="1"/>
  <c r="AO185" i="1" s="1"/>
  <c r="N185" i="1"/>
  <c r="X185" i="1" s="1"/>
  <c r="AN185" i="1" s="1"/>
  <c r="S184" i="1"/>
  <c r="R184" i="1"/>
  <c r="Q184" i="1"/>
  <c r="AA184" i="1" s="1"/>
  <c r="AQ184" i="1" s="1"/>
  <c r="P184" i="1"/>
  <c r="Z184" i="1" s="1"/>
  <c r="AP184" i="1" s="1"/>
  <c r="O184" i="1"/>
  <c r="N184" i="1"/>
  <c r="S183" i="1"/>
  <c r="R183" i="1"/>
  <c r="AB183" i="1" s="1"/>
  <c r="Q183" i="1"/>
  <c r="P183" i="1"/>
  <c r="O183" i="1"/>
  <c r="Y183" i="1" s="1"/>
  <c r="AO183" i="1" s="1"/>
  <c r="N183" i="1"/>
  <c r="X183" i="1" s="1"/>
  <c r="AN183" i="1" s="1"/>
  <c r="S182" i="1"/>
  <c r="R182" i="1"/>
  <c r="Q182" i="1"/>
  <c r="AA182" i="1" s="1"/>
  <c r="AQ182" i="1" s="1"/>
  <c r="P182" i="1"/>
  <c r="Z182" i="1" s="1"/>
  <c r="AP182" i="1" s="1"/>
  <c r="O182" i="1"/>
  <c r="N182" i="1"/>
  <c r="S181" i="1"/>
  <c r="R181" i="1"/>
  <c r="AB181" i="1" s="1"/>
  <c r="Q181" i="1"/>
  <c r="P181" i="1"/>
  <c r="O181" i="1"/>
  <c r="Y181" i="1" s="1"/>
  <c r="AO181" i="1" s="1"/>
  <c r="N181" i="1"/>
  <c r="X181" i="1" s="1"/>
  <c r="AN181" i="1" s="1"/>
  <c r="S180" i="1"/>
  <c r="R180" i="1"/>
  <c r="Q180" i="1"/>
  <c r="AA180" i="1" s="1"/>
  <c r="AQ180" i="1" s="1"/>
  <c r="P180" i="1"/>
  <c r="Z180" i="1" s="1"/>
  <c r="AP180" i="1" s="1"/>
  <c r="O180" i="1"/>
  <c r="N180" i="1"/>
  <c r="X180" i="1" s="1"/>
  <c r="AN180" i="1" s="1"/>
  <c r="S179" i="1"/>
  <c r="R179" i="1"/>
  <c r="AB179" i="1" s="1"/>
  <c r="Q179" i="1"/>
  <c r="P179" i="1"/>
  <c r="O179" i="1"/>
  <c r="Y179" i="1" s="1"/>
  <c r="AO179" i="1" s="1"/>
  <c r="N179" i="1"/>
  <c r="X179" i="1" s="1"/>
  <c r="AN179" i="1" s="1"/>
  <c r="S178" i="1"/>
  <c r="R178" i="1"/>
  <c r="Q178" i="1"/>
  <c r="AA178" i="1" s="1"/>
  <c r="AQ178" i="1" s="1"/>
  <c r="P178" i="1"/>
  <c r="Z178" i="1" s="1"/>
  <c r="AP178" i="1" s="1"/>
  <c r="O178" i="1"/>
  <c r="N178" i="1"/>
  <c r="S177" i="1"/>
  <c r="R177" i="1"/>
  <c r="AB177" i="1" s="1"/>
  <c r="Q177" i="1"/>
  <c r="P177" i="1"/>
  <c r="O177" i="1"/>
  <c r="Y177" i="1" s="1"/>
  <c r="AO177" i="1" s="1"/>
  <c r="N177" i="1"/>
  <c r="X177" i="1" s="1"/>
  <c r="AN177" i="1" s="1"/>
  <c r="S176" i="1"/>
  <c r="R176" i="1"/>
  <c r="Q176" i="1"/>
  <c r="AA176" i="1" s="1"/>
  <c r="P176" i="1"/>
  <c r="Z176" i="1" s="1"/>
  <c r="AP176" i="1" s="1"/>
  <c r="O176" i="1"/>
  <c r="N176" i="1"/>
  <c r="X176" i="1" s="1"/>
  <c r="AN176" i="1" s="1"/>
  <c r="S175" i="1"/>
  <c r="R175" i="1"/>
  <c r="AB175" i="1" s="1"/>
  <c r="Q175" i="1"/>
  <c r="P175" i="1"/>
  <c r="O175" i="1"/>
  <c r="Y175" i="1" s="1"/>
  <c r="AO175" i="1" s="1"/>
  <c r="N175" i="1"/>
  <c r="X175" i="1" s="1"/>
  <c r="AN175" i="1" s="1"/>
  <c r="S174" i="1"/>
  <c r="R174" i="1"/>
  <c r="Q174" i="1"/>
  <c r="AA174" i="1" s="1"/>
  <c r="AQ174" i="1" s="1"/>
  <c r="P174" i="1"/>
  <c r="Z174" i="1" s="1"/>
  <c r="AP174" i="1" s="1"/>
  <c r="O174" i="1"/>
  <c r="N174" i="1"/>
  <c r="X174" i="1" s="1"/>
  <c r="AN174" i="1" s="1"/>
  <c r="S173" i="1"/>
  <c r="R173" i="1"/>
  <c r="AB173" i="1" s="1"/>
  <c r="Q173" i="1"/>
  <c r="P173" i="1"/>
  <c r="O173" i="1"/>
  <c r="Y173" i="1" s="1"/>
  <c r="AO173" i="1" s="1"/>
  <c r="N173" i="1"/>
  <c r="X173" i="1" s="1"/>
  <c r="AN173" i="1" s="1"/>
  <c r="S172" i="1"/>
  <c r="R172" i="1"/>
  <c r="Q172" i="1"/>
  <c r="AA172" i="1" s="1"/>
  <c r="AQ172" i="1" s="1"/>
  <c r="P172" i="1"/>
  <c r="Z172" i="1" s="1"/>
  <c r="AP172" i="1" s="1"/>
  <c r="O172" i="1"/>
  <c r="N172" i="1"/>
  <c r="S171" i="1"/>
  <c r="R171" i="1"/>
  <c r="AB171" i="1" s="1"/>
  <c r="Q171" i="1"/>
  <c r="P171" i="1"/>
  <c r="O171" i="1"/>
  <c r="Y171" i="1" s="1"/>
  <c r="AO171" i="1" s="1"/>
  <c r="N171" i="1"/>
  <c r="X171" i="1" s="1"/>
  <c r="AN171" i="1" s="1"/>
  <c r="S170" i="1"/>
  <c r="R170" i="1"/>
  <c r="Q170" i="1"/>
  <c r="AA170" i="1" s="1"/>
  <c r="AQ170" i="1" s="1"/>
  <c r="P170" i="1"/>
  <c r="Z170" i="1" s="1"/>
  <c r="AP170" i="1" s="1"/>
  <c r="O170" i="1"/>
  <c r="N170" i="1"/>
  <c r="X170" i="1" s="1"/>
  <c r="AN170" i="1" s="1"/>
  <c r="S169" i="1"/>
  <c r="R169" i="1"/>
  <c r="AB169" i="1" s="1"/>
  <c r="Q169" i="1"/>
  <c r="P169" i="1"/>
  <c r="O169" i="1"/>
  <c r="Y169" i="1" s="1"/>
  <c r="AO169" i="1" s="1"/>
  <c r="N169" i="1"/>
  <c r="X169" i="1" s="1"/>
  <c r="AN169" i="1" s="1"/>
  <c r="S168" i="1"/>
  <c r="R168" i="1"/>
  <c r="Q168" i="1"/>
  <c r="AA168" i="1" s="1"/>
  <c r="AQ168" i="1" s="1"/>
  <c r="P168" i="1"/>
  <c r="Z168" i="1" s="1"/>
  <c r="AP168" i="1" s="1"/>
  <c r="O168" i="1"/>
  <c r="N168" i="1"/>
  <c r="X168" i="1" s="1"/>
  <c r="AN168" i="1" s="1"/>
  <c r="S167" i="1"/>
  <c r="R167" i="1"/>
  <c r="AB167" i="1" s="1"/>
  <c r="Q167" i="1"/>
  <c r="P167" i="1"/>
  <c r="O167" i="1"/>
  <c r="Y167" i="1" s="1"/>
  <c r="AO167" i="1" s="1"/>
  <c r="N167" i="1"/>
  <c r="X167" i="1" s="1"/>
  <c r="AN167" i="1" s="1"/>
  <c r="S166" i="1"/>
  <c r="R166" i="1"/>
  <c r="Q166" i="1"/>
  <c r="AA166" i="1" s="1"/>
  <c r="AQ166" i="1" s="1"/>
  <c r="P166" i="1"/>
  <c r="Z166" i="1" s="1"/>
  <c r="AP166" i="1" s="1"/>
  <c r="O166" i="1"/>
  <c r="N166" i="1"/>
  <c r="S165" i="1"/>
  <c r="R165" i="1"/>
  <c r="AB165" i="1" s="1"/>
  <c r="Q165" i="1"/>
  <c r="P165" i="1"/>
  <c r="O165" i="1"/>
  <c r="Y165" i="1" s="1"/>
  <c r="AO165" i="1" s="1"/>
  <c r="N165" i="1"/>
  <c r="X165" i="1" s="1"/>
  <c r="AN165" i="1" s="1"/>
  <c r="S164" i="1"/>
  <c r="R164" i="1"/>
  <c r="Q164" i="1"/>
  <c r="AA164" i="1" s="1"/>
  <c r="AQ164" i="1" s="1"/>
  <c r="P164" i="1"/>
  <c r="Z164" i="1" s="1"/>
  <c r="AP164" i="1" s="1"/>
  <c r="O164" i="1"/>
  <c r="N164" i="1"/>
  <c r="S163" i="1"/>
  <c r="R163" i="1"/>
  <c r="AB163" i="1" s="1"/>
  <c r="Q163" i="1"/>
  <c r="P163" i="1"/>
  <c r="O163" i="1"/>
  <c r="Y163" i="1" s="1"/>
  <c r="AO163" i="1" s="1"/>
  <c r="N163" i="1"/>
  <c r="X163" i="1" s="1"/>
  <c r="AN163" i="1" s="1"/>
  <c r="S162" i="1"/>
  <c r="R162" i="1"/>
  <c r="Q162" i="1"/>
  <c r="AA162" i="1" s="1"/>
  <c r="AQ162" i="1" s="1"/>
  <c r="P162" i="1"/>
  <c r="Z162" i="1" s="1"/>
  <c r="AH162" i="1" s="1"/>
  <c r="O162" i="1"/>
  <c r="N162" i="1"/>
  <c r="X162" i="1" s="1"/>
  <c r="AN162" i="1" s="1"/>
  <c r="S161" i="1"/>
  <c r="R161" i="1"/>
  <c r="AB161" i="1" s="1"/>
  <c r="Q161" i="1"/>
  <c r="P161" i="1"/>
  <c r="O161" i="1"/>
  <c r="Y161" i="1" s="1"/>
  <c r="AO161" i="1" s="1"/>
  <c r="N161" i="1"/>
  <c r="X161" i="1" s="1"/>
  <c r="AN161" i="1" s="1"/>
  <c r="T160" i="1"/>
  <c r="S160" i="1"/>
  <c r="R160" i="1"/>
  <c r="AB160" i="1" s="1"/>
  <c r="AR160" i="1" s="1"/>
  <c r="Q160" i="1"/>
  <c r="AA160" i="1" s="1"/>
  <c r="AQ160" i="1" s="1"/>
  <c r="P160" i="1"/>
  <c r="O160" i="1"/>
  <c r="N160" i="1"/>
  <c r="X160" i="1" s="1"/>
  <c r="T159" i="1"/>
  <c r="S159" i="1"/>
  <c r="R159" i="1"/>
  <c r="Q159" i="1"/>
  <c r="AA159" i="1" s="1"/>
  <c r="AQ159" i="1" s="1"/>
  <c r="P159" i="1"/>
  <c r="Z159" i="1" s="1"/>
  <c r="AP159" i="1" s="1"/>
  <c r="O159" i="1"/>
  <c r="N159" i="1"/>
  <c r="T158" i="1"/>
  <c r="S158" i="1"/>
  <c r="AC158" i="1" s="1"/>
  <c r="AS158" i="1" s="1"/>
  <c r="R158" i="1"/>
  <c r="Q158" i="1"/>
  <c r="P158" i="1"/>
  <c r="Z158" i="1" s="1"/>
  <c r="AP158" i="1" s="1"/>
  <c r="O158" i="1"/>
  <c r="N158" i="1"/>
  <c r="X158" i="1" s="1"/>
  <c r="AN158" i="1" s="1"/>
  <c r="T157" i="1"/>
  <c r="S157" i="1"/>
  <c r="AC157" i="1" s="1"/>
  <c r="AS157" i="1" s="1"/>
  <c r="R157" i="1"/>
  <c r="AB157" i="1" s="1"/>
  <c r="AR157" i="1" s="1"/>
  <c r="Q157" i="1"/>
  <c r="P157" i="1"/>
  <c r="O157" i="1"/>
  <c r="Y157" i="1" s="1"/>
  <c r="N157" i="1"/>
  <c r="X157" i="1" s="1"/>
  <c r="AF157" i="1" s="1"/>
  <c r="T156" i="1"/>
  <c r="S156" i="1"/>
  <c r="R156" i="1"/>
  <c r="AB156" i="1" s="1"/>
  <c r="Q156" i="1"/>
  <c r="AA156" i="1" s="1"/>
  <c r="AQ156" i="1" s="1"/>
  <c r="P156" i="1"/>
  <c r="O156" i="1"/>
  <c r="N156" i="1"/>
  <c r="X156" i="1" s="1"/>
  <c r="T155" i="1"/>
  <c r="S155" i="1"/>
  <c r="R155" i="1"/>
  <c r="Q155" i="1"/>
  <c r="AA155" i="1" s="1"/>
  <c r="AQ155" i="1" s="1"/>
  <c r="P155" i="1"/>
  <c r="Z155" i="1" s="1"/>
  <c r="O155" i="1"/>
  <c r="N155" i="1"/>
  <c r="T154" i="1"/>
  <c r="S154" i="1"/>
  <c r="AC154" i="1" s="1"/>
  <c r="AS154" i="1" s="1"/>
  <c r="R154" i="1"/>
  <c r="Q154" i="1"/>
  <c r="P154" i="1"/>
  <c r="Z154" i="1" s="1"/>
  <c r="O154" i="1"/>
  <c r="Y154" i="1" s="1"/>
  <c r="AO154" i="1" s="1"/>
  <c r="N154" i="1"/>
  <c r="T153" i="1"/>
  <c r="S153" i="1"/>
  <c r="AC153" i="1" s="1"/>
  <c r="AS153" i="1" s="1"/>
  <c r="R153" i="1"/>
  <c r="AB153" i="1" s="1"/>
  <c r="AR153" i="1" s="1"/>
  <c r="Q153" i="1"/>
  <c r="P153" i="1"/>
  <c r="O153" i="1"/>
  <c r="Y153" i="1" s="1"/>
  <c r="N153" i="1"/>
  <c r="X153" i="1" s="1"/>
  <c r="AF153" i="1" s="1"/>
  <c r="T152" i="1"/>
  <c r="S152" i="1"/>
  <c r="R152" i="1"/>
  <c r="AB152" i="1" s="1"/>
  <c r="AJ152" i="1" s="1"/>
  <c r="Q152" i="1"/>
  <c r="AA152" i="1" s="1"/>
  <c r="P152" i="1"/>
  <c r="O152" i="1"/>
  <c r="N152" i="1"/>
  <c r="X152" i="1" s="1"/>
  <c r="AN152" i="1" s="1"/>
  <c r="O151" i="1"/>
  <c r="Y151" i="1" s="1"/>
  <c r="N151" i="1"/>
  <c r="X151" i="1" s="1"/>
  <c r="AN151" i="1" s="1"/>
  <c r="P150" i="1"/>
  <c r="Z150" i="1" s="1"/>
  <c r="O150" i="1"/>
  <c r="Y150" i="1" s="1"/>
  <c r="AO150" i="1" s="1"/>
  <c r="N150" i="1"/>
  <c r="X150" i="1" s="1"/>
  <c r="AN150" i="1" s="1"/>
  <c r="Q149" i="1"/>
  <c r="P149" i="1"/>
  <c r="Z149" i="1" s="1"/>
  <c r="AP149" i="1" s="1"/>
  <c r="O149" i="1"/>
  <c r="Y149" i="1" s="1"/>
  <c r="AO149" i="1" s="1"/>
  <c r="N149" i="1"/>
  <c r="X149" i="1" s="1"/>
  <c r="AN149" i="1" s="1"/>
  <c r="Q148" i="1"/>
  <c r="AA148" i="1" s="1"/>
  <c r="P148" i="1"/>
  <c r="Z148" i="1" s="1"/>
  <c r="O148" i="1"/>
  <c r="Y148" i="1" s="1"/>
  <c r="AG148" i="1" s="1"/>
  <c r="N148" i="1"/>
  <c r="X148" i="1" s="1"/>
  <c r="Q147" i="1"/>
  <c r="P147" i="1"/>
  <c r="Z147" i="1" s="1"/>
  <c r="AH147" i="1" s="1"/>
  <c r="O147" i="1"/>
  <c r="Y147" i="1" s="1"/>
  <c r="AO147" i="1" s="1"/>
  <c r="N147" i="1"/>
  <c r="X147" i="1" s="1"/>
  <c r="AN147" i="1" s="1"/>
  <c r="Q146" i="1"/>
  <c r="AA146" i="1" s="1"/>
  <c r="P146" i="1"/>
  <c r="Z146" i="1" s="1"/>
  <c r="O146" i="1"/>
  <c r="Y146" i="1" s="1"/>
  <c r="N146" i="1"/>
  <c r="X146" i="1" s="1"/>
  <c r="AN146" i="1" s="1"/>
  <c r="Q145" i="1"/>
  <c r="P145" i="1"/>
  <c r="Z145" i="1" s="1"/>
  <c r="AH145" i="1" s="1"/>
  <c r="O145" i="1"/>
  <c r="Y145" i="1" s="1"/>
  <c r="N145" i="1"/>
  <c r="X145" i="1" s="1"/>
  <c r="AN145" i="1" s="1"/>
  <c r="Q144" i="1"/>
  <c r="AA144" i="1" s="1"/>
  <c r="P144" i="1"/>
  <c r="Z144" i="1" s="1"/>
  <c r="AL144" i="1" s="1"/>
  <c r="O144" i="1"/>
  <c r="Y144" i="1" s="1"/>
  <c r="AG144" i="1" s="1"/>
  <c r="N144" i="1"/>
  <c r="X144" i="1" s="1"/>
  <c r="AN144" i="1" s="1"/>
  <c r="Q143" i="1"/>
  <c r="AA143" i="1" s="1"/>
  <c r="P143" i="1"/>
  <c r="Z143" i="1" s="1"/>
  <c r="O143" i="1"/>
  <c r="Y143" i="1" s="1"/>
  <c r="AG143" i="1" s="1"/>
  <c r="N143" i="1"/>
  <c r="X143" i="1" s="1"/>
  <c r="AN143" i="1" s="1"/>
  <c r="Q142" i="1"/>
  <c r="AA142" i="1" s="1"/>
  <c r="P142" i="1"/>
  <c r="O142" i="1"/>
  <c r="Y142" i="1" s="1"/>
  <c r="AO142" i="1" s="1"/>
  <c r="N142" i="1"/>
  <c r="X142" i="1" s="1"/>
  <c r="AN142" i="1" s="1"/>
  <c r="Q141" i="1"/>
  <c r="AA141" i="1" s="1"/>
  <c r="P141" i="1"/>
  <c r="Z141" i="1" s="1"/>
  <c r="AH141" i="1" s="1"/>
  <c r="O141" i="1"/>
  <c r="Y141" i="1" s="1"/>
  <c r="AO141" i="1" s="1"/>
  <c r="N141" i="1"/>
  <c r="X141" i="1" s="1"/>
  <c r="R140" i="1"/>
  <c r="Q140" i="1"/>
  <c r="AA140" i="1" s="1"/>
  <c r="P140" i="1"/>
  <c r="Z140" i="1" s="1"/>
  <c r="O140" i="1"/>
  <c r="Y140" i="1" s="1"/>
  <c r="N140" i="1"/>
  <c r="X140" i="1" s="1"/>
  <c r="AF140" i="1" s="1"/>
  <c r="R139" i="1"/>
  <c r="Q139" i="1"/>
  <c r="AA139" i="1" s="1"/>
  <c r="P139" i="1"/>
  <c r="Z139" i="1" s="1"/>
  <c r="O139" i="1"/>
  <c r="Y139" i="1" s="1"/>
  <c r="N139" i="1"/>
  <c r="X139" i="1" s="1"/>
  <c r="AF139" i="1" s="1"/>
  <c r="R138" i="1"/>
  <c r="Q138" i="1"/>
  <c r="AA138" i="1" s="1"/>
  <c r="AQ138" i="1" s="1"/>
  <c r="P138" i="1"/>
  <c r="O138" i="1"/>
  <c r="Y138" i="1" s="1"/>
  <c r="AO138" i="1" s="1"/>
  <c r="N138" i="1"/>
  <c r="X138" i="1" s="1"/>
  <c r="AN138" i="1" s="1"/>
  <c r="R137" i="1"/>
  <c r="Q137" i="1"/>
  <c r="AA137" i="1" s="1"/>
  <c r="AI137" i="1" s="1"/>
  <c r="P137" i="1"/>
  <c r="Z137" i="1" s="1"/>
  <c r="O137" i="1"/>
  <c r="Y137" i="1" s="1"/>
  <c r="N137" i="1"/>
  <c r="X137" i="1" s="1"/>
  <c r="AF137" i="1" s="1"/>
  <c r="R136" i="1"/>
  <c r="Q136" i="1"/>
  <c r="AA136" i="1" s="1"/>
  <c r="AQ136" i="1" s="1"/>
  <c r="P136" i="1"/>
  <c r="Z136" i="1" s="1"/>
  <c r="O136" i="1"/>
  <c r="Y136" i="1" s="1"/>
  <c r="AO136" i="1" s="1"/>
  <c r="N136" i="1"/>
  <c r="X136" i="1" s="1"/>
  <c r="AF136" i="1" s="1"/>
  <c r="R135" i="1"/>
  <c r="Q135" i="1"/>
  <c r="AA135" i="1" s="1"/>
  <c r="AQ135" i="1" s="1"/>
  <c r="P135" i="1"/>
  <c r="Z135" i="1" s="1"/>
  <c r="O135" i="1"/>
  <c r="Y135" i="1" s="1"/>
  <c r="AO135" i="1" s="1"/>
  <c r="N135" i="1"/>
  <c r="X135" i="1" s="1"/>
  <c r="AF135" i="1" s="1"/>
  <c r="R134" i="1"/>
  <c r="Q134" i="1"/>
  <c r="AA134" i="1" s="1"/>
  <c r="P134" i="1"/>
  <c r="O134" i="1"/>
  <c r="Y134" i="1" s="1"/>
  <c r="N134" i="1"/>
  <c r="X134" i="1" s="1"/>
  <c r="AN134" i="1" s="1"/>
  <c r="R133" i="1"/>
  <c r="Q133" i="1"/>
  <c r="AA133" i="1" s="1"/>
  <c r="AQ133" i="1" s="1"/>
  <c r="P133" i="1"/>
  <c r="Z133" i="1" s="1"/>
  <c r="AP133" i="1" s="1"/>
  <c r="O133" i="1"/>
  <c r="Y133" i="1" s="1"/>
  <c r="AO133" i="1" s="1"/>
  <c r="N133" i="1"/>
  <c r="X133" i="1" s="1"/>
  <c r="AN133" i="1" s="1"/>
  <c r="R132" i="1"/>
  <c r="Q132" i="1"/>
  <c r="AA132" i="1" s="1"/>
  <c r="AQ132" i="1" s="1"/>
  <c r="P132" i="1"/>
  <c r="Z132" i="1" s="1"/>
  <c r="AP132" i="1" s="1"/>
  <c r="O132" i="1"/>
  <c r="Y132" i="1" s="1"/>
  <c r="AO132" i="1" s="1"/>
  <c r="N132" i="1"/>
  <c r="X132" i="1" s="1"/>
  <c r="AN132" i="1" s="1"/>
  <c r="R131" i="1"/>
  <c r="Q131" i="1"/>
  <c r="AA131" i="1" s="1"/>
  <c r="P131" i="1"/>
  <c r="Z131" i="1" s="1"/>
  <c r="AH131" i="1" s="1"/>
  <c r="O131" i="1"/>
  <c r="N131" i="1"/>
  <c r="X131" i="1" s="1"/>
  <c r="AF131" i="1" s="1"/>
  <c r="R130" i="1"/>
  <c r="Q130" i="1"/>
  <c r="AA130" i="1" s="1"/>
  <c r="P130" i="1"/>
  <c r="Z130" i="1" s="1"/>
  <c r="AH130" i="1" s="1"/>
  <c r="O130" i="1"/>
  <c r="Y130" i="1" s="1"/>
  <c r="AG130" i="1" s="1"/>
  <c r="N130" i="1"/>
  <c r="X130" i="1" s="1"/>
  <c r="AF130" i="1" s="1"/>
  <c r="R129" i="1"/>
  <c r="Q129" i="1"/>
  <c r="AA129" i="1" s="1"/>
  <c r="AQ129" i="1" s="1"/>
  <c r="P129" i="1"/>
  <c r="Z129" i="1" s="1"/>
  <c r="AP129" i="1" s="1"/>
  <c r="O129" i="1"/>
  <c r="Y129" i="1" s="1"/>
  <c r="N129" i="1"/>
  <c r="X129" i="1" s="1"/>
  <c r="AN129" i="1" s="1"/>
  <c r="S128" i="1"/>
  <c r="R128" i="1"/>
  <c r="Q128" i="1"/>
  <c r="AA128" i="1" s="1"/>
  <c r="AI128" i="1" s="1"/>
  <c r="P128" i="1"/>
  <c r="Z128" i="1" s="1"/>
  <c r="AP128" i="1" s="1"/>
  <c r="O128" i="1"/>
  <c r="Y128" i="1" s="1"/>
  <c r="AO128" i="1" s="1"/>
  <c r="N128" i="1"/>
  <c r="X128" i="1" s="1"/>
  <c r="AN128" i="1" s="1"/>
  <c r="S127" i="1"/>
  <c r="R127" i="1"/>
  <c r="AB127" i="1" s="1"/>
  <c r="AR127" i="1" s="1"/>
  <c r="Q127" i="1"/>
  <c r="P127" i="1"/>
  <c r="Z127" i="1" s="1"/>
  <c r="AP127" i="1" s="1"/>
  <c r="O127" i="1"/>
  <c r="Y127" i="1" s="1"/>
  <c r="AG127" i="1" s="1"/>
  <c r="N127" i="1"/>
  <c r="X127" i="1" s="1"/>
  <c r="AN127" i="1" s="1"/>
  <c r="S126" i="1"/>
  <c r="R126" i="1"/>
  <c r="AB126" i="1" s="1"/>
  <c r="AR126" i="1" s="1"/>
  <c r="Q126" i="1"/>
  <c r="AA126" i="1" s="1"/>
  <c r="P126" i="1"/>
  <c r="Z126" i="1" s="1"/>
  <c r="AP126" i="1" s="1"/>
  <c r="O126" i="1"/>
  <c r="Y126" i="1" s="1"/>
  <c r="AG126" i="1" s="1"/>
  <c r="N126" i="1"/>
  <c r="X126" i="1" s="1"/>
  <c r="AN126" i="1" s="1"/>
  <c r="S125" i="1"/>
  <c r="R125" i="1"/>
  <c r="AB125" i="1" s="1"/>
  <c r="AJ125" i="1" s="1"/>
  <c r="Q125" i="1"/>
  <c r="AA125" i="1" s="1"/>
  <c r="AQ125" i="1" s="1"/>
  <c r="P125" i="1"/>
  <c r="Z125" i="1" s="1"/>
  <c r="AP125" i="1" s="1"/>
  <c r="O125" i="1"/>
  <c r="Y125" i="1" s="1"/>
  <c r="AO125" i="1" s="1"/>
  <c r="N125" i="1"/>
  <c r="X125" i="1" s="1"/>
  <c r="AN125" i="1" s="1"/>
  <c r="S124" i="1"/>
  <c r="R124" i="1"/>
  <c r="Q124" i="1"/>
  <c r="AA124" i="1" s="1"/>
  <c r="AQ124" i="1" s="1"/>
  <c r="P124" i="1"/>
  <c r="Z124" i="1" s="1"/>
  <c r="AP124" i="1" s="1"/>
  <c r="O124" i="1"/>
  <c r="Y124" i="1" s="1"/>
  <c r="AO124" i="1" s="1"/>
  <c r="N124" i="1"/>
  <c r="X124" i="1" s="1"/>
  <c r="AN124" i="1" s="1"/>
  <c r="S123" i="1"/>
  <c r="R123" i="1"/>
  <c r="AB123" i="1" s="1"/>
  <c r="AJ123" i="1" s="1"/>
  <c r="Q123" i="1"/>
  <c r="P123" i="1"/>
  <c r="Z123" i="1" s="1"/>
  <c r="AP123" i="1" s="1"/>
  <c r="O123" i="1"/>
  <c r="Y123" i="1" s="1"/>
  <c r="AO123" i="1" s="1"/>
  <c r="N123" i="1"/>
  <c r="X123" i="1" s="1"/>
  <c r="AN123" i="1" s="1"/>
  <c r="S122" i="1"/>
  <c r="R122" i="1"/>
  <c r="AB122" i="1" s="1"/>
  <c r="AR122" i="1" s="1"/>
  <c r="Q122" i="1"/>
  <c r="AA122" i="1" s="1"/>
  <c r="P122" i="1"/>
  <c r="Z122" i="1" s="1"/>
  <c r="AP122" i="1" s="1"/>
  <c r="O122" i="1"/>
  <c r="Y122" i="1" s="1"/>
  <c r="AG122" i="1" s="1"/>
  <c r="N122" i="1"/>
  <c r="X122" i="1" s="1"/>
  <c r="AN122" i="1" s="1"/>
  <c r="S121" i="1"/>
  <c r="R121" i="1"/>
  <c r="AB121" i="1" s="1"/>
  <c r="AJ121" i="1" s="1"/>
  <c r="Q121" i="1"/>
  <c r="AA121" i="1" s="1"/>
  <c r="AQ121" i="1" s="1"/>
  <c r="P121" i="1"/>
  <c r="Z121" i="1" s="1"/>
  <c r="AH121" i="1" s="1"/>
  <c r="O121" i="1"/>
  <c r="Y121" i="1" s="1"/>
  <c r="AO121" i="1" s="1"/>
  <c r="N121" i="1"/>
  <c r="X121" i="1" s="1"/>
  <c r="AN121" i="1" s="1"/>
  <c r="S120" i="1"/>
  <c r="R120" i="1"/>
  <c r="Q120" i="1"/>
  <c r="AA120" i="1" s="1"/>
  <c r="AI120" i="1" s="1"/>
  <c r="P120" i="1"/>
  <c r="Z120" i="1" s="1"/>
  <c r="AP120" i="1" s="1"/>
  <c r="O120" i="1"/>
  <c r="Y120" i="1" s="1"/>
  <c r="N120" i="1"/>
  <c r="X120" i="1" s="1"/>
  <c r="AN120" i="1" s="1"/>
  <c r="S119" i="1"/>
  <c r="R119" i="1"/>
  <c r="AB119" i="1" s="1"/>
  <c r="AR119" i="1" s="1"/>
  <c r="Q119" i="1"/>
  <c r="P119" i="1"/>
  <c r="Z119" i="1" s="1"/>
  <c r="O119" i="1"/>
  <c r="Y119" i="1" s="1"/>
  <c r="AO119" i="1" s="1"/>
  <c r="N119" i="1"/>
  <c r="X119" i="1" s="1"/>
  <c r="AF119" i="1" s="1"/>
  <c r="S118" i="1"/>
  <c r="R118" i="1"/>
  <c r="AB118" i="1" s="1"/>
  <c r="AR118" i="1" s="1"/>
  <c r="Q118" i="1"/>
  <c r="AA118" i="1" s="1"/>
  <c r="AQ118" i="1" s="1"/>
  <c r="P118" i="1"/>
  <c r="Z118" i="1" s="1"/>
  <c r="AP118" i="1" s="1"/>
  <c r="O118" i="1"/>
  <c r="Y118" i="1" s="1"/>
  <c r="AO118" i="1" s="1"/>
  <c r="N118" i="1"/>
  <c r="X118" i="1" s="1"/>
  <c r="AN118" i="1" s="1"/>
  <c r="S117" i="1"/>
  <c r="R117" i="1"/>
  <c r="AB117" i="1" s="1"/>
  <c r="AJ117" i="1" s="1"/>
  <c r="Q117" i="1"/>
  <c r="AA117" i="1" s="1"/>
  <c r="AQ117" i="1" s="1"/>
  <c r="P117" i="1"/>
  <c r="Z117" i="1" s="1"/>
  <c r="AP117" i="1" s="1"/>
  <c r="O117" i="1"/>
  <c r="Y117" i="1" s="1"/>
  <c r="AO117" i="1" s="1"/>
  <c r="N117" i="1"/>
  <c r="X117" i="1" s="1"/>
  <c r="AN117" i="1" s="1"/>
  <c r="S116" i="1"/>
  <c r="R116" i="1"/>
  <c r="Q116" i="1"/>
  <c r="AA116" i="1" s="1"/>
  <c r="AQ116" i="1" s="1"/>
  <c r="P116" i="1"/>
  <c r="Z116" i="1" s="1"/>
  <c r="AP116" i="1" s="1"/>
  <c r="O116" i="1"/>
  <c r="Y116" i="1" s="1"/>
  <c r="AO116" i="1" s="1"/>
  <c r="N116" i="1"/>
  <c r="X116" i="1" s="1"/>
  <c r="AN116" i="1" s="1"/>
  <c r="S115" i="1"/>
  <c r="R115" i="1"/>
  <c r="AB115" i="1" s="1"/>
  <c r="AR115" i="1" s="1"/>
  <c r="Q115" i="1"/>
  <c r="P115" i="1"/>
  <c r="Z115" i="1" s="1"/>
  <c r="AP115" i="1" s="1"/>
  <c r="O115" i="1"/>
  <c r="Y115" i="1" s="1"/>
  <c r="AO115" i="1" s="1"/>
  <c r="N115" i="1"/>
  <c r="X115" i="1" s="1"/>
  <c r="AN115" i="1" s="1"/>
  <c r="S114" i="1"/>
  <c r="R114" i="1"/>
  <c r="AB114" i="1" s="1"/>
  <c r="AR114" i="1" s="1"/>
  <c r="Q114" i="1"/>
  <c r="AA114" i="1" s="1"/>
  <c r="AQ114" i="1" s="1"/>
  <c r="P114" i="1"/>
  <c r="Z114" i="1" s="1"/>
  <c r="AP114" i="1" s="1"/>
  <c r="O114" i="1"/>
  <c r="Y114" i="1" s="1"/>
  <c r="AO114" i="1" s="1"/>
  <c r="N114" i="1"/>
  <c r="X114" i="1" s="1"/>
  <c r="AN114" i="1" s="1"/>
  <c r="S113" i="1"/>
  <c r="R113" i="1"/>
  <c r="AB113" i="1" s="1"/>
  <c r="AR113" i="1" s="1"/>
  <c r="Q113" i="1"/>
  <c r="AA113" i="1" s="1"/>
  <c r="AQ113" i="1" s="1"/>
  <c r="P113" i="1"/>
  <c r="O113" i="1"/>
  <c r="Y113" i="1" s="1"/>
  <c r="AO113" i="1" s="1"/>
  <c r="N113" i="1"/>
  <c r="X113" i="1" s="1"/>
  <c r="AN113" i="1" s="1"/>
  <c r="S112" i="1"/>
  <c r="R112" i="1"/>
  <c r="AB112" i="1" s="1"/>
  <c r="AR112" i="1" s="1"/>
  <c r="Q112" i="1"/>
  <c r="AA112" i="1" s="1"/>
  <c r="AQ112" i="1" s="1"/>
  <c r="P112" i="1"/>
  <c r="Z112" i="1" s="1"/>
  <c r="AP112" i="1" s="1"/>
  <c r="O112" i="1"/>
  <c r="N112" i="1"/>
  <c r="X112" i="1" s="1"/>
  <c r="AN112" i="1" s="1"/>
  <c r="S111" i="1"/>
  <c r="R111" i="1"/>
  <c r="AB111" i="1" s="1"/>
  <c r="AR111" i="1" s="1"/>
  <c r="Q111" i="1"/>
  <c r="AA111" i="1" s="1"/>
  <c r="AQ111" i="1" s="1"/>
  <c r="P111" i="1"/>
  <c r="Z111" i="1" s="1"/>
  <c r="AP111" i="1" s="1"/>
  <c r="O111" i="1"/>
  <c r="Y111" i="1" s="1"/>
  <c r="AO111" i="1" s="1"/>
  <c r="N111" i="1"/>
  <c r="X111" i="1" s="1"/>
  <c r="AN111" i="1" s="1"/>
  <c r="S110" i="1"/>
  <c r="R110" i="1"/>
  <c r="AB110" i="1" s="1"/>
  <c r="AR110" i="1" s="1"/>
  <c r="Q110" i="1"/>
  <c r="AA110" i="1" s="1"/>
  <c r="AQ110" i="1" s="1"/>
  <c r="P110" i="1"/>
  <c r="Z110" i="1" s="1"/>
  <c r="AP110" i="1" s="1"/>
  <c r="O110" i="1"/>
  <c r="Y110" i="1" s="1"/>
  <c r="AO110" i="1" s="1"/>
  <c r="N110" i="1"/>
  <c r="X110" i="1" s="1"/>
  <c r="AN110" i="1" s="1"/>
  <c r="S109" i="1"/>
  <c r="R109" i="1"/>
  <c r="AB109" i="1" s="1"/>
  <c r="AR109" i="1" s="1"/>
  <c r="Q109" i="1"/>
  <c r="P109" i="1"/>
  <c r="Z109" i="1" s="1"/>
  <c r="AP109" i="1" s="1"/>
  <c r="O109" i="1"/>
  <c r="Y109" i="1" s="1"/>
  <c r="AO109" i="1" s="1"/>
  <c r="N109" i="1"/>
  <c r="X109" i="1" s="1"/>
  <c r="AN109" i="1" s="1"/>
  <c r="S108" i="1"/>
  <c r="R108" i="1"/>
  <c r="AB108" i="1" s="1"/>
  <c r="AR108" i="1" s="1"/>
  <c r="Q108" i="1"/>
  <c r="AA108" i="1" s="1"/>
  <c r="AQ108" i="1" s="1"/>
  <c r="P108" i="1"/>
  <c r="Z108" i="1" s="1"/>
  <c r="AP108" i="1" s="1"/>
  <c r="O108" i="1"/>
  <c r="Y108" i="1" s="1"/>
  <c r="AO108" i="1" s="1"/>
  <c r="N108" i="1"/>
  <c r="X108" i="1" s="1"/>
  <c r="AN108" i="1" s="1"/>
  <c r="S107" i="1"/>
  <c r="R107" i="1"/>
  <c r="AB107" i="1" s="1"/>
  <c r="AR107" i="1" s="1"/>
  <c r="Q107" i="1"/>
  <c r="AA107" i="1" s="1"/>
  <c r="AQ107" i="1" s="1"/>
  <c r="P107" i="1"/>
  <c r="Z107" i="1" s="1"/>
  <c r="AP107" i="1" s="1"/>
  <c r="O107" i="1"/>
  <c r="Y107" i="1" s="1"/>
  <c r="AO107" i="1" s="1"/>
  <c r="N107" i="1"/>
  <c r="X107" i="1" s="1"/>
  <c r="AN107" i="1" s="1"/>
  <c r="S106" i="1"/>
  <c r="R106" i="1"/>
  <c r="AB106" i="1" s="1"/>
  <c r="AR106" i="1" s="1"/>
  <c r="Q106" i="1"/>
  <c r="AA106" i="1" s="1"/>
  <c r="AQ106" i="1" s="1"/>
  <c r="P106" i="1"/>
  <c r="Z106" i="1" s="1"/>
  <c r="AP106" i="1" s="1"/>
  <c r="O106" i="1"/>
  <c r="N106" i="1"/>
  <c r="X106" i="1" s="1"/>
  <c r="AN106" i="1" s="1"/>
  <c r="S105" i="1"/>
  <c r="R105" i="1"/>
  <c r="AB105" i="1" s="1"/>
  <c r="AR105" i="1" s="1"/>
  <c r="Q105" i="1"/>
  <c r="AA105" i="1" s="1"/>
  <c r="P105" i="1"/>
  <c r="Z105" i="1" s="1"/>
  <c r="AP105" i="1" s="1"/>
  <c r="O105" i="1"/>
  <c r="Y105" i="1" s="1"/>
  <c r="AG105" i="1" s="1"/>
  <c r="N105" i="1"/>
  <c r="X105" i="1" s="1"/>
  <c r="AN105" i="1" s="1"/>
  <c r="S104" i="1"/>
  <c r="R104" i="1"/>
  <c r="AB104" i="1" s="1"/>
  <c r="AR104" i="1" s="1"/>
  <c r="Q104" i="1"/>
  <c r="AA104" i="1" s="1"/>
  <c r="AQ104" i="1" s="1"/>
  <c r="P104" i="1"/>
  <c r="Z104" i="1" s="1"/>
  <c r="AP104" i="1" s="1"/>
  <c r="O104" i="1"/>
  <c r="Y104" i="1" s="1"/>
  <c r="AO104" i="1" s="1"/>
  <c r="N104" i="1"/>
  <c r="X104" i="1" s="1"/>
  <c r="AN104" i="1" s="1"/>
  <c r="S103" i="1"/>
  <c r="R103" i="1"/>
  <c r="AB103" i="1" s="1"/>
  <c r="AR103" i="1" s="1"/>
  <c r="Q103" i="1"/>
  <c r="AA103" i="1" s="1"/>
  <c r="AQ103" i="1" s="1"/>
  <c r="P103" i="1"/>
  <c r="O103" i="1"/>
  <c r="Y103" i="1" s="1"/>
  <c r="AO103" i="1" s="1"/>
  <c r="N103" i="1"/>
  <c r="X103" i="1" s="1"/>
  <c r="AN103" i="1" s="1"/>
  <c r="S102" i="1"/>
  <c r="R102" i="1"/>
  <c r="AB102" i="1" s="1"/>
  <c r="AR102" i="1" s="1"/>
  <c r="Q102" i="1"/>
  <c r="AA102" i="1" s="1"/>
  <c r="AQ102" i="1" s="1"/>
  <c r="P102" i="1"/>
  <c r="Z102" i="1" s="1"/>
  <c r="AP102" i="1" s="1"/>
  <c r="O102" i="1"/>
  <c r="N102" i="1"/>
  <c r="X102" i="1" s="1"/>
  <c r="AN102" i="1" s="1"/>
  <c r="S101" i="1"/>
  <c r="R101" i="1"/>
  <c r="AB101" i="1" s="1"/>
  <c r="AR101" i="1" s="1"/>
  <c r="Q101" i="1"/>
  <c r="AA101" i="1" s="1"/>
  <c r="AQ101" i="1" s="1"/>
  <c r="P101" i="1"/>
  <c r="Z101" i="1" s="1"/>
  <c r="AP101" i="1" s="1"/>
  <c r="O101" i="1"/>
  <c r="Y101" i="1" s="1"/>
  <c r="AO101" i="1" s="1"/>
  <c r="N101" i="1"/>
  <c r="X101" i="1" s="1"/>
  <c r="AN101" i="1" s="1"/>
  <c r="S100" i="1"/>
  <c r="R100" i="1"/>
  <c r="Q100" i="1"/>
  <c r="AA100" i="1" s="1"/>
  <c r="AQ100" i="1" s="1"/>
  <c r="P100" i="1"/>
  <c r="Z100" i="1" s="1"/>
  <c r="AP100" i="1" s="1"/>
  <c r="O100" i="1"/>
  <c r="Y100" i="1" s="1"/>
  <c r="AO100" i="1" s="1"/>
  <c r="N100" i="1"/>
  <c r="X100" i="1" s="1"/>
  <c r="AN100" i="1" s="1"/>
  <c r="S99" i="1"/>
  <c r="R99" i="1"/>
  <c r="AB99" i="1" s="1"/>
  <c r="AR99" i="1" s="1"/>
  <c r="Q99" i="1"/>
  <c r="P99" i="1"/>
  <c r="Z99" i="1" s="1"/>
  <c r="AP99" i="1" s="1"/>
  <c r="O99" i="1"/>
  <c r="Y99" i="1" s="1"/>
  <c r="AO99" i="1" s="1"/>
  <c r="N99" i="1"/>
  <c r="X99" i="1" s="1"/>
  <c r="AN99" i="1" s="1"/>
  <c r="S98" i="1"/>
  <c r="R98" i="1"/>
  <c r="AB98" i="1" s="1"/>
  <c r="AR98" i="1" s="1"/>
  <c r="Q98" i="1"/>
  <c r="AA98" i="1" s="1"/>
  <c r="AQ98" i="1" s="1"/>
  <c r="P98" i="1"/>
  <c r="Z98" i="1" s="1"/>
  <c r="AP98" i="1" s="1"/>
  <c r="O98" i="1"/>
  <c r="Y98" i="1" s="1"/>
  <c r="AO98" i="1" s="1"/>
  <c r="N98" i="1"/>
  <c r="X98" i="1" s="1"/>
  <c r="AN98" i="1" s="1"/>
  <c r="S97" i="1"/>
  <c r="R97" i="1"/>
  <c r="AB97" i="1" s="1"/>
  <c r="AR97" i="1" s="1"/>
  <c r="Q97" i="1"/>
  <c r="AA97" i="1" s="1"/>
  <c r="AQ97" i="1" s="1"/>
  <c r="P97" i="1"/>
  <c r="Z97" i="1" s="1"/>
  <c r="AP97" i="1" s="1"/>
  <c r="O97" i="1"/>
  <c r="Y97" i="1" s="1"/>
  <c r="AO97" i="1" s="1"/>
  <c r="N97" i="1"/>
  <c r="X97" i="1" s="1"/>
  <c r="AN97" i="1" s="1"/>
  <c r="S96" i="1"/>
  <c r="R96" i="1"/>
  <c r="AB96" i="1" s="1"/>
  <c r="AR96" i="1" s="1"/>
  <c r="Q96" i="1"/>
  <c r="AA96" i="1" s="1"/>
  <c r="AQ96" i="1" s="1"/>
  <c r="P96" i="1"/>
  <c r="Z96" i="1" s="1"/>
  <c r="AP96" i="1" s="1"/>
  <c r="O96" i="1"/>
  <c r="N96" i="1"/>
  <c r="X96" i="1" s="1"/>
  <c r="AN96" i="1" s="1"/>
  <c r="S95" i="1"/>
  <c r="R95" i="1"/>
  <c r="AB95" i="1" s="1"/>
  <c r="AR95" i="1" s="1"/>
  <c r="Q95" i="1"/>
  <c r="AA95" i="1" s="1"/>
  <c r="AQ95" i="1" s="1"/>
  <c r="P95" i="1"/>
  <c r="Z95" i="1" s="1"/>
  <c r="AP95" i="1" s="1"/>
  <c r="O95" i="1"/>
  <c r="Y95" i="1" s="1"/>
  <c r="AO95" i="1" s="1"/>
  <c r="N95" i="1"/>
  <c r="X95" i="1" s="1"/>
  <c r="AN95" i="1" s="1"/>
  <c r="S94" i="1"/>
  <c r="R94" i="1"/>
  <c r="Q94" i="1"/>
  <c r="AA94" i="1" s="1"/>
  <c r="AQ94" i="1" s="1"/>
  <c r="P94" i="1"/>
  <c r="Z94" i="1" s="1"/>
  <c r="AP94" i="1" s="1"/>
  <c r="O94" i="1"/>
  <c r="Y94" i="1" s="1"/>
  <c r="AO94" i="1" s="1"/>
  <c r="N94" i="1"/>
  <c r="X94" i="1" s="1"/>
  <c r="AN94" i="1" s="1"/>
  <c r="S93" i="1"/>
  <c r="R93" i="1"/>
  <c r="AB93" i="1" s="1"/>
  <c r="AR93" i="1" s="1"/>
  <c r="Q93" i="1"/>
  <c r="P93" i="1"/>
  <c r="Z93" i="1" s="1"/>
  <c r="AP93" i="1" s="1"/>
  <c r="O93" i="1"/>
  <c r="Y93" i="1" s="1"/>
  <c r="AO93" i="1" s="1"/>
  <c r="N93" i="1"/>
  <c r="X93" i="1" s="1"/>
  <c r="AN93" i="1" s="1"/>
  <c r="S92" i="1"/>
  <c r="R92" i="1"/>
  <c r="AB92" i="1" s="1"/>
  <c r="AR92" i="1" s="1"/>
  <c r="Q92" i="1"/>
  <c r="AA92" i="1" s="1"/>
  <c r="AQ92" i="1" s="1"/>
  <c r="P92" i="1"/>
  <c r="Z92" i="1" s="1"/>
  <c r="AP92" i="1" s="1"/>
  <c r="O92" i="1"/>
  <c r="Y92" i="1" s="1"/>
  <c r="AO92" i="1" s="1"/>
  <c r="N92" i="1"/>
  <c r="X92" i="1" s="1"/>
  <c r="AN92" i="1" s="1"/>
  <c r="S91" i="1"/>
  <c r="R91" i="1"/>
  <c r="AB91" i="1" s="1"/>
  <c r="Q91" i="1"/>
  <c r="AA91" i="1" s="1"/>
  <c r="AQ91" i="1" s="1"/>
  <c r="P91" i="1"/>
  <c r="Z91" i="1" s="1"/>
  <c r="AH91" i="1" s="1"/>
  <c r="O91" i="1"/>
  <c r="Y91" i="1" s="1"/>
  <c r="AO91" i="1" s="1"/>
  <c r="N91" i="1"/>
  <c r="X91" i="1" s="1"/>
  <c r="AN91" i="1" s="1"/>
  <c r="S90" i="1"/>
  <c r="R90" i="1"/>
  <c r="Q90" i="1"/>
  <c r="AA90" i="1" s="1"/>
  <c r="AQ90" i="1" s="1"/>
  <c r="P90" i="1"/>
  <c r="Z90" i="1" s="1"/>
  <c r="AP90" i="1" s="1"/>
  <c r="O90" i="1"/>
  <c r="Y90" i="1" s="1"/>
  <c r="AO90" i="1" s="1"/>
  <c r="N90" i="1"/>
  <c r="X90" i="1" s="1"/>
  <c r="AN90" i="1" s="1"/>
  <c r="T89" i="1"/>
  <c r="S89" i="1"/>
  <c r="AC89" i="1" s="1"/>
  <c r="AS89" i="1" s="1"/>
  <c r="R89" i="1"/>
  <c r="AB89" i="1" s="1"/>
  <c r="AR89" i="1" s="1"/>
  <c r="Q89" i="1"/>
  <c r="P89" i="1"/>
  <c r="Z89" i="1" s="1"/>
  <c r="AP89" i="1" s="1"/>
  <c r="O89" i="1"/>
  <c r="Y89" i="1" s="1"/>
  <c r="N89" i="1"/>
  <c r="X89" i="1" s="1"/>
  <c r="T88" i="1"/>
  <c r="S88" i="1"/>
  <c r="AC88" i="1" s="1"/>
  <c r="AS88" i="1" s="1"/>
  <c r="R88" i="1"/>
  <c r="AB88" i="1" s="1"/>
  <c r="AR88" i="1" s="1"/>
  <c r="Q88" i="1"/>
  <c r="P88" i="1"/>
  <c r="Z88" i="1" s="1"/>
  <c r="AP88" i="1" s="1"/>
  <c r="O88" i="1"/>
  <c r="Y88" i="1" s="1"/>
  <c r="AO88" i="1" s="1"/>
  <c r="N88" i="1"/>
  <c r="X88" i="1" s="1"/>
  <c r="AN88" i="1" s="1"/>
  <c r="T87" i="1"/>
  <c r="S87" i="1"/>
  <c r="AC87" i="1" s="1"/>
  <c r="AS87" i="1" s="1"/>
  <c r="R87" i="1"/>
  <c r="AB87" i="1" s="1"/>
  <c r="AR87" i="1" s="1"/>
  <c r="Q87" i="1"/>
  <c r="AA87" i="1" s="1"/>
  <c r="AQ87" i="1" s="1"/>
  <c r="P87" i="1"/>
  <c r="Z87" i="1" s="1"/>
  <c r="AP87" i="1" s="1"/>
  <c r="O87" i="1"/>
  <c r="Y87" i="1" s="1"/>
  <c r="AO87" i="1" s="1"/>
  <c r="N87" i="1"/>
  <c r="X87" i="1" s="1"/>
  <c r="AN87" i="1" s="1"/>
  <c r="T86" i="1"/>
  <c r="S86" i="1"/>
  <c r="AC86" i="1" s="1"/>
  <c r="AS86" i="1" s="1"/>
  <c r="R86" i="1"/>
  <c r="Q86" i="1"/>
  <c r="AA86" i="1" s="1"/>
  <c r="P86" i="1"/>
  <c r="Z86" i="1" s="1"/>
  <c r="AP86" i="1" s="1"/>
  <c r="O86" i="1"/>
  <c r="Y86" i="1" s="1"/>
  <c r="N86" i="1"/>
  <c r="X86" i="1" s="1"/>
  <c r="AF86" i="1" s="1"/>
  <c r="T85" i="1"/>
  <c r="S85" i="1"/>
  <c r="AC85" i="1" s="1"/>
  <c r="AS85" i="1" s="1"/>
  <c r="R85" i="1"/>
  <c r="AB85" i="1" s="1"/>
  <c r="AR85" i="1" s="1"/>
  <c r="Q85" i="1"/>
  <c r="P85" i="1"/>
  <c r="Z85" i="1" s="1"/>
  <c r="AP85" i="1" s="1"/>
  <c r="O85" i="1"/>
  <c r="Y85" i="1" s="1"/>
  <c r="AO85" i="1" s="1"/>
  <c r="N85" i="1"/>
  <c r="X85" i="1" s="1"/>
  <c r="T84" i="1"/>
  <c r="S84" i="1"/>
  <c r="AC84" i="1" s="1"/>
  <c r="AS84" i="1" s="1"/>
  <c r="R84" i="1"/>
  <c r="AB84" i="1" s="1"/>
  <c r="AR84" i="1" s="1"/>
  <c r="Q84" i="1"/>
  <c r="AA84" i="1" s="1"/>
  <c r="AQ84" i="1" s="1"/>
  <c r="P84" i="1"/>
  <c r="O84" i="1"/>
  <c r="Y84" i="1" s="1"/>
  <c r="AO84" i="1" s="1"/>
  <c r="N84" i="1"/>
  <c r="X84" i="1" s="1"/>
  <c r="AN84" i="1" s="1"/>
  <c r="T83" i="1"/>
  <c r="S83" i="1"/>
  <c r="AC83" i="1" s="1"/>
  <c r="AS83" i="1" s="1"/>
  <c r="R83" i="1"/>
  <c r="AB83" i="1" s="1"/>
  <c r="AR83" i="1" s="1"/>
  <c r="Q83" i="1"/>
  <c r="AA83" i="1" s="1"/>
  <c r="AQ83" i="1" s="1"/>
  <c r="P83" i="1"/>
  <c r="Z83" i="1" s="1"/>
  <c r="O83" i="1"/>
  <c r="Y83" i="1" s="1"/>
  <c r="AO83" i="1" s="1"/>
  <c r="N83" i="1"/>
  <c r="X83" i="1" s="1"/>
  <c r="AN83" i="1" s="1"/>
  <c r="T82" i="1"/>
  <c r="S82" i="1"/>
  <c r="AC82" i="1" s="1"/>
  <c r="AS82" i="1" s="1"/>
  <c r="R82" i="1"/>
  <c r="AB82" i="1" s="1"/>
  <c r="AR82" i="1" s="1"/>
  <c r="Q82" i="1"/>
  <c r="AA82" i="1" s="1"/>
  <c r="AQ82" i="1" s="1"/>
  <c r="P82" i="1"/>
  <c r="Z82" i="1" s="1"/>
  <c r="O82" i="1"/>
  <c r="Y82" i="1" s="1"/>
  <c r="N82" i="1"/>
  <c r="X82" i="1" s="1"/>
  <c r="AF82" i="1" s="1"/>
  <c r="T81" i="1"/>
  <c r="S81" i="1"/>
  <c r="AC81" i="1" s="1"/>
  <c r="R81" i="1"/>
  <c r="AB81" i="1" s="1"/>
  <c r="AJ81" i="1" s="1"/>
  <c r="Q81" i="1"/>
  <c r="AA81" i="1" s="1"/>
  <c r="P81" i="1"/>
  <c r="Z81" i="1" s="1"/>
  <c r="O81" i="1"/>
  <c r="Y81" i="1" s="1"/>
  <c r="AO81" i="1" s="1"/>
  <c r="N81" i="1"/>
  <c r="X81" i="1" s="1"/>
  <c r="AN81" i="1" s="1"/>
  <c r="V81" i="1"/>
  <c r="V82" i="1"/>
  <c r="V83" i="1"/>
  <c r="V84" i="1"/>
  <c r="V85" i="1"/>
  <c r="V86" i="1"/>
  <c r="V87" i="1"/>
  <c r="V88" i="1"/>
  <c r="AD88" i="1" s="1"/>
  <c r="V89" i="1"/>
  <c r="V90" i="1"/>
  <c r="V91" i="1"/>
  <c r="V92" i="1"/>
  <c r="V93" i="1"/>
  <c r="AD93" i="1" s="1"/>
  <c r="V94" i="1"/>
  <c r="V95" i="1"/>
  <c r="V96" i="1"/>
  <c r="V97" i="1"/>
  <c r="V98" i="1"/>
  <c r="V99" i="1"/>
  <c r="V100" i="1"/>
  <c r="V101" i="1"/>
  <c r="AD101" i="1" s="1"/>
  <c r="V102" i="1"/>
  <c r="V103" i="1"/>
  <c r="V104" i="1"/>
  <c r="V105" i="1"/>
  <c r="AD105" i="1" s="1"/>
  <c r="V106" i="1"/>
  <c r="V107" i="1"/>
  <c r="V108" i="1"/>
  <c r="V109" i="1"/>
  <c r="AD109" i="1" s="1"/>
  <c r="V110" i="1"/>
  <c r="V111" i="1"/>
  <c r="V112" i="1"/>
  <c r="V113" i="1"/>
  <c r="AD113" i="1" s="1"/>
  <c r="V114" i="1"/>
  <c r="V115" i="1"/>
  <c r="V116" i="1"/>
  <c r="AD116" i="1" s="1"/>
  <c r="V117" i="1"/>
  <c r="V118" i="1"/>
  <c r="V119" i="1"/>
  <c r="V120" i="1"/>
  <c r="AD120" i="1" s="1"/>
  <c r="V121" i="1"/>
  <c r="V122" i="1"/>
  <c r="V123" i="1"/>
  <c r="V124" i="1"/>
  <c r="AD124" i="1" s="1"/>
  <c r="V125" i="1"/>
  <c r="V126" i="1"/>
  <c r="V127" i="1"/>
  <c r="V128" i="1"/>
  <c r="V129" i="1"/>
  <c r="AD129" i="1" s="1"/>
  <c r="V130" i="1"/>
  <c r="V131" i="1"/>
  <c r="V132" i="1"/>
  <c r="V133" i="1"/>
  <c r="V134" i="1"/>
  <c r="V135" i="1"/>
  <c r="V136" i="1"/>
  <c r="AD136" i="1" s="1"/>
  <c r="V137" i="1"/>
  <c r="V138" i="1"/>
  <c r="V139" i="1"/>
  <c r="V140" i="1"/>
  <c r="AD140" i="1" s="1"/>
  <c r="V141" i="1"/>
  <c r="V142" i="1"/>
  <c r="AD142" i="1" s="1"/>
  <c r="V143" i="1"/>
  <c r="V144" i="1"/>
  <c r="V145" i="1"/>
  <c r="V146" i="1"/>
  <c r="V147" i="1"/>
  <c r="V148" i="1"/>
  <c r="V149" i="1"/>
  <c r="AD149" i="1" s="1"/>
  <c r="V150" i="1"/>
  <c r="V151" i="1"/>
  <c r="V152" i="1"/>
  <c r="W152" i="1"/>
  <c r="AM152" i="1" s="1"/>
  <c r="Y152" i="1"/>
  <c r="AO152" i="1" s="1"/>
  <c r="Z152" i="1"/>
  <c r="AC152" i="1"/>
  <c r="V153" i="1"/>
  <c r="W153" i="1"/>
  <c r="Z153" i="1"/>
  <c r="AA153" i="1"/>
  <c r="AQ153" i="1" s="1"/>
  <c r="AD153" i="1"/>
  <c r="V154" i="1"/>
  <c r="W154" i="1"/>
  <c r="AM154" i="1" s="1"/>
  <c r="X154" i="1"/>
  <c r="AN154" i="1" s="1"/>
  <c r="AA154" i="1"/>
  <c r="AQ154" i="1" s="1"/>
  <c r="AB154" i="1"/>
  <c r="AR154" i="1" s="1"/>
  <c r="AD154" i="1"/>
  <c r="V155" i="1"/>
  <c r="W155" i="1"/>
  <c r="AM155" i="1" s="1"/>
  <c r="X155" i="1"/>
  <c r="AN155" i="1" s="1"/>
  <c r="Y155" i="1"/>
  <c r="AO155" i="1" s="1"/>
  <c r="AB155" i="1"/>
  <c r="AR155" i="1" s="1"/>
  <c r="AC155" i="1"/>
  <c r="AS155" i="1" s="1"/>
  <c r="AD155" i="1"/>
  <c r="V156" i="1"/>
  <c r="W156" i="1"/>
  <c r="AM156" i="1" s="1"/>
  <c r="Y156" i="1"/>
  <c r="AO156" i="1" s="1"/>
  <c r="Z156" i="1"/>
  <c r="AP156" i="1" s="1"/>
  <c r="AC156" i="1"/>
  <c r="AS156" i="1" s="1"/>
  <c r="AD156" i="1"/>
  <c r="V157" i="1"/>
  <c r="W157" i="1"/>
  <c r="AM157" i="1" s="1"/>
  <c r="Z157" i="1"/>
  <c r="AP157" i="1" s="1"/>
  <c r="AA157" i="1"/>
  <c r="AD157" i="1"/>
  <c r="Y158" i="1"/>
  <c r="AO158" i="1" s="1"/>
  <c r="V158" i="1"/>
  <c r="W158" i="1"/>
  <c r="AM158" i="1" s="1"/>
  <c r="AA158" i="1"/>
  <c r="AQ158" i="1" s="1"/>
  <c r="AB158" i="1"/>
  <c r="AR158" i="1" s="1"/>
  <c r="AD158" i="1"/>
  <c r="V159" i="1"/>
  <c r="W159" i="1"/>
  <c r="AM159" i="1" s="1"/>
  <c r="X159" i="1"/>
  <c r="AN159" i="1" s="1"/>
  <c r="Y159" i="1"/>
  <c r="AO159" i="1" s="1"/>
  <c r="AB159" i="1"/>
  <c r="AR159" i="1" s="1"/>
  <c r="AC159" i="1"/>
  <c r="AS159" i="1" s="1"/>
  <c r="AD159" i="1"/>
  <c r="V160" i="1"/>
  <c r="W160" i="1"/>
  <c r="AM160" i="1" s="1"/>
  <c r="Y160" i="1"/>
  <c r="Z160" i="1"/>
  <c r="AP160" i="1" s="1"/>
  <c r="AC160" i="1"/>
  <c r="AS160" i="1" s="1"/>
  <c r="AD160" i="1"/>
  <c r="V161" i="1"/>
  <c r="W161" i="1"/>
  <c r="AM161" i="1" s="1"/>
  <c r="Z161" i="1"/>
  <c r="AP161" i="1" s="1"/>
  <c r="AA161" i="1"/>
  <c r="AQ161" i="1" s="1"/>
  <c r="V162" i="1"/>
  <c r="W162" i="1"/>
  <c r="AM162" i="1" s="1"/>
  <c r="Y162" i="1"/>
  <c r="AO162" i="1" s="1"/>
  <c r="AB162" i="1"/>
  <c r="AD162" i="1"/>
  <c r="V163" i="1"/>
  <c r="W163" i="1"/>
  <c r="AM163" i="1" s="1"/>
  <c r="Z163" i="1"/>
  <c r="AP163" i="1" s="1"/>
  <c r="AA163" i="1"/>
  <c r="AQ163" i="1" s="1"/>
  <c r="V164" i="1"/>
  <c r="W164" i="1"/>
  <c r="AM164" i="1" s="1"/>
  <c r="X164" i="1"/>
  <c r="AN164" i="1" s="1"/>
  <c r="Y164" i="1"/>
  <c r="AO164" i="1" s="1"/>
  <c r="AB164" i="1"/>
  <c r="V165" i="1"/>
  <c r="AD165" i="1" s="1"/>
  <c r="W165" i="1"/>
  <c r="AM165" i="1" s="1"/>
  <c r="Z165" i="1"/>
  <c r="AP165" i="1" s="1"/>
  <c r="AA165" i="1"/>
  <c r="AQ165" i="1" s="1"/>
  <c r="V166" i="1"/>
  <c r="W166" i="1"/>
  <c r="AM166" i="1" s="1"/>
  <c r="X166" i="1"/>
  <c r="AN166" i="1" s="1"/>
  <c r="Y166" i="1"/>
  <c r="AO166" i="1" s="1"/>
  <c r="AB166" i="1"/>
  <c r="V167" i="1"/>
  <c r="W167" i="1"/>
  <c r="AM167" i="1" s="1"/>
  <c r="Z167" i="1"/>
  <c r="AP167" i="1" s="1"/>
  <c r="AA167" i="1"/>
  <c r="AQ167" i="1" s="1"/>
  <c r="V168" i="1"/>
  <c r="W168" i="1"/>
  <c r="AM168" i="1" s="1"/>
  <c r="Y168" i="1"/>
  <c r="AO168" i="1" s="1"/>
  <c r="AB168" i="1"/>
  <c r="V169" i="1"/>
  <c r="W169" i="1"/>
  <c r="AM169" i="1" s="1"/>
  <c r="Z169" i="1"/>
  <c r="AP169" i="1" s="1"/>
  <c r="AA169" i="1"/>
  <c r="AQ169" i="1" s="1"/>
  <c r="V170" i="1"/>
  <c r="W170" i="1"/>
  <c r="AM170" i="1" s="1"/>
  <c r="Y170" i="1"/>
  <c r="AO170" i="1" s="1"/>
  <c r="AB170" i="1"/>
  <c r="AD170" i="1"/>
  <c r="V171" i="1"/>
  <c r="W171" i="1"/>
  <c r="AM171" i="1" s="1"/>
  <c r="Z171" i="1"/>
  <c r="AP171" i="1" s="1"/>
  <c r="AA171" i="1"/>
  <c r="AQ171" i="1" s="1"/>
  <c r="AD171" i="1"/>
  <c r="V172" i="1"/>
  <c r="W172" i="1"/>
  <c r="AM172" i="1" s="1"/>
  <c r="X172" i="1"/>
  <c r="AN172" i="1" s="1"/>
  <c r="Y172" i="1"/>
  <c r="AO172" i="1" s="1"/>
  <c r="AB172" i="1"/>
  <c r="V173" i="1"/>
  <c r="AD173" i="1" s="1"/>
  <c r="W173" i="1"/>
  <c r="AM173" i="1" s="1"/>
  <c r="Z173" i="1"/>
  <c r="AP173" i="1" s="1"/>
  <c r="AA173" i="1"/>
  <c r="AQ173" i="1" s="1"/>
  <c r="V174" i="1"/>
  <c r="W174" i="1"/>
  <c r="AM174" i="1" s="1"/>
  <c r="Y174" i="1"/>
  <c r="AO174" i="1" s="1"/>
  <c r="AB174" i="1"/>
  <c r="AD174" i="1"/>
  <c r="V175" i="1"/>
  <c r="W175" i="1"/>
  <c r="AM175" i="1" s="1"/>
  <c r="Z175" i="1"/>
  <c r="AP175" i="1" s="1"/>
  <c r="AA175" i="1"/>
  <c r="AQ175" i="1" s="1"/>
  <c r="V176" i="1"/>
  <c r="W176" i="1"/>
  <c r="AM176" i="1" s="1"/>
  <c r="Y176" i="1"/>
  <c r="AG176" i="1" s="1"/>
  <c r="AB176" i="1"/>
  <c r="V177" i="1"/>
  <c r="W177" i="1"/>
  <c r="AM177" i="1" s="1"/>
  <c r="Z177" i="1"/>
  <c r="AP177" i="1" s="1"/>
  <c r="AA177" i="1"/>
  <c r="AQ177" i="1" s="1"/>
  <c r="V178" i="1"/>
  <c r="W178" i="1"/>
  <c r="AM178" i="1" s="1"/>
  <c r="X178" i="1"/>
  <c r="AN178" i="1" s="1"/>
  <c r="Y178" i="1"/>
  <c r="AO178" i="1" s="1"/>
  <c r="AB178" i="1"/>
  <c r="V179" i="1"/>
  <c r="W179" i="1"/>
  <c r="AM179" i="1" s="1"/>
  <c r="Z179" i="1"/>
  <c r="AP179" i="1" s="1"/>
  <c r="AA179" i="1"/>
  <c r="AQ179" i="1" s="1"/>
  <c r="AD179" i="1"/>
  <c r="V180" i="1"/>
  <c r="W180" i="1"/>
  <c r="AM180" i="1" s="1"/>
  <c r="Y180" i="1"/>
  <c r="AO180" i="1" s="1"/>
  <c r="AB180" i="1"/>
  <c r="V181" i="1"/>
  <c r="W181" i="1"/>
  <c r="AM181" i="1" s="1"/>
  <c r="Z181" i="1"/>
  <c r="AP181" i="1" s="1"/>
  <c r="AA181" i="1"/>
  <c r="AQ181" i="1" s="1"/>
  <c r="V182" i="1"/>
  <c r="W182" i="1"/>
  <c r="AM182" i="1" s="1"/>
  <c r="X182" i="1"/>
  <c r="AN182" i="1" s="1"/>
  <c r="Y182" i="1"/>
  <c r="AO182" i="1" s="1"/>
  <c r="AB182" i="1"/>
  <c r="V183" i="1"/>
  <c r="W183" i="1"/>
  <c r="AM183" i="1" s="1"/>
  <c r="Z183" i="1"/>
  <c r="AP183" i="1" s="1"/>
  <c r="AA183" i="1"/>
  <c r="AQ183" i="1" s="1"/>
  <c r="AD183" i="1"/>
  <c r="V184" i="1"/>
  <c r="W184" i="1"/>
  <c r="AM184" i="1" s="1"/>
  <c r="X184" i="1"/>
  <c r="AN184" i="1" s="1"/>
  <c r="Y184" i="1"/>
  <c r="AO184" i="1" s="1"/>
  <c r="AB184" i="1"/>
  <c r="AR184" i="1" s="1"/>
  <c r="V185" i="1"/>
  <c r="W185" i="1"/>
  <c r="AM185" i="1" s="1"/>
  <c r="Z185" i="1"/>
  <c r="AP185" i="1" s="1"/>
  <c r="AA185" i="1"/>
  <c r="AQ185" i="1" s="1"/>
  <c r="V186" i="1"/>
  <c r="AD186" i="1" s="1"/>
  <c r="W186" i="1"/>
  <c r="AM186" i="1" s="1"/>
  <c r="Y186" i="1"/>
  <c r="AO186" i="1" s="1"/>
  <c r="AB186" i="1"/>
  <c r="AR186" i="1" s="1"/>
  <c r="V187" i="1"/>
  <c r="W187" i="1"/>
  <c r="AM187" i="1" s="1"/>
  <c r="Z187" i="1"/>
  <c r="AP187" i="1" s="1"/>
  <c r="AA187" i="1"/>
  <c r="AQ187" i="1" s="1"/>
  <c r="V188" i="1"/>
  <c r="W188" i="1"/>
  <c r="Y188" i="1"/>
  <c r="AO188" i="1" s="1"/>
  <c r="AB188" i="1"/>
  <c r="AJ188" i="1" s="1"/>
  <c r="V189" i="1"/>
  <c r="W189" i="1"/>
  <c r="AM189" i="1" s="1"/>
  <c r="Z189" i="1"/>
  <c r="AP189" i="1" s="1"/>
  <c r="AA189" i="1"/>
  <c r="AQ189" i="1" s="1"/>
  <c r="V190" i="1"/>
  <c r="AD190" i="1" s="1"/>
  <c r="W190" i="1"/>
  <c r="AM190" i="1" s="1"/>
  <c r="X190" i="1"/>
  <c r="AF190" i="1" s="1"/>
  <c r="Y190" i="1"/>
  <c r="AO190" i="1" s="1"/>
  <c r="AB190" i="1"/>
  <c r="V191" i="1"/>
  <c r="W191" i="1"/>
  <c r="Z191" i="1"/>
  <c r="AA191" i="1"/>
  <c r="AI191" i="1" s="1"/>
  <c r="V192" i="1"/>
  <c r="W192" i="1"/>
  <c r="X192" i="1"/>
  <c r="AN192" i="1" s="1"/>
  <c r="Y192" i="1"/>
  <c r="AO192" i="1" s="1"/>
  <c r="AB192" i="1"/>
  <c r="AJ192" i="1" s="1"/>
  <c r="V193" i="1"/>
  <c r="W193" i="1"/>
  <c r="AM193" i="1" s="1"/>
  <c r="Z193" i="1"/>
  <c r="AP193" i="1" s="1"/>
  <c r="AA193" i="1"/>
  <c r="AB193" i="1"/>
  <c r="V194" i="1"/>
  <c r="W194" i="1"/>
  <c r="X194" i="1"/>
  <c r="AN194" i="1" s="1"/>
  <c r="Y194" i="1"/>
  <c r="AO194" i="1" s="1"/>
  <c r="AB194" i="1"/>
  <c r="AJ194" i="1" s="1"/>
  <c r="V195" i="1"/>
  <c r="W195" i="1"/>
  <c r="Z195" i="1"/>
  <c r="AP195" i="1" s="1"/>
  <c r="AA195" i="1"/>
  <c r="AQ195" i="1" s="1"/>
  <c r="AD195" i="1"/>
  <c r="V196" i="1"/>
  <c r="W196" i="1"/>
  <c r="X196" i="1"/>
  <c r="AN196" i="1" s="1"/>
  <c r="Y196" i="1"/>
  <c r="AO196" i="1" s="1"/>
  <c r="AB196" i="1"/>
  <c r="AJ196" i="1" s="1"/>
  <c r="V197" i="1"/>
  <c r="W197" i="1"/>
  <c r="AM197" i="1" s="1"/>
  <c r="Z197" i="1"/>
  <c r="AP197" i="1" s="1"/>
  <c r="AA197" i="1"/>
  <c r="V198" i="1"/>
  <c r="W198" i="1"/>
  <c r="AM198" i="1" s="1"/>
  <c r="Y198" i="1"/>
  <c r="AG198" i="1" s="1"/>
  <c r="AB198" i="1"/>
  <c r="V199" i="1"/>
  <c r="W199" i="1"/>
  <c r="AM199" i="1" s="1"/>
  <c r="Z199" i="1"/>
  <c r="AP199" i="1" s="1"/>
  <c r="AA199" i="1"/>
  <c r="AI199" i="1" s="1"/>
  <c r="AD199" i="1"/>
  <c r="V200" i="1"/>
  <c r="AD200" i="1" s="1"/>
  <c r="W200" i="1"/>
  <c r="Y200" i="1"/>
  <c r="AA201" i="1"/>
  <c r="V201" i="1"/>
  <c r="W201" i="1"/>
  <c r="AM201" i="1" s="1"/>
  <c r="Z202" i="1"/>
  <c r="AH202" i="1" s="1"/>
  <c r="V202" i="1"/>
  <c r="W202" i="1"/>
  <c r="AA202" i="1"/>
  <c r="Y203" i="1"/>
  <c r="AO203" i="1" s="1"/>
  <c r="V203" i="1"/>
  <c r="W203" i="1"/>
  <c r="AM203" i="1" s="1"/>
  <c r="Z203" i="1"/>
  <c r="AP203" i="1" s="1"/>
  <c r="V204" i="1"/>
  <c r="AD204" i="1" s="1"/>
  <c r="W204" i="1"/>
  <c r="AM204" i="1" s="1"/>
  <c r="Y204" i="1"/>
  <c r="AO204" i="1" s="1"/>
  <c r="AA205" i="1"/>
  <c r="V205" i="1"/>
  <c r="W205" i="1"/>
  <c r="Z206" i="1"/>
  <c r="V206" i="1"/>
  <c r="W206" i="1"/>
  <c r="AA206" i="1"/>
  <c r="AQ206" i="1" s="1"/>
  <c r="AD206" i="1"/>
  <c r="Y207" i="1"/>
  <c r="AO207" i="1" s="1"/>
  <c r="V207" i="1"/>
  <c r="W207" i="1"/>
  <c r="AM207" i="1" s="1"/>
  <c r="Z207" i="1"/>
  <c r="X208" i="1"/>
  <c r="AF208" i="1" s="1"/>
  <c r="V208" i="1"/>
  <c r="AD208" i="1" s="1"/>
  <c r="W208" i="1"/>
  <c r="AE208" i="1" s="1"/>
  <c r="Y208" i="1"/>
  <c r="AA209" i="1"/>
  <c r="V209" i="1"/>
  <c r="W209" i="1"/>
  <c r="AM209" i="1" s="1"/>
  <c r="X210" i="1"/>
  <c r="AF210" i="1" s="1"/>
  <c r="Z210" i="1"/>
  <c r="V210" i="1"/>
  <c r="W210" i="1"/>
  <c r="AA210" i="1"/>
  <c r="AD210" i="1"/>
  <c r="Y211" i="1"/>
  <c r="V211" i="1"/>
  <c r="W211" i="1"/>
  <c r="Z211" i="1"/>
  <c r="X212" i="1"/>
  <c r="Y212" i="1"/>
  <c r="AO212" i="1" s="1"/>
  <c r="V212" i="1"/>
  <c r="W212" i="1"/>
  <c r="AP212" i="1" s="1"/>
  <c r="X213" i="1"/>
  <c r="AN213" i="1" s="1"/>
  <c r="V213" i="1"/>
  <c r="AD213" i="1" s="1"/>
  <c r="W213" i="1"/>
  <c r="AM213" i="1" s="1"/>
  <c r="Y213" i="1"/>
  <c r="AO213" i="1" s="1"/>
  <c r="Y214" i="1"/>
  <c r="AG214" i="1" s="1"/>
  <c r="V214" i="1"/>
  <c r="W214" i="1"/>
  <c r="X214" i="1"/>
  <c r="AN214" i="1" s="1"/>
  <c r="V215" i="1"/>
  <c r="W215" i="1"/>
  <c r="AP215" i="1" s="1"/>
  <c r="X215" i="1"/>
  <c r="AN215" i="1" s="1"/>
  <c r="Y215" i="1"/>
  <c r="AG215" i="1" s="1"/>
  <c r="Y216" i="1"/>
  <c r="Z216" i="1"/>
  <c r="AH216" i="1" s="1"/>
  <c r="V216" i="1"/>
  <c r="AD216" i="1" s="1"/>
  <c r="W216" i="1"/>
  <c r="AM216" i="1" s="1"/>
  <c r="X216" i="1"/>
  <c r="AN216" i="1" s="1"/>
  <c r="V217" i="1"/>
  <c r="W217" i="1"/>
  <c r="AM217" i="1" s="1"/>
  <c r="Y217" i="1"/>
  <c r="Z217" i="1"/>
  <c r="Y218" i="1"/>
  <c r="AO218" i="1" s="1"/>
  <c r="V218" i="1"/>
  <c r="W218" i="1"/>
  <c r="AP218" i="1" s="1"/>
  <c r="V219" i="1"/>
  <c r="W219" i="1"/>
  <c r="AM219" i="1" s="1"/>
  <c r="X219" i="1"/>
  <c r="Y219" i="1"/>
  <c r="AG219" i="1" s="1"/>
  <c r="X220" i="1"/>
  <c r="AN220" i="1" s="1"/>
  <c r="Y220" i="1"/>
  <c r="AO220" i="1" s="1"/>
  <c r="V220" i="1"/>
  <c r="W220" i="1"/>
  <c r="AE220" i="1" s="1"/>
  <c r="X221" i="1"/>
  <c r="AN221" i="1" s="1"/>
  <c r="V221" i="1"/>
  <c r="W221" i="1"/>
  <c r="AM221" i="1" s="1"/>
  <c r="Y221" i="1"/>
  <c r="AO221" i="1" s="1"/>
  <c r="V222" i="1"/>
  <c r="AD222" i="1" s="1"/>
  <c r="W222" i="1"/>
  <c r="AM222" i="1" s="1"/>
  <c r="V223" i="1"/>
  <c r="W223" i="1"/>
  <c r="AM223" i="1" s="1"/>
  <c r="AA223" i="1"/>
  <c r="AB223" i="1"/>
  <c r="AJ223" i="1" s="1"/>
  <c r="AD223" i="1"/>
  <c r="Z224" i="1"/>
  <c r="V224" i="1"/>
  <c r="W224" i="1"/>
  <c r="AE224" i="1" s="1"/>
  <c r="X224" i="1"/>
  <c r="AF224" i="1" s="1"/>
  <c r="Y224" i="1"/>
  <c r="AB224" i="1"/>
  <c r="AR224" i="1" s="1"/>
  <c r="AC224" i="1"/>
  <c r="AS224" i="1" s="1"/>
  <c r="AD224" i="1"/>
  <c r="V225" i="1"/>
  <c r="W225" i="1"/>
  <c r="AM225" i="1" s="1"/>
  <c r="Y225" i="1"/>
  <c r="AO225" i="1" s="1"/>
  <c r="Z225" i="1"/>
  <c r="AC225" i="1"/>
  <c r="AS225" i="1" s="1"/>
  <c r="AD225" i="1"/>
  <c r="V226" i="1"/>
  <c r="W226" i="1"/>
  <c r="AM226" i="1" s="1"/>
  <c r="Z226" i="1"/>
  <c r="AA226" i="1"/>
  <c r="AQ226" i="1" s="1"/>
  <c r="AD226" i="1"/>
  <c r="V227" i="1"/>
  <c r="W227" i="1"/>
  <c r="AM227" i="1" s="1"/>
  <c r="AA227" i="1"/>
  <c r="AQ227" i="1" s="1"/>
  <c r="AB227" i="1"/>
  <c r="V228" i="1"/>
  <c r="W228" i="1"/>
  <c r="AM228" i="1" s="1"/>
  <c r="X228" i="1"/>
  <c r="AF228" i="1" s="1"/>
  <c r="Y228" i="1"/>
  <c r="AB228" i="1"/>
  <c r="AR228" i="1" s="1"/>
  <c r="AC228" i="1"/>
  <c r="AS228" i="1" s="1"/>
  <c r="AD228" i="1"/>
  <c r="V229" i="1"/>
  <c r="W229" i="1"/>
  <c r="AM229" i="1" s="1"/>
  <c r="Y229" i="1"/>
  <c r="AO229" i="1" s="1"/>
  <c r="Z229" i="1"/>
  <c r="AP229" i="1" s="1"/>
  <c r="AC229" i="1"/>
  <c r="AS229" i="1" s="1"/>
  <c r="AD229" i="1"/>
  <c r="V230" i="1"/>
  <c r="W230" i="1"/>
  <c r="AM230" i="1" s="1"/>
  <c r="Z230" i="1"/>
  <c r="AP230" i="1" s="1"/>
  <c r="AA230" i="1"/>
  <c r="AQ230" i="1" s="1"/>
  <c r="AD230" i="1"/>
  <c r="V231" i="1"/>
  <c r="W231" i="1"/>
  <c r="AM231" i="1" s="1"/>
  <c r="AA231" i="1"/>
  <c r="AQ231" i="1" s="1"/>
  <c r="AB231" i="1"/>
  <c r="AR231" i="1" s="1"/>
  <c r="AD231" i="1"/>
  <c r="V232" i="1"/>
  <c r="W232" i="1"/>
  <c r="AM232" i="1" s="1"/>
  <c r="X232" i="1"/>
  <c r="AN232" i="1" s="1"/>
  <c r="Y232" i="1"/>
  <c r="AO232" i="1" s="1"/>
  <c r="AB232" i="1"/>
  <c r="AD232" i="1"/>
  <c r="V233" i="1"/>
  <c r="W233" i="1"/>
  <c r="AM233" i="1" s="1"/>
  <c r="Z233" i="1"/>
  <c r="AH233" i="1" s="1"/>
  <c r="AA233" i="1"/>
  <c r="AQ233" i="1" s="1"/>
  <c r="V234" i="1"/>
  <c r="AD234" i="1" s="1"/>
  <c r="W234" i="1"/>
  <c r="AM234" i="1" s="1"/>
  <c r="X234" i="1"/>
  <c r="AN234" i="1" s="1"/>
  <c r="Y234" i="1"/>
  <c r="AO234" i="1" s="1"/>
  <c r="AA234" i="1"/>
  <c r="AQ234" i="1" s="1"/>
  <c r="AB234" i="1"/>
  <c r="V235" i="1"/>
  <c r="W235" i="1"/>
  <c r="AM235" i="1" s="1"/>
  <c r="X235" i="1"/>
  <c r="AN235" i="1" s="1"/>
  <c r="Z235" i="1"/>
  <c r="AP235" i="1" s="1"/>
  <c r="AA235" i="1"/>
  <c r="AQ235" i="1" s="1"/>
  <c r="AB235" i="1"/>
  <c r="AD235" i="1"/>
  <c r="V236" i="1"/>
  <c r="W236" i="1"/>
  <c r="AM236" i="1" s="1"/>
  <c r="Y236" i="1"/>
  <c r="AO236" i="1" s="1"/>
  <c r="AB236" i="1"/>
  <c r="AD236" i="1"/>
  <c r="V237" i="1"/>
  <c r="W237" i="1"/>
  <c r="AM237" i="1" s="1"/>
  <c r="Z237" i="1"/>
  <c r="AP237" i="1" s="1"/>
  <c r="AA237" i="1"/>
  <c r="AQ237" i="1" s="1"/>
  <c r="V238" i="1"/>
  <c r="AD238" i="1" s="1"/>
  <c r="W238" i="1"/>
  <c r="AM238" i="1" s="1"/>
  <c r="X238" i="1"/>
  <c r="AN238" i="1" s="1"/>
  <c r="Y238" i="1"/>
  <c r="AO238" i="1" s="1"/>
  <c r="AB238" i="1"/>
  <c r="V239" i="1"/>
  <c r="W239" i="1"/>
  <c r="AM239" i="1" s="1"/>
  <c r="Z239" i="1"/>
  <c r="AP239" i="1" s="1"/>
  <c r="AA239" i="1"/>
  <c r="AQ239" i="1" s="1"/>
  <c r="V240" i="1"/>
  <c r="W240" i="1"/>
  <c r="AM240" i="1" s="1"/>
  <c r="X240" i="1"/>
  <c r="AN240" i="1" s="1"/>
  <c r="Y240" i="1"/>
  <c r="AO240" i="1" s="1"/>
  <c r="Z240" i="1"/>
  <c r="AP240" i="1" s="1"/>
  <c r="AB240" i="1"/>
  <c r="V241" i="1"/>
  <c r="W241" i="1"/>
  <c r="AM241" i="1" s="1"/>
  <c r="Z241" i="1"/>
  <c r="AP241" i="1" s="1"/>
  <c r="AA241" i="1"/>
  <c r="AQ241" i="1" s="1"/>
  <c r="V242" i="1"/>
  <c r="W242" i="1"/>
  <c r="AM242" i="1" s="1"/>
  <c r="X242" i="1"/>
  <c r="AN242" i="1" s="1"/>
  <c r="Y242" i="1"/>
  <c r="AO242" i="1" s="1"/>
  <c r="Z242" i="1"/>
  <c r="AP242" i="1" s="1"/>
  <c r="AB242" i="1"/>
  <c r="V243" i="1"/>
  <c r="W243" i="1"/>
  <c r="AM243" i="1" s="1"/>
  <c r="X243" i="1"/>
  <c r="AN243" i="1" s="1"/>
  <c r="Z243" i="1"/>
  <c r="AP243" i="1" s="1"/>
  <c r="AA243" i="1"/>
  <c r="AQ243" i="1" s="1"/>
  <c r="AD243" i="1"/>
  <c r="V244" i="1"/>
  <c r="W244" i="1"/>
  <c r="AM244" i="1" s="1"/>
  <c r="X244" i="1"/>
  <c r="AN244" i="1" s="1"/>
  <c r="Y244" i="1"/>
  <c r="AO244" i="1" s="1"/>
  <c r="Z244" i="1"/>
  <c r="AP244" i="1" s="1"/>
  <c r="AB244" i="1"/>
  <c r="V245" i="1"/>
  <c r="W245" i="1"/>
  <c r="AM245" i="1" s="1"/>
  <c r="Z245" i="1"/>
  <c r="AP245" i="1" s="1"/>
  <c r="AA245" i="1"/>
  <c r="AQ245" i="1" s="1"/>
  <c r="V246" i="1"/>
  <c r="AD246" i="1" s="1"/>
  <c r="W246" i="1"/>
  <c r="AM246" i="1" s="1"/>
  <c r="Y246" i="1"/>
  <c r="AO246" i="1" s="1"/>
  <c r="AB246" i="1"/>
  <c r="V247" i="1"/>
  <c r="W247" i="1"/>
  <c r="AM247" i="1" s="1"/>
  <c r="Z247" i="1"/>
  <c r="AP247" i="1" s="1"/>
  <c r="AA247" i="1"/>
  <c r="AB247" i="1"/>
  <c r="V248" i="1"/>
  <c r="W248" i="1"/>
  <c r="AM248" i="1" s="1"/>
  <c r="X248" i="1"/>
  <c r="AN248" i="1" s="1"/>
  <c r="Y248" i="1"/>
  <c r="AO248" i="1" s="1"/>
  <c r="AB248" i="1"/>
  <c r="AD248" i="1"/>
  <c r="V249" i="1"/>
  <c r="W249" i="1"/>
  <c r="AM249" i="1" s="1"/>
  <c r="Z249" i="1"/>
  <c r="AP249" i="1" s="1"/>
  <c r="AA249" i="1"/>
  <c r="AQ249" i="1" s="1"/>
  <c r="V250" i="1"/>
  <c r="W250" i="1"/>
  <c r="AM250" i="1" s="1"/>
  <c r="Y250" i="1"/>
  <c r="AO250" i="1" s="1"/>
  <c r="AB250" i="1"/>
  <c r="V251" i="1"/>
  <c r="W251" i="1"/>
  <c r="AM251" i="1" s="1"/>
  <c r="Z251" i="1"/>
  <c r="AP251" i="1" s="1"/>
  <c r="AA251" i="1"/>
  <c r="AQ251" i="1" s="1"/>
  <c r="V252" i="1"/>
  <c r="W252" i="1"/>
  <c r="AM252" i="1" s="1"/>
  <c r="X252" i="1"/>
  <c r="AN252" i="1" s="1"/>
  <c r="Y252" i="1"/>
  <c r="AO252" i="1" s="1"/>
  <c r="AB252" i="1"/>
  <c r="V253" i="1"/>
  <c r="W253" i="1"/>
  <c r="AM253" i="1" s="1"/>
  <c r="Z253" i="1"/>
  <c r="AP253" i="1" s="1"/>
  <c r="AA253" i="1"/>
  <c r="AQ253" i="1" s="1"/>
  <c r="AB253" i="1"/>
  <c r="AD253" i="1"/>
  <c r="V254" i="1"/>
  <c r="W254" i="1"/>
  <c r="AM254" i="1" s="1"/>
  <c r="Y254" i="1"/>
  <c r="AO254" i="1" s="1"/>
  <c r="AB254" i="1"/>
  <c r="V255" i="1"/>
  <c r="W255" i="1"/>
  <c r="AM255" i="1" s="1"/>
  <c r="Z255" i="1"/>
  <c r="AP255" i="1" s="1"/>
  <c r="AA255" i="1"/>
  <c r="AQ255" i="1" s="1"/>
  <c r="V256" i="1"/>
  <c r="W256" i="1"/>
  <c r="AM256" i="1" s="1"/>
  <c r="X256" i="1"/>
  <c r="AN256" i="1" s="1"/>
  <c r="Y256" i="1"/>
  <c r="AO256" i="1" s="1"/>
  <c r="AB256" i="1"/>
  <c r="AD256" i="1"/>
  <c r="V257" i="1"/>
  <c r="W257" i="1"/>
  <c r="AM257" i="1" s="1"/>
  <c r="X257" i="1"/>
  <c r="AN257" i="1" s="1"/>
  <c r="Z257" i="1"/>
  <c r="AP257" i="1" s="1"/>
  <c r="AA257" i="1"/>
  <c r="AQ257" i="1" s="1"/>
  <c r="AD257" i="1"/>
  <c r="V258" i="1"/>
  <c r="W258" i="1"/>
  <c r="AM258" i="1" s="1"/>
  <c r="X258" i="1"/>
  <c r="AN258" i="1" s="1"/>
  <c r="Y258" i="1"/>
  <c r="AO258" i="1" s="1"/>
  <c r="Z258" i="1"/>
  <c r="AP258" i="1" s="1"/>
  <c r="AB258" i="1"/>
  <c r="V259" i="1"/>
  <c r="W259" i="1"/>
  <c r="Z259" i="1"/>
  <c r="AP259" i="1" s="1"/>
  <c r="AA259" i="1"/>
  <c r="AQ259" i="1" s="1"/>
  <c r="V260" i="1"/>
  <c r="W260" i="1"/>
  <c r="AM260" i="1" s="1"/>
  <c r="X260" i="1"/>
  <c r="AN260" i="1" s="1"/>
  <c r="Y260" i="1"/>
  <c r="AO260" i="1" s="1"/>
  <c r="AB260" i="1"/>
  <c r="AD260" i="1"/>
  <c r="V261" i="1"/>
  <c r="W261" i="1"/>
  <c r="AM261" i="1" s="1"/>
  <c r="Z261" i="1"/>
  <c r="AA261" i="1"/>
  <c r="AQ261" i="1" s="1"/>
  <c r="AD261" i="1"/>
  <c r="V262" i="1"/>
  <c r="W262" i="1"/>
  <c r="X262" i="1"/>
  <c r="AN262" i="1" s="1"/>
  <c r="Y262" i="1"/>
  <c r="AB262" i="1"/>
  <c r="V263" i="1"/>
  <c r="W263" i="1"/>
  <c r="Z263" i="1"/>
  <c r="AH263" i="1" s="1"/>
  <c r="AA263" i="1"/>
  <c r="AQ263" i="1" s="1"/>
  <c r="V264" i="1"/>
  <c r="W264" i="1"/>
  <c r="AM264" i="1" s="1"/>
  <c r="X264" i="1"/>
  <c r="AN264" i="1" s="1"/>
  <c r="Y264" i="1"/>
  <c r="AG264" i="1" s="1"/>
  <c r="AB264" i="1"/>
  <c r="AD264" i="1"/>
  <c r="V265" i="1"/>
  <c r="W265" i="1"/>
  <c r="Z265" i="1"/>
  <c r="AP265" i="1" s="1"/>
  <c r="AA265" i="1"/>
  <c r="AQ265" i="1" s="1"/>
  <c r="V266" i="1"/>
  <c r="W266" i="1"/>
  <c r="X266" i="1"/>
  <c r="AN266" i="1" s="1"/>
  <c r="Y266" i="1"/>
  <c r="AO266" i="1" s="1"/>
  <c r="AB266" i="1"/>
  <c r="AJ266" i="1" s="1"/>
  <c r="V267" i="1"/>
  <c r="AD267" i="1" s="1"/>
  <c r="W267" i="1"/>
  <c r="Z267" i="1"/>
  <c r="AP267" i="1" s="1"/>
  <c r="AA267" i="1"/>
  <c r="AQ267" i="1" s="1"/>
  <c r="AB267" i="1"/>
  <c r="AJ267" i="1" s="1"/>
  <c r="V268" i="1"/>
  <c r="W268" i="1"/>
  <c r="AM268" i="1" s="1"/>
  <c r="X268" i="1"/>
  <c r="AN268" i="1" s="1"/>
  <c r="Y268" i="1"/>
  <c r="AG268" i="1" s="1"/>
  <c r="AB268" i="1"/>
  <c r="V269" i="1"/>
  <c r="W269" i="1"/>
  <c r="AM269" i="1" s="1"/>
  <c r="Z269" i="1"/>
  <c r="AP269" i="1" s="1"/>
  <c r="AA269" i="1"/>
  <c r="AB269" i="1"/>
  <c r="V270" i="1"/>
  <c r="W270" i="1"/>
  <c r="AM270" i="1" s="1"/>
  <c r="X270" i="1"/>
  <c r="AN270" i="1" s="1"/>
  <c r="Y270" i="1"/>
  <c r="AO270" i="1" s="1"/>
  <c r="AB270" i="1"/>
  <c r="AD270" i="1"/>
  <c r="Z271" i="1"/>
  <c r="AP271" i="1" s="1"/>
  <c r="V271" i="1"/>
  <c r="W271" i="1"/>
  <c r="AA271" i="1"/>
  <c r="AQ271" i="1" s="1"/>
  <c r="AD271" i="1"/>
  <c r="AA272" i="1"/>
  <c r="V272" i="1"/>
  <c r="W272" i="1"/>
  <c r="AM272" i="1" s="1"/>
  <c r="Y272" i="1"/>
  <c r="AG272" i="1" s="1"/>
  <c r="Z272" i="1"/>
  <c r="AH272" i="1" s="1"/>
  <c r="AD272" i="1"/>
  <c r="X273" i="1"/>
  <c r="AF273" i="1" s="1"/>
  <c r="V273" i="1"/>
  <c r="AD273" i="1" s="1"/>
  <c r="W273" i="1"/>
  <c r="Y273" i="1"/>
  <c r="V274" i="1"/>
  <c r="W274" i="1"/>
  <c r="AM274" i="1" s="1"/>
  <c r="AA274" i="1"/>
  <c r="AQ274" i="1" s="1"/>
  <c r="Z275" i="1"/>
  <c r="AP275" i="1" s="1"/>
  <c r="AA275" i="1"/>
  <c r="AQ275" i="1" s="1"/>
  <c r="V275" i="1"/>
  <c r="W275" i="1"/>
  <c r="AM275" i="1" s="1"/>
  <c r="AD275" i="1"/>
  <c r="V276" i="1"/>
  <c r="W276" i="1"/>
  <c r="Y276" i="1"/>
  <c r="Z276" i="1"/>
  <c r="AP276" i="1" s="1"/>
  <c r="AD276" i="1"/>
  <c r="X277" i="1"/>
  <c r="AF277" i="1" s="1"/>
  <c r="Y277" i="1"/>
  <c r="AO277" i="1" s="1"/>
  <c r="V277" i="1"/>
  <c r="W277" i="1"/>
  <c r="Z277" i="1"/>
  <c r="V278" i="1"/>
  <c r="W278" i="1"/>
  <c r="AM278" i="1" s="1"/>
  <c r="AA278" i="1"/>
  <c r="Z279" i="1"/>
  <c r="AA279" i="1"/>
  <c r="AI279" i="1" s="1"/>
  <c r="V279" i="1"/>
  <c r="W279" i="1"/>
  <c r="AE279" i="1" s="1"/>
  <c r="AD279" i="1"/>
  <c r="AA280" i="1"/>
  <c r="V280" i="1"/>
  <c r="W280" i="1"/>
  <c r="AM280" i="1" s="1"/>
  <c r="Y280" i="1"/>
  <c r="AO280" i="1" s="1"/>
  <c r="Z280" i="1"/>
  <c r="AP280" i="1" s="1"/>
  <c r="AD280" i="1"/>
  <c r="X281" i="1"/>
  <c r="AF281" i="1" s="1"/>
  <c r="Y281" i="1"/>
  <c r="V281" i="1"/>
  <c r="W281" i="1"/>
  <c r="V282" i="1"/>
  <c r="W282" i="1"/>
  <c r="AA282" i="1"/>
  <c r="Z283" i="1"/>
  <c r="V283" i="1"/>
  <c r="AD283" i="1" s="1"/>
  <c r="W283" i="1"/>
  <c r="AP283" i="1" s="1"/>
  <c r="X284" i="1"/>
  <c r="AN284" i="1" s="1"/>
  <c r="V284" i="1"/>
  <c r="W284" i="1"/>
  <c r="AM284" i="1" s="1"/>
  <c r="Z284" i="1"/>
  <c r="AD284" i="1"/>
  <c r="Z285" i="1"/>
  <c r="V285" i="1"/>
  <c r="W285" i="1"/>
  <c r="X285" i="1"/>
  <c r="AN285" i="1" s="1"/>
  <c r="V286" i="1"/>
  <c r="W286" i="1"/>
  <c r="AP286" i="1" s="1"/>
  <c r="Z286" i="1"/>
  <c r="AL286" i="1" s="1"/>
  <c r="Z287" i="1"/>
  <c r="AH287" i="1" s="1"/>
  <c r="V287" i="1"/>
  <c r="W287" i="1"/>
  <c r="AM287" i="1" s="1"/>
  <c r="X288" i="1"/>
  <c r="AN288" i="1" s="1"/>
  <c r="V288" i="1"/>
  <c r="W288" i="1"/>
  <c r="AM288" i="1" s="1"/>
  <c r="Z288" i="1"/>
  <c r="Z289" i="1"/>
  <c r="AH289" i="1" s="1"/>
  <c r="V289" i="1"/>
  <c r="W289" i="1"/>
  <c r="AP289" i="1" s="1"/>
  <c r="X290" i="1"/>
  <c r="V290" i="1"/>
  <c r="W290" i="1"/>
  <c r="AM290" i="1" s="1"/>
  <c r="Z290" i="1"/>
  <c r="AD290" i="1"/>
  <c r="Z291" i="1"/>
  <c r="AP291" i="1" s="1"/>
  <c r="V291" i="1"/>
  <c r="W291" i="1"/>
  <c r="AE291" i="1" s="1"/>
  <c r="X291" i="1"/>
  <c r="AN291" i="1" s="1"/>
  <c r="V292" i="1"/>
  <c r="W292" i="1"/>
  <c r="AM292" i="1" s="1"/>
  <c r="V293" i="1"/>
  <c r="AD293" i="1" s="1"/>
  <c r="W293" i="1"/>
  <c r="AM293" i="1" s="1"/>
  <c r="V294" i="1"/>
  <c r="W294" i="1"/>
  <c r="AM294" i="1" s="1"/>
  <c r="Y294" i="1"/>
  <c r="AO294" i="1" s="1"/>
  <c r="Z294" i="1"/>
  <c r="AC294" i="1"/>
  <c r="AB295" i="1"/>
  <c r="AR295" i="1" s="1"/>
  <c r="V295" i="1"/>
  <c r="W295" i="1"/>
  <c r="Z295" i="1"/>
  <c r="AA295" i="1"/>
  <c r="AQ295" i="1" s="1"/>
  <c r="AD295" i="1"/>
  <c r="AC296" i="1"/>
  <c r="AS296" i="1" s="1"/>
  <c r="V296" i="1"/>
  <c r="W296" i="1"/>
  <c r="AM296" i="1" s="1"/>
  <c r="AA296" i="1"/>
  <c r="AQ296" i="1" s="1"/>
  <c r="AB296" i="1"/>
  <c r="AR296" i="1" s="1"/>
  <c r="V297" i="1"/>
  <c r="W297" i="1"/>
  <c r="AM297" i="1" s="1"/>
  <c r="X297" i="1"/>
  <c r="AN297" i="1" s="1"/>
  <c r="Y297" i="1"/>
  <c r="AO297" i="1" s="1"/>
  <c r="AB297" i="1"/>
  <c r="AR297" i="1" s="1"/>
  <c r="AC297" i="1"/>
  <c r="AS297" i="1" s="1"/>
  <c r="V298" i="1"/>
  <c r="W298" i="1"/>
  <c r="AM298" i="1" s="1"/>
  <c r="Y298" i="1"/>
  <c r="AO298" i="1" s="1"/>
  <c r="Z298" i="1"/>
  <c r="AP298" i="1" s="1"/>
  <c r="AC298" i="1"/>
  <c r="AS298" i="1" s="1"/>
  <c r="X299" i="1"/>
  <c r="AF299" i="1" s="1"/>
  <c r="Z299" i="1"/>
  <c r="AP299" i="1" s="1"/>
  <c r="V299" i="1"/>
  <c r="W299" i="1"/>
  <c r="AM299" i="1" s="1"/>
  <c r="AA299" i="1"/>
  <c r="Y300" i="1"/>
  <c r="AO300" i="1" s="1"/>
  <c r="AA300" i="1"/>
  <c r="AQ300" i="1" s="1"/>
  <c r="V300" i="1"/>
  <c r="W300" i="1"/>
  <c r="AM300" i="1" s="1"/>
  <c r="AB300" i="1"/>
  <c r="AR300" i="1" s="1"/>
  <c r="AD300" i="1"/>
  <c r="X301" i="1"/>
  <c r="AN301" i="1" s="1"/>
  <c r="Z301" i="1"/>
  <c r="AP301" i="1" s="1"/>
  <c r="AB301" i="1"/>
  <c r="AR301" i="1" s="1"/>
  <c r="V301" i="1"/>
  <c r="W301" i="1"/>
  <c r="AM301" i="1" s="1"/>
  <c r="Y301" i="1"/>
  <c r="AO301" i="1" s="1"/>
  <c r="AC301" i="1"/>
  <c r="AS301" i="1" s="1"/>
  <c r="AD301" i="1"/>
  <c r="Y302" i="1"/>
  <c r="AA302" i="1"/>
  <c r="AQ302" i="1" s="1"/>
  <c r="AC302" i="1"/>
  <c r="AS302" i="1" s="1"/>
  <c r="V302" i="1"/>
  <c r="W302" i="1"/>
  <c r="AM302" i="1" s="1"/>
  <c r="Z302" i="1"/>
  <c r="AP302" i="1" s="1"/>
  <c r="V303" i="1"/>
  <c r="W303" i="1"/>
  <c r="AM303" i="1" s="1"/>
  <c r="X303" i="1"/>
  <c r="AN303" i="1" s="1"/>
  <c r="Z303" i="1"/>
  <c r="AP303" i="1" s="1"/>
  <c r="AA303" i="1"/>
  <c r="AQ303" i="1" s="1"/>
  <c r="AB303" i="1"/>
  <c r="V304" i="1"/>
  <c r="W304" i="1"/>
  <c r="AM304" i="1" s="1"/>
  <c r="X304" i="1"/>
  <c r="AN304" i="1" s="1"/>
  <c r="Y304" i="1"/>
  <c r="AO304" i="1" s="1"/>
  <c r="Z304" i="1"/>
  <c r="AH304" i="1" s="1"/>
  <c r="AB304" i="1"/>
  <c r="V305" i="1"/>
  <c r="W305" i="1"/>
  <c r="AM305" i="1" s="1"/>
  <c r="Z305" i="1"/>
  <c r="AP305" i="1" s="1"/>
  <c r="AA305" i="1"/>
  <c r="AQ305" i="1" s="1"/>
  <c r="AB305" i="1"/>
  <c r="V306" i="1"/>
  <c r="W306" i="1"/>
  <c r="AM306" i="1" s="1"/>
  <c r="X306" i="1"/>
  <c r="AN306" i="1" s="1"/>
  <c r="Y306" i="1"/>
  <c r="AO306" i="1" s="1"/>
  <c r="AB306" i="1"/>
  <c r="AD306" i="1"/>
  <c r="V307" i="1"/>
  <c r="W307" i="1"/>
  <c r="AM307" i="1" s="1"/>
  <c r="X307" i="1"/>
  <c r="AN307" i="1" s="1"/>
  <c r="Z307" i="1"/>
  <c r="AP307" i="1" s="1"/>
  <c r="AA307" i="1"/>
  <c r="AQ307" i="1" s="1"/>
  <c r="V308" i="1"/>
  <c r="W308" i="1"/>
  <c r="AM308" i="1" s="1"/>
  <c r="X308" i="1"/>
  <c r="AN308" i="1" s="1"/>
  <c r="Y308" i="1"/>
  <c r="AO308" i="1" s="1"/>
  <c r="Z308" i="1"/>
  <c r="AP308" i="1" s="1"/>
  <c r="AB308" i="1"/>
  <c r="V309" i="1"/>
  <c r="W309" i="1"/>
  <c r="AM309" i="1" s="1"/>
  <c r="Z309" i="1"/>
  <c r="AP309" i="1" s="1"/>
  <c r="AA309" i="1"/>
  <c r="AQ309" i="1" s="1"/>
  <c r="AB309" i="1"/>
  <c r="V310" i="1"/>
  <c r="W310" i="1"/>
  <c r="AM310" i="1" s="1"/>
  <c r="X310" i="1"/>
  <c r="AN310" i="1" s="1"/>
  <c r="Y310" i="1"/>
  <c r="AO310" i="1" s="1"/>
  <c r="Z310" i="1"/>
  <c r="AP310" i="1" s="1"/>
  <c r="AB310" i="1"/>
  <c r="AD310" i="1"/>
  <c r="V311" i="1"/>
  <c r="W311" i="1"/>
  <c r="AM311" i="1" s="1"/>
  <c r="Z311" i="1"/>
  <c r="AP311" i="1" s="1"/>
  <c r="AA311" i="1"/>
  <c r="AQ311" i="1" s="1"/>
  <c r="AB311" i="1"/>
  <c r="V312" i="1"/>
  <c r="W312" i="1"/>
  <c r="AM312" i="1" s="1"/>
  <c r="X312" i="1"/>
  <c r="AN312" i="1" s="1"/>
  <c r="Y312" i="1"/>
  <c r="AO312" i="1" s="1"/>
  <c r="AB312" i="1"/>
  <c r="AD312" i="1"/>
  <c r="V313" i="1"/>
  <c r="W313" i="1"/>
  <c r="AM313" i="1" s="1"/>
  <c r="Y313" i="1"/>
  <c r="AO313" i="1" s="1"/>
  <c r="Z313" i="1"/>
  <c r="AP313" i="1" s="1"/>
  <c r="AA313" i="1"/>
  <c r="AQ313" i="1" s="1"/>
  <c r="AB313" i="1"/>
  <c r="V314" i="1"/>
  <c r="W314" i="1"/>
  <c r="AM314" i="1" s="1"/>
  <c r="X314" i="1"/>
  <c r="AN314" i="1" s="1"/>
  <c r="Y314" i="1"/>
  <c r="AO314" i="1" s="1"/>
  <c r="Z314" i="1"/>
  <c r="AP314" i="1" s="1"/>
  <c r="AB314" i="1"/>
  <c r="V315" i="1"/>
  <c r="W315" i="1"/>
  <c r="AM315" i="1" s="1"/>
  <c r="Z315" i="1"/>
  <c r="AP315" i="1" s="1"/>
  <c r="AA315" i="1"/>
  <c r="AQ315" i="1" s="1"/>
  <c r="AB315" i="1"/>
  <c r="V316" i="1"/>
  <c r="W316" i="1"/>
  <c r="AM316" i="1" s="1"/>
  <c r="X316" i="1"/>
  <c r="AN316" i="1" s="1"/>
  <c r="Y316" i="1"/>
  <c r="AO316" i="1" s="1"/>
  <c r="AB316" i="1"/>
  <c r="AD316" i="1"/>
  <c r="V317" i="1"/>
  <c r="AD317" i="1" s="1"/>
  <c r="W317" i="1"/>
  <c r="AM317" i="1" s="1"/>
  <c r="Z317" i="1"/>
  <c r="AP317" i="1" s="1"/>
  <c r="AA317" i="1"/>
  <c r="AQ317" i="1" s="1"/>
  <c r="V318" i="1"/>
  <c r="W318" i="1"/>
  <c r="AM318" i="1" s="1"/>
  <c r="X318" i="1"/>
  <c r="AN318" i="1" s="1"/>
  <c r="Y318" i="1"/>
  <c r="AG318" i="1" s="1"/>
  <c r="Z318" i="1"/>
  <c r="AP318" i="1" s="1"/>
  <c r="AB318" i="1"/>
  <c r="V319" i="1"/>
  <c r="W319" i="1"/>
  <c r="AM319" i="1" s="1"/>
  <c r="X319" i="1"/>
  <c r="AN319" i="1" s="1"/>
  <c r="Z319" i="1"/>
  <c r="AP319" i="1" s="1"/>
  <c r="AA319" i="1"/>
  <c r="AQ319" i="1" s="1"/>
  <c r="AB319" i="1"/>
  <c r="AD319" i="1"/>
  <c r="V320" i="1"/>
  <c r="W320" i="1"/>
  <c r="AM320" i="1" s="1"/>
  <c r="X320" i="1"/>
  <c r="AN320" i="1" s="1"/>
  <c r="Y320" i="1"/>
  <c r="AO320" i="1" s="1"/>
  <c r="Z320" i="1"/>
  <c r="AP320" i="1" s="1"/>
  <c r="AB320" i="1"/>
  <c r="V321" i="1"/>
  <c r="W321" i="1"/>
  <c r="AM321" i="1" s="1"/>
  <c r="Z321" i="1"/>
  <c r="AP321" i="1" s="1"/>
  <c r="AA321" i="1"/>
  <c r="AQ321" i="1" s="1"/>
  <c r="AB321" i="1"/>
  <c r="AD321" i="1"/>
  <c r="V322" i="1"/>
  <c r="W322" i="1"/>
  <c r="AM322" i="1" s="1"/>
  <c r="X322" i="1"/>
  <c r="AN322" i="1" s="1"/>
  <c r="Y322" i="1"/>
  <c r="AO322" i="1" s="1"/>
  <c r="AB322" i="1"/>
  <c r="V323" i="1"/>
  <c r="W323" i="1"/>
  <c r="AM323" i="1" s="1"/>
  <c r="Y323" i="1"/>
  <c r="AO323" i="1" s="1"/>
  <c r="Z323" i="1"/>
  <c r="AP323" i="1" s="1"/>
  <c r="AA323" i="1"/>
  <c r="AQ323" i="1" s="1"/>
  <c r="AD323" i="1"/>
  <c r="V324" i="1"/>
  <c r="W324" i="1"/>
  <c r="AM324" i="1" s="1"/>
  <c r="X324" i="1"/>
  <c r="AN324" i="1" s="1"/>
  <c r="Y324" i="1"/>
  <c r="AO324" i="1" s="1"/>
  <c r="Z324" i="1"/>
  <c r="AP324" i="1" s="1"/>
  <c r="AB324" i="1"/>
  <c r="V325" i="1"/>
  <c r="W325" i="1"/>
  <c r="AM325" i="1" s="1"/>
  <c r="Z325" i="1"/>
  <c r="AP325" i="1" s="1"/>
  <c r="AA325" i="1"/>
  <c r="AQ325" i="1" s="1"/>
  <c r="AB325" i="1"/>
  <c r="AD325" i="1"/>
  <c r="V326" i="1"/>
  <c r="W326" i="1"/>
  <c r="AM326" i="1" s="1"/>
  <c r="X326" i="1"/>
  <c r="AN326" i="1" s="1"/>
  <c r="Y326" i="1"/>
  <c r="AO326" i="1" s="1"/>
  <c r="Z326" i="1"/>
  <c r="AP326" i="1" s="1"/>
  <c r="AB326" i="1"/>
  <c r="AR326" i="1" s="1"/>
  <c r="V327" i="1"/>
  <c r="W327" i="1"/>
  <c r="AM327" i="1" s="1"/>
  <c r="X327" i="1"/>
  <c r="AN327" i="1" s="1"/>
  <c r="Z327" i="1"/>
  <c r="AP327" i="1" s="1"/>
  <c r="AA327" i="1"/>
  <c r="AQ327" i="1" s="1"/>
  <c r="AB327" i="1"/>
  <c r="V328" i="1"/>
  <c r="W328" i="1"/>
  <c r="AM328" i="1" s="1"/>
  <c r="X328" i="1"/>
  <c r="AN328" i="1" s="1"/>
  <c r="Y328" i="1"/>
  <c r="AO328" i="1" s="1"/>
  <c r="Z328" i="1"/>
  <c r="AP328" i="1" s="1"/>
  <c r="AB328" i="1"/>
  <c r="AR328" i="1" s="1"/>
  <c r="V329" i="1"/>
  <c r="W329" i="1"/>
  <c r="AM329" i="1" s="1"/>
  <c r="X329" i="1"/>
  <c r="AN329" i="1" s="1"/>
  <c r="Z329" i="1"/>
  <c r="AP329" i="1" s="1"/>
  <c r="AA329" i="1"/>
  <c r="AQ329" i="1" s="1"/>
  <c r="AB329" i="1"/>
  <c r="V330" i="1"/>
  <c r="W330" i="1"/>
  <c r="X330" i="1"/>
  <c r="AN330" i="1" s="1"/>
  <c r="Y330" i="1"/>
  <c r="AO330" i="1" s="1"/>
  <c r="Z330" i="1"/>
  <c r="AP330" i="1" s="1"/>
  <c r="AB330" i="1"/>
  <c r="AJ330" i="1" s="1"/>
  <c r="V331" i="1"/>
  <c r="W331" i="1"/>
  <c r="AM331" i="1" s="1"/>
  <c r="X331" i="1"/>
  <c r="AN331" i="1" s="1"/>
  <c r="Z331" i="1"/>
  <c r="AP331" i="1" s="1"/>
  <c r="AA331" i="1"/>
  <c r="AQ331" i="1" s="1"/>
  <c r="AB331" i="1"/>
  <c r="AD331" i="1"/>
  <c r="V332" i="1"/>
  <c r="W332" i="1"/>
  <c r="AM332" i="1" s="1"/>
  <c r="X332" i="1"/>
  <c r="AF332" i="1" s="1"/>
  <c r="Y332" i="1"/>
  <c r="AO332" i="1" s="1"/>
  <c r="Z332" i="1"/>
  <c r="AB332" i="1"/>
  <c r="V333" i="1"/>
  <c r="W333" i="1"/>
  <c r="X333" i="1"/>
  <c r="AN333" i="1" s="1"/>
  <c r="Z333" i="1"/>
  <c r="AA333" i="1"/>
  <c r="AI333" i="1" s="1"/>
  <c r="AB333" i="1"/>
  <c r="AD333" i="1"/>
  <c r="V334" i="1"/>
  <c r="W334" i="1"/>
  <c r="X334" i="1"/>
  <c r="AN334" i="1" s="1"/>
  <c r="Y334" i="1"/>
  <c r="AO334" i="1" s="1"/>
  <c r="Z334" i="1"/>
  <c r="AH334" i="1" s="1"/>
  <c r="AA334" i="1"/>
  <c r="AQ334" i="1" s="1"/>
  <c r="AB334" i="1"/>
  <c r="AJ334" i="1" s="1"/>
  <c r="V335" i="1"/>
  <c r="W335" i="1"/>
  <c r="AM335" i="1" s="1"/>
  <c r="Z335" i="1"/>
  <c r="AP335" i="1" s="1"/>
  <c r="AA335" i="1"/>
  <c r="AB335" i="1"/>
  <c r="V336" i="1"/>
  <c r="W336" i="1"/>
  <c r="X336" i="1"/>
  <c r="AN336" i="1" s="1"/>
  <c r="Y336" i="1"/>
  <c r="AO336" i="1" s="1"/>
  <c r="Z336" i="1"/>
  <c r="AP336" i="1" s="1"/>
  <c r="AB336" i="1"/>
  <c r="AJ336" i="1" s="1"/>
  <c r="V337" i="1"/>
  <c r="W337" i="1"/>
  <c r="Z337" i="1"/>
  <c r="AP337" i="1" s="1"/>
  <c r="AA337" i="1"/>
  <c r="AQ337" i="1" s="1"/>
  <c r="AB337" i="1"/>
  <c r="AJ337" i="1" s="1"/>
  <c r="AD337" i="1"/>
  <c r="V338" i="1"/>
  <c r="W338" i="1"/>
  <c r="X338" i="1"/>
  <c r="AN338" i="1" s="1"/>
  <c r="Y338" i="1"/>
  <c r="AO338" i="1" s="1"/>
  <c r="Z338" i="1"/>
  <c r="AP338" i="1" s="1"/>
  <c r="AB338" i="1"/>
  <c r="AJ338" i="1" s="1"/>
  <c r="V339" i="1"/>
  <c r="W339" i="1"/>
  <c r="AM339" i="1" s="1"/>
  <c r="X339" i="1"/>
  <c r="AN339" i="1" s="1"/>
  <c r="Y339" i="1"/>
  <c r="AG339" i="1" s="1"/>
  <c r="Z339" i="1"/>
  <c r="AP339" i="1" s="1"/>
  <c r="AA339" i="1"/>
  <c r="AB339" i="1"/>
  <c r="AD339" i="1"/>
  <c r="V340" i="1"/>
  <c r="W340" i="1"/>
  <c r="AM340" i="1" s="1"/>
  <c r="X340" i="1"/>
  <c r="AN340" i="1" s="1"/>
  <c r="Y340" i="1"/>
  <c r="AG340" i="1" s="1"/>
  <c r="Z340" i="1"/>
  <c r="AP340" i="1" s="1"/>
  <c r="AB340" i="1"/>
  <c r="V341" i="1"/>
  <c r="AD341" i="1" s="1"/>
  <c r="W341" i="1"/>
  <c r="AM341" i="1" s="1"/>
  <c r="X341" i="1"/>
  <c r="AN341" i="1" s="1"/>
  <c r="Z341" i="1"/>
  <c r="AP341" i="1" s="1"/>
  <c r="AA341" i="1"/>
  <c r="AI341" i="1" s="1"/>
  <c r="AB341" i="1"/>
  <c r="X342" i="1"/>
  <c r="AN342" i="1" s="1"/>
  <c r="Z342" i="1"/>
  <c r="AP342" i="1" s="1"/>
  <c r="V342" i="1"/>
  <c r="W342" i="1"/>
  <c r="Y342" i="1"/>
  <c r="Y343" i="1"/>
  <c r="AG343" i="1" s="1"/>
  <c r="AA343" i="1"/>
  <c r="V343" i="1"/>
  <c r="W343" i="1"/>
  <c r="AM343" i="1" s="1"/>
  <c r="AD343" i="1"/>
  <c r="X344" i="1"/>
  <c r="AF344" i="1" s="1"/>
  <c r="Z344" i="1"/>
  <c r="AH344" i="1" s="1"/>
  <c r="V344" i="1"/>
  <c r="W344" i="1"/>
  <c r="AA344" i="1"/>
  <c r="Y345" i="1"/>
  <c r="AO345" i="1" s="1"/>
  <c r="AA345" i="1"/>
  <c r="AQ345" i="1" s="1"/>
  <c r="V345" i="1"/>
  <c r="W345" i="1"/>
  <c r="AM345" i="1" s="1"/>
  <c r="Z345" i="1"/>
  <c r="AP345" i="1" s="1"/>
  <c r="X346" i="1"/>
  <c r="AN346" i="1" s="1"/>
  <c r="Z346" i="1"/>
  <c r="AP346" i="1" s="1"/>
  <c r="V346" i="1"/>
  <c r="W346" i="1"/>
  <c r="AM346" i="1" s="1"/>
  <c r="Y346" i="1"/>
  <c r="AO346" i="1" s="1"/>
  <c r="Y347" i="1"/>
  <c r="AA347" i="1"/>
  <c r="V347" i="1"/>
  <c r="W347" i="1"/>
  <c r="Z348" i="1"/>
  <c r="V348" i="1"/>
  <c r="W348" i="1"/>
  <c r="AA348" i="1"/>
  <c r="AQ348" i="1" s="1"/>
  <c r="AD348" i="1"/>
  <c r="Y349" i="1"/>
  <c r="AO349" i="1" s="1"/>
  <c r="AA349" i="1"/>
  <c r="V349" i="1"/>
  <c r="W349" i="1"/>
  <c r="AM349" i="1" s="1"/>
  <c r="Z349" i="1"/>
  <c r="X350" i="1"/>
  <c r="AF350" i="1" s="1"/>
  <c r="Z350" i="1"/>
  <c r="V350" i="1"/>
  <c r="W350" i="1"/>
  <c r="AE350" i="1" s="1"/>
  <c r="Y350" i="1"/>
  <c r="Y351" i="1"/>
  <c r="AO351" i="1" s="1"/>
  <c r="AA351" i="1"/>
  <c r="V351" i="1"/>
  <c r="W351" i="1"/>
  <c r="AM351" i="1" s="1"/>
  <c r="AD351" i="1"/>
  <c r="X352" i="1"/>
  <c r="AF352" i="1" s="1"/>
  <c r="Z352" i="1"/>
  <c r="AA352" i="1"/>
  <c r="V352" i="1"/>
  <c r="W352" i="1"/>
  <c r="AD352" i="1"/>
  <c r="Y353" i="1"/>
  <c r="AA353" i="1"/>
  <c r="V353" i="1"/>
  <c r="W353" i="1"/>
  <c r="Z353" i="1"/>
  <c r="X354" i="1"/>
  <c r="Y354" i="1"/>
  <c r="AO354" i="1" s="1"/>
  <c r="Z354" i="1"/>
  <c r="AH354" i="1" s="1"/>
  <c r="V354" i="1"/>
  <c r="W354" i="1"/>
  <c r="AP354" i="1" s="1"/>
  <c r="Z355" i="1"/>
  <c r="V355" i="1"/>
  <c r="AD355" i="1" s="1"/>
  <c r="W355" i="1"/>
  <c r="AM355" i="1" s="1"/>
  <c r="X355" i="1"/>
  <c r="AN355" i="1" s="1"/>
  <c r="Y355" i="1"/>
  <c r="AO355" i="1" s="1"/>
  <c r="Y356" i="1"/>
  <c r="AG356" i="1" s="1"/>
  <c r="V356" i="1"/>
  <c r="W356" i="1"/>
  <c r="X356" i="1"/>
  <c r="AN356" i="1" s="1"/>
  <c r="Z356" i="1"/>
  <c r="AD356" i="1"/>
  <c r="X357" i="1"/>
  <c r="AN357" i="1" s="1"/>
  <c r="V357" i="1"/>
  <c r="W357" i="1"/>
  <c r="AP357" i="1" s="1"/>
  <c r="Y357" i="1"/>
  <c r="AG357" i="1" s="1"/>
  <c r="Z357" i="1"/>
  <c r="AL357" i="1" s="1"/>
  <c r="X358" i="1"/>
  <c r="AN358" i="1" s="1"/>
  <c r="Y358" i="1"/>
  <c r="Z358" i="1"/>
  <c r="AH358" i="1" s="1"/>
  <c r="V358" i="1"/>
  <c r="W358" i="1"/>
  <c r="AM358" i="1" s="1"/>
  <c r="AD358" i="1"/>
  <c r="Z359" i="1"/>
  <c r="V359" i="1"/>
  <c r="W359" i="1"/>
  <c r="AM359" i="1" s="1"/>
  <c r="X359" i="1"/>
  <c r="AN359" i="1" s="1"/>
  <c r="Y359" i="1"/>
  <c r="Y360" i="1"/>
  <c r="AO360" i="1" s="1"/>
  <c r="Z360" i="1"/>
  <c r="AH360" i="1" s="1"/>
  <c r="V360" i="1"/>
  <c r="W360" i="1"/>
  <c r="AP360" i="1" s="1"/>
  <c r="X360" i="1"/>
  <c r="AN360" i="1" s="1"/>
  <c r="X361" i="1"/>
  <c r="V361" i="1"/>
  <c r="W361" i="1"/>
  <c r="AM361" i="1" s="1"/>
  <c r="Y361" i="1"/>
  <c r="AG361" i="1" s="1"/>
  <c r="Z361" i="1"/>
  <c r="Y362" i="1"/>
  <c r="AO362" i="1" s="1"/>
  <c r="Z362" i="1"/>
  <c r="AP362" i="1" s="1"/>
  <c r="V362" i="1"/>
  <c r="W362" i="1"/>
  <c r="AE362" i="1" s="1"/>
  <c r="X362" i="1"/>
  <c r="AN362" i="1" s="1"/>
  <c r="X363" i="1"/>
  <c r="AN363" i="1" s="1"/>
  <c r="Y363" i="1"/>
  <c r="AO363" i="1" s="1"/>
  <c r="V363" i="1"/>
  <c r="W363" i="1"/>
  <c r="AM363" i="1" s="1"/>
  <c r="AD363" i="1"/>
  <c r="V364" i="1"/>
  <c r="W364" i="1"/>
  <c r="AM364" i="1" s="1"/>
  <c r="BC9" i="1"/>
  <c r="AZ9" i="1"/>
  <c r="AU9" i="1"/>
  <c r="AV7" i="1"/>
  <c r="AK2" i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AU7" i="1"/>
  <c r="BA7" i="1"/>
  <c r="AZ7" i="1"/>
  <c r="AY7" i="1"/>
  <c r="AX7" i="1"/>
  <c r="AW7" i="1"/>
  <c r="AT7" i="1"/>
  <c r="AC3" i="1"/>
  <c r="X4" i="1"/>
  <c r="W4" i="1"/>
  <c r="S4" i="1"/>
  <c r="AA3" i="1"/>
  <c r="Z3" i="1"/>
  <c r="Y3" i="1"/>
  <c r="X3" i="1"/>
  <c r="W3" i="1"/>
  <c r="V3" i="1"/>
  <c r="U3" i="1"/>
  <c r="T3" i="1"/>
  <c r="S3" i="1"/>
  <c r="R3" i="1"/>
  <c r="Q3" i="1"/>
  <c r="P3" i="1"/>
  <c r="AB3" i="1" s="1"/>
  <c r="AA2" i="1"/>
  <c r="Z2" i="1"/>
  <c r="Y2" i="1"/>
  <c r="X2" i="1"/>
  <c r="W2" i="1"/>
  <c r="V2" i="1"/>
  <c r="U2" i="1"/>
  <c r="T2" i="1"/>
  <c r="S2" i="1"/>
  <c r="R2" i="1"/>
  <c r="Q2" i="1"/>
  <c r="P2" i="1"/>
  <c r="AB2" i="1" s="1"/>
  <c r="N4" i="1"/>
  <c r="BD9" i="1" s="1"/>
  <c r="L4" i="1"/>
  <c r="BB9" i="1" s="1"/>
  <c r="J4" i="1"/>
  <c r="V4" i="1" s="1"/>
  <c r="G4" i="1"/>
  <c r="AW9" i="1" s="1"/>
  <c r="O4" i="1"/>
  <c r="BE9" i="1" s="1"/>
  <c r="M4" i="1"/>
  <c r="Y4" i="1" s="1"/>
  <c r="K4" i="1"/>
  <c r="BA9" i="1" s="1"/>
  <c r="I4" i="1"/>
  <c r="U4" i="1" s="1"/>
  <c r="H4" i="1"/>
  <c r="T4" i="1" s="1"/>
  <c r="F4" i="1"/>
  <c r="R4" i="1" s="1"/>
  <c r="E4" i="1"/>
  <c r="Q4" i="1" s="1"/>
  <c r="D4" i="1"/>
  <c r="P4" i="1" s="1"/>
  <c r="AB4" i="1" s="1"/>
  <c r="N50" i="1"/>
  <c r="X50" i="1" s="1"/>
  <c r="AF50" i="1" s="1"/>
  <c r="O50" i="1"/>
  <c r="P50" i="1"/>
  <c r="Q50" i="1"/>
  <c r="R50" i="1"/>
  <c r="S50" i="1"/>
  <c r="V50" i="1"/>
  <c r="AL50" i="1" s="1"/>
  <c r="W50" i="1"/>
  <c r="AR50" i="1" s="1"/>
  <c r="Y50" i="1"/>
  <c r="Z50" i="1"/>
  <c r="AH50" i="1" s="1"/>
  <c r="AA50" i="1"/>
  <c r="AI50" i="1" s="1"/>
  <c r="AB50" i="1"/>
  <c r="AL62" i="1"/>
  <c r="AL58" i="1"/>
  <c r="AL53" i="1"/>
  <c r="AL43" i="1"/>
  <c r="AL39" i="1"/>
  <c r="AL30" i="1"/>
  <c r="V861" i="1"/>
  <c r="W861" i="1"/>
  <c r="AM861" i="1" s="1"/>
  <c r="V860" i="1"/>
  <c r="W860" i="1"/>
  <c r="AM860" i="1" s="1"/>
  <c r="W859" i="1"/>
  <c r="AE859" i="1" s="1"/>
  <c r="V859" i="1"/>
  <c r="W858" i="1"/>
  <c r="AM858" i="1" s="1"/>
  <c r="V858" i="1"/>
  <c r="W857" i="1"/>
  <c r="AP857" i="1" s="1"/>
  <c r="V857" i="1"/>
  <c r="W856" i="1"/>
  <c r="AM856" i="1" s="1"/>
  <c r="V856" i="1"/>
  <c r="W855" i="1"/>
  <c r="AM855" i="1" s="1"/>
  <c r="V855" i="1"/>
  <c r="W854" i="1"/>
  <c r="AP854" i="1" s="1"/>
  <c r="V854" i="1"/>
  <c r="AD854" i="1" s="1"/>
  <c r="W853" i="1"/>
  <c r="V853" i="1"/>
  <c r="W852" i="1"/>
  <c r="AM852" i="1" s="1"/>
  <c r="V852" i="1"/>
  <c r="AD852" i="1" s="1"/>
  <c r="W851" i="1"/>
  <c r="AP851" i="1" s="1"/>
  <c r="V851" i="1"/>
  <c r="W850" i="1"/>
  <c r="V850" i="1"/>
  <c r="W849" i="1"/>
  <c r="V849" i="1"/>
  <c r="W848" i="1"/>
  <c r="AM848" i="1" s="1"/>
  <c r="V848" i="1"/>
  <c r="W847" i="1"/>
  <c r="AE847" i="1" s="1"/>
  <c r="V847" i="1"/>
  <c r="W846" i="1"/>
  <c r="AM846" i="1" s="1"/>
  <c r="V846" i="1"/>
  <c r="W845" i="1"/>
  <c r="V845" i="1"/>
  <c r="W844" i="1"/>
  <c r="V844" i="1"/>
  <c r="W843" i="1"/>
  <c r="AM843" i="1" s="1"/>
  <c r="V843" i="1"/>
  <c r="W842" i="1"/>
  <c r="AM842" i="1" s="1"/>
  <c r="V842" i="1"/>
  <c r="AD842" i="1" s="1"/>
  <c r="W841" i="1"/>
  <c r="V841" i="1"/>
  <c r="W840" i="1"/>
  <c r="AM840" i="1" s="1"/>
  <c r="V840" i="1"/>
  <c r="W839" i="1"/>
  <c r="V839" i="1"/>
  <c r="W838" i="1"/>
  <c r="AM838" i="1" s="1"/>
  <c r="V838" i="1"/>
  <c r="W837" i="1"/>
  <c r="AM837" i="1" s="1"/>
  <c r="V837" i="1"/>
  <c r="W836" i="1"/>
  <c r="AM836" i="1" s="1"/>
  <c r="V836" i="1"/>
  <c r="AD836" i="1" s="1"/>
  <c r="W835" i="1"/>
  <c r="V835" i="1"/>
  <c r="W834" i="1"/>
  <c r="V834" i="1"/>
  <c r="W833" i="1"/>
  <c r="V833" i="1"/>
  <c r="W832" i="1"/>
  <c r="AM832" i="1" s="1"/>
  <c r="V832" i="1"/>
  <c r="W831" i="1"/>
  <c r="V831" i="1"/>
  <c r="W830" i="1"/>
  <c r="V830" i="1"/>
  <c r="AD830" i="1" s="1"/>
  <c r="W829" i="1"/>
  <c r="AM829" i="1" s="1"/>
  <c r="V829" i="1"/>
  <c r="W828" i="1"/>
  <c r="AM828" i="1" s="1"/>
  <c r="V828" i="1"/>
  <c r="W827" i="1"/>
  <c r="V827" i="1"/>
  <c r="W826" i="1"/>
  <c r="AM826" i="1" s="1"/>
  <c r="V826" i="1"/>
  <c r="W825" i="1"/>
  <c r="AM825" i="1" s="1"/>
  <c r="V825" i="1"/>
  <c r="W824" i="1"/>
  <c r="AM824" i="1" s="1"/>
  <c r="V824" i="1"/>
  <c r="W823" i="1"/>
  <c r="AM823" i="1" s="1"/>
  <c r="V823" i="1"/>
  <c r="W822" i="1"/>
  <c r="AM822" i="1" s="1"/>
  <c r="V822" i="1"/>
  <c r="W821" i="1"/>
  <c r="AM821" i="1" s="1"/>
  <c r="V821" i="1"/>
  <c r="W820" i="1"/>
  <c r="AM820" i="1" s="1"/>
  <c r="V820" i="1"/>
  <c r="W819" i="1"/>
  <c r="AM819" i="1" s="1"/>
  <c r="V819" i="1"/>
  <c r="W818" i="1"/>
  <c r="AM818" i="1" s="1"/>
  <c r="V818" i="1"/>
  <c r="AD818" i="1" s="1"/>
  <c r="W817" i="1"/>
  <c r="AM817" i="1" s="1"/>
  <c r="V817" i="1"/>
  <c r="W816" i="1"/>
  <c r="AM816" i="1" s="1"/>
  <c r="V816" i="1"/>
  <c r="W815" i="1"/>
  <c r="AM815" i="1" s="1"/>
  <c r="V815" i="1"/>
  <c r="W814" i="1"/>
  <c r="AM814" i="1" s="1"/>
  <c r="V814" i="1"/>
  <c r="W813" i="1"/>
  <c r="AM813" i="1" s="1"/>
  <c r="V813" i="1"/>
  <c r="W812" i="1"/>
  <c r="AM812" i="1" s="1"/>
  <c r="V812" i="1"/>
  <c r="W811" i="1"/>
  <c r="AM811" i="1" s="1"/>
  <c r="V811" i="1"/>
  <c r="W810" i="1"/>
  <c r="AM810" i="1" s="1"/>
  <c r="V810" i="1"/>
  <c r="W809" i="1"/>
  <c r="AM809" i="1" s="1"/>
  <c r="V809" i="1"/>
  <c r="W808" i="1"/>
  <c r="AM808" i="1" s="1"/>
  <c r="V808" i="1"/>
  <c r="AD808" i="1" s="1"/>
  <c r="W807" i="1"/>
  <c r="AM807" i="1" s="1"/>
  <c r="V807" i="1"/>
  <c r="W806" i="1"/>
  <c r="AM806" i="1" s="1"/>
  <c r="V806" i="1"/>
  <c r="W805" i="1"/>
  <c r="AM805" i="1" s="1"/>
  <c r="V805" i="1"/>
  <c r="W804" i="1"/>
  <c r="AM804" i="1" s="1"/>
  <c r="V804" i="1"/>
  <c r="W803" i="1"/>
  <c r="AM803" i="1" s="1"/>
  <c r="V803" i="1"/>
  <c r="W802" i="1"/>
  <c r="AM802" i="1" s="1"/>
  <c r="V802" i="1"/>
  <c r="W801" i="1"/>
  <c r="AM801" i="1" s="1"/>
  <c r="V801" i="1"/>
  <c r="W800" i="1"/>
  <c r="AM800" i="1" s="1"/>
  <c r="V800" i="1"/>
  <c r="W799" i="1"/>
  <c r="AM799" i="1" s="1"/>
  <c r="V799" i="1"/>
  <c r="W798" i="1"/>
  <c r="AM798" i="1" s="1"/>
  <c r="V798" i="1"/>
  <c r="W797" i="1"/>
  <c r="AM797" i="1" s="1"/>
  <c r="V797" i="1"/>
  <c r="W796" i="1"/>
  <c r="AM796" i="1" s="1"/>
  <c r="V796" i="1"/>
  <c r="W795" i="1"/>
  <c r="AM795" i="1" s="1"/>
  <c r="V795" i="1"/>
  <c r="W794" i="1"/>
  <c r="AM794" i="1" s="1"/>
  <c r="V794" i="1"/>
  <c r="W793" i="1"/>
  <c r="AM793" i="1" s="1"/>
  <c r="V793" i="1"/>
  <c r="W792" i="1"/>
  <c r="AE792" i="1" s="1"/>
  <c r="V792" i="1"/>
  <c r="W791" i="1"/>
  <c r="AM791" i="1" s="1"/>
  <c r="V791" i="1"/>
  <c r="V790" i="1"/>
  <c r="W790" i="1"/>
  <c r="AM790" i="1" s="1"/>
  <c r="V789" i="1"/>
  <c r="W789" i="1"/>
  <c r="AM789" i="1" s="1"/>
  <c r="W788" i="1"/>
  <c r="AE788" i="1" s="1"/>
  <c r="V788" i="1"/>
  <c r="W787" i="1"/>
  <c r="AM787" i="1" s="1"/>
  <c r="V787" i="1"/>
  <c r="W786" i="1"/>
  <c r="AP786" i="1" s="1"/>
  <c r="V786" i="1"/>
  <c r="W785" i="1"/>
  <c r="AM785" i="1" s="1"/>
  <c r="V785" i="1"/>
  <c r="W784" i="1"/>
  <c r="AM784" i="1" s="1"/>
  <c r="V784" i="1"/>
  <c r="W783" i="1"/>
  <c r="AP783" i="1" s="1"/>
  <c r="V783" i="1"/>
  <c r="W782" i="1"/>
  <c r="V782" i="1"/>
  <c r="W781" i="1"/>
  <c r="AM781" i="1" s="1"/>
  <c r="V781" i="1"/>
  <c r="AD781" i="1" s="1"/>
  <c r="W780" i="1"/>
  <c r="AP780" i="1" s="1"/>
  <c r="V780" i="1"/>
  <c r="W779" i="1"/>
  <c r="V779" i="1"/>
  <c r="W778" i="1"/>
  <c r="V778" i="1"/>
  <c r="W777" i="1"/>
  <c r="AM777" i="1" s="1"/>
  <c r="V777" i="1"/>
  <c r="W776" i="1"/>
  <c r="AE776" i="1" s="1"/>
  <c r="V776" i="1"/>
  <c r="W775" i="1"/>
  <c r="AM775" i="1" s="1"/>
  <c r="V775" i="1"/>
  <c r="W774" i="1"/>
  <c r="V774" i="1"/>
  <c r="W773" i="1"/>
  <c r="V773" i="1"/>
  <c r="W772" i="1"/>
  <c r="AM772" i="1" s="1"/>
  <c r="V772" i="1"/>
  <c r="W771" i="1"/>
  <c r="AM771" i="1" s="1"/>
  <c r="V771" i="1"/>
  <c r="AA770" i="1"/>
  <c r="W770" i="1"/>
  <c r="V770" i="1"/>
  <c r="W769" i="1"/>
  <c r="AM769" i="1" s="1"/>
  <c r="V769" i="1"/>
  <c r="W768" i="1"/>
  <c r="V768" i="1"/>
  <c r="W767" i="1"/>
  <c r="AM767" i="1" s="1"/>
  <c r="V767" i="1"/>
  <c r="W766" i="1"/>
  <c r="AM766" i="1" s="1"/>
  <c r="V766" i="1"/>
  <c r="W765" i="1"/>
  <c r="AM765" i="1" s="1"/>
  <c r="V765" i="1"/>
  <c r="W764" i="1"/>
  <c r="V764" i="1"/>
  <c r="W763" i="1"/>
  <c r="V763" i="1"/>
  <c r="W762" i="1"/>
  <c r="V762" i="1"/>
  <c r="W761" i="1"/>
  <c r="AM761" i="1" s="1"/>
  <c r="V761" i="1"/>
  <c r="W760" i="1"/>
  <c r="V760" i="1"/>
  <c r="W759" i="1"/>
  <c r="V759" i="1"/>
  <c r="W758" i="1"/>
  <c r="AM758" i="1" s="1"/>
  <c r="V758" i="1"/>
  <c r="W757" i="1"/>
  <c r="AM757" i="1" s="1"/>
  <c r="V757" i="1"/>
  <c r="W756" i="1"/>
  <c r="V756" i="1"/>
  <c r="W755" i="1"/>
  <c r="AM755" i="1" s="1"/>
  <c r="V755" i="1"/>
  <c r="W754" i="1"/>
  <c r="AM754" i="1" s="1"/>
  <c r="V754" i="1"/>
  <c r="W753" i="1"/>
  <c r="AM753" i="1" s="1"/>
  <c r="V753" i="1"/>
  <c r="W752" i="1"/>
  <c r="AM752" i="1" s="1"/>
  <c r="V752" i="1"/>
  <c r="W751" i="1"/>
  <c r="AM751" i="1" s="1"/>
  <c r="V751" i="1"/>
  <c r="W750" i="1"/>
  <c r="AM750" i="1" s="1"/>
  <c r="V750" i="1"/>
  <c r="W749" i="1"/>
  <c r="AM749" i="1" s="1"/>
  <c r="V749" i="1"/>
  <c r="W748" i="1"/>
  <c r="AM748" i="1" s="1"/>
  <c r="V748" i="1"/>
  <c r="W747" i="1"/>
  <c r="AM747" i="1" s="1"/>
  <c r="V747" i="1"/>
  <c r="W746" i="1"/>
  <c r="AM746" i="1" s="1"/>
  <c r="V746" i="1"/>
  <c r="W745" i="1"/>
  <c r="AM745" i="1" s="1"/>
  <c r="V745" i="1"/>
  <c r="W744" i="1"/>
  <c r="AM744" i="1" s="1"/>
  <c r="V744" i="1"/>
  <c r="W743" i="1"/>
  <c r="AM743" i="1" s="1"/>
  <c r="V743" i="1"/>
  <c r="W742" i="1"/>
  <c r="AM742" i="1" s="1"/>
  <c r="V742" i="1"/>
  <c r="W741" i="1"/>
  <c r="AM741" i="1" s="1"/>
  <c r="V741" i="1"/>
  <c r="W740" i="1"/>
  <c r="AM740" i="1" s="1"/>
  <c r="V740" i="1"/>
  <c r="W739" i="1"/>
  <c r="AM739" i="1" s="1"/>
  <c r="V739" i="1"/>
  <c r="W738" i="1"/>
  <c r="AM738" i="1" s="1"/>
  <c r="V738" i="1"/>
  <c r="W737" i="1"/>
  <c r="AM737" i="1" s="1"/>
  <c r="V737" i="1"/>
  <c r="W736" i="1"/>
  <c r="AM736" i="1" s="1"/>
  <c r="V736" i="1"/>
  <c r="W735" i="1"/>
  <c r="AM735" i="1" s="1"/>
  <c r="V735" i="1"/>
  <c r="W734" i="1"/>
  <c r="AM734" i="1" s="1"/>
  <c r="V734" i="1"/>
  <c r="W733" i="1"/>
  <c r="AM733" i="1" s="1"/>
  <c r="V733" i="1"/>
  <c r="W732" i="1"/>
  <c r="AM732" i="1" s="1"/>
  <c r="V732" i="1"/>
  <c r="W731" i="1"/>
  <c r="AM731" i="1" s="1"/>
  <c r="V731" i="1"/>
  <c r="W730" i="1"/>
  <c r="AM730" i="1" s="1"/>
  <c r="V730" i="1"/>
  <c r="W729" i="1"/>
  <c r="AM729" i="1" s="1"/>
  <c r="V729" i="1"/>
  <c r="W728" i="1"/>
  <c r="AM728" i="1" s="1"/>
  <c r="V728" i="1"/>
  <c r="W727" i="1"/>
  <c r="AM727" i="1" s="1"/>
  <c r="V727" i="1"/>
  <c r="W726" i="1"/>
  <c r="AM726" i="1" s="1"/>
  <c r="V726" i="1"/>
  <c r="W725" i="1"/>
  <c r="AM725" i="1" s="1"/>
  <c r="V725" i="1"/>
  <c r="W724" i="1"/>
  <c r="AM724" i="1" s="1"/>
  <c r="V724" i="1"/>
  <c r="W723" i="1"/>
  <c r="AM723" i="1" s="1"/>
  <c r="V723" i="1"/>
  <c r="W722" i="1"/>
  <c r="AM722" i="1" s="1"/>
  <c r="V722" i="1"/>
  <c r="W721" i="1"/>
  <c r="AE721" i="1" s="1"/>
  <c r="V721" i="1"/>
  <c r="W720" i="1"/>
  <c r="AM720" i="1" s="1"/>
  <c r="V720" i="1"/>
  <c r="V719" i="1"/>
  <c r="W719" i="1"/>
  <c r="AM719" i="1" s="1"/>
  <c r="V718" i="1"/>
  <c r="AD718" i="1" s="1"/>
  <c r="W718" i="1"/>
  <c r="AM718" i="1" s="1"/>
  <c r="W717" i="1"/>
  <c r="AE717" i="1" s="1"/>
  <c r="V717" i="1"/>
  <c r="W716" i="1"/>
  <c r="AM716" i="1" s="1"/>
  <c r="V716" i="1"/>
  <c r="W715" i="1"/>
  <c r="AP715" i="1" s="1"/>
  <c r="V715" i="1"/>
  <c r="W714" i="1"/>
  <c r="AM714" i="1" s="1"/>
  <c r="V714" i="1"/>
  <c r="W713" i="1"/>
  <c r="AM713" i="1" s="1"/>
  <c r="V713" i="1"/>
  <c r="W712" i="1"/>
  <c r="AP712" i="1" s="1"/>
  <c r="V712" i="1"/>
  <c r="W711" i="1"/>
  <c r="V711" i="1"/>
  <c r="W710" i="1"/>
  <c r="AM710" i="1" s="1"/>
  <c r="V710" i="1"/>
  <c r="AD710" i="1" s="1"/>
  <c r="W709" i="1"/>
  <c r="AP709" i="1" s="1"/>
  <c r="V709" i="1"/>
  <c r="W708" i="1"/>
  <c r="V708" i="1"/>
  <c r="W707" i="1"/>
  <c r="V707" i="1"/>
  <c r="W706" i="1"/>
  <c r="AM706" i="1" s="1"/>
  <c r="V706" i="1"/>
  <c r="W705" i="1"/>
  <c r="AE705" i="1" s="1"/>
  <c r="V705" i="1"/>
  <c r="W704" i="1"/>
  <c r="AM704" i="1" s="1"/>
  <c r="V704" i="1"/>
  <c r="W703" i="1"/>
  <c r="V703" i="1"/>
  <c r="W702" i="1"/>
  <c r="V702" i="1"/>
  <c r="W701" i="1"/>
  <c r="AM701" i="1" s="1"/>
  <c r="V701" i="1"/>
  <c r="W700" i="1"/>
  <c r="AM700" i="1" s="1"/>
  <c r="V700" i="1"/>
  <c r="W699" i="1"/>
  <c r="V699" i="1"/>
  <c r="W698" i="1"/>
  <c r="AM698" i="1" s="1"/>
  <c r="V698" i="1"/>
  <c r="W697" i="1"/>
  <c r="V697" i="1"/>
  <c r="W696" i="1"/>
  <c r="AM696" i="1" s="1"/>
  <c r="V696" i="1"/>
  <c r="W695" i="1"/>
  <c r="AM695" i="1" s="1"/>
  <c r="V695" i="1"/>
  <c r="W694" i="1"/>
  <c r="AM694" i="1" s="1"/>
  <c r="V694" i="1"/>
  <c r="W693" i="1"/>
  <c r="V693" i="1"/>
  <c r="W692" i="1"/>
  <c r="V692" i="1"/>
  <c r="W691" i="1"/>
  <c r="V691" i="1"/>
  <c r="W690" i="1"/>
  <c r="AM690" i="1" s="1"/>
  <c r="V690" i="1"/>
  <c r="W689" i="1"/>
  <c r="V689" i="1"/>
  <c r="W688" i="1"/>
  <c r="V688" i="1"/>
  <c r="W687" i="1"/>
  <c r="AM687" i="1" s="1"/>
  <c r="V687" i="1"/>
  <c r="W686" i="1"/>
  <c r="AM686" i="1" s="1"/>
  <c r="V686" i="1"/>
  <c r="W685" i="1"/>
  <c r="V685" i="1"/>
  <c r="W684" i="1"/>
  <c r="AM684" i="1" s="1"/>
  <c r="V684" i="1"/>
  <c r="W683" i="1"/>
  <c r="AM683" i="1" s="1"/>
  <c r="V683" i="1"/>
  <c r="W682" i="1"/>
  <c r="AM682" i="1" s="1"/>
  <c r="V682" i="1"/>
  <c r="W681" i="1"/>
  <c r="AM681" i="1" s="1"/>
  <c r="V681" i="1"/>
  <c r="W680" i="1"/>
  <c r="AM680" i="1" s="1"/>
  <c r="V680" i="1"/>
  <c r="W679" i="1"/>
  <c r="AM679" i="1" s="1"/>
  <c r="V679" i="1"/>
  <c r="W678" i="1"/>
  <c r="AM678" i="1" s="1"/>
  <c r="V678" i="1"/>
  <c r="W677" i="1"/>
  <c r="AM677" i="1" s="1"/>
  <c r="V677" i="1"/>
  <c r="W676" i="1"/>
  <c r="AM676" i="1" s="1"/>
  <c r="V676" i="1"/>
  <c r="W675" i="1"/>
  <c r="AM675" i="1" s="1"/>
  <c r="V675" i="1"/>
  <c r="Y674" i="1"/>
  <c r="AO674" i="1" s="1"/>
  <c r="W674" i="1"/>
  <c r="AM674" i="1" s="1"/>
  <c r="V674" i="1"/>
  <c r="W673" i="1"/>
  <c r="AM673" i="1" s="1"/>
  <c r="V673" i="1"/>
  <c r="W672" i="1"/>
  <c r="AM672" i="1" s="1"/>
  <c r="V672" i="1"/>
  <c r="W671" i="1"/>
  <c r="AM671" i="1" s="1"/>
  <c r="V671" i="1"/>
  <c r="W670" i="1"/>
  <c r="AM670" i="1" s="1"/>
  <c r="V670" i="1"/>
  <c r="W669" i="1"/>
  <c r="AM669" i="1" s="1"/>
  <c r="V669" i="1"/>
  <c r="W668" i="1"/>
  <c r="AM668" i="1" s="1"/>
  <c r="V668" i="1"/>
  <c r="W667" i="1"/>
  <c r="AM667" i="1" s="1"/>
  <c r="V667" i="1"/>
  <c r="W666" i="1"/>
  <c r="AM666" i="1" s="1"/>
  <c r="V666" i="1"/>
  <c r="W665" i="1"/>
  <c r="AM665" i="1" s="1"/>
  <c r="V665" i="1"/>
  <c r="W664" i="1"/>
  <c r="AM664" i="1" s="1"/>
  <c r="V664" i="1"/>
  <c r="W663" i="1"/>
  <c r="AM663" i="1" s="1"/>
  <c r="V663" i="1"/>
  <c r="W662" i="1"/>
  <c r="AM662" i="1" s="1"/>
  <c r="V662" i="1"/>
  <c r="W661" i="1"/>
  <c r="AM661" i="1" s="1"/>
  <c r="V661" i="1"/>
  <c r="W660" i="1"/>
  <c r="AM660" i="1" s="1"/>
  <c r="V660" i="1"/>
  <c r="W659" i="1"/>
  <c r="AM659" i="1" s="1"/>
  <c r="V659" i="1"/>
  <c r="W658" i="1"/>
  <c r="AM658" i="1" s="1"/>
  <c r="V658" i="1"/>
  <c r="W657" i="1"/>
  <c r="AM657" i="1" s="1"/>
  <c r="V657" i="1"/>
  <c r="W656" i="1"/>
  <c r="AM656" i="1" s="1"/>
  <c r="V656" i="1"/>
  <c r="W655" i="1"/>
  <c r="AM655" i="1" s="1"/>
  <c r="V655" i="1"/>
  <c r="W654" i="1"/>
  <c r="AM654" i="1" s="1"/>
  <c r="V654" i="1"/>
  <c r="W653" i="1"/>
  <c r="AM653" i="1" s="1"/>
  <c r="V653" i="1"/>
  <c r="AD653" i="1" s="1"/>
  <c r="W652" i="1"/>
  <c r="AM652" i="1" s="1"/>
  <c r="V652" i="1"/>
  <c r="W651" i="1"/>
  <c r="AM651" i="1" s="1"/>
  <c r="V651" i="1"/>
  <c r="W650" i="1"/>
  <c r="AE650" i="1" s="1"/>
  <c r="V650" i="1"/>
  <c r="W649" i="1"/>
  <c r="AM649" i="1" s="1"/>
  <c r="V649" i="1"/>
  <c r="V648" i="1"/>
  <c r="W648" i="1"/>
  <c r="AM648" i="1" s="1"/>
  <c r="V647" i="1"/>
  <c r="W647" i="1"/>
  <c r="AM647" i="1" s="1"/>
  <c r="W646" i="1"/>
  <c r="AE646" i="1" s="1"/>
  <c r="V646" i="1"/>
  <c r="W645" i="1"/>
  <c r="AM645" i="1" s="1"/>
  <c r="V645" i="1"/>
  <c r="W644" i="1"/>
  <c r="AP644" i="1" s="1"/>
  <c r="V644" i="1"/>
  <c r="W643" i="1"/>
  <c r="AM643" i="1" s="1"/>
  <c r="V643" i="1"/>
  <c r="W642" i="1"/>
  <c r="AM642" i="1" s="1"/>
  <c r="V642" i="1"/>
  <c r="W641" i="1"/>
  <c r="AP641" i="1" s="1"/>
  <c r="V641" i="1"/>
  <c r="W640" i="1"/>
  <c r="V640" i="1"/>
  <c r="W639" i="1"/>
  <c r="AM639" i="1" s="1"/>
  <c r="V639" i="1"/>
  <c r="AD639" i="1" s="1"/>
  <c r="W638" i="1"/>
  <c r="AP638" i="1" s="1"/>
  <c r="V638" i="1"/>
  <c r="W637" i="1"/>
  <c r="V637" i="1"/>
  <c r="W636" i="1"/>
  <c r="V636" i="1"/>
  <c r="W635" i="1"/>
  <c r="AM635" i="1" s="1"/>
  <c r="V635" i="1"/>
  <c r="W634" i="1"/>
  <c r="AE634" i="1" s="1"/>
  <c r="V634" i="1"/>
  <c r="W633" i="1"/>
  <c r="AM633" i="1" s="1"/>
  <c r="V633" i="1"/>
  <c r="W632" i="1"/>
  <c r="V632" i="1"/>
  <c r="W631" i="1"/>
  <c r="V631" i="1"/>
  <c r="W630" i="1"/>
  <c r="AM630" i="1" s="1"/>
  <c r="V630" i="1"/>
  <c r="W629" i="1"/>
  <c r="AM629" i="1" s="1"/>
  <c r="V629" i="1"/>
  <c r="AD629" i="1" s="1"/>
  <c r="W628" i="1"/>
  <c r="V628" i="1"/>
  <c r="W627" i="1"/>
  <c r="AM627" i="1" s="1"/>
  <c r="V627" i="1"/>
  <c r="W626" i="1"/>
  <c r="V626" i="1"/>
  <c r="W625" i="1"/>
  <c r="AM625" i="1" s="1"/>
  <c r="V625" i="1"/>
  <c r="W624" i="1"/>
  <c r="AM624" i="1" s="1"/>
  <c r="V624" i="1"/>
  <c r="W623" i="1"/>
  <c r="AM623" i="1" s="1"/>
  <c r="V623" i="1"/>
  <c r="W622" i="1"/>
  <c r="V622" i="1"/>
  <c r="W621" i="1"/>
  <c r="V621" i="1"/>
  <c r="W620" i="1"/>
  <c r="V620" i="1"/>
  <c r="W619" i="1"/>
  <c r="AM619" i="1" s="1"/>
  <c r="V619" i="1"/>
  <c r="X618" i="1"/>
  <c r="AN618" i="1" s="1"/>
  <c r="W618" i="1"/>
  <c r="V618" i="1"/>
  <c r="W617" i="1"/>
  <c r="V617" i="1"/>
  <c r="W616" i="1"/>
  <c r="AM616" i="1" s="1"/>
  <c r="V616" i="1"/>
  <c r="W615" i="1"/>
  <c r="AM615" i="1" s="1"/>
  <c r="V615" i="1"/>
  <c r="W614" i="1"/>
  <c r="V614" i="1"/>
  <c r="W613" i="1"/>
  <c r="AM613" i="1" s="1"/>
  <c r="V613" i="1"/>
  <c r="W612" i="1"/>
  <c r="AM612" i="1" s="1"/>
  <c r="V612" i="1"/>
  <c r="W611" i="1"/>
  <c r="AM611" i="1" s="1"/>
  <c r="V611" i="1"/>
  <c r="W610" i="1"/>
  <c r="AM610" i="1" s="1"/>
  <c r="V610" i="1"/>
  <c r="W609" i="1"/>
  <c r="AM609" i="1" s="1"/>
  <c r="V609" i="1"/>
  <c r="W608" i="1"/>
  <c r="AM608" i="1" s="1"/>
  <c r="V608" i="1"/>
  <c r="W607" i="1"/>
  <c r="AM607" i="1" s="1"/>
  <c r="V607" i="1"/>
  <c r="W606" i="1"/>
  <c r="AM606" i="1" s="1"/>
  <c r="V606" i="1"/>
  <c r="W605" i="1"/>
  <c r="AM605" i="1" s="1"/>
  <c r="V605" i="1"/>
  <c r="W604" i="1"/>
  <c r="AM604" i="1" s="1"/>
  <c r="V604" i="1"/>
  <c r="W603" i="1"/>
  <c r="AM603" i="1" s="1"/>
  <c r="V603" i="1"/>
  <c r="W602" i="1"/>
  <c r="AM602" i="1" s="1"/>
  <c r="V602" i="1"/>
  <c r="W601" i="1"/>
  <c r="AM601" i="1" s="1"/>
  <c r="V601" i="1"/>
  <c r="W600" i="1"/>
  <c r="AM600" i="1" s="1"/>
  <c r="V600" i="1"/>
  <c r="W599" i="1"/>
  <c r="AM599" i="1" s="1"/>
  <c r="V599" i="1"/>
  <c r="W598" i="1"/>
  <c r="AM598" i="1" s="1"/>
  <c r="V598" i="1"/>
  <c r="W597" i="1"/>
  <c r="AM597" i="1" s="1"/>
  <c r="V597" i="1"/>
  <c r="W596" i="1"/>
  <c r="AM596" i="1" s="1"/>
  <c r="V596" i="1"/>
  <c r="W595" i="1"/>
  <c r="AM595" i="1" s="1"/>
  <c r="V595" i="1"/>
  <c r="W594" i="1"/>
  <c r="AM594" i="1" s="1"/>
  <c r="V594" i="1"/>
  <c r="W593" i="1"/>
  <c r="AM593" i="1" s="1"/>
  <c r="V593" i="1"/>
  <c r="W592" i="1"/>
  <c r="AM592" i="1" s="1"/>
  <c r="V592" i="1"/>
  <c r="W591" i="1"/>
  <c r="AM591" i="1" s="1"/>
  <c r="V591" i="1"/>
  <c r="W590" i="1"/>
  <c r="AM590" i="1" s="1"/>
  <c r="V590" i="1"/>
  <c r="W589" i="1"/>
  <c r="AM589" i="1" s="1"/>
  <c r="V589" i="1"/>
  <c r="W588" i="1"/>
  <c r="AM588" i="1" s="1"/>
  <c r="V588" i="1"/>
  <c r="W587" i="1"/>
  <c r="AM587" i="1" s="1"/>
  <c r="V587" i="1"/>
  <c r="W586" i="1"/>
  <c r="AM586" i="1" s="1"/>
  <c r="V586" i="1"/>
  <c r="W585" i="1"/>
  <c r="AM585" i="1" s="1"/>
  <c r="V585" i="1"/>
  <c r="W584" i="1"/>
  <c r="AM584" i="1" s="1"/>
  <c r="V584" i="1"/>
  <c r="W583" i="1"/>
  <c r="AM583" i="1" s="1"/>
  <c r="V583" i="1"/>
  <c r="W582" i="1"/>
  <c r="AM582" i="1" s="1"/>
  <c r="V582" i="1"/>
  <c r="W581" i="1"/>
  <c r="AM581" i="1" s="1"/>
  <c r="V581" i="1"/>
  <c r="W580" i="1"/>
  <c r="AM580" i="1" s="1"/>
  <c r="V580" i="1"/>
  <c r="W579" i="1"/>
  <c r="AE579" i="1" s="1"/>
  <c r="V579" i="1"/>
  <c r="W578" i="1"/>
  <c r="AM578" i="1" s="1"/>
  <c r="V578" i="1"/>
  <c r="V577" i="1"/>
  <c r="W577" i="1"/>
  <c r="AM577" i="1" s="1"/>
  <c r="V576" i="1"/>
  <c r="W576" i="1"/>
  <c r="AM576" i="1" s="1"/>
  <c r="W575" i="1"/>
  <c r="AE575" i="1" s="1"/>
  <c r="V575" i="1"/>
  <c r="W574" i="1"/>
  <c r="AM574" i="1" s="1"/>
  <c r="V574" i="1"/>
  <c r="W573" i="1"/>
  <c r="AP573" i="1" s="1"/>
  <c r="V573" i="1"/>
  <c r="W572" i="1"/>
  <c r="AM572" i="1" s="1"/>
  <c r="V572" i="1"/>
  <c r="W571" i="1"/>
  <c r="AM571" i="1" s="1"/>
  <c r="V571" i="1"/>
  <c r="W570" i="1"/>
  <c r="AP570" i="1" s="1"/>
  <c r="V570" i="1"/>
  <c r="W569" i="1"/>
  <c r="V569" i="1"/>
  <c r="W568" i="1"/>
  <c r="AM568" i="1" s="1"/>
  <c r="V568" i="1"/>
  <c r="AD568" i="1" s="1"/>
  <c r="W567" i="1"/>
  <c r="AP567" i="1" s="1"/>
  <c r="V567" i="1"/>
  <c r="W566" i="1"/>
  <c r="V566" i="1"/>
  <c r="W565" i="1"/>
  <c r="V565" i="1"/>
  <c r="W564" i="1"/>
  <c r="AM564" i="1" s="1"/>
  <c r="V564" i="1"/>
  <c r="W563" i="1"/>
  <c r="AE563" i="1" s="1"/>
  <c r="V563" i="1"/>
  <c r="W562" i="1"/>
  <c r="AM562" i="1" s="1"/>
  <c r="V562" i="1"/>
  <c r="W561" i="1"/>
  <c r="V561" i="1"/>
  <c r="W560" i="1"/>
  <c r="V560" i="1"/>
  <c r="W559" i="1"/>
  <c r="AM559" i="1" s="1"/>
  <c r="V559" i="1"/>
  <c r="W558" i="1"/>
  <c r="AM558" i="1" s="1"/>
  <c r="V558" i="1"/>
  <c r="W557" i="1"/>
  <c r="V557" i="1"/>
  <c r="W556" i="1"/>
  <c r="AM556" i="1" s="1"/>
  <c r="V556" i="1"/>
  <c r="W555" i="1"/>
  <c r="V555" i="1"/>
  <c r="W554" i="1"/>
  <c r="AM554" i="1" s="1"/>
  <c r="V554" i="1"/>
  <c r="W553" i="1"/>
  <c r="AM553" i="1" s="1"/>
  <c r="V553" i="1"/>
  <c r="W552" i="1"/>
  <c r="AM552" i="1" s="1"/>
  <c r="V552" i="1"/>
  <c r="W551" i="1"/>
  <c r="V551" i="1"/>
  <c r="W550" i="1"/>
  <c r="V550" i="1"/>
  <c r="W549" i="1"/>
  <c r="V549" i="1"/>
  <c r="W548" i="1"/>
  <c r="AM548" i="1" s="1"/>
  <c r="V548" i="1"/>
  <c r="W547" i="1"/>
  <c r="V547" i="1"/>
  <c r="W546" i="1"/>
  <c r="V546" i="1"/>
  <c r="W545" i="1"/>
  <c r="AM545" i="1" s="1"/>
  <c r="V545" i="1"/>
  <c r="W544" i="1"/>
  <c r="AM544" i="1" s="1"/>
  <c r="V544" i="1"/>
  <c r="W543" i="1"/>
  <c r="V543" i="1"/>
  <c r="W542" i="1"/>
  <c r="AM542" i="1" s="1"/>
  <c r="V542" i="1"/>
  <c r="W541" i="1"/>
  <c r="AM541" i="1" s="1"/>
  <c r="V541" i="1"/>
  <c r="W540" i="1"/>
  <c r="AM540" i="1" s="1"/>
  <c r="V540" i="1"/>
  <c r="W539" i="1"/>
  <c r="AM539" i="1" s="1"/>
  <c r="V539" i="1"/>
  <c r="W538" i="1"/>
  <c r="AM538" i="1" s="1"/>
  <c r="V538" i="1"/>
  <c r="W537" i="1"/>
  <c r="AM537" i="1" s="1"/>
  <c r="V537" i="1"/>
  <c r="W536" i="1"/>
  <c r="AM536" i="1" s="1"/>
  <c r="V536" i="1"/>
  <c r="W535" i="1"/>
  <c r="AM535" i="1" s="1"/>
  <c r="V535" i="1"/>
  <c r="W534" i="1"/>
  <c r="AM534" i="1" s="1"/>
  <c r="V534" i="1"/>
  <c r="W533" i="1"/>
  <c r="AM533" i="1" s="1"/>
  <c r="V533" i="1"/>
  <c r="W532" i="1"/>
  <c r="AM532" i="1" s="1"/>
  <c r="V532" i="1"/>
  <c r="W531" i="1"/>
  <c r="AM531" i="1" s="1"/>
  <c r="V531" i="1"/>
  <c r="W530" i="1"/>
  <c r="AM530" i="1" s="1"/>
  <c r="V530" i="1"/>
  <c r="W529" i="1"/>
  <c r="AM529" i="1" s="1"/>
  <c r="V529" i="1"/>
  <c r="W528" i="1"/>
  <c r="AM528" i="1" s="1"/>
  <c r="V528" i="1"/>
  <c r="W527" i="1"/>
  <c r="AM527" i="1" s="1"/>
  <c r="V527" i="1"/>
  <c r="W526" i="1"/>
  <c r="AM526" i="1" s="1"/>
  <c r="V526" i="1"/>
  <c r="W525" i="1"/>
  <c r="AM525" i="1" s="1"/>
  <c r="V525" i="1"/>
  <c r="W524" i="1"/>
  <c r="AM524" i="1" s="1"/>
  <c r="V524" i="1"/>
  <c r="W523" i="1"/>
  <c r="AM523" i="1" s="1"/>
  <c r="V523" i="1"/>
  <c r="W522" i="1"/>
  <c r="AM522" i="1" s="1"/>
  <c r="V522" i="1"/>
  <c r="W521" i="1"/>
  <c r="AM521" i="1" s="1"/>
  <c r="V521" i="1"/>
  <c r="W520" i="1"/>
  <c r="AM520" i="1" s="1"/>
  <c r="V520" i="1"/>
  <c r="AA519" i="1"/>
  <c r="AQ519" i="1" s="1"/>
  <c r="W519" i="1"/>
  <c r="AM519" i="1" s="1"/>
  <c r="V519" i="1"/>
  <c r="W518" i="1"/>
  <c r="AM518" i="1" s="1"/>
  <c r="V518" i="1"/>
  <c r="AD518" i="1" s="1"/>
  <c r="W517" i="1"/>
  <c r="AM517" i="1" s="1"/>
  <c r="V517" i="1"/>
  <c r="W516" i="1"/>
  <c r="AM516" i="1" s="1"/>
  <c r="V516" i="1"/>
  <c r="AD516" i="1" s="1"/>
  <c r="AD539" i="1"/>
  <c r="W515" i="1"/>
  <c r="AM515" i="1" s="1"/>
  <c r="V515" i="1"/>
  <c r="W514" i="1"/>
  <c r="AM514" i="1" s="1"/>
  <c r="V514" i="1"/>
  <c r="W513" i="1"/>
  <c r="AM513" i="1" s="1"/>
  <c r="V513" i="1"/>
  <c r="W512" i="1"/>
  <c r="AM512" i="1" s="1"/>
  <c r="V512" i="1"/>
  <c r="W511" i="1"/>
  <c r="AM511" i="1" s="1"/>
  <c r="V511" i="1"/>
  <c r="W510" i="1"/>
  <c r="AM510" i="1" s="1"/>
  <c r="V510" i="1"/>
  <c r="W509" i="1"/>
  <c r="AM509" i="1" s="1"/>
  <c r="V509" i="1"/>
  <c r="W508" i="1"/>
  <c r="AE508" i="1" s="1"/>
  <c r="V508" i="1"/>
  <c r="AA507" i="1"/>
  <c r="W507" i="1"/>
  <c r="AM507" i="1" s="1"/>
  <c r="V507" i="1"/>
  <c r="V506" i="1"/>
  <c r="W506" i="1"/>
  <c r="AM506" i="1" s="1"/>
  <c r="V505" i="1"/>
  <c r="W505" i="1"/>
  <c r="AM505" i="1" s="1"/>
  <c r="W504" i="1"/>
  <c r="AE504" i="1" s="1"/>
  <c r="V504" i="1"/>
  <c r="W503" i="1"/>
  <c r="AM503" i="1" s="1"/>
  <c r="V503" i="1"/>
  <c r="W502" i="1"/>
  <c r="AP502" i="1" s="1"/>
  <c r="V502" i="1"/>
  <c r="W501" i="1"/>
  <c r="AM501" i="1" s="1"/>
  <c r="V501" i="1"/>
  <c r="W500" i="1"/>
  <c r="AM500" i="1" s="1"/>
  <c r="V500" i="1"/>
  <c r="W499" i="1"/>
  <c r="AP499" i="1" s="1"/>
  <c r="V499" i="1"/>
  <c r="W498" i="1"/>
  <c r="V498" i="1"/>
  <c r="W497" i="1"/>
  <c r="AM497" i="1" s="1"/>
  <c r="V497" i="1"/>
  <c r="AD497" i="1" s="1"/>
  <c r="W496" i="1"/>
  <c r="AP496" i="1" s="1"/>
  <c r="V496" i="1"/>
  <c r="W495" i="1"/>
  <c r="V495" i="1"/>
  <c r="W494" i="1"/>
  <c r="V494" i="1"/>
  <c r="W493" i="1"/>
  <c r="AM493" i="1" s="1"/>
  <c r="V493" i="1"/>
  <c r="AD493" i="1" s="1"/>
  <c r="W492" i="1"/>
  <c r="AE492" i="1" s="1"/>
  <c r="V492" i="1"/>
  <c r="W491" i="1"/>
  <c r="AM491" i="1" s="1"/>
  <c r="V491" i="1"/>
  <c r="W490" i="1"/>
  <c r="V490" i="1"/>
  <c r="W489" i="1"/>
  <c r="V489" i="1"/>
  <c r="W488" i="1"/>
  <c r="AM488" i="1" s="1"/>
  <c r="V488" i="1"/>
  <c r="W487" i="1"/>
  <c r="AM487" i="1" s="1"/>
  <c r="V487" i="1"/>
  <c r="W486" i="1"/>
  <c r="V486" i="1"/>
  <c r="W485" i="1"/>
  <c r="AM485" i="1" s="1"/>
  <c r="V485" i="1"/>
  <c r="AD485" i="1" s="1"/>
  <c r="W484" i="1"/>
  <c r="V484" i="1"/>
  <c r="W483" i="1"/>
  <c r="AM483" i="1" s="1"/>
  <c r="V483" i="1"/>
  <c r="W482" i="1"/>
  <c r="AM482" i="1" s="1"/>
  <c r="V482" i="1"/>
  <c r="W481" i="1"/>
  <c r="AM481" i="1" s="1"/>
  <c r="V481" i="1"/>
  <c r="W480" i="1"/>
  <c r="V480" i="1"/>
  <c r="W479" i="1"/>
  <c r="V479" i="1"/>
  <c r="W478" i="1"/>
  <c r="V478" i="1"/>
  <c r="W477" i="1"/>
  <c r="AM477" i="1" s="1"/>
  <c r="V477" i="1"/>
  <c r="W476" i="1"/>
  <c r="V476" i="1"/>
  <c r="W475" i="1"/>
  <c r="V475" i="1"/>
  <c r="W474" i="1"/>
  <c r="AM474" i="1" s="1"/>
  <c r="V474" i="1"/>
  <c r="W473" i="1"/>
  <c r="AM473" i="1" s="1"/>
  <c r="V473" i="1"/>
  <c r="W472" i="1"/>
  <c r="V472" i="1"/>
  <c r="W471" i="1"/>
  <c r="AM471" i="1" s="1"/>
  <c r="V471" i="1"/>
  <c r="AD471" i="1" s="1"/>
  <c r="W470" i="1"/>
  <c r="AM470" i="1" s="1"/>
  <c r="V470" i="1"/>
  <c r="W469" i="1"/>
  <c r="AM469" i="1" s="1"/>
  <c r="V469" i="1"/>
  <c r="AD469" i="1" s="1"/>
  <c r="W468" i="1"/>
  <c r="AM468" i="1" s="1"/>
  <c r="V468" i="1"/>
  <c r="W467" i="1"/>
  <c r="AM467" i="1" s="1"/>
  <c r="V467" i="1"/>
  <c r="AD467" i="1" s="1"/>
  <c r="W466" i="1"/>
  <c r="AM466" i="1" s="1"/>
  <c r="V466" i="1"/>
  <c r="X465" i="1"/>
  <c r="AN465" i="1" s="1"/>
  <c r="W465" i="1"/>
  <c r="AM465" i="1" s="1"/>
  <c r="V465" i="1"/>
  <c r="W464" i="1"/>
  <c r="AM464" i="1" s="1"/>
  <c r="V464" i="1"/>
  <c r="W463" i="1"/>
  <c r="AM463" i="1" s="1"/>
  <c r="V463" i="1"/>
  <c r="W462" i="1"/>
  <c r="AM462" i="1" s="1"/>
  <c r="V462" i="1"/>
  <c r="W461" i="1"/>
  <c r="AM461" i="1" s="1"/>
  <c r="V461" i="1"/>
  <c r="W460" i="1"/>
  <c r="AM460" i="1" s="1"/>
  <c r="V460" i="1"/>
  <c r="W459" i="1"/>
  <c r="AM459" i="1" s="1"/>
  <c r="V459" i="1"/>
  <c r="W458" i="1"/>
  <c r="AM458" i="1" s="1"/>
  <c r="V458" i="1"/>
  <c r="W457" i="1"/>
  <c r="AM457" i="1" s="1"/>
  <c r="V457" i="1"/>
  <c r="W456" i="1"/>
  <c r="AM456" i="1" s="1"/>
  <c r="V456" i="1"/>
  <c r="W455" i="1"/>
  <c r="AM455" i="1" s="1"/>
  <c r="V455" i="1"/>
  <c r="W454" i="1"/>
  <c r="AM454" i="1" s="1"/>
  <c r="V454" i="1"/>
  <c r="W453" i="1"/>
  <c r="AM453" i="1" s="1"/>
  <c r="V453" i="1"/>
  <c r="W452" i="1"/>
  <c r="AM452" i="1" s="1"/>
  <c r="V452" i="1"/>
  <c r="W451" i="1"/>
  <c r="AM451" i="1" s="1"/>
  <c r="V451" i="1"/>
  <c r="W450" i="1"/>
  <c r="AM450" i="1" s="1"/>
  <c r="V450" i="1"/>
  <c r="W449" i="1"/>
  <c r="AM449" i="1" s="1"/>
  <c r="V449" i="1"/>
  <c r="W448" i="1"/>
  <c r="AM448" i="1" s="1"/>
  <c r="V448" i="1"/>
  <c r="W447" i="1"/>
  <c r="AM447" i="1" s="1"/>
  <c r="V447" i="1"/>
  <c r="W446" i="1"/>
  <c r="AM446" i="1" s="1"/>
  <c r="V446" i="1"/>
  <c r="W445" i="1"/>
  <c r="AM445" i="1" s="1"/>
  <c r="V445" i="1"/>
  <c r="W444" i="1"/>
  <c r="AM444" i="1" s="1"/>
  <c r="V444" i="1"/>
  <c r="W443" i="1"/>
  <c r="AM443" i="1" s="1"/>
  <c r="V443" i="1"/>
  <c r="W442" i="1"/>
  <c r="AM442" i="1" s="1"/>
  <c r="V442" i="1"/>
  <c r="W441" i="1"/>
  <c r="AM441" i="1" s="1"/>
  <c r="V441" i="1"/>
  <c r="W440" i="1"/>
  <c r="AM440" i="1" s="1"/>
  <c r="V440" i="1"/>
  <c r="W439" i="1"/>
  <c r="AM439" i="1" s="1"/>
  <c r="V439" i="1"/>
  <c r="W438" i="1"/>
  <c r="AM438" i="1" s="1"/>
  <c r="V438" i="1"/>
  <c r="W437" i="1"/>
  <c r="AE437" i="1" s="1"/>
  <c r="V437" i="1"/>
  <c r="W436" i="1"/>
  <c r="AM436" i="1" s="1"/>
  <c r="V436" i="1"/>
  <c r="V435" i="1"/>
  <c r="W435" i="1"/>
  <c r="AM435" i="1" s="1"/>
  <c r="V434" i="1"/>
  <c r="W434" i="1"/>
  <c r="AM434" i="1" s="1"/>
  <c r="W433" i="1"/>
  <c r="AE433" i="1" s="1"/>
  <c r="V433" i="1"/>
  <c r="W432" i="1"/>
  <c r="AM432" i="1" s="1"/>
  <c r="V432" i="1"/>
  <c r="Z431" i="1"/>
  <c r="AH431" i="1" s="1"/>
  <c r="W431" i="1"/>
  <c r="AP431" i="1" s="1"/>
  <c r="V431" i="1"/>
  <c r="W430" i="1"/>
  <c r="AM430" i="1" s="1"/>
  <c r="V430" i="1"/>
  <c r="W429" i="1"/>
  <c r="AM429" i="1" s="1"/>
  <c r="V429" i="1"/>
  <c r="W428" i="1"/>
  <c r="AP428" i="1" s="1"/>
  <c r="V428" i="1"/>
  <c r="W427" i="1"/>
  <c r="V427" i="1"/>
  <c r="W426" i="1"/>
  <c r="AM426" i="1" s="1"/>
  <c r="V426" i="1"/>
  <c r="AD426" i="1" s="1"/>
  <c r="W425" i="1"/>
  <c r="AP425" i="1" s="1"/>
  <c r="V425" i="1"/>
  <c r="W424" i="1"/>
  <c r="V424" i="1"/>
  <c r="W423" i="1"/>
  <c r="V423" i="1"/>
  <c r="W422" i="1"/>
  <c r="AM422" i="1" s="1"/>
  <c r="V422" i="1"/>
  <c r="W421" i="1"/>
  <c r="AE421" i="1" s="1"/>
  <c r="V421" i="1"/>
  <c r="W420" i="1"/>
  <c r="AM420" i="1" s="1"/>
  <c r="V420" i="1"/>
  <c r="W419" i="1"/>
  <c r="V419" i="1"/>
  <c r="W418" i="1"/>
  <c r="V418" i="1"/>
  <c r="W417" i="1"/>
  <c r="AM417" i="1" s="1"/>
  <c r="V417" i="1"/>
  <c r="Y416" i="1"/>
  <c r="AO416" i="1" s="1"/>
  <c r="W416" i="1"/>
  <c r="AM416" i="1" s="1"/>
  <c r="V416" i="1"/>
  <c r="W415" i="1"/>
  <c r="V415" i="1"/>
  <c r="W414" i="1"/>
  <c r="AM414" i="1" s="1"/>
  <c r="V414" i="1"/>
  <c r="W413" i="1"/>
  <c r="V413" i="1"/>
  <c r="W412" i="1"/>
  <c r="AM412" i="1" s="1"/>
  <c r="V412" i="1"/>
  <c r="W411" i="1"/>
  <c r="AM411" i="1" s="1"/>
  <c r="V411" i="1"/>
  <c r="W410" i="1"/>
  <c r="AM410" i="1" s="1"/>
  <c r="V410" i="1"/>
  <c r="W409" i="1"/>
  <c r="V409" i="1"/>
  <c r="W408" i="1"/>
  <c r="V408" i="1"/>
  <c r="W407" i="1"/>
  <c r="V407" i="1"/>
  <c r="W406" i="1"/>
  <c r="AM406" i="1" s="1"/>
  <c r="V406" i="1"/>
  <c r="W405" i="1"/>
  <c r="V405" i="1"/>
  <c r="W404" i="1"/>
  <c r="V404" i="1"/>
  <c r="W403" i="1"/>
  <c r="AM403" i="1" s="1"/>
  <c r="V403" i="1"/>
  <c r="W402" i="1"/>
  <c r="AM402" i="1" s="1"/>
  <c r="V402" i="1"/>
  <c r="W401" i="1"/>
  <c r="V401" i="1"/>
  <c r="W400" i="1"/>
  <c r="AM400" i="1" s="1"/>
  <c r="V400" i="1"/>
  <c r="W399" i="1"/>
  <c r="AM399" i="1" s="1"/>
  <c r="V399" i="1"/>
  <c r="W398" i="1"/>
  <c r="AM398" i="1" s="1"/>
  <c r="V398" i="1"/>
  <c r="W397" i="1"/>
  <c r="AM397" i="1" s="1"/>
  <c r="V397" i="1"/>
  <c r="W396" i="1"/>
  <c r="AM396" i="1" s="1"/>
  <c r="V396" i="1"/>
  <c r="W395" i="1"/>
  <c r="AM395" i="1" s="1"/>
  <c r="V395" i="1"/>
  <c r="Y394" i="1"/>
  <c r="AO394" i="1" s="1"/>
  <c r="W394" i="1"/>
  <c r="AM394" i="1" s="1"/>
  <c r="V394" i="1"/>
  <c r="W393" i="1"/>
  <c r="AM393" i="1" s="1"/>
  <c r="V393" i="1"/>
  <c r="AD393" i="1" s="1"/>
  <c r="W392" i="1"/>
  <c r="AM392" i="1" s="1"/>
  <c r="V392" i="1"/>
  <c r="W391" i="1"/>
  <c r="AM391" i="1" s="1"/>
  <c r="V391" i="1"/>
  <c r="AD391" i="1" s="1"/>
  <c r="W390" i="1"/>
  <c r="AM390" i="1" s="1"/>
  <c r="V390" i="1"/>
  <c r="X389" i="1"/>
  <c r="AN389" i="1" s="1"/>
  <c r="W389" i="1"/>
  <c r="AM389" i="1" s="1"/>
  <c r="V389" i="1"/>
  <c r="W388" i="1"/>
  <c r="AM388" i="1" s="1"/>
  <c r="V388" i="1"/>
  <c r="W387" i="1"/>
  <c r="AM387" i="1" s="1"/>
  <c r="V387" i="1"/>
  <c r="W386" i="1"/>
  <c r="AM386" i="1" s="1"/>
  <c r="V386" i="1"/>
  <c r="AB385" i="1"/>
  <c r="AR385" i="1" s="1"/>
  <c r="W385" i="1"/>
  <c r="AM385" i="1" s="1"/>
  <c r="V385" i="1"/>
  <c r="W384" i="1"/>
  <c r="AM384" i="1" s="1"/>
  <c r="V384" i="1"/>
  <c r="W383" i="1"/>
  <c r="AM383" i="1" s="1"/>
  <c r="V383" i="1"/>
  <c r="W382" i="1"/>
  <c r="AM382" i="1" s="1"/>
  <c r="V382" i="1"/>
  <c r="W381" i="1"/>
  <c r="AM381" i="1" s="1"/>
  <c r="V381" i="1"/>
  <c r="W380" i="1"/>
  <c r="AM380" i="1" s="1"/>
  <c r="V380" i="1"/>
  <c r="W379" i="1"/>
  <c r="AM379" i="1" s="1"/>
  <c r="V379" i="1"/>
  <c r="W378" i="1"/>
  <c r="AM378" i="1" s="1"/>
  <c r="V378" i="1"/>
  <c r="W377" i="1"/>
  <c r="AM377" i="1" s="1"/>
  <c r="V377" i="1"/>
  <c r="W376" i="1"/>
  <c r="AM376" i="1" s="1"/>
  <c r="V376" i="1"/>
  <c r="W375" i="1"/>
  <c r="AM375" i="1" s="1"/>
  <c r="V375" i="1"/>
  <c r="W374" i="1"/>
  <c r="AM374" i="1" s="1"/>
  <c r="V374" i="1"/>
  <c r="W373" i="1"/>
  <c r="AM373" i="1" s="1"/>
  <c r="V373" i="1"/>
  <c r="W372" i="1"/>
  <c r="AM372" i="1" s="1"/>
  <c r="V372" i="1"/>
  <c r="Y371" i="1"/>
  <c r="AO371" i="1" s="1"/>
  <c r="W371" i="1"/>
  <c r="AM371" i="1" s="1"/>
  <c r="V371" i="1"/>
  <c r="W370" i="1"/>
  <c r="AM370" i="1" s="1"/>
  <c r="V370" i="1"/>
  <c r="W369" i="1"/>
  <c r="AM369" i="1" s="1"/>
  <c r="V369" i="1"/>
  <c r="W368" i="1"/>
  <c r="AM368" i="1" s="1"/>
  <c r="V368" i="1"/>
  <c r="W367" i="1"/>
  <c r="AM367" i="1" s="1"/>
  <c r="V367" i="1"/>
  <c r="AA366" i="1"/>
  <c r="AQ366" i="1" s="1"/>
  <c r="W366" i="1"/>
  <c r="AE366" i="1" s="1"/>
  <c r="V366" i="1"/>
  <c r="W365" i="1"/>
  <c r="AM365" i="1" s="1"/>
  <c r="V365" i="1"/>
  <c r="AD861" i="1"/>
  <c r="X861" i="1"/>
  <c r="AN861" i="1" s="1"/>
  <c r="AD860" i="1"/>
  <c r="Y860" i="1"/>
  <c r="AO860" i="1" s="1"/>
  <c r="X860" i="1"/>
  <c r="AN860" i="1" s="1"/>
  <c r="AD859" i="1"/>
  <c r="Z859" i="1"/>
  <c r="AP859" i="1" s="1"/>
  <c r="Y859" i="1"/>
  <c r="AO859" i="1" s="1"/>
  <c r="X859" i="1"/>
  <c r="AN859" i="1" s="1"/>
  <c r="Z858" i="1"/>
  <c r="X858" i="1"/>
  <c r="AD857" i="1"/>
  <c r="Z857" i="1"/>
  <c r="AH857" i="1" s="1"/>
  <c r="Y857" i="1"/>
  <c r="AO857" i="1" s="1"/>
  <c r="X857" i="1"/>
  <c r="AN857" i="1" s="1"/>
  <c r="Z856" i="1"/>
  <c r="Y856" i="1"/>
  <c r="X856" i="1"/>
  <c r="AN856" i="1" s="1"/>
  <c r="AD855" i="1"/>
  <c r="Z855" i="1"/>
  <c r="AH855" i="1" s="1"/>
  <c r="Y855" i="1"/>
  <c r="Z854" i="1"/>
  <c r="AL854" i="1" s="1"/>
  <c r="Y854" i="1"/>
  <c r="X854" i="1"/>
  <c r="AN854" i="1" s="1"/>
  <c r="AD853" i="1"/>
  <c r="Z853" i="1"/>
  <c r="Y853" i="1"/>
  <c r="X853" i="1"/>
  <c r="AN853" i="1" s="1"/>
  <c r="Z852" i="1"/>
  <c r="Y852" i="1"/>
  <c r="AO852" i="1" s="1"/>
  <c r="X852" i="1"/>
  <c r="AN852" i="1" s="1"/>
  <c r="AD851" i="1"/>
  <c r="Z851" i="1"/>
  <c r="AH851" i="1" s="1"/>
  <c r="Y851" i="1"/>
  <c r="AO851" i="1" s="1"/>
  <c r="AA850" i="1"/>
  <c r="AQ850" i="1" s="1"/>
  <c r="Z850" i="1"/>
  <c r="Y850" i="1"/>
  <c r="X850" i="1"/>
  <c r="AF850" i="1" s="1"/>
  <c r="AD849" i="1"/>
  <c r="AA849" i="1"/>
  <c r="Z849" i="1"/>
  <c r="Y849" i="1"/>
  <c r="AA848" i="1"/>
  <c r="Z848" i="1"/>
  <c r="AP848" i="1" s="1"/>
  <c r="Y848" i="1"/>
  <c r="AO848" i="1" s="1"/>
  <c r="X848" i="1"/>
  <c r="AN848" i="1" s="1"/>
  <c r="AD847" i="1"/>
  <c r="AA847" i="1"/>
  <c r="Z847" i="1"/>
  <c r="Y847" i="1"/>
  <c r="AA846" i="1"/>
  <c r="Z846" i="1"/>
  <c r="Y846" i="1"/>
  <c r="AO846" i="1" s="1"/>
  <c r="X846" i="1"/>
  <c r="AF846" i="1" s="1"/>
  <c r="AD845" i="1"/>
  <c r="AA845" i="1"/>
  <c r="AQ845" i="1" s="1"/>
  <c r="Z845" i="1"/>
  <c r="Y845" i="1"/>
  <c r="AO845" i="1" s="1"/>
  <c r="AD844" i="1"/>
  <c r="AA844" i="1"/>
  <c r="Z844" i="1"/>
  <c r="AP844" i="1" s="1"/>
  <c r="Y844" i="1"/>
  <c r="X844" i="1"/>
  <c r="AN844" i="1" s="1"/>
  <c r="AD843" i="1"/>
  <c r="AA843" i="1"/>
  <c r="AQ843" i="1" s="1"/>
  <c r="Z843" i="1"/>
  <c r="AP843" i="1" s="1"/>
  <c r="Y843" i="1"/>
  <c r="AO843" i="1" s="1"/>
  <c r="AA842" i="1"/>
  <c r="AQ842" i="1" s="1"/>
  <c r="X842" i="1"/>
  <c r="AN842" i="1" s="1"/>
  <c r="AD841" i="1"/>
  <c r="AA841" i="1"/>
  <c r="Z841" i="1"/>
  <c r="AH841" i="1" s="1"/>
  <c r="Y841" i="1"/>
  <c r="AD840" i="1"/>
  <c r="AA840" i="1"/>
  <c r="Z840" i="1"/>
  <c r="AH840" i="1" s="1"/>
  <c r="Y840" i="1"/>
  <c r="X840" i="1"/>
  <c r="AF840" i="1" s="1"/>
  <c r="AD839" i="1"/>
  <c r="AA839" i="1"/>
  <c r="AQ839" i="1" s="1"/>
  <c r="Z839" i="1"/>
  <c r="AP839" i="1" s="1"/>
  <c r="Y839" i="1"/>
  <c r="X839" i="1"/>
  <c r="AN839" i="1" s="1"/>
  <c r="AB838" i="1"/>
  <c r="AR838" i="1" s="1"/>
  <c r="Z838" i="1"/>
  <c r="AP838" i="1" s="1"/>
  <c r="Y838" i="1"/>
  <c r="AO838" i="1" s="1"/>
  <c r="X838" i="1"/>
  <c r="AN838" i="1" s="1"/>
  <c r="AD837" i="1"/>
  <c r="AB837" i="1"/>
  <c r="AR837" i="1" s="1"/>
  <c r="AA837" i="1"/>
  <c r="Z837" i="1"/>
  <c r="AP837" i="1" s="1"/>
  <c r="Y837" i="1"/>
  <c r="X837" i="1"/>
  <c r="AN837" i="1" s="1"/>
  <c r="AB836" i="1"/>
  <c r="AR836" i="1" s="1"/>
  <c r="AA836" i="1"/>
  <c r="Z836" i="1"/>
  <c r="AP836" i="1" s="1"/>
  <c r="Y836" i="1"/>
  <c r="X836" i="1"/>
  <c r="AN836" i="1" s="1"/>
  <c r="AB835" i="1"/>
  <c r="AJ835" i="1" s="1"/>
  <c r="AA835" i="1"/>
  <c r="AQ835" i="1" s="1"/>
  <c r="Z835" i="1"/>
  <c r="AP835" i="1" s="1"/>
  <c r="Y835" i="1"/>
  <c r="AO835" i="1" s="1"/>
  <c r="X835" i="1"/>
  <c r="AN835" i="1" s="1"/>
  <c r="AD834" i="1"/>
  <c r="AB834" i="1"/>
  <c r="Z834" i="1"/>
  <c r="AP834" i="1" s="1"/>
  <c r="Y834" i="1"/>
  <c r="AO834" i="1" s="1"/>
  <c r="X834" i="1"/>
  <c r="AN834" i="1" s="1"/>
  <c r="AD833" i="1"/>
  <c r="AB833" i="1"/>
  <c r="AA833" i="1"/>
  <c r="AQ833" i="1" s="1"/>
  <c r="Z833" i="1"/>
  <c r="AP833" i="1" s="1"/>
  <c r="Y833" i="1"/>
  <c r="AO833" i="1" s="1"/>
  <c r="X833" i="1"/>
  <c r="AN833" i="1" s="1"/>
  <c r="AB832" i="1"/>
  <c r="AR832" i="1" s="1"/>
  <c r="AA832" i="1"/>
  <c r="Z832" i="1"/>
  <c r="AP832" i="1" s="1"/>
  <c r="Y832" i="1"/>
  <c r="X832" i="1"/>
  <c r="AN832" i="1" s="1"/>
  <c r="AD831" i="1"/>
  <c r="AA831" i="1"/>
  <c r="AQ831" i="1" s="1"/>
  <c r="Z831" i="1"/>
  <c r="AH831" i="1" s="1"/>
  <c r="Y831" i="1"/>
  <c r="AO831" i="1" s="1"/>
  <c r="AB830" i="1"/>
  <c r="AA830" i="1"/>
  <c r="AI830" i="1" s="1"/>
  <c r="Z830" i="1"/>
  <c r="AP830" i="1" s="1"/>
  <c r="Y830" i="1"/>
  <c r="X830" i="1"/>
  <c r="AN830" i="1" s="1"/>
  <c r="AD829" i="1"/>
  <c r="AB829" i="1"/>
  <c r="AA829" i="1"/>
  <c r="AQ829" i="1" s="1"/>
  <c r="X829" i="1"/>
  <c r="AB828" i="1"/>
  <c r="AA828" i="1"/>
  <c r="AQ828" i="1" s="1"/>
  <c r="Z828" i="1"/>
  <c r="AP828" i="1" s="1"/>
  <c r="Y828" i="1"/>
  <c r="AO828" i="1" s="1"/>
  <c r="X828" i="1"/>
  <c r="AN828" i="1" s="1"/>
  <c r="AB827" i="1"/>
  <c r="AA827" i="1"/>
  <c r="AQ827" i="1" s="1"/>
  <c r="Z827" i="1"/>
  <c r="AP827" i="1" s="1"/>
  <c r="Y827" i="1"/>
  <c r="AO827" i="1" s="1"/>
  <c r="X827" i="1"/>
  <c r="AN827" i="1" s="1"/>
  <c r="AB826" i="1"/>
  <c r="AR826" i="1" s="1"/>
  <c r="AA826" i="1"/>
  <c r="AQ826" i="1" s="1"/>
  <c r="Z826" i="1"/>
  <c r="AP826" i="1" s="1"/>
  <c r="Y826" i="1"/>
  <c r="AO826" i="1" s="1"/>
  <c r="X826" i="1"/>
  <c r="AN826" i="1" s="1"/>
  <c r="AD825" i="1"/>
  <c r="AB825" i="1"/>
  <c r="AR825" i="1" s="1"/>
  <c r="AA825" i="1"/>
  <c r="AQ825" i="1" s="1"/>
  <c r="Z825" i="1"/>
  <c r="AP825" i="1" s="1"/>
  <c r="Y825" i="1"/>
  <c r="AO825" i="1" s="1"/>
  <c r="X825" i="1"/>
  <c r="AN825" i="1" s="1"/>
  <c r="AB824" i="1"/>
  <c r="AR824" i="1" s="1"/>
  <c r="AA824" i="1"/>
  <c r="AQ824" i="1" s="1"/>
  <c r="Z824" i="1"/>
  <c r="AP824" i="1" s="1"/>
  <c r="X824" i="1"/>
  <c r="AN824" i="1" s="1"/>
  <c r="AD823" i="1"/>
  <c r="AA823" i="1"/>
  <c r="AQ823" i="1" s="1"/>
  <c r="Z823" i="1"/>
  <c r="AP823" i="1" s="1"/>
  <c r="Y823" i="1"/>
  <c r="AO823" i="1" s="1"/>
  <c r="AB822" i="1"/>
  <c r="AA822" i="1"/>
  <c r="AQ822" i="1" s="1"/>
  <c r="Z822" i="1"/>
  <c r="AP822" i="1" s="1"/>
  <c r="Y822" i="1"/>
  <c r="AO822" i="1" s="1"/>
  <c r="X822" i="1"/>
  <c r="AN822" i="1" s="1"/>
  <c r="AD821" i="1"/>
  <c r="AB821" i="1"/>
  <c r="AA821" i="1"/>
  <c r="AQ821" i="1" s="1"/>
  <c r="Y821" i="1"/>
  <c r="AO821" i="1" s="1"/>
  <c r="X821" i="1"/>
  <c r="AN821" i="1" s="1"/>
  <c r="AB820" i="1"/>
  <c r="AA820" i="1"/>
  <c r="AQ820" i="1" s="1"/>
  <c r="Z820" i="1"/>
  <c r="AP820" i="1" s="1"/>
  <c r="X820" i="1"/>
  <c r="AN820" i="1" s="1"/>
  <c r="AD819" i="1"/>
  <c r="AB819" i="1"/>
  <c r="AR819" i="1" s="1"/>
  <c r="AA819" i="1"/>
  <c r="AQ819" i="1" s="1"/>
  <c r="Z819" i="1"/>
  <c r="AP819" i="1" s="1"/>
  <c r="Y819" i="1"/>
  <c r="AO819" i="1" s="1"/>
  <c r="X819" i="1"/>
  <c r="AN819" i="1" s="1"/>
  <c r="AB818" i="1"/>
  <c r="AR818" i="1" s="1"/>
  <c r="Z818" i="1"/>
  <c r="AP818" i="1" s="1"/>
  <c r="Y818" i="1"/>
  <c r="AO818" i="1" s="1"/>
  <c r="X818" i="1"/>
  <c r="AN818" i="1" s="1"/>
  <c r="AD817" i="1"/>
  <c r="AB817" i="1"/>
  <c r="AR817" i="1" s="1"/>
  <c r="AA817" i="1"/>
  <c r="AQ817" i="1" s="1"/>
  <c r="Z817" i="1"/>
  <c r="AP817" i="1" s="1"/>
  <c r="Y817" i="1"/>
  <c r="AO817" i="1" s="1"/>
  <c r="X817" i="1"/>
  <c r="AN817" i="1" s="1"/>
  <c r="AD816" i="1"/>
  <c r="AB816" i="1"/>
  <c r="AR816" i="1" s="1"/>
  <c r="AA816" i="1"/>
  <c r="AQ816" i="1" s="1"/>
  <c r="Z816" i="1"/>
  <c r="AP816" i="1" s="1"/>
  <c r="Y816" i="1"/>
  <c r="AO816" i="1" s="1"/>
  <c r="X816" i="1"/>
  <c r="AN816" i="1" s="1"/>
  <c r="AD815" i="1"/>
  <c r="AB815" i="1"/>
  <c r="AR815" i="1" s="1"/>
  <c r="AA815" i="1"/>
  <c r="Z815" i="1"/>
  <c r="AP815" i="1" s="1"/>
  <c r="Y815" i="1"/>
  <c r="X815" i="1"/>
  <c r="AN815" i="1" s="1"/>
  <c r="AD814" i="1"/>
  <c r="AB814" i="1"/>
  <c r="Z814" i="1"/>
  <c r="AP814" i="1" s="1"/>
  <c r="Y814" i="1"/>
  <c r="AO814" i="1" s="1"/>
  <c r="X814" i="1"/>
  <c r="AN814" i="1" s="1"/>
  <c r="AD813" i="1"/>
  <c r="AB813" i="1"/>
  <c r="AR813" i="1" s="1"/>
  <c r="AA813" i="1"/>
  <c r="AQ813" i="1" s="1"/>
  <c r="Z813" i="1"/>
  <c r="AP813" i="1" s="1"/>
  <c r="Y813" i="1"/>
  <c r="AO813" i="1" s="1"/>
  <c r="X813" i="1"/>
  <c r="AN813" i="1" s="1"/>
  <c r="AB812" i="1"/>
  <c r="AR812" i="1" s="1"/>
  <c r="AA812" i="1"/>
  <c r="AQ812" i="1" s="1"/>
  <c r="Z812" i="1"/>
  <c r="AP812" i="1" s="1"/>
  <c r="X812" i="1"/>
  <c r="AN812" i="1" s="1"/>
  <c r="AB811" i="1"/>
  <c r="AA811" i="1"/>
  <c r="AQ811" i="1" s="1"/>
  <c r="Z811" i="1"/>
  <c r="AP811" i="1" s="1"/>
  <c r="Y811" i="1"/>
  <c r="AO811" i="1" s="1"/>
  <c r="AD810" i="1"/>
  <c r="AB810" i="1"/>
  <c r="AA810" i="1"/>
  <c r="AQ810" i="1" s="1"/>
  <c r="Z810" i="1"/>
  <c r="AP810" i="1" s="1"/>
  <c r="Y810" i="1"/>
  <c r="AO810" i="1" s="1"/>
  <c r="X810" i="1"/>
  <c r="AN810" i="1" s="1"/>
  <c r="AD809" i="1"/>
  <c r="AB809" i="1"/>
  <c r="AR809" i="1" s="1"/>
  <c r="AA809" i="1"/>
  <c r="AQ809" i="1" s="1"/>
  <c r="Y809" i="1"/>
  <c r="AO809" i="1" s="1"/>
  <c r="X809" i="1"/>
  <c r="AN809" i="1" s="1"/>
  <c r="AB808" i="1"/>
  <c r="AR808" i="1" s="1"/>
  <c r="AA808" i="1"/>
  <c r="AQ808" i="1" s="1"/>
  <c r="Z808" i="1"/>
  <c r="AP808" i="1" s="1"/>
  <c r="Y808" i="1"/>
  <c r="AO808" i="1" s="1"/>
  <c r="X808" i="1"/>
  <c r="AN808" i="1" s="1"/>
  <c r="AB807" i="1"/>
  <c r="AA807" i="1"/>
  <c r="AQ807" i="1" s="1"/>
  <c r="Z807" i="1"/>
  <c r="AP807" i="1" s="1"/>
  <c r="AD806" i="1"/>
  <c r="AA806" i="1"/>
  <c r="AQ806" i="1" s="1"/>
  <c r="Z806" i="1"/>
  <c r="AP806" i="1" s="1"/>
  <c r="Y806" i="1"/>
  <c r="AO806" i="1" s="1"/>
  <c r="AD805" i="1"/>
  <c r="AB805" i="1"/>
  <c r="AA805" i="1"/>
  <c r="AQ805" i="1" s="1"/>
  <c r="Z805" i="1"/>
  <c r="AP805" i="1" s="1"/>
  <c r="Y805" i="1"/>
  <c r="AO805" i="1" s="1"/>
  <c r="X805" i="1"/>
  <c r="AN805" i="1" s="1"/>
  <c r="AB804" i="1"/>
  <c r="AR804" i="1" s="1"/>
  <c r="AA804" i="1"/>
  <c r="AQ804" i="1" s="1"/>
  <c r="Z804" i="1"/>
  <c r="AP804" i="1" s="1"/>
  <c r="X804" i="1"/>
  <c r="AN804" i="1" s="1"/>
  <c r="AA803" i="1"/>
  <c r="AQ803" i="1" s="1"/>
  <c r="Z803" i="1"/>
  <c r="AP803" i="1" s="1"/>
  <c r="Y803" i="1"/>
  <c r="AO803" i="1" s="1"/>
  <c r="AB802" i="1"/>
  <c r="AR802" i="1" s="1"/>
  <c r="Z802" i="1"/>
  <c r="AP802" i="1" s="1"/>
  <c r="Y802" i="1"/>
  <c r="AO802" i="1" s="1"/>
  <c r="X802" i="1"/>
  <c r="AN802" i="1" s="1"/>
  <c r="AD801" i="1"/>
  <c r="AB801" i="1"/>
  <c r="AA801" i="1"/>
  <c r="AQ801" i="1" s="1"/>
  <c r="Z801" i="1"/>
  <c r="AH801" i="1" s="1"/>
  <c r="Y801" i="1"/>
  <c r="AO801" i="1" s="1"/>
  <c r="X801" i="1"/>
  <c r="AN801" i="1" s="1"/>
  <c r="AB800" i="1"/>
  <c r="AR800" i="1" s="1"/>
  <c r="AA800" i="1"/>
  <c r="AQ800" i="1" s="1"/>
  <c r="Z800" i="1"/>
  <c r="AP800" i="1" s="1"/>
  <c r="X800" i="1"/>
  <c r="AN800" i="1" s="1"/>
  <c r="AD799" i="1"/>
  <c r="AB799" i="1"/>
  <c r="AR799" i="1" s="1"/>
  <c r="AA799" i="1"/>
  <c r="AQ799" i="1" s="1"/>
  <c r="Z799" i="1"/>
  <c r="AP799" i="1" s="1"/>
  <c r="X799" i="1"/>
  <c r="AC798" i="1"/>
  <c r="AS798" i="1" s="1"/>
  <c r="AB798" i="1"/>
  <c r="AR798" i="1" s="1"/>
  <c r="AA798" i="1"/>
  <c r="AQ798" i="1" s="1"/>
  <c r="Z798" i="1"/>
  <c r="AP798" i="1" s="1"/>
  <c r="Y798" i="1"/>
  <c r="AO798" i="1" s="1"/>
  <c r="X798" i="1"/>
  <c r="AN798" i="1" s="1"/>
  <c r="AD797" i="1"/>
  <c r="AB797" i="1"/>
  <c r="AR797" i="1" s="1"/>
  <c r="AA797" i="1"/>
  <c r="AQ797" i="1" s="1"/>
  <c r="Z797" i="1"/>
  <c r="AP797" i="1" s="1"/>
  <c r="X797" i="1"/>
  <c r="AN797" i="1" s="1"/>
  <c r="AC796" i="1"/>
  <c r="AS796" i="1" s="1"/>
  <c r="AB796" i="1"/>
  <c r="AR796" i="1" s="1"/>
  <c r="AA796" i="1"/>
  <c r="Z796" i="1"/>
  <c r="AP796" i="1" s="1"/>
  <c r="Y796" i="1"/>
  <c r="X796" i="1"/>
  <c r="AD795" i="1"/>
  <c r="AC795" i="1"/>
  <c r="AS795" i="1" s="1"/>
  <c r="AB795" i="1"/>
  <c r="AR795" i="1" s="1"/>
  <c r="AA795" i="1"/>
  <c r="AQ795" i="1" s="1"/>
  <c r="Z795" i="1"/>
  <c r="AP795" i="1" s="1"/>
  <c r="Y795" i="1"/>
  <c r="AO795" i="1" s="1"/>
  <c r="X795" i="1"/>
  <c r="AB794" i="1"/>
  <c r="AR794" i="1" s="1"/>
  <c r="AA794" i="1"/>
  <c r="AQ794" i="1" s="1"/>
  <c r="Z794" i="1"/>
  <c r="X794" i="1"/>
  <c r="AN794" i="1" s="1"/>
  <c r="AD793" i="1"/>
  <c r="AC793" i="1"/>
  <c r="AS793" i="1" s="1"/>
  <c r="AB793" i="1"/>
  <c r="AR793" i="1" s="1"/>
  <c r="AA793" i="1"/>
  <c r="AQ793" i="1" s="1"/>
  <c r="Z793" i="1"/>
  <c r="Y793" i="1"/>
  <c r="AO793" i="1" s="1"/>
  <c r="X793" i="1"/>
  <c r="AN793" i="1" s="1"/>
  <c r="AB792" i="1"/>
  <c r="AR792" i="1" s="1"/>
  <c r="AA792" i="1"/>
  <c r="AQ792" i="1" s="1"/>
  <c r="Z792" i="1"/>
  <c r="X792" i="1"/>
  <c r="AD791" i="1"/>
  <c r="AB791" i="1"/>
  <c r="AA791" i="1"/>
  <c r="Z791" i="1"/>
  <c r="X791" i="1"/>
  <c r="AN791" i="1" s="1"/>
  <c r="AD790" i="1"/>
  <c r="X790" i="1"/>
  <c r="AN790" i="1" s="1"/>
  <c r="AD789" i="1"/>
  <c r="Y789" i="1"/>
  <c r="AO789" i="1" s="1"/>
  <c r="X789" i="1"/>
  <c r="AN789" i="1" s="1"/>
  <c r="AD788" i="1"/>
  <c r="Z788" i="1"/>
  <c r="AP788" i="1" s="1"/>
  <c r="Y788" i="1"/>
  <c r="AO788" i="1" s="1"/>
  <c r="X788" i="1"/>
  <c r="AN788" i="1" s="1"/>
  <c r="AD787" i="1"/>
  <c r="Y787" i="1"/>
  <c r="AG787" i="1" s="1"/>
  <c r="X787" i="1"/>
  <c r="Z786" i="1"/>
  <c r="Y786" i="1"/>
  <c r="AO786" i="1" s="1"/>
  <c r="X786" i="1"/>
  <c r="AN786" i="1" s="1"/>
  <c r="Z785" i="1"/>
  <c r="Y785" i="1"/>
  <c r="Z784" i="1"/>
  <c r="AH784" i="1" s="1"/>
  <c r="Y784" i="1"/>
  <c r="X784" i="1"/>
  <c r="AN784" i="1" s="1"/>
  <c r="AD783" i="1"/>
  <c r="Z783" i="1"/>
  <c r="AL783" i="1" s="1"/>
  <c r="Y783" i="1"/>
  <c r="AG783" i="1" s="1"/>
  <c r="X783" i="1"/>
  <c r="AN783" i="1" s="1"/>
  <c r="Z782" i="1"/>
  <c r="Y782" i="1"/>
  <c r="X782" i="1"/>
  <c r="AN782" i="1" s="1"/>
  <c r="Z781" i="1"/>
  <c r="Y781" i="1"/>
  <c r="AO781" i="1" s="1"/>
  <c r="Z780" i="1"/>
  <c r="AH780" i="1" s="1"/>
  <c r="Y780" i="1"/>
  <c r="AO780" i="1" s="1"/>
  <c r="X780" i="1"/>
  <c r="AD779" i="1"/>
  <c r="AA779" i="1"/>
  <c r="Z779" i="1"/>
  <c r="Y779" i="1"/>
  <c r="X779" i="1"/>
  <c r="AF779" i="1" s="1"/>
  <c r="AA778" i="1"/>
  <c r="AQ778" i="1" s="1"/>
  <c r="Z778" i="1"/>
  <c r="Y778" i="1"/>
  <c r="X778" i="1"/>
  <c r="AD777" i="1"/>
  <c r="AA777" i="1"/>
  <c r="Z777" i="1"/>
  <c r="AP777" i="1" s="1"/>
  <c r="Y777" i="1"/>
  <c r="AO777" i="1" s="1"/>
  <c r="X777" i="1"/>
  <c r="AN777" i="1" s="1"/>
  <c r="AA776" i="1"/>
  <c r="Z776" i="1"/>
  <c r="Y776" i="1"/>
  <c r="X776" i="1"/>
  <c r="AD775" i="1"/>
  <c r="AA775" i="1"/>
  <c r="Z775" i="1"/>
  <c r="Y775" i="1"/>
  <c r="AO775" i="1" s="1"/>
  <c r="X775" i="1"/>
  <c r="AF775" i="1" s="1"/>
  <c r="AA774" i="1"/>
  <c r="AQ774" i="1" s="1"/>
  <c r="Z774" i="1"/>
  <c r="Y774" i="1"/>
  <c r="AO774" i="1" s="1"/>
  <c r="X774" i="1"/>
  <c r="AF774" i="1" s="1"/>
  <c r="AD773" i="1"/>
  <c r="AA773" i="1"/>
  <c r="Z773" i="1"/>
  <c r="AP773" i="1" s="1"/>
  <c r="Y773" i="1"/>
  <c r="X773" i="1"/>
  <c r="AN773" i="1" s="1"/>
  <c r="AD772" i="1"/>
  <c r="AA772" i="1"/>
  <c r="AQ772" i="1" s="1"/>
  <c r="Z772" i="1"/>
  <c r="AP772" i="1" s="1"/>
  <c r="Y772" i="1"/>
  <c r="AO772" i="1" s="1"/>
  <c r="X772" i="1"/>
  <c r="AN772" i="1" s="1"/>
  <c r="AD771" i="1"/>
  <c r="AA771" i="1"/>
  <c r="AQ771" i="1" s="1"/>
  <c r="Z771" i="1"/>
  <c r="AP771" i="1" s="1"/>
  <c r="Y771" i="1"/>
  <c r="AO771" i="1" s="1"/>
  <c r="X771" i="1"/>
  <c r="AN771" i="1" s="1"/>
  <c r="Z770" i="1"/>
  <c r="AH770" i="1" s="1"/>
  <c r="Y770" i="1"/>
  <c r="X770" i="1"/>
  <c r="AD769" i="1"/>
  <c r="AA769" i="1"/>
  <c r="Z769" i="1"/>
  <c r="Y769" i="1"/>
  <c r="X769" i="1"/>
  <c r="AA768" i="1"/>
  <c r="AQ768" i="1" s="1"/>
  <c r="Z768" i="1"/>
  <c r="AP768" i="1" s="1"/>
  <c r="Y768" i="1"/>
  <c r="X768" i="1"/>
  <c r="AN768" i="1" s="1"/>
  <c r="AD767" i="1"/>
  <c r="AB767" i="1"/>
  <c r="AR767" i="1" s="1"/>
  <c r="AA767" i="1"/>
  <c r="Z767" i="1"/>
  <c r="AP767" i="1" s="1"/>
  <c r="Y767" i="1"/>
  <c r="AO767" i="1" s="1"/>
  <c r="X767" i="1"/>
  <c r="AN767" i="1" s="1"/>
  <c r="AD766" i="1"/>
  <c r="AB766" i="1"/>
  <c r="AR766" i="1" s="1"/>
  <c r="Z766" i="1"/>
  <c r="AP766" i="1" s="1"/>
  <c r="Y766" i="1"/>
  <c r="AG766" i="1" s="1"/>
  <c r="X766" i="1"/>
  <c r="AN766" i="1" s="1"/>
  <c r="AD765" i="1"/>
  <c r="AB765" i="1"/>
  <c r="AR765" i="1" s="1"/>
  <c r="AA765" i="1"/>
  <c r="Z765" i="1"/>
  <c r="AP765" i="1" s="1"/>
  <c r="Y765" i="1"/>
  <c r="X765" i="1"/>
  <c r="AN765" i="1" s="1"/>
  <c r="AD764" i="1"/>
  <c r="AB764" i="1"/>
  <c r="AA764" i="1"/>
  <c r="AQ764" i="1" s="1"/>
  <c r="Z764" i="1"/>
  <c r="AP764" i="1" s="1"/>
  <c r="Y764" i="1"/>
  <c r="AO764" i="1" s="1"/>
  <c r="X764" i="1"/>
  <c r="AN764" i="1" s="1"/>
  <c r="AD763" i="1"/>
  <c r="AB763" i="1"/>
  <c r="AJ763" i="1" s="1"/>
  <c r="AA763" i="1"/>
  <c r="AQ763" i="1" s="1"/>
  <c r="Z763" i="1"/>
  <c r="AP763" i="1" s="1"/>
  <c r="Y763" i="1"/>
  <c r="AO763" i="1" s="1"/>
  <c r="AD762" i="1"/>
  <c r="AB762" i="1"/>
  <c r="AJ762" i="1" s="1"/>
  <c r="AA762" i="1"/>
  <c r="AQ762" i="1" s="1"/>
  <c r="Z762" i="1"/>
  <c r="AP762" i="1" s="1"/>
  <c r="Y762" i="1"/>
  <c r="AO762" i="1" s="1"/>
  <c r="X762" i="1"/>
  <c r="AN762" i="1" s="1"/>
  <c r="AD761" i="1"/>
  <c r="AB761" i="1"/>
  <c r="AR761" i="1" s="1"/>
  <c r="AA761" i="1"/>
  <c r="Z761" i="1"/>
  <c r="AP761" i="1" s="1"/>
  <c r="Y761" i="1"/>
  <c r="X761" i="1"/>
  <c r="AN761" i="1" s="1"/>
  <c r="AD760" i="1"/>
  <c r="AB760" i="1"/>
  <c r="AA760" i="1"/>
  <c r="AQ760" i="1" s="1"/>
  <c r="Z760" i="1"/>
  <c r="Y760" i="1"/>
  <c r="AO760" i="1" s="1"/>
  <c r="X760" i="1"/>
  <c r="AN760" i="1" s="1"/>
  <c r="AD759" i="1"/>
  <c r="AB759" i="1"/>
  <c r="AR759" i="1" s="1"/>
  <c r="AA759" i="1"/>
  <c r="Z759" i="1"/>
  <c r="AP759" i="1" s="1"/>
  <c r="Y759" i="1"/>
  <c r="X759" i="1"/>
  <c r="AN759" i="1" s="1"/>
  <c r="AD758" i="1"/>
  <c r="AB758" i="1"/>
  <c r="AR758" i="1" s="1"/>
  <c r="AA758" i="1"/>
  <c r="AQ758" i="1" s="1"/>
  <c r="Z758" i="1"/>
  <c r="Y758" i="1"/>
  <c r="AO758" i="1" s="1"/>
  <c r="X758" i="1"/>
  <c r="AD757" i="1"/>
  <c r="AB757" i="1"/>
  <c r="AR757" i="1" s="1"/>
  <c r="AA757" i="1"/>
  <c r="AQ757" i="1" s="1"/>
  <c r="Y757" i="1"/>
  <c r="AO757" i="1" s="1"/>
  <c r="X757" i="1"/>
  <c r="AN757" i="1" s="1"/>
  <c r="AD756" i="1"/>
  <c r="AB756" i="1"/>
  <c r="AA756" i="1"/>
  <c r="AQ756" i="1" s="1"/>
  <c r="Z756" i="1"/>
  <c r="AP756" i="1" s="1"/>
  <c r="X756" i="1"/>
  <c r="AN756" i="1" s="1"/>
  <c r="AD755" i="1"/>
  <c r="AA755" i="1"/>
  <c r="AQ755" i="1" s="1"/>
  <c r="Z755" i="1"/>
  <c r="AP755" i="1" s="1"/>
  <c r="Y755" i="1"/>
  <c r="AO755" i="1" s="1"/>
  <c r="AD754" i="1"/>
  <c r="AB754" i="1"/>
  <c r="AR754" i="1" s="1"/>
  <c r="AA754" i="1"/>
  <c r="AQ754" i="1" s="1"/>
  <c r="Z754" i="1"/>
  <c r="AP754" i="1" s="1"/>
  <c r="Y754" i="1"/>
  <c r="AO754" i="1" s="1"/>
  <c r="X754" i="1"/>
  <c r="AN754" i="1" s="1"/>
  <c r="AD753" i="1"/>
  <c r="AB753" i="1"/>
  <c r="AR753" i="1" s="1"/>
  <c r="AA753" i="1"/>
  <c r="AQ753" i="1" s="1"/>
  <c r="Z753" i="1"/>
  <c r="AP753" i="1" s="1"/>
  <c r="Y753" i="1"/>
  <c r="AO753" i="1" s="1"/>
  <c r="X753" i="1"/>
  <c r="AN753" i="1" s="1"/>
  <c r="AD752" i="1"/>
  <c r="AB752" i="1"/>
  <c r="AR752" i="1" s="1"/>
  <c r="AA752" i="1"/>
  <c r="AQ752" i="1" s="1"/>
  <c r="Z752" i="1"/>
  <c r="AP752" i="1" s="1"/>
  <c r="Y752" i="1"/>
  <c r="AO752" i="1" s="1"/>
  <c r="X752" i="1"/>
  <c r="AN752" i="1" s="1"/>
  <c r="AD751" i="1"/>
  <c r="AB751" i="1"/>
  <c r="AR751" i="1" s="1"/>
  <c r="AA751" i="1"/>
  <c r="AQ751" i="1" s="1"/>
  <c r="Z751" i="1"/>
  <c r="AP751" i="1" s="1"/>
  <c r="Y751" i="1"/>
  <c r="AO751" i="1" s="1"/>
  <c r="X751" i="1"/>
  <c r="AN751" i="1" s="1"/>
  <c r="AD750" i="1"/>
  <c r="AB750" i="1"/>
  <c r="AR750" i="1" s="1"/>
  <c r="Z750" i="1"/>
  <c r="AP750" i="1" s="1"/>
  <c r="Y750" i="1"/>
  <c r="AO750" i="1" s="1"/>
  <c r="X750" i="1"/>
  <c r="AN750" i="1" s="1"/>
  <c r="AD749" i="1"/>
  <c r="AB749" i="1"/>
  <c r="AA749" i="1"/>
  <c r="AQ749" i="1" s="1"/>
  <c r="Y749" i="1"/>
  <c r="AO749" i="1" s="1"/>
  <c r="X749" i="1"/>
  <c r="AN749" i="1" s="1"/>
  <c r="AD748" i="1"/>
  <c r="AB748" i="1"/>
  <c r="AR748" i="1" s="1"/>
  <c r="AA748" i="1"/>
  <c r="AQ748" i="1" s="1"/>
  <c r="Z748" i="1"/>
  <c r="AP748" i="1" s="1"/>
  <c r="X748" i="1"/>
  <c r="AN748" i="1" s="1"/>
  <c r="AD747" i="1"/>
  <c r="AA747" i="1"/>
  <c r="AQ747" i="1" s="1"/>
  <c r="Z747" i="1"/>
  <c r="AP747" i="1" s="1"/>
  <c r="Y747" i="1"/>
  <c r="AO747" i="1" s="1"/>
  <c r="AD746" i="1"/>
  <c r="AB746" i="1"/>
  <c r="AR746" i="1" s="1"/>
  <c r="AA746" i="1"/>
  <c r="AQ746" i="1" s="1"/>
  <c r="Z746" i="1"/>
  <c r="AP746" i="1" s="1"/>
  <c r="Y746" i="1"/>
  <c r="AO746" i="1" s="1"/>
  <c r="X746" i="1"/>
  <c r="AN746" i="1" s="1"/>
  <c r="AD745" i="1"/>
  <c r="AB745" i="1"/>
  <c r="AR745" i="1" s="1"/>
  <c r="AA745" i="1"/>
  <c r="AQ745" i="1" s="1"/>
  <c r="Z745" i="1"/>
  <c r="AP745" i="1" s="1"/>
  <c r="Y745" i="1"/>
  <c r="AO745" i="1" s="1"/>
  <c r="X745" i="1"/>
  <c r="AN745" i="1" s="1"/>
  <c r="AD744" i="1"/>
  <c r="AB744" i="1"/>
  <c r="AA744" i="1"/>
  <c r="Z744" i="1"/>
  <c r="AP744" i="1" s="1"/>
  <c r="Y744" i="1"/>
  <c r="X744" i="1"/>
  <c r="AN744" i="1" s="1"/>
  <c r="AD743" i="1"/>
  <c r="AB743" i="1"/>
  <c r="AR743" i="1" s="1"/>
  <c r="AA743" i="1"/>
  <c r="AQ743" i="1" s="1"/>
  <c r="Z743" i="1"/>
  <c r="AP743" i="1" s="1"/>
  <c r="Y743" i="1"/>
  <c r="AO743" i="1" s="1"/>
  <c r="X743" i="1"/>
  <c r="AN743" i="1" s="1"/>
  <c r="AD742" i="1"/>
  <c r="AB742" i="1"/>
  <c r="AR742" i="1" s="1"/>
  <c r="AA742" i="1"/>
  <c r="AQ742" i="1" s="1"/>
  <c r="Z742" i="1"/>
  <c r="AP742" i="1" s="1"/>
  <c r="Y742" i="1"/>
  <c r="AO742" i="1" s="1"/>
  <c r="X742" i="1"/>
  <c r="AN742" i="1" s="1"/>
  <c r="AD741" i="1"/>
  <c r="AB741" i="1"/>
  <c r="AA741" i="1"/>
  <c r="AQ741" i="1" s="1"/>
  <c r="Y741" i="1"/>
  <c r="AO741" i="1" s="1"/>
  <c r="X741" i="1"/>
  <c r="AN741" i="1" s="1"/>
  <c r="AD740" i="1"/>
  <c r="AB740" i="1"/>
  <c r="AR740" i="1" s="1"/>
  <c r="AA740" i="1"/>
  <c r="AQ740" i="1" s="1"/>
  <c r="Z740" i="1"/>
  <c r="AP740" i="1" s="1"/>
  <c r="Y740" i="1"/>
  <c r="AO740" i="1" s="1"/>
  <c r="X740" i="1"/>
  <c r="AN740" i="1" s="1"/>
  <c r="AD739" i="1"/>
  <c r="AA739" i="1"/>
  <c r="AQ739" i="1" s="1"/>
  <c r="Z739" i="1"/>
  <c r="AP739" i="1" s="1"/>
  <c r="Y739" i="1"/>
  <c r="AO739" i="1" s="1"/>
  <c r="AD738" i="1"/>
  <c r="AB738" i="1"/>
  <c r="AR738" i="1" s="1"/>
  <c r="AA738" i="1"/>
  <c r="AQ738" i="1" s="1"/>
  <c r="Z738" i="1"/>
  <c r="AP738" i="1" s="1"/>
  <c r="Y738" i="1"/>
  <c r="AO738" i="1" s="1"/>
  <c r="X738" i="1"/>
  <c r="AN738" i="1" s="1"/>
  <c r="AD737" i="1"/>
  <c r="AB737" i="1"/>
  <c r="AR737" i="1" s="1"/>
  <c r="AA737" i="1"/>
  <c r="AQ737" i="1" s="1"/>
  <c r="Z737" i="1"/>
  <c r="AP737" i="1" s="1"/>
  <c r="Y737" i="1"/>
  <c r="AO737" i="1" s="1"/>
  <c r="X737" i="1"/>
  <c r="AN737" i="1" s="1"/>
  <c r="AD736" i="1"/>
  <c r="AB736" i="1"/>
  <c r="AA736" i="1"/>
  <c r="AQ736" i="1" s="1"/>
  <c r="Z736" i="1"/>
  <c r="AP736" i="1" s="1"/>
  <c r="X736" i="1"/>
  <c r="AN736" i="1" s="1"/>
  <c r="AD735" i="1"/>
  <c r="AA735" i="1"/>
  <c r="AQ735" i="1" s="1"/>
  <c r="Z735" i="1"/>
  <c r="AP735" i="1" s="1"/>
  <c r="Y735" i="1"/>
  <c r="AO735" i="1" s="1"/>
  <c r="AD734" i="1"/>
  <c r="AB734" i="1"/>
  <c r="AR734" i="1" s="1"/>
  <c r="Z734" i="1"/>
  <c r="AP734" i="1" s="1"/>
  <c r="Y734" i="1"/>
  <c r="AO734" i="1" s="1"/>
  <c r="X734" i="1"/>
  <c r="AN734" i="1" s="1"/>
  <c r="AD733" i="1"/>
  <c r="AB733" i="1"/>
  <c r="AA733" i="1"/>
  <c r="AQ733" i="1" s="1"/>
  <c r="Y733" i="1"/>
  <c r="AO733" i="1" s="1"/>
  <c r="X733" i="1"/>
  <c r="AN733" i="1" s="1"/>
  <c r="AD732" i="1"/>
  <c r="AB732" i="1"/>
  <c r="AR732" i="1" s="1"/>
  <c r="AA732" i="1"/>
  <c r="AQ732" i="1" s="1"/>
  <c r="Z732" i="1"/>
  <c r="AP732" i="1" s="1"/>
  <c r="Y732" i="1"/>
  <c r="AO732" i="1" s="1"/>
  <c r="X732" i="1"/>
  <c r="AN732" i="1" s="1"/>
  <c r="AD731" i="1"/>
  <c r="AB731" i="1"/>
  <c r="AR731" i="1" s="1"/>
  <c r="AA731" i="1"/>
  <c r="AQ731" i="1" s="1"/>
  <c r="Z731" i="1"/>
  <c r="AP731" i="1" s="1"/>
  <c r="Y731" i="1"/>
  <c r="AO731" i="1" s="1"/>
  <c r="X731" i="1"/>
  <c r="AN731" i="1" s="1"/>
  <c r="AD730" i="1"/>
  <c r="AB730" i="1"/>
  <c r="AA730" i="1"/>
  <c r="AQ730" i="1" s="1"/>
  <c r="Z730" i="1"/>
  <c r="AH730" i="1" s="1"/>
  <c r="Y730" i="1"/>
  <c r="AO730" i="1" s="1"/>
  <c r="X730" i="1"/>
  <c r="AN730" i="1" s="1"/>
  <c r="AD729" i="1"/>
  <c r="AB729" i="1"/>
  <c r="AR729" i="1" s="1"/>
  <c r="AA729" i="1"/>
  <c r="AQ729" i="1" s="1"/>
  <c r="Y729" i="1"/>
  <c r="AO729" i="1" s="1"/>
  <c r="X729" i="1"/>
  <c r="AN729" i="1" s="1"/>
  <c r="AC728" i="1"/>
  <c r="AS728" i="1" s="1"/>
  <c r="AB728" i="1"/>
  <c r="AR728" i="1" s="1"/>
  <c r="AA728" i="1"/>
  <c r="AQ728" i="1" s="1"/>
  <c r="Z728" i="1"/>
  <c r="AP728" i="1" s="1"/>
  <c r="Y728" i="1"/>
  <c r="X728" i="1"/>
  <c r="AC727" i="1"/>
  <c r="AS727" i="1" s="1"/>
  <c r="AB727" i="1"/>
  <c r="AR727" i="1" s="1"/>
  <c r="AA727" i="1"/>
  <c r="AQ727" i="1" s="1"/>
  <c r="Z727" i="1"/>
  <c r="AP727" i="1" s="1"/>
  <c r="Y727" i="1"/>
  <c r="AO727" i="1" s="1"/>
  <c r="X727" i="1"/>
  <c r="AN727" i="1" s="1"/>
  <c r="AC726" i="1"/>
  <c r="AS726" i="1" s="1"/>
  <c r="AB726" i="1"/>
  <c r="AR726" i="1" s="1"/>
  <c r="AA726" i="1"/>
  <c r="AQ726" i="1" s="1"/>
  <c r="Z726" i="1"/>
  <c r="AP726" i="1" s="1"/>
  <c r="Y726" i="1"/>
  <c r="AO726" i="1" s="1"/>
  <c r="X726" i="1"/>
  <c r="AN726" i="1" s="1"/>
  <c r="AC725" i="1"/>
  <c r="AS725" i="1" s="1"/>
  <c r="AB725" i="1"/>
  <c r="AR725" i="1" s="1"/>
  <c r="AA725" i="1"/>
  <c r="Z725" i="1"/>
  <c r="AP725" i="1" s="1"/>
  <c r="Y725" i="1"/>
  <c r="X725" i="1"/>
  <c r="AD724" i="1"/>
  <c r="AC724" i="1"/>
  <c r="AS724" i="1" s="1"/>
  <c r="AB724" i="1"/>
  <c r="AR724" i="1" s="1"/>
  <c r="AA724" i="1"/>
  <c r="AQ724" i="1" s="1"/>
  <c r="Z724" i="1"/>
  <c r="AP724" i="1" s="1"/>
  <c r="Y724" i="1"/>
  <c r="AO724" i="1" s="1"/>
  <c r="X724" i="1"/>
  <c r="AC723" i="1"/>
  <c r="AS723" i="1" s="1"/>
  <c r="AB723" i="1"/>
  <c r="AR723" i="1" s="1"/>
  <c r="AA723" i="1"/>
  <c r="AQ723" i="1" s="1"/>
  <c r="Z723" i="1"/>
  <c r="Y723" i="1"/>
  <c r="AO723" i="1" s="1"/>
  <c r="X723" i="1"/>
  <c r="AN723" i="1" s="1"/>
  <c r="AC722" i="1"/>
  <c r="AS722" i="1" s="1"/>
  <c r="AB722" i="1"/>
  <c r="AR722" i="1" s="1"/>
  <c r="AA722" i="1"/>
  <c r="AQ722" i="1" s="1"/>
  <c r="Z722" i="1"/>
  <c r="Y722" i="1"/>
  <c r="AO722" i="1" s="1"/>
  <c r="X722" i="1"/>
  <c r="AN722" i="1" s="1"/>
  <c r="AC721" i="1"/>
  <c r="AS721" i="1" s="1"/>
  <c r="AB721" i="1"/>
  <c r="AR721" i="1" s="1"/>
  <c r="AA721" i="1"/>
  <c r="AQ721" i="1" s="1"/>
  <c r="Z721" i="1"/>
  <c r="Y721" i="1"/>
  <c r="X721" i="1"/>
  <c r="AC720" i="1"/>
  <c r="AB720" i="1"/>
  <c r="AA720" i="1"/>
  <c r="Z720" i="1"/>
  <c r="Y720" i="1"/>
  <c r="AO720" i="1" s="1"/>
  <c r="X720" i="1"/>
  <c r="AN720" i="1" s="1"/>
  <c r="AD719" i="1"/>
  <c r="X719" i="1"/>
  <c r="AN719" i="1" s="1"/>
  <c r="Y718" i="1"/>
  <c r="AO718" i="1" s="1"/>
  <c r="X718" i="1"/>
  <c r="AN718" i="1" s="1"/>
  <c r="AD717" i="1"/>
  <c r="Z717" i="1"/>
  <c r="AP717" i="1" s="1"/>
  <c r="Y717" i="1"/>
  <c r="AO717" i="1" s="1"/>
  <c r="X717" i="1"/>
  <c r="AN717" i="1" s="1"/>
  <c r="AD716" i="1"/>
  <c r="Z716" i="1"/>
  <c r="Y716" i="1"/>
  <c r="X716" i="1"/>
  <c r="AD715" i="1"/>
  <c r="Z715" i="1"/>
  <c r="Y715" i="1"/>
  <c r="AO715" i="1" s="1"/>
  <c r="X715" i="1"/>
  <c r="AN715" i="1" s="1"/>
  <c r="Z714" i="1"/>
  <c r="Y714" i="1"/>
  <c r="X714" i="1"/>
  <c r="AN714" i="1" s="1"/>
  <c r="AD713" i="1"/>
  <c r="Z713" i="1"/>
  <c r="Y713" i="1"/>
  <c r="X713" i="1"/>
  <c r="AN713" i="1" s="1"/>
  <c r="AD712" i="1"/>
  <c r="Z712" i="1"/>
  <c r="AL712" i="1" s="1"/>
  <c r="Y712" i="1"/>
  <c r="X712" i="1"/>
  <c r="AN712" i="1" s="1"/>
  <c r="AD711" i="1"/>
  <c r="Z711" i="1"/>
  <c r="Y711" i="1"/>
  <c r="X711" i="1"/>
  <c r="AN711" i="1" s="1"/>
  <c r="Z710" i="1"/>
  <c r="Y710" i="1"/>
  <c r="AO710" i="1" s="1"/>
  <c r="X710" i="1"/>
  <c r="AN710" i="1" s="1"/>
  <c r="AD709" i="1"/>
  <c r="Z709" i="1"/>
  <c r="Y709" i="1"/>
  <c r="AO709" i="1" s="1"/>
  <c r="X709" i="1"/>
  <c r="AD708" i="1"/>
  <c r="AA708" i="1"/>
  <c r="AQ708" i="1" s="1"/>
  <c r="Z708" i="1"/>
  <c r="Y708" i="1"/>
  <c r="X708" i="1"/>
  <c r="AF708" i="1" s="1"/>
  <c r="AD707" i="1"/>
  <c r="AA707" i="1"/>
  <c r="Z707" i="1"/>
  <c r="Y707" i="1"/>
  <c r="X707" i="1"/>
  <c r="AF707" i="1" s="1"/>
  <c r="AD706" i="1"/>
  <c r="AA706" i="1"/>
  <c r="AQ706" i="1" s="1"/>
  <c r="Z706" i="1"/>
  <c r="AP706" i="1" s="1"/>
  <c r="Y706" i="1"/>
  <c r="AO706" i="1" s="1"/>
  <c r="X706" i="1"/>
  <c r="AN706" i="1" s="1"/>
  <c r="AD705" i="1"/>
  <c r="AA705" i="1"/>
  <c r="AI705" i="1" s="1"/>
  <c r="Z705" i="1"/>
  <c r="Y705" i="1"/>
  <c r="X705" i="1"/>
  <c r="AF705" i="1" s="1"/>
  <c r="AD704" i="1"/>
  <c r="AA704" i="1"/>
  <c r="AQ704" i="1" s="1"/>
  <c r="Z704" i="1"/>
  <c r="Y704" i="1"/>
  <c r="AO704" i="1" s="1"/>
  <c r="X704" i="1"/>
  <c r="AD703" i="1"/>
  <c r="AA703" i="1"/>
  <c r="AQ703" i="1" s="1"/>
  <c r="Z703" i="1"/>
  <c r="Y703" i="1"/>
  <c r="AO703" i="1" s="1"/>
  <c r="X703" i="1"/>
  <c r="AF703" i="1" s="1"/>
  <c r="AD702" i="1"/>
  <c r="AA702" i="1"/>
  <c r="Z702" i="1"/>
  <c r="AP702" i="1" s="1"/>
  <c r="Y702" i="1"/>
  <c r="AD701" i="1"/>
  <c r="AA701" i="1"/>
  <c r="AQ701" i="1" s="1"/>
  <c r="Z701" i="1"/>
  <c r="AP701" i="1" s="1"/>
  <c r="Y701" i="1"/>
  <c r="AO701" i="1" s="1"/>
  <c r="X701" i="1"/>
  <c r="AN701" i="1" s="1"/>
  <c r="AD700" i="1"/>
  <c r="AA700" i="1"/>
  <c r="AQ700" i="1" s="1"/>
  <c r="Z700" i="1"/>
  <c r="AP700" i="1" s="1"/>
  <c r="Y700" i="1"/>
  <c r="AO700" i="1" s="1"/>
  <c r="X700" i="1"/>
  <c r="AN700" i="1" s="1"/>
  <c r="AD699" i="1"/>
  <c r="AA699" i="1"/>
  <c r="Z699" i="1"/>
  <c r="AH699" i="1" s="1"/>
  <c r="Y699" i="1"/>
  <c r="X699" i="1"/>
  <c r="AF699" i="1" s="1"/>
  <c r="AD698" i="1"/>
  <c r="AA698" i="1"/>
  <c r="Z698" i="1"/>
  <c r="AH698" i="1" s="1"/>
  <c r="Y698" i="1"/>
  <c r="AG698" i="1" s="1"/>
  <c r="X698" i="1"/>
  <c r="AD697" i="1"/>
  <c r="AA697" i="1"/>
  <c r="AQ697" i="1" s="1"/>
  <c r="Z697" i="1"/>
  <c r="AP697" i="1" s="1"/>
  <c r="Y697" i="1"/>
  <c r="X697" i="1"/>
  <c r="AN697" i="1" s="1"/>
  <c r="AD696" i="1"/>
  <c r="AB696" i="1"/>
  <c r="AR696" i="1" s="1"/>
  <c r="AA696" i="1"/>
  <c r="AI696" i="1" s="1"/>
  <c r="Z696" i="1"/>
  <c r="AP696" i="1" s="1"/>
  <c r="Y696" i="1"/>
  <c r="AO696" i="1" s="1"/>
  <c r="X696" i="1"/>
  <c r="AN696" i="1" s="1"/>
  <c r="AD695" i="1"/>
  <c r="AB695" i="1"/>
  <c r="AR695" i="1" s="1"/>
  <c r="AA695" i="1"/>
  <c r="Z695" i="1"/>
  <c r="AP695" i="1" s="1"/>
  <c r="Y695" i="1"/>
  <c r="X695" i="1"/>
  <c r="AN695" i="1" s="1"/>
  <c r="AD694" i="1"/>
  <c r="AB694" i="1"/>
  <c r="AR694" i="1" s="1"/>
  <c r="AA694" i="1"/>
  <c r="Z694" i="1"/>
  <c r="AP694" i="1" s="1"/>
  <c r="Y694" i="1"/>
  <c r="X694" i="1"/>
  <c r="AN694" i="1" s="1"/>
  <c r="AB693" i="1"/>
  <c r="AA693" i="1"/>
  <c r="AQ693" i="1" s="1"/>
  <c r="Z693" i="1"/>
  <c r="AP693" i="1" s="1"/>
  <c r="Y693" i="1"/>
  <c r="AO693" i="1" s="1"/>
  <c r="X693" i="1"/>
  <c r="AN693" i="1" s="1"/>
  <c r="AD692" i="1"/>
  <c r="AB692" i="1"/>
  <c r="AA692" i="1"/>
  <c r="AQ692" i="1" s="1"/>
  <c r="Z692" i="1"/>
  <c r="AP692" i="1" s="1"/>
  <c r="Y692" i="1"/>
  <c r="AO692" i="1" s="1"/>
  <c r="X692" i="1"/>
  <c r="AN692" i="1" s="1"/>
  <c r="AD691" i="1"/>
  <c r="AB691" i="1"/>
  <c r="AA691" i="1"/>
  <c r="AQ691" i="1" s="1"/>
  <c r="Z691" i="1"/>
  <c r="AP691" i="1" s="1"/>
  <c r="Y691" i="1"/>
  <c r="AO691" i="1" s="1"/>
  <c r="X691" i="1"/>
  <c r="AN691" i="1" s="1"/>
  <c r="AD690" i="1"/>
  <c r="AB690" i="1"/>
  <c r="AR690" i="1" s="1"/>
  <c r="AA690" i="1"/>
  <c r="Z690" i="1"/>
  <c r="AP690" i="1" s="1"/>
  <c r="Y690" i="1"/>
  <c r="X690" i="1"/>
  <c r="AN690" i="1" s="1"/>
  <c r="AB689" i="1"/>
  <c r="AA689" i="1"/>
  <c r="AQ689" i="1" s="1"/>
  <c r="Z689" i="1"/>
  <c r="Y689" i="1"/>
  <c r="AO689" i="1" s="1"/>
  <c r="X689" i="1"/>
  <c r="AN689" i="1" s="1"/>
  <c r="AD688" i="1"/>
  <c r="AB688" i="1"/>
  <c r="AR688" i="1" s="1"/>
  <c r="AA688" i="1"/>
  <c r="AI688" i="1" s="1"/>
  <c r="Z688" i="1"/>
  <c r="Y688" i="1"/>
  <c r="X688" i="1"/>
  <c r="AN688" i="1" s="1"/>
  <c r="AD687" i="1"/>
  <c r="AB687" i="1"/>
  <c r="AR687" i="1" s="1"/>
  <c r="AA687" i="1"/>
  <c r="AQ687" i="1" s="1"/>
  <c r="Z687" i="1"/>
  <c r="Y687" i="1"/>
  <c r="AO687" i="1" s="1"/>
  <c r="X687" i="1"/>
  <c r="AD686" i="1"/>
  <c r="AB686" i="1"/>
  <c r="AR686" i="1" s="1"/>
  <c r="AA686" i="1"/>
  <c r="AQ686" i="1" s="1"/>
  <c r="Z686" i="1"/>
  <c r="AP686" i="1" s="1"/>
  <c r="Y686" i="1"/>
  <c r="AO686" i="1" s="1"/>
  <c r="X686" i="1"/>
  <c r="AN686" i="1" s="1"/>
  <c r="AB685" i="1"/>
  <c r="AA685" i="1"/>
  <c r="AQ685" i="1" s="1"/>
  <c r="Z685" i="1"/>
  <c r="AP685" i="1" s="1"/>
  <c r="Y685" i="1"/>
  <c r="AO685" i="1" s="1"/>
  <c r="X685" i="1"/>
  <c r="AN685" i="1" s="1"/>
  <c r="AD684" i="1"/>
  <c r="AB684" i="1"/>
  <c r="AR684" i="1" s="1"/>
  <c r="AA684" i="1"/>
  <c r="AQ684" i="1" s="1"/>
  <c r="Z684" i="1"/>
  <c r="AP684" i="1" s="1"/>
  <c r="Y684" i="1"/>
  <c r="AO684" i="1" s="1"/>
  <c r="X684" i="1"/>
  <c r="AN684" i="1" s="1"/>
  <c r="AD683" i="1"/>
  <c r="AB683" i="1"/>
  <c r="AR683" i="1" s="1"/>
  <c r="AA683" i="1"/>
  <c r="AQ683" i="1" s="1"/>
  <c r="Z683" i="1"/>
  <c r="AP683" i="1" s="1"/>
  <c r="Y683" i="1"/>
  <c r="AO683" i="1" s="1"/>
  <c r="X683" i="1"/>
  <c r="AN683" i="1" s="1"/>
  <c r="AD682" i="1"/>
  <c r="AB682" i="1"/>
  <c r="AR682" i="1" s="1"/>
  <c r="AA682" i="1"/>
  <c r="AQ682" i="1" s="1"/>
  <c r="Z682" i="1"/>
  <c r="AP682" i="1" s="1"/>
  <c r="Y682" i="1"/>
  <c r="AO682" i="1" s="1"/>
  <c r="X682" i="1"/>
  <c r="AN682" i="1" s="1"/>
  <c r="AD681" i="1"/>
  <c r="AB681" i="1"/>
  <c r="AR681" i="1" s="1"/>
  <c r="AA681" i="1"/>
  <c r="AQ681" i="1" s="1"/>
  <c r="Z681" i="1"/>
  <c r="AP681" i="1" s="1"/>
  <c r="Y681" i="1"/>
  <c r="AO681" i="1" s="1"/>
  <c r="X681" i="1"/>
  <c r="AN681" i="1" s="1"/>
  <c r="AD680" i="1"/>
  <c r="AB680" i="1"/>
  <c r="AR680" i="1" s="1"/>
  <c r="AA680" i="1"/>
  <c r="AQ680" i="1" s="1"/>
  <c r="Z680" i="1"/>
  <c r="AP680" i="1" s="1"/>
  <c r="Y680" i="1"/>
  <c r="AO680" i="1" s="1"/>
  <c r="X680" i="1"/>
  <c r="AN680" i="1" s="1"/>
  <c r="AD679" i="1"/>
  <c r="AB679" i="1"/>
  <c r="AR679" i="1" s="1"/>
  <c r="AA679" i="1"/>
  <c r="AQ679" i="1" s="1"/>
  <c r="Z679" i="1"/>
  <c r="AP679" i="1" s="1"/>
  <c r="Y679" i="1"/>
  <c r="AO679" i="1" s="1"/>
  <c r="X679" i="1"/>
  <c r="AN679" i="1" s="1"/>
  <c r="AD678" i="1"/>
  <c r="AB678" i="1"/>
  <c r="AR678" i="1" s="1"/>
  <c r="AA678" i="1"/>
  <c r="AQ678" i="1" s="1"/>
  <c r="Z678" i="1"/>
  <c r="AP678" i="1" s="1"/>
  <c r="Y678" i="1"/>
  <c r="AO678" i="1" s="1"/>
  <c r="X678" i="1"/>
  <c r="AN678" i="1" s="1"/>
  <c r="AB677" i="1"/>
  <c r="AR677" i="1" s="1"/>
  <c r="AA677" i="1"/>
  <c r="AQ677" i="1" s="1"/>
  <c r="Z677" i="1"/>
  <c r="AP677" i="1" s="1"/>
  <c r="Y677" i="1"/>
  <c r="AO677" i="1" s="1"/>
  <c r="X677" i="1"/>
  <c r="AN677" i="1" s="1"/>
  <c r="AD676" i="1"/>
  <c r="AB676" i="1"/>
  <c r="AR676" i="1" s="1"/>
  <c r="AA676" i="1"/>
  <c r="AQ676" i="1" s="1"/>
  <c r="Z676" i="1"/>
  <c r="AP676" i="1" s="1"/>
  <c r="Y676" i="1"/>
  <c r="AO676" i="1" s="1"/>
  <c r="X676" i="1"/>
  <c r="AN676" i="1" s="1"/>
  <c r="AD675" i="1"/>
  <c r="AB675" i="1"/>
  <c r="AR675" i="1" s="1"/>
  <c r="AA675" i="1"/>
  <c r="AQ675" i="1" s="1"/>
  <c r="Z675" i="1"/>
  <c r="AP675" i="1" s="1"/>
  <c r="Y675" i="1"/>
  <c r="AO675" i="1" s="1"/>
  <c r="X675" i="1"/>
  <c r="AN675" i="1" s="1"/>
  <c r="AD674" i="1"/>
  <c r="AB674" i="1"/>
  <c r="AR674" i="1" s="1"/>
  <c r="AA674" i="1"/>
  <c r="AQ674" i="1" s="1"/>
  <c r="Z674" i="1"/>
  <c r="AP674" i="1" s="1"/>
  <c r="X674" i="1"/>
  <c r="AN674" i="1" s="1"/>
  <c r="AB673" i="1"/>
  <c r="AR673" i="1" s="1"/>
  <c r="AA673" i="1"/>
  <c r="Z673" i="1"/>
  <c r="AP673" i="1" s="1"/>
  <c r="Y673" i="1"/>
  <c r="X673" i="1"/>
  <c r="AN673" i="1" s="1"/>
  <c r="AD672" i="1"/>
  <c r="AB672" i="1"/>
  <c r="AR672" i="1" s="1"/>
  <c r="AA672" i="1"/>
  <c r="AQ672" i="1" s="1"/>
  <c r="Z672" i="1"/>
  <c r="AP672" i="1" s="1"/>
  <c r="Y672" i="1"/>
  <c r="AO672" i="1" s="1"/>
  <c r="X672" i="1"/>
  <c r="AN672" i="1" s="1"/>
  <c r="AB671" i="1"/>
  <c r="AR671" i="1" s="1"/>
  <c r="AA671" i="1"/>
  <c r="AQ671" i="1" s="1"/>
  <c r="Z671" i="1"/>
  <c r="AP671" i="1" s="1"/>
  <c r="Y671" i="1"/>
  <c r="AO671" i="1" s="1"/>
  <c r="X671" i="1"/>
  <c r="AN671" i="1" s="1"/>
  <c r="AD670" i="1"/>
  <c r="AB670" i="1"/>
  <c r="AR670" i="1" s="1"/>
  <c r="AA670" i="1"/>
  <c r="AQ670" i="1" s="1"/>
  <c r="Z670" i="1"/>
  <c r="AP670" i="1" s="1"/>
  <c r="Y670" i="1"/>
  <c r="AO670" i="1" s="1"/>
  <c r="X670" i="1"/>
  <c r="AN670" i="1" s="1"/>
  <c r="AB669" i="1"/>
  <c r="AR669" i="1" s="1"/>
  <c r="AA669" i="1"/>
  <c r="AQ669" i="1" s="1"/>
  <c r="Z669" i="1"/>
  <c r="AP669" i="1" s="1"/>
  <c r="Y669" i="1"/>
  <c r="AO669" i="1" s="1"/>
  <c r="X669" i="1"/>
  <c r="AN669" i="1" s="1"/>
  <c r="AD668" i="1"/>
  <c r="AB668" i="1"/>
  <c r="AR668" i="1" s="1"/>
  <c r="AA668" i="1"/>
  <c r="AQ668" i="1" s="1"/>
  <c r="Z668" i="1"/>
  <c r="AP668" i="1" s="1"/>
  <c r="Y668" i="1"/>
  <c r="AO668" i="1" s="1"/>
  <c r="X668" i="1"/>
  <c r="AN668" i="1" s="1"/>
  <c r="AD667" i="1"/>
  <c r="AB667" i="1"/>
  <c r="AR667" i="1" s="1"/>
  <c r="AA667" i="1"/>
  <c r="AQ667" i="1" s="1"/>
  <c r="Z667" i="1"/>
  <c r="AP667" i="1" s="1"/>
  <c r="Y667" i="1"/>
  <c r="AO667" i="1" s="1"/>
  <c r="X667" i="1"/>
  <c r="AN667" i="1" s="1"/>
  <c r="AD666" i="1"/>
  <c r="AB666" i="1"/>
  <c r="AR666" i="1" s="1"/>
  <c r="AA666" i="1"/>
  <c r="AQ666" i="1" s="1"/>
  <c r="Z666" i="1"/>
  <c r="AP666" i="1" s="1"/>
  <c r="Y666" i="1"/>
  <c r="AO666" i="1" s="1"/>
  <c r="X666" i="1"/>
  <c r="AN666" i="1" s="1"/>
  <c r="AD665" i="1"/>
  <c r="AB665" i="1"/>
  <c r="AR665" i="1" s="1"/>
  <c r="AA665" i="1"/>
  <c r="AQ665" i="1" s="1"/>
  <c r="Z665" i="1"/>
  <c r="AP665" i="1" s="1"/>
  <c r="Y665" i="1"/>
  <c r="AO665" i="1" s="1"/>
  <c r="X665" i="1"/>
  <c r="AN665" i="1" s="1"/>
  <c r="AD664" i="1"/>
  <c r="AB664" i="1"/>
  <c r="AR664" i="1" s="1"/>
  <c r="AA664" i="1"/>
  <c r="AQ664" i="1" s="1"/>
  <c r="Z664" i="1"/>
  <c r="AP664" i="1" s="1"/>
  <c r="Y664" i="1"/>
  <c r="AO664" i="1" s="1"/>
  <c r="X664" i="1"/>
  <c r="AN664" i="1" s="1"/>
  <c r="AD663" i="1"/>
  <c r="AB663" i="1"/>
  <c r="AR663" i="1" s="1"/>
  <c r="AA663" i="1"/>
  <c r="AQ663" i="1" s="1"/>
  <c r="Z663" i="1"/>
  <c r="AP663" i="1" s="1"/>
  <c r="Y663" i="1"/>
  <c r="AO663" i="1" s="1"/>
  <c r="X663" i="1"/>
  <c r="AN663" i="1" s="1"/>
  <c r="AD662" i="1"/>
  <c r="AB662" i="1"/>
  <c r="AR662" i="1" s="1"/>
  <c r="AA662" i="1"/>
  <c r="AQ662" i="1" s="1"/>
  <c r="Z662" i="1"/>
  <c r="AP662" i="1" s="1"/>
  <c r="Y662" i="1"/>
  <c r="AO662" i="1" s="1"/>
  <c r="X662" i="1"/>
  <c r="AN662" i="1" s="1"/>
  <c r="AB661" i="1"/>
  <c r="AR661" i="1" s="1"/>
  <c r="AA661" i="1"/>
  <c r="AQ661" i="1" s="1"/>
  <c r="Z661" i="1"/>
  <c r="AP661" i="1" s="1"/>
  <c r="Y661" i="1"/>
  <c r="AO661" i="1" s="1"/>
  <c r="X661" i="1"/>
  <c r="AN661" i="1" s="1"/>
  <c r="AD660" i="1"/>
  <c r="AB660" i="1"/>
  <c r="AR660" i="1" s="1"/>
  <c r="AA660" i="1"/>
  <c r="AQ660" i="1" s="1"/>
  <c r="Z660" i="1"/>
  <c r="AP660" i="1" s="1"/>
  <c r="Y660" i="1"/>
  <c r="AO660" i="1" s="1"/>
  <c r="X660" i="1"/>
  <c r="AN660" i="1" s="1"/>
  <c r="AB659" i="1"/>
  <c r="AA659" i="1"/>
  <c r="AQ659" i="1" s="1"/>
  <c r="Z659" i="1"/>
  <c r="Y659" i="1"/>
  <c r="AO659" i="1" s="1"/>
  <c r="X659" i="1"/>
  <c r="AN659" i="1" s="1"/>
  <c r="AD658" i="1"/>
  <c r="AB658" i="1"/>
  <c r="AR658" i="1" s="1"/>
  <c r="AA658" i="1"/>
  <c r="AQ658" i="1" s="1"/>
  <c r="Z658" i="1"/>
  <c r="AP658" i="1" s="1"/>
  <c r="Y658" i="1"/>
  <c r="AO658" i="1" s="1"/>
  <c r="X658" i="1"/>
  <c r="AN658" i="1" s="1"/>
  <c r="AC657" i="1"/>
  <c r="AS657" i="1" s="1"/>
  <c r="AB657" i="1"/>
  <c r="AR657" i="1" s="1"/>
  <c r="AA657" i="1"/>
  <c r="AQ657" i="1" s="1"/>
  <c r="Z657" i="1"/>
  <c r="AP657" i="1" s="1"/>
  <c r="Y657" i="1"/>
  <c r="X657" i="1"/>
  <c r="AC656" i="1"/>
  <c r="AS656" i="1" s="1"/>
  <c r="AB656" i="1"/>
  <c r="AR656" i="1" s="1"/>
  <c r="AA656" i="1"/>
  <c r="AQ656" i="1" s="1"/>
  <c r="Z656" i="1"/>
  <c r="AP656" i="1" s="1"/>
  <c r="Y656" i="1"/>
  <c r="AO656" i="1" s="1"/>
  <c r="X656" i="1"/>
  <c r="AN656" i="1" s="1"/>
  <c r="AC655" i="1"/>
  <c r="AS655" i="1" s="1"/>
  <c r="AB655" i="1"/>
  <c r="AR655" i="1" s="1"/>
  <c r="AA655" i="1"/>
  <c r="AQ655" i="1" s="1"/>
  <c r="Z655" i="1"/>
  <c r="AP655" i="1" s="1"/>
  <c r="Y655" i="1"/>
  <c r="AO655" i="1" s="1"/>
  <c r="X655" i="1"/>
  <c r="AN655" i="1" s="1"/>
  <c r="AC654" i="1"/>
  <c r="AS654" i="1" s="1"/>
  <c r="AB654" i="1"/>
  <c r="AR654" i="1" s="1"/>
  <c r="AA654" i="1"/>
  <c r="Z654" i="1"/>
  <c r="AP654" i="1" s="1"/>
  <c r="Y654" i="1"/>
  <c r="X654" i="1"/>
  <c r="AF654" i="1" s="1"/>
  <c r="AC653" i="1"/>
  <c r="AS653" i="1" s="1"/>
  <c r="AB653" i="1"/>
  <c r="AR653" i="1" s="1"/>
  <c r="AA653" i="1"/>
  <c r="AQ653" i="1" s="1"/>
  <c r="Z653" i="1"/>
  <c r="AP653" i="1" s="1"/>
  <c r="Y653" i="1"/>
  <c r="AO653" i="1" s="1"/>
  <c r="X653" i="1"/>
  <c r="AC652" i="1"/>
  <c r="AS652" i="1" s="1"/>
  <c r="AB652" i="1"/>
  <c r="AR652" i="1" s="1"/>
  <c r="AA652" i="1"/>
  <c r="AQ652" i="1" s="1"/>
  <c r="Z652" i="1"/>
  <c r="Y652" i="1"/>
  <c r="AO652" i="1" s="1"/>
  <c r="X652" i="1"/>
  <c r="AN652" i="1" s="1"/>
  <c r="AC651" i="1"/>
  <c r="AS651" i="1" s="1"/>
  <c r="AB651" i="1"/>
  <c r="AR651" i="1" s="1"/>
  <c r="AA651" i="1"/>
  <c r="AQ651" i="1" s="1"/>
  <c r="Z651" i="1"/>
  <c r="Y651" i="1"/>
  <c r="AO651" i="1" s="1"/>
  <c r="X651" i="1"/>
  <c r="AN651" i="1" s="1"/>
  <c r="AD650" i="1"/>
  <c r="AC650" i="1"/>
  <c r="AS650" i="1" s="1"/>
  <c r="AB650" i="1"/>
  <c r="AR650" i="1" s="1"/>
  <c r="AA650" i="1"/>
  <c r="AQ650" i="1" s="1"/>
  <c r="Z650" i="1"/>
  <c r="Y650" i="1"/>
  <c r="X650" i="1"/>
  <c r="AF650" i="1" s="1"/>
  <c r="AC649" i="1"/>
  <c r="AB649" i="1"/>
  <c r="AA649" i="1"/>
  <c r="Z649" i="1"/>
  <c r="Y649" i="1"/>
  <c r="AO649" i="1" s="1"/>
  <c r="X649" i="1"/>
  <c r="AN649" i="1" s="1"/>
  <c r="AD648" i="1"/>
  <c r="X648" i="1"/>
  <c r="AN648" i="1" s="1"/>
  <c r="AD647" i="1"/>
  <c r="Y647" i="1"/>
  <c r="AO647" i="1" s="1"/>
  <c r="X647" i="1"/>
  <c r="AN647" i="1" s="1"/>
  <c r="AD646" i="1"/>
  <c r="Z646" i="1"/>
  <c r="AP646" i="1" s="1"/>
  <c r="Y646" i="1"/>
  <c r="AO646" i="1" s="1"/>
  <c r="X646" i="1"/>
  <c r="AN646" i="1" s="1"/>
  <c r="AD645" i="1"/>
  <c r="Z645" i="1"/>
  <c r="Y645" i="1"/>
  <c r="AG645" i="1" s="1"/>
  <c r="X645" i="1"/>
  <c r="Z644" i="1"/>
  <c r="Y644" i="1"/>
  <c r="AO644" i="1" s="1"/>
  <c r="X644" i="1"/>
  <c r="AN644" i="1" s="1"/>
  <c r="Z643" i="1"/>
  <c r="Y643" i="1"/>
  <c r="X643" i="1"/>
  <c r="AN643" i="1" s="1"/>
  <c r="AD642" i="1"/>
  <c r="Z642" i="1"/>
  <c r="AH642" i="1" s="1"/>
  <c r="Y642" i="1"/>
  <c r="X642" i="1"/>
  <c r="AN642" i="1" s="1"/>
  <c r="Z641" i="1"/>
  <c r="AL641" i="1" s="1"/>
  <c r="Y641" i="1"/>
  <c r="AG641" i="1" s="1"/>
  <c r="X641" i="1"/>
  <c r="AN641" i="1" s="1"/>
  <c r="Z640" i="1"/>
  <c r="Y640" i="1"/>
  <c r="AG640" i="1" s="1"/>
  <c r="X640" i="1"/>
  <c r="AN640" i="1" s="1"/>
  <c r="Z639" i="1"/>
  <c r="Y639" i="1"/>
  <c r="AO639" i="1" s="1"/>
  <c r="X639" i="1"/>
  <c r="AN639" i="1" s="1"/>
  <c r="AD638" i="1"/>
  <c r="Z638" i="1"/>
  <c r="AH638" i="1" s="1"/>
  <c r="Y638" i="1"/>
  <c r="AO638" i="1" s="1"/>
  <c r="X638" i="1"/>
  <c r="AD637" i="1"/>
  <c r="AA637" i="1"/>
  <c r="Z637" i="1"/>
  <c r="Y637" i="1"/>
  <c r="X637" i="1"/>
  <c r="AF637" i="1" s="1"/>
  <c r="AA636" i="1"/>
  <c r="Z636" i="1"/>
  <c r="Y636" i="1"/>
  <c r="X636" i="1"/>
  <c r="AA635" i="1"/>
  <c r="AQ635" i="1" s="1"/>
  <c r="Z635" i="1"/>
  <c r="AP635" i="1" s="1"/>
  <c r="Y635" i="1"/>
  <c r="AO635" i="1" s="1"/>
  <c r="X635" i="1"/>
  <c r="AN635" i="1" s="1"/>
  <c r="AA634" i="1"/>
  <c r="AI634" i="1" s="1"/>
  <c r="Z634" i="1"/>
  <c r="Y634" i="1"/>
  <c r="X634" i="1"/>
  <c r="AA633" i="1"/>
  <c r="AQ633" i="1" s="1"/>
  <c r="Z633" i="1"/>
  <c r="Y633" i="1"/>
  <c r="AO633" i="1" s="1"/>
  <c r="X633" i="1"/>
  <c r="AA632" i="1"/>
  <c r="AQ632" i="1" s="1"/>
  <c r="Z632" i="1"/>
  <c r="Y632" i="1"/>
  <c r="AO632" i="1" s="1"/>
  <c r="X632" i="1"/>
  <c r="AA631" i="1"/>
  <c r="Z631" i="1"/>
  <c r="AP631" i="1" s="1"/>
  <c r="Y631" i="1"/>
  <c r="X631" i="1"/>
  <c r="AN631" i="1" s="1"/>
  <c r="AD630" i="1"/>
  <c r="AA630" i="1"/>
  <c r="AQ630" i="1" s="1"/>
  <c r="Z630" i="1"/>
  <c r="AP630" i="1" s="1"/>
  <c r="Y630" i="1"/>
  <c r="AO630" i="1" s="1"/>
  <c r="X630" i="1"/>
  <c r="AN630" i="1" s="1"/>
  <c r="AA629" i="1"/>
  <c r="AQ629" i="1" s="1"/>
  <c r="Z629" i="1"/>
  <c r="AP629" i="1" s="1"/>
  <c r="Y629" i="1"/>
  <c r="AO629" i="1" s="1"/>
  <c r="X629" i="1"/>
  <c r="AN629" i="1" s="1"/>
  <c r="AD628" i="1"/>
  <c r="AA628" i="1"/>
  <c r="Z628" i="1"/>
  <c r="Y628" i="1"/>
  <c r="X628" i="1"/>
  <c r="AA627" i="1"/>
  <c r="Z627" i="1"/>
  <c r="Y627" i="1"/>
  <c r="AG627" i="1" s="1"/>
  <c r="X627" i="1"/>
  <c r="AF627" i="1" s="1"/>
  <c r="AA626" i="1"/>
  <c r="AQ626" i="1" s="1"/>
  <c r="Z626" i="1"/>
  <c r="AP626" i="1" s="1"/>
  <c r="Y626" i="1"/>
  <c r="X626" i="1"/>
  <c r="AN626" i="1" s="1"/>
  <c r="AD625" i="1"/>
  <c r="AB625" i="1"/>
  <c r="AR625" i="1" s="1"/>
  <c r="AA625" i="1"/>
  <c r="AI625" i="1" s="1"/>
  <c r="Z625" i="1"/>
  <c r="AP625" i="1" s="1"/>
  <c r="Y625" i="1"/>
  <c r="AO625" i="1" s="1"/>
  <c r="X625" i="1"/>
  <c r="AN625" i="1" s="1"/>
  <c r="AD624" i="1"/>
  <c r="AB624" i="1"/>
  <c r="AR624" i="1" s="1"/>
  <c r="AA624" i="1"/>
  <c r="Z624" i="1"/>
  <c r="AP624" i="1" s="1"/>
  <c r="Y624" i="1"/>
  <c r="X624" i="1"/>
  <c r="AN624" i="1" s="1"/>
  <c r="AD623" i="1"/>
  <c r="AB623" i="1"/>
  <c r="AA623" i="1"/>
  <c r="Z623" i="1"/>
  <c r="AP623" i="1" s="1"/>
  <c r="Y623" i="1"/>
  <c r="X623" i="1"/>
  <c r="AN623" i="1" s="1"/>
  <c r="AD622" i="1"/>
  <c r="AB622" i="1"/>
  <c r="AA622" i="1"/>
  <c r="AQ622" i="1" s="1"/>
  <c r="Z622" i="1"/>
  <c r="AP622" i="1" s="1"/>
  <c r="Y622" i="1"/>
  <c r="AO622" i="1" s="1"/>
  <c r="X622" i="1"/>
  <c r="AN622" i="1" s="1"/>
  <c r="AD621" i="1"/>
  <c r="AB621" i="1"/>
  <c r="AA621" i="1"/>
  <c r="AQ621" i="1" s="1"/>
  <c r="Z621" i="1"/>
  <c r="AP621" i="1" s="1"/>
  <c r="Y621" i="1"/>
  <c r="AO621" i="1" s="1"/>
  <c r="X621" i="1"/>
  <c r="AN621" i="1" s="1"/>
  <c r="AD620" i="1"/>
  <c r="AB620" i="1"/>
  <c r="AJ620" i="1" s="1"/>
  <c r="AA620" i="1"/>
  <c r="AQ620" i="1" s="1"/>
  <c r="Z620" i="1"/>
  <c r="AP620" i="1" s="1"/>
  <c r="Y620" i="1"/>
  <c r="AO620" i="1" s="1"/>
  <c r="X620" i="1"/>
  <c r="AN620" i="1" s="1"/>
  <c r="AD619" i="1"/>
  <c r="AB619" i="1"/>
  <c r="AR619" i="1" s="1"/>
  <c r="AA619" i="1"/>
  <c r="Z619" i="1"/>
  <c r="AP619" i="1" s="1"/>
  <c r="Y619" i="1"/>
  <c r="X619" i="1"/>
  <c r="AN619" i="1" s="1"/>
  <c r="AD618" i="1"/>
  <c r="AB618" i="1"/>
  <c r="AA618" i="1"/>
  <c r="AQ618" i="1" s="1"/>
  <c r="Z618" i="1"/>
  <c r="Y618" i="1"/>
  <c r="AO618" i="1" s="1"/>
  <c r="AD617" i="1"/>
  <c r="AB617" i="1"/>
  <c r="AR617" i="1" s="1"/>
  <c r="AA617" i="1"/>
  <c r="AI617" i="1" s="1"/>
  <c r="Z617" i="1"/>
  <c r="Y617" i="1"/>
  <c r="X617" i="1"/>
  <c r="AN617" i="1" s="1"/>
  <c r="AD616" i="1"/>
  <c r="AB616" i="1"/>
  <c r="AR616" i="1" s="1"/>
  <c r="AA616" i="1"/>
  <c r="AQ616" i="1" s="1"/>
  <c r="Z616" i="1"/>
  <c r="Y616" i="1"/>
  <c r="AO616" i="1" s="1"/>
  <c r="X616" i="1"/>
  <c r="AD615" i="1"/>
  <c r="AB615" i="1"/>
  <c r="AA615" i="1"/>
  <c r="AQ615" i="1" s="1"/>
  <c r="Z615" i="1"/>
  <c r="AP615" i="1" s="1"/>
  <c r="Y615" i="1"/>
  <c r="AO615" i="1" s="1"/>
  <c r="X615" i="1"/>
  <c r="AN615" i="1" s="1"/>
  <c r="AD614" i="1"/>
  <c r="AB614" i="1"/>
  <c r="AA614" i="1"/>
  <c r="AQ614" i="1" s="1"/>
  <c r="Z614" i="1"/>
  <c r="AP614" i="1" s="1"/>
  <c r="Y614" i="1"/>
  <c r="AO614" i="1" s="1"/>
  <c r="X614" i="1"/>
  <c r="AN614" i="1" s="1"/>
  <c r="AD613" i="1"/>
  <c r="AB613" i="1"/>
  <c r="AR613" i="1" s="1"/>
  <c r="AA613" i="1"/>
  <c r="AQ613" i="1" s="1"/>
  <c r="Z613" i="1"/>
  <c r="AP613" i="1" s="1"/>
  <c r="Y613" i="1"/>
  <c r="AO613" i="1" s="1"/>
  <c r="X613" i="1"/>
  <c r="AN613" i="1" s="1"/>
  <c r="AD612" i="1"/>
  <c r="AB612" i="1"/>
  <c r="AR612" i="1" s="1"/>
  <c r="AA612" i="1"/>
  <c r="AQ612" i="1" s="1"/>
  <c r="Z612" i="1"/>
  <c r="AP612" i="1" s="1"/>
  <c r="Y612" i="1"/>
  <c r="AO612" i="1" s="1"/>
  <c r="X612" i="1"/>
  <c r="AN612" i="1" s="1"/>
  <c r="AD611" i="1"/>
  <c r="AB611" i="1"/>
  <c r="AR611" i="1" s="1"/>
  <c r="AA611" i="1"/>
  <c r="AQ611" i="1" s="1"/>
  <c r="Z611" i="1"/>
  <c r="AP611" i="1" s="1"/>
  <c r="Y611" i="1"/>
  <c r="AO611" i="1" s="1"/>
  <c r="X611" i="1"/>
  <c r="AN611" i="1" s="1"/>
  <c r="AD610" i="1"/>
  <c r="AB610" i="1"/>
  <c r="AR610" i="1" s="1"/>
  <c r="AA610" i="1"/>
  <c r="AQ610" i="1" s="1"/>
  <c r="Z610" i="1"/>
  <c r="AP610" i="1" s="1"/>
  <c r="Y610" i="1"/>
  <c r="AO610" i="1" s="1"/>
  <c r="X610" i="1"/>
  <c r="AN610" i="1" s="1"/>
  <c r="AD609" i="1"/>
  <c r="AB609" i="1"/>
  <c r="AR609" i="1" s="1"/>
  <c r="AA609" i="1"/>
  <c r="AQ609" i="1" s="1"/>
  <c r="Z609" i="1"/>
  <c r="AP609" i="1" s="1"/>
  <c r="Y609" i="1"/>
  <c r="AO609" i="1" s="1"/>
  <c r="X609" i="1"/>
  <c r="AN609" i="1" s="1"/>
  <c r="AD608" i="1"/>
  <c r="AB608" i="1"/>
  <c r="AR608" i="1" s="1"/>
  <c r="AA608" i="1"/>
  <c r="AQ608" i="1" s="1"/>
  <c r="Z608" i="1"/>
  <c r="AP608" i="1" s="1"/>
  <c r="Y608" i="1"/>
  <c r="AO608" i="1" s="1"/>
  <c r="X608" i="1"/>
  <c r="AN608" i="1" s="1"/>
  <c r="AD607" i="1"/>
  <c r="AB607" i="1"/>
  <c r="AA607" i="1"/>
  <c r="AQ607" i="1" s="1"/>
  <c r="Z607" i="1"/>
  <c r="AP607" i="1" s="1"/>
  <c r="Y607" i="1"/>
  <c r="AO607" i="1" s="1"/>
  <c r="X607" i="1"/>
  <c r="AN607" i="1" s="1"/>
  <c r="AD606" i="1"/>
  <c r="AB606" i="1"/>
  <c r="AR606" i="1" s="1"/>
  <c r="AA606" i="1"/>
  <c r="AQ606" i="1" s="1"/>
  <c r="Z606" i="1"/>
  <c r="AP606" i="1" s="1"/>
  <c r="Y606" i="1"/>
  <c r="AO606" i="1" s="1"/>
  <c r="X606" i="1"/>
  <c r="AN606" i="1" s="1"/>
  <c r="AD605" i="1"/>
  <c r="AB605" i="1"/>
  <c r="AR605" i="1" s="1"/>
  <c r="AA605" i="1"/>
  <c r="AQ605" i="1" s="1"/>
  <c r="Z605" i="1"/>
  <c r="AP605" i="1" s="1"/>
  <c r="Y605" i="1"/>
  <c r="AO605" i="1" s="1"/>
  <c r="X605" i="1"/>
  <c r="AN605" i="1" s="1"/>
  <c r="AD604" i="1"/>
  <c r="AB604" i="1"/>
  <c r="AR604" i="1" s="1"/>
  <c r="AA604" i="1"/>
  <c r="AQ604" i="1" s="1"/>
  <c r="Z604" i="1"/>
  <c r="AP604" i="1" s="1"/>
  <c r="Y604" i="1"/>
  <c r="AO604" i="1" s="1"/>
  <c r="X604" i="1"/>
  <c r="AN604" i="1" s="1"/>
  <c r="AD603" i="1"/>
  <c r="AB603" i="1"/>
  <c r="AR603" i="1" s="1"/>
  <c r="AA603" i="1"/>
  <c r="AQ603" i="1" s="1"/>
  <c r="Z603" i="1"/>
  <c r="AP603" i="1" s="1"/>
  <c r="Y603" i="1"/>
  <c r="AO603" i="1" s="1"/>
  <c r="X603" i="1"/>
  <c r="AN603" i="1" s="1"/>
  <c r="AD602" i="1"/>
  <c r="AB602" i="1"/>
  <c r="AR602" i="1" s="1"/>
  <c r="AA602" i="1"/>
  <c r="Z602" i="1"/>
  <c r="AP602" i="1" s="1"/>
  <c r="Y602" i="1"/>
  <c r="X602" i="1"/>
  <c r="AN602" i="1" s="1"/>
  <c r="AD601" i="1"/>
  <c r="AB601" i="1"/>
  <c r="AR601" i="1" s="1"/>
  <c r="AA601" i="1"/>
  <c r="AQ601" i="1" s="1"/>
  <c r="Z601" i="1"/>
  <c r="AP601" i="1" s="1"/>
  <c r="Y601" i="1"/>
  <c r="AO601" i="1" s="1"/>
  <c r="X601" i="1"/>
  <c r="AN601" i="1" s="1"/>
  <c r="AD600" i="1"/>
  <c r="AB600" i="1"/>
  <c r="AR600" i="1" s="1"/>
  <c r="AA600" i="1"/>
  <c r="AQ600" i="1" s="1"/>
  <c r="Z600" i="1"/>
  <c r="AP600" i="1" s="1"/>
  <c r="Y600" i="1"/>
  <c r="AO600" i="1" s="1"/>
  <c r="X600" i="1"/>
  <c r="AN600" i="1" s="1"/>
  <c r="AD599" i="1"/>
  <c r="AB599" i="1"/>
  <c r="AA599" i="1"/>
  <c r="AQ599" i="1" s="1"/>
  <c r="Z599" i="1"/>
  <c r="AP599" i="1" s="1"/>
  <c r="Y599" i="1"/>
  <c r="AO599" i="1" s="1"/>
  <c r="X599" i="1"/>
  <c r="AN599" i="1" s="1"/>
  <c r="AD598" i="1"/>
  <c r="AB598" i="1"/>
  <c r="AR598" i="1" s="1"/>
  <c r="AA598" i="1"/>
  <c r="AQ598" i="1" s="1"/>
  <c r="Z598" i="1"/>
  <c r="AP598" i="1" s="1"/>
  <c r="Y598" i="1"/>
  <c r="AO598" i="1" s="1"/>
  <c r="X598" i="1"/>
  <c r="AN598" i="1" s="1"/>
  <c r="AD597" i="1"/>
  <c r="AB597" i="1"/>
  <c r="AR597" i="1" s="1"/>
  <c r="AA597" i="1"/>
  <c r="AQ597" i="1" s="1"/>
  <c r="Z597" i="1"/>
  <c r="AP597" i="1" s="1"/>
  <c r="Y597" i="1"/>
  <c r="AO597" i="1" s="1"/>
  <c r="X597" i="1"/>
  <c r="AN597" i="1" s="1"/>
  <c r="AD596" i="1"/>
  <c r="AB596" i="1"/>
  <c r="AR596" i="1" s="1"/>
  <c r="AA596" i="1"/>
  <c r="AQ596" i="1" s="1"/>
  <c r="Z596" i="1"/>
  <c r="AP596" i="1" s="1"/>
  <c r="Y596" i="1"/>
  <c r="AO596" i="1" s="1"/>
  <c r="X596" i="1"/>
  <c r="AN596" i="1" s="1"/>
  <c r="AB595" i="1"/>
  <c r="AR595" i="1" s="1"/>
  <c r="AA595" i="1"/>
  <c r="AQ595" i="1" s="1"/>
  <c r="Z595" i="1"/>
  <c r="AP595" i="1" s="1"/>
  <c r="Y595" i="1"/>
  <c r="AO595" i="1" s="1"/>
  <c r="X595" i="1"/>
  <c r="AN595" i="1" s="1"/>
  <c r="AD594" i="1"/>
  <c r="AB594" i="1"/>
  <c r="AR594" i="1" s="1"/>
  <c r="AA594" i="1"/>
  <c r="AQ594" i="1" s="1"/>
  <c r="Z594" i="1"/>
  <c r="AP594" i="1" s="1"/>
  <c r="Y594" i="1"/>
  <c r="AO594" i="1" s="1"/>
  <c r="X594" i="1"/>
  <c r="AN594" i="1" s="1"/>
  <c r="AD593" i="1"/>
  <c r="AB593" i="1"/>
  <c r="AR593" i="1" s="1"/>
  <c r="AA593" i="1"/>
  <c r="AQ593" i="1" s="1"/>
  <c r="Z593" i="1"/>
  <c r="AP593" i="1" s="1"/>
  <c r="Y593" i="1"/>
  <c r="AO593" i="1" s="1"/>
  <c r="X593" i="1"/>
  <c r="AN593" i="1" s="1"/>
  <c r="AD592" i="1"/>
  <c r="AB592" i="1"/>
  <c r="AR592" i="1" s="1"/>
  <c r="AA592" i="1"/>
  <c r="AQ592" i="1" s="1"/>
  <c r="Z592" i="1"/>
  <c r="AP592" i="1" s="1"/>
  <c r="Y592" i="1"/>
  <c r="AO592" i="1" s="1"/>
  <c r="X592" i="1"/>
  <c r="AN592" i="1" s="1"/>
  <c r="AB591" i="1"/>
  <c r="AR591" i="1" s="1"/>
  <c r="AA591" i="1"/>
  <c r="AQ591" i="1" s="1"/>
  <c r="Z591" i="1"/>
  <c r="AP591" i="1" s="1"/>
  <c r="Y591" i="1"/>
  <c r="AO591" i="1" s="1"/>
  <c r="X591" i="1"/>
  <c r="AN591" i="1" s="1"/>
  <c r="AD590" i="1"/>
  <c r="AB590" i="1"/>
  <c r="AR590" i="1" s="1"/>
  <c r="AA590" i="1"/>
  <c r="AQ590" i="1" s="1"/>
  <c r="Z590" i="1"/>
  <c r="AP590" i="1" s="1"/>
  <c r="Y590" i="1"/>
  <c r="AO590" i="1" s="1"/>
  <c r="X590" i="1"/>
  <c r="AN590" i="1" s="1"/>
  <c r="AD589" i="1"/>
  <c r="AB589" i="1"/>
  <c r="AR589" i="1" s="1"/>
  <c r="AA589" i="1"/>
  <c r="AQ589" i="1" s="1"/>
  <c r="Z589" i="1"/>
  <c r="AP589" i="1" s="1"/>
  <c r="Y589" i="1"/>
  <c r="AO589" i="1" s="1"/>
  <c r="X589" i="1"/>
  <c r="AN589" i="1" s="1"/>
  <c r="AD588" i="1"/>
  <c r="AB588" i="1"/>
  <c r="AA588" i="1"/>
  <c r="AQ588" i="1" s="1"/>
  <c r="Z588" i="1"/>
  <c r="Y588" i="1"/>
  <c r="AO588" i="1" s="1"/>
  <c r="X588" i="1"/>
  <c r="AN588" i="1" s="1"/>
  <c r="AB587" i="1"/>
  <c r="AA587" i="1"/>
  <c r="AQ587" i="1" s="1"/>
  <c r="Z587" i="1"/>
  <c r="AP587" i="1" s="1"/>
  <c r="Y587" i="1"/>
  <c r="AO587" i="1" s="1"/>
  <c r="X587" i="1"/>
  <c r="AN587" i="1" s="1"/>
  <c r="AC586" i="1"/>
  <c r="AS586" i="1" s="1"/>
  <c r="AB586" i="1"/>
  <c r="AR586" i="1" s="1"/>
  <c r="AA586" i="1"/>
  <c r="AQ586" i="1" s="1"/>
  <c r="Z586" i="1"/>
  <c r="AP586" i="1" s="1"/>
  <c r="Y586" i="1"/>
  <c r="X586" i="1"/>
  <c r="AC585" i="1"/>
  <c r="AS585" i="1" s="1"/>
  <c r="AB585" i="1"/>
  <c r="AR585" i="1" s="1"/>
  <c r="AA585" i="1"/>
  <c r="AQ585" i="1" s="1"/>
  <c r="Z585" i="1"/>
  <c r="AP585" i="1" s="1"/>
  <c r="Y585" i="1"/>
  <c r="AO585" i="1" s="1"/>
  <c r="X585" i="1"/>
  <c r="AN585" i="1" s="1"/>
  <c r="AD584" i="1"/>
  <c r="AC584" i="1"/>
  <c r="AS584" i="1" s="1"/>
  <c r="AB584" i="1"/>
  <c r="AR584" i="1" s="1"/>
  <c r="AA584" i="1"/>
  <c r="AQ584" i="1" s="1"/>
  <c r="Z584" i="1"/>
  <c r="AP584" i="1" s="1"/>
  <c r="Y584" i="1"/>
  <c r="AO584" i="1" s="1"/>
  <c r="X584" i="1"/>
  <c r="AN584" i="1" s="1"/>
  <c r="AD583" i="1"/>
  <c r="AC583" i="1"/>
  <c r="AS583" i="1" s="1"/>
  <c r="AB583" i="1"/>
  <c r="AR583" i="1" s="1"/>
  <c r="AA583" i="1"/>
  <c r="Z583" i="1"/>
  <c r="AP583" i="1" s="1"/>
  <c r="Y583" i="1"/>
  <c r="X583" i="1"/>
  <c r="AF583" i="1" s="1"/>
  <c r="AC582" i="1"/>
  <c r="AS582" i="1" s="1"/>
  <c r="AB582" i="1"/>
  <c r="AR582" i="1" s="1"/>
  <c r="AA582" i="1"/>
  <c r="AQ582" i="1" s="1"/>
  <c r="Z582" i="1"/>
  <c r="AP582" i="1" s="1"/>
  <c r="Y582" i="1"/>
  <c r="AO582" i="1" s="1"/>
  <c r="X582" i="1"/>
  <c r="AC581" i="1"/>
  <c r="AS581" i="1" s="1"/>
  <c r="AB581" i="1"/>
  <c r="AR581" i="1" s="1"/>
  <c r="AA581" i="1"/>
  <c r="AQ581" i="1" s="1"/>
  <c r="Z581" i="1"/>
  <c r="Y581" i="1"/>
  <c r="AO581" i="1" s="1"/>
  <c r="X581" i="1"/>
  <c r="AN581" i="1" s="1"/>
  <c r="AC580" i="1"/>
  <c r="AS580" i="1" s="1"/>
  <c r="AB580" i="1"/>
  <c r="AR580" i="1" s="1"/>
  <c r="AA580" i="1"/>
  <c r="AQ580" i="1" s="1"/>
  <c r="Z580" i="1"/>
  <c r="Y580" i="1"/>
  <c r="AO580" i="1" s="1"/>
  <c r="X580" i="1"/>
  <c r="AN580" i="1" s="1"/>
  <c r="AC579" i="1"/>
  <c r="AS579" i="1" s="1"/>
  <c r="AB579" i="1"/>
  <c r="AR579" i="1" s="1"/>
  <c r="AA579" i="1"/>
  <c r="AQ579" i="1" s="1"/>
  <c r="Z579" i="1"/>
  <c r="Y579" i="1"/>
  <c r="X579" i="1"/>
  <c r="AF579" i="1" s="1"/>
  <c r="AD578" i="1"/>
  <c r="AC578" i="1"/>
  <c r="AB578" i="1"/>
  <c r="AA578" i="1"/>
  <c r="Z578" i="1"/>
  <c r="Y578" i="1"/>
  <c r="AO578" i="1" s="1"/>
  <c r="X578" i="1"/>
  <c r="AN578" i="1" s="1"/>
  <c r="X577" i="1"/>
  <c r="AN577" i="1" s="1"/>
  <c r="AD576" i="1"/>
  <c r="X576" i="1"/>
  <c r="AN576" i="1" s="1"/>
  <c r="AD575" i="1"/>
  <c r="Z575" i="1"/>
  <c r="AP575" i="1" s="1"/>
  <c r="X575" i="1"/>
  <c r="AN575" i="1" s="1"/>
  <c r="AD574" i="1"/>
  <c r="Z574" i="1"/>
  <c r="X574" i="1"/>
  <c r="AD573" i="1"/>
  <c r="Z573" i="1"/>
  <c r="AH573" i="1" s="1"/>
  <c r="X573" i="1"/>
  <c r="AN573" i="1" s="1"/>
  <c r="Z572" i="1"/>
  <c r="X572" i="1"/>
  <c r="AN572" i="1" s="1"/>
  <c r="AD571" i="1"/>
  <c r="Z571" i="1"/>
  <c r="AH571" i="1" s="1"/>
  <c r="X571" i="1"/>
  <c r="AN571" i="1" s="1"/>
  <c r="AD570" i="1"/>
  <c r="Z570" i="1"/>
  <c r="AL570" i="1" s="1"/>
  <c r="X570" i="1"/>
  <c r="AN570" i="1" s="1"/>
  <c r="AD569" i="1"/>
  <c r="Z569" i="1"/>
  <c r="X569" i="1"/>
  <c r="AN569" i="1" s="1"/>
  <c r="Z568" i="1"/>
  <c r="X568" i="1"/>
  <c r="AN568" i="1" s="1"/>
  <c r="AD567" i="1"/>
  <c r="Z567" i="1"/>
  <c r="AH567" i="1" s="1"/>
  <c r="X567" i="1"/>
  <c r="AD566" i="1"/>
  <c r="AA566" i="1"/>
  <c r="Y566" i="1"/>
  <c r="X566" i="1"/>
  <c r="AF566" i="1" s="1"/>
  <c r="AD565" i="1"/>
  <c r="Z565" i="1"/>
  <c r="Y565" i="1"/>
  <c r="X565" i="1"/>
  <c r="AD564" i="1"/>
  <c r="AA564" i="1"/>
  <c r="Z564" i="1"/>
  <c r="AP564" i="1" s="1"/>
  <c r="Y564" i="1"/>
  <c r="AO564" i="1" s="1"/>
  <c r="AA563" i="1"/>
  <c r="Z563" i="1"/>
  <c r="X563" i="1"/>
  <c r="AF563" i="1" s="1"/>
  <c r="AD562" i="1"/>
  <c r="AA562" i="1"/>
  <c r="Y562" i="1"/>
  <c r="AO562" i="1" s="1"/>
  <c r="X562" i="1"/>
  <c r="AF562" i="1" s="1"/>
  <c r="Z561" i="1"/>
  <c r="Y561" i="1"/>
  <c r="AO561" i="1" s="1"/>
  <c r="X561" i="1"/>
  <c r="AF561" i="1" s="1"/>
  <c r="AD560" i="1"/>
  <c r="AA560" i="1"/>
  <c r="Z560" i="1"/>
  <c r="AP560" i="1" s="1"/>
  <c r="Y560" i="1"/>
  <c r="AA559" i="1"/>
  <c r="AQ559" i="1" s="1"/>
  <c r="Z559" i="1"/>
  <c r="AP559" i="1" s="1"/>
  <c r="X559" i="1"/>
  <c r="AN559" i="1" s="1"/>
  <c r="AD558" i="1"/>
  <c r="AA558" i="1"/>
  <c r="AQ558" i="1" s="1"/>
  <c r="Y558" i="1"/>
  <c r="AO558" i="1" s="1"/>
  <c r="X558" i="1"/>
  <c r="AN558" i="1" s="1"/>
  <c r="Z557" i="1"/>
  <c r="AH557" i="1" s="1"/>
  <c r="Y557" i="1"/>
  <c r="X557" i="1"/>
  <c r="AF557" i="1" s="1"/>
  <c r="AD556" i="1"/>
  <c r="AA556" i="1"/>
  <c r="Z556" i="1"/>
  <c r="Y556" i="1"/>
  <c r="AA555" i="1"/>
  <c r="AQ555" i="1" s="1"/>
  <c r="Z555" i="1"/>
  <c r="AP555" i="1" s="1"/>
  <c r="X555" i="1"/>
  <c r="AN555" i="1" s="1"/>
  <c r="AD554" i="1"/>
  <c r="AB554" i="1"/>
  <c r="AR554" i="1" s="1"/>
  <c r="Z554" i="1"/>
  <c r="AP554" i="1" s="1"/>
  <c r="Y554" i="1"/>
  <c r="AO554" i="1" s="1"/>
  <c r="X554" i="1"/>
  <c r="AN554" i="1" s="1"/>
  <c r="AD553" i="1"/>
  <c r="AB553" i="1"/>
  <c r="AR553" i="1" s="1"/>
  <c r="AA553" i="1"/>
  <c r="Z553" i="1"/>
  <c r="AP553" i="1" s="1"/>
  <c r="X553" i="1"/>
  <c r="AN553" i="1" s="1"/>
  <c r="AD552" i="1"/>
  <c r="AB552" i="1"/>
  <c r="Z552" i="1"/>
  <c r="AP552" i="1" s="1"/>
  <c r="Y552" i="1"/>
  <c r="X552" i="1"/>
  <c r="AN552" i="1" s="1"/>
  <c r="AB551" i="1"/>
  <c r="AA551" i="1"/>
  <c r="AQ551" i="1" s="1"/>
  <c r="Z551" i="1"/>
  <c r="AP551" i="1" s="1"/>
  <c r="X551" i="1"/>
  <c r="AN551" i="1" s="1"/>
  <c r="AD550" i="1"/>
  <c r="AB550" i="1"/>
  <c r="AJ550" i="1" s="1"/>
  <c r="Z550" i="1"/>
  <c r="AP550" i="1" s="1"/>
  <c r="Y550" i="1"/>
  <c r="AO550" i="1" s="1"/>
  <c r="X550" i="1"/>
  <c r="AN550" i="1" s="1"/>
  <c r="AD549" i="1"/>
  <c r="AB549" i="1"/>
  <c r="AA549" i="1"/>
  <c r="AQ549" i="1" s="1"/>
  <c r="Z549" i="1"/>
  <c r="AP549" i="1" s="1"/>
  <c r="X549" i="1"/>
  <c r="AN549" i="1" s="1"/>
  <c r="AD548" i="1"/>
  <c r="AB548" i="1"/>
  <c r="Z548" i="1"/>
  <c r="AP548" i="1" s="1"/>
  <c r="Y548" i="1"/>
  <c r="X548" i="1"/>
  <c r="AN548" i="1" s="1"/>
  <c r="AB547" i="1"/>
  <c r="AA547" i="1"/>
  <c r="AQ547" i="1" s="1"/>
  <c r="Z547" i="1"/>
  <c r="X547" i="1"/>
  <c r="AN547" i="1" s="1"/>
  <c r="AD546" i="1"/>
  <c r="AB546" i="1"/>
  <c r="AR546" i="1" s="1"/>
  <c r="Z546" i="1"/>
  <c r="AP546" i="1" s="1"/>
  <c r="Y546" i="1"/>
  <c r="X546" i="1"/>
  <c r="AN546" i="1" s="1"/>
  <c r="AD545" i="1"/>
  <c r="AB545" i="1"/>
  <c r="AR545" i="1" s="1"/>
  <c r="AA545" i="1"/>
  <c r="AQ545" i="1" s="1"/>
  <c r="Z545" i="1"/>
  <c r="X545" i="1"/>
  <c r="AD544" i="1"/>
  <c r="AB544" i="1"/>
  <c r="Z544" i="1"/>
  <c r="AP544" i="1" s="1"/>
  <c r="Y544" i="1"/>
  <c r="AO544" i="1" s="1"/>
  <c r="X544" i="1"/>
  <c r="AN544" i="1" s="1"/>
  <c r="AB543" i="1"/>
  <c r="AA543" i="1"/>
  <c r="AQ543" i="1" s="1"/>
  <c r="Z543" i="1"/>
  <c r="AP543" i="1" s="1"/>
  <c r="X543" i="1"/>
  <c r="AN543" i="1" s="1"/>
  <c r="AD542" i="1"/>
  <c r="AB542" i="1"/>
  <c r="AR542" i="1" s="1"/>
  <c r="Z542" i="1"/>
  <c r="AP542" i="1" s="1"/>
  <c r="Y542" i="1"/>
  <c r="AO542" i="1" s="1"/>
  <c r="X542" i="1"/>
  <c r="AN542" i="1" s="1"/>
  <c r="AD541" i="1"/>
  <c r="AB541" i="1"/>
  <c r="AR541" i="1" s="1"/>
  <c r="AA541" i="1"/>
  <c r="AQ541" i="1" s="1"/>
  <c r="Z541" i="1"/>
  <c r="AP541" i="1" s="1"/>
  <c r="X541" i="1"/>
  <c r="AN541" i="1" s="1"/>
  <c r="AD540" i="1"/>
  <c r="AB540" i="1"/>
  <c r="AR540" i="1" s="1"/>
  <c r="Z540" i="1"/>
  <c r="AP540" i="1" s="1"/>
  <c r="Y540" i="1"/>
  <c r="AO540" i="1" s="1"/>
  <c r="X540" i="1"/>
  <c r="AN540" i="1" s="1"/>
  <c r="AB539" i="1"/>
  <c r="AR539" i="1" s="1"/>
  <c r="AA539" i="1"/>
  <c r="AQ539" i="1" s="1"/>
  <c r="Z539" i="1"/>
  <c r="AP539" i="1" s="1"/>
  <c r="X539" i="1"/>
  <c r="AN539" i="1" s="1"/>
  <c r="AD538" i="1"/>
  <c r="AB538" i="1"/>
  <c r="AR538" i="1" s="1"/>
  <c r="Z538" i="1"/>
  <c r="AP538" i="1" s="1"/>
  <c r="Y538" i="1"/>
  <c r="AO538" i="1" s="1"/>
  <c r="X538" i="1"/>
  <c r="AN538" i="1" s="1"/>
  <c r="AD537" i="1"/>
  <c r="AB537" i="1"/>
  <c r="AR537" i="1" s="1"/>
  <c r="AA537" i="1"/>
  <c r="AQ537" i="1" s="1"/>
  <c r="Z537" i="1"/>
  <c r="AP537" i="1" s="1"/>
  <c r="X537" i="1"/>
  <c r="AN537" i="1" s="1"/>
  <c r="AD536" i="1"/>
  <c r="AB536" i="1"/>
  <c r="Z536" i="1"/>
  <c r="AP536" i="1" s="1"/>
  <c r="Y536" i="1"/>
  <c r="AO536" i="1" s="1"/>
  <c r="X536" i="1"/>
  <c r="AN536" i="1" s="1"/>
  <c r="AB535" i="1"/>
  <c r="AR535" i="1" s="1"/>
  <c r="AA535" i="1"/>
  <c r="AQ535" i="1" s="1"/>
  <c r="Z535" i="1"/>
  <c r="AP535" i="1" s="1"/>
  <c r="X535" i="1"/>
  <c r="AN535" i="1" s="1"/>
  <c r="AD534" i="1"/>
  <c r="AB534" i="1"/>
  <c r="AR534" i="1" s="1"/>
  <c r="Z534" i="1"/>
  <c r="AP534" i="1" s="1"/>
  <c r="Y534" i="1"/>
  <c r="AO534" i="1" s="1"/>
  <c r="X534" i="1"/>
  <c r="AN534" i="1" s="1"/>
  <c r="AD533" i="1"/>
  <c r="AB533" i="1"/>
  <c r="AR533" i="1" s="1"/>
  <c r="AA533" i="1"/>
  <c r="AQ533" i="1" s="1"/>
  <c r="Z533" i="1"/>
  <c r="AP533" i="1" s="1"/>
  <c r="X533" i="1"/>
  <c r="AN533" i="1" s="1"/>
  <c r="AD532" i="1"/>
  <c r="AB532" i="1"/>
  <c r="Z532" i="1"/>
  <c r="AP532" i="1" s="1"/>
  <c r="Y532" i="1"/>
  <c r="AO532" i="1" s="1"/>
  <c r="X532" i="1"/>
  <c r="AN532" i="1" s="1"/>
  <c r="AB531" i="1"/>
  <c r="AR531" i="1" s="1"/>
  <c r="AA531" i="1"/>
  <c r="Z531" i="1"/>
  <c r="AP531" i="1" s="1"/>
  <c r="X531" i="1"/>
  <c r="AN531" i="1" s="1"/>
  <c r="AD530" i="1"/>
  <c r="AB530" i="1"/>
  <c r="AR530" i="1" s="1"/>
  <c r="Z530" i="1"/>
  <c r="AP530" i="1" s="1"/>
  <c r="Y530" i="1"/>
  <c r="AO530" i="1" s="1"/>
  <c r="X530" i="1"/>
  <c r="AN530" i="1" s="1"/>
  <c r="AD529" i="1"/>
  <c r="AB529" i="1"/>
  <c r="AR529" i="1" s="1"/>
  <c r="AA529" i="1"/>
  <c r="AQ529" i="1" s="1"/>
  <c r="Z529" i="1"/>
  <c r="AP529" i="1" s="1"/>
  <c r="X529" i="1"/>
  <c r="AN529" i="1" s="1"/>
  <c r="AD528" i="1"/>
  <c r="AB528" i="1"/>
  <c r="AR528" i="1" s="1"/>
  <c r="Z528" i="1"/>
  <c r="AP528" i="1" s="1"/>
  <c r="Y528" i="1"/>
  <c r="AO528" i="1" s="1"/>
  <c r="X528" i="1"/>
  <c r="AN528" i="1" s="1"/>
  <c r="AB527" i="1"/>
  <c r="AR527" i="1" s="1"/>
  <c r="AA527" i="1"/>
  <c r="AQ527" i="1" s="1"/>
  <c r="Z527" i="1"/>
  <c r="AP527" i="1" s="1"/>
  <c r="X527" i="1"/>
  <c r="AN527" i="1" s="1"/>
  <c r="AD526" i="1"/>
  <c r="AB526" i="1"/>
  <c r="AR526" i="1" s="1"/>
  <c r="Z526" i="1"/>
  <c r="AP526" i="1" s="1"/>
  <c r="Y526" i="1"/>
  <c r="AO526" i="1" s="1"/>
  <c r="X526" i="1"/>
  <c r="AN526" i="1" s="1"/>
  <c r="AD525" i="1"/>
  <c r="AB525" i="1"/>
  <c r="AR525" i="1" s="1"/>
  <c r="AA525" i="1"/>
  <c r="AQ525" i="1" s="1"/>
  <c r="Z525" i="1"/>
  <c r="AP525" i="1" s="1"/>
  <c r="X525" i="1"/>
  <c r="AN525" i="1" s="1"/>
  <c r="AD524" i="1"/>
  <c r="AB524" i="1"/>
  <c r="AR524" i="1" s="1"/>
  <c r="Z524" i="1"/>
  <c r="AP524" i="1" s="1"/>
  <c r="Y524" i="1"/>
  <c r="AO524" i="1" s="1"/>
  <c r="X524" i="1"/>
  <c r="AN524" i="1" s="1"/>
  <c r="AB523" i="1"/>
  <c r="AR523" i="1" s="1"/>
  <c r="AA523" i="1"/>
  <c r="AQ523" i="1" s="1"/>
  <c r="Z523" i="1"/>
  <c r="AP523" i="1" s="1"/>
  <c r="X523" i="1"/>
  <c r="AN523" i="1" s="1"/>
  <c r="AD522" i="1"/>
  <c r="AB522" i="1"/>
  <c r="AR522" i="1" s="1"/>
  <c r="Z522" i="1"/>
  <c r="AP522" i="1" s="1"/>
  <c r="Y522" i="1"/>
  <c r="AO522" i="1" s="1"/>
  <c r="X522" i="1"/>
  <c r="AN522" i="1" s="1"/>
  <c r="AD521" i="1"/>
  <c r="AB521" i="1"/>
  <c r="AR521" i="1" s="1"/>
  <c r="AA521" i="1"/>
  <c r="AQ521" i="1" s="1"/>
  <c r="Z521" i="1"/>
  <c r="AP521" i="1" s="1"/>
  <c r="X521" i="1"/>
  <c r="AN521" i="1" s="1"/>
  <c r="AD520" i="1"/>
  <c r="AB520" i="1"/>
  <c r="AR520" i="1" s="1"/>
  <c r="Z520" i="1"/>
  <c r="AP520" i="1" s="1"/>
  <c r="Y520" i="1"/>
  <c r="AO520" i="1" s="1"/>
  <c r="X520" i="1"/>
  <c r="AN520" i="1" s="1"/>
  <c r="AB519" i="1"/>
  <c r="AR519" i="1" s="1"/>
  <c r="Z519" i="1"/>
  <c r="AP519" i="1" s="1"/>
  <c r="X519" i="1"/>
  <c r="AN519" i="1" s="1"/>
  <c r="AB518" i="1"/>
  <c r="Z518" i="1"/>
  <c r="AP518" i="1" s="1"/>
  <c r="Y518" i="1"/>
  <c r="AO518" i="1" s="1"/>
  <c r="X518" i="1"/>
  <c r="AN518" i="1" s="1"/>
  <c r="AD517" i="1"/>
  <c r="AB517" i="1"/>
  <c r="AA517" i="1"/>
  <c r="AQ517" i="1" s="1"/>
  <c r="Z517" i="1"/>
  <c r="X517" i="1"/>
  <c r="AN517" i="1" s="1"/>
  <c r="AB516" i="1"/>
  <c r="AR516" i="1" s="1"/>
  <c r="Z516" i="1"/>
  <c r="AP516" i="1" s="1"/>
  <c r="Y516" i="1"/>
  <c r="AO516" i="1" s="1"/>
  <c r="X516" i="1"/>
  <c r="AN516" i="1" s="1"/>
  <c r="AC515" i="1"/>
  <c r="AS515" i="1" s="1"/>
  <c r="AB515" i="1"/>
  <c r="AR515" i="1" s="1"/>
  <c r="AA515" i="1"/>
  <c r="AQ515" i="1" s="1"/>
  <c r="Y515" i="1"/>
  <c r="X515" i="1"/>
  <c r="AC514" i="1"/>
  <c r="AS514" i="1" s="1"/>
  <c r="AB514" i="1"/>
  <c r="AR514" i="1" s="1"/>
  <c r="AA514" i="1"/>
  <c r="AQ514" i="1" s="1"/>
  <c r="Z514" i="1"/>
  <c r="AP514" i="1" s="1"/>
  <c r="Y514" i="1"/>
  <c r="AO514" i="1" s="1"/>
  <c r="X514" i="1"/>
  <c r="AN514" i="1" s="1"/>
  <c r="AD513" i="1"/>
  <c r="AC513" i="1"/>
  <c r="AS513" i="1" s="1"/>
  <c r="AB513" i="1"/>
  <c r="AR513" i="1" s="1"/>
  <c r="AA513" i="1"/>
  <c r="AQ513" i="1" s="1"/>
  <c r="Z513" i="1"/>
  <c r="AP513" i="1" s="1"/>
  <c r="Y513" i="1"/>
  <c r="AO513" i="1" s="1"/>
  <c r="X513" i="1"/>
  <c r="AN513" i="1" s="1"/>
  <c r="AC512" i="1"/>
  <c r="AS512" i="1" s="1"/>
  <c r="AB512" i="1"/>
  <c r="AR512" i="1" s="1"/>
  <c r="Z512" i="1"/>
  <c r="AP512" i="1" s="1"/>
  <c r="Y512" i="1"/>
  <c r="X512" i="1"/>
  <c r="AF512" i="1" s="1"/>
  <c r="AC511" i="1"/>
  <c r="AS511" i="1" s="1"/>
  <c r="AB511" i="1"/>
  <c r="AA511" i="1"/>
  <c r="AQ511" i="1" s="1"/>
  <c r="Y511" i="1"/>
  <c r="AO511" i="1" s="1"/>
  <c r="X511" i="1"/>
  <c r="AB510" i="1"/>
  <c r="AR510" i="1" s="1"/>
  <c r="AA510" i="1"/>
  <c r="AQ510" i="1" s="1"/>
  <c r="Z510" i="1"/>
  <c r="X510" i="1"/>
  <c r="AN510" i="1" s="1"/>
  <c r="AC509" i="1"/>
  <c r="AS509" i="1" s="1"/>
  <c r="AB509" i="1"/>
  <c r="AR509" i="1" s="1"/>
  <c r="AA509" i="1"/>
  <c r="AQ509" i="1" s="1"/>
  <c r="Z509" i="1"/>
  <c r="Y509" i="1"/>
  <c r="AO509" i="1" s="1"/>
  <c r="X509" i="1"/>
  <c r="AN509" i="1" s="1"/>
  <c r="AC508" i="1"/>
  <c r="AS508" i="1" s="1"/>
  <c r="AB508" i="1"/>
  <c r="AR508" i="1" s="1"/>
  <c r="Z508" i="1"/>
  <c r="Y508" i="1"/>
  <c r="X508" i="1"/>
  <c r="AF508" i="1" s="1"/>
  <c r="AC507" i="1"/>
  <c r="AB507" i="1"/>
  <c r="AJ507" i="1" s="1"/>
  <c r="Y507" i="1"/>
  <c r="AO507" i="1" s="1"/>
  <c r="X507" i="1"/>
  <c r="AN507" i="1" s="1"/>
  <c r="AD506" i="1"/>
  <c r="AD505" i="1"/>
  <c r="Y505" i="1"/>
  <c r="AO505" i="1" s="1"/>
  <c r="X505" i="1"/>
  <c r="AN505" i="1" s="1"/>
  <c r="Z504" i="1"/>
  <c r="AP504" i="1" s="1"/>
  <c r="Y504" i="1"/>
  <c r="AO504" i="1" s="1"/>
  <c r="X504" i="1"/>
  <c r="AN504" i="1" s="1"/>
  <c r="Z503" i="1"/>
  <c r="Y503" i="1"/>
  <c r="X503" i="1"/>
  <c r="AD502" i="1"/>
  <c r="Z502" i="1"/>
  <c r="AH502" i="1" s="1"/>
  <c r="Y502" i="1"/>
  <c r="AO502" i="1" s="1"/>
  <c r="X502" i="1"/>
  <c r="AN502" i="1" s="1"/>
  <c r="Z501" i="1"/>
  <c r="Y501" i="1"/>
  <c r="X501" i="1"/>
  <c r="AN501" i="1" s="1"/>
  <c r="AD500" i="1"/>
  <c r="Z500" i="1"/>
  <c r="Y500" i="1"/>
  <c r="X500" i="1"/>
  <c r="AN500" i="1" s="1"/>
  <c r="Z499" i="1"/>
  <c r="AL499" i="1" s="1"/>
  <c r="Y499" i="1"/>
  <c r="X499" i="1"/>
  <c r="AN499" i="1" s="1"/>
  <c r="AD498" i="1"/>
  <c r="Z498" i="1"/>
  <c r="Y498" i="1"/>
  <c r="AG498" i="1" s="1"/>
  <c r="X498" i="1"/>
  <c r="AN498" i="1" s="1"/>
  <c r="Z497" i="1"/>
  <c r="Y497" i="1"/>
  <c r="AO497" i="1" s="1"/>
  <c r="X497" i="1"/>
  <c r="AN497" i="1" s="1"/>
  <c r="AD496" i="1"/>
  <c r="Z496" i="1"/>
  <c r="Y496" i="1"/>
  <c r="AO496" i="1" s="1"/>
  <c r="X496" i="1"/>
  <c r="AA495" i="1"/>
  <c r="AQ495" i="1" s="1"/>
  <c r="Z495" i="1"/>
  <c r="Y495" i="1"/>
  <c r="AA494" i="1"/>
  <c r="Z494" i="1"/>
  <c r="X494" i="1"/>
  <c r="AF494" i="1" s="1"/>
  <c r="AA493" i="1"/>
  <c r="AQ493" i="1" s="1"/>
  <c r="Y493" i="1"/>
  <c r="AO493" i="1" s="1"/>
  <c r="Z492" i="1"/>
  <c r="Y492" i="1"/>
  <c r="X492" i="1"/>
  <c r="AF492" i="1" s="1"/>
  <c r="AD491" i="1"/>
  <c r="AA491" i="1"/>
  <c r="AQ491" i="1" s="1"/>
  <c r="Z491" i="1"/>
  <c r="Y491" i="1"/>
  <c r="AO491" i="1" s="1"/>
  <c r="AA490" i="1"/>
  <c r="AQ490" i="1" s="1"/>
  <c r="Z490" i="1"/>
  <c r="X490" i="1"/>
  <c r="AF490" i="1" s="1"/>
  <c r="AA489" i="1"/>
  <c r="Y489" i="1"/>
  <c r="Z488" i="1"/>
  <c r="AP488" i="1" s="1"/>
  <c r="Y488" i="1"/>
  <c r="AO488" i="1" s="1"/>
  <c r="X488" i="1"/>
  <c r="AN488" i="1" s="1"/>
  <c r="AA487" i="1"/>
  <c r="AQ487" i="1" s="1"/>
  <c r="Z487" i="1"/>
  <c r="AP487" i="1" s="1"/>
  <c r="Y487" i="1"/>
  <c r="AO487" i="1" s="1"/>
  <c r="AA486" i="1"/>
  <c r="Z486" i="1"/>
  <c r="AH486" i="1" s="1"/>
  <c r="X486" i="1"/>
  <c r="AF486" i="1" s="1"/>
  <c r="AA485" i="1"/>
  <c r="Y485" i="1"/>
  <c r="AG485" i="1" s="1"/>
  <c r="Z484" i="1"/>
  <c r="AP484" i="1" s="1"/>
  <c r="Y484" i="1"/>
  <c r="X484" i="1"/>
  <c r="AN484" i="1" s="1"/>
  <c r="AD483" i="1"/>
  <c r="AB483" i="1"/>
  <c r="AR483" i="1" s="1"/>
  <c r="AA483" i="1"/>
  <c r="Z483" i="1"/>
  <c r="AP483" i="1" s="1"/>
  <c r="X483" i="1"/>
  <c r="AN483" i="1" s="1"/>
  <c r="AD482" i="1"/>
  <c r="AB482" i="1"/>
  <c r="AR482" i="1" s="1"/>
  <c r="Z482" i="1"/>
  <c r="AP482" i="1" s="1"/>
  <c r="Y482" i="1"/>
  <c r="X482" i="1"/>
  <c r="AN482" i="1" s="1"/>
  <c r="AB481" i="1"/>
  <c r="AA481" i="1"/>
  <c r="Z481" i="1"/>
  <c r="AP481" i="1" s="1"/>
  <c r="X481" i="1"/>
  <c r="AN481" i="1" s="1"/>
  <c r="AD480" i="1"/>
  <c r="AB480" i="1"/>
  <c r="Z480" i="1"/>
  <c r="AP480" i="1" s="1"/>
  <c r="Y480" i="1"/>
  <c r="AO480" i="1" s="1"/>
  <c r="X480" i="1"/>
  <c r="AN480" i="1" s="1"/>
  <c r="AD479" i="1"/>
  <c r="AB479" i="1"/>
  <c r="AA479" i="1"/>
  <c r="AQ479" i="1" s="1"/>
  <c r="Z479" i="1"/>
  <c r="AP479" i="1" s="1"/>
  <c r="X479" i="1"/>
  <c r="AN479" i="1" s="1"/>
  <c r="AD478" i="1"/>
  <c r="AB478" i="1"/>
  <c r="Z478" i="1"/>
  <c r="AP478" i="1" s="1"/>
  <c r="Y478" i="1"/>
  <c r="AO478" i="1" s="1"/>
  <c r="X478" i="1"/>
  <c r="AN478" i="1" s="1"/>
  <c r="AB477" i="1"/>
  <c r="AR477" i="1" s="1"/>
  <c r="AA477" i="1"/>
  <c r="Z477" i="1"/>
  <c r="AP477" i="1" s="1"/>
  <c r="X477" i="1"/>
  <c r="AN477" i="1" s="1"/>
  <c r="AB476" i="1"/>
  <c r="Z476" i="1"/>
  <c r="Y476" i="1"/>
  <c r="AO476" i="1" s="1"/>
  <c r="X476" i="1"/>
  <c r="AN476" i="1" s="1"/>
  <c r="AB475" i="1"/>
  <c r="AR475" i="1" s="1"/>
  <c r="AA475" i="1"/>
  <c r="Z475" i="1"/>
  <c r="X475" i="1"/>
  <c r="AN475" i="1" s="1"/>
  <c r="AD474" i="1"/>
  <c r="AB474" i="1"/>
  <c r="AR474" i="1" s="1"/>
  <c r="Z474" i="1"/>
  <c r="Y474" i="1"/>
  <c r="AO474" i="1" s="1"/>
  <c r="X474" i="1"/>
  <c r="AB473" i="1"/>
  <c r="AR473" i="1" s="1"/>
  <c r="AA473" i="1"/>
  <c r="AQ473" i="1" s="1"/>
  <c r="Z473" i="1"/>
  <c r="AP473" i="1" s="1"/>
  <c r="X473" i="1"/>
  <c r="AN473" i="1" s="1"/>
  <c r="AD472" i="1"/>
  <c r="AB472" i="1"/>
  <c r="Z472" i="1"/>
  <c r="AP472" i="1" s="1"/>
  <c r="Y472" i="1"/>
  <c r="AO472" i="1" s="1"/>
  <c r="X472" i="1"/>
  <c r="AN472" i="1" s="1"/>
  <c r="AB471" i="1"/>
  <c r="AR471" i="1" s="1"/>
  <c r="AA471" i="1"/>
  <c r="AQ471" i="1" s="1"/>
  <c r="Z471" i="1"/>
  <c r="AP471" i="1" s="1"/>
  <c r="X471" i="1"/>
  <c r="AN471" i="1" s="1"/>
  <c r="AD470" i="1"/>
  <c r="AB470" i="1"/>
  <c r="AR470" i="1" s="1"/>
  <c r="Z470" i="1"/>
  <c r="AP470" i="1" s="1"/>
  <c r="Y470" i="1"/>
  <c r="AO470" i="1" s="1"/>
  <c r="X470" i="1"/>
  <c r="AN470" i="1" s="1"/>
  <c r="AB469" i="1"/>
  <c r="AR469" i="1" s="1"/>
  <c r="AA469" i="1"/>
  <c r="AQ469" i="1" s="1"/>
  <c r="Z469" i="1"/>
  <c r="AP469" i="1" s="1"/>
  <c r="X469" i="1"/>
  <c r="AN469" i="1" s="1"/>
  <c r="AD468" i="1"/>
  <c r="AB468" i="1"/>
  <c r="AR468" i="1" s="1"/>
  <c r="Z468" i="1"/>
  <c r="AP468" i="1" s="1"/>
  <c r="Y468" i="1"/>
  <c r="AO468" i="1" s="1"/>
  <c r="X468" i="1"/>
  <c r="AN468" i="1" s="1"/>
  <c r="AB467" i="1"/>
  <c r="AA467" i="1"/>
  <c r="AQ467" i="1" s="1"/>
  <c r="Z467" i="1"/>
  <c r="AP467" i="1" s="1"/>
  <c r="X467" i="1"/>
  <c r="AN467" i="1" s="1"/>
  <c r="AD466" i="1"/>
  <c r="AB466" i="1"/>
  <c r="AR466" i="1" s="1"/>
  <c r="Z466" i="1"/>
  <c r="AP466" i="1" s="1"/>
  <c r="Y466" i="1"/>
  <c r="AO466" i="1" s="1"/>
  <c r="X466" i="1"/>
  <c r="AN466" i="1" s="1"/>
  <c r="AD465" i="1"/>
  <c r="AB465" i="1"/>
  <c r="AA465" i="1"/>
  <c r="AQ465" i="1" s="1"/>
  <c r="Z465" i="1"/>
  <c r="AP465" i="1" s="1"/>
  <c r="AB464" i="1"/>
  <c r="AR464" i="1" s="1"/>
  <c r="Z464" i="1"/>
  <c r="AP464" i="1" s="1"/>
  <c r="Y464" i="1"/>
  <c r="AO464" i="1" s="1"/>
  <c r="X464" i="1"/>
  <c r="AN464" i="1" s="1"/>
  <c r="AD463" i="1"/>
  <c r="AB463" i="1"/>
  <c r="AR463" i="1" s="1"/>
  <c r="AA463" i="1"/>
  <c r="AQ463" i="1" s="1"/>
  <c r="Z463" i="1"/>
  <c r="AP463" i="1" s="1"/>
  <c r="X463" i="1"/>
  <c r="AN463" i="1" s="1"/>
  <c r="AD462" i="1"/>
  <c r="AB462" i="1"/>
  <c r="AR462" i="1" s="1"/>
  <c r="Z462" i="1"/>
  <c r="AP462" i="1" s="1"/>
  <c r="Y462" i="1"/>
  <c r="AO462" i="1" s="1"/>
  <c r="X462" i="1"/>
  <c r="AN462" i="1" s="1"/>
  <c r="AD461" i="1"/>
  <c r="AB461" i="1"/>
  <c r="AR461" i="1" s="1"/>
  <c r="AA461" i="1"/>
  <c r="AQ461" i="1" s="1"/>
  <c r="Z461" i="1"/>
  <c r="AP461" i="1" s="1"/>
  <c r="X461" i="1"/>
  <c r="AN461" i="1" s="1"/>
  <c r="AB460" i="1"/>
  <c r="AR460" i="1" s="1"/>
  <c r="Z460" i="1"/>
  <c r="AP460" i="1" s="1"/>
  <c r="Y460" i="1"/>
  <c r="X460" i="1"/>
  <c r="AN460" i="1" s="1"/>
  <c r="AD459" i="1"/>
  <c r="AB459" i="1"/>
  <c r="AA459" i="1"/>
  <c r="AQ459" i="1" s="1"/>
  <c r="Z459" i="1"/>
  <c r="AP459" i="1" s="1"/>
  <c r="X459" i="1"/>
  <c r="AN459" i="1" s="1"/>
  <c r="AD458" i="1"/>
  <c r="AB458" i="1"/>
  <c r="AR458" i="1" s="1"/>
  <c r="Z458" i="1"/>
  <c r="AP458" i="1" s="1"/>
  <c r="Y458" i="1"/>
  <c r="AO458" i="1" s="1"/>
  <c r="X458" i="1"/>
  <c r="AN458" i="1" s="1"/>
  <c r="AD457" i="1"/>
  <c r="AB457" i="1"/>
  <c r="AR457" i="1" s="1"/>
  <c r="AA457" i="1"/>
  <c r="AQ457" i="1" s="1"/>
  <c r="Z457" i="1"/>
  <c r="AP457" i="1" s="1"/>
  <c r="X457" i="1"/>
  <c r="AN457" i="1" s="1"/>
  <c r="AB456" i="1"/>
  <c r="AR456" i="1" s="1"/>
  <c r="Z456" i="1"/>
  <c r="AP456" i="1" s="1"/>
  <c r="Y456" i="1"/>
  <c r="AO456" i="1" s="1"/>
  <c r="X456" i="1"/>
  <c r="AN456" i="1" s="1"/>
  <c r="AD455" i="1"/>
  <c r="AB455" i="1"/>
  <c r="AR455" i="1" s="1"/>
  <c r="AA455" i="1"/>
  <c r="AQ455" i="1" s="1"/>
  <c r="Z455" i="1"/>
  <c r="AP455" i="1" s="1"/>
  <c r="X455" i="1"/>
  <c r="AN455" i="1" s="1"/>
  <c r="AD454" i="1"/>
  <c r="AB454" i="1"/>
  <c r="AR454" i="1" s="1"/>
  <c r="Z454" i="1"/>
  <c r="AP454" i="1" s="1"/>
  <c r="Y454" i="1"/>
  <c r="AO454" i="1" s="1"/>
  <c r="X454" i="1"/>
  <c r="AN454" i="1" s="1"/>
  <c r="AD453" i="1"/>
  <c r="AB453" i="1"/>
  <c r="AR453" i="1" s="1"/>
  <c r="AA453" i="1"/>
  <c r="AQ453" i="1" s="1"/>
  <c r="Z453" i="1"/>
  <c r="AP453" i="1" s="1"/>
  <c r="X453" i="1"/>
  <c r="AN453" i="1" s="1"/>
  <c r="AB452" i="1"/>
  <c r="AR452" i="1" s="1"/>
  <c r="Z452" i="1"/>
  <c r="AP452" i="1" s="1"/>
  <c r="Y452" i="1"/>
  <c r="AO452" i="1" s="1"/>
  <c r="X452" i="1"/>
  <c r="AN452" i="1" s="1"/>
  <c r="AD451" i="1"/>
  <c r="AB451" i="1"/>
  <c r="AR451" i="1" s="1"/>
  <c r="AA451" i="1"/>
  <c r="AQ451" i="1" s="1"/>
  <c r="Z451" i="1"/>
  <c r="AP451" i="1" s="1"/>
  <c r="X451" i="1"/>
  <c r="AN451" i="1" s="1"/>
  <c r="AD450" i="1"/>
  <c r="AB450" i="1"/>
  <c r="AR450" i="1" s="1"/>
  <c r="Z450" i="1"/>
  <c r="AP450" i="1" s="1"/>
  <c r="Y450" i="1"/>
  <c r="AO450" i="1" s="1"/>
  <c r="X450" i="1"/>
  <c r="AN450" i="1" s="1"/>
  <c r="AD449" i="1"/>
  <c r="AB449" i="1"/>
  <c r="AR449" i="1" s="1"/>
  <c r="AA449" i="1"/>
  <c r="AQ449" i="1" s="1"/>
  <c r="Z449" i="1"/>
  <c r="AP449" i="1" s="1"/>
  <c r="X449" i="1"/>
  <c r="AN449" i="1" s="1"/>
  <c r="AD448" i="1"/>
  <c r="AB448" i="1"/>
  <c r="AR448" i="1" s="1"/>
  <c r="Z448" i="1"/>
  <c r="AP448" i="1" s="1"/>
  <c r="Y448" i="1"/>
  <c r="AO448" i="1" s="1"/>
  <c r="X448" i="1"/>
  <c r="AN448" i="1" s="1"/>
  <c r="AD447" i="1"/>
  <c r="AB447" i="1"/>
  <c r="AA447" i="1"/>
  <c r="AQ447" i="1" s="1"/>
  <c r="Z447" i="1"/>
  <c r="AP447" i="1" s="1"/>
  <c r="X447" i="1"/>
  <c r="AN447" i="1" s="1"/>
  <c r="AD446" i="1"/>
  <c r="AB446" i="1"/>
  <c r="Z446" i="1"/>
  <c r="Y446" i="1"/>
  <c r="AO446" i="1" s="1"/>
  <c r="X446" i="1"/>
  <c r="AN446" i="1" s="1"/>
  <c r="AD445" i="1"/>
  <c r="AB445" i="1"/>
  <c r="AR445" i="1" s="1"/>
  <c r="AA445" i="1"/>
  <c r="AQ445" i="1" s="1"/>
  <c r="Z445" i="1"/>
  <c r="AP445" i="1" s="1"/>
  <c r="X445" i="1"/>
  <c r="AN445" i="1" s="1"/>
  <c r="AD444" i="1"/>
  <c r="AC444" i="1"/>
  <c r="AS444" i="1" s="1"/>
  <c r="AA444" i="1"/>
  <c r="AQ444" i="1" s="1"/>
  <c r="Z444" i="1"/>
  <c r="AP444" i="1" s="1"/>
  <c r="Y444" i="1"/>
  <c r="AD443" i="1"/>
  <c r="AC443" i="1"/>
  <c r="AS443" i="1" s="1"/>
  <c r="AB443" i="1"/>
  <c r="AR443" i="1" s="1"/>
  <c r="Z443" i="1"/>
  <c r="AP443" i="1" s="1"/>
  <c r="Y443" i="1"/>
  <c r="AO443" i="1" s="1"/>
  <c r="X443" i="1"/>
  <c r="AN443" i="1" s="1"/>
  <c r="AD442" i="1"/>
  <c r="AC442" i="1"/>
  <c r="AS442" i="1" s="1"/>
  <c r="AB442" i="1"/>
  <c r="AR442" i="1" s="1"/>
  <c r="AA442" i="1"/>
  <c r="AQ442" i="1" s="1"/>
  <c r="Y442" i="1"/>
  <c r="AO442" i="1" s="1"/>
  <c r="AD441" i="1"/>
  <c r="AB441" i="1"/>
  <c r="AR441" i="1" s="1"/>
  <c r="AA441" i="1"/>
  <c r="Z441" i="1"/>
  <c r="AP441" i="1" s="1"/>
  <c r="X441" i="1"/>
  <c r="AF441" i="1" s="1"/>
  <c r="AD440" i="1"/>
  <c r="AC440" i="1"/>
  <c r="AS440" i="1" s="1"/>
  <c r="AA440" i="1"/>
  <c r="AQ440" i="1" s="1"/>
  <c r="Z440" i="1"/>
  <c r="AP440" i="1" s="1"/>
  <c r="Y440" i="1"/>
  <c r="AO440" i="1" s="1"/>
  <c r="AD439" i="1"/>
  <c r="AC439" i="1"/>
  <c r="AS439" i="1" s="1"/>
  <c r="AB439" i="1"/>
  <c r="AR439" i="1" s="1"/>
  <c r="Z439" i="1"/>
  <c r="Y439" i="1"/>
  <c r="AO439" i="1" s="1"/>
  <c r="X439" i="1"/>
  <c r="AN439" i="1" s="1"/>
  <c r="AD438" i="1"/>
  <c r="AC438" i="1"/>
  <c r="AS438" i="1" s="1"/>
  <c r="AB438" i="1"/>
  <c r="AR438" i="1" s="1"/>
  <c r="AA438" i="1"/>
  <c r="AQ438" i="1" s="1"/>
  <c r="Y438" i="1"/>
  <c r="AO438" i="1" s="1"/>
  <c r="AD437" i="1"/>
  <c r="AB437" i="1"/>
  <c r="AR437" i="1" s="1"/>
  <c r="AA437" i="1"/>
  <c r="AQ437" i="1" s="1"/>
  <c r="Z437" i="1"/>
  <c r="X437" i="1"/>
  <c r="AF437" i="1" s="1"/>
  <c r="AC436" i="1"/>
  <c r="AA436" i="1"/>
  <c r="Z436" i="1"/>
  <c r="Y436" i="1"/>
  <c r="AO436" i="1" s="1"/>
  <c r="AD434" i="1"/>
  <c r="X434" i="1"/>
  <c r="AN434" i="1" s="1"/>
  <c r="AD433" i="1"/>
  <c r="Z433" i="1"/>
  <c r="AP433" i="1" s="1"/>
  <c r="X433" i="1"/>
  <c r="AN433" i="1" s="1"/>
  <c r="AD432" i="1"/>
  <c r="Z432" i="1"/>
  <c r="X432" i="1"/>
  <c r="AD431" i="1"/>
  <c r="X431" i="1"/>
  <c r="AN431" i="1" s="1"/>
  <c r="Z430" i="1"/>
  <c r="X430" i="1"/>
  <c r="AN430" i="1" s="1"/>
  <c r="AD429" i="1"/>
  <c r="Z429" i="1"/>
  <c r="AH429" i="1" s="1"/>
  <c r="X429" i="1"/>
  <c r="AN429" i="1" s="1"/>
  <c r="Z428" i="1"/>
  <c r="AL428" i="1" s="1"/>
  <c r="X428" i="1"/>
  <c r="AN428" i="1" s="1"/>
  <c r="AD427" i="1"/>
  <c r="Z427" i="1"/>
  <c r="X427" i="1"/>
  <c r="AN427" i="1" s="1"/>
  <c r="Z426" i="1"/>
  <c r="X426" i="1"/>
  <c r="AN426" i="1" s="1"/>
  <c r="AD425" i="1"/>
  <c r="Z425" i="1"/>
  <c r="AH425" i="1" s="1"/>
  <c r="X425" i="1"/>
  <c r="AA424" i="1"/>
  <c r="Y424" i="1"/>
  <c r="AD423" i="1"/>
  <c r="Z423" i="1"/>
  <c r="Y423" i="1"/>
  <c r="X423" i="1"/>
  <c r="AA422" i="1"/>
  <c r="Z422" i="1"/>
  <c r="AP422" i="1" s="1"/>
  <c r="Y422" i="1"/>
  <c r="AO422" i="1" s="1"/>
  <c r="AD421" i="1"/>
  <c r="AA421" i="1"/>
  <c r="Z421" i="1"/>
  <c r="X421" i="1"/>
  <c r="AA420" i="1"/>
  <c r="Y420" i="1"/>
  <c r="AO420" i="1" s="1"/>
  <c r="X420" i="1"/>
  <c r="AD419" i="1"/>
  <c r="Z419" i="1"/>
  <c r="Y419" i="1"/>
  <c r="AO419" i="1" s="1"/>
  <c r="X419" i="1"/>
  <c r="AF419" i="1" s="1"/>
  <c r="AA418" i="1"/>
  <c r="Z418" i="1"/>
  <c r="AP418" i="1" s="1"/>
  <c r="Y418" i="1"/>
  <c r="AD417" i="1"/>
  <c r="AA417" i="1"/>
  <c r="AQ417" i="1" s="1"/>
  <c r="Z417" i="1"/>
  <c r="AP417" i="1" s="1"/>
  <c r="X417" i="1"/>
  <c r="AN417" i="1" s="1"/>
  <c r="AD416" i="1"/>
  <c r="AA416" i="1"/>
  <c r="AQ416" i="1" s="1"/>
  <c r="AD415" i="1"/>
  <c r="Z415" i="1"/>
  <c r="Y415" i="1"/>
  <c r="X415" i="1"/>
  <c r="AF415" i="1" s="1"/>
  <c r="AD414" i="1"/>
  <c r="AA414" i="1"/>
  <c r="Z414" i="1"/>
  <c r="AH414" i="1" s="1"/>
  <c r="Y414" i="1"/>
  <c r="AD413" i="1"/>
  <c r="AA413" i="1"/>
  <c r="AQ413" i="1" s="1"/>
  <c r="Z413" i="1"/>
  <c r="AP413" i="1" s="1"/>
  <c r="X413" i="1"/>
  <c r="AN413" i="1" s="1"/>
  <c r="AD412" i="1"/>
  <c r="AB412" i="1"/>
  <c r="AR412" i="1" s="1"/>
  <c r="Z412" i="1"/>
  <c r="AP412" i="1" s="1"/>
  <c r="Y412" i="1"/>
  <c r="AO412" i="1" s="1"/>
  <c r="X412" i="1"/>
  <c r="AN412" i="1" s="1"/>
  <c r="AD411" i="1"/>
  <c r="AB411" i="1"/>
  <c r="AR411" i="1" s="1"/>
  <c r="AA411" i="1"/>
  <c r="Z411" i="1"/>
  <c r="AP411" i="1" s="1"/>
  <c r="X411" i="1"/>
  <c r="AN411" i="1" s="1"/>
  <c r="AD410" i="1"/>
  <c r="AB410" i="1"/>
  <c r="AR410" i="1" s="1"/>
  <c r="Z410" i="1"/>
  <c r="AP410" i="1" s="1"/>
  <c r="Y410" i="1"/>
  <c r="X410" i="1"/>
  <c r="AN410" i="1" s="1"/>
  <c r="AD409" i="1"/>
  <c r="AB409" i="1"/>
  <c r="AA409" i="1"/>
  <c r="AQ409" i="1" s="1"/>
  <c r="Z409" i="1"/>
  <c r="AP409" i="1" s="1"/>
  <c r="X409" i="1"/>
  <c r="AN409" i="1" s="1"/>
  <c r="AD408" i="1"/>
  <c r="AB408" i="1"/>
  <c r="AJ408" i="1" s="1"/>
  <c r="Z408" i="1"/>
  <c r="AP408" i="1" s="1"/>
  <c r="Y408" i="1"/>
  <c r="AO408" i="1" s="1"/>
  <c r="X408" i="1"/>
  <c r="AN408" i="1" s="1"/>
  <c r="AD407" i="1"/>
  <c r="AB407" i="1"/>
  <c r="AA407" i="1"/>
  <c r="AQ407" i="1" s="1"/>
  <c r="Z407" i="1"/>
  <c r="AP407" i="1" s="1"/>
  <c r="X407" i="1"/>
  <c r="AN407" i="1" s="1"/>
  <c r="AD406" i="1"/>
  <c r="AB406" i="1"/>
  <c r="AR406" i="1" s="1"/>
  <c r="Z406" i="1"/>
  <c r="AP406" i="1" s="1"/>
  <c r="Y406" i="1"/>
  <c r="X406" i="1"/>
  <c r="AN406" i="1" s="1"/>
  <c r="AD405" i="1"/>
  <c r="AB405" i="1"/>
  <c r="AA405" i="1"/>
  <c r="AQ405" i="1" s="1"/>
  <c r="Z405" i="1"/>
  <c r="X405" i="1"/>
  <c r="AN405" i="1" s="1"/>
  <c r="AD404" i="1"/>
  <c r="AB404" i="1"/>
  <c r="AR404" i="1" s="1"/>
  <c r="Z404" i="1"/>
  <c r="AP404" i="1" s="1"/>
  <c r="Y404" i="1"/>
  <c r="X404" i="1"/>
  <c r="AN404" i="1" s="1"/>
  <c r="AD403" i="1"/>
  <c r="AB403" i="1"/>
  <c r="AR403" i="1" s="1"/>
  <c r="AA403" i="1"/>
  <c r="AQ403" i="1" s="1"/>
  <c r="Z403" i="1"/>
  <c r="X403" i="1"/>
  <c r="AD402" i="1"/>
  <c r="AB402" i="1"/>
  <c r="AR402" i="1" s="1"/>
  <c r="Z402" i="1"/>
  <c r="AP402" i="1" s="1"/>
  <c r="Y402" i="1"/>
  <c r="AO402" i="1" s="1"/>
  <c r="X402" i="1"/>
  <c r="AN402" i="1" s="1"/>
  <c r="AD401" i="1"/>
  <c r="AB401" i="1"/>
  <c r="AA401" i="1"/>
  <c r="AQ401" i="1" s="1"/>
  <c r="Z401" i="1"/>
  <c r="AP401" i="1" s="1"/>
  <c r="X401" i="1"/>
  <c r="AN401" i="1" s="1"/>
  <c r="AD400" i="1"/>
  <c r="AB400" i="1"/>
  <c r="Z400" i="1"/>
  <c r="AP400" i="1" s="1"/>
  <c r="Y400" i="1"/>
  <c r="AO400" i="1" s="1"/>
  <c r="X400" i="1"/>
  <c r="AN400" i="1" s="1"/>
  <c r="AB399" i="1"/>
  <c r="AR399" i="1" s="1"/>
  <c r="AA399" i="1"/>
  <c r="AQ399" i="1" s="1"/>
  <c r="Z399" i="1"/>
  <c r="AP399" i="1" s="1"/>
  <c r="X399" i="1"/>
  <c r="AN399" i="1" s="1"/>
  <c r="AD398" i="1"/>
  <c r="AB398" i="1"/>
  <c r="AR398" i="1" s="1"/>
  <c r="Z398" i="1"/>
  <c r="AP398" i="1" s="1"/>
  <c r="Y398" i="1"/>
  <c r="AO398" i="1" s="1"/>
  <c r="X398" i="1"/>
  <c r="AN398" i="1" s="1"/>
  <c r="AD397" i="1"/>
  <c r="AB397" i="1"/>
  <c r="AR397" i="1" s="1"/>
  <c r="AA397" i="1"/>
  <c r="AQ397" i="1" s="1"/>
  <c r="Z397" i="1"/>
  <c r="AP397" i="1" s="1"/>
  <c r="X397" i="1"/>
  <c r="AN397" i="1" s="1"/>
  <c r="AD396" i="1"/>
  <c r="AB396" i="1"/>
  <c r="AR396" i="1" s="1"/>
  <c r="Z396" i="1"/>
  <c r="AP396" i="1" s="1"/>
  <c r="Y396" i="1"/>
  <c r="AO396" i="1" s="1"/>
  <c r="X396" i="1"/>
  <c r="AN396" i="1" s="1"/>
  <c r="AD395" i="1"/>
  <c r="AB395" i="1"/>
  <c r="AR395" i="1" s="1"/>
  <c r="AA395" i="1"/>
  <c r="AQ395" i="1" s="1"/>
  <c r="Z395" i="1"/>
  <c r="AP395" i="1" s="1"/>
  <c r="X395" i="1"/>
  <c r="AN395" i="1" s="1"/>
  <c r="AD394" i="1"/>
  <c r="AB394" i="1"/>
  <c r="AR394" i="1" s="1"/>
  <c r="Z394" i="1"/>
  <c r="AP394" i="1" s="1"/>
  <c r="X394" i="1"/>
  <c r="AN394" i="1" s="1"/>
  <c r="AB393" i="1"/>
  <c r="AR393" i="1" s="1"/>
  <c r="AA393" i="1"/>
  <c r="AQ393" i="1" s="1"/>
  <c r="Z393" i="1"/>
  <c r="AP393" i="1" s="1"/>
  <c r="X393" i="1"/>
  <c r="AN393" i="1" s="1"/>
  <c r="AD392" i="1"/>
  <c r="AB392" i="1"/>
  <c r="AR392" i="1" s="1"/>
  <c r="Z392" i="1"/>
  <c r="AP392" i="1" s="1"/>
  <c r="Y392" i="1"/>
  <c r="AO392" i="1" s="1"/>
  <c r="X392" i="1"/>
  <c r="AN392" i="1" s="1"/>
  <c r="AB391" i="1"/>
  <c r="AR391" i="1" s="1"/>
  <c r="AA391" i="1"/>
  <c r="AQ391" i="1" s="1"/>
  <c r="Z391" i="1"/>
  <c r="AP391" i="1" s="1"/>
  <c r="X391" i="1"/>
  <c r="AN391" i="1" s="1"/>
  <c r="AD390" i="1"/>
  <c r="AB390" i="1"/>
  <c r="AR390" i="1" s="1"/>
  <c r="Z390" i="1"/>
  <c r="AP390" i="1" s="1"/>
  <c r="Y390" i="1"/>
  <c r="AO390" i="1" s="1"/>
  <c r="X390" i="1"/>
  <c r="AN390" i="1" s="1"/>
  <c r="AD389" i="1"/>
  <c r="AB389" i="1"/>
  <c r="AR389" i="1" s="1"/>
  <c r="AA389" i="1"/>
  <c r="Z389" i="1"/>
  <c r="AP389" i="1" s="1"/>
  <c r="AD388" i="1"/>
  <c r="AB388" i="1"/>
  <c r="Z388" i="1"/>
  <c r="AP388" i="1" s="1"/>
  <c r="Y388" i="1"/>
  <c r="AO388" i="1" s="1"/>
  <c r="X388" i="1"/>
  <c r="AN388" i="1" s="1"/>
  <c r="AD387" i="1"/>
  <c r="AB387" i="1"/>
  <c r="AR387" i="1" s="1"/>
  <c r="AA387" i="1"/>
  <c r="AQ387" i="1" s="1"/>
  <c r="Z387" i="1"/>
  <c r="AP387" i="1" s="1"/>
  <c r="X387" i="1"/>
  <c r="AN387" i="1" s="1"/>
  <c r="AD386" i="1"/>
  <c r="AB386" i="1"/>
  <c r="AR386" i="1" s="1"/>
  <c r="Z386" i="1"/>
  <c r="AP386" i="1" s="1"/>
  <c r="Y386" i="1"/>
  <c r="AO386" i="1" s="1"/>
  <c r="X386" i="1"/>
  <c r="AN386" i="1" s="1"/>
  <c r="AD385" i="1"/>
  <c r="AA385" i="1"/>
  <c r="AQ385" i="1" s="1"/>
  <c r="Z385" i="1"/>
  <c r="AP385" i="1" s="1"/>
  <c r="X385" i="1"/>
  <c r="AN385" i="1" s="1"/>
  <c r="AB384" i="1"/>
  <c r="AR384" i="1" s="1"/>
  <c r="Z384" i="1"/>
  <c r="AP384" i="1" s="1"/>
  <c r="Y384" i="1"/>
  <c r="AO384" i="1" s="1"/>
  <c r="X384" i="1"/>
  <c r="AN384" i="1" s="1"/>
  <c r="AD383" i="1"/>
  <c r="AB383" i="1"/>
  <c r="AR383" i="1" s="1"/>
  <c r="AA383" i="1"/>
  <c r="AQ383" i="1" s="1"/>
  <c r="Z383" i="1"/>
  <c r="AP383" i="1" s="1"/>
  <c r="X383" i="1"/>
  <c r="AN383" i="1" s="1"/>
  <c r="AD382" i="1"/>
  <c r="AB382" i="1"/>
  <c r="AR382" i="1" s="1"/>
  <c r="Z382" i="1"/>
  <c r="AP382" i="1" s="1"/>
  <c r="Y382" i="1"/>
  <c r="AO382" i="1" s="1"/>
  <c r="X382" i="1"/>
  <c r="AN382" i="1" s="1"/>
  <c r="AD381" i="1"/>
  <c r="AB381" i="1"/>
  <c r="AA381" i="1"/>
  <c r="AQ381" i="1" s="1"/>
  <c r="Z381" i="1"/>
  <c r="AP381" i="1" s="1"/>
  <c r="X381" i="1"/>
  <c r="AN381" i="1" s="1"/>
  <c r="AB380" i="1"/>
  <c r="AR380" i="1" s="1"/>
  <c r="Z380" i="1"/>
  <c r="AP380" i="1" s="1"/>
  <c r="Y380" i="1"/>
  <c r="AO380" i="1" s="1"/>
  <c r="X380" i="1"/>
  <c r="AN380" i="1" s="1"/>
  <c r="AD379" i="1"/>
  <c r="AB379" i="1"/>
  <c r="AA379" i="1"/>
  <c r="AQ379" i="1" s="1"/>
  <c r="Z379" i="1"/>
  <c r="AP379" i="1" s="1"/>
  <c r="X379" i="1"/>
  <c r="AN379" i="1" s="1"/>
  <c r="AD378" i="1"/>
  <c r="AB378" i="1"/>
  <c r="AR378" i="1" s="1"/>
  <c r="Z378" i="1"/>
  <c r="AP378" i="1" s="1"/>
  <c r="Y378" i="1"/>
  <c r="AO378" i="1" s="1"/>
  <c r="X378" i="1"/>
  <c r="AN378" i="1" s="1"/>
  <c r="AD377" i="1"/>
  <c r="AB377" i="1"/>
  <c r="AR377" i="1" s="1"/>
  <c r="AA377" i="1"/>
  <c r="AQ377" i="1" s="1"/>
  <c r="Z377" i="1"/>
  <c r="AP377" i="1" s="1"/>
  <c r="X377" i="1"/>
  <c r="AN377" i="1" s="1"/>
  <c r="AB376" i="1"/>
  <c r="AR376" i="1" s="1"/>
  <c r="Z376" i="1"/>
  <c r="AP376" i="1" s="1"/>
  <c r="Y376" i="1"/>
  <c r="AO376" i="1" s="1"/>
  <c r="X376" i="1"/>
  <c r="AN376" i="1" s="1"/>
  <c r="AD375" i="1"/>
  <c r="AB375" i="1"/>
  <c r="AA375" i="1"/>
  <c r="AQ375" i="1" s="1"/>
  <c r="Z375" i="1"/>
  <c r="X375" i="1"/>
  <c r="AN375" i="1" s="1"/>
  <c r="AD374" i="1"/>
  <c r="AB374" i="1"/>
  <c r="Z374" i="1"/>
  <c r="AP374" i="1" s="1"/>
  <c r="Y374" i="1"/>
  <c r="AO374" i="1" s="1"/>
  <c r="X374" i="1"/>
  <c r="AN374" i="1" s="1"/>
  <c r="AD373" i="1"/>
  <c r="AC373" i="1"/>
  <c r="AS373" i="1" s="1"/>
  <c r="AB373" i="1"/>
  <c r="AR373" i="1" s="1"/>
  <c r="AA373" i="1"/>
  <c r="AQ373" i="1" s="1"/>
  <c r="Y373" i="1"/>
  <c r="AB372" i="1"/>
  <c r="AR372" i="1" s="1"/>
  <c r="AA372" i="1"/>
  <c r="AQ372" i="1" s="1"/>
  <c r="Z372" i="1"/>
  <c r="AP372" i="1" s="1"/>
  <c r="X372" i="1"/>
  <c r="AN372" i="1" s="1"/>
  <c r="AD371" i="1"/>
  <c r="AC371" i="1"/>
  <c r="AS371" i="1" s="1"/>
  <c r="AA371" i="1"/>
  <c r="AQ371" i="1" s="1"/>
  <c r="Z371" i="1"/>
  <c r="AP371" i="1" s="1"/>
  <c r="AD370" i="1"/>
  <c r="AC370" i="1"/>
  <c r="AS370" i="1" s="1"/>
  <c r="AB370" i="1"/>
  <c r="AR370" i="1" s="1"/>
  <c r="Z370" i="1"/>
  <c r="AP370" i="1" s="1"/>
  <c r="Y370" i="1"/>
  <c r="X370" i="1"/>
  <c r="AD369" i="1"/>
  <c r="AC369" i="1"/>
  <c r="AS369" i="1" s="1"/>
  <c r="AB369" i="1"/>
  <c r="AR369" i="1" s="1"/>
  <c r="AA369" i="1"/>
  <c r="AQ369" i="1" s="1"/>
  <c r="Y369" i="1"/>
  <c r="AO369" i="1" s="1"/>
  <c r="AD368" i="1"/>
  <c r="AB368" i="1"/>
  <c r="AR368" i="1" s="1"/>
  <c r="AA368" i="1"/>
  <c r="AQ368" i="1" s="1"/>
  <c r="Z368" i="1"/>
  <c r="X368" i="1"/>
  <c r="AN368" i="1" s="1"/>
  <c r="AD367" i="1"/>
  <c r="AC367" i="1"/>
  <c r="AS367" i="1" s="1"/>
  <c r="AA367" i="1"/>
  <c r="AQ367" i="1" s="1"/>
  <c r="Z367" i="1"/>
  <c r="Y367" i="1"/>
  <c r="AO367" i="1" s="1"/>
  <c r="AD366" i="1"/>
  <c r="AC366" i="1"/>
  <c r="AS366" i="1" s="1"/>
  <c r="AB366" i="1"/>
  <c r="AR366" i="1" s="1"/>
  <c r="Z366" i="1"/>
  <c r="Y366" i="1"/>
  <c r="X366" i="1"/>
  <c r="AD365" i="1"/>
  <c r="AC365" i="1"/>
  <c r="AB365" i="1"/>
  <c r="AA365" i="1"/>
  <c r="Y365" i="1"/>
  <c r="AO365" i="1" s="1"/>
  <c r="V60" i="1"/>
  <c r="AL60" i="1" s="1"/>
  <c r="AD74" i="1"/>
  <c r="AD66" i="1"/>
  <c r="AD32" i="1"/>
  <c r="AD28" i="1"/>
  <c r="W69" i="1"/>
  <c r="V69" i="1"/>
  <c r="W68" i="1"/>
  <c r="V68" i="1"/>
  <c r="R69" i="1"/>
  <c r="R68" i="1"/>
  <c r="V78" i="1"/>
  <c r="AL78" i="1" s="1"/>
  <c r="W78" i="1"/>
  <c r="AE78" i="1" s="1"/>
  <c r="V79" i="1"/>
  <c r="W79" i="1"/>
  <c r="AM79" i="1" s="1"/>
  <c r="V80" i="1"/>
  <c r="AL80" i="1" s="1"/>
  <c r="W80" i="1"/>
  <c r="AE80" i="1" s="1"/>
  <c r="R60" i="1"/>
  <c r="Q60" i="1"/>
  <c r="AA60" i="1" s="1"/>
  <c r="AI60" i="1" s="1"/>
  <c r="P60" i="1"/>
  <c r="Z60" i="1" s="1"/>
  <c r="AH60" i="1" s="1"/>
  <c r="O60" i="1"/>
  <c r="Y60" i="1" s="1"/>
  <c r="AQ60" i="1" s="1"/>
  <c r="N60" i="1"/>
  <c r="X60" i="1" s="1"/>
  <c r="AF60" i="1" s="1"/>
  <c r="W60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7" i="1"/>
  <c r="AE67" i="1" s="1"/>
  <c r="V67" i="1"/>
  <c r="AL67" i="1" s="1"/>
  <c r="W66" i="1"/>
  <c r="AE66" i="1" s="1"/>
  <c r="V66" i="1"/>
  <c r="W65" i="1"/>
  <c r="AE65" i="1" s="1"/>
  <c r="V65" i="1"/>
  <c r="W64" i="1"/>
  <c r="V64" i="1"/>
  <c r="W63" i="1"/>
  <c r="AO63" i="1" s="1"/>
  <c r="V63" i="1"/>
  <c r="AL63" i="1" s="1"/>
  <c r="W62" i="1"/>
  <c r="AE62" i="1" s="1"/>
  <c r="V62" i="1"/>
  <c r="W61" i="1"/>
  <c r="AE61" i="1" s="1"/>
  <c r="V61" i="1"/>
  <c r="W59" i="1"/>
  <c r="AE59" i="1" s="1"/>
  <c r="V59" i="1"/>
  <c r="W58" i="1"/>
  <c r="V58" i="1"/>
  <c r="W57" i="1"/>
  <c r="AE57" i="1" s="1"/>
  <c r="V57" i="1"/>
  <c r="W56" i="1"/>
  <c r="AE56" i="1" s="1"/>
  <c r="V56" i="1"/>
  <c r="AL56" i="1" s="1"/>
  <c r="W55" i="1"/>
  <c r="AE55" i="1" s="1"/>
  <c r="V55" i="1"/>
  <c r="W54" i="1"/>
  <c r="V54" i="1"/>
  <c r="W53" i="1"/>
  <c r="V53" i="1"/>
  <c r="W52" i="1"/>
  <c r="AR52" i="1" s="1"/>
  <c r="V52" i="1"/>
  <c r="W51" i="1"/>
  <c r="V51" i="1"/>
  <c r="W49" i="1"/>
  <c r="V49" i="1"/>
  <c r="W48" i="1"/>
  <c r="AE48" i="1" s="1"/>
  <c r="V48" i="1"/>
  <c r="W47" i="1"/>
  <c r="AE47" i="1" s="1"/>
  <c r="V47" i="1"/>
  <c r="W46" i="1"/>
  <c r="V46" i="1"/>
  <c r="AL46" i="1" s="1"/>
  <c r="W45" i="1"/>
  <c r="AE45" i="1" s="1"/>
  <c r="V45" i="1"/>
  <c r="AL45" i="1" s="1"/>
  <c r="W44" i="1"/>
  <c r="AE44" i="1" s="1"/>
  <c r="V44" i="1"/>
  <c r="AL44" i="1" s="1"/>
  <c r="W43" i="1"/>
  <c r="AE43" i="1" s="1"/>
  <c r="V43" i="1"/>
  <c r="W42" i="1"/>
  <c r="AE42" i="1" s="1"/>
  <c r="V42" i="1"/>
  <c r="AL42" i="1" s="1"/>
  <c r="W41" i="1"/>
  <c r="AE41" i="1" s="1"/>
  <c r="V41" i="1"/>
  <c r="W40" i="1"/>
  <c r="AE40" i="1" s="1"/>
  <c r="V40" i="1"/>
  <c r="W39" i="1"/>
  <c r="AE39" i="1" s="1"/>
  <c r="V39" i="1"/>
  <c r="W38" i="1"/>
  <c r="AE38" i="1" s="1"/>
  <c r="V38" i="1"/>
  <c r="W37" i="1"/>
  <c r="AE37" i="1" s="1"/>
  <c r="V37" i="1"/>
  <c r="AL37" i="1" s="1"/>
  <c r="W36" i="1"/>
  <c r="AE36" i="1" s="1"/>
  <c r="V36" i="1"/>
  <c r="AL36" i="1" s="1"/>
  <c r="W35" i="1"/>
  <c r="AE35" i="1" s="1"/>
  <c r="V35" i="1"/>
  <c r="AL35" i="1" s="1"/>
  <c r="W34" i="1"/>
  <c r="V34" i="1"/>
  <c r="AL34" i="1" s="1"/>
  <c r="W33" i="1"/>
  <c r="AE33" i="1" s="1"/>
  <c r="V33" i="1"/>
  <c r="AB32" i="1"/>
  <c r="AR32" i="1" s="1"/>
  <c r="W32" i="1"/>
  <c r="AE32" i="1" s="1"/>
  <c r="V32" i="1"/>
  <c r="AL32" i="1" s="1"/>
  <c r="W31" i="1"/>
  <c r="AE31" i="1" s="1"/>
  <c r="V31" i="1"/>
  <c r="AL31" i="1" s="1"/>
  <c r="W30" i="1"/>
  <c r="AE30" i="1" s="1"/>
  <c r="V30" i="1"/>
  <c r="W29" i="1"/>
  <c r="AE29" i="1" s="1"/>
  <c r="V29" i="1"/>
  <c r="AL29" i="1" s="1"/>
  <c r="W28" i="1"/>
  <c r="AE28" i="1" s="1"/>
  <c r="V28" i="1"/>
  <c r="AL28" i="1" s="1"/>
  <c r="W27" i="1"/>
  <c r="AE27" i="1" s="1"/>
  <c r="V27" i="1"/>
  <c r="AL27" i="1" s="1"/>
  <c r="W26" i="1"/>
  <c r="AE26" i="1" s="1"/>
  <c r="V26" i="1"/>
  <c r="W25" i="1"/>
  <c r="AE25" i="1" s="1"/>
  <c r="V25" i="1"/>
  <c r="W24" i="1"/>
  <c r="AE24" i="1" s="1"/>
  <c r="V24" i="1"/>
  <c r="W23" i="1"/>
  <c r="AE23" i="1" s="1"/>
  <c r="V23" i="1"/>
  <c r="W22" i="1"/>
  <c r="AE22" i="1" s="1"/>
  <c r="V22" i="1"/>
  <c r="W21" i="1"/>
  <c r="AE21" i="1" s="1"/>
  <c r="V21" i="1"/>
  <c r="W20" i="1"/>
  <c r="AE20" i="1" s="1"/>
  <c r="V20" i="1"/>
  <c r="W19" i="1"/>
  <c r="V19" i="1"/>
  <c r="AL19" i="1" s="1"/>
  <c r="W18" i="1"/>
  <c r="V18" i="1"/>
  <c r="W17" i="1"/>
  <c r="AE17" i="1" s="1"/>
  <c r="V17" i="1"/>
  <c r="AL17" i="1" s="1"/>
  <c r="W16" i="1"/>
  <c r="AE16" i="1" s="1"/>
  <c r="V16" i="1"/>
  <c r="AL16" i="1" s="1"/>
  <c r="W15" i="1"/>
  <c r="AM15" i="1" s="1"/>
  <c r="V15" i="1"/>
  <c r="AL15" i="1" s="1"/>
  <c r="W14" i="1"/>
  <c r="AE14" i="1" s="1"/>
  <c r="V14" i="1"/>
  <c r="AL14" i="1" s="1"/>
  <c r="W13" i="1"/>
  <c r="AE13" i="1" s="1"/>
  <c r="V13" i="1"/>
  <c r="AL13" i="1" s="1"/>
  <c r="W12" i="1"/>
  <c r="V12" i="1"/>
  <c r="AL12" i="1" s="1"/>
  <c r="W11" i="1"/>
  <c r="AE11" i="1" s="1"/>
  <c r="V11" i="1"/>
  <c r="W10" i="1"/>
  <c r="V10" i="1"/>
  <c r="AL10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O80" i="1"/>
  <c r="N80" i="1"/>
  <c r="X80" i="1" s="1"/>
  <c r="AF80" i="1" s="1"/>
  <c r="P79" i="1"/>
  <c r="O79" i="1"/>
  <c r="Y79" i="1" s="1"/>
  <c r="AO79" i="1" s="1"/>
  <c r="N79" i="1"/>
  <c r="X79" i="1" s="1"/>
  <c r="AN79" i="1" s="1"/>
  <c r="Q78" i="1"/>
  <c r="P78" i="1"/>
  <c r="Z78" i="1" s="1"/>
  <c r="AH78" i="1" s="1"/>
  <c r="O78" i="1"/>
  <c r="Y78" i="1" s="1"/>
  <c r="N78" i="1"/>
  <c r="X78" i="1" s="1"/>
  <c r="Q69" i="1"/>
  <c r="AA69" i="1" s="1"/>
  <c r="P69" i="1"/>
  <c r="Z69" i="1" s="1"/>
  <c r="AL69" i="1" s="1"/>
  <c r="O69" i="1"/>
  <c r="Y69" i="1" s="1"/>
  <c r="AG69" i="1" s="1"/>
  <c r="N69" i="1"/>
  <c r="X69" i="1" s="1"/>
  <c r="AF69" i="1" s="1"/>
  <c r="Q68" i="1"/>
  <c r="AA68" i="1" s="1"/>
  <c r="P68" i="1"/>
  <c r="Z68" i="1" s="1"/>
  <c r="AL68" i="1" s="1"/>
  <c r="O68" i="1"/>
  <c r="Y68" i="1" s="1"/>
  <c r="AG68" i="1" s="1"/>
  <c r="N68" i="1"/>
  <c r="X68" i="1" s="1"/>
  <c r="AF68" i="1" s="1"/>
  <c r="Q77" i="1"/>
  <c r="P77" i="1"/>
  <c r="Z77" i="1" s="1"/>
  <c r="AP77" i="1" s="1"/>
  <c r="O77" i="1"/>
  <c r="Y77" i="1" s="1"/>
  <c r="AG77" i="1" s="1"/>
  <c r="N77" i="1"/>
  <c r="X77" i="1" s="1"/>
  <c r="Q76" i="1"/>
  <c r="P76" i="1"/>
  <c r="Z76" i="1" s="1"/>
  <c r="AH76" i="1" s="1"/>
  <c r="O76" i="1"/>
  <c r="Y76" i="1" s="1"/>
  <c r="N76" i="1"/>
  <c r="X76" i="1" s="1"/>
  <c r="AN76" i="1" s="1"/>
  <c r="Q75" i="1"/>
  <c r="P75" i="1"/>
  <c r="Z75" i="1" s="1"/>
  <c r="AP75" i="1" s="1"/>
  <c r="O75" i="1"/>
  <c r="Y75" i="1" s="1"/>
  <c r="N75" i="1"/>
  <c r="X75" i="1" s="1"/>
  <c r="AN75" i="1" s="1"/>
  <c r="Q74" i="1"/>
  <c r="P74" i="1"/>
  <c r="Z74" i="1" s="1"/>
  <c r="AH74" i="1" s="1"/>
  <c r="O74" i="1"/>
  <c r="Y74" i="1" s="1"/>
  <c r="AO74" i="1" s="1"/>
  <c r="N74" i="1"/>
  <c r="X74" i="1" s="1"/>
  <c r="AN74" i="1" s="1"/>
  <c r="Q73" i="1"/>
  <c r="P73" i="1"/>
  <c r="Z73" i="1" s="1"/>
  <c r="O73" i="1"/>
  <c r="Y73" i="1" s="1"/>
  <c r="AG73" i="1" s="1"/>
  <c r="N73" i="1"/>
  <c r="X73" i="1" s="1"/>
  <c r="Q72" i="1"/>
  <c r="P72" i="1"/>
  <c r="Z72" i="1" s="1"/>
  <c r="AP72" i="1" s="1"/>
  <c r="O72" i="1"/>
  <c r="Y72" i="1" s="1"/>
  <c r="N72" i="1"/>
  <c r="X72" i="1" s="1"/>
  <c r="Q71" i="1"/>
  <c r="P71" i="1"/>
  <c r="Z71" i="1" s="1"/>
  <c r="AP71" i="1" s="1"/>
  <c r="O71" i="1"/>
  <c r="Y71" i="1" s="1"/>
  <c r="AO71" i="1" s="1"/>
  <c r="N71" i="1"/>
  <c r="X71" i="1" s="1"/>
  <c r="Q70" i="1"/>
  <c r="P70" i="1"/>
  <c r="Z70" i="1" s="1"/>
  <c r="AH70" i="1" s="1"/>
  <c r="O70" i="1"/>
  <c r="Y70" i="1" s="1"/>
  <c r="AO70" i="1" s="1"/>
  <c r="N70" i="1"/>
  <c r="X70" i="1" s="1"/>
  <c r="R67" i="1"/>
  <c r="Q67" i="1"/>
  <c r="AA67" i="1" s="1"/>
  <c r="P67" i="1"/>
  <c r="Z67" i="1" s="1"/>
  <c r="AH67" i="1" s="1"/>
  <c r="O67" i="1"/>
  <c r="Y67" i="1" s="1"/>
  <c r="AO67" i="1" s="1"/>
  <c r="N67" i="1"/>
  <c r="X67" i="1" s="1"/>
  <c r="AF67" i="1" s="1"/>
  <c r="R66" i="1"/>
  <c r="Q66" i="1"/>
  <c r="AA66" i="1" s="1"/>
  <c r="AI66" i="1" s="1"/>
  <c r="P66" i="1"/>
  <c r="Z66" i="1" s="1"/>
  <c r="AL66" i="1" s="1"/>
  <c r="O66" i="1"/>
  <c r="Y66" i="1" s="1"/>
  <c r="N66" i="1"/>
  <c r="X66" i="1" s="1"/>
  <c r="AF66" i="1" s="1"/>
  <c r="R65" i="1"/>
  <c r="Q65" i="1"/>
  <c r="AA65" i="1" s="1"/>
  <c r="AQ65" i="1" s="1"/>
  <c r="P65" i="1"/>
  <c r="Z65" i="1" s="1"/>
  <c r="AL65" i="1" s="1"/>
  <c r="O65" i="1"/>
  <c r="Y65" i="1" s="1"/>
  <c r="N65" i="1"/>
  <c r="X65" i="1" s="1"/>
  <c r="AF65" i="1" s="1"/>
  <c r="R64" i="1"/>
  <c r="Q64" i="1"/>
  <c r="AA64" i="1" s="1"/>
  <c r="AQ64" i="1" s="1"/>
  <c r="P64" i="1"/>
  <c r="Z64" i="1" s="1"/>
  <c r="AL64" i="1" s="1"/>
  <c r="O64" i="1"/>
  <c r="Y64" i="1" s="1"/>
  <c r="AO64" i="1" s="1"/>
  <c r="N64" i="1"/>
  <c r="X64" i="1" s="1"/>
  <c r="AF64" i="1" s="1"/>
  <c r="R63" i="1"/>
  <c r="Q63" i="1"/>
  <c r="AA63" i="1" s="1"/>
  <c r="P63" i="1"/>
  <c r="Z63" i="1" s="1"/>
  <c r="O63" i="1"/>
  <c r="Y63" i="1" s="1"/>
  <c r="AG63" i="1" s="1"/>
  <c r="N63" i="1"/>
  <c r="X63" i="1" s="1"/>
  <c r="R62" i="1"/>
  <c r="Q62" i="1"/>
  <c r="AA62" i="1" s="1"/>
  <c r="AQ62" i="1" s="1"/>
  <c r="P62" i="1"/>
  <c r="Z62" i="1" s="1"/>
  <c r="AH62" i="1" s="1"/>
  <c r="O62" i="1"/>
  <c r="Y62" i="1" s="1"/>
  <c r="N62" i="1"/>
  <c r="X62" i="1" s="1"/>
  <c r="AF62" i="1" s="1"/>
  <c r="R61" i="1"/>
  <c r="Q61" i="1"/>
  <c r="AA61" i="1" s="1"/>
  <c r="AQ61" i="1" s="1"/>
  <c r="P61" i="1"/>
  <c r="Z61" i="1" s="1"/>
  <c r="AH61" i="1" s="1"/>
  <c r="O61" i="1"/>
  <c r="Y61" i="1" s="1"/>
  <c r="AO61" i="1" s="1"/>
  <c r="N61" i="1"/>
  <c r="X61" i="1" s="1"/>
  <c r="AF61" i="1" s="1"/>
  <c r="R59" i="1"/>
  <c r="Q59" i="1"/>
  <c r="AA59" i="1" s="1"/>
  <c r="AQ59" i="1" s="1"/>
  <c r="P59" i="1"/>
  <c r="Z59" i="1" s="1"/>
  <c r="AH59" i="1" s="1"/>
  <c r="O59" i="1"/>
  <c r="Y59" i="1" s="1"/>
  <c r="AG59" i="1" s="1"/>
  <c r="N59" i="1"/>
  <c r="X59" i="1" s="1"/>
  <c r="AF59" i="1" s="1"/>
  <c r="R58" i="1"/>
  <c r="Q58" i="1"/>
  <c r="AA58" i="1" s="1"/>
  <c r="AQ58" i="1" s="1"/>
  <c r="P58" i="1"/>
  <c r="Z58" i="1" s="1"/>
  <c r="O58" i="1"/>
  <c r="Y58" i="1" s="1"/>
  <c r="AG58" i="1" s="1"/>
  <c r="N58" i="1"/>
  <c r="X58" i="1" s="1"/>
  <c r="AF58" i="1" s="1"/>
  <c r="S57" i="1"/>
  <c r="R57" i="1"/>
  <c r="AB57" i="1" s="1"/>
  <c r="Q57" i="1"/>
  <c r="AA57" i="1" s="1"/>
  <c r="AI57" i="1" s="1"/>
  <c r="P57" i="1"/>
  <c r="Z57" i="1" s="1"/>
  <c r="AH57" i="1" s="1"/>
  <c r="O57" i="1"/>
  <c r="Y57" i="1" s="1"/>
  <c r="AO57" i="1" s="1"/>
  <c r="N57" i="1"/>
  <c r="X57" i="1" s="1"/>
  <c r="AF57" i="1" s="1"/>
  <c r="S56" i="1"/>
  <c r="R56" i="1"/>
  <c r="AB56" i="1" s="1"/>
  <c r="Q56" i="1"/>
  <c r="AA56" i="1" s="1"/>
  <c r="P56" i="1"/>
  <c r="Z56" i="1" s="1"/>
  <c r="O56" i="1"/>
  <c r="Y56" i="1" s="1"/>
  <c r="AG56" i="1" s="1"/>
  <c r="N56" i="1"/>
  <c r="X56" i="1" s="1"/>
  <c r="AF56" i="1" s="1"/>
  <c r="S55" i="1"/>
  <c r="R55" i="1"/>
  <c r="AB55" i="1" s="1"/>
  <c r="AR55" i="1" s="1"/>
  <c r="Q55" i="1"/>
  <c r="AA55" i="1" s="1"/>
  <c r="P55" i="1"/>
  <c r="Z55" i="1" s="1"/>
  <c r="AP55" i="1" s="1"/>
  <c r="O55" i="1"/>
  <c r="Y55" i="1" s="1"/>
  <c r="AG55" i="1" s="1"/>
  <c r="N55" i="1"/>
  <c r="X55" i="1" s="1"/>
  <c r="AF55" i="1" s="1"/>
  <c r="S54" i="1"/>
  <c r="R54" i="1"/>
  <c r="AB54" i="1" s="1"/>
  <c r="AJ54" i="1" s="1"/>
  <c r="Q54" i="1"/>
  <c r="AA54" i="1" s="1"/>
  <c r="AI54" i="1" s="1"/>
  <c r="P54" i="1"/>
  <c r="Z54" i="1" s="1"/>
  <c r="AH54" i="1" s="1"/>
  <c r="O54" i="1"/>
  <c r="Y54" i="1" s="1"/>
  <c r="AG54" i="1" s="1"/>
  <c r="N54" i="1"/>
  <c r="X54" i="1" s="1"/>
  <c r="AF54" i="1" s="1"/>
  <c r="S53" i="1"/>
  <c r="R53" i="1"/>
  <c r="AB53" i="1" s="1"/>
  <c r="AJ53" i="1" s="1"/>
  <c r="Q53" i="1"/>
  <c r="AA53" i="1" s="1"/>
  <c r="AI53" i="1" s="1"/>
  <c r="P53" i="1"/>
  <c r="Z53" i="1" s="1"/>
  <c r="O53" i="1"/>
  <c r="Y53" i="1" s="1"/>
  <c r="AG53" i="1" s="1"/>
  <c r="N53" i="1"/>
  <c r="X53" i="1" s="1"/>
  <c r="AF53" i="1" s="1"/>
  <c r="S52" i="1"/>
  <c r="R52" i="1"/>
  <c r="AB52" i="1" s="1"/>
  <c r="AJ52" i="1" s="1"/>
  <c r="Q52" i="1"/>
  <c r="AA52" i="1" s="1"/>
  <c r="AI52" i="1" s="1"/>
  <c r="P52" i="1"/>
  <c r="Z52" i="1" s="1"/>
  <c r="O52" i="1"/>
  <c r="Y52" i="1" s="1"/>
  <c r="AG52" i="1" s="1"/>
  <c r="N52" i="1"/>
  <c r="X52" i="1" s="1"/>
  <c r="AF52" i="1" s="1"/>
  <c r="S51" i="1"/>
  <c r="R51" i="1"/>
  <c r="AB51" i="1" s="1"/>
  <c r="Q51" i="1"/>
  <c r="AA51" i="1" s="1"/>
  <c r="P51" i="1"/>
  <c r="Z51" i="1" s="1"/>
  <c r="AH51" i="1" s="1"/>
  <c r="O51" i="1"/>
  <c r="Y51" i="1" s="1"/>
  <c r="AG51" i="1" s="1"/>
  <c r="N51" i="1"/>
  <c r="X51" i="1" s="1"/>
  <c r="AF51" i="1" s="1"/>
  <c r="S49" i="1"/>
  <c r="R49" i="1"/>
  <c r="AB49" i="1" s="1"/>
  <c r="Q49" i="1"/>
  <c r="AA49" i="1" s="1"/>
  <c r="AI49" i="1" s="1"/>
  <c r="P49" i="1"/>
  <c r="Z49" i="1" s="1"/>
  <c r="AP49" i="1" s="1"/>
  <c r="O49" i="1"/>
  <c r="Y49" i="1" s="1"/>
  <c r="N49" i="1"/>
  <c r="X49" i="1" s="1"/>
  <c r="AF49" i="1" s="1"/>
  <c r="S48" i="1"/>
  <c r="R48" i="1"/>
  <c r="AB48" i="1" s="1"/>
  <c r="Q48" i="1"/>
  <c r="AA48" i="1" s="1"/>
  <c r="AI48" i="1" s="1"/>
  <c r="P48" i="1"/>
  <c r="Z48" i="1" s="1"/>
  <c r="O48" i="1"/>
  <c r="Y48" i="1" s="1"/>
  <c r="AG48" i="1" s="1"/>
  <c r="N48" i="1"/>
  <c r="X48" i="1" s="1"/>
  <c r="AF48" i="1" s="1"/>
  <c r="S47" i="1"/>
  <c r="R47" i="1"/>
  <c r="AB47" i="1" s="1"/>
  <c r="Q47" i="1"/>
  <c r="AA47" i="1" s="1"/>
  <c r="AI47" i="1" s="1"/>
  <c r="P47" i="1"/>
  <c r="Z47" i="1" s="1"/>
  <c r="AH47" i="1" s="1"/>
  <c r="O47" i="1"/>
  <c r="Y47" i="1" s="1"/>
  <c r="AG47" i="1" s="1"/>
  <c r="N47" i="1"/>
  <c r="X47" i="1" s="1"/>
  <c r="AF47" i="1" s="1"/>
  <c r="S46" i="1"/>
  <c r="R46" i="1"/>
  <c r="AB46" i="1" s="1"/>
  <c r="Q46" i="1"/>
  <c r="AA46" i="1" s="1"/>
  <c r="AI46" i="1" s="1"/>
  <c r="P46" i="1"/>
  <c r="Z46" i="1" s="1"/>
  <c r="O46" i="1"/>
  <c r="Y46" i="1" s="1"/>
  <c r="AG46" i="1" s="1"/>
  <c r="N46" i="1"/>
  <c r="X46" i="1" s="1"/>
  <c r="AF46" i="1" s="1"/>
  <c r="S45" i="1"/>
  <c r="R45" i="1"/>
  <c r="AB45" i="1" s="1"/>
  <c r="Q45" i="1"/>
  <c r="AA45" i="1" s="1"/>
  <c r="AI45" i="1" s="1"/>
  <c r="P45" i="1"/>
  <c r="Z45" i="1" s="1"/>
  <c r="AH45" i="1" s="1"/>
  <c r="O45" i="1"/>
  <c r="Y45" i="1" s="1"/>
  <c r="AG45" i="1" s="1"/>
  <c r="N45" i="1"/>
  <c r="X45" i="1" s="1"/>
  <c r="AF45" i="1" s="1"/>
  <c r="S44" i="1"/>
  <c r="R44" i="1"/>
  <c r="AB44" i="1" s="1"/>
  <c r="Q44" i="1"/>
  <c r="AA44" i="1" s="1"/>
  <c r="AI44" i="1" s="1"/>
  <c r="P44" i="1"/>
  <c r="Z44" i="1" s="1"/>
  <c r="AH44" i="1" s="1"/>
  <c r="O44" i="1"/>
  <c r="Y44" i="1" s="1"/>
  <c r="AG44" i="1" s="1"/>
  <c r="N44" i="1"/>
  <c r="X44" i="1" s="1"/>
  <c r="AF44" i="1" s="1"/>
  <c r="S43" i="1"/>
  <c r="R43" i="1"/>
  <c r="AB43" i="1" s="1"/>
  <c r="Q43" i="1"/>
  <c r="AA43" i="1" s="1"/>
  <c r="AI43" i="1" s="1"/>
  <c r="P43" i="1"/>
  <c r="Z43" i="1" s="1"/>
  <c r="AH43" i="1" s="1"/>
  <c r="O43" i="1"/>
  <c r="Y43" i="1" s="1"/>
  <c r="AG43" i="1" s="1"/>
  <c r="N43" i="1"/>
  <c r="X43" i="1" s="1"/>
  <c r="AF43" i="1" s="1"/>
  <c r="S42" i="1"/>
  <c r="R42" i="1"/>
  <c r="AB42" i="1" s="1"/>
  <c r="Q42" i="1"/>
  <c r="AA42" i="1" s="1"/>
  <c r="AI42" i="1" s="1"/>
  <c r="P42" i="1"/>
  <c r="Z42" i="1" s="1"/>
  <c r="AH42" i="1" s="1"/>
  <c r="O42" i="1"/>
  <c r="Y42" i="1" s="1"/>
  <c r="AG42" i="1" s="1"/>
  <c r="N42" i="1"/>
  <c r="X42" i="1" s="1"/>
  <c r="AF42" i="1" s="1"/>
  <c r="S41" i="1"/>
  <c r="R41" i="1"/>
  <c r="AB41" i="1" s="1"/>
  <c r="AR41" i="1" s="1"/>
  <c r="Q41" i="1"/>
  <c r="AA41" i="1" s="1"/>
  <c r="AI41" i="1" s="1"/>
  <c r="P41" i="1"/>
  <c r="Z41" i="1" s="1"/>
  <c r="AH41" i="1" s="1"/>
  <c r="O41" i="1"/>
  <c r="Y41" i="1" s="1"/>
  <c r="AG41" i="1" s="1"/>
  <c r="N41" i="1"/>
  <c r="X41" i="1" s="1"/>
  <c r="AF41" i="1" s="1"/>
  <c r="S40" i="1"/>
  <c r="R40" i="1"/>
  <c r="AB40" i="1" s="1"/>
  <c r="Q40" i="1"/>
  <c r="AA40" i="1" s="1"/>
  <c r="AI40" i="1" s="1"/>
  <c r="P40" i="1"/>
  <c r="Z40" i="1" s="1"/>
  <c r="AH40" i="1" s="1"/>
  <c r="O40" i="1"/>
  <c r="Y40" i="1" s="1"/>
  <c r="AG40" i="1" s="1"/>
  <c r="N40" i="1"/>
  <c r="X40" i="1" s="1"/>
  <c r="AF40" i="1" s="1"/>
  <c r="S39" i="1"/>
  <c r="R39" i="1"/>
  <c r="AB39" i="1" s="1"/>
  <c r="Q39" i="1"/>
  <c r="AA39" i="1" s="1"/>
  <c r="AI39" i="1" s="1"/>
  <c r="P39" i="1"/>
  <c r="Z39" i="1" s="1"/>
  <c r="AH39" i="1" s="1"/>
  <c r="O39" i="1"/>
  <c r="Y39" i="1" s="1"/>
  <c r="AG39" i="1" s="1"/>
  <c r="N39" i="1"/>
  <c r="X39" i="1" s="1"/>
  <c r="AF39" i="1" s="1"/>
  <c r="S37" i="1"/>
  <c r="R37" i="1"/>
  <c r="AB37" i="1" s="1"/>
  <c r="Q37" i="1"/>
  <c r="AA37" i="1" s="1"/>
  <c r="AI37" i="1" s="1"/>
  <c r="P37" i="1"/>
  <c r="Z37" i="1" s="1"/>
  <c r="AH37" i="1" s="1"/>
  <c r="O37" i="1"/>
  <c r="Y37" i="1" s="1"/>
  <c r="AG37" i="1" s="1"/>
  <c r="N37" i="1"/>
  <c r="X37" i="1" s="1"/>
  <c r="AF37" i="1" s="1"/>
  <c r="S36" i="1"/>
  <c r="R36" i="1"/>
  <c r="AB36" i="1" s="1"/>
  <c r="AR36" i="1" s="1"/>
  <c r="Q36" i="1"/>
  <c r="AA36" i="1" s="1"/>
  <c r="AI36" i="1" s="1"/>
  <c r="P36" i="1"/>
  <c r="Z36" i="1" s="1"/>
  <c r="AH36" i="1" s="1"/>
  <c r="O36" i="1"/>
  <c r="Y36" i="1" s="1"/>
  <c r="AG36" i="1" s="1"/>
  <c r="N36" i="1"/>
  <c r="X36" i="1" s="1"/>
  <c r="AF36" i="1" s="1"/>
  <c r="S35" i="1"/>
  <c r="R35" i="1"/>
  <c r="AB35" i="1" s="1"/>
  <c r="AR35" i="1" s="1"/>
  <c r="Q35" i="1"/>
  <c r="AA35" i="1" s="1"/>
  <c r="P35" i="1"/>
  <c r="Z35" i="1" s="1"/>
  <c r="AH35" i="1" s="1"/>
  <c r="O35" i="1"/>
  <c r="Y35" i="1" s="1"/>
  <c r="AG35" i="1" s="1"/>
  <c r="N35" i="1"/>
  <c r="X35" i="1" s="1"/>
  <c r="AF35" i="1" s="1"/>
  <c r="S34" i="1"/>
  <c r="R34" i="1"/>
  <c r="AB34" i="1" s="1"/>
  <c r="AR34" i="1" s="1"/>
  <c r="Q34" i="1"/>
  <c r="AA34" i="1" s="1"/>
  <c r="P34" i="1"/>
  <c r="Z34" i="1" s="1"/>
  <c r="AH34" i="1" s="1"/>
  <c r="O34" i="1"/>
  <c r="Y34" i="1" s="1"/>
  <c r="AG34" i="1" s="1"/>
  <c r="N34" i="1"/>
  <c r="X34" i="1" s="1"/>
  <c r="AF34" i="1" s="1"/>
  <c r="S33" i="1"/>
  <c r="R33" i="1"/>
  <c r="AB33" i="1" s="1"/>
  <c r="Q33" i="1"/>
  <c r="AA33" i="1" s="1"/>
  <c r="AI33" i="1" s="1"/>
  <c r="P33" i="1"/>
  <c r="Z33" i="1" s="1"/>
  <c r="AH33" i="1" s="1"/>
  <c r="O33" i="1"/>
  <c r="Y33" i="1" s="1"/>
  <c r="AG33" i="1" s="1"/>
  <c r="N33" i="1"/>
  <c r="X33" i="1" s="1"/>
  <c r="AF33" i="1" s="1"/>
  <c r="S32" i="1"/>
  <c r="R32" i="1"/>
  <c r="Q32" i="1"/>
  <c r="AA32" i="1" s="1"/>
  <c r="AI32" i="1" s="1"/>
  <c r="P32" i="1"/>
  <c r="Z32" i="1" s="1"/>
  <c r="AH32" i="1" s="1"/>
  <c r="O32" i="1"/>
  <c r="Y32" i="1" s="1"/>
  <c r="AG32" i="1" s="1"/>
  <c r="N32" i="1"/>
  <c r="X32" i="1" s="1"/>
  <c r="AF32" i="1" s="1"/>
  <c r="S31" i="1"/>
  <c r="R31" i="1"/>
  <c r="AB31" i="1" s="1"/>
  <c r="AR31" i="1" s="1"/>
  <c r="Q31" i="1"/>
  <c r="AA31" i="1" s="1"/>
  <c r="AI31" i="1" s="1"/>
  <c r="P31" i="1"/>
  <c r="Z31" i="1" s="1"/>
  <c r="AH31" i="1" s="1"/>
  <c r="O31" i="1"/>
  <c r="Y31" i="1" s="1"/>
  <c r="AG31" i="1" s="1"/>
  <c r="N31" i="1"/>
  <c r="X31" i="1" s="1"/>
  <c r="AF31" i="1" s="1"/>
  <c r="S30" i="1"/>
  <c r="R30" i="1"/>
  <c r="AB30" i="1" s="1"/>
  <c r="Q30" i="1"/>
  <c r="AA30" i="1" s="1"/>
  <c r="AI30" i="1" s="1"/>
  <c r="P30" i="1"/>
  <c r="Z30" i="1" s="1"/>
  <c r="AH30" i="1" s="1"/>
  <c r="O30" i="1"/>
  <c r="Y30" i="1" s="1"/>
  <c r="AG30" i="1" s="1"/>
  <c r="N30" i="1"/>
  <c r="X30" i="1" s="1"/>
  <c r="AF30" i="1" s="1"/>
  <c r="S29" i="1"/>
  <c r="R29" i="1"/>
  <c r="AB29" i="1" s="1"/>
  <c r="Q29" i="1"/>
  <c r="AA29" i="1" s="1"/>
  <c r="AI29" i="1" s="1"/>
  <c r="P29" i="1"/>
  <c r="Z29" i="1" s="1"/>
  <c r="AH29" i="1" s="1"/>
  <c r="O29" i="1"/>
  <c r="Y29" i="1" s="1"/>
  <c r="AG29" i="1" s="1"/>
  <c r="N29" i="1"/>
  <c r="X29" i="1" s="1"/>
  <c r="AF29" i="1" s="1"/>
  <c r="S28" i="1"/>
  <c r="R28" i="1"/>
  <c r="AB28" i="1" s="1"/>
  <c r="Q28" i="1"/>
  <c r="AA28" i="1" s="1"/>
  <c r="AI28" i="1" s="1"/>
  <c r="P28" i="1"/>
  <c r="Z28" i="1" s="1"/>
  <c r="AH28" i="1" s="1"/>
  <c r="O28" i="1"/>
  <c r="Y28" i="1" s="1"/>
  <c r="AG28" i="1" s="1"/>
  <c r="N28" i="1"/>
  <c r="X28" i="1" s="1"/>
  <c r="AF28" i="1" s="1"/>
  <c r="S27" i="1"/>
  <c r="R27" i="1"/>
  <c r="AB27" i="1" s="1"/>
  <c r="AR27" i="1" s="1"/>
  <c r="Q27" i="1"/>
  <c r="AA27" i="1" s="1"/>
  <c r="AI27" i="1" s="1"/>
  <c r="P27" i="1"/>
  <c r="Z27" i="1" s="1"/>
  <c r="AH27" i="1" s="1"/>
  <c r="O27" i="1"/>
  <c r="Y27" i="1" s="1"/>
  <c r="AG27" i="1" s="1"/>
  <c r="N27" i="1"/>
  <c r="X27" i="1" s="1"/>
  <c r="AF27" i="1" s="1"/>
  <c r="S26" i="1"/>
  <c r="R26" i="1"/>
  <c r="AB26" i="1" s="1"/>
  <c r="Q26" i="1"/>
  <c r="AA26" i="1" s="1"/>
  <c r="AI26" i="1" s="1"/>
  <c r="P26" i="1"/>
  <c r="Z26" i="1" s="1"/>
  <c r="AH26" i="1" s="1"/>
  <c r="O26" i="1"/>
  <c r="Y26" i="1" s="1"/>
  <c r="AG26" i="1" s="1"/>
  <c r="N26" i="1"/>
  <c r="X26" i="1" s="1"/>
  <c r="AF26" i="1" s="1"/>
  <c r="S25" i="1"/>
  <c r="R25" i="1"/>
  <c r="AB25" i="1" s="1"/>
  <c r="Q25" i="1"/>
  <c r="AA25" i="1" s="1"/>
  <c r="AI25" i="1" s="1"/>
  <c r="P25" i="1"/>
  <c r="Z25" i="1" s="1"/>
  <c r="AH25" i="1" s="1"/>
  <c r="O25" i="1"/>
  <c r="Y25" i="1" s="1"/>
  <c r="AG25" i="1" s="1"/>
  <c r="N25" i="1"/>
  <c r="X25" i="1" s="1"/>
  <c r="AF25" i="1" s="1"/>
  <c r="S24" i="1"/>
  <c r="R24" i="1"/>
  <c r="AB24" i="1" s="1"/>
  <c r="AR24" i="1" s="1"/>
  <c r="Q24" i="1"/>
  <c r="AA24" i="1" s="1"/>
  <c r="AI24" i="1" s="1"/>
  <c r="P24" i="1"/>
  <c r="Z24" i="1" s="1"/>
  <c r="AH24" i="1" s="1"/>
  <c r="O24" i="1"/>
  <c r="Y24" i="1" s="1"/>
  <c r="AG24" i="1" s="1"/>
  <c r="N24" i="1"/>
  <c r="X24" i="1" s="1"/>
  <c r="AF24" i="1" s="1"/>
  <c r="S23" i="1"/>
  <c r="R23" i="1"/>
  <c r="AB23" i="1" s="1"/>
  <c r="AR23" i="1" s="1"/>
  <c r="Q23" i="1"/>
  <c r="AA23" i="1" s="1"/>
  <c r="AI23" i="1" s="1"/>
  <c r="P23" i="1"/>
  <c r="Z23" i="1" s="1"/>
  <c r="AH23" i="1" s="1"/>
  <c r="O23" i="1"/>
  <c r="Y23" i="1" s="1"/>
  <c r="AG23" i="1" s="1"/>
  <c r="N23" i="1"/>
  <c r="X23" i="1" s="1"/>
  <c r="AF23" i="1" s="1"/>
  <c r="S22" i="1"/>
  <c r="R22" i="1"/>
  <c r="AB22" i="1" s="1"/>
  <c r="Q22" i="1"/>
  <c r="AA22" i="1" s="1"/>
  <c r="AI22" i="1" s="1"/>
  <c r="P22" i="1"/>
  <c r="Z22" i="1" s="1"/>
  <c r="AP22" i="1" s="1"/>
  <c r="O22" i="1"/>
  <c r="Y22" i="1" s="1"/>
  <c r="AG22" i="1" s="1"/>
  <c r="N22" i="1"/>
  <c r="X22" i="1" s="1"/>
  <c r="AF22" i="1" s="1"/>
  <c r="S21" i="1"/>
  <c r="R21" i="1"/>
  <c r="AB21" i="1" s="1"/>
  <c r="AR21" i="1" s="1"/>
  <c r="Q21" i="1"/>
  <c r="AA21" i="1" s="1"/>
  <c r="AI21" i="1" s="1"/>
  <c r="P21" i="1"/>
  <c r="Z21" i="1" s="1"/>
  <c r="AH21" i="1" s="1"/>
  <c r="O21" i="1"/>
  <c r="Y21" i="1" s="1"/>
  <c r="AG21" i="1" s="1"/>
  <c r="N21" i="1"/>
  <c r="X21" i="1" s="1"/>
  <c r="AF21" i="1" s="1"/>
  <c r="S20" i="1"/>
  <c r="R20" i="1"/>
  <c r="AB20" i="1" s="1"/>
  <c r="AR20" i="1" s="1"/>
  <c r="Q20" i="1"/>
  <c r="AA20" i="1" s="1"/>
  <c r="AI20" i="1" s="1"/>
  <c r="P20" i="1"/>
  <c r="Z20" i="1" s="1"/>
  <c r="AH20" i="1" s="1"/>
  <c r="O20" i="1"/>
  <c r="Y20" i="1" s="1"/>
  <c r="AG20" i="1" s="1"/>
  <c r="N20" i="1"/>
  <c r="X20" i="1" s="1"/>
  <c r="AF20" i="1" s="1"/>
  <c r="S38" i="1"/>
  <c r="R38" i="1"/>
  <c r="AB38" i="1" s="1"/>
  <c r="Q38" i="1"/>
  <c r="AA38" i="1" s="1"/>
  <c r="AI38" i="1" s="1"/>
  <c r="P38" i="1"/>
  <c r="Z38" i="1" s="1"/>
  <c r="AH38" i="1" s="1"/>
  <c r="O38" i="1"/>
  <c r="Y38" i="1" s="1"/>
  <c r="AG38" i="1" s="1"/>
  <c r="N38" i="1"/>
  <c r="X38" i="1" s="1"/>
  <c r="AF38" i="1" s="1"/>
  <c r="S19" i="1"/>
  <c r="R19" i="1"/>
  <c r="AB19" i="1" s="1"/>
  <c r="Q19" i="1"/>
  <c r="AA19" i="1" s="1"/>
  <c r="AI19" i="1" s="1"/>
  <c r="P19" i="1"/>
  <c r="Z19" i="1" s="1"/>
  <c r="AH19" i="1" s="1"/>
  <c r="O19" i="1"/>
  <c r="Y19" i="1" s="1"/>
  <c r="AG19" i="1" s="1"/>
  <c r="N19" i="1"/>
  <c r="X19" i="1" s="1"/>
  <c r="AF19" i="1" s="1"/>
  <c r="T18" i="1"/>
  <c r="S18" i="1"/>
  <c r="AC18" i="1" s="1"/>
  <c r="AK18" i="1" s="1"/>
  <c r="R18" i="1"/>
  <c r="AB18" i="1" s="1"/>
  <c r="Q18" i="1"/>
  <c r="AA18" i="1" s="1"/>
  <c r="P18" i="1"/>
  <c r="Z18" i="1" s="1"/>
  <c r="O18" i="1"/>
  <c r="Y18" i="1" s="1"/>
  <c r="N18" i="1"/>
  <c r="X18" i="1" s="1"/>
  <c r="T17" i="1"/>
  <c r="S17" i="1"/>
  <c r="AC17" i="1" s="1"/>
  <c r="AK17" i="1" s="1"/>
  <c r="R17" i="1"/>
  <c r="AB17" i="1" s="1"/>
  <c r="AJ17" i="1" s="1"/>
  <c r="Q17" i="1"/>
  <c r="AA17" i="1" s="1"/>
  <c r="AI17" i="1" s="1"/>
  <c r="P17" i="1"/>
  <c r="Z17" i="1" s="1"/>
  <c r="O17" i="1"/>
  <c r="Y17" i="1" s="1"/>
  <c r="AG17" i="1" s="1"/>
  <c r="N17" i="1"/>
  <c r="X17" i="1" s="1"/>
  <c r="AF17" i="1" s="1"/>
  <c r="T16" i="1"/>
  <c r="S16" i="1"/>
  <c r="AC16" i="1" s="1"/>
  <c r="AK16" i="1" s="1"/>
  <c r="R16" i="1"/>
  <c r="AB16" i="1" s="1"/>
  <c r="AJ16" i="1" s="1"/>
  <c r="Q16" i="1"/>
  <c r="AA16" i="1" s="1"/>
  <c r="AI16" i="1" s="1"/>
  <c r="P16" i="1"/>
  <c r="Z16" i="1" s="1"/>
  <c r="O16" i="1"/>
  <c r="Y16" i="1" s="1"/>
  <c r="AG16" i="1" s="1"/>
  <c r="N16" i="1"/>
  <c r="X16" i="1" s="1"/>
  <c r="AF16" i="1" s="1"/>
  <c r="T15" i="1"/>
  <c r="S15" i="1"/>
  <c r="AC15" i="1" s="1"/>
  <c r="AK15" i="1" s="1"/>
  <c r="R15" i="1"/>
  <c r="AB15" i="1" s="1"/>
  <c r="AJ15" i="1" s="1"/>
  <c r="Q15" i="1"/>
  <c r="AA15" i="1" s="1"/>
  <c r="P15" i="1"/>
  <c r="Z15" i="1" s="1"/>
  <c r="AP15" i="1" s="1"/>
  <c r="O15" i="1"/>
  <c r="Y15" i="1" s="1"/>
  <c r="AG15" i="1" s="1"/>
  <c r="N15" i="1"/>
  <c r="X15" i="1" s="1"/>
  <c r="AF15" i="1" s="1"/>
  <c r="T14" i="1"/>
  <c r="S14" i="1"/>
  <c r="AC14" i="1" s="1"/>
  <c r="AK14" i="1" s="1"/>
  <c r="R14" i="1"/>
  <c r="AB14" i="1" s="1"/>
  <c r="Q14" i="1"/>
  <c r="AA14" i="1" s="1"/>
  <c r="AI14" i="1" s="1"/>
  <c r="P14" i="1"/>
  <c r="Z14" i="1" s="1"/>
  <c r="O14" i="1"/>
  <c r="Y14" i="1" s="1"/>
  <c r="AG14" i="1" s="1"/>
  <c r="N14" i="1"/>
  <c r="X14" i="1" s="1"/>
  <c r="T13" i="1"/>
  <c r="S13" i="1"/>
  <c r="AC13" i="1" s="1"/>
  <c r="AK13" i="1" s="1"/>
  <c r="R13" i="1"/>
  <c r="AB13" i="1" s="1"/>
  <c r="AJ13" i="1" s="1"/>
  <c r="Q13" i="1"/>
  <c r="AA13" i="1" s="1"/>
  <c r="AI13" i="1" s="1"/>
  <c r="P13" i="1"/>
  <c r="Z13" i="1" s="1"/>
  <c r="O13" i="1"/>
  <c r="Y13" i="1" s="1"/>
  <c r="AG13" i="1" s="1"/>
  <c r="N13" i="1"/>
  <c r="X13" i="1" s="1"/>
  <c r="T12" i="1"/>
  <c r="S12" i="1"/>
  <c r="AC12" i="1" s="1"/>
  <c r="AK12" i="1" s="1"/>
  <c r="R12" i="1"/>
  <c r="AB12" i="1" s="1"/>
  <c r="AJ12" i="1" s="1"/>
  <c r="Q12" i="1"/>
  <c r="AA12" i="1" s="1"/>
  <c r="AI12" i="1" s="1"/>
  <c r="P12" i="1"/>
  <c r="Z12" i="1" s="1"/>
  <c r="O12" i="1"/>
  <c r="Y12" i="1" s="1"/>
  <c r="AG12" i="1" s="1"/>
  <c r="N12" i="1"/>
  <c r="X12" i="1" s="1"/>
  <c r="AF12" i="1" s="1"/>
  <c r="T11" i="1"/>
  <c r="S11" i="1"/>
  <c r="AC11" i="1" s="1"/>
  <c r="R11" i="1"/>
  <c r="AB11" i="1" s="1"/>
  <c r="AJ11" i="1" s="1"/>
  <c r="Q11" i="1"/>
  <c r="AA11" i="1" s="1"/>
  <c r="AI11" i="1" s="1"/>
  <c r="P11" i="1"/>
  <c r="Z11" i="1" s="1"/>
  <c r="AP11" i="1" s="1"/>
  <c r="O11" i="1"/>
  <c r="Y11" i="1" s="1"/>
  <c r="N11" i="1"/>
  <c r="X11" i="1" s="1"/>
  <c r="AF11" i="1" s="1"/>
  <c r="T10" i="1"/>
  <c r="S10" i="1"/>
  <c r="AC10" i="1" s="1"/>
  <c r="R10" i="1"/>
  <c r="AB10" i="1" s="1"/>
  <c r="AJ10" i="1" s="1"/>
  <c r="Q10" i="1"/>
  <c r="AA10" i="1" s="1"/>
  <c r="P10" i="1"/>
  <c r="Z10" i="1" s="1"/>
  <c r="AH10" i="1" s="1"/>
  <c r="O10" i="1"/>
  <c r="Y10" i="1" s="1"/>
  <c r="AG10" i="1" s="1"/>
  <c r="N10" i="1"/>
  <c r="X10" i="1" s="1"/>
  <c r="AF10" i="1" s="1"/>
  <c r="Z7" i="1"/>
  <c r="X7" i="1"/>
  <c r="V7" i="1"/>
  <c r="S7" i="1"/>
  <c r="Q7" i="1"/>
  <c r="N7" i="1"/>
  <c r="L7" i="1"/>
  <c r="J7" i="1"/>
  <c r="G7" i="1"/>
  <c r="E7" i="1"/>
  <c r="AB7" i="1"/>
  <c r="AA7" i="1"/>
  <c r="Y7" i="1"/>
  <c r="W7" i="1"/>
  <c r="U7" i="1"/>
  <c r="T7" i="1"/>
  <c r="R7" i="1"/>
  <c r="P7" i="1"/>
  <c r="O7" i="1"/>
  <c r="M7" i="1"/>
  <c r="K7" i="1"/>
  <c r="I7" i="1"/>
  <c r="H7" i="1"/>
  <c r="F7" i="1"/>
  <c r="D7" i="1"/>
  <c r="AQ139" i="1" l="1"/>
  <c r="AO302" i="1"/>
  <c r="AP439" i="1"/>
  <c r="AP723" i="1"/>
  <c r="AP794" i="1"/>
  <c r="AP509" i="1"/>
  <c r="AQ849" i="1"/>
  <c r="AP510" i="1"/>
  <c r="AP580" i="1"/>
  <c r="AN586" i="1"/>
  <c r="AP652" i="1"/>
  <c r="AN728" i="1"/>
  <c r="AQ631" i="1"/>
  <c r="AQ636" i="1"/>
  <c r="AP226" i="1"/>
  <c r="AQ578" i="1"/>
  <c r="AS578" i="1"/>
  <c r="AP579" i="1"/>
  <c r="AN579" i="1"/>
  <c r="AP581" i="1"/>
  <c r="AN583" i="1"/>
  <c r="AN582" i="1"/>
  <c r="AJ587" i="1"/>
  <c r="AR587" i="1"/>
  <c r="AJ623" i="1"/>
  <c r="AR623" i="1"/>
  <c r="AL643" i="1"/>
  <c r="AP643" i="1"/>
  <c r="AO650" i="1"/>
  <c r="AM650" i="1"/>
  <c r="AP651" i="1"/>
  <c r="AP687" i="1"/>
  <c r="AN687" i="1"/>
  <c r="AQ698" i="1"/>
  <c r="AO698" i="1"/>
  <c r="AP704" i="1"/>
  <c r="AL704" i="1"/>
  <c r="AN704" i="1"/>
  <c r="AO705" i="1"/>
  <c r="AQ705" i="1"/>
  <c r="AM705" i="1"/>
  <c r="AI707" i="1"/>
  <c r="AQ707" i="1"/>
  <c r="AP708" i="1"/>
  <c r="AL708" i="1"/>
  <c r="AN708" i="1"/>
  <c r="AP711" i="1"/>
  <c r="AL711" i="1"/>
  <c r="AL714" i="1"/>
  <c r="AP714" i="1"/>
  <c r="AO721" i="1"/>
  <c r="AM721" i="1"/>
  <c r="AJ736" i="1"/>
  <c r="AR736" i="1"/>
  <c r="AQ744" i="1"/>
  <c r="AO744" i="1"/>
  <c r="AQ765" i="1"/>
  <c r="AO765" i="1"/>
  <c r="AQ770" i="1"/>
  <c r="AM770" i="1"/>
  <c r="AO770" i="1"/>
  <c r="AI775" i="1"/>
  <c r="AQ775" i="1"/>
  <c r="AP776" i="1"/>
  <c r="AL776" i="1"/>
  <c r="AN776" i="1"/>
  <c r="AL780" i="1"/>
  <c r="AN780" i="1"/>
  <c r="AP781" i="1"/>
  <c r="AL781" i="1"/>
  <c r="AP785" i="1"/>
  <c r="AL785" i="1"/>
  <c r="AN795" i="1"/>
  <c r="AN796" i="1"/>
  <c r="AN799" i="1"/>
  <c r="AJ814" i="1"/>
  <c r="AR814" i="1"/>
  <c r="AJ828" i="1"/>
  <c r="AR828" i="1"/>
  <c r="AO841" i="1"/>
  <c r="AQ841" i="1"/>
  <c r="AM841" i="1"/>
  <c r="AN845" i="1"/>
  <c r="AL845" i="1"/>
  <c r="AP845" i="1"/>
  <c r="AN847" i="1"/>
  <c r="AP847" i="1"/>
  <c r="AL847" i="1"/>
  <c r="AN849" i="1"/>
  <c r="AP849" i="1"/>
  <c r="AL849" i="1"/>
  <c r="AP852" i="1"/>
  <c r="AL852" i="1"/>
  <c r="AO855" i="1"/>
  <c r="AP855" i="1"/>
  <c r="AR620" i="1"/>
  <c r="AM620" i="1"/>
  <c r="AR622" i="1"/>
  <c r="AM622" i="1"/>
  <c r="AO626" i="1"/>
  <c r="AM626" i="1"/>
  <c r="AE632" i="1"/>
  <c r="AM632" i="1"/>
  <c r="AO636" i="1"/>
  <c r="AM636" i="1"/>
  <c r="AO773" i="1"/>
  <c r="AM773" i="1"/>
  <c r="AO779" i="1"/>
  <c r="AM779" i="1"/>
  <c r="AR827" i="1"/>
  <c r="AM827" i="1"/>
  <c r="AR831" i="1"/>
  <c r="AM831" i="1"/>
  <c r="AP831" i="1"/>
  <c r="AM833" i="1"/>
  <c r="AR833" i="1"/>
  <c r="AR835" i="1"/>
  <c r="AM835" i="1"/>
  <c r="AO839" i="1"/>
  <c r="AM839" i="1"/>
  <c r="AE845" i="1"/>
  <c r="AM845" i="1"/>
  <c r="AO849" i="1"/>
  <c r="AM849" i="1"/>
  <c r="AQ583" i="1"/>
  <c r="AO583" i="1"/>
  <c r="AR588" i="1"/>
  <c r="AP588" i="1"/>
  <c r="AJ599" i="1"/>
  <c r="AR599" i="1"/>
  <c r="AJ607" i="1"/>
  <c r="AR607" i="1"/>
  <c r="AJ615" i="1"/>
  <c r="AR615" i="1"/>
  <c r="AN616" i="1"/>
  <c r="AP616" i="1"/>
  <c r="AQ624" i="1"/>
  <c r="AO624" i="1"/>
  <c r="AQ627" i="1"/>
  <c r="AO627" i="1"/>
  <c r="AO634" i="1"/>
  <c r="AQ634" i="1"/>
  <c r="AM634" i="1"/>
  <c r="AL638" i="1"/>
  <c r="AN638" i="1"/>
  <c r="AP650" i="1"/>
  <c r="AN650" i="1"/>
  <c r="AO673" i="1"/>
  <c r="AQ673" i="1"/>
  <c r="AM688" i="1"/>
  <c r="AO688" i="1"/>
  <c r="AO694" i="1"/>
  <c r="AQ694" i="1"/>
  <c r="AN705" i="1"/>
  <c r="AP705" i="1"/>
  <c r="AL705" i="1"/>
  <c r="AL710" i="1"/>
  <c r="AP710" i="1"/>
  <c r="AN721" i="1"/>
  <c r="AP721" i="1"/>
  <c r="AN725" i="1"/>
  <c r="AN724" i="1"/>
  <c r="AP730" i="1"/>
  <c r="AR730" i="1"/>
  <c r="AJ744" i="1"/>
  <c r="AR744" i="1"/>
  <c r="AQ761" i="1"/>
  <c r="AO761" i="1"/>
  <c r="AO769" i="1"/>
  <c r="AQ769" i="1"/>
  <c r="AI777" i="1"/>
  <c r="AQ777" i="1"/>
  <c r="AP778" i="1"/>
  <c r="AL778" i="1"/>
  <c r="AN778" i="1"/>
  <c r="AN779" i="1"/>
  <c r="AP779" i="1"/>
  <c r="AL779" i="1"/>
  <c r="AP784" i="1"/>
  <c r="AO784" i="1"/>
  <c r="AP801" i="1"/>
  <c r="AR801" i="1"/>
  <c r="AJ810" i="1"/>
  <c r="AR810" i="1"/>
  <c r="AO815" i="1"/>
  <c r="AQ815" i="1"/>
  <c r="AJ820" i="1"/>
  <c r="AR820" i="1"/>
  <c r="AJ821" i="1"/>
  <c r="AR821" i="1"/>
  <c r="AJ830" i="1"/>
  <c r="AR830" i="1"/>
  <c r="AO832" i="1"/>
  <c r="AQ832" i="1"/>
  <c r="AQ844" i="1"/>
  <c r="AP846" i="1"/>
  <c r="AL846" i="1"/>
  <c r="AN846" i="1"/>
  <c r="AP850" i="1"/>
  <c r="AL850" i="1"/>
  <c r="AN850" i="1"/>
  <c r="AP856" i="1"/>
  <c r="AL856" i="1"/>
  <c r="AR692" i="1"/>
  <c r="AM692" i="1"/>
  <c r="AM702" i="1"/>
  <c r="AO702" i="1"/>
  <c r="AM708" i="1"/>
  <c r="AO708" i="1"/>
  <c r="AM756" i="1"/>
  <c r="AR756" i="1"/>
  <c r="AM760" i="1"/>
  <c r="AP760" i="1"/>
  <c r="AR760" i="1"/>
  <c r="AR762" i="1"/>
  <c r="AM762" i="1"/>
  <c r="AM764" i="1"/>
  <c r="AR764" i="1"/>
  <c r="AM768" i="1"/>
  <c r="AO768" i="1"/>
  <c r="AQ602" i="1"/>
  <c r="AO602" i="1"/>
  <c r="AO617" i="1"/>
  <c r="AM617" i="1"/>
  <c r="AP632" i="1"/>
  <c r="AL632" i="1"/>
  <c r="AN632" i="1"/>
  <c r="AN633" i="1"/>
  <c r="AP633" i="1"/>
  <c r="AL633" i="1"/>
  <c r="AP634" i="1"/>
  <c r="AL634" i="1"/>
  <c r="AN634" i="1"/>
  <c r="AP636" i="1"/>
  <c r="AL636" i="1"/>
  <c r="AN636" i="1"/>
  <c r="AN637" i="1"/>
  <c r="AP637" i="1"/>
  <c r="AL637" i="1"/>
  <c r="AP640" i="1"/>
  <c r="AL640" i="1"/>
  <c r="AP645" i="1"/>
  <c r="AL645" i="1"/>
  <c r="AN645" i="1"/>
  <c r="AS649" i="1"/>
  <c r="AQ649" i="1"/>
  <c r="AN654" i="1"/>
  <c r="AN653" i="1"/>
  <c r="AF657" i="1"/>
  <c r="AN657" i="1"/>
  <c r="AP659" i="1"/>
  <c r="AR659" i="1"/>
  <c r="AH688" i="1"/>
  <c r="AP688" i="1"/>
  <c r="AO690" i="1"/>
  <c r="AQ690" i="1"/>
  <c r="AS720" i="1"/>
  <c r="AQ720" i="1"/>
  <c r="AJ733" i="1"/>
  <c r="AR733" i="1"/>
  <c r="AN758" i="1"/>
  <c r="AP758" i="1"/>
  <c r="AI779" i="1"/>
  <c r="AQ779" i="1"/>
  <c r="AP792" i="1"/>
  <c r="AN792" i="1"/>
  <c r="AQ796" i="1"/>
  <c r="AO796" i="1"/>
  <c r="AJ805" i="1"/>
  <c r="AR805" i="1"/>
  <c r="AJ807" i="1"/>
  <c r="AR807" i="1"/>
  <c r="AJ811" i="1"/>
  <c r="AR811" i="1"/>
  <c r="AM830" i="1"/>
  <c r="AO830" i="1"/>
  <c r="AO836" i="1"/>
  <c r="AQ836" i="1"/>
  <c r="AQ840" i="1"/>
  <c r="AO840" i="1"/>
  <c r="AI846" i="1"/>
  <c r="AQ846" i="1"/>
  <c r="AI848" i="1"/>
  <c r="AQ848" i="1"/>
  <c r="AR621" i="1"/>
  <c r="AM621" i="1"/>
  <c r="AM631" i="1"/>
  <c r="AO631" i="1"/>
  <c r="AM637" i="1"/>
  <c r="AO637" i="1"/>
  <c r="AE774" i="1"/>
  <c r="AM774" i="1"/>
  <c r="AM778" i="1"/>
  <c r="AO778" i="1"/>
  <c r="AR834" i="1"/>
  <c r="AM834" i="1"/>
  <c r="AM844" i="1"/>
  <c r="AO844" i="1"/>
  <c r="AM850" i="1"/>
  <c r="AO850" i="1"/>
  <c r="AP296" i="1"/>
  <c r="AQ423" i="1"/>
  <c r="AP438" i="1"/>
  <c r="AQ565" i="1"/>
  <c r="AM579" i="1"/>
  <c r="AO579" i="1"/>
  <c r="AO586" i="1"/>
  <c r="AH617" i="1"/>
  <c r="AP617" i="1"/>
  <c r="AQ619" i="1"/>
  <c r="AO619" i="1"/>
  <c r="AQ623" i="1"/>
  <c r="AO623" i="1"/>
  <c r="AO628" i="1"/>
  <c r="AQ628" i="1"/>
  <c r="AM628" i="1"/>
  <c r="AI637" i="1"/>
  <c r="AQ637" i="1"/>
  <c r="AP639" i="1"/>
  <c r="AL639" i="1"/>
  <c r="AP642" i="1"/>
  <c r="AO642" i="1"/>
  <c r="AO654" i="1"/>
  <c r="AQ654" i="1"/>
  <c r="AO657" i="1"/>
  <c r="AQ695" i="1"/>
  <c r="AO695" i="1"/>
  <c r="AO699" i="1"/>
  <c r="AQ699" i="1"/>
  <c r="AM699" i="1"/>
  <c r="AN703" i="1"/>
  <c r="AP703" i="1"/>
  <c r="AL703" i="1"/>
  <c r="AN707" i="1"/>
  <c r="AP707" i="1"/>
  <c r="AL707" i="1"/>
  <c r="AN709" i="1"/>
  <c r="AL709" i="1"/>
  <c r="AO713" i="1"/>
  <c r="AP713" i="1"/>
  <c r="AP716" i="1"/>
  <c r="AL716" i="1"/>
  <c r="AN716" i="1"/>
  <c r="AP722" i="1"/>
  <c r="AO725" i="1"/>
  <c r="AQ725" i="1"/>
  <c r="AO728" i="1"/>
  <c r="AJ741" i="1"/>
  <c r="AR741" i="1"/>
  <c r="AJ749" i="1"/>
  <c r="AR749" i="1"/>
  <c r="AO759" i="1"/>
  <c r="AM759" i="1"/>
  <c r="AI773" i="1"/>
  <c r="AQ773" i="1"/>
  <c r="AP774" i="1"/>
  <c r="AL774" i="1"/>
  <c r="AN774" i="1"/>
  <c r="AN775" i="1"/>
  <c r="AP775" i="1"/>
  <c r="AL775" i="1"/>
  <c r="AQ776" i="1"/>
  <c r="AM776" i="1"/>
  <c r="AO776" i="1"/>
  <c r="AL782" i="1"/>
  <c r="AP782" i="1"/>
  <c r="AP793" i="1"/>
  <c r="AJ822" i="1"/>
  <c r="AR822" i="1"/>
  <c r="AJ829" i="1"/>
  <c r="AR829" i="1"/>
  <c r="AQ837" i="1"/>
  <c r="AO837" i="1"/>
  <c r="AO847" i="1"/>
  <c r="AQ847" i="1"/>
  <c r="AM847" i="1"/>
  <c r="AP853" i="1"/>
  <c r="AL853" i="1"/>
  <c r="AP858" i="1"/>
  <c r="AL858" i="1"/>
  <c r="AN858" i="1"/>
  <c r="AR614" i="1"/>
  <c r="AM614" i="1"/>
  <c r="AP618" i="1"/>
  <c r="AR618" i="1"/>
  <c r="AM618" i="1"/>
  <c r="AR685" i="1"/>
  <c r="AM685" i="1"/>
  <c r="AR689" i="1"/>
  <c r="AM689" i="1"/>
  <c r="AP689" i="1"/>
  <c r="AM691" i="1"/>
  <c r="AR691" i="1"/>
  <c r="AR693" i="1"/>
  <c r="AM693" i="1"/>
  <c r="AO697" i="1"/>
  <c r="AM697" i="1"/>
  <c r="AE703" i="1"/>
  <c r="AM703" i="1"/>
  <c r="AO707" i="1"/>
  <c r="AM707" i="1"/>
  <c r="AM763" i="1"/>
  <c r="AR763" i="1"/>
  <c r="AP375" i="1"/>
  <c r="AR375" i="1"/>
  <c r="AJ381" i="1"/>
  <c r="AR381" i="1"/>
  <c r="AQ389" i="1"/>
  <c r="AO389" i="1"/>
  <c r="AJ400" i="1"/>
  <c r="AR400" i="1"/>
  <c r="AN421" i="1"/>
  <c r="AP421" i="1"/>
  <c r="AL421" i="1"/>
  <c r="AN423" i="1"/>
  <c r="AP423" i="1"/>
  <c r="AL423" i="1"/>
  <c r="AP500" i="1"/>
  <c r="AO500" i="1"/>
  <c r="AP503" i="1"/>
  <c r="AL503" i="1"/>
  <c r="AN503" i="1"/>
  <c r="AM546" i="1"/>
  <c r="AO546" i="1"/>
  <c r="AI562" i="1"/>
  <c r="AQ562" i="1"/>
  <c r="AP572" i="1"/>
  <c r="AL572" i="1"/>
  <c r="AO424" i="1"/>
  <c r="AM424" i="1"/>
  <c r="AI349" i="1"/>
  <c r="AQ349" i="1"/>
  <c r="AJ340" i="1"/>
  <c r="AR340" i="1"/>
  <c r="AJ329" i="1"/>
  <c r="AR329" i="1"/>
  <c r="AJ327" i="1"/>
  <c r="AR327" i="1"/>
  <c r="AJ318" i="1"/>
  <c r="AR318" i="1"/>
  <c r="AJ313" i="1"/>
  <c r="AR313" i="1"/>
  <c r="AP295" i="1"/>
  <c r="AN295" i="1"/>
  <c r="AO295" i="1"/>
  <c r="AM295" i="1"/>
  <c r="AO406" i="1"/>
  <c r="AQ406" i="1"/>
  <c r="AP420" i="1"/>
  <c r="AL420" i="1"/>
  <c r="AN420" i="1"/>
  <c r="AQ421" i="1"/>
  <c r="AM421" i="1"/>
  <c r="AO421" i="1"/>
  <c r="AO437" i="1"/>
  <c r="AM437" i="1"/>
  <c r="AF444" i="1"/>
  <c r="AN444" i="1"/>
  <c r="AO460" i="1"/>
  <c r="AQ460" i="1"/>
  <c r="AO475" i="1"/>
  <c r="AM475" i="1"/>
  <c r="AO486" i="1"/>
  <c r="AM486" i="1"/>
  <c r="AQ486" i="1"/>
  <c r="AO548" i="1"/>
  <c r="AQ548" i="1"/>
  <c r="AO552" i="1"/>
  <c r="AQ552" i="1"/>
  <c r="AP562" i="1"/>
  <c r="AL562" i="1"/>
  <c r="AN562" i="1"/>
  <c r="AP368" i="1"/>
  <c r="AN370" i="1"/>
  <c r="AN369" i="1"/>
  <c r="AN373" i="1"/>
  <c r="AM404" i="1"/>
  <c r="AO404" i="1"/>
  <c r="AO411" i="1"/>
  <c r="AQ411" i="1"/>
  <c r="AN419" i="1"/>
  <c r="AP419" i="1"/>
  <c r="AL419" i="1"/>
  <c r="AI420" i="1"/>
  <c r="AQ420" i="1"/>
  <c r="AS436" i="1"/>
  <c r="AQ436" i="1"/>
  <c r="AO444" i="1"/>
  <c r="AJ459" i="1"/>
  <c r="AR459" i="1"/>
  <c r="AQ477" i="1"/>
  <c r="AO477" i="1"/>
  <c r="AJ481" i="1"/>
  <c r="AR481" i="1"/>
  <c r="AQ485" i="1"/>
  <c r="AO485" i="1"/>
  <c r="AQ489" i="1"/>
  <c r="AL498" i="1"/>
  <c r="AP498" i="1"/>
  <c r="AN508" i="1"/>
  <c r="AP508" i="1"/>
  <c r="AJ511" i="1"/>
  <c r="AR511" i="1"/>
  <c r="AF515" i="1"/>
  <c r="AN515" i="1"/>
  <c r="AP517" i="1"/>
  <c r="AR517" i="1"/>
  <c r="AO531" i="1"/>
  <c r="AQ531" i="1"/>
  <c r="AJ536" i="1"/>
  <c r="AR536" i="1"/>
  <c r="AJ552" i="1"/>
  <c r="AR552" i="1"/>
  <c r="AQ553" i="1"/>
  <c r="AO553" i="1"/>
  <c r="AO557" i="1"/>
  <c r="AM557" i="1"/>
  <c r="AQ557" i="1"/>
  <c r="AE419" i="1"/>
  <c r="AM419" i="1"/>
  <c r="AM423" i="1"/>
  <c r="AO423" i="1"/>
  <c r="AR472" i="1"/>
  <c r="AM472" i="1"/>
  <c r="AP476" i="1"/>
  <c r="AM476" i="1"/>
  <c r="AR476" i="1"/>
  <c r="AR478" i="1"/>
  <c r="AM478" i="1"/>
  <c r="AM480" i="1"/>
  <c r="AR480" i="1"/>
  <c r="AO484" i="1"/>
  <c r="AM484" i="1"/>
  <c r="AE490" i="1"/>
  <c r="BA490" i="1" s="1"/>
  <c r="AM490" i="1"/>
  <c r="AO494" i="1"/>
  <c r="AM494" i="1"/>
  <c r="AP361" i="1"/>
  <c r="AL361" i="1"/>
  <c r="AN361" i="1"/>
  <c r="AP355" i="1"/>
  <c r="AL355" i="1"/>
  <c r="AO352" i="1"/>
  <c r="AM352" i="1"/>
  <c r="AI351" i="1"/>
  <c r="AQ351" i="1"/>
  <c r="AN348" i="1"/>
  <c r="AP348" i="1"/>
  <c r="AL348" i="1"/>
  <c r="AO342" i="1"/>
  <c r="AM342" i="1"/>
  <c r="AJ341" i="1"/>
  <c r="AR341" i="1"/>
  <c r="AR338" i="1"/>
  <c r="AM338" i="1"/>
  <c r="AO335" i="1"/>
  <c r="AQ335" i="1"/>
  <c r="AP332" i="1"/>
  <c r="AN332" i="1"/>
  <c r="AR330" i="1"/>
  <c r="AM330" i="1"/>
  <c r="AJ319" i="1"/>
  <c r="AR319" i="1"/>
  <c r="AJ314" i="1"/>
  <c r="AR314" i="1"/>
  <c r="AP225" i="1"/>
  <c r="AP83" i="1"/>
  <c r="AN89" i="1"/>
  <c r="AO414" i="1"/>
  <c r="AQ414" i="1"/>
  <c r="AI424" i="1"/>
  <c r="AQ424" i="1"/>
  <c r="AJ447" i="1"/>
  <c r="AR447" i="1"/>
  <c r="AP490" i="1"/>
  <c r="AL490" i="1"/>
  <c r="AN490" i="1"/>
  <c r="AP492" i="1"/>
  <c r="AL492" i="1"/>
  <c r="AN492" i="1"/>
  <c r="AR479" i="1"/>
  <c r="AM479" i="1"/>
  <c r="AM489" i="1"/>
  <c r="AO489" i="1"/>
  <c r="AO350" i="1"/>
  <c r="AQ350" i="1"/>
  <c r="AM350" i="1"/>
  <c r="AJ331" i="1"/>
  <c r="AR331" i="1"/>
  <c r="AJ298" i="1"/>
  <c r="AR298" i="1"/>
  <c r="AO344" i="1"/>
  <c r="AQ344" i="1"/>
  <c r="AM344" i="1"/>
  <c r="AJ440" i="1"/>
  <c r="AR440" i="1"/>
  <c r="AQ482" i="1"/>
  <c r="AO482" i="1"/>
  <c r="AO366" i="1"/>
  <c r="AM366" i="1"/>
  <c r="AO373" i="1"/>
  <c r="AJ374" i="1"/>
  <c r="AR374" i="1"/>
  <c r="AJ379" i="1"/>
  <c r="AR379" i="1"/>
  <c r="AQ415" i="1"/>
  <c r="AM415" i="1"/>
  <c r="AO415" i="1"/>
  <c r="AI418" i="1"/>
  <c r="AQ418" i="1"/>
  <c r="AP427" i="1"/>
  <c r="AL427" i="1"/>
  <c r="AP430" i="1"/>
  <c r="AL430" i="1"/>
  <c r="AP432" i="1"/>
  <c r="AL432" i="1"/>
  <c r="AN432" i="1"/>
  <c r="AO441" i="1"/>
  <c r="AQ441" i="1"/>
  <c r="AP446" i="1"/>
  <c r="AR446" i="1"/>
  <c r="AJ467" i="1"/>
  <c r="AR467" i="1"/>
  <c r="AN491" i="1"/>
  <c r="AL491" i="1"/>
  <c r="AP491" i="1"/>
  <c r="AO492" i="1"/>
  <c r="AM492" i="1"/>
  <c r="AQ492" i="1"/>
  <c r="AN495" i="1"/>
  <c r="AL495" i="1"/>
  <c r="AP495" i="1"/>
  <c r="AP497" i="1"/>
  <c r="AL497" i="1"/>
  <c r="AS507" i="1"/>
  <c r="AQ507" i="1"/>
  <c r="AN512" i="1"/>
  <c r="AN511" i="1"/>
  <c r="AO515" i="1"/>
  <c r="AJ518" i="1"/>
  <c r="AR518" i="1"/>
  <c r="AJ532" i="1"/>
  <c r="AR532" i="1"/>
  <c r="AP545" i="1"/>
  <c r="AN545" i="1"/>
  <c r="AJ548" i="1"/>
  <c r="AR548" i="1"/>
  <c r="AQ556" i="1"/>
  <c r="AO556" i="1"/>
  <c r="AN563" i="1"/>
  <c r="AP563" i="1"/>
  <c r="AL563" i="1"/>
  <c r="AI564" i="1"/>
  <c r="AQ564" i="1"/>
  <c r="AN565" i="1"/>
  <c r="AP565" i="1"/>
  <c r="AL565" i="1"/>
  <c r="AI566" i="1"/>
  <c r="AQ566" i="1"/>
  <c r="AP569" i="1"/>
  <c r="AL569" i="1"/>
  <c r="AM408" i="1"/>
  <c r="AR408" i="1"/>
  <c r="AR543" i="1"/>
  <c r="AM543" i="1"/>
  <c r="AR547" i="1"/>
  <c r="AP547" i="1"/>
  <c r="AM547" i="1"/>
  <c r="AM549" i="1"/>
  <c r="AR549" i="1"/>
  <c r="AR551" i="1"/>
  <c r="AM551" i="1"/>
  <c r="AO555" i="1"/>
  <c r="AM555" i="1"/>
  <c r="AE561" i="1"/>
  <c r="AM561" i="1"/>
  <c r="AO565" i="1"/>
  <c r="AM565" i="1"/>
  <c r="AN354" i="1"/>
  <c r="AL354" i="1"/>
  <c r="AI353" i="1"/>
  <c r="AQ353" i="1"/>
  <c r="AN350" i="1"/>
  <c r="AP350" i="1"/>
  <c r="AL350" i="1"/>
  <c r="AI347" i="1"/>
  <c r="AQ347" i="1"/>
  <c r="AQ343" i="1"/>
  <c r="AO343" i="1"/>
  <c r="AJ339" i="1"/>
  <c r="AR339" i="1"/>
  <c r="AM336" i="1"/>
  <c r="AR336" i="1"/>
  <c r="AJ333" i="1"/>
  <c r="AR333" i="1"/>
  <c r="AJ324" i="1"/>
  <c r="AR324" i="1"/>
  <c r="AJ322" i="1"/>
  <c r="AR322" i="1"/>
  <c r="AJ320" i="1"/>
  <c r="AR320" i="1"/>
  <c r="AJ310" i="1"/>
  <c r="AR310" i="1"/>
  <c r="AJ308" i="1"/>
  <c r="AR308" i="1"/>
  <c r="AJ306" i="1"/>
  <c r="AR306" i="1"/>
  <c r="AJ303" i="1"/>
  <c r="AR303" i="1"/>
  <c r="AP297" i="1"/>
  <c r="AJ307" i="1"/>
  <c r="AR307" i="1"/>
  <c r="AJ317" i="1"/>
  <c r="AR317" i="1"/>
  <c r="AJ323" i="1"/>
  <c r="AR323" i="1"/>
  <c r="AS365" i="1"/>
  <c r="AQ365" i="1"/>
  <c r="AN366" i="1"/>
  <c r="AP366" i="1"/>
  <c r="AP437" i="1"/>
  <c r="AN437" i="1"/>
  <c r="AP494" i="1"/>
  <c r="AL494" i="1"/>
  <c r="AN494" i="1"/>
  <c r="AJ544" i="1"/>
  <c r="AR544" i="1"/>
  <c r="AO418" i="1"/>
  <c r="AM418" i="1"/>
  <c r="AM495" i="1"/>
  <c r="AO495" i="1"/>
  <c r="AP359" i="1"/>
  <c r="AL359" i="1"/>
  <c r="AP353" i="1"/>
  <c r="AL353" i="1"/>
  <c r="AN353" i="1"/>
  <c r="AI352" i="1"/>
  <c r="AQ352" i="1"/>
  <c r="AE348" i="1"/>
  <c r="BA348" i="1" s="1"/>
  <c r="AM348" i="1"/>
  <c r="AO339" i="1"/>
  <c r="AQ339" i="1"/>
  <c r="AR334" i="1"/>
  <c r="AM334" i="1"/>
  <c r="AP334" i="1"/>
  <c r="AJ316" i="1"/>
  <c r="AR316" i="1"/>
  <c r="AJ312" i="1"/>
  <c r="AR312" i="1"/>
  <c r="AJ305" i="1"/>
  <c r="AR305" i="1"/>
  <c r="AN299" i="1"/>
  <c r="AN298" i="1"/>
  <c r="AF302" i="1"/>
  <c r="AN302" i="1"/>
  <c r="AO318" i="1"/>
  <c r="AQ318" i="1"/>
  <c r="AM333" i="1"/>
  <c r="AO333" i="1"/>
  <c r="AQ340" i="1"/>
  <c r="AO340" i="1"/>
  <c r="AO370" i="1"/>
  <c r="AQ370" i="1"/>
  <c r="AO410" i="1"/>
  <c r="AQ410" i="1"/>
  <c r="AP424" i="1"/>
  <c r="AL424" i="1"/>
  <c r="AN424" i="1"/>
  <c r="AP429" i="1"/>
  <c r="AO429" i="1"/>
  <c r="AN441" i="1"/>
  <c r="AN440" i="1"/>
  <c r="AQ512" i="1"/>
  <c r="AO512" i="1"/>
  <c r="AO563" i="1"/>
  <c r="AQ563" i="1"/>
  <c r="AM563" i="1"/>
  <c r="AP566" i="1"/>
  <c r="AL566" i="1"/>
  <c r="AN566" i="1"/>
  <c r="AO571" i="1"/>
  <c r="AP571" i="1"/>
  <c r="AP367" i="1"/>
  <c r="AJ388" i="1"/>
  <c r="AR388" i="1"/>
  <c r="AP403" i="1"/>
  <c r="AN403" i="1"/>
  <c r="AI422" i="1"/>
  <c r="AQ422" i="1"/>
  <c r="AN425" i="1"/>
  <c r="AL425" i="1"/>
  <c r="AP426" i="1"/>
  <c r="AL426" i="1"/>
  <c r="AJ465" i="1"/>
  <c r="AR465" i="1"/>
  <c r="AP474" i="1"/>
  <c r="AN474" i="1"/>
  <c r="AH475" i="1"/>
  <c r="AP475" i="1"/>
  <c r="AQ481" i="1"/>
  <c r="AO481" i="1"/>
  <c r="AI494" i="1"/>
  <c r="AQ494" i="1"/>
  <c r="AL496" i="1"/>
  <c r="AN496" i="1"/>
  <c r="AL501" i="1"/>
  <c r="AP501" i="1"/>
  <c r="AO508" i="1"/>
  <c r="AM508" i="1"/>
  <c r="AQ560" i="1"/>
  <c r="AN561" i="1"/>
  <c r="AP561" i="1"/>
  <c r="AL561" i="1"/>
  <c r="AN567" i="1"/>
  <c r="AL567" i="1"/>
  <c r="AP568" i="1"/>
  <c r="AL568" i="1"/>
  <c r="AP574" i="1"/>
  <c r="AL574" i="1"/>
  <c r="AN574" i="1"/>
  <c r="AR401" i="1"/>
  <c r="AM401" i="1"/>
  <c r="AR405" i="1"/>
  <c r="AM405" i="1"/>
  <c r="AP405" i="1"/>
  <c r="AR407" i="1"/>
  <c r="AM407" i="1"/>
  <c r="AR409" i="1"/>
  <c r="AM409" i="1"/>
  <c r="AM413" i="1"/>
  <c r="AO413" i="1"/>
  <c r="AR550" i="1"/>
  <c r="AM550" i="1"/>
  <c r="AM560" i="1"/>
  <c r="AO560" i="1"/>
  <c r="AM566" i="1"/>
  <c r="AO566" i="1"/>
  <c r="AO358" i="1"/>
  <c r="AP358" i="1"/>
  <c r="AP356" i="1"/>
  <c r="AL356" i="1"/>
  <c r="AM353" i="1"/>
  <c r="AO353" i="1"/>
  <c r="AN352" i="1"/>
  <c r="AP352" i="1"/>
  <c r="AL352" i="1"/>
  <c r="AP349" i="1"/>
  <c r="AL349" i="1"/>
  <c r="AN349" i="1"/>
  <c r="AM347" i="1"/>
  <c r="AO347" i="1"/>
  <c r="AR337" i="1"/>
  <c r="AM337" i="1"/>
  <c r="AJ335" i="1"/>
  <c r="AR335" i="1"/>
  <c r="AH333" i="1"/>
  <c r="AP333" i="1"/>
  <c r="AJ332" i="1"/>
  <c r="AR332" i="1"/>
  <c r="AJ325" i="1"/>
  <c r="AR325" i="1"/>
  <c r="AJ321" i="1"/>
  <c r="AR321" i="1"/>
  <c r="AJ315" i="1"/>
  <c r="AR315" i="1"/>
  <c r="AJ311" i="1"/>
  <c r="AR311" i="1"/>
  <c r="AJ309" i="1"/>
  <c r="AR309" i="1"/>
  <c r="AP304" i="1"/>
  <c r="AR304" i="1"/>
  <c r="AO299" i="1"/>
  <c r="AQ299" i="1"/>
  <c r="AS294" i="1"/>
  <c r="AQ294" i="1"/>
  <c r="AO160" i="1"/>
  <c r="AQ140" i="1"/>
  <c r="AM262" i="1"/>
  <c r="AO262" i="1"/>
  <c r="AJ256" i="1"/>
  <c r="AR256" i="1"/>
  <c r="AJ252" i="1"/>
  <c r="AR252" i="1"/>
  <c r="AL212" i="1"/>
  <c r="AN212" i="1"/>
  <c r="AJ176" i="1"/>
  <c r="AR176" i="1"/>
  <c r="AJ166" i="1"/>
  <c r="AR166" i="1"/>
  <c r="AO157" i="1"/>
  <c r="AQ157" i="1"/>
  <c r="AN227" i="1"/>
  <c r="AN228" i="1"/>
  <c r="AF231" i="1"/>
  <c r="AN231" i="1"/>
  <c r="AP284" i="1"/>
  <c r="AL284" i="1"/>
  <c r="AM282" i="1"/>
  <c r="AO282" i="1"/>
  <c r="AN279" i="1"/>
  <c r="AP279" i="1"/>
  <c r="AL279" i="1"/>
  <c r="AQ272" i="1"/>
  <c r="AO272" i="1"/>
  <c r="AJ269" i="1"/>
  <c r="AR269" i="1"/>
  <c r="AR263" i="1"/>
  <c r="AM263" i="1"/>
  <c r="AP263" i="1"/>
  <c r="AR259" i="1"/>
  <c r="AM259" i="1"/>
  <c r="AJ254" i="1"/>
  <c r="AR254" i="1"/>
  <c r="AJ250" i="1"/>
  <c r="AR250" i="1"/>
  <c r="AO247" i="1"/>
  <c r="AQ247" i="1"/>
  <c r="AJ246" i="1"/>
  <c r="AR246" i="1"/>
  <c r="AJ240" i="1"/>
  <c r="AR240" i="1"/>
  <c r="AJ236" i="1"/>
  <c r="AR236" i="1"/>
  <c r="AJ234" i="1"/>
  <c r="AR234" i="1"/>
  <c r="AJ227" i="1"/>
  <c r="AR227" i="1"/>
  <c r="AN211" i="1"/>
  <c r="AP211" i="1"/>
  <c r="AL211" i="1"/>
  <c r="AP210" i="1"/>
  <c r="AL210" i="1"/>
  <c r="AN210" i="1"/>
  <c r="AE206" i="1"/>
  <c r="AW206" i="1" s="1"/>
  <c r="AM206" i="1"/>
  <c r="AO205" i="1"/>
  <c r="AM205" i="1"/>
  <c r="AM200" i="1"/>
  <c r="AO200" i="1"/>
  <c r="AJ198" i="1"/>
  <c r="AR198" i="1"/>
  <c r="AM196" i="1"/>
  <c r="AR196" i="1"/>
  <c r="AJ193" i="1"/>
  <c r="AR193" i="1"/>
  <c r="AM192" i="1"/>
  <c r="AP192" i="1"/>
  <c r="AR192" i="1"/>
  <c r="AJ180" i="1"/>
  <c r="AR180" i="1"/>
  <c r="AJ164" i="1"/>
  <c r="AR164" i="1"/>
  <c r="AN153" i="1"/>
  <c r="AP153" i="1"/>
  <c r="AQ134" i="1"/>
  <c r="AP155" i="1"/>
  <c r="AJ161" i="1"/>
  <c r="AR161" i="1"/>
  <c r="AJ163" i="1"/>
  <c r="AR163" i="1"/>
  <c r="AJ165" i="1"/>
  <c r="AR165" i="1"/>
  <c r="AJ167" i="1"/>
  <c r="AR167" i="1"/>
  <c r="AJ169" i="1"/>
  <c r="AR169" i="1"/>
  <c r="AJ171" i="1"/>
  <c r="AR171" i="1"/>
  <c r="AJ173" i="1"/>
  <c r="AR173" i="1"/>
  <c r="AJ175" i="1"/>
  <c r="AR175" i="1"/>
  <c r="AJ177" i="1"/>
  <c r="AR177" i="1"/>
  <c r="AJ179" i="1"/>
  <c r="AR179" i="1"/>
  <c r="AJ181" i="1"/>
  <c r="AR181" i="1"/>
  <c r="AJ183" i="1"/>
  <c r="AR183" i="1"/>
  <c r="AJ185" i="1"/>
  <c r="AR185" i="1"/>
  <c r="AJ187" i="1"/>
  <c r="AR187" i="1"/>
  <c r="AJ189" i="1"/>
  <c r="AR189" i="1"/>
  <c r="AN190" i="1"/>
  <c r="AP190" i="1"/>
  <c r="AJ191" i="1"/>
  <c r="AR191" i="1"/>
  <c r="AJ197" i="1"/>
  <c r="AR197" i="1"/>
  <c r="AJ199" i="1"/>
  <c r="AR199" i="1"/>
  <c r="AI207" i="1"/>
  <c r="AQ207" i="1"/>
  <c r="AP208" i="1"/>
  <c r="AL208" i="1"/>
  <c r="AN208" i="1"/>
  <c r="AI211" i="1"/>
  <c r="AQ211" i="1"/>
  <c r="AP213" i="1"/>
  <c r="AL213" i="1"/>
  <c r="AL214" i="1"/>
  <c r="AP214" i="1"/>
  <c r="AN219" i="1"/>
  <c r="AP219" i="1"/>
  <c r="AL219" i="1"/>
  <c r="AQ223" i="1"/>
  <c r="AS223" i="1"/>
  <c r="AO231" i="1"/>
  <c r="AP233" i="1"/>
  <c r="AR233" i="1"/>
  <c r="AJ237" i="1"/>
  <c r="AR237" i="1"/>
  <c r="AJ239" i="1"/>
  <c r="AR239" i="1"/>
  <c r="AJ241" i="1"/>
  <c r="AR241" i="1"/>
  <c r="AJ243" i="1"/>
  <c r="AR243" i="1"/>
  <c r="AJ245" i="1"/>
  <c r="AR245" i="1"/>
  <c r="AJ249" i="1"/>
  <c r="AR249" i="1"/>
  <c r="AJ251" i="1"/>
  <c r="AR251" i="1"/>
  <c r="AJ261" i="1"/>
  <c r="AR261" i="1"/>
  <c r="AH262" i="1"/>
  <c r="AP262" i="1"/>
  <c r="AI276" i="1"/>
  <c r="AQ276" i="1"/>
  <c r="AN281" i="1"/>
  <c r="AP281" i="1"/>
  <c r="AL281" i="1"/>
  <c r="AN283" i="1"/>
  <c r="AL283" i="1"/>
  <c r="AO273" i="1"/>
  <c r="AQ273" i="1"/>
  <c r="AM273" i="1"/>
  <c r="AJ247" i="1"/>
  <c r="AR247" i="1"/>
  <c r="AJ232" i="1"/>
  <c r="AR232" i="1"/>
  <c r="AH191" i="1"/>
  <c r="AP191" i="1"/>
  <c r="AJ182" i="1"/>
  <c r="AR182" i="1"/>
  <c r="AP290" i="1"/>
  <c r="AL290" i="1"/>
  <c r="AN290" i="1"/>
  <c r="AP288" i="1"/>
  <c r="AL288" i="1"/>
  <c r="AI278" i="1"/>
  <c r="AQ278" i="1"/>
  <c r="AN277" i="1"/>
  <c r="AL277" i="1"/>
  <c r="AP277" i="1"/>
  <c r="AM276" i="1"/>
  <c r="AO276" i="1"/>
  <c r="AQ269" i="1"/>
  <c r="AO269" i="1"/>
  <c r="AJ268" i="1"/>
  <c r="AR268" i="1"/>
  <c r="AR267" i="1"/>
  <c r="AM267" i="1"/>
  <c r="AJ264" i="1"/>
  <c r="AR264" i="1"/>
  <c r="AP261" i="1"/>
  <c r="AN261" i="1"/>
  <c r="AJ260" i="1"/>
  <c r="AR260" i="1"/>
  <c r="AJ244" i="1"/>
  <c r="AR244" i="1"/>
  <c r="AJ242" i="1"/>
  <c r="AR242" i="1"/>
  <c r="AO211" i="1"/>
  <c r="AM211" i="1"/>
  <c r="AI210" i="1"/>
  <c r="AQ210" i="1"/>
  <c r="AI209" i="1"/>
  <c r="AQ209" i="1"/>
  <c r="AQ197" i="1"/>
  <c r="AO197" i="1"/>
  <c r="AR195" i="1"/>
  <c r="AM195" i="1"/>
  <c r="AQ193" i="1"/>
  <c r="AO193" i="1"/>
  <c r="AJ174" i="1"/>
  <c r="AR174" i="1"/>
  <c r="AJ170" i="1"/>
  <c r="AR170" i="1"/>
  <c r="AO153" i="1"/>
  <c r="AM153" i="1"/>
  <c r="AP154" i="1"/>
  <c r="AN157" i="1"/>
  <c r="AN156" i="1"/>
  <c r="AJ156" i="1"/>
  <c r="AR156" i="1"/>
  <c r="AF160" i="1"/>
  <c r="AN160" i="1"/>
  <c r="AQ176" i="1"/>
  <c r="AO176" i="1"/>
  <c r="AO191" i="1"/>
  <c r="AM191" i="1"/>
  <c r="AO198" i="1"/>
  <c r="AQ198" i="1"/>
  <c r="AQ202" i="1"/>
  <c r="AM202" i="1"/>
  <c r="AO202" i="1"/>
  <c r="AQ228" i="1"/>
  <c r="AO228" i="1"/>
  <c r="AO264" i="1"/>
  <c r="AQ264" i="1"/>
  <c r="AO268" i="1"/>
  <c r="AQ268" i="1"/>
  <c r="AP278" i="1"/>
  <c r="AL278" i="1"/>
  <c r="AN278" i="1"/>
  <c r="AO279" i="1"/>
  <c r="AQ279" i="1"/>
  <c r="AM279" i="1"/>
  <c r="AI281" i="1"/>
  <c r="AQ281" i="1"/>
  <c r="AP282" i="1"/>
  <c r="AL282" i="1"/>
  <c r="AN282" i="1"/>
  <c r="AO287" i="1"/>
  <c r="AP287" i="1"/>
  <c r="AI282" i="1"/>
  <c r="AQ282" i="1"/>
  <c r="AI280" i="1"/>
  <c r="AQ280" i="1"/>
  <c r="AO271" i="1"/>
  <c r="AM271" i="1"/>
  <c r="AJ270" i="1"/>
  <c r="AR270" i="1"/>
  <c r="AP216" i="1"/>
  <c r="AO216" i="1"/>
  <c r="AS152" i="1"/>
  <c r="AQ152" i="1"/>
  <c r="AP285" i="1"/>
  <c r="AL285" i="1"/>
  <c r="AO281" i="1"/>
  <c r="AM281" i="1"/>
  <c r="AE277" i="1"/>
  <c r="AM277" i="1"/>
  <c r="AR266" i="1"/>
  <c r="AM266" i="1"/>
  <c r="AM265" i="1"/>
  <c r="AR265" i="1"/>
  <c r="AJ262" i="1"/>
  <c r="AR262" i="1"/>
  <c r="AJ258" i="1"/>
  <c r="AR258" i="1"/>
  <c r="AJ253" i="1"/>
  <c r="AR253" i="1"/>
  <c r="AJ248" i="1"/>
  <c r="AR248" i="1"/>
  <c r="AJ238" i="1"/>
  <c r="AR238" i="1"/>
  <c r="AJ235" i="1"/>
  <c r="AR235" i="1"/>
  <c r="AM224" i="1"/>
  <c r="AO224" i="1"/>
  <c r="AP224" i="1"/>
  <c r="AN224" i="1"/>
  <c r="AP217" i="1"/>
  <c r="AL217" i="1"/>
  <c r="AM210" i="1"/>
  <c r="AO210" i="1"/>
  <c r="AQ208" i="1"/>
  <c r="AM208" i="1"/>
  <c r="AO208" i="1"/>
  <c r="AN207" i="1"/>
  <c r="AL207" i="1"/>
  <c r="AP207" i="1"/>
  <c r="AP206" i="1"/>
  <c r="AL206" i="1"/>
  <c r="AN206" i="1"/>
  <c r="AI205" i="1"/>
  <c r="AQ205" i="1"/>
  <c r="AO201" i="1"/>
  <c r="AQ201" i="1"/>
  <c r="AR194" i="1"/>
  <c r="AM194" i="1"/>
  <c r="AJ190" i="1"/>
  <c r="AR190" i="1"/>
  <c r="AM188" i="1"/>
  <c r="AR188" i="1"/>
  <c r="AJ178" i="1"/>
  <c r="AR178" i="1"/>
  <c r="AJ172" i="1"/>
  <c r="AR172" i="1"/>
  <c r="AJ168" i="1"/>
  <c r="AR168" i="1"/>
  <c r="AP162" i="1"/>
  <c r="AR162" i="1"/>
  <c r="AM123" i="1"/>
  <c r="AR123" i="1"/>
  <c r="AN86" i="1"/>
  <c r="AN85" i="1"/>
  <c r="AR121" i="1"/>
  <c r="AP121" i="1"/>
  <c r="AM121" i="1"/>
  <c r="AN135" i="1"/>
  <c r="AL135" i="1"/>
  <c r="AP135" i="1"/>
  <c r="AN141" i="1"/>
  <c r="AL141" i="1"/>
  <c r="AQ127" i="1"/>
  <c r="AO127" i="1"/>
  <c r="AQ86" i="1"/>
  <c r="AO86" i="1"/>
  <c r="AO122" i="1"/>
  <c r="AQ122" i="1"/>
  <c r="AO126" i="1"/>
  <c r="AQ126" i="1"/>
  <c r="AP136" i="1"/>
  <c r="AL136" i="1"/>
  <c r="AN136" i="1"/>
  <c r="AO137" i="1"/>
  <c r="AQ137" i="1"/>
  <c r="AM137" i="1"/>
  <c r="AP140" i="1"/>
  <c r="AL140" i="1"/>
  <c r="AN140" i="1"/>
  <c r="AO145" i="1"/>
  <c r="AP145" i="1"/>
  <c r="AP142" i="1"/>
  <c r="AL142" i="1"/>
  <c r="AM140" i="1"/>
  <c r="AO140" i="1"/>
  <c r="AO129" i="1"/>
  <c r="AM129" i="1"/>
  <c r="AP84" i="1"/>
  <c r="AM82" i="1"/>
  <c r="AO82" i="1"/>
  <c r="AO105" i="1"/>
  <c r="AQ105" i="1"/>
  <c r="AM120" i="1"/>
  <c r="AO120" i="1"/>
  <c r="AQ81" i="1"/>
  <c r="AS81" i="1"/>
  <c r="AN82" i="1"/>
  <c r="AP82" i="1"/>
  <c r="AO89" i="1"/>
  <c r="AR91" i="1"/>
  <c r="AP91" i="1"/>
  <c r="AQ130" i="1"/>
  <c r="AO130" i="1"/>
  <c r="AN139" i="1"/>
  <c r="AP139" i="1"/>
  <c r="AL139" i="1"/>
  <c r="AR125" i="1"/>
  <c r="AM125" i="1"/>
  <c r="AP119" i="1"/>
  <c r="AN119" i="1"/>
  <c r="AN137" i="1"/>
  <c r="AP137" i="1"/>
  <c r="AL137" i="1"/>
  <c r="AP143" i="1"/>
  <c r="AL143" i="1"/>
  <c r="AP146" i="1"/>
  <c r="AL146" i="1"/>
  <c r="AP148" i="1"/>
  <c r="AL148" i="1"/>
  <c r="AN148" i="1"/>
  <c r="AO139" i="1"/>
  <c r="AM139" i="1"/>
  <c r="AM134" i="1"/>
  <c r="AO134" i="1"/>
  <c r="AO131" i="1"/>
  <c r="AM131" i="1"/>
  <c r="AQ131" i="1"/>
  <c r="AR124" i="1"/>
  <c r="AM124" i="1"/>
  <c r="AR117" i="1"/>
  <c r="AM117" i="1"/>
  <c r="AJ85" i="1"/>
  <c r="AF89" i="1"/>
  <c r="AJ116" i="1"/>
  <c r="AJ94" i="1"/>
  <c r="AJ93" i="1"/>
  <c r="AJ95" i="1"/>
  <c r="AJ97" i="1"/>
  <c r="AJ99" i="1"/>
  <c r="AJ101" i="1"/>
  <c r="AJ103" i="1"/>
  <c r="AJ105" i="1"/>
  <c r="AJ107" i="1"/>
  <c r="AJ109" i="1"/>
  <c r="AJ111" i="1"/>
  <c r="AJ119" i="1"/>
  <c r="AH120" i="1"/>
  <c r="AJ127" i="1"/>
  <c r="AI134" i="1"/>
  <c r="AI138" i="1"/>
  <c r="AE135" i="1"/>
  <c r="AJ120" i="1"/>
  <c r="AJ100" i="1"/>
  <c r="AJ90" i="1"/>
  <c r="AI139" i="1"/>
  <c r="AJ92" i="1"/>
  <c r="AJ96" i="1"/>
  <c r="AJ98" i="1"/>
  <c r="AJ102" i="1"/>
  <c r="AJ104" i="1"/>
  <c r="AJ106" i="1"/>
  <c r="AJ108" i="1"/>
  <c r="AJ110" i="1"/>
  <c r="AJ112" i="1"/>
  <c r="AJ114" i="1"/>
  <c r="AJ118" i="1"/>
  <c r="AJ122" i="1"/>
  <c r="AJ126" i="1"/>
  <c r="AI136" i="1"/>
  <c r="AI140" i="1"/>
  <c r="AJ128" i="1"/>
  <c r="AF78" i="1"/>
  <c r="AN78" i="1"/>
  <c r="AL77" i="1"/>
  <c r="AN77" i="1"/>
  <c r="AM77" i="1"/>
  <c r="AG72" i="1"/>
  <c r="AL70" i="1"/>
  <c r="AN70" i="1"/>
  <c r="AI69" i="1"/>
  <c r="AQ69" i="1"/>
  <c r="AE69" i="1"/>
  <c r="AO69" i="1"/>
  <c r="AQ68" i="1"/>
  <c r="AI68" i="1"/>
  <c r="AE68" i="1"/>
  <c r="AO68" i="1"/>
  <c r="AI67" i="1"/>
  <c r="AQ67" i="1"/>
  <c r="AG67" i="1"/>
  <c r="AO66" i="1"/>
  <c r="AQ66" i="1"/>
  <c r="AI65" i="1"/>
  <c r="AG65" i="1"/>
  <c r="AO65" i="1"/>
  <c r="AE64" i="1"/>
  <c r="AM64" i="1"/>
  <c r="AI63" i="1"/>
  <c r="AQ63" i="1"/>
  <c r="AH63" i="1"/>
  <c r="AP63" i="1"/>
  <c r="AE63" i="1"/>
  <c r="AG62" i="1"/>
  <c r="AO62" i="1"/>
  <c r="AG60" i="1"/>
  <c r="AM60" i="1"/>
  <c r="AH58" i="1"/>
  <c r="AP58" i="1"/>
  <c r="AE58" i="1"/>
  <c r="AO58" i="1"/>
  <c r="AI58" i="1"/>
  <c r="AJ57" i="1"/>
  <c r="AR57" i="1"/>
  <c r="AG57" i="1"/>
  <c r="AJ56" i="1"/>
  <c r="AR56" i="1"/>
  <c r="AJ55" i="1"/>
  <c r="AH56" i="1"/>
  <c r="AP56" i="1"/>
  <c r="AH55" i="1"/>
  <c r="BA55" i="1" s="1"/>
  <c r="AE54" i="1"/>
  <c r="AR54" i="1"/>
  <c r="AE53" i="1"/>
  <c r="AR53" i="1"/>
  <c r="AH53" i="1"/>
  <c r="AP53" i="1"/>
  <c r="AE52" i="1"/>
  <c r="AH52" i="1"/>
  <c r="AP52" i="1"/>
  <c r="AJ51" i="1"/>
  <c r="AR51" i="1"/>
  <c r="AE51" i="1"/>
  <c r="AM51" i="1"/>
  <c r="AO50" i="1"/>
  <c r="AP50" i="1"/>
  <c r="AJ50" i="1"/>
  <c r="AJ49" i="1"/>
  <c r="AR49" i="1"/>
  <c r="AH49" i="1"/>
  <c r="AM49" i="1"/>
  <c r="AO49" i="1"/>
  <c r="AJ48" i="1"/>
  <c r="AR48" i="1"/>
  <c r="AJ47" i="1"/>
  <c r="BB47" i="1" s="1"/>
  <c r="AR47" i="1"/>
  <c r="AE46" i="1"/>
  <c r="AR46" i="1"/>
  <c r="AJ46" i="1"/>
  <c r="AH46" i="1"/>
  <c r="AP46" i="1"/>
  <c r="AJ45" i="1"/>
  <c r="AR45" i="1"/>
  <c r="AJ44" i="1"/>
  <c r="BB44" i="1" s="1"/>
  <c r="AR44" i="1"/>
  <c r="AJ43" i="1"/>
  <c r="AU43" i="1" s="1"/>
  <c r="AR43" i="1"/>
  <c r="AJ42" i="1"/>
  <c r="AR42" i="1"/>
  <c r="AJ41" i="1"/>
  <c r="BA41" i="1" s="1"/>
  <c r="AJ40" i="1"/>
  <c r="BD40" i="1" s="1"/>
  <c r="AR40" i="1"/>
  <c r="AJ39" i="1"/>
  <c r="AR39" i="1"/>
  <c r="AJ38" i="1"/>
  <c r="AR38" i="1"/>
  <c r="AJ37" i="1"/>
  <c r="AZ37" i="1" s="1"/>
  <c r="AR37" i="1"/>
  <c r="AJ36" i="1"/>
  <c r="AZ36" i="1" s="1"/>
  <c r="AJ35" i="1"/>
  <c r="AI35" i="1"/>
  <c r="AQ35" i="1"/>
  <c r="AJ34" i="1"/>
  <c r="AE34" i="1"/>
  <c r="AM34" i="1"/>
  <c r="AJ33" i="1"/>
  <c r="AR33" i="1"/>
  <c r="AJ32" i="1"/>
  <c r="BE32" i="1" s="1"/>
  <c r="AJ31" i="1"/>
  <c r="AJ30" i="1"/>
  <c r="AR30" i="1"/>
  <c r="AJ29" i="1"/>
  <c r="AR29" i="1"/>
  <c r="AJ28" i="1"/>
  <c r="AU28" i="1" s="1"/>
  <c r="AR28" i="1"/>
  <c r="AJ27" i="1"/>
  <c r="AJ26" i="1"/>
  <c r="AR26" i="1"/>
  <c r="AJ25" i="1"/>
  <c r="AR25" i="1"/>
  <c r="AJ24" i="1"/>
  <c r="BB24" i="1" s="1"/>
  <c r="AJ23" i="1"/>
  <c r="AJ22" i="1"/>
  <c r="AR22" i="1"/>
  <c r="AO18" i="1"/>
  <c r="AH22" i="1"/>
  <c r="AJ21" i="1"/>
  <c r="BB21" i="1" s="1"/>
  <c r="AJ19" i="1"/>
  <c r="AR19" i="1"/>
  <c r="AE19" i="1"/>
  <c r="AM19" i="1"/>
  <c r="AH18" i="1"/>
  <c r="AP18" i="1"/>
  <c r="AN18" i="1"/>
  <c r="AN15" i="1"/>
  <c r="AI18" i="1"/>
  <c r="AG18" i="1"/>
  <c r="AF18" i="1"/>
  <c r="AE18" i="1"/>
  <c r="AM18" i="1"/>
  <c r="AH17" i="1"/>
  <c r="BC17" i="1" s="1"/>
  <c r="AP17" i="1"/>
  <c r="AH16" i="1"/>
  <c r="AP16" i="1"/>
  <c r="AI15" i="1"/>
  <c r="AO15" i="1"/>
  <c r="AF14" i="1"/>
  <c r="AJ14" i="1"/>
  <c r="AR14" i="1"/>
  <c r="AH14" i="1"/>
  <c r="AP14" i="1"/>
  <c r="AH13" i="1"/>
  <c r="AP13" i="1"/>
  <c r="AP12" i="1"/>
  <c r="AH12" i="1"/>
  <c r="AE12" i="1"/>
  <c r="AF13" i="1"/>
  <c r="AN13" i="1"/>
  <c r="AK11" i="1"/>
  <c r="AS11" i="1"/>
  <c r="AK10" i="1"/>
  <c r="AQ10" i="1"/>
  <c r="AE10" i="1"/>
  <c r="AE718" i="1"/>
  <c r="AF718" i="1"/>
  <c r="AI771" i="1"/>
  <c r="AI842" i="1"/>
  <c r="AE505" i="1"/>
  <c r="AE647" i="1"/>
  <c r="AE860" i="1"/>
  <c r="AF647" i="1"/>
  <c r="AF860" i="1"/>
  <c r="AE576" i="1"/>
  <c r="AE789" i="1"/>
  <c r="AE363" i="1"/>
  <c r="BA363" i="1" s="1"/>
  <c r="AF363" i="1"/>
  <c r="AE434" i="1"/>
  <c r="AI345" i="1"/>
  <c r="AI416" i="1"/>
  <c r="AF292" i="1"/>
  <c r="AI274" i="1"/>
  <c r="AE221" i="1"/>
  <c r="AE292" i="1"/>
  <c r="AF221" i="1"/>
  <c r="AI203" i="1"/>
  <c r="AW82" i="1"/>
  <c r="AI132" i="1"/>
  <c r="AE150" i="1"/>
  <c r="AF150" i="1"/>
  <c r="AF79" i="1"/>
  <c r="AE79" i="1"/>
  <c r="AF77" i="1"/>
  <c r="AF76" i="1"/>
  <c r="AF75" i="1"/>
  <c r="AF74" i="1"/>
  <c r="AG78" i="1"/>
  <c r="AO78" i="1"/>
  <c r="AG76" i="1"/>
  <c r="AO76" i="1"/>
  <c r="AE75" i="1"/>
  <c r="AM75" i="1"/>
  <c r="AE74" i="1"/>
  <c r="AM74" i="1"/>
  <c r="AF73" i="1"/>
  <c r="AN73" i="1"/>
  <c r="AF72" i="1"/>
  <c r="AN72" i="1"/>
  <c r="AF71" i="1"/>
  <c r="AN71" i="1"/>
  <c r="AE71" i="1"/>
  <c r="AM71" i="1"/>
  <c r="AG70" i="1"/>
  <c r="AI62" i="1"/>
  <c r="AG61" i="1"/>
  <c r="AI61" i="1"/>
  <c r="AV9" i="1"/>
  <c r="AV32" i="1" s="1"/>
  <c r="AY9" i="1"/>
  <c r="AY24" i="1" s="1"/>
  <c r="AH589" i="1"/>
  <c r="AH601" i="1"/>
  <c r="AE594" i="1"/>
  <c r="AE606" i="1"/>
  <c r="AE610" i="1"/>
  <c r="AE617" i="1"/>
  <c r="AH609" i="1"/>
  <c r="AE590" i="1"/>
  <c r="AE598" i="1"/>
  <c r="AE602" i="1"/>
  <c r="AE614" i="1"/>
  <c r="AH583" i="1"/>
  <c r="AF296" i="1"/>
  <c r="AE296" i="1"/>
  <c r="AG297" i="1"/>
  <c r="AK297" i="1"/>
  <c r="AI296" i="1"/>
  <c r="AF294" i="1"/>
  <c r="AE215" i="1"/>
  <c r="AJ184" i="1"/>
  <c r="AH175" i="1"/>
  <c r="AE167" i="1"/>
  <c r="AH161" i="1"/>
  <c r="AE156" i="1"/>
  <c r="AF154" i="1"/>
  <c r="AE188" i="1"/>
  <c r="AE187" i="1"/>
  <c r="AF180" i="1"/>
  <c r="AE176" i="1"/>
  <c r="AE162" i="1"/>
  <c r="AJ158" i="1"/>
  <c r="AK156" i="1"/>
  <c r="AE154" i="1"/>
  <c r="AF167" i="1"/>
  <c r="AF171" i="1"/>
  <c r="AH186" i="1"/>
  <c r="AF263" i="1"/>
  <c r="AE230" i="1"/>
  <c r="AF188" i="1"/>
  <c r="AI183" i="1"/>
  <c r="AH173" i="1"/>
  <c r="AG172" i="1"/>
  <c r="AH169" i="1"/>
  <c r="AF163" i="1"/>
  <c r="AG160" i="1"/>
  <c r="AE159" i="1"/>
  <c r="AK153" i="1"/>
  <c r="AG189" i="1"/>
  <c r="AI187" i="1"/>
  <c r="AE184" i="1"/>
  <c r="AW184" i="1" s="1"/>
  <c r="AE174" i="1"/>
  <c r="AF172" i="1"/>
  <c r="AF158" i="1"/>
  <c r="AE155" i="1"/>
  <c r="AI154" i="1"/>
  <c r="AF90" i="1"/>
  <c r="AH93" i="1"/>
  <c r="AH95" i="1"/>
  <c r="AF102" i="1"/>
  <c r="AH119" i="1"/>
  <c r="AG90" i="1"/>
  <c r="AG92" i="1"/>
  <c r="AG98" i="1"/>
  <c r="AG104" i="1"/>
  <c r="AG110" i="1"/>
  <c r="AG120" i="1"/>
  <c r="AK89" i="1"/>
  <c r="AF95" i="1"/>
  <c r="AF101" i="1"/>
  <c r="AF109" i="1"/>
  <c r="AI130" i="1"/>
  <c r="AH135" i="1"/>
  <c r="AH139" i="1"/>
  <c r="AF141" i="1"/>
  <c r="AI127" i="1"/>
  <c r="AH85" i="1"/>
  <c r="AG93" i="1"/>
  <c r="AG97" i="1"/>
  <c r="AI126" i="1"/>
  <c r="AG150" i="1"/>
  <c r="AE148" i="1"/>
  <c r="AW148" i="1" s="1"/>
  <c r="AG102" i="1"/>
  <c r="AH73" i="1"/>
  <c r="AL73" i="1"/>
  <c r="AH72" i="1"/>
  <c r="AL72" i="1"/>
  <c r="AH71" i="1"/>
  <c r="AL71" i="1"/>
  <c r="AH75" i="1"/>
  <c r="AL75" i="1"/>
  <c r="AH77" i="1"/>
  <c r="AE77" i="1"/>
  <c r="AE76" i="1"/>
  <c r="AP76" i="1"/>
  <c r="AG75" i="1"/>
  <c r="AG74" i="1"/>
  <c r="AP74" i="1"/>
  <c r="AE73" i="1"/>
  <c r="AP73" i="1"/>
  <c r="AE72" i="1"/>
  <c r="AG71" i="1"/>
  <c r="AE70" i="1"/>
  <c r="AP70" i="1"/>
  <c r="AH69" i="1"/>
  <c r="AN69" i="1"/>
  <c r="AH68" i="1"/>
  <c r="AN68" i="1"/>
  <c r="AH66" i="1"/>
  <c r="AN66" i="1"/>
  <c r="AH65" i="1"/>
  <c r="AN65" i="1"/>
  <c r="AI64" i="1"/>
  <c r="AH64" i="1"/>
  <c r="AN64" i="1"/>
  <c r="AF63" i="1"/>
  <c r="AI59" i="1"/>
  <c r="AO59" i="1"/>
  <c r="AI56" i="1"/>
  <c r="AO56" i="1"/>
  <c r="AI55" i="1"/>
  <c r="AO55" i="1"/>
  <c r="AI51" i="1"/>
  <c r="AO51" i="1"/>
  <c r="AE49" i="1"/>
  <c r="AH48" i="1"/>
  <c r="AN48" i="1"/>
  <c r="AI34" i="1"/>
  <c r="AO34" i="1"/>
  <c r="AJ20" i="1"/>
  <c r="AZ20" i="1" s="1"/>
  <c r="AP20" i="1"/>
  <c r="AJ18" i="1"/>
  <c r="AE15" i="1"/>
  <c r="AH15" i="1"/>
  <c r="AH11" i="1"/>
  <c r="AN11" i="1"/>
  <c r="AG79" i="1"/>
  <c r="AG66" i="1"/>
  <c r="AM66" i="1"/>
  <c r="AG64" i="1"/>
  <c r="AE60" i="1"/>
  <c r="AG49" i="1"/>
  <c r="AG11" i="1"/>
  <c r="AM11" i="1"/>
  <c r="AI10" i="1"/>
  <c r="AE84" i="1"/>
  <c r="AE86" i="1"/>
  <c r="AE85" i="1"/>
  <c r="AE151" i="1"/>
  <c r="AE87" i="1"/>
  <c r="AE81" i="1"/>
  <c r="AW292" i="1"/>
  <c r="AW280" i="1"/>
  <c r="AW287" i="1"/>
  <c r="AW284" i="1"/>
  <c r="AW293" i="1"/>
  <c r="AW290" i="1"/>
  <c r="AW283" i="1"/>
  <c r="AW291" i="1"/>
  <c r="AW275" i="1"/>
  <c r="AW261" i="1"/>
  <c r="AW257" i="1"/>
  <c r="AW247" i="1"/>
  <c r="AW243" i="1"/>
  <c r="AW235" i="1"/>
  <c r="AW231" i="1"/>
  <c r="AW229" i="1"/>
  <c r="AW273" i="1"/>
  <c r="AW272" i="1"/>
  <c r="AW271" i="1"/>
  <c r="AW267" i="1"/>
  <c r="AW258" i="1"/>
  <c r="AW248" i="1"/>
  <c r="AW244" i="1"/>
  <c r="AW236" i="1"/>
  <c r="AW232" i="1"/>
  <c r="AW225" i="1"/>
  <c r="AW223" i="1"/>
  <c r="AW276" i="1"/>
  <c r="AW274" i="1"/>
  <c r="AW264" i="1"/>
  <c r="AW256" i="1"/>
  <c r="AW253" i="1"/>
  <c r="AW241" i="1"/>
  <c r="AW230" i="1"/>
  <c r="AW228" i="1"/>
  <c r="AW279" i="1"/>
  <c r="AW234" i="1"/>
  <c r="AW270" i="1"/>
  <c r="AW260" i="1"/>
  <c r="AW238" i="1"/>
  <c r="AW226" i="1"/>
  <c r="AW224" i="1"/>
  <c r="AW246" i="1"/>
  <c r="BA571" i="1"/>
  <c r="BA568" i="1"/>
  <c r="BA562" i="1"/>
  <c r="BA560" i="1"/>
  <c r="BA558" i="1"/>
  <c r="BA552" i="1"/>
  <c r="BA548" i="1"/>
  <c r="BA540" i="1"/>
  <c r="BA537" i="1"/>
  <c r="BA533" i="1"/>
  <c r="BA529" i="1"/>
  <c r="BA525" i="1"/>
  <c r="BA521" i="1"/>
  <c r="BA517" i="1"/>
  <c r="BA577" i="1"/>
  <c r="BA575" i="1"/>
  <c r="BA573" i="1"/>
  <c r="BA566" i="1"/>
  <c r="BA561" i="1"/>
  <c r="BA550" i="1"/>
  <c r="BA545" i="1"/>
  <c r="BA532" i="1"/>
  <c r="BA530" i="1"/>
  <c r="BA516" i="1"/>
  <c r="BA509" i="1"/>
  <c r="BA570" i="1"/>
  <c r="BA565" i="1"/>
  <c r="BA555" i="1"/>
  <c r="BA553" i="1"/>
  <c r="BA546" i="1"/>
  <c r="BA541" i="1"/>
  <c r="BA539" i="1"/>
  <c r="BA528" i="1"/>
  <c r="BA526" i="1"/>
  <c r="BA513" i="1"/>
  <c r="BA576" i="1"/>
  <c r="BA574" i="1"/>
  <c r="BA567" i="1"/>
  <c r="BA556" i="1"/>
  <c r="BA554" i="1"/>
  <c r="BA549" i="1"/>
  <c r="BA544" i="1"/>
  <c r="BA538" i="1"/>
  <c r="BA524" i="1"/>
  <c r="BA522" i="1"/>
  <c r="BA564" i="1"/>
  <c r="BA542" i="1"/>
  <c r="BA534" i="1"/>
  <c r="BA520" i="1"/>
  <c r="BA518" i="1"/>
  <c r="BA569" i="1"/>
  <c r="BA536" i="1"/>
  <c r="AD643" i="1"/>
  <c r="AD649" i="1"/>
  <c r="AD655" i="1"/>
  <c r="AL23" i="1"/>
  <c r="AD332" i="1"/>
  <c r="AD304" i="1"/>
  <c r="AD242" i="1"/>
  <c r="AW242" i="1" s="1"/>
  <c r="AD161" i="1"/>
  <c r="AD143" i="1"/>
  <c r="AD131" i="1"/>
  <c r="AD119" i="1"/>
  <c r="AD107" i="1"/>
  <c r="AD99" i="1"/>
  <c r="AD91" i="1"/>
  <c r="AD83" i="1"/>
  <c r="AH82" i="1"/>
  <c r="AH86" i="1"/>
  <c r="AG89" i="1"/>
  <c r="AH94" i="1"/>
  <c r="AD24" i="1"/>
  <c r="AD57" i="1"/>
  <c r="AD430" i="1"/>
  <c r="AD435" i="1"/>
  <c r="AD473" i="1"/>
  <c r="AD635" i="1"/>
  <c r="AD671" i="1"/>
  <c r="AD776" i="1"/>
  <c r="AD782" i="1"/>
  <c r="AD784" i="1"/>
  <c r="AD792" i="1"/>
  <c r="AD794" i="1"/>
  <c r="AD800" i="1"/>
  <c r="AD850" i="1"/>
  <c r="AD508" i="1"/>
  <c r="AD510" i="1"/>
  <c r="BA510" i="1" s="1"/>
  <c r="AD512" i="1"/>
  <c r="BA512" i="1" s="1"/>
  <c r="AD514" i="1"/>
  <c r="BA514" i="1" s="1"/>
  <c r="AD523" i="1"/>
  <c r="BA523" i="1" s="1"/>
  <c r="AD527" i="1"/>
  <c r="BA527" i="1" s="1"/>
  <c r="AD531" i="1"/>
  <c r="BA531" i="1" s="1"/>
  <c r="AD535" i="1"/>
  <c r="BA535" i="1" s="1"/>
  <c r="AD543" i="1"/>
  <c r="BA543" i="1" s="1"/>
  <c r="AD547" i="1"/>
  <c r="BA547" i="1" s="1"/>
  <c r="AD551" i="1"/>
  <c r="BA551" i="1" s="1"/>
  <c r="AD555" i="1"/>
  <c r="AD557" i="1"/>
  <c r="BA557" i="1" s="1"/>
  <c r="AD559" i="1"/>
  <c r="BA559" i="1" s="1"/>
  <c r="AD561" i="1"/>
  <c r="AD563" i="1"/>
  <c r="BA563" i="1" s="1"/>
  <c r="AD579" i="1"/>
  <c r="AD581" i="1"/>
  <c r="AD585" i="1"/>
  <c r="AD587" i="1"/>
  <c r="AD591" i="1"/>
  <c r="AD595" i="1"/>
  <c r="AD714" i="1"/>
  <c r="AD720" i="1"/>
  <c r="AD722" i="1"/>
  <c r="AD726" i="1"/>
  <c r="AD728" i="1"/>
  <c r="AD768" i="1"/>
  <c r="AD770" i="1"/>
  <c r="AL22" i="1"/>
  <c r="AL26" i="1"/>
  <c r="AL38" i="1"/>
  <c r="AL47" i="1"/>
  <c r="AL52" i="1"/>
  <c r="AL57" i="1"/>
  <c r="AL61" i="1"/>
  <c r="Z4" i="1"/>
  <c r="AT9" i="1"/>
  <c r="AX9" i="1"/>
  <c r="AD361" i="1"/>
  <c r="AD350" i="1"/>
  <c r="AD329" i="1"/>
  <c r="AD327" i="1"/>
  <c r="AD311" i="1"/>
  <c r="AD297" i="1"/>
  <c r="AD288" i="1"/>
  <c r="AW288" i="1" s="1"/>
  <c r="AD239" i="1"/>
  <c r="AW239" i="1" s="1"/>
  <c r="AD197" i="1"/>
  <c r="AD191" i="1"/>
  <c r="AD175" i="1"/>
  <c r="AD507" i="1"/>
  <c r="BA507" i="1" s="1"/>
  <c r="AD651" i="1"/>
  <c r="AD657" i="1"/>
  <c r="AD774" i="1"/>
  <c r="AD778" i="1"/>
  <c r="AA4" i="1"/>
  <c r="AD227" i="1"/>
  <c r="AW227" i="1" s="1"/>
  <c r="AD205" i="1"/>
  <c r="AD151" i="1"/>
  <c r="AD139" i="1"/>
  <c r="AD127" i="1"/>
  <c r="AD115" i="1"/>
  <c r="AD103" i="1"/>
  <c r="AD87" i="1"/>
  <c r="AG81" i="1"/>
  <c r="AH96" i="1"/>
  <c r="AH100" i="1"/>
  <c r="AD372" i="1"/>
  <c r="AD418" i="1"/>
  <c r="AD420" i="1"/>
  <c r="AD422" i="1"/>
  <c r="AD424" i="1"/>
  <c r="AD428" i="1"/>
  <c r="AD475" i="1"/>
  <c r="AD489" i="1"/>
  <c r="AD577" i="1"/>
  <c r="AD627" i="1"/>
  <c r="AD631" i="1"/>
  <c r="AD659" i="1"/>
  <c r="AD780" i="1"/>
  <c r="AD786" i="1"/>
  <c r="AD796" i="1"/>
  <c r="AD798" i="1"/>
  <c r="AD812" i="1"/>
  <c r="AD822" i="1"/>
  <c r="AD828" i="1"/>
  <c r="AD832" i="1"/>
  <c r="AD846" i="1"/>
  <c r="AD399" i="1"/>
  <c r="AD436" i="1"/>
  <c r="AD452" i="1"/>
  <c r="AD456" i="1"/>
  <c r="AD460" i="1"/>
  <c r="AD464" i="1"/>
  <c r="AD509" i="1"/>
  <c r="AD511" i="1"/>
  <c r="BA511" i="1" s="1"/>
  <c r="AD515" i="1"/>
  <c r="BA515" i="1" s="1"/>
  <c r="AD572" i="1"/>
  <c r="BA572" i="1" s="1"/>
  <c r="AD580" i="1"/>
  <c r="AD582" i="1"/>
  <c r="AD586" i="1"/>
  <c r="AD677" i="1"/>
  <c r="AD685" i="1"/>
  <c r="AD689" i="1"/>
  <c r="AD693" i="1"/>
  <c r="AD721" i="1"/>
  <c r="AD723" i="1"/>
  <c r="AD725" i="1"/>
  <c r="AD727" i="1"/>
  <c r="AL24" i="1"/>
  <c r="AL40" i="1"/>
  <c r="AL49" i="1"/>
  <c r="AL59" i="1"/>
  <c r="AD360" i="1"/>
  <c r="AD314" i="1"/>
  <c r="AD258" i="1"/>
  <c r="AD150" i="1"/>
  <c r="AD146" i="1"/>
  <c r="AD138" i="1"/>
  <c r="AD134" i="1"/>
  <c r="AD130" i="1"/>
  <c r="AD126" i="1"/>
  <c r="AD122" i="1"/>
  <c r="AD118" i="1"/>
  <c r="AD114" i="1"/>
  <c r="AD110" i="1"/>
  <c r="AD106" i="1"/>
  <c r="AD102" i="1"/>
  <c r="AD98" i="1"/>
  <c r="AD94" i="1"/>
  <c r="AD90" i="1"/>
  <c r="AD86" i="1"/>
  <c r="AD82" i="1"/>
  <c r="AI82" i="1"/>
  <c r="AG84" i="1"/>
  <c r="AD661" i="1"/>
  <c r="AD669" i="1"/>
  <c r="AD673" i="1"/>
  <c r="AD856" i="1"/>
  <c r="AD342" i="1"/>
  <c r="AD335" i="1"/>
  <c r="AD296" i="1"/>
  <c r="AD244" i="1"/>
  <c r="AD203" i="1"/>
  <c r="AD147" i="1"/>
  <c r="AD135" i="1"/>
  <c r="AD123" i="1"/>
  <c r="AD111" i="1"/>
  <c r="AD95" i="1"/>
  <c r="AF84" i="1"/>
  <c r="AG85" i="1"/>
  <c r="AH106" i="1"/>
  <c r="AD12" i="1"/>
  <c r="AD36" i="1"/>
  <c r="AD376" i="1"/>
  <c r="AD380" i="1"/>
  <c r="AD384" i="1"/>
  <c r="AD477" i="1"/>
  <c r="AD481" i="1"/>
  <c r="AD487" i="1"/>
  <c r="AD495" i="1"/>
  <c r="AD499" i="1"/>
  <c r="AD501" i="1"/>
  <c r="AD503" i="1"/>
  <c r="AD633" i="1"/>
  <c r="AD641" i="1"/>
  <c r="AD802" i="1"/>
  <c r="AD804" i="1"/>
  <c r="AD820" i="1"/>
  <c r="AD824" i="1"/>
  <c r="AD826" i="1"/>
  <c r="AD838" i="1"/>
  <c r="AD848" i="1"/>
  <c r="AD858" i="1"/>
  <c r="AD476" i="1"/>
  <c r="AD484" i="1"/>
  <c r="AD486" i="1"/>
  <c r="AD488" i="1"/>
  <c r="AD490" i="1"/>
  <c r="AD492" i="1"/>
  <c r="AD494" i="1"/>
  <c r="AD504" i="1"/>
  <c r="AD519" i="1"/>
  <c r="BA519" i="1" s="1"/>
  <c r="AD626" i="1"/>
  <c r="AD632" i="1"/>
  <c r="AD634" i="1"/>
  <c r="AD636" i="1"/>
  <c r="AD640" i="1"/>
  <c r="AD644" i="1"/>
  <c r="AD652" i="1"/>
  <c r="AD654" i="1"/>
  <c r="AD656" i="1"/>
  <c r="AD785" i="1"/>
  <c r="AD803" i="1"/>
  <c r="AD807" i="1"/>
  <c r="AD811" i="1"/>
  <c r="AD827" i="1"/>
  <c r="AD835" i="1"/>
  <c r="AL21" i="1"/>
  <c r="AL25" i="1"/>
  <c r="AL33" i="1"/>
  <c r="AL41" i="1"/>
  <c r="AL51" i="1"/>
  <c r="B50" i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AD364" i="1"/>
  <c r="AD362" i="1"/>
  <c r="AD359" i="1"/>
  <c r="AD354" i="1"/>
  <c r="AD349" i="1"/>
  <c r="AD347" i="1"/>
  <c r="AD346" i="1"/>
  <c r="AD344" i="1"/>
  <c r="AD336" i="1"/>
  <c r="AD324" i="1"/>
  <c r="AD320" i="1"/>
  <c r="AD287" i="1"/>
  <c r="AD282" i="1"/>
  <c r="AW282" i="1" s="1"/>
  <c r="AD269" i="1"/>
  <c r="AW269" i="1" s="1"/>
  <c r="AD221" i="1"/>
  <c r="AD209" i="1"/>
  <c r="AD340" i="1"/>
  <c r="AD328" i="1"/>
  <c r="AD315" i="1"/>
  <c r="AD274" i="1"/>
  <c r="AD250" i="1"/>
  <c r="AW250" i="1" s="1"/>
  <c r="AD249" i="1"/>
  <c r="AW249" i="1" s="1"/>
  <c r="AD218" i="1"/>
  <c r="AD211" i="1"/>
  <c r="AD207" i="1"/>
  <c r="AD182" i="1"/>
  <c r="AD178" i="1"/>
  <c r="AD166" i="1"/>
  <c r="AD164" i="1"/>
  <c r="AJ82" i="1"/>
  <c r="AH109" i="1"/>
  <c r="AD308" i="1"/>
  <c r="AD299" i="1"/>
  <c r="AD268" i="1"/>
  <c r="AW268" i="1" s="1"/>
  <c r="AD266" i="1"/>
  <c r="AW266" i="1" s="1"/>
  <c r="AD265" i="1"/>
  <c r="AW265" i="1" s="1"/>
  <c r="AD252" i="1"/>
  <c r="AW252" i="1" s="1"/>
  <c r="AD194" i="1"/>
  <c r="AD192" i="1"/>
  <c r="AD187" i="1"/>
  <c r="AD169" i="1"/>
  <c r="AF81" i="1"/>
  <c r="AG82" i="1"/>
  <c r="AK82" i="1"/>
  <c r="AF85" i="1"/>
  <c r="AG86" i="1"/>
  <c r="AE89" i="1"/>
  <c r="AW89" i="1" s="1"/>
  <c r="AG131" i="1"/>
  <c r="AH113" i="1"/>
  <c r="AE83" i="1"/>
  <c r="AD148" i="1"/>
  <c r="AD144" i="1"/>
  <c r="AD108" i="1"/>
  <c r="AD92" i="1"/>
  <c r="AD89" i="1"/>
  <c r="AD85" i="1"/>
  <c r="AD303" i="1"/>
  <c r="AD291" i="1"/>
  <c r="AD285" i="1"/>
  <c r="AW285" i="1" s="1"/>
  <c r="AD132" i="1"/>
  <c r="AD104" i="1"/>
  <c r="AD313" i="1"/>
  <c r="AD307" i="1"/>
  <c r="AD302" i="1"/>
  <c r="AD292" i="1"/>
  <c r="AD289" i="1"/>
  <c r="AW289" i="1" s="1"/>
  <c r="AD286" i="1"/>
  <c r="AW286" i="1" s="1"/>
  <c r="AD278" i="1"/>
  <c r="AW278" i="1" s="1"/>
  <c r="AD220" i="1"/>
  <c r="AD202" i="1"/>
  <c r="AD145" i="1"/>
  <c r="AD128" i="1"/>
  <c r="AD100" i="1"/>
  <c r="AD81" i="1"/>
  <c r="AF151" i="1"/>
  <c r="AH102" i="1"/>
  <c r="AH90" i="1"/>
  <c r="AI83" i="1"/>
  <c r="AH83" i="1"/>
  <c r="AK86" i="1"/>
  <c r="AK83" i="1"/>
  <c r="AG83" i="1"/>
  <c r="AJ86" i="1"/>
  <c r="AJ83" i="1"/>
  <c r="AF83" i="1"/>
  <c r="AH195" i="1"/>
  <c r="AG87" i="1"/>
  <c r="AH156" i="1"/>
  <c r="AF88" i="1"/>
  <c r="AF87" i="1"/>
  <c r="AI86" i="1"/>
  <c r="AJ87" i="1"/>
  <c r="AI87" i="1"/>
  <c r="AG88" i="1"/>
  <c r="AK87" i="1"/>
  <c r="AH92" i="1"/>
  <c r="AE88" i="1"/>
  <c r="AG173" i="1"/>
  <c r="AG161" i="1"/>
  <c r="AH122" i="1"/>
  <c r="AH87" i="1"/>
  <c r="AK84" i="1"/>
  <c r="AH143" i="1"/>
  <c r="AG132" i="1"/>
  <c r="AI84" i="1"/>
  <c r="AK88" i="1"/>
  <c r="AG244" i="1"/>
  <c r="AH179" i="1"/>
  <c r="AH138" i="1"/>
  <c r="AJ84" i="1"/>
  <c r="AJ88" i="1"/>
  <c r="AI88" i="1"/>
  <c r="AH183" i="1"/>
  <c r="AH88" i="1"/>
  <c r="AE356" i="1"/>
  <c r="AH264" i="1"/>
  <c r="AG147" i="1"/>
  <c r="AG139" i="1"/>
  <c r="AH117" i="1"/>
  <c r="AH98" i="1"/>
  <c r="AF97" i="1"/>
  <c r="AH104" i="1"/>
  <c r="AH84" i="1"/>
  <c r="AH337" i="1"/>
  <c r="AG256" i="1"/>
  <c r="AH148" i="1"/>
  <c r="AH134" i="1"/>
  <c r="AF93" i="1"/>
  <c r="AJ91" i="1"/>
  <c r="AF116" i="1"/>
  <c r="AI89" i="1"/>
  <c r="AI129" i="1"/>
  <c r="AE128" i="1"/>
  <c r="AW128" i="1" s="1"/>
  <c r="AI125" i="1"/>
  <c r="AI124" i="1"/>
  <c r="AI630" i="1"/>
  <c r="AG633" i="1"/>
  <c r="AH646" i="1"/>
  <c r="AF651" i="1"/>
  <c r="AF653" i="1"/>
  <c r="AH664" i="1"/>
  <c r="AH668" i="1"/>
  <c r="AF710" i="1"/>
  <c r="AH788" i="1"/>
  <c r="AE622" i="1"/>
  <c r="AE626" i="1"/>
  <c r="AE628" i="1"/>
  <c r="AE630" i="1"/>
  <c r="AE636" i="1"/>
  <c r="AE638" i="1"/>
  <c r="AE640" i="1"/>
  <c r="AE642" i="1"/>
  <c r="AE644" i="1"/>
  <c r="AE783" i="1"/>
  <c r="AE851" i="1"/>
  <c r="AE853" i="1"/>
  <c r="AE857" i="1"/>
  <c r="AW859" i="1"/>
  <c r="AF111" i="1"/>
  <c r="AG108" i="1"/>
  <c r="AI85" i="1"/>
  <c r="AI626" i="1"/>
  <c r="AG629" i="1"/>
  <c r="AG635" i="1"/>
  <c r="AF655" i="1"/>
  <c r="AH660" i="1"/>
  <c r="AH676" i="1"/>
  <c r="AI680" i="1"/>
  <c r="AF701" i="1"/>
  <c r="AG726" i="1"/>
  <c r="AE692" i="1"/>
  <c r="AE712" i="1"/>
  <c r="AK81" i="1"/>
  <c r="AH625" i="1"/>
  <c r="AI628" i="1"/>
  <c r="AH859" i="1"/>
  <c r="AE639" i="1"/>
  <c r="AE641" i="1"/>
  <c r="AE643" i="1"/>
  <c r="AE645" i="1"/>
  <c r="AE661" i="1"/>
  <c r="AE665" i="1"/>
  <c r="AE669" i="1"/>
  <c r="AE673" i="1"/>
  <c r="AE780" i="1"/>
  <c r="AE782" i="1"/>
  <c r="AE786" i="1"/>
  <c r="AE854" i="1"/>
  <c r="AG631" i="1"/>
  <c r="AF649" i="1"/>
  <c r="AH672" i="1"/>
  <c r="AF713" i="1"/>
  <c r="AK727" i="1"/>
  <c r="AE648" i="1"/>
  <c r="AE677" i="1"/>
  <c r="AE709" i="1"/>
  <c r="AE711" i="1"/>
  <c r="AE715" i="1"/>
  <c r="AE735" i="1"/>
  <c r="AE124" i="1"/>
  <c r="AI123" i="1"/>
  <c r="AK365" i="1"/>
  <c r="AG367" i="1"/>
  <c r="AK370" i="1"/>
  <c r="AK371" i="1"/>
  <c r="AG373" i="1"/>
  <c r="AF413" i="1"/>
  <c r="AH418" i="1"/>
  <c r="AH422" i="1"/>
  <c r="AK439" i="1"/>
  <c r="AK442" i="1"/>
  <c r="AG444" i="1"/>
  <c r="BA366" i="1"/>
  <c r="AE392" i="1"/>
  <c r="AE425" i="1"/>
  <c r="AE427" i="1"/>
  <c r="AE431" i="1"/>
  <c r="BA492" i="1"/>
  <c r="AE496" i="1"/>
  <c r="AE498" i="1"/>
  <c r="AE502" i="1"/>
  <c r="AE364" i="1"/>
  <c r="AF362" i="1"/>
  <c r="AE360" i="1"/>
  <c r="AG359" i="1"/>
  <c r="AF355" i="1"/>
  <c r="AG354" i="1"/>
  <c r="AE352" i="1"/>
  <c r="AE345" i="1"/>
  <c r="AE343" i="1"/>
  <c r="AG342" i="1"/>
  <c r="AH341" i="1"/>
  <c r="AH332" i="1"/>
  <c r="AI329" i="1"/>
  <c r="AH324" i="1"/>
  <c r="AE321" i="1"/>
  <c r="AH317" i="1"/>
  <c r="AG314" i="1"/>
  <c r="AG310" i="1"/>
  <c r="AE309" i="1"/>
  <c r="AH308" i="1"/>
  <c r="AF306" i="1"/>
  <c r="AE302" i="1"/>
  <c r="AE301" i="1"/>
  <c r="AE300" i="1"/>
  <c r="AK298" i="1"/>
  <c r="AH144" i="1"/>
  <c r="AI133" i="1"/>
  <c r="AE130" i="1"/>
  <c r="AF129" i="1"/>
  <c r="AG119" i="1"/>
  <c r="AF115" i="1"/>
  <c r="AF110" i="1"/>
  <c r="AF105" i="1"/>
  <c r="AF91" i="1"/>
  <c r="AJ89" i="1"/>
  <c r="AK366" i="1"/>
  <c r="AK443" i="1"/>
  <c r="AG365" i="1"/>
  <c r="AG370" i="1"/>
  <c r="AH391" i="1"/>
  <c r="AG439" i="1"/>
  <c r="AK440" i="1"/>
  <c r="AG442" i="1"/>
  <c r="AG501" i="1"/>
  <c r="AH575" i="1"/>
  <c r="AE408" i="1"/>
  <c r="AE412" i="1"/>
  <c r="AE447" i="1"/>
  <c r="AE553" i="1"/>
  <c r="AE567" i="1"/>
  <c r="AE569" i="1"/>
  <c r="AE573" i="1"/>
  <c r="AH361" i="1"/>
  <c r="AF359" i="1"/>
  <c r="AG358" i="1"/>
  <c r="AE357" i="1"/>
  <c r="AE354" i="1"/>
  <c r="AI344" i="1"/>
  <c r="AE342" i="1"/>
  <c r="AH340" i="1"/>
  <c r="AF338" i="1"/>
  <c r="AH336" i="1"/>
  <c r="AF334" i="1"/>
  <c r="AE333" i="1"/>
  <c r="AG332" i="1"/>
  <c r="AH329" i="1"/>
  <c r="AF326" i="1"/>
  <c r="AE325" i="1"/>
  <c r="AG323" i="1"/>
  <c r="AE322" i="1"/>
  <c r="AI321" i="1"/>
  <c r="AE316" i="1"/>
  <c r="AH315" i="1"/>
  <c r="AF314" i="1"/>
  <c r="AI313" i="1"/>
  <c r="AE313" i="1"/>
  <c r="AH311" i="1"/>
  <c r="AF310" i="1"/>
  <c r="AI253" i="1"/>
  <c r="AF184" i="1"/>
  <c r="AE129" i="1"/>
  <c r="AK369" i="1"/>
  <c r="AG378" i="1"/>
  <c r="AG440" i="1"/>
  <c r="AG491" i="1"/>
  <c r="AE376" i="1"/>
  <c r="AE380" i="1"/>
  <c r="AE384" i="1"/>
  <c r="AE428" i="1"/>
  <c r="AE475" i="1"/>
  <c r="AE497" i="1"/>
  <c r="AE499" i="1"/>
  <c r="AE359" i="1"/>
  <c r="AE347" i="1"/>
  <c r="AG346" i="1"/>
  <c r="AE344" i="1"/>
  <c r="AE341" i="1"/>
  <c r="AE338" i="1"/>
  <c r="AE337" i="1"/>
  <c r="AG336" i="1"/>
  <c r="AF335" i="1"/>
  <c r="AH328" i="1"/>
  <c r="AJ326" i="1"/>
  <c r="AE326" i="1"/>
  <c r="AI325" i="1"/>
  <c r="AF323" i="1"/>
  <c r="AH321" i="1"/>
  <c r="AF318" i="1"/>
  <c r="AE317" i="1"/>
  <c r="AE314" i="1"/>
  <c r="AH313" i="1"/>
  <c r="AH312" i="1"/>
  <c r="AF305" i="1"/>
  <c r="AJ304" i="1"/>
  <c r="AE304" i="1"/>
  <c r="AH303" i="1"/>
  <c r="AJ300" i="1"/>
  <c r="AI299" i="1"/>
  <c r="AG298" i="1"/>
  <c r="AF297" i="1"/>
  <c r="AI244" i="1"/>
  <c r="AG174" i="1"/>
  <c r="AG295" i="1"/>
  <c r="AH296" i="1"/>
  <c r="AI297" i="1"/>
  <c r="AH300" i="1"/>
  <c r="AI301" i="1"/>
  <c r="AI304" i="1"/>
  <c r="AG307" i="1"/>
  <c r="AI308" i="1"/>
  <c r="AG311" i="1"/>
  <c r="AI314" i="1"/>
  <c r="AI316" i="1"/>
  <c r="AG319" i="1"/>
  <c r="AI322" i="1"/>
  <c r="AG327" i="1"/>
  <c r="AG331" i="1"/>
  <c r="AI338" i="1"/>
  <c r="AI342" i="1"/>
  <c r="AF345" i="1"/>
  <c r="AI346" i="1"/>
  <c r="AH347" i="1"/>
  <c r="AG368" i="1"/>
  <c r="AK368" i="1"/>
  <c r="AG372" i="1"/>
  <c r="AK372" i="1"/>
  <c r="AI384" i="1"/>
  <c r="AI392" i="1"/>
  <c r="AI396" i="1"/>
  <c r="AH416" i="1"/>
  <c r="AG430" i="1"/>
  <c r="AG441" i="1"/>
  <c r="AK441" i="1"/>
  <c r="AI452" i="1"/>
  <c r="AI484" i="1"/>
  <c r="AG572" i="1"/>
  <c r="AK367" i="1"/>
  <c r="AG369" i="1"/>
  <c r="AK373" i="1"/>
  <c r="AF417" i="1"/>
  <c r="AH433" i="1"/>
  <c r="AG438" i="1"/>
  <c r="AG443" i="1"/>
  <c r="AK444" i="1"/>
  <c r="AE388" i="1"/>
  <c r="AE570" i="1"/>
  <c r="AH362" i="1"/>
  <c r="AE361" i="1"/>
  <c r="AF360" i="1"/>
  <c r="AH357" i="1"/>
  <c r="AF356" i="1"/>
  <c r="AE353" i="1"/>
  <c r="AE351" i="1"/>
  <c r="AE346" i="1"/>
  <c r="AH345" i="1"/>
  <c r="AF339" i="1"/>
  <c r="AI337" i="1"/>
  <c r="AF330" i="1"/>
  <c r="AE329" i="1"/>
  <c r="AG328" i="1"/>
  <c r="AH325" i="1"/>
  <c r="AH320" i="1"/>
  <c r="AE318" i="1"/>
  <c r="AI317" i="1"/>
  <c r="AG312" i="1"/>
  <c r="AF309" i="1"/>
  <c r="AE308" i="1"/>
  <c r="AH307" i="1"/>
  <c r="AG306" i="1"/>
  <c r="AE305" i="1"/>
  <c r="AG301" i="1"/>
  <c r="AI295" i="1"/>
  <c r="AG294" i="1"/>
  <c r="AH178" i="1"/>
  <c r="AI176" i="1"/>
  <c r="AJ115" i="1"/>
  <c r="AE138" i="1"/>
  <c r="AW138" i="1" s="1"/>
  <c r="AF108" i="1"/>
  <c r="AK85" i="1"/>
  <c r="AF114" i="1"/>
  <c r="AF107" i="1"/>
  <c r="AF99" i="1"/>
  <c r="AE293" i="1"/>
  <c r="AG330" i="1"/>
  <c r="AE290" i="1"/>
  <c r="AE289" i="1"/>
  <c r="AG287" i="1"/>
  <c r="AE284" i="1"/>
  <c r="AE283" i="1"/>
  <c r="AH281" i="1"/>
  <c r="AG279" i="1"/>
  <c r="AE278" i="1"/>
  <c r="AE275" i="1"/>
  <c r="AH269" i="1"/>
  <c r="AF268" i="1"/>
  <c r="AG266" i="1"/>
  <c r="AF265" i="1"/>
  <c r="AE263" i="1"/>
  <c r="AF252" i="1"/>
  <c r="AI251" i="1"/>
  <c r="AF250" i="1"/>
  <c r="AE249" i="1"/>
  <c r="AH248" i="1"/>
  <c r="AF247" i="1"/>
  <c r="AH246" i="1"/>
  <c r="AF245" i="1"/>
  <c r="AF244" i="1"/>
  <c r="AE243" i="1"/>
  <c r="AG242" i="1"/>
  <c r="AH238" i="1"/>
  <c r="AI235" i="1"/>
  <c r="AE235" i="1"/>
  <c r="AH234" i="1"/>
  <c r="AI230" i="1"/>
  <c r="AJ228" i="1"/>
  <c r="AI226" i="1"/>
  <c r="AJ225" i="1"/>
  <c r="AJ224" i="1"/>
  <c r="AE217" i="1"/>
  <c r="AE213" i="1"/>
  <c r="AE212" i="1"/>
  <c r="AW208" i="1"/>
  <c r="AH205" i="1"/>
  <c r="AE196" i="1"/>
  <c r="AE195" i="1"/>
  <c r="AE171" i="1"/>
  <c r="AG164" i="1"/>
  <c r="AH154" i="1"/>
  <c r="AE125" i="1"/>
  <c r="AG118" i="1"/>
  <c r="AG116" i="1"/>
  <c r="AG112" i="1"/>
  <c r="AF103" i="1"/>
  <c r="AH291" i="1"/>
  <c r="AE288" i="1"/>
  <c r="AE282" i="1"/>
  <c r="AH276" i="1"/>
  <c r="AE272" i="1"/>
  <c r="AI271" i="1"/>
  <c r="AE268" i="1"/>
  <c r="AH267" i="1"/>
  <c r="AF266" i="1"/>
  <c r="AE265" i="1"/>
  <c r="AF262" i="1"/>
  <c r="AE261" i="1"/>
  <c r="AE257" i="1"/>
  <c r="AF254" i="1"/>
  <c r="AE250" i="1"/>
  <c r="AE247" i="1"/>
  <c r="AE245" i="1"/>
  <c r="AE244" i="1"/>
  <c r="AI243" i="1"/>
  <c r="AF240" i="1"/>
  <c r="AE239" i="1"/>
  <c r="AJ233" i="1"/>
  <c r="AH230" i="1"/>
  <c r="AH229" i="1"/>
  <c r="AH226" i="1"/>
  <c r="AI224" i="1"/>
  <c r="AI223" i="1"/>
  <c r="AF218" i="1"/>
  <c r="AF215" i="1"/>
  <c r="AH214" i="1"/>
  <c r="AF209" i="1"/>
  <c r="AE201" i="1"/>
  <c r="AI200" i="1"/>
  <c r="AF197" i="1"/>
  <c r="AI195" i="1"/>
  <c r="AE183" i="1"/>
  <c r="AI175" i="1"/>
  <c r="AI163" i="1"/>
  <c r="AE158" i="1"/>
  <c r="AE152" i="1"/>
  <c r="AI162" i="1"/>
  <c r="AI166" i="1"/>
  <c r="AI174" i="1"/>
  <c r="AG185" i="1"/>
  <c r="AI192" i="1"/>
  <c r="AF203" i="1"/>
  <c r="AI204" i="1"/>
  <c r="AG206" i="1"/>
  <c r="AH209" i="1"/>
  <c r="AF225" i="1"/>
  <c r="AG226" i="1"/>
  <c r="AI228" i="1"/>
  <c r="AJ229" i="1"/>
  <c r="AG233" i="1"/>
  <c r="AI236" i="1"/>
  <c r="AG237" i="1"/>
  <c r="AG241" i="1"/>
  <c r="AG243" i="1"/>
  <c r="AI246" i="1"/>
  <c r="AG249" i="1"/>
  <c r="AG251" i="1"/>
  <c r="AG253" i="1"/>
  <c r="AI258" i="1"/>
  <c r="AI268" i="1"/>
  <c r="AG271" i="1"/>
  <c r="AI273" i="1"/>
  <c r="AG275" i="1"/>
  <c r="AI277" i="1"/>
  <c r="AG283" i="1"/>
  <c r="AG288" i="1"/>
  <c r="AG289" i="1"/>
  <c r="AG291" i="1"/>
  <c r="AF112" i="1"/>
  <c r="AH105" i="1"/>
  <c r="AH97" i="1"/>
  <c r="AI81" i="1"/>
  <c r="AH280" i="1"/>
  <c r="BA279" i="1"/>
  <c r="AG276" i="1"/>
  <c r="AE274" i="1"/>
  <c r="AG273" i="1"/>
  <c r="AF271" i="1"/>
  <c r="AE269" i="1"/>
  <c r="AF267" i="1"/>
  <c r="AE266" i="1"/>
  <c r="AI261" i="1"/>
  <c r="AI257" i="1"/>
  <c r="AH256" i="1"/>
  <c r="AF255" i="1"/>
  <c r="AI254" i="1"/>
  <c r="AE253" i="1"/>
  <c r="AH252" i="1"/>
  <c r="AF251" i="1"/>
  <c r="AH250" i="1"/>
  <c r="AH249" i="1"/>
  <c r="AF248" i="1"/>
  <c r="AI247" i="1"/>
  <c r="AF246" i="1"/>
  <c r="AI245" i="1"/>
  <c r="AH244" i="1"/>
  <c r="AE240" i="1"/>
  <c r="AI239" i="1"/>
  <c r="AG230" i="1"/>
  <c r="AE227" i="1"/>
  <c r="AE226" i="1"/>
  <c r="AF223" i="1"/>
  <c r="AH220" i="1"/>
  <c r="AE218" i="1"/>
  <c r="AH217" i="1"/>
  <c r="AF214" i="1"/>
  <c r="AH213" i="1"/>
  <c r="AE209" i="1"/>
  <c r="AE205" i="1"/>
  <c r="AG204" i="1"/>
  <c r="AI202" i="1"/>
  <c r="AG200" i="1"/>
  <c r="AH199" i="1"/>
  <c r="AF192" i="1"/>
  <c r="AH190" i="1"/>
  <c r="AH99" i="1"/>
  <c r="BA291" i="1"/>
  <c r="AE286" i="1"/>
  <c r="AE285" i="1"/>
  <c r="AG280" i="1"/>
  <c r="AH277" i="1"/>
  <c r="AF275" i="1"/>
  <c r="AE273" i="1"/>
  <c r="AE271" i="1"/>
  <c r="AE270" i="1"/>
  <c r="AG260" i="1"/>
  <c r="AG252" i="1"/>
  <c r="AE251" i="1"/>
  <c r="AE246" i="1"/>
  <c r="AH245" i="1"/>
  <c r="AH242" i="1"/>
  <c r="AF241" i="1"/>
  <c r="AF232" i="1"/>
  <c r="AJ231" i="1"/>
  <c r="AE231" i="1"/>
  <c r="AE229" i="1"/>
  <c r="AK225" i="1"/>
  <c r="AK224" i="1"/>
  <c r="AE223" i="1"/>
  <c r="AG217" i="1"/>
  <c r="AF216" i="1"/>
  <c r="AE214" i="1"/>
  <c r="AG213" i="1"/>
  <c r="AE204" i="1"/>
  <c r="AE202" i="1"/>
  <c r="AF193" i="1"/>
  <c r="AE192" i="1"/>
  <c r="AE191" i="1"/>
  <c r="AF149" i="1"/>
  <c r="AH149" i="1"/>
  <c r="AG146" i="1"/>
  <c r="AH146" i="1"/>
  <c r="AF145" i="1"/>
  <c r="AG142" i="1"/>
  <c r="AH142" i="1"/>
  <c r="AG140" i="1"/>
  <c r="AH140" i="1"/>
  <c r="AE134" i="1"/>
  <c r="AG134" i="1"/>
  <c r="AF133" i="1"/>
  <c r="AH133" i="1"/>
  <c r="AH132" i="1"/>
  <c r="AE127" i="1"/>
  <c r="AF125" i="1"/>
  <c r="AE123" i="1"/>
  <c r="AI122" i="1"/>
  <c r="AE122" i="1"/>
  <c r="AG115" i="1"/>
  <c r="AG114" i="1"/>
  <c r="AG111" i="1"/>
  <c r="AG107" i="1"/>
  <c r="AF106" i="1"/>
  <c r="AG103" i="1"/>
  <c r="AG100" i="1"/>
  <c r="AF98" i="1"/>
  <c r="AG95" i="1"/>
  <c r="AF92" i="1"/>
  <c r="AG91" i="1"/>
  <c r="AE280" i="1"/>
  <c r="AH253" i="1"/>
  <c r="AH235" i="1"/>
  <c r="AE143" i="1"/>
  <c r="AE142" i="1"/>
  <c r="AF138" i="1"/>
  <c r="AG137" i="1"/>
  <c r="BA137" i="1" s="1"/>
  <c r="AG135" i="1"/>
  <c r="AE132" i="1"/>
  <c r="AI131" i="1"/>
  <c r="AE131" i="1"/>
  <c r="AG129" i="1"/>
  <c r="AF126" i="1"/>
  <c r="AG121" i="1"/>
  <c r="AG106" i="1"/>
  <c r="AG101" i="1"/>
  <c r="AF96" i="1"/>
  <c r="AH81" i="1"/>
  <c r="AE349" i="1"/>
  <c r="AG149" i="1"/>
  <c r="AF146" i="1"/>
  <c r="AE145" i="1"/>
  <c r="AG145" i="1"/>
  <c r="AE144" i="1"/>
  <c r="AF142" i="1"/>
  <c r="AE141" i="1"/>
  <c r="AG141" i="1"/>
  <c r="AE136" i="1"/>
  <c r="AI135" i="1"/>
  <c r="AF134" i="1"/>
  <c r="AE133" i="1"/>
  <c r="AG133" i="1"/>
  <c r="AF132" i="1"/>
  <c r="AF128" i="1"/>
  <c r="AE126" i="1"/>
  <c r="AF124" i="1"/>
  <c r="AG117" i="1"/>
  <c r="AH116" i="1"/>
  <c r="AH115" i="1"/>
  <c r="AG113" i="1"/>
  <c r="AH112" i="1"/>
  <c r="AH111" i="1"/>
  <c r="AG109" i="1"/>
  <c r="AH108" i="1"/>
  <c r="AH107" i="1"/>
  <c r="AH101" i="1"/>
  <c r="AF100" i="1"/>
  <c r="AG94" i="1"/>
  <c r="AE147" i="1"/>
  <c r="AE146" i="1"/>
  <c r="AE140" i="1"/>
  <c r="AE139" i="1"/>
  <c r="AF122" i="1"/>
  <c r="AE120" i="1"/>
  <c r="AH118" i="1"/>
  <c r="AF117" i="1"/>
  <c r="AJ113" i="1"/>
  <c r="AF113" i="1"/>
  <c r="AF104" i="1"/>
  <c r="AH89" i="1"/>
  <c r="AH231" i="1"/>
  <c r="AI309" i="1"/>
  <c r="AF148" i="1"/>
  <c r="AF147" i="1"/>
  <c r="AF144" i="1"/>
  <c r="AF143" i="1"/>
  <c r="AG138" i="1"/>
  <c r="AH137" i="1"/>
  <c r="AG136" i="1"/>
  <c r="AH136" i="1"/>
  <c r="AH129" i="1"/>
  <c r="AF127" i="1"/>
  <c r="AF123" i="1"/>
  <c r="AF120" i="1"/>
  <c r="AH114" i="1"/>
  <c r="AH110" i="1"/>
  <c r="AH103" i="1"/>
  <c r="AG99" i="1"/>
  <c r="AG96" i="1"/>
  <c r="AF94" i="1"/>
  <c r="AI121" i="1"/>
  <c r="AE121" i="1"/>
  <c r="AI116" i="1"/>
  <c r="AE116" i="1"/>
  <c r="AI110" i="1"/>
  <c r="AE110" i="1"/>
  <c r="AI103" i="1"/>
  <c r="AE103" i="1"/>
  <c r="AI100" i="1"/>
  <c r="AE100" i="1"/>
  <c r="AI96" i="1"/>
  <c r="AE96" i="1"/>
  <c r="AI92" i="1"/>
  <c r="AE92" i="1"/>
  <c r="AH128" i="1"/>
  <c r="AH127" i="1"/>
  <c r="AH126" i="1"/>
  <c r="AH125" i="1"/>
  <c r="AH124" i="1"/>
  <c r="AH123" i="1"/>
  <c r="AI117" i="1"/>
  <c r="AE117" i="1"/>
  <c r="AI114" i="1"/>
  <c r="AE114" i="1"/>
  <c r="AI111" i="1"/>
  <c r="AE111" i="1"/>
  <c r="AI107" i="1"/>
  <c r="AE107" i="1"/>
  <c r="AI104" i="1"/>
  <c r="AE104" i="1"/>
  <c r="AI101" i="1"/>
  <c r="AE101" i="1"/>
  <c r="AI97" i="1"/>
  <c r="AE97" i="1"/>
  <c r="AI93" i="1"/>
  <c r="AE93" i="1"/>
  <c r="AG128" i="1"/>
  <c r="AG125" i="1"/>
  <c r="AG124" i="1"/>
  <c r="AG123" i="1"/>
  <c r="AI118" i="1"/>
  <c r="AE118" i="1"/>
  <c r="AI115" i="1"/>
  <c r="AE115" i="1"/>
  <c r="AI112" i="1"/>
  <c r="AE112" i="1"/>
  <c r="AI108" i="1"/>
  <c r="AE108" i="1"/>
  <c r="AI105" i="1"/>
  <c r="AE105" i="1"/>
  <c r="AI102" i="1"/>
  <c r="AE102" i="1"/>
  <c r="AI98" i="1"/>
  <c r="AE98" i="1"/>
  <c r="AI94" i="1"/>
  <c r="AE94" i="1"/>
  <c r="AI90" i="1"/>
  <c r="AE90" i="1"/>
  <c r="AG234" i="1"/>
  <c r="AF121" i="1"/>
  <c r="AI119" i="1"/>
  <c r="AE119" i="1"/>
  <c r="AF118" i="1"/>
  <c r="AI113" i="1"/>
  <c r="AE113" i="1"/>
  <c r="AI109" i="1"/>
  <c r="AE109" i="1"/>
  <c r="AI106" i="1"/>
  <c r="AE106" i="1"/>
  <c r="AI99" i="1"/>
  <c r="AE99" i="1"/>
  <c r="AI95" i="1"/>
  <c r="AE95" i="1"/>
  <c r="AI91" i="1"/>
  <c r="AE91" i="1"/>
  <c r="AH197" i="1"/>
  <c r="AH257" i="1"/>
  <c r="AE180" i="1"/>
  <c r="AH331" i="1"/>
  <c r="AG320" i="1"/>
  <c r="AE281" i="1"/>
  <c r="AE210" i="1"/>
  <c r="AG334" i="1"/>
  <c r="AH260" i="1"/>
  <c r="AI231" i="1"/>
  <c r="AJ296" i="1"/>
  <c r="AE219" i="1"/>
  <c r="AH170" i="1"/>
  <c r="AJ154" i="1"/>
  <c r="AE810" i="1"/>
  <c r="AH316" i="1"/>
  <c r="AH295" i="1"/>
  <c r="AG194" i="1"/>
  <c r="AH327" i="1"/>
  <c r="AF270" i="1"/>
  <c r="AI334" i="1"/>
  <c r="AF322" i="1"/>
  <c r="AG299" i="1"/>
  <c r="AG303" i="1"/>
  <c r="AG315" i="1"/>
  <c r="AG348" i="1"/>
  <c r="AH166" i="1"/>
  <c r="AI167" i="1"/>
  <c r="AH232" i="1"/>
  <c r="AI227" i="1"/>
  <c r="AH211" i="1"/>
  <c r="AK160" i="1"/>
  <c r="AI158" i="1"/>
  <c r="AG152" i="1"/>
  <c r="AE294" i="1"/>
  <c r="AI193" i="1"/>
  <c r="AI249" i="1"/>
  <c r="AG238" i="1"/>
  <c r="AE207" i="1"/>
  <c r="AG190" i="1"/>
  <c r="AF189" i="1"/>
  <c r="AG178" i="1"/>
  <c r="AI155" i="1"/>
  <c r="AG157" i="1"/>
  <c r="AK157" i="1"/>
  <c r="AI159" i="1"/>
  <c r="AG169" i="1"/>
  <c r="AI180" i="1"/>
  <c r="AG181" i="1"/>
  <c r="AG210" i="1"/>
  <c r="AH223" i="1"/>
  <c r="AG259" i="1"/>
  <c r="AG263" i="1"/>
  <c r="AG153" i="1"/>
  <c r="AG165" i="1"/>
  <c r="AH227" i="1"/>
  <c r="AK230" i="1"/>
  <c r="AI232" i="1"/>
  <c r="AG255" i="1"/>
  <c r="AG261" i="1"/>
  <c r="AI266" i="1"/>
  <c r="AG267" i="1"/>
  <c r="AE276" i="1"/>
  <c r="AI348" i="1"/>
  <c r="AH290" i="1"/>
  <c r="AI265" i="1"/>
  <c r="AG218" i="1"/>
  <c r="AH243" i="1"/>
  <c r="AE211" i="1"/>
  <c r="AE203" i="1"/>
  <c r="AH187" i="1"/>
  <c r="AH171" i="1"/>
  <c r="AE254" i="1"/>
  <c r="AK226" i="1"/>
  <c r="AE163" i="1"/>
  <c r="AF300" i="1"/>
  <c r="AH239" i="1"/>
  <c r="AH236" i="1"/>
  <c r="AG182" i="1"/>
  <c r="AF242" i="1"/>
  <c r="AF168" i="1"/>
  <c r="AH265" i="1"/>
  <c r="AG324" i="1"/>
  <c r="AG245" i="1"/>
  <c r="AF227" i="1"/>
  <c r="AH207" i="1"/>
  <c r="AF198" i="1"/>
  <c r="AG186" i="1"/>
  <c r="AG175" i="1"/>
  <c r="AE166" i="1"/>
  <c r="AH158" i="1"/>
  <c r="AF155" i="1"/>
  <c r="AI250" i="1"/>
  <c r="AG199" i="1"/>
  <c r="AI153" i="1"/>
  <c r="AG351" i="1"/>
  <c r="AH349" i="1"/>
  <c r="AH319" i="1"/>
  <c r="AI340" i="1"/>
  <c r="AI328" i="1"/>
  <c r="AF304" i="1"/>
  <c r="AJ255" i="1"/>
  <c r="AF237" i="1"/>
  <c r="AF236" i="1"/>
  <c r="AG224" i="1"/>
  <c r="AE197" i="1"/>
  <c r="AH194" i="1"/>
  <c r="AH182" i="1"/>
  <c r="AF176" i="1"/>
  <c r="AE172" i="1"/>
  <c r="AF156" i="1"/>
  <c r="AF205" i="1"/>
  <c r="AF196" i="1"/>
  <c r="AI184" i="1"/>
  <c r="AF164" i="1"/>
  <c r="AI188" i="1"/>
  <c r="AF177" i="1"/>
  <c r="AI161" i="1"/>
  <c r="AI196" i="1"/>
  <c r="AF159" i="1"/>
  <c r="AG352" i="1"/>
  <c r="AF319" i="1"/>
  <c r="AH284" i="1"/>
  <c r="AF274" i="1"/>
  <c r="AI332" i="1"/>
  <c r="AE311" i="1"/>
  <c r="AE307" i="1"/>
  <c r="AI305" i="1"/>
  <c r="AE258" i="1"/>
  <c r="AI233" i="1"/>
  <c r="AG220" i="1"/>
  <c r="AG216" i="1"/>
  <c r="AI198" i="1"/>
  <c r="AF185" i="1"/>
  <c r="AG163" i="1"/>
  <c r="AH160" i="1"/>
  <c r="AJ155" i="1"/>
  <c r="AI255" i="1"/>
  <c r="AH203" i="1"/>
  <c r="AE157" i="1"/>
  <c r="AF181" i="1"/>
  <c r="AI171" i="1"/>
  <c r="AH356" i="1"/>
  <c r="AI324" i="1"/>
  <c r="AF293" i="1"/>
  <c r="AH268" i="1"/>
  <c r="AI267" i="1"/>
  <c r="AG248" i="1"/>
  <c r="AE242" i="1"/>
  <c r="AI241" i="1"/>
  <c r="AG235" i="1"/>
  <c r="AF233" i="1"/>
  <c r="AG228" i="1"/>
  <c r="AE225" i="1"/>
  <c r="AF219" i="1"/>
  <c r="AE216" i="1"/>
  <c r="AG212" i="1"/>
  <c r="AG202" i="1"/>
  <c r="AE200" i="1"/>
  <c r="AI179" i="1"/>
  <c r="AE179" i="1"/>
  <c r="AE175" i="1"/>
  <c r="AH165" i="1"/>
  <c r="AJ162" i="1"/>
  <c r="AG156" i="1"/>
  <c r="AF333" i="1"/>
  <c r="AF317" i="1"/>
  <c r="AH286" i="1"/>
  <c r="AF258" i="1"/>
  <c r="AE241" i="1"/>
  <c r="AF199" i="1"/>
  <c r="AE198" i="1"/>
  <c r="AE193" i="1"/>
  <c r="AG177" i="1"/>
  <c r="AF173" i="1"/>
  <c r="AG168" i="1"/>
  <c r="AK152" i="1"/>
  <c r="AF152" i="1"/>
  <c r="AI326" i="1"/>
  <c r="AI311" i="1"/>
  <c r="AI307" i="1"/>
  <c r="AJ302" i="1"/>
  <c r="AF298" i="1"/>
  <c r="AH261" i="1"/>
  <c r="AI237" i="1"/>
  <c r="AF234" i="1"/>
  <c r="AF194" i="1"/>
  <c r="AH174" i="1"/>
  <c r="AI170" i="1"/>
  <c r="AE170" i="1"/>
  <c r="AH164" i="1"/>
  <c r="AF162" i="1"/>
  <c r="AJ160" i="1"/>
  <c r="AE160" i="1"/>
  <c r="AJ159" i="1"/>
  <c r="AH153" i="1"/>
  <c r="AF170" i="1"/>
  <c r="AE161" i="1"/>
  <c r="AH157" i="1"/>
  <c r="AH219" i="1"/>
  <c r="AH215" i="1"/>
  <c r="AF213" i="1"/>
  <c r="AF220" i="1"/>
  <c r="AF212" i="1"/>
  <c r="AF217" i="1"/>
  <c r="AH210" i="1"/>
  <c r="AG208" i="1"/>
  <c r="AI206" i="1"/>
  <c r="AG203" i="1"/>
  <c r="AI201" i="1"/>
  <c r="AH200" i="1"/>
  <c r="AF174" i="1"/>
  <c r="AI172" i="1"/>
  <c r="AI168" i="1"/>
  <c r="AE168" i="1"/>
  <c r="AH167" i="1"/>
  <c r="AD167" i="1"/>
  <c r="AF165" i="1"/>
  <c r="AG159" i="1"/>
  <c r="AH159" i="1"/>
  <c r="AE153" i="1"/>
  <c r="AJ153" i="1"/>
  <c r="AH152" i="1"/>
  <c r="AD152" i="1"/>
  <c r="AI152" i="1"/>
  <c r="AE297" i="1"/>
  <c r="AF291" i="1"/>
  <c r="AF287" i="1"/>
  <c r="AI240" i="1"/>
  <c r="AE236" i="1"/>
  <c r="AE232" i="1"/>
  <c r="AG229" i="1"/>
  <c r="AK228" i="1"/>
  <c r="AH225" i="1"/>
  <c r="AF222" i="1"/>
  <c r="AG221" i="1"/>
  <c r="AD217" i="1"/>
  <c r="AD212" i="1"/>
  <c r="AG211" i="1"/>
  <c r="AG209" i="1"/>
  <c r="AH208" i="1"/>
  <c r="AG205" i="1"/>
  <c r="AF204" i="1"/>
  <c r="AE199" i="1"/>
  <c r="AH198" i="1"/>
  <c r="AD198" i="1"/>
  <c r="AJ186" i="1"/>
  <c r="AF186" i="1"/>
  <c r="AG183" i="1"/>
  <c r="AG355" i="1"/>
  <c r="AF341" i="1"/>
  <c r="AI336" i="1"/>
  <c r="AF325" i="1"/>
  <c r="AI320" i="1"/>
  <c r="AF312" i="1"/>
  <c r="AK301" i="1"/>
  <c r="AK299" i="1"/>
  <c r="AK294" i="1"/>
  <c r="AH288" i="1"/>
  <c r="AE287" i="1"/>
  <c r="AF285" i="1"/>
  <c r="AF283" i="1"/>
  <c r="AI269" i="1"/>
  <c r="AE267" i="1"/>
  <c r="AH266" i="1"/>
  <c r="AF259" i="1"/>
  <c r="AG257" i="1"/>
  <c r="AG239" i="1"/>
  <c r="AK229" i="1"/>
  <c r="AF229" i="1"/>
  <c r="AE228" i="1"/>
  <c r="AG225" i="1"/>
  <c r="AE222" i="1"/>
  <c r="AG207" i="1"/>
  <c r="AH206" i="1"/>
  <c r="AD201" i="1"/>
  <c r="AF200" i="1"/>
  <c r="AI197" i="1"/>
  <c r="AE340" i="1"/>
  <c r="AF337" i="1"/>
  <c r="AI330" i="1"/>
  <c r="AE324" i="1"/>
  <c r="AF321" i="1"/>
  <c r="AI318" i="1"/>
  <c r="AF308" i="1"/>
  <c r="AI303" i="1"/>
  <c r="AJ297" i="1"/>
  <c r="AK295" i="1"/>
  <c r="AF289" i="1"/>
  <c r="AH270" i="1"/>
  <c r="AF264" i="1"/>
  <c r="AE262" i="1"/>
  <c r="AE259" i="1"/>
  <c r="AH258" i="1"/>
  <c r="AF243" i="1"/>
  <c r="AD219" i="1"/>
  <c r="AD215" i="1"/>
  <c r="AD214" i="1"/>
  <c r="AH204" i="1"/>
  <c r="AG195" i="1"/>
  <c r="AH196" i="1"/>
  <c r="AF195" i="1"/>
  <c r="AI189" i="1"/>
  <c r="AE189" i="1"/>
  <c r="AH188" i="1"/>
  <c r="AD188" i="1"/>
  <c r="AI177" i="1"/>
  <c r="AE177" i="1"/>
  <c r="AI173" i="1"/>
  <c r="AE173" i="1"/>
  <c r="AI194" i="1"/>
  <c r="AE194" i="1"/>
  <c r="AG191" i="1"/>
  <c r="AG187" i="1"/>
  <c r="AI181" i="1"/>
  <c r="AE181" i="1"/>
  <c r="AH180" i="1"/>
  <c r="AD180" i="1"/>
  <c r="AF178" i="1"/>
  <c r="AH176" i="1"/>
  <c r="AD176" i="1"/>
  <c r="AI157" i="1"/>
  <c r="AG155" i="1"/>
  <c r="AH155" i="1"/>
  <c r="AD196" i="1"/>
  <c r="AG196" i="1"/>
  <c r="AH193" i="1"/>
  <c r="AD193" i="1"/>
  <c r="AI185" i="1"/>
  <c r="AE185" i="1"/>
  <c r="AH184" i="1"/>
  <c r="AD184" i="1"/>
  <c r="AF182" i="1"/>
  <c r="AG179" i="1"/>
  <c r="AF175" i="1"/>
  <c r="AF169" i="1"/>
  <c r="AG166" i="1"/>
  <c r="AI164" i="1"/>
  <c r="AE164" i="1"/>
  <c r="AG162" i="1"/>
  <c r="AG192" i="1"/>
  <c r="AF191" i="1"/>
  <c r="AI190" i="1"/>
  <c r="AE190" i="1"/>
  <c r="AH189" i="1"/>
  <c r="AD189" i="1"/>
  <c r="AG188" i="1"/>
  <c r="AF187" i="1"/>
  <c r="AI186" i="1"/>
  <c r="AE186" i="1"/>
  <c r="AH185" i="1"/>
  <c r="AD185" i="1"/>
  <c r="AG184" i="1"/>
  <c r="AF183" i="1"/>
  <c r="AI182" i="1"/>
  <c r="AE182" i="1"/>
  <c r="AH181" i="1"/>
  <c r="AD181" i="1"/>
  <c r="AG180" i="1"/>
  <c r="AF179" i="1"/>
  <c r="AI178" i="1"/>
  <c r="AE178" i="1"/>
  <c r="AH177" i="1"/>
  <c r="AD177" i="1"/>
  <c r="AD172" i="1"/>
  <c r="AG170" i="1"/>
  <c r="AH163" i="1"/>
  <c r="AD163" i="1"/>
  <c r="AF161" i="1"/>
  <c r="AK159" i="1"/>
  <c r="AK158" i="1"/>
  <c r="AG158" i="1"/>
  <c r="AK155" i="1"/>
  <c r="AK154" i="1"/>
  <c r="AG154" i="1"/>
  <c r="AH172" i="1"/>
  <c r="AI160" i="1"/>
  <c r="AJ157" i="1"/>
  <c r="AI156" i="1"/>
  <c r="AG171" i="1"/>
  <c r="AI169" i="1"/>
  <c r="AE169" i="1"/>
  <c r="AH168" i="1"/>
  <c r="AD168" i="1"/>
  <c r="AG167" i="1"/>
  <c r="AF166" i="1"/>
  <c r="AI165" i="1"/>
  <c r="AE165" i="1"/>
  <c r="AF288" i="1"/>
  <c r="AG282" i="1"/>
  <c r="AG278" i="1"/>
  <c r="AH275" i="1"/>
  <c r="AH271" i="1"/>
  <c r="AG284" i="1"/>
  <c r="AF290" i="1"/>
  <c r="AF286" i="1"/>
  <c r="AF284" i="1"/>
  <c r="AG281" i="1"/>
  <c r="AG277" i="1"/>
  <c r="AH274" i="1"/>
  <c r="AI272" i="1"/>
  <c r="AG292" i="1"/>
  <c r="AH285" i="1"/>
  <c r="AH283" i="1"/>
  <c r="AH282" i="1"/>
  <c r="AF280" i="1"/>
  <c r="AH279" i="1"/>
  <c r="AH278" i="1"/>
  <c r="AF276" i="1"/>
  <c r="AI275" i="1"/>
  <c r="AG274" i="1"/>
  <c r="AE358" i="1"/>
  <c r="AE355" i="1"/>
  <c r="AH353" i="1"/>
  <c r="AE336" i="1"/>
  <c r="AE334" i="1"/>
  <c r="AF331" i="1"/>
  <c r="AE330" i="1"/>
  <c r="AF327" i="1"/>
  <c r="AG326" i="1"/>
  <c r="AE320" i="1"/>
  <c r="AI315" i="1"/>
  <c r="AH310" i="1"/>
  <c r="AG309" i="1"/>
  <c r="AE303" i="1"/>
  <c r="AE298" i="1"/>
  <c r="AD281" i="1"/>
  <c r="AW281" i="1" s="1"/>
  <c r="AD277" i="1"/>
  <c r="AW277" i="1" s="1"/>
  <c r="AG270" i="1"/>
  <c r="AF269" i="1"/>
  <c r="AG265" i="1"/>
  <c r="AD263" i="1"/>
  <c r="AW263" i="1" s="1"/>
  <c r="AD262" i="1"/>
  <c r="AW262" i="1" s="1"/>
  <c r="AG262" i="1"/>
  <c r="AI260" i="1"/>
  <c r="AE260" i="1"/>
  <c r="AI259" i="1"/>
  <c r="AI256" i="1"/>
  <c r="AE256" i="1"/>
  <c r="AE255" i="1"/>
  <c r="AH352" i="1"/>
  <c r="AF351" i="1"/>
  <c r="AH339" i="1"/>
  <c r="AG338" i="1"/>
  <c r="AH335" i="1"/>
  <c r="AE332" i="1"/>
  <c r="AF329" i="1"/>
  <c r="AE328" i="1"/>
  <c r="AH323" i="1"/>
  <c r="AG322" i="1"/>
  <c r="AH314" i="1"/>
  <c r="AG313" i="1"/>
  <c r="AH306" i="1"/>
  <c r="AG305" i="1"/>
  <c r="AF260" i="1"/>
  <c r="AJ257" i="1"/>
  <c r="AF257" i="1"/>
  <c r="AF256" i="1"/>
  <c r="AI264" i="1"/>
  <c r="AE264" i="1"/>
  <c r="AI263" i="1"/>
  <c r="AH259" i="1"/>
  <c r="AD259" i="1"/>
  <c r="AW259" i="1" s="1"/>
  <c r="AG258" i="1"/>
  <c r="AH254" i="1"/>
  <c r="AD254" i="1"/>
  <c r="AW254" i="1" s="1"/>
  <c r="AH255" i="1"/>
  <c r="AD255" i="1"/>
  <c r="AW255" i="1" s="1"/>
  <c r="AG254" i="1"/>
  <c r="AF253" i="1"/>
  <c r="AI252" i="1"/>
  <c r="AE252" i="1"/>
  <c r="AH251" i="1"/>
  <c r="AD251" i="1"/>
  <c r="AW251" i="1" s="1"/>
  <c r="AG250" i="1"/>
  <c r="AF249" i="1"/>
  <c r="AI248" i="1"/>
  <c r="AE248" i="1"/>
  <c r="AH247" i="1"/>
  <c r="AD247" i="1"/>
  <c r="AG246" i="1"/>
  <c r="AD245" i="1"/>
  <c r="AW245" i="1" s="1"/>
  <c r="AI242" i="1"/>
  <c r="AD240" i="1"/>
  <c r="AW240" i="1" s="1"/>
  <c r="AG240" i="1"/>
  <c r="AH237" i="1"/>
  <c r="AD237" i="1"/>
  <c r="AW237" i="1" s="1"/>
  <c r="AF235" i="1"/>
  <c r="AE233" i="1"/>
  <c r="AJ230" i="1"/>
  <c r="AF230" i="1"/>
  <c r="AF238" i="1"/>
  <c r="AE237" i="1"/>
  <c r="AI234" i="1"/>
  <c r="AE234" i="1"/>
  <c r="AG232" i="1"/>
  <c r="AI229" i="1"/>
  <c r="AH228" i="1"/>
  <c r="AJ226" i="1"/>
  <c r="AF226" i="1"/>
  <c r="AH224" i="1"/>
  <c r="AH241" i="1"/>
  <c r="AD241" i="1"/>
  <c r="AH240" i="1"/>
  <c r="AF239" i="1"/>
  <c r="AG236" i="1"/>
  <c r="AK231" i="1"/>
  <c r="AG231" i="1"/>
  <c r="AI225" i="1"/>
  <c r="AK223" i="1"/>
  <c r="AG223" i="1"/>
  <c r="AI238" i="1"/>
  <c r="AE238" i="1"/>
  <c r="AD233" i="1"/>
  <c r="AW233" i="1" s="1"/>
  <c r="AK227" i="1"/>
  <c r="AG227" i="1"/>
  <c r="AG362" i="1"/>
  <c r="AF357" i="1"/>
  <c r="AH355" i="1"/>
  <c r="AG363" i="1"/>
  <c r="AG360" i="1"/>
  <c r="AF358" i="1"/>
  <c r="AH359" i="1"/>
  <c r="AF354" i="1"/>
  <c r="AG353" i="1"/>
  <c r="AH351" i="1"/>
  <c r="AF361" i="1"/>
  <c r="AD357" i="1"/>
  <c r="AH346" i="1"/>
  <c r="AD345" i="1"/>
  <c r="AG345" i="1"/>
  <c r="AG341" i="1"/>
  <c r="AI335" i="1"/>
  <c r="AE335" i="1"/>
  <c r="AG333" i="1"/>
  <c r="AH330" i="1"/>
  <c r="AD330" i="1"/>
  <c r="AI327" i="1"/>
  <c r="AE327" i="1"/>
  <c r="AG325" i="1"/>
  <c r="AI319" i="1"/>
  <c r="AE319" i="1"/>
  <c r="AF315" i="1"/>
  <c r="AJ301" i="1"/>
  <c r="AF301" i="1"/>
  <c r="AE295" i="1"/>
  <c r="AJ295" i="1"/>
  <c r="AH294" i="1"/>
  <c r="AD294" i="1"/>
  <c r="AI294" i="1"/>
  <c r="AG350" i="1"/>
  <c r="AH350" i="1"/>
  <c r="AH342" i="1"/>
  <c r="AF340" i="1"/>
  <c r="AH326" i="1"/>
  <c r="AD326" i="1"/>
  <c r="AF324" i="1"/>
  <c r="AG317" i="1"/>
  <c r="AG316" i="1"/>
  <c r="AF313" i="1"/>
  <c r="AF311" i="1"/>
  <c r="AH302" i="1"/>
  <c r="AE299" i="1"/>
  <c r="AJ299" i="1"/>
  <c r="AH298" i="1"/>
  <c r="AD298" i="1"/>
  <c r="AI298" i="1"/>
  <c r="AF364" i="1"/>
  <c r="AH348" i="1"/>
  <c r="AF347" i="1"/>
  <c r="AF346" i="1"/>
  <c r="AI343" i="1"/>
  <c r="AI339" i="1"/>
  <c r="AE339" i="1"/>
  <c r="AG337" i="1"/>
  <c r="AD334" i="1"/>
  <c r="AI323" i="1"/>
  <c r="AE323" i="1"/>
  <c r="AG321" i="1"/>
  <c r="AH318" i="1"/>
  <c r="AD318" i="1"/>
  <c r="AD353" i="1"/>
  <c r="AG349" i="1"/>
  <c r="AG347" i="1"/>
  <c r="AG344" i="1"/>
  <c r="AF342" i="1"/>
  <c r="AH338" i="1"/>
  <c r="AD338" i="1"/>
  <c r="AF336" i="1"/>
  <c r="AI331" i="1"/>
  <c r="AE331" i="1"/>
  <c r="AG329" i="1"/>
  <c r="AJ328" i="1"/>
  <c r="AF328" i="1"/>
  <c r="AH322" i="1"/>
  <c r="AD322" i="1"/>
  <c r="AF320" i="1"/>
  <c r="AI312" i="1"/>
  <c r="AE312" i="1"/>
  <c r="AH305" i="1"/>
  <c r="AD305" i="1"/>
  <c r="AF303" i="1"/>
  <c r="AI310" i="1"/>
  <c r="AE310" i="1"/>
  <c r="AG308" i="1"/>
  <c r="AK302" i="1"/>
  <c r="AG302" i="1"/>
  <c r="AK300" i="1"/>
  <c r="AG300" i="1"/>
  <c r="AH297" i="1"/>
  <c r="AH309" i="1"/>
  <c r="AD309" i="1"/>
  <c r="AF307" i="1"/>
  <c r="AH301" i="1"/>
  <c r="AH299" i="1"/>
  <c r="AF316" i="1"/>
  <c r="AE315" i="1"/>
  <c r="AI306" i="1"/>
  <c r="AE306" i="1"/>
  <c r="AG304" i="1"/>
  <c r="AI302" i="1"/>
  <c r="AI300" i="1"/>
  <c r="AK296" i="1"/>
  <c r="AG296" i="1"/>
  <c r="BD80" i="1"/>
  <c r="AP78" i="1"/>
  <c r="AW25" i="1"/>
  <c r="AW42" i="1"/>
  <c r="BA32" i="1"/>
  <c r="AW24" i="1"/>
  <c r="BA28" i="1"/>
  <c r="BA37" i="1"/>
  <c r="AI582" i="1"/>
  <c r="AJ588" i="1"/>
  <c r="AH590" i="1"/>
  <c r="AI653" i="1"/>
  <c r="AI654" i="1"/>
  <c r="AI692" i="1"/>
  <c r="AI695" i="1"/>
  <c r="AF716" i="1"/>
  <c r="AI724" i="1"/>
  <c r="AI725" i="1"/>
  <c r="AH728" i="1"/>
  <c r="AG735" i="1"/>
  <c r="AG739" i="1"/>
  <c r="AI741" i="1"/>
  <c r="AI757" i="1"/>
  <c r="AG759" i="1"/>
  <c r="AI761" i="1"/>
  <c r="AI765" i="1"/>
  <c r="AG776" i="1"/>
  <c r="AG827" i="1"/>
  <c r="AH852" i="1"/>
  <c r="AH858" i="1"/>
  <c r="AE620" i="1"/>
  <c r="AE624" i="1"/>
  <c r="AE654" i="1"/>
  <c r="AE660" i="1"/>
  <c r="AE670" i="1"/>
  <c r="AE773" i="1"/>
  <c r="AE779" i="1"/>
  <c r="AE785" i="1"/>
  <c r="AE795" i="1"/>
  <c r="AE803" i="1"/>
  <c r="AE809" i="1"/>
  <c r="AE815" i="1"/>
  <c r="AE821" i="1"/>
  <c r="AE827" i="1"/>
  <c r="AE833" i="1"/>
  <c r="AE841" i="1"/>
  <c r="AH580" i="1"/>
  <c r="AI581" i="1"/>
  <c r="AH586" i="1"/>
  <c r="AI593" i="1"/>
  <c r="AI596" i="1"/>
  <c r="AI604" i="1"/>
  <c r="AG606" i="1"/>
  <c r="AI612" i="1"/>
  <c r="AG614" i="1"/>
  <c r="AI620" i="1"/>
  <c r="AH630" i="1"/>
  <c r="AH632" i="1"/>
  <c r="AF639" i="1"/>
  <c r="AF640" i="1"/>
  <c r="AH645" i="1"/>
  <c r="AI652" i="1"/>
  <c r="AI657" i="1"/>
  <c r="AI664" i="1"/>
  <c r="AI668" i="1"/>
  <c r="AI671" i="1"/>
  <c r="AH680" i="1"/>
  <c r="AH684" i="1"/>
  <c r="AI691" i="1"/>
  <c r="AF700" i="1"/>
  <c r="AH701" i="1"/>
  <c r="AH707" i="1"/>
  <c r="AF712" i="1"/>
  <c r="AF717" i="1"/>
  <c r="AH722" i="1"/>
  <c r="AI723" i="1"/>
  <c r="AK726" i="1"/>
  <c r="AH727" i="1"/>
  <c r="AH735" i="1"/>
  <c r="AH743" i="1"/>
  <c r="AH751" i="1"/>
  <c r="AG772" i="1"/>
  <c r="AG774" i="1"/>
  <c r="AH776" i="1"/>
  <c r="AF777" i="1"/>
  <c r="AH778" i="1"/>
  <c r="AH781" i="1"/>
  <c r="AG788" i="1"/>
  <c r="AI808" i="1"/>
  <c r="AG810" i="1"/>
  <c r="AI812" i="1"/>
  <c r="AH815" i="1"/>
  <c r="AH819" i="1"/>
  <c r="AJ825" i="1"/>
  <c r="AH854" i="1"/>
  <c r="AE581" i="1"/>
  <c r="AE583" i="1"/>
  <c r="AE585" i="1"/>
  <c r="AE587" i="1"/>
  <c r="AE589" i="1"/>
  <c r="AE591" i="1"/>
  <c r="AE593" i="1"/>
  <c r="AE595" i="1"/>
  <c r="AE597" i="1"/>
  <c r="AE599" i="1"/>
  <c r="AE601" i="1"/>
  <c r="AE603" i="1"/>
  <c r="AE605" i="1"/>
  <c r="AE607" i="1"/>
  <c r="AE609" i="1"/>
  <c r="AE611" i="1"/>
  <c r="AE613" i="1"/>
  <c r="AE615" i="1"/>
  <c r="AE676" i="1"/>
  <c r="AE678" i="1"/>
  <c r="AE680" i="1"/>
  <c r="AE682" i="1"/>
  <c r="AE684" i="1"/>
  <c r="AE686" i="1"/>
  <c r="AE688" i="1"/>
  <c r="AE690" i="1"/>
  <c r="AE694" i="1"/>
  <c r="AE696" i="1"/>
  <c r="AE698" i="1"/>
  <c r="AE700" i="1"/>
  <c r="AE702" i="1"/>
  <c r="AE704" i="1"/>
  <c r="AE706" i="1"/>
  <c r="AE708" i="1"/>
  <c r="AE710" i="1"/>
  <c r="AE714" i="1"/>
  <c r="AE716" i="1"/>
  <c r="AE720" i="1"/>
  <c r="AE722" i="1"/>
  <c r="AE724" i="1"/>
  <c r="AE726" i="1"/>
  <c r="AE728" i="1"/>
  <c r="AE730" i="1"/>
  <c r="AE732" i="1"/>
  <c r="AE734" i="1"/>
  <c r="AE736" i="1"/>
  <c r="AE738" i="1"/>
  <c r="AE740" i="1"/>
  <c r="AE742" i="1"/>
  <c r="AE744" i="1"/>
  <c r="AE746" i="1"/>
  <c r="AE748" i="1"/>
  <c r="AE750" i="1"/>
  <c r="AE752" i="1"/>
  <c r="AE754" i="1"/>
  <c r="AE756" i="1"/>
  <c r="AE758" i="1"/>
  <c r="AE760" i="1"/>
  <c r="AE762" i="1"/>
  <c r="AE764" i="1"/>
  <c r="AE766" i="1"/>
  <c r="AE768" i="1"/>
  <c r="AE770" i="1"/>
  <c r="AE790" i="1"/>
  <c r="AG599" i="1"/>
  <c r="AH634" i="1"/>
  <c r="AG644" i="1"/>
  <c r="AI672" i="1"/>
  <c r="AI675" i="1"/>
  <c r="AH723" i="1"/>
  <c r="AG747" i="1"/>
  <c r="AI749" i="1"/>
  <c r="AG751" i="1"/>
  <c r="AG755" i="1"/>
  <c r="AF783" i="1"/>
  <c r="AH785" i="1"/>
  <c r="AH805" i="1"/>
  <c r="AH808" i="1"/>
  <c r="AH812" i="1"/>
  <c r="AI817" i="1"/>
  <c r="AG834" i="1"/>
  <c r="AE652" i="1"/>
  <c r="AE658" i="1"/>
  <c r="AE664" i="1"/>
  <c r="AE668" i="1"/>
  <c r="AE672" i="1"/>
  <c r="AE775" i="1"/>
  <c r="AE791" i="1"/>
  <c r="AE797" i="1"/>
  <c r="AE801" i="1"/>
  <c r="AE807" i="1"/>
  <c r="AE813" i="1"/>
  <c r="AE817" i="1"/>
  <c r="AE823" i="1"/>
  <c r="AE829" i="1"/>
  <c r="AE835" i="1"/>
  <c r="AE839" i="1"/>
  <c r="AE849" i="1"/>
  <c r="AH578" i="1"/>
  <c r="AH579" i="1"/>
  <c r="AI580" i="1"/>
  <c r="AH584" i="1"/>
  <c r="AH585" i="1"/>
  <c r="AI586" i="1"/>
  <c r="AI592" i="1"/>
  <c r="AH598" i="1"/>
  <c r="AH606" i="1"/>
  <c r="AJ612" i="1"/>
  <c r="AH614" i="1"/>
  <c r="AH622" i="1"/>
  <c r="AI632" i="1"/>
  <c r="AG636" i="1"/>
  <c r="AG647" i="1"/>
  <c r="AI650" i="1"/>
  <c r="AI651" i="1"/>
  <c r="AI656" i="1"/>
  <c r="AI660" i="1"/>
  <c r="AI663" i="1"/>
  <c r="AI667" i="1"/>
  <c r="AI684" i="1"/>
  <c r="AI687" i="1"/>
  <c r="AH696" i="1"/>
  <c r="AI697" i="1"/>
  <c r="AI699" i="1"/>
  <c r="AG700" i="1"/>
  <c r="AI701" i="1"/>
  <c r="AG702" i="1"/>
  <c r="AI703" i="1"/>
  <c r="AG704" i="1"/>
  <c r="AG706" i="1"/>
  <c r="AG708" i="1"/>
  <c r="AH721" i="1"/>
  <c r="AI722" i="1"/>
  <c r="AH738" i="1"/>
  <c r="AH746" i="1"/>
  <c r="AJ752" i="1"/>
  <c r="AH754" i="1"/>
  <c r="AH758" i="1"/>
  <c r="AH762" i="1"/>
  <c r="AF768" i="1"/>
  <c r="AI769" i="1"/>
  <c r="AG770" i="1"/>
  <c r="AG784" i="1"/>
  <c r="AF786" i="1"/>
  <c r="AH791" i="1"/>
  <c r="AH792" i="1"/>
  <c r="AH793" i="1"/>
  <c r="AH794" i="1"/>
  <c r="AH795" i="1"/>
  <c r="AH796" i="1"/>
  <c r="AH797" i="1"/>
  <c r="AH798" i="1"/>
  <c r="AH799" i="1"/>
  <c r="AH811" i="1"/>
  <c r="AI819" i="1"/>
  <c r="AH822" i="1"/>
  <c r="AI823" i="1"/>
  <c r="AH826" i="1"/>
  <c r="AI827" i="1"/>
  <c r="AG828" i="1"/>
  <c r="AH836" i="1"/>
  <c r="AI837" i="1"/>
  <c r="AG839" i="1"/>
  <c r="AG843" i="1"/>
  <c r="AG845" i="1"/>
  <c r="AG371" i="1"/>
  <c r="AE619" i="1"/>
  <c r="AE621" i="1"/>
  <c r="AE623" i="1"/>
  <c r="AE625" i="1"/>
  <c r="AE627" i="1"/>
  <c r="AE629" i="1"/>
  <c r="AE631" i="1"/>
  <c r="AE633" i="1"/>
  <c r="AE635" i="1"/>
  <c r="AE637" i="1"/>
  <c r="AE649" i="1"/>
  <c r="AE651" i="1"/>
  <c r="AE653" i="1"/>
  <c r="AE655" i="1"/>
  <c r="AE657" i="1"/>
  <c r="AE659" i="1"/>
  <c r="AE663" i="1"/>
  <c r="AE667" i="1"/>
  <c r="AE671" i="1"/>
  <c r="AE719" i="1"/>
  <c r="AE772" i="1"/>
  <c r="AE778" i="1"/>
  <c r="AE784" i="1"/>
  <c r="AE794" i="1"/>
  <c r="AE796" i="1"/>
  <c r="AE798" i="1"/>
  <c r="AE800" i="1"/>
  <c r="AE802" i="1"/>
  <c r="AE804" i="1"/>
  <c r="AE806" i="1"/>
  <c r="AE808" i="1"/>
  <c r="AE812" i="1"/>
  <c r="AE814" i="1"/>
  <c r="AE816" i="1"/>
  <c r="AE818" i="1"/>
  <c r="AE820" i="1"/>
  <c r="AE822" i="1"/>
  <c r="AE824" i="1"/>
  <c r="AE826" i="1"/>
  <c r="AE828" i="1"/>
  <c r="AE830" i="1"/>
  <c r="AE832" i="1"/>
  <c r="AE834" i="1"/>
  <c r="AE836" i="1"/>
  <c r="AE838" i="1"/>
  <c r="AE840" i="1"/>
  <c r="AE842" i="1"/>
  <c r="AE844" i="1"/>
  <c r="AE846" i="1"/>
  <c r="AE848" i="1"/>
  <c r="AE850" i="1"/>
  <c r="AE852" i="1"/>
  <c r="AE856" i="1"/>
  <c r="AE858" i="1"/>
  <c r="AH581" i="1"/>
  <c r="AF711" i="1"/>
  <c r="AI720" i="1"/>
  <c r="AG727" i="1"/>
  <c r="AG731" i="1"/>
  <c r="AI733" i="1"/>
  <c r="AF772" i="1"/>
  <c r="AG778" i="1"/>
  <c r="AH802" i="1"/>
  <c r="AI806" i="1"/>
  <c r="AG819" i="1"/>
  <c r="AI821" i="1"/>
  <c r="AI825" i="1"/>
  <c r="AH853" i="1"/>
  <c r="AE656" i="1"/>
  <c r="AE662" i="1"/>
  <c r="AE666" i="1"/>
  <c r="AE674" i="1"/>
  <c r="AE771" i="1"/>
  <c r="AE777" i="1"/>
  <c r="AE781" i="1"/>
  <c r="AE787" i="1"/>
  <c r="AE793" i="1"/>
  <c r="AE799" i="1"/>
  <c r="AE805" i="1"/>
  <c r="AE811" i="1"/>
  <c r="AE819" i="1"/>
  <c r="AE825" i="1"/>
  <c r="AE831" i="1"/>
  <c r="AE837" i="1"/>
  <c r="AE843" i="1"/>
  <c r="AE855" i="1"/>
  <c r="AI578" i="1"/>
  <c r="AI579" i="1"/>
  <c r="AH582" i="1"/>
  <c r="AI583" i="1"/>
  <c r="AI584" i="1"/>
  <c r="AI585" i="1"/>
  <c r="AH594" i="1"/>
  <c r="AF635" i="1"/>
  <c r="AH636" i="1"/>
  <c r="AH641" i="1"/>
  <c r="AF643" i="1"/>
  <c r="AF644" i="1"/>
  <c r="AI649" i="1"/>
  <c r="AI655" i="1"/>
  <c r="AI659" i="1"/>
  <c r="AI676" i="1"/>
  <c r="AI679" i="1"/>
  <c r="AI683" i="1"/>
  <c r="AH692" i="1"/>
  <c r="AF697" i="1"/>
  <c r="AH700" i="1"/>
  <c r="AH702" i="1"/>
  <c r="AH704" i="1"/>
  <c r="AH706" i="1"/>
  <c r="AH708" i="1"/>
  <c r="AF709" i="1"/>
  <c r="AF714" i="1"/>
  <c r="AF715" i="1"/>
  <c r="AG718" i="1"/>
  <c r="AH720" i="1"/>
  <c r="AI721" i="1"/>
  <c r="AH724" i="1"/>
  <c r="AH725" i="1"/>
  <c r="AG728" i="1"/>
  <c r="AK728" i="1"/>
  <c r="AI730" i="1"/>
  <c r="AI738" i="1"/>
  <c r="AG740" i="1"/>
  <c r="AI746" i="1"/>
  <c r="AI754" i="1"/>
  <c r="AI758" i="1"/>
  <c r="AH765" i="1"/>
  <c r="AG768" i="1"/>
  <c r="AH775" i="1"/>
  <c r="AG780" i="1"/>
  <c r="AF782" i="1"/>
  <c r="AF787" i="1"/>
  <c r="AI807" i="1"/>
  <c r="AG808" i="1"/>
  <c r="AI810" i="1"/>
  <c r="AI826" i="1"/>
  <c r="AH828" i="1"/>
  <c r="AG831" i="1"/>
  <c r="AI833" i="1"/>
  <c r="AG838" i="1"/>
  <c r="AH839" i="1"/>
  <c r="AF842" i="1"/>
  <c r="AH843" i="1"/>
  <c r="AF844" i="1"/>
  <c r="AH845" i="1"/>
  <c r="AH847" i="1"/>
  <c r="AF848" i="1"/>
  <c r="AH849" i="1"/>
  <c r="AH856" i="1"/>
  <c r="AE396" i="1"/>
  <c r="AE400" i="1"/>
  <c r="AE456" i="1"/>
  <c r="AE578" i="1"/>
  <c r="AE580" i="1"/>
  <c r="AE582" i="1"/>
  <c r="AE584" i="1"/>
  <c r="AE586" i="1"/>
  <c r="AE588" i="1"/>
  <c r="AE592" i="1"/>
  <c r="AE596" i="1"/>
  <c r="AE600" i="1"/>
  <c r="AE604" i="1"/>
  <c r="AE608" i="1"/>
  <c r="AE612" i="1"/>
  <c r="AE616" i="1"/>
  <c r="AE618" i="1"/>
  <c r="AE675" i="1"/>
  <c r="AE679" i="1"/>
  <c r="AE681" i="1"/>
  <c r="AE683" i="1"/>
  <c r="AE685" i="1"/>
  <c r="AE687" i="1"/>
  <c r="AE689" i="1"/>
  <c r="AE691" i="1"/>
  <c r="AE693" i="1"/>
  <c r="AE695" i="1"/>
  <c r="AE697" i="1"/>
  <c r="AE699" i="1"/>
  <c r="AE701" i="1"/>
  <c r="AE707" i="1"/>
  <c r="AE713" i="1"/>
  <c r="AE723" i="1"/>
  <c r="AE725" i="1"/>
  <c r="AE727" i="1"/>
  <c r="AE729" i="1"/>
  <c r="AE731" i="1"/>
  <c r="AE733" i="1"/>
  <c r="AE737" i="1"/>
  <c r="AE739" i="1"/>
  <c r="AE741" i="1"/>
  <c r="AE743" i="1"/>
  <c r="AE745" i="1"/>
  <c r="AE747" i="1"/>
  <c r="AE749" i="1"/>
  <c r="AE751" i="1"/>
  <c r="AE753" i="1"/>
  <c r="AE755" i="1"/>
  <c r="AE757" i="1"/>
  <c r="AE759" i="1"/>
  <c r="AE761" i="1"/>
  <c r="AE763" i="1"/>
  <c r="AE765" i="1"/>
  <c r="AE767" i="1"/>
  <c r="AE769" i="1"/>
  <c r="AE861" i="1"/>
  <c r="AH406" i="1"/>
  <c r="AG413" i="1"/>
  <c r="AI414" i="1"/>
  <c r="AG417" i="1"/>
  <c r="AG419" i="1"/>
  <c r="AG425" i="1"/>
  <c r="AG429" i="1"/>
  <c r="AH432" i="1"/>
  <c r="AG476" i="1"/>
  <c r="AH484" i="1"/>
  <c r="AI486" i="1"/>
  <c r="AF488" i="1"/>
  <c r="AH492" i="1"/>
  <c r="AH495" i="1"/>
  <c r="AF504" i="1"/>
  <c r="AF510" i="1"/>
  <c r="AG529" i="1"/>
  <c r="AH533" i="1"/>
  <c r="AI537" i="1"/>
  <c r="AH549" i="1"/>
  <c r="AI553" i="1"/>
  <c r="AH560" i="1"/>
  <c r="AG563" i="1"/>
  <c r="AG568" i="1"/>
  <c r="AH572" i="1"/>
  <c r="AE365" i="1"/>
  <c r="AE393" i="1"/>
  <c r="AE406" i="1"/>
  <c r="AE416" i="1"/>
  <c r="AE466" i="1"/>
  <c r="AE472" i="1"/>
  <c r="AE476" i="1"/>
  <c r="AE482" i="1"/>
  <c r="AE494" i="1"/>
  <c r="AE519" i="1"/>
  <c r="AE577" i="1"/>
  <c r="AH365" i="1"/>
  <c r="AH366" i="1"/>
  <c r="AH367" i="1"/>
  <c r="AH368" i="1"/>
  <c r="AH369" i="1"/>
  <c r="AH370" i="1"/>
  <c r="AH371" i="1"/>
  <c r="AH372" i="1"/>
  <c r="AH373" i="1"/>
  <c r="AI375" i="1"/>
  <c r="AH382" i="1"/>
  <c r="AG426" i="1"/>
  <c r="AG434" i="1"/>
  <c r="AI437" i="1"/>
  <c r="AI438" i="1"/>
  <c r="AI440" i="1"/>
  <c r="AI441" i="1"/>
  <c r="AI442" i="1"/>
  <c r="AI443" i="1"/>
  <c r="AI444" i="1"/>
  <c r="AH461" i="1"/>
  <c r="AG464" i="1"/>
  <c r="AH468" i="1"/>
  <c r="AH483" i="1"/>
  <c r="AF489" i="1"/>
  <c r="AH490" i="1"/>
  <c r="AH493" i="1"/>
  <c r="AF497" i="1"/>
  <c r="AH499" i="1"/>
  <c r="AF501" i="1"/>
  <c r="AH503" i="1"/>
  <c r="AG505" i="1"/>
  <c r="AF509" i="1"/>
  <c r="AH511" i="1"/>
  <c r="AF513" i="1"/>
  <c r="AJ513" i="1"/>
  <c r="AF514" i="1"/>
  <c r="AJ514" i="1"/>
  <c r="AG515" i="1"/>
  <c r="AK515" i="1"/>
  <c r="AH516" i="1"/>
  <c r="AG525" i="1"/>
  <c r="AG535" i="1"/>
  <c r="AG538" i="1"/>
  <c r="AH539" i="1"/>
  <c r="AG551" i="1"/>
  <c r="AH555" i="1"/>
  <c r="AG561" i="1"/>
  <c r="AH563" i="1"/>
  <c r="AH568" i="1"/>
  <c r="AH569" i="1"/>
  <c r="AH574" i="1"/>
  <c r="AG575" i="1"/>
  <c r="AE367" i="1"/>
  <c r="AE369" i="1"/>
  <c r="AE371" i="1"/>
  <c r="AE386" i="1"/>
  <c r="AE395" i="1"/>
  <c r="AE397" i="1"/>
  <c r="AE399" i="1"/>
  <c r="AE401" i="1"/>
  <c r="AE403" i="1"/>
  <c r="AE418" i="1"/>
  <c r="AE420" i="1"/>
  <c r="AE422" i="1"/>
  <c r="AE424" i="1"/>
  <c r="AE426" i="1"/>
  <c r="AE430" i="1"/>
  <c r="AI439" i="1"/>
  <c r="AE441" i="1"/>
  <c r="AE443" i="1"/>
  <c r="AE445" i="1"/>
  <c r="AE449" i="1"/>
  <c r="AE451" i="1"/>
  <c r="AE453" i="1"/>
  <c r="AE455" i="1"/>
  <c r="AE457" i="1"/>
  <c r="AE459" i="1"/>
  <c r="AE461" i="1"/>
  <c r="AE463" i="1"/>
  <c r="AE465" i="1"/>
  <c r="AE510" i="1"/>
  <c r="AE512" i="1"/>
  <c r="AE514" i="1"/>
  <c r="AI519" i="1"/>
  <c r="AE521" i="1"/>
  <c r="AE523" i="1"/>
  <c r="AE525" i="1"/>
  <c r="AE527" i="1"/>
  <c r="AE529" i="1"/>
  <c r="AE531" i="1"/>
  <c r="AE533" i="1"/>
  <c r="AE535" i="1"/>
  <c r="AE537" i="1"/>
  <c r="AE539" i="1"/>
  <c r="AE541" i="1"/>
  <c r="AE543" i="1"/>
  <c r="AE545" i="1"/>
  <c r="AE547" i="1"/>
  <c r="AE549" i="1"/>
  <c r="AE551" i="1"/>
  <c r="AE555" i="1"/>
  <c r="AE557" i="1"/>
  <c r="AE559" i="1"/>
  <c r="AE565" i="1"/>
  <c r="AE571" i="1"/>
  <c r="AH428" i="1"/>
  <c r="AG433" i="1"/>
  <c r="AG493" i="1"/>
  <c r="AF496" i="1"/>
  <c r="AH498" i="1"/>
  <c r="AF500" i="1"/>
  <c r="AJ515" i="1"/>
  <c r="AI534" i="1"/>
  <c r="AH565" i="1"/>
  <c r="AE374" i="1"/>
  <c r="AE391" i="1"/>
  <c r="AE414" i="1"/>
  <c r="AE468" i="1"/>
  <c r="AE474" i="1"/>
  <c r="AE480" i="1"/>
  <c r="AE486" i="1"/>
  <c r="AE488" i="1"/>
  <c r="AI365" i="1"/>
  <c r="AI367" i="1"/>
  <c r="AI368" i="1"/>
  <c r="AI369" i="1"/>
  <c r="AI370" i="1"/>
  <c r="AI371" i="1"/>
  <c r="AI372" i="1"/>
  <c r="AI373" i="1"/>
  <c r="AI386" i="1"/>
  <c r="AH389" i="1"/>
  <c r="AH393" i="1"/>
  <c r="AI401" i="1"/>
  <c r="AI409" i="1"/>
  <c r="AG420" i="1"/>
  <c r="AH426" i="1"/>
  <c r="AH430" i="1"/>
  <c r="AG431" i="1"/>
  <c r="AI436" i="1"/>
  <c r="AJ437" i="1"/>
  <c r="AF438" i="1"/>
  <c r="AJ438" i="1"/>
  <c r="AF439" i="1"/>
  <c r="AJ439" i="1"/>
  <c r="AF440" i="1"/>
  <c r="AJ441" i="1"/>
  <c r="AF442" i="1"/>
  <c r="AJ442" i="1"/>
  <c r="AF443" i="1"/>
  <c r="AJ443" i="1"/>
  <c r="AJ444" i="1"/>
  <c r="AG446" i="1"/>
  <c r="AI448" i="1"/>
  <c r="AG450" i="1"/>
  <c r="AH457" i="1"/>
  <c r="AH471" i="1"/>
  <c r="AF484" i="1"/>
  <c r="AF487" i="1"/>
  <c r="AH488" i="1"/>
  <c r="AG489" i="1"/>
  <c r="AI490" i="1"/>
  <c r="AH491" i="1"/>
  <c r="AG497" i="1"/>
  <c r="AJ508" i="1"/>
  <c r="AJ512" i="1"/>
  <c r="AG514" i="1"/>
  <c r="AK514" i="1"/>
  <c r="AH515" i="1"/>
  <c r="AG521" i="1"/>
  <c r="AH528" i="1"/>
  <c r="AI532" i="1"/>
  <c r="AI545" i="1"/>
  <c r="AI548" i="1"/>
  <c r="AG559" i="1"/>
  <c r="AF560" i="1"/>
  <c r="AH561" i="1"/>
  <c r="AH564" i="1"/>
  <c r="AH570" i="1"/>
  <c r="AG571" i="1"/>
  <c r="AE373" i="1"/>
  <c r="AE375" i="1"/>
  <c r="AE377" i="1"/>
  <c r="AE379" i="1"/>
  <c r="AE381" i="1"/>
  <c r="AE383" i="1"/>
  <c r="AE385" i="1"/>
  <c r="AE390" i="1"/>
  <c r="AE394" i="1"/>
  <c r="AG403" i="1"/>
  <c r="AE405" i="1"/>
  <c r="AE407" i="1"/>
  <c r="AE409" i="1"/>
  <c r="AE411" i="1"/>
  <c r="AE413" i="1"/>
  <c r="AE415" i="1"/>
  <c r="AE432" i="1"/>
  <c r="AE436" i="1"/>
  <c r="AE438" i="1"/>
  <c r="AE467" i="1"/>
  <c r="AE469" i="1"/>
  <c r="AE471" i="1"/>
  <c r="AE473" i="1"/>
  <c r="AE477" i="1"/>
  <c r="AE479" i="1"/>
  <c r="AE481" i="1"/>
  <c r="AE483" i="1"/>
  <c r="AE485" i="1"/>
  <c r="AE487" i="1"/>
  <c r="AE489" i="1"/>
  <c r="AE491" i="1"/>
  <c r="AE493" i="1"/>
  <c r="AE495" i="1"/>
  <c r="AE501" i="1"/>
  <c r="AE503" i="1"/>
  <c r="AE507" i="1"/>
  <c r="AE516" i="1"/>
  <c r="AE518" i="1"/>
  <c r="AG366" i="1"/>
  <c r="AH410" i="1"/>
  <c r="AG415" i="1"/>
  <c r="AG421" i="1"/>
  <c r="AG423" i="1"/>
  <c r="AH445" i="1"/>
  <c r="AI463" i="1"/>
  <c r="AH487" i="1"/>
  <c r="AJ510" i="1"/>
  <c r="AG542" i="1"/>
  <c r="AF564" i="1"/>
  <c r="AE372" i="1"/>
  <c r="AE378" i="1"/>
  <c r="AE382" i="1"/>
  <c r="AE404" i="1"/>
  <c r="AE410" i="1"/>
  <c r="AE439" i="1"/>
  <c r="AE470" i="1"/>
  <c r="AE478" i="1"/>
  <c r="AE484" i="1"/>
  <c r="AE500" i="1"/>
  <c r="AE517" i="1"/>
  <c r="AI377" i="1"/>
  <c r="AI393" i="1"/>
  <c r="AI397" i="1"/>
  <c r="AH420" i="1"/>
  <c r="AH424" i="1"/>
  <c r="AH427" i="1"/>
  <c r="AF436" i="1"/>
  <c r="AI478" i="1"/>
  <c r="AI482" i="1"/>
  <c r="AG487" i="1"/>
  <c r="AI488" i="1"/>
  <c r="AH489" i="1"/>
  <c r="AF493" i="1"/>
  <c r="AH494" i="1"/>
  <c r="AG495" i="1"/>
  <c r="AG502" i="1"/>
  <c r="AF507" i="1"/>
  <c r="AF511" i="1"/>
  <c r="AG512" i="1"/>
  <c r="AH537" i="1"/>
  <c r="AJ539" i="1"/>
  <c r="AI541" i="1"/>
  <c r="AG549" i="1"/>
  <c r="AI551" i="1"/>
  <c r="AH553" i="1"/>
  <c r="AF555" i="1"/>
  <c r="AG557" i="1"/>
  <c r="AF558" i="1"/>
  <c r="AH559" i="1"/>
  <c r="AH562" i="1"/>
  <c r="AG565" i="1"/>
  <c r="AG567" i="1"/>
  <c r="AG573" i="1"/>
  <c r="AI366" i="1"/>
  <c r="AE368" i="1"/>
  <c r="AE370" i="1"/>
  <c r="AE387" i="1"/>
  <c r="AE389" i="1"/>
  <c r="AE398" i="1"/>
  <c r="AE402" i="1"/>
  <c r="AE417" i="1"/>
  <c r="AE423" i="1"/>
  <c r="AE429" i="1"/>
  <c r="AE435" i="1"/>
  <c r="AE440" i="1"/>
  <c r="AE442" i="1"/>
  <c r="AE444" i="1"/>
  <c r="AE446" i="1"/>
  <c r="AE448" i="1"/>
  <c r="AE450" i="1"/>
  <c r="AE452" i="1"/>
  <c r="AE454" i="1"/>
  <c r="AE458" i="1"/>
  <c r="AE460" i="1"/>
  <c r="AE462" i="1"/>
  <c r="AE464" i="1"/>
  <c r="AE506" i="1"/>
  <c r="AE509" i="1"/>
  <c r="AE511" i="1"/>
  <c r="AE513" i="1"/>
  <c r="AE515" i="1"/>
  <c r="AE520" i="1"/>
  <c r="AE522" i="1"/>
  <c r="AE524" i="1"/>
  <c r="AE526" i="1"/>
  <c r="AE528" i="1"/>
  <c r="AE530" i="1"/>
  <c r="AE532" i="1"/>
  <c r="AE534" i="1"/>
  <c r="AE536" i="1"/>
  <c r="AE538" i="1"/>
  <c r="AE540" i="1"/>
  <c r="AE542" i="1"/>
  <c r="AE544" i="1"/>
  <c r="AE546" i="1"/>
  <c r="AE548" i="1"/>
  <c r="AE550" i="1"/>
  <c r="AE552" i="1"/>
  <c r="AE554" i="1"/>
  <c r="AE556" i="1"/>
  <c r="AE558" i="1"/>
  <c r="AE560" i="1"/>
  <c r="AE562" i="1"/>
  <c r="AE564" i="1"/>
  <c r="AE566" i="1"/>
  <c r="AE568" i="1"/>
  <c r="AE572" i="1"/>
  <c r="AE574" i="1"/>
  <c r="AS17" i="1"/>
  <c r="AS18" i="1"/>
  <c r="AS15" i="1"/>
  <c r="AS16" i="1"/>
  <c r="AS13" i="1"/>
  <c r="AS14" i="1"/>
  <c r="AS12" i="1"/>
  <c r="AS10" i="1"/>
  <c r="AR18" i="1"/>
  <c r="AR17" i="1"/>
  <c r="AR16" i="1"/>
  <c r="AR15" i="1"/>
  <c r="AR12" i="1"/>
  <c r="AR13" i="1"/>
  <c r="AR11" i="1"/>
  <c r="AQ56" i="1"/>
  <c r="AQ55" i="1"/>
  <c r="AQ54" i="1"/>
  <c r="AQ53" i="1"/>
  <c r="AQ51" i="1"/>
  <c r="AQ52" i="1"/>
  <c r="AQ50" i="1"/>
  <c r="AQ47" i="1"/>
  <c r="AQ48" i="1"/>
  <c r="AQ46" i="1"/>
  <c r="AQ42" i="1"/>
  <c r="AQ41" i="1"/>
  <c r="AQ43" i="1"/>
  <c r="AQ44" i="1"/>
  <c r="AQ45" i="1"/>
  <c r="AQ38" i="1"/>
  <c r="AQ39" i="1"/>
  <c r="AQ40" i="1"/>
  <c r="AQ36" i="1"/>
  <c r="AQ37" i="1"/>
  <c r="AQ34" i="1"/>
  <c r="AQ31" i="1"/>
  <c r="AQ32" i="1"/>
  <c r="AQ33" i="1"/>
  <c r="AQ28" i="1"/>
  <c r="AQ29" i="1"/>
  <c r="AQ30" i="1"/>
  <c r="AQ27" i="1"/>
  <c r="AQ26" i="1"/>
  <c r="AQ21" i="1"/>
  <c r="AQ25" i="1"/>
  <c r="AQ22" i="1"/>
  <c r="AQ23" i="1"/>
  <c r="AQ24" i="1"/>
  <c r="AQ19" i="1"/>
  <c r="AQ20" i="1"/>
  <c r="AQ18" i="1"/>
  <c r="AQ17" i="1"/>
  <c r="AQ16" i="1"/>
  <c r="AQ15" i="1"/>
  <c r="AQ13" i="1"/>
  <c r="AQ14" i="1"/>
  <c r="AQ12" i="1"/>
  <c r="AQ11" i="1"/>
  <c r="AP69" i="1"/>
  <c r="AP68" i="1"/>
  <c r="AP67" i="1"/>
  <c r="AP65" i="1"/>
  <c r="AP66" i="1"/>
  <c r="AP64" i="1"/>
  <c r="AP62" i="1"/>
  <c r="AP61" i="1"/>
  <c r="AM50" i="1"/>
  <c r="AP57" i="1"/>
  <c r="AP54" i="1"/>
  <c r="AG50" i="1"/>
  <c r="AN50" i="1"/>
  <c r="AE50" i="1"/>
  <c r="AD50" i="1"/>
  <c r="AP48" i="1"/>
  <c r="AP44" i="1"/>
  <c r="AP42" i="1"/>
  <c r="AP40" i="1"/>
  <c r="AP51" i="1"/>
  <c r="AP47" i="1"/>
  <c r="AP45" i="1"/>
  <c r="AP43" i="1"/>
  <c r="AP41" i="1"/>
  <c r="AP39" i="1"/>
  <c r="AP36" i="1"/>
  <c r="AP33" i="1"/>
  <c r="AP32" i="1"/>
  <c r="AP30" i="1"/>
  <c r="AP29" i="1"/>
  <c r="AP37" i="1"/>
  <c r="AP38" i="1"/>
  <c r="AP34" i="1"/>
  <c r="AP35" i="1"/>
  <c r="AP31" i="1"/>
  <c r="AP28" i="1"/>
  <c r="AP26" i="1"/>
  <c r="AP27" i="1"/>
  <c r="AP25" i="1"/>
  <c r="AP24" i="1"/>
  <c r="AP19" i="1"/>
  <c r="AP23" i="1"/>
  <c r="AP21" i="1"/>
  <c r="AO60" i="1"/>
  <c r="AO43" i="1"/>
  <c r="AO44" i="1"/>
  <c r="AO52" i="1"/>
  <c r="AO48" i="1"/>
  <c r="AO45" i="1"/>
  <c r="AO46" i="1"/>
  <c r="AO37" i="1"/>
  <c r="AO42" i="1"/>
  <c r="AO38" i="1"/>
  <c r="AO39" i="1"/>
  <c r="AO40" i="1"/>
  <c r="AO53" i="1"/>
  <c r="AO54" i="1"/>
  <c r="AO47" i="1"/>
  <c r="AO41" i="1"/>
  <c r="AO35" i="1"/>
  <c r="AO36" i="1"/>
  <c r="AO30" i="1"/>
  <c r="AO31" i="1"/>
  <c r="AO32" i="1"/>
  <c r="AO29" i="1"/>
  <c r="AO33" i="1"/>
  <c r="AO28" i="1"/>
  <c r="AO26" i="1"/>
  <c r="AM67" i="1"/>
  <c r="AM65" i="1"/>
  <c r="AM61" i="1"/>
  <c r="AO27" i="1"/>
  <c r="AO25" i="1"/>
  <c r="AO24" i="1"/>
  <c r="AO20" i="1"/>
  <c r="AO23" i="1"/>
  <c r="AO21" i="1"/>
  <c r="AO22" i="1"/>
  <c r="AO19" i="1"/>
  <c r="AO16" i="1"/>
  <c r="AO17" i="1"/>
  <c r="AO14" i="1"/>
  <c r="AO13" i="1"/>
  <c r="AO12" i="1"/>
  <c r="AO11" i="1"/>
  <c r="AO10" i="1"/>
  <c r="AN80" i="1"/>
  <c r="AN67" i="1"/>
  <c r="AN63" i="1"/>
  <c r="AN62" i="1"/>
  <c r="AN61" i="1"/>
  <c r="AN58" i="1"/>
  <c r="AN57" i="1"/>
  <c r="AN56" i="1"/>
  <c r="AN55" i="1"/>
  <c r="AN54" i="1"/>
  <c r="AN53" i="1"/>
  <c r="AN52" i="1"/>
  <c r="AN51" i="1"/>
  <c r="AN49" i="1"/>
  <c r="AN47" i="1"/>
  <c r="AN46" i="1"/>
  <c r="AN45" i="1"/>
  <c r="AN44" i="1"/>
  <c r="AN43" i="1"/>
  <c r="AN42" i="1"/>
  <c r="AN41" i="1"/>
  <c r="AN40" i="1"/>
  <c r="AN38" i="1"/>
  <c r="AN39" i="1"/>
  <c r="AN34" i="1"/>
  <c r="AN35" i="1"/>
  <c r="AN36" i="1"/>
  <c r="AN37" i="1"/>
  <c r="AN33" i="1"/>
  <c r="AN32" i="1"/>
  <c r="AN31" i="1"/>
  <c r="AN30" i="1"/>
  <c r="AN29" i="1"/>
  <c r="AN28" i="1"/>
  <c r="AN27" i="1"/>
  <c r="AN25" i="1"/>
  <c r="AN26" i="1"/>
  <c r="AN24" i="1"/>
  <c r="AN23" i="1"/>
  <c r="AN22" i="1"/>
  <c r="AN21" i="1"/>
  <c r="AN20" i="1"/>
  <c r="AN19" i="1"/>
  <c r="AN17" i="1"/>
  <c r="AN16" i="1"/>
  <c r="AM13" i="1"/>
  <c r="AN14" i="1"/>
  <c r="AN12" i="1"/>
  <c r="AN10" i="1"/>
  <c r="AM80" i="1"/>
  <c r="AM69" i="1"/>
  <c r="AM68" i="1"/>
  <c r="AM63" i="1"/>
  <c r="AM62" i="1"/>
  <c r="AM57" i="1"/>
  <c r="AM59" i="1"/>
  <c r="AM58" i="1"/>
  <c r="AM56" i="1"/>
  <c r="AM55" i="1"/>
  <c r="AM54" i="1"/>
  <c r="AM53" i="1"/>
  <c r="AM52" i="1"/>
  <c r="AM33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2" i="1"/>
  <c r="AM31" i="1"/>
  <c r="AM30" i="1"/>
  <c r="AM29" i="1"/>
  <c r="AM28" i="1"/>
  <c r="AM27" i="1"/>
  <c r="AM26" i="1"/>
  <c r="AM25" i="1"/>
  <c r="AM24" i="1"/>
  <c r="AM23" i="1"/>
  <c r="AM22" i="1"/>
  <c r="AF70" i="1"/>
  <c r="AM20" i="1"/>
  <c r="AM21" i="1"/>
  <c r="AM17" i="1"/>
  <c r="AM16" i="1"/>
  <c r="AM14" i="1"/>
  <c r="AM12" i="1"/>
  <c r="AM10" i="1"/>
  <c r="AD20" i="1"/>
  <c r="AD44" i="1"/>
  <c r="AD52" i="1"/>
  <c r="X702" i="1"/>
  <c r="AN702" i="1" s="1"/>
  <c r="AB747" i="1"/>
  <c r="Y791" i="1"/>
  <c r="AO791" i="1" s="1"/>
  <c r="Y792" i="1"/>
  <c r="AC794" i="1"/>
  <c r="AS794" i="1" s="1"/>
  <c r="AC799" i="1"/>
  <c r="AS799" i="1" s="1"/>
  <c r="AD77" i="1"/>
  <c r="AD13" i="1"/>
  <c r="AD17" i="1"/>
  <c r="AW17" i="1" s="1"/>
  <c r="AD21" i="1"/>
  <c r="AD25" i="1"/>
  <c r="AD29" i="1"/>
  <c r="AD33" i="1"/>
  <c r="AD37" i="1"/>
  <c r="AD41" i="1"/>
  <c r="AD45" i="1"/>
  <c r="AD49" i="1"/>
  <c r="AD53" i="1"/>
  <c r="AD58" i="1"/>
  <c r="AD67" i="1"/>
  <c r="AD75" i="1"/>
  <c r="AD61" i="1"/>
  <c r="AD69" i="1"/>
  <c r="AD16" i="1"/>
  <c r="AD40" i="1"/>
  <c r="AD48" i="1"/>
  <c r="Y794" i="1"/>
  <c r="AO794" i="1" s="1"/>
  <c r="Y797" i="1"/>
  <c r="AO797" i="1" s="1"/>
  <c r="AC797" i="1"/>
  <c r="AS797" i="1" s="1"/>
  <c r="AL55" i="1"/>
  <c r="AD55" i="1"/>
  <c r="AD59" i="1"/>
  <c r="AD64" i="1"/>
  <c r="AD72" i="1"/>
  <c r="AD80" i="1"/>
  <c r="AD68" i="1"/>
  <c r="AD10" i="1"/>
  <c r="AD14" i="1"/>
  <c r="AD18" i="1"/>
  <c r="AD22" i="1"/>
  <c r="AD26" i="1"/>
  <c r="AD30" i="1"/>
  <c r="AD34" i="1"/>
  <c r="AD38" i="1"/>
  <c r="AD42" i="1"/>
  <c r="AD46" i="1"/>
  <c r="AD54" i="1"/>
  <c r="AD62" i="1"/>
  <c r="AD70" i="1"/>
  <c r="AD78" i="1"/>
  <c r="Z729" i="1"/>
  <c r="AP729" i="1" s="1"/>
  <c r="Z829" i="1"/>
  <c r="X831" i="1"/>
  <c r="AN831" i="1" s="1"/>
  <c r="AB831" i="1"/>
  <c r="AJ831" i="1" s="1"/>
  <c r="AA834" i="1"/>
  <c r="AQ834" i="1" s="1"/>
  <c r="AD65" i="1"/>
  <c r="AD73" i="1"/>
  <c r="X747" i="1"/>
  <c r="AN747" i="1" s="1"/>
  <c r="Y748" i="1"/>
  <c r="AO748" i="1" s="1"/>
  <c r="Z749" i="1"/>
  <c r="AP749" i="1" s="1"/>
  <c r="AA750" i="1"/>
  <c r="AQ750" i="1" s="1"/>
  <c r="X785" i="1"/>
  <c r="AN785" i="1" s="1"/>
  <c r="Z787" i="1"/>
  <c r="AC791" i="1"/>
  <c r="AC792" i="1"/>
  <c r="AS792" i="1" s="1"/>
  <c r="Y799" i="1"/>
  <c r="AO799" i="1" s="1"/>
  <c r="Y800" i="1"/>
  <c r="AO800" i="1" s="1"/>
  <c r="AD76" i="1"/>
  <c r="AD11" i="1"/>
  <c r="AD15" i="1"/>
  <c r="AD19" i="1"/>
  <c r="AD23" i="1"/>
  <c r="AD27" i="1"/>
  <c r="BA27" i="1" s="1"/>
  <c r="AD31" i="1"/>
  <c r="AD35" i="1"/>
  <c r="AD39" i="1"/>
  <c r="AD43" i="1"/>
  <c r="AD47" i="1"/>
  <c r="AD51" i="1"/>
  <c r="AD56" i="1"/>
  <c r="AD63" i="1"/>
  <c r="AD71" i="1"/>
  <c r="AD79" i="1"/>
  <c r="Y804" i="1"/>
  <c r="AO804" i="1" s="1"/>
  <c r="X807" i="1"/>
  <c r="AN807" i="1" s="1"/>
  <c r="Z809" i="1"/>
  <c r="AP809" i="1" s="1"/>
  <c r="Z733" i="1"/>
  <c r="AP733" i="1" s="1"/>
  <c r="AA734" i="1"/>
  <c r="AQ734" i="1" s="1"/>
  <c r="X781" i="1"/>
  <c r="AN781" i="1" s="1"/>
  <c r="AA802" i="1"/>
  <c r="AQ802" i="1" s="1"/>
  <c r="X803" i="1"/>
  <c r="AN803" i="1" s="1"/>
  <c r="AB803" i="1"/>
  <c r="X806" i="1"/>
  <c r="AN806" i="1" s="1"/>
  <c r="AB806" i="1"/>
  <c r="Y807" i="1"/>
  <c r="AO807" i="1" s="1"/>
  <c r="Y812" i="1"/>
  <c r="AO812" i="1" s="1"/>
  <c r="AA814" i="1"/>
  <c r="AQ814" i="1" s="1"/>
  <c r="AA818" i="1"/>
  <c r="AQ818" i="1" s="1"/>
  <c r="AA838" i="1"/>
  <c r="AI838" i="1" s="1"/>
  <c r="Y842" i="1"/>
  <c r="AO842" i="1" s="1"/>
  <c r="X735" i="1"/>
  <c r="AN735" i="1" s="1"/>
  <c r="AB735" i="1"/>
  <c r="Y736" i="1"/>
  <c r="AO736" i="1" s="1"/>
  <c r="X739" i="1"/>
  <c r="AN739" i="1" s="1"/>
  <c r="AB739" i="1"/>
  <c r="X755" i="1"/>
  <c r="AN755" i="1" s="1"/>
  <c r="AB755" i="1"/>
  <c r="Y756" i="1"/>
  <c r="AO756" i="1" s="1"/>
  <c r="Z757" i="1"/>
  <c r="AP757" i="1" s="1"/>
  <c r="X811" i="1"/>
  <c r="AN811" i="1" s="1"/>
  <c r="Y820" i="1"/>
  <c r="AO820" i="1" s="1"/>
  <c r="Z821" i="1"/>
  <c r="AP821" i="1" s="1"/>
  <c r="X823" i="1"/>
  <c r="AN823" i="1" s="1"/>
  <c r="AB823" i="1"/>
  <c r="AR823" i="1" s="1"/>
  <c r="Y824" i="1"/>
  <c r="AO824" i="1" s="1"/>
  <c r="X841" i="1"/>
  <c r="AF841" i="1" s="1"/>
  <c r="Z842" i="1"/>
  <c r="AP842" i="1" s="1"/>
  <c r="X843" i="1"/>
  <c r="AN843" i="1" s="1"/>
  <c r="X845" i="1"/>
  <c r="AF845" i="1" s="1"/>
  <c r="Y858" i="1"/>
  <c r="AG858" i="1" s="1"/>
  <c r="AD60" i="1"/>
  <c r="Z741" i="1"/>
  <c r="AP741" i="1" s="1"/>
  <c r="X763" i="1"/>
  <c r="AN763" i="1" s="1"/>
  <c r="AA766" i="1"/>
  <c r="Y829" i="1"/>
  <c r="AO829" i="1" s="1"/>
  <c r="X847" i="1"/>
  <c r="AF847" i="1" s="1"/>
  <c r="X849" i="1"/>
  <c r="AF849" i="1" s="1"/>
  <c r="X851" i="1"/>
  <c r="X855" i="1"/>
  <c r="AN855" i="1" s="1"/>
  <c r="AF802" i="1"/>
  <c r="AJ802" i="1"/>
  <c r="AG803" i="1"/>
  <c r="AI829" i="1"/>
  <c r="AG841" i="1"/>
  <c r="AF826" i="1"/>
  <c r="AJ826" i="1"/>
  <c r="AG855" i="1"/>
  <c r="AF856" i="1"/>
  <c r="AH768" i="1"/>
  <c r="AI809" i="1"/>
  <c r="AG811" i="1"/>
  <c r="AI813" i="1"/>
  <c r="AF818" i="1"/>
  <c r="AJ818" i="1"/>
  <c r="AF822" i="1"/>
  <c r="AF830" i="1"/>
  <c r="AF834" i="1"/>
  <c r="AJ834" i="1"/>
  <c r="AF838" i="1"/>
  <c r="AJ838" i="1"/>
  <c r="AG849" i="1"/>
  <c r="AI850" i="1"/>
  <c r="AG859" i="1"/>
  <c r="AH800" i="1"/>
  <c r="AI801" i="1"/>
  <c r="AF810" i="1"/>
  <c r="AF814" i="1"/>
  <c r="AG823" i="1"/>
  <c r="AH824" i="1"/>
  <c r="AG835" i="1"/>
  <c r="AG851" i="1"/>
  <c r="AF852" i="1"/>
  <c r="AF746" i="1"/>
  <c r="AJ746" i="1"/>
  <c r="AH804" i="1"/>
  <c r="AI805" i="1"/>
  <c r="AG815" i="1"/>
  <c r="AH816" i="1"/>
  <c r="AH820" i="1"/>
  <c r="AH832" i="1"/>
  <c r="AI840" i="1"/>
  <c r="AI844" i="1"/>
  <c r="AG847" i="1"/>
  <c r="AG701" i="1"/>
  <c r="AI702" i="1"/>
  <c r="AF824" i="1"/>
  <c r="AJ824" i="1"/>
  <c r="AI831" i="1"/>
  <c r="AF861" i="1"/>
  <c r="AF748" i="1"/>
  <c r="AJ748" i="1"/>
  <c r="AG749" i="1"/>
  <c r="AH750" i="1"/>
  <c r="AG741" i="1"/>
  <c r="AG632" i="1"/>
  <c r="AF801" i="1"/>
  <c r="AJ801" i="1"/>
  <c r="AI768" i="1"/>
  <c r="AG814" i="1"/>
  <c r="AG670" i="1"/>
  <c r="AH671" i="1"/>
  <c r="AF721" i="1"/>
  <c r="AJ721" i="1"/>
  <c r="AF728" i="1"/>
  <c r="AJ728" i="1"/>
  <c r="AH731" i="1"/>
  <c r="AF809" i="1"/>
  <c r="AJ809" i="1"/>
  <c r="AG826" i="1"/>
  <c r="AI832" i="1"/>
  <c r="AI791" i="1"/>
  <c r="AG802" i="1"/>
  <c r="AH803" i="1"/>
  <c r="AF805" i="1"/>
  <c r="AI816" i="1"/>
  <c r="AI820" i="1"/>
  <c r="AF821" i="1"/>
  <c r="AH823" i="1"/>
  <c r="AI824" i="1"/>
  <c r="AF829" i="1"/>
  <c r="AF853" i="1"/>
  <c r="AF857" i="1"/>
  <c r="AF724" i="1"/>
  <c r="AJ724" i="1"/>
  <c r="AF725" i="1"/>
  <c r="AJ725" i="1"/>
  <c r="AI828" i="1"/>
  <c r="AG830" i="1"/>
  <c r="AG852" i="1"/>
  <c r="AG856" i="1"/>
  <c r="AG724" i="1"/>
  <c r="AG725" i="1"/>
  <c r="AF778" i="1"/>
  <c r="AF828" i="1"/>
  <c r="AF664" i="1"/>
  <c r="AJ664" i="1"/>
  <c r="AG665" i="1"/>
  <c r="AH666" i="1"/>
  <c r="AH686" i="1"/>
  <c r="AF696" i="1"/>
  <c r="AJ696" i="1"/>
  <c r="AG697" i="1"/>
  <c r="AI698" i="1"/>
  <c r="AH737" i="1"/>
  <c r="AI742" i="1"/>
  <c r="AG745" i="1"/>
  <c r="AF751" i="1"/>
  <c r="AJ751" i="1"/>
  <c r="AG752" i="1"/>
  <c r="AG764" i="1"/>
  <c r="AF767" i="1"/>
  <c r="AJ767" i="1"/>
  <c r="AH783" i="1"/>
  <c r="AG795" i="1"/>
  <c r="AK795" i="1"/>
  <c r="AG813" i="1"/>
  <c r="AF815" i="1"/>
  <c r="AJ815" i="1"/>
  <c r="AF819" i="1"/>
  <c r="AJ819" i="1"/>
  <c r="AH825" i="1"/>
  <c r="AF827" i="1"/>
  <c r="AJ827" i="1"/>
  <c r="AG832" i="1"/>
  <c r="AF835" i="1"/>
  <c r="AG836" i="1"/>
  <c r="AG837" i="1"/>
  <c r="AI839" i="1"/>
  <c r="AH844" i="1"/>
  <c r="AH846" i="1"/>
  <c r="AH848" i="1"/>
  <c r="AH850" i="1"/>
  <c r="AF859" i="1"/>
  <c r="AH678" i="1"/>
  <c r="AG709" i="1"/>
  <c r="AK724" i="1"/>
  <c r="AK725" i="1"/>
  <c r="AH779" i="1"/>
  <c r="AG848" i="1"/>
  <c r="AG860" i="1"/>
  <c r="AF672" i="1"/>
  <c r="AJ672" i="1"/>
  <c r="AG673" i="1"/>
  <c r="AF731" i="1"/>
  <c r="AJ731" i="1"/>
  <c r="AG732" i="1"/>
  <c r="AG733" i="1"/>
  <c r="AH734" i="1"/>
  <c r="AF743" i="1"/>
  <c r="AJ743" i="1"/>
  <c r="AG744" i="1"/>
  <c r="AH745" i="1"/>
  <c r="AH753" i="1"/>
  <c r="AF759" i="1"/>
  <c r="AJ759" i="1"/>
  <c r="AG760" i="1"/>
  <c r="AH761" i="1"/>
  <c r="AI762" i="1"/>
  <c r="AF791" i="1"/>
  <c r="AJ791" i="1"/>
  <c r="AG793" i="1"/>
  <c r="AK793" i="1"/>
  <c r="AG796" i="1"/>
  <c r="AK796" i="1"/>
  <c r="AG798" i="1"/>
  <c r="AK798" i="1"/>
  <c r="AF799" i="1"/>
  <c r="AJ799" i="1"/>
  <c r="AG809" i="1"/>
  <c r="AI811" i="1"/>
  <c r="AH813" i="1"/>
  <c r="AG816" i="1"/>
  <c r="AH817" i="1"/>
  <c r="AG821" i="1"/>
  <c r="AI822" i="1"/>
  <c r="AH833" i="1"/>
  <c r="AH837" i="1"/>
  <c r="AF839" i="1"/>
  <c r="AI845" i="1"/>
  <c r="AG854" i="1"/>
  <c r="AH658" i="1"/>
  <c r="AF676" i="1"/>
  <c r="AJ676" i="1"/>
  <c r="AG677" i="1"/>
  <c r="AF684" i="1"/>
  <c r="AJ684" i="1"/>
  <c r="AG685" i="1"/>
  <c r="AH690" i="1"/>
  <c r="AG703" i="1"/>
  <c r="AI704" i="1"/>
  <c r="AH712" i="1"/>
  <c r="AG713" i="1"/>
  <c r="AG722" i="1"/>
  <c r="AK722" i="1"/>
  <c r="AG723" i="1"/>
  <c r="AK723" i="1"/>
  <c r="AI735" i="1"/>
  <c r="AH742" i="1"/>
  <c r="AI751" i="1"/>
  <c r="AI763" i="1"/>
  <c r="AH766" i="1"/>
  <c r="AH769" i="1"/>
  <c r="AF776" i="1"/>
  <c r="AF784" i="1"/>
  <c r="AF788" i="1"/>
  <c r="AF792" i="1"/>
  <c r="AJ792" i="1"/>
  <c r="AF794" i="1"/>
  <c r="AJ794" i="1"/>
  <c r="AF797" i="1"/>
  <c r="AJ797" i="1"/>
  <c r="AF800" i="1"/>
  <c r="AJ800" i="1"/>
  <c r="AH806" i="1"/>
  <c r="AF808" i="1"/>
  <c r="AJ808" i="1"/>
  <c r="AH810" i="1"/>
  <c r="AF812" i="1"/>
  <c r="AJ812" i="1"/>
  <c r="AH814" i="1"/>
  <c r="AF816" i="1"/>
  <c r="AJ816" i="1"/>
  <c r="AG817" i="1"/>
  <c r="AG825" i="1"/>
  <c r="AH830" i="1"/>
  <c r="AH834" i="1"/>
  <c r="AG850" i="1"/>
  <c r="AF854" i="1"/>
  <c r="AF858" i="1"/>
  <c r="AH662" i="1"/>
  <c r="AF668" i="1"/>
  <c r="AJ668" i="1"/>
  <c r="AH670" i="1"/>
  <c r="AF680" i="1"/>
  <c r="AJ680" i="1"/>
  <c r="AF688" i="1"/>
  <c r="AJ688" i="1"/>
  <c r="AG689" i="1"/>
  <c r="AH694" i="1"/>
  <c r="AG699" i="1"/>
  <c r="AG705" i="1"/>
  <c r="AI706" i="1"/>
  <c r="AH716" i="1"/>
  <c r="AG717" i="1"/>
  <c r="AG721" i="1"/>
  <c r="AK721" i="1"/>
  <c r="AI731" i="1"/>
  <c r="AF736" i="1"/>
  <c r="AI739" i="1"/>
  <c r="AI743" i="1"/>
  <c r="AF752" i="1"/>
  <c r="AI755" i="1"/>
  <c r="AI759" i="1"/>
  <c r="AH777" i="1"/>
  <c r="AF780" i="1"/>
  <c r="AH786" i="1"/>
  <c r="AF795" i="1"/>
  <c r="AJ795" i="1"/>
  <c r="AG801" i="1"/>
  <c r="AI803" i="1"/>
  <c r="AF804" i="1"/>
  <c r="AJ804" i="1"/>
  <c r="AF832" i="1"/>
  <c r="AJ832" i="1"/>
  <c r="AI835" i="1"/>
  <c r="AH838" i="1"/>
  <c r="AI841" i="1"/>
  <c r="AG844" i="1"/>
  <c r="AI847" i="1"/>
  <c r="AH656" i="1"/>
  <c r="AF660" i="1"/>
  <c r="AJ660" i="1"/>
  <c r="AG661" i="1"/>
  <c r="AG669" i="1"/>
  <c r="AH674" i="1"/>
  <c r="AG681" i="1"/>
  <c r="AH682" i="1"/>
  <c r="AF692" i="1"/>
  <c r="AJ692" i="1"/>
  <c r="AG693" i="1"/>
  <c r="AI700" i="1"/>
  <c r="AG707" i="1"/>
  <c r="AI708" i="1"/>
  <c r="AG720" i="1"/>
  <c r="AK720" i="1"/>
  <c r="AG729" i="1"/>
  <c r="AF732" i="1"/>
  <c r="AJ732" i="1"/>
  <c r="AG737" i="1"/>
  <c r="AF740" i="1"/>
  <c r="AJ740" i="1"/>
  <c r="AF744" i="1"/>
  <c r="AI747" i="1"/>
  <c r="AG753" i="1"/>
  <c r="AF756" i="1"/>
  <c r="AJ756" i="1"/>
  <c r="AG757" i="1"/>
  <c r="AF760" i="1"/>
  <c r="AJ760" i="1"/>
  <c r="AG761" i="1"/>
  <c r="AF764" i="1"/>
  <c r="AJ764" i="1"/>
  <c r="AG765" i="1"/>
  <c r="AI767" i="1"/>
  <c r="AF770" i="1"/>
  <c r="AH771" i="1"/>
  <c r="AH773" i="1"/>
  <c r="AH782" i="1"/>
  <c r="AF789" i="1"/>
  <c r="AF793" i="1"/>
  <c r="AJ793" i="1"/>
  <c r="AF796" i="1"/>
  <c r="AJ796" i="1"/>
  <c r="AF798" i="1"/>
  <c r="AJ798" i="1"/>
  <c r="AG805" i="1"/>
  <c r="AI815" i="1"/>
  <c r="AH818" i="1"/>
  <c r="AF820" i="1"/>
  <c r="AG833" i="1"/>
  <c r="AF836" i="1"/>
  <c r="AJ836" i="1"/>
  <c r="AG840" i="1"/>
  <c r="AI843" i="1"/>
  <c r="AG846" i="1"/>
  <c r="AI849" i="1"/>
  <c r="AG853" i="1"/>
  <c r="AG857" i="1"/>
  <c r="AF723" i="1"/>
  <c r="AJ723" i="1"/>
  <c r="AF790" i="1"/>
  <c r="AI792" i="1"/>
  <c r="AI794" i="1"/>
  <c r="AI796" i="1"/>
  <c r="AI798" i="1"/>
  <c r="AI800" i="1"/>
  <c r="AH807" i="1"/>
  <c r="AF817" i="1"/>
  <c r="AJ817" i="1"/>
  <c r="AG822" i="1"/>
  <c r="AH827" i="1"/>
  <c r="AF833" i="1"/>
  <c r="AJ833" i="1"/>
  <c r="AH835" i="1"/>
  <c r="AF837" i="1"/>
  <c r="AJ837" i="1"/>
  <c r="AF720" i="1"/>
  <c r="AJ720" i="1"/>
  <c r="AF726" i="1"/>
  <c r="AJ726" i="1"/>
  <c r="AI793" i="1"/>
  <c r="AI795" i="1"/>
  <c r="AI797" i="1"/>
  <c r="AI799" i="1"/>
  <c r="AI804" i="1"/>
  <c r="AG806" i="1"/>
  <c r="AF813" i="1"/>
  <c r="AJ813" i="1"/>
  <c r="AG818" i="1"/>
  <c r="AF825" i="1"/>
  <c r="AI836" i="1"/>
  <c r="AI669" i="1"/>
  <c r="AG781" i="1"/>
  <c r="AI726" i="1"/>
  <c r="AF730" i="1"/>
  <c r="AJ730" i="1"/>
  <c r="AF738" i="1"/>
  <c r="AJ738" i="1"/>
  <c r="AF754" i="1"/>
  <c r="AJ754" i="1"/>
  <c r="AF758" i="1"/>
  <c r="AJ758" i="1"/>
  <c r="AF762" i="1"/>
  <c r="AF771" i="1"/>
  <c r="AG785" i="1"/>
  <c r="AG690" i="1"/>
  <c r="AH691" i="1"/>
  <c r="AF737" i="1"/>
  <c r="AJ737" i="1"/>
  <c r="AG738" i="1"/>
  <c r="AI740" i="1"/>
  <c r="AH747" i="1"/>
  <c r="AH759" i="1"/>
  <c r="AH763" i="1"/>
  <c r="AI774" i="1"/>
  <c r="AG786" i="1"/>
  <c r="AF673" i="1"/>
  <c r="AJ673" i="1"/>
  <c r="AF753" i="1"/>
  <c r="AJ753" i="1"/>
  <c r="AG754" i="1"/>
  <c r="AI756" i="1"/>
  <c r="AG634" i="1"/>
  <c r="AG646" i="1"/>
  <c r="AG650" i="1"/>
  <c r="AK650" i="1"/>
  <c r="AG651" i="1"/>
  <c r="AK651" i="1"/>
  <c r="AG656" i="1"/>
  <c r="AK656" i="1"/>
  <c r="AF693" i="1"/>
  <c r="AJ693" i="1"/>
  <c r="AG712" i="1"/>
  <c r="AG742" i="1"/>
  <c r="AI770" i="1"/>
  <c r="AG789" i="1"/>
  <c r="AF605" i="1"/>
  <c r="AJ605" i="1"/>
  <c r="AF613" i="1"/>
  <c r="AJ613" i="1"/>
  <c r="AF621" i="1"/>
  <c r="AJ621" i="1"/>
  <c r="AG622" i="1"/>
  <c r="AH623" i="1"/>
  <c r="AI624" i="1"/>
  <c r="AI627" i="1"/>
  <c r="AG649" i="1"/>
  <c r="AK649" i="1"/>
  <c r="AG655" i="1"/>
  <c r="AK655" i="1"/>
  <c r="AG662" i="1"/>
  <c r="AH663" i="1"/>
  <c r="AF665" i="1"/>
  <c r="AJ665" i="1"/>
  <c r="AG666" i="1"/>
  <c r="AH667" i="1"/>
  <c r="AF669" i="1"/>
  <c r="AJ669" i="1"/>
  <c r="AG686" i="1"/>
  <c r="AH687" i="1"/>
  <c r="AF689" i="1"/>
  <c r="AJ689" i="1"/>
  <c r="AF729" i="1"/>
  <c r="AJ729" i="1"/>
  <c r="AG730" i="1"/>
  <c r="AI732" i="1"/>
  <c r="AF745" i="1"/>
  <c r="AJ745" i="1"/>
  <c r="AG746" i="1"/>
  <c r="AI748" i="1"/>
  <c r="AF757" i="1"/>
  <c r="AJ757" i="1"/>
  <c r="AG758" i="1"/>
  <c r="AI760" i="1"/>
  <c r="AG771" i="1"/>
  <c r="AI776" i="1"/>
  <c r="AJ597" i="1"/>
  <c r="AG598" i="1"/>
  <c r="AH599" i="1"/>
  <c r="AI600" i="1"/>
  <c r="AH607" i="1"/>
  <c r="AI608" i="1"/>
  <c r="AH615" i="1"/>
  <c r="AI616" i="1"/>
  <c r="AF625" i="1"/>
  <c r="AJ625" i="1"/>
  <c r="AG626" i="1"/>
  <c r="AG628" i="1"/>
  <c r="AI629" i="1"/>
  <c r="AG638" i="1"/>
  <c r="AG653" i="1"/>
  <c r="AK653" i="1"/>
  <c r="AG654" i="1"/>
  <c r="AK654" i="1"/>
  <c r="AG658" i="1"/>
  <c r="AH659" i="1"/>
  <c r="AF661" i="1"/>
  <c r="AJ661" i="1"/>
  <c r="AG678" i="1"/>
  <c r="AH679" i="1"/>
  <c r="AF681" i="1"/>
  <c r="AJ681" i="1"/>
  <c r="AG682" i="1"/>
  <c r="AH683" i="1"/>
  <c r="AF685" i="1"/>
  <c r="AJ685" i="1"/>
  <c r="AH715" i="1"/>
  <c r="AF727" i="1"/>
  <c r="AJ727" i="1"/>
  <c r="AF733" i="1"/>
  <c r="AI736" i="1"/>
  <c r="AF741" i="1"/>
  <c r="AF749" i="1"/>
  <c r="AI752" i="1"/>
  <c r="AF761" i="1"/>
  <c r="AJ761" i="1"/>
  <c r="AG762" i="1"/>
  <c r="AI764" i="1"/>
  <c r="AG769" i="1"/>
  <c r="AG773" i="1"/>
  <c r="AG775" i="1"/>
  <c r="AI778" i="1"/>
  <c r="AG782" i="1"/>
  <c r="AF593" i="1"/>
  <c r="AJ593" i="1"/>
  <c r="AH595" i="1"/>
  <c r="AF601" i="1"/>
  <c r="AJ601" i="1"/>
  <c r="AG602" i="1"/>
  <c r="AH603" i="1"/>
  <c r="AF609" i="1"/>
  <c r="AJ609" i="1"/>
  <c r="AG610" i="1"/>
  <c r="AH611" i="1"/>
  <c r="AF617" i="1"/>
  <c r="AJ617" i="1"/>
  <c r="AG618" i="1"/>
  <c r="AH619" i="1"/>
  <c r="AG630" i="1"/>
  <c r="AI631" i="1"/>
  <c r="AI633" i="1"/>
  <c r="AI635" i="1"/>
  <c r="AG642" i="1"/>
  <c r="AG652" i="1"/>
  <c r="AK652" i="1"/>
  <c r="AG657" i="1"/>
  <c r="AK657" i="1"/>
  <c r="AG674" i="1"/>
  <c r="AH675" i="1"/>
  <c r="AF677" i="1"/>
  <c r="AJ677" i="1"/>
  <c r="AG694" i="1"/>
  <c r="AH695" i="1"/>
  <c r="AH711" i="1"/>
  <c r="AG716" i="1"/>
  <c r="AF722" i="1"/>
  <c r="AJ722" i="1"/>
  <c r="AG734" i="1"/>
  <c r="AH739" i="1"/>
  <c r="AI744" i="1"/>
  <c r="AG750" i="1"/>
  <c r="AH755" i="1"/>
  <c r="AF765" i="1"/>
  <c r="AJ765" i="1"/>
  <c r="AH767" i="1"/>
  <c r="AI772" i="1"/>
  <c r="AG777" i="1"/>
  <c r="AG779" i="1"/>
  <c r="AI661" i="1"/>
  <c r="AI681" i="1"/>
  <c r="AF719" i="1"/>
  <c r="AI728" i="1"/>
  <c r="AH732" i="1"/>
  <c r="AF734" i="1"/>
  <c r="AJ734" i="1"/>
  <c r="AH736" i="1"/>
  <c r="AH740" i="1"/>
  <c r="AH744" i="1"/>
  <c r="AH748" i="1"/>
  <c r="AF750" i="1"/>
  <c r="AJ750" i="1"/>
  <c r="AH752" i="1"/>
  <c r="AH756" i="1"/>
  <c r="AH760" i="1"/>
  <c r="AH764" i="1"/>
  <c r="AF766" i="1"/>
  <c r="AJ766" i="1"/>
  <c r="AF773" i="1"/>
  <c r="AI727" i="1"/>
  <c r="AF742" i="1"/>
  <c r="AJ742" i="1"/>
  <c r="AH772" i="1"/>
  <c r="AI729" i="1"/>
  <c r="AI737" i="1"/>
  <c r="AG743" i="1"/>
  <c r="AI745" i="1"/>
  <c r="AI753" i="1"/>
  <c r="AG763" i="1"/>
  <c r="AG767" i="1"/>
  <c r="AF769" i="1"/>
  <c r="AH774" i="1"/>
  <c r="AG664" i="1"/>
  <c r="AH677" i="1"/>
  <c r="AH726" i="1"/>
  <c r="AH717" i="1"/>
  <c r="AG714" i="1"/>
  <c r="AI682" i="1"/>
  <c r="AG696" i="1"/>
  <c r="AF671" i="1"/>
  <c r="AJ671" i="1"/>
  <c r="AH705" i="1"/>
  <c r="AH709" i="1"/>
  <c r="AH661" i="1"/>
  <c r="AI666" i="1"/>
  <c r="AG680" i="1"/>
  <c r="AH693" i="1"/>
  <c r="AH697" i="1"/>
  <c r="AH703" i="1"/>
  <c r="AF706" i="1"/>
  <c r="AF687" i="1"/>
  <c r="AJ687" i="1"/>
  <c r="AF698" i="1"/>
  <c r="AF704" i="1"/>
  <c r="AG710" i="1"/>
  <c r="AH713" i="1"/>
  <c r="AJ650" i="1"/>
  <c r="AF694" i="1"/>
  <c r="AJ694" i="1"/>
  <c r="AI693" i="1"/>
  <c r="AF662" i="1"/>
  <c r="AJ662" i="1"/>
  <c r="AF670" i="1"/>
  <c r="AJ670" i="1"/>
  <c r="AG671" i="1"/>
  <c r="AJ651" i="1"/>
  <c r="AF652" i="1"/>
  <c r="AJ652" i="1"/>
  <c r="AJ653" i="1"/>
  <c r="AG663" i="1"/>
  <c r="AI673" i="1"/>
  <c r="AF674" i="1"/>
  <c r="AJ674" i="1"/>
  <c r="AG675" i="1"/>
  <c r="AF682" i="1"/>
  <c r="AJ682" i="1"/>
  <c r="AG683" i="1"/>
  <c r="AG695" i="1"/>
  <c r="AH710" i="1"/>
  <c r="AH714" i="1"/>
  <c r="AJ654" i="1"/>
  <c r="AJ655" i="1"/>
  <c r="AF656" i="1"/>
  <c r="AJ656" i="1"/>
  <c r="AJ657" i="1"/>
  <c r="AI665" i="1"/>
  <c r="AI677" i="1"/>
  <c r="AF678" i="1"/>
  <c r="AJ678" i="1"/>
  <c r="AI685" i="1"/>
  <c r="AF686" i="1"/>
  <c r="AJ686" i="1"/>
  <c r="AG687" i="1"/>
  <c r="AJ649" i="1"/>
  <c r="AF658" i="1"/>
  <c r="AJ658" i="1"/>
  <c r="AG659" i="1"/>
  <c r="AF666" i="1"/>
  <c r="AJ666" i="1"/>
  <c r="AG667" i="1"/>
  <c r="AG679" i="1"/>
  <c r="AI689" i="1"/>
  <c r="AF690" i="1"/>
  <c r="AJ690" i="1"/>
  <c r="AG691" i="1"/>
  <c r="AG711" i="1"/>
  <c r="AG715" i="1"/>
  <c r="AG660" i="1"/>
  <c r="AI662" i="1"/>
  <c r="AF667" i="1"/>
  <c r="AJ667" i="1"/>
  <c r="AH673" i="1"/>
  <c r="AG676" i="1"/>
  <c r="AI678" i="1"/>
  <c r="AF683" i="1"/>
  <c r="AJ683" i="1"/>
  <c r="AH689" i="1"/>
  <c r="AG692" i="1"/>
  <c r="AI694" i="1"/>
  <c r="AI658" i="1"/>
  <c r="AF663" i="1"/>
  <c r="AJ663" i="1"/>
  <c r="AH669" i="1"/>
  <c r="AG672" i="1"/>
  <c r="AI674" i="1"/>
  <c r="AF679" i="1"/>
  <c r="AJ679" i="1"/>
  <c r="AH685" i="1"/>
  <c r="AG688" i="1"/>
  <c r="AI690" i="1"/>
  <c r="AF695" i="1"/>
  <c r="AJ695" i="1"/>
  <c r="AF659" i="1"/>
  <c r="AJ659" i="1"/>
  <c r="AH665" i="1"/>
  <c r="AG668" i="1"/>
  <c r="AI670" i="1"/>
  <c r="AF675" i="1"/>
  <c r="AJ675" i="1"/>
  <c r="AH681" i="1"/>
  <c r="AG684" i="1"/>
  <c r="AI686" i="1"/>
  <c r="AF691" i="1"/>
  <c r="AJ691" i="1"/>
  <c r="AH649" i="1"/>
  <c r="AH652" i="1"/>
  <c r="AH655" i="1"/>
  <c r="AH651" i="1"/>
  <c r="AH654" i="1"/>
  <c r="AH657" i="1"/>
  <c r="AH650" i="1"/>
  <c r="AH653" i="1"/>
  <c r="AF588" i="1"/>
  <c r="AF620" i="1"/>
  <c r="AG613" i="1"/>
  <c r="AI407" i="1"/>
  <c r="AF412" i="1"/>
  <c r="AJ412" i="1"/>
  <c r="AI599" i="1"/>
  <c r="AF608" i="1"/>
  <c r="AJ608" i="1"/>
  <c r="AF624" i="1"/>
  <c r="AJ624" i="1"/>
  <c r="AF648" i="1"/>
  <c r="AF631" i="1"/>
  <c r="AG601" i="1"/>
  <c r="AF604" i="1"/>
  <c r="AJ604" i="1"/>
  <c r="AI611" i="1"/>
  <c r="AI615" i="1"/>
  <c r="AH626" i="1"/>
  <c r="AG639" i="1"/>
  <c r="AG643" i="1"/>
  <c r="AG503" i="1"/>
  <c r="AI530" i="1"/>
  <c r="AF531" i="1"/>
  <c r="AJ531" i="1"/>
  <c r="AH532" i="1"/>
  <c r="AI533" i="1"/>
  <c r="AF535" i="1"/>
  <c r="AJ535" i="1"/>
  <c r="AI538" i="1"/>
  <c r="AF539" i="1"/>
  <c r="AF542" i="1"/>
  <c r="AJ542" i="1"/>
  <c r="AG543" i="1"/>
  <c r="AF567" i="1"/>
  <c r="AF572" i="1"/>
  <c r="AF642" i="1"/>
  <c r="AF384" i="1"/>
  <c r="AJ384" i="1"/>
  <c r="AG385" i="1"/>
  <c r="AH386" i="1"/>
  <c r="AI387" i="1"/>
  <c r="AF396" i="1"/>
  <c r="AJ396" i="1"/>
  <c r="AG397" i="1"/>
  <c r="AH398" i="1"/>
  <c r="AI399" i="1"/>
  <c r="AG527" i="1"/>
  <c r="AI529" i="1"/>
  <c r="AF530" i="1"/>
  <c r="AJ530" i="1"/>
  <c r="AF538" i="1"/>
  <c r="AJ538" i="1"/>
  <c r="AG552" i="1"/>
  <c r="AJ376" i="1"/>
  <c r="AH378" i="1"/>
  <c r="AI379" i="1"/>
  <c r="AF408" i="1"/>
  <c r="AK438" i="1"/>
  <c r="AF468" i="1"/>
  <c r="AG469" i="1"/>
  <c r="AH470" i="1"/>
  <c r="AJ509" i="1"/>
  <c r="AF380" i="1"/>
  <c r="AJ380" i="1"/>
  <c r="AG381" i="1"/>
  <c r="AG389" i="1"/>
  <c r="AH390" i="1"/>
  <c r="AI391" i="1"/>
  <c r="AG401" i="1"/>
  <c r="AH402" i="1"/>
  <c r="AI403" i="1"/>
  <c r="AG409" i="1"/>
  <c r="AF430" i="1"/>
  <c r="AG436" i="1"/>
  <c r="AK436" i="1"/>
  <c r="AG445" i="1"/>
  <c r="AH446" i="1"/>
  <c r="AI447" i="1"/>
  <c r="AF448" i="1"/>
  <c r="AJ448" i="1"/>
  <c r="AG449" i="1"/>
  <c r="AH450" i="1"/>
  <c r="AF464" i="1"/>
  <c r="AJ464" i="1"/>
  <c r="AI471" i="1"/>
  <c r="AF480" i="1"/>
  <c r="AJ480" i="1"/>
  <c r="AG481" i="1"/>
  <c r="AH482" i="1"/>
  <c r="AG499" i="1"/>
  <c r="AG513" i="1"/>
  <c r="AK513" i="1"/>
  <c r="AG516" i="1"/>
  <c r="AF519" i="1"/>
  <c r="AJ519" i="1"/>
  <c r="AH520" i="1"/>
  <c r="AI521" i="1"/>
  <c r="AI522" i="1"/>
  <c r="AG524" i="1"/>
  <c r="AH525" i="1"/>
  <c r="AF587" i="1"/>
  <c r="AH588" i="1"/>
  <c r="AI589" i="1"/>
  <c r="AF602" i="1"/>
  <c r="AJ602" i="1"/>
  <c r="AG603" i="1"/>
  <c r="AH604" i="1"/>
  <c r="AI609" i="1"/>
  <c r="AH613" i="1"/>
  <c r="AF615" i="1"/>
  <c r="AG616" i="1"/>
  <c r="AG637" i="1"/>
  <c r="AH639" i="1"/>
  <c r="AF641" i="1"/>
  <c r="AF376" i="1"/>
  <c r="AG377" i="1"/>
  <c r="AF388" i="1"/>
  <c r="AF400" i="1"/>
  <c r="AG437" i="1"/>
  <c r="AK437" i="1"/>
  <c r="AJ468" i="1"/>
  <c r="AG520" i="1"/>
  <c r="AH521" i="1"/>
  <c r="AG588" i="1"/>
  <c r="AH374" i="1"/>
  <c r="AI383" i="1"/>
  <c r="AF392" i="1"/>
  <c r="AJ392" i="1"/>
  <c r="AG393" i="1"/>
  <c r="AH394" i="1"/>
  <c r="AI395" i="1"/>
  <c r="AF404" i="1"/>
  <c r="AJ404" i="1"/>
  <c r="AG405" i="1"/>
  <c r="AI411" i="1"/>
  <c r="AF426" i="1"/>
  <c r="AH441" i="1"/>
  <c r="AH443" i="1"/>
  <c r="AI451" i="1"/>
  <c r="AG453" i="1"/>
  <c r="AH454" i="1"/>
  <c r="AI455" i="1"/>
  <c r="AG457" i="1"/>
  <c r="AG480" i="1"/>
  <c r="AH481" i="1"/>
  <c r="AI483" i="1"/>
  <c r="AF518" i="1"/>
  <c r="AG532" i="1"/>
  <c r="AI546" i="1"/>
  <c r="AG548" i="1"/>
  <c r="AH556" i="1"/>
  <c r="AJ583" i="1"/>
  <c r="AI610" i="1"/>
  <c r="AI613" i="1"/>
  <c r="AI614" i="1"/>
  <c r="AG615" i="1"/>
  <c r="AF626" i="1"/>
  <c r="AH627" i="1"/>
  <c r="AF632" i="1"/>
  <c r="AH633" i="1"/>
  <c r="AF636" i="1"/>
  <c r="AF452" i="1"/>
  <c r="AJ452" i="1"/>
  <c r="AF456" i="1"/>
  <c r="AJ456" i="1"/>
  <c r="AH458" i="1"/>
  <c r="AI459" i="1"/>
  <c r="AG461" i="1"/>
  <c r="AH462" i="1"/>
  <c r="AF472" i="1"/>
  <c r="AJ472" i="1"/>
  <c r="AG473" i="1"/>
  <c r="AH474" i="1"/>
  <c r="AI475" i="1"/>
  <c r="AG477" i="1"/>
  <c r="AH478" i="1"/>
  <c r="AF505" i="1"/>
  <c r="AG511" i="1"/>
  <c r="AK511" i="1"/>
  <c r="AH517" i="1"/>
  <c r="AG519" i="1"/>
  <c r="AF522" i="1"/>
  <c r="AJ522" i="1"/>
  <c r="AF523" i="1"/>
  <c r="AJ523" i="1"/>
  <c r="AH524" i="1"/>
  <c r="AI525" i="1"/>
  <c r="AI526" i="1"/>
  <c r="AG528" i="1"/>
  <c r="AG531" i="1"/>
  <c r="AF550" i="1"/>
  <c r="AF551" i="1"/>
  <c r="AJ551" i="1"/>
  <c r="AI554" i="1"/>
  <c r="AF559" i="1"/>
  <c r="AF576" i="1"/>
  <c r="AF581" i="1"/>
  <c r="AJ581" i="1"/>
  <c r="AF582" i="1"/>
  <c r="AJ582" i="1"/>
  <c r="AG583" i="1"/>
  <c r="AK583" i="1"/>
  <c r="AF586" i="1"/>
  <c r="AJ586" i="1"/>
  <c r="AG587" i="1"/>
  <c r="AG591" i="1"/>
  <c r="AH592" i="1"/>
  <c r="AG595" i="1"/>
  <c r="AH596" i="1"/>
  <c r="AI597" i="1"/>
  <c r="AI598" i="1"/>
  <c r="AG600" i="1"/>
  <c r="AF606" i="1"/>
  <c r="AJ606" i="1"/>
  <c r="AF607" i="1"/>
  <c r="AH621" i="1"/>
  <c r="AH624" i="1"/>
  <c r="AF628" i="1"/>
  <c r="AH637" i="1"/>
  <c r="AG456" i="1"/>
  <c r="AI458" i="1"/>
  <c r="AF460" i="1"/>
  <c r="AJ460" i="1"/>
  <c r="AF463" i="1"/>
  <c r="AJ463" i="1"/>
  <c r="AG465" i="1"/>
  <c r="AH466" i="1"/>
  <c r="AI467" i="1"/>
  <c r="AF475" i="1"/>
  <c r="AJ475" i="1"/>
  <c r="AF476" i="1"/>
  <c r="AJ476" i="1"/>
  <c r="AI479" i="1"/>
  <c r="AG507" i="1"/>
  <c r="AK507" i="1"/>
  <c r="AI517" i="1"/>
  <c r="AI518" i="1"/>
  <c r="AG523" i="1"/>
  <c r="AF526" i="1"/>
  <c r="AJ526" i="1"/>
  <c r="AF527" i="1"/>
  <c r="AJ527" i="1"/>
  <c r="AH529" i="1"/>
  <c r="AF534" i="1"/>
  <c r="AJ534" i="1"/>
  <c r="AG536" i="1"/>
  <c r="AG540" i="1"/>
  <c r="AH541" i="1"/>
  <c r="AF543" i="1"/>
  <c r="AJ543" i="1"/>
  <c r="AH544" i="1"/>
  <c r="AF554" i="1"/>
  <c r="AJ554" i="1"/>
  <c r="AI558" i="1"/>
  <c r="AI560" i="1"/>
  <c r="AI594" i="1"/>
  <c r="AF598" i="1"/>
  <c r="AJ598" i="1"/>
  <c r="AH600" i="1"/>
  <c r="AF603" i="1"/>
  <c r="AJ603" i="1"/>
  <c r="AG604" i="1"/>
  <c r="AI618" i="1"/>
  <c r="AI621" i="1"/>
  <c r="AI622" i="1"/>
  <c r="AF630" i="1"/>
  <c r="AH635" i="1"/>
  <c r="AH644" i="1"/>
  <c r="AH536" i="1"/>
  <c r="AG539" i="1"/>
  <c r="AH540" i="1"/>
  <c r="AF546" i="1"/>
  <c r="AJ546" i="1"/>
  <c r="AF547" i="1"/>
  <c r="AJ547" i="1"/>
  <c r="AH548" i="1"/>
  <c r="AI549" i="1"/>
  <c r="AH552" i="1"/>
  <c r="AG555" i="1"/>
  <c r="AI556" i="1"/>
  <c r="AF565" i="1"/>
  <c r="AF571" i="1"/>
  <c r="AF578" i="1"/>
  <c r="AJ578" i="1"/>
  <c r="AJ579" i="1"/>
  <c r="AF580" i="1"/>
  <c r="AJ580" i="1"/>
  <c r="AG581" i="1"/>
  <c r="AK581" i="1"/>
  <c r="AG582" i="1"/>
  <c r="AK582" i="1"/>
  <c r="AF584" i="1"/>
  <c r="AJ584" i="1"/>
  <c r="AF585" i="1"/>
  <c r="AJ585" i="1"/>
  <c r="AG586" i="1"/>
  <c r="AK586" i="1"/>
  <c r="AI590" i="1"/>
  <c r="AF594" i="1"/>
  <c r="AJ594" i="1"/>
  <c r="AF599" i="1"/>
  <c r="AI601" i="1"/>
  <c r="AH605" i="1"/>
  <c r="AG607" i="1"/>
  <c r="AG608" i="1"/>
  <c r="AF610" i="1"/>
  <c r="AJ610" i="1"/>
  <c r="AF611" i="1"/>
  <c r="AJ611" i="1"/>
  <c r="AG612" i="1"/>
  <c r="AF614" i="1"/>
  <c r="AJ614" i="1"/>
  <c r="AH616" i="1"/>
  <c r="AF618" i="1"/>
  <c r="AJ618" i="1"/>
  <c r="AF619" i="1"/>
  <c r="AJ619" i="1"/>
  <c r="AG620" i="1"/>
  <c r="AF622" i="1"/>
  <c r="AJ622" i="1"/>
  <c r="AF623" i="1"/>
  <c r="AH629" i="1"/>
  <c r="AH631" i="1"/>
  <c r="AH643" i="1"/>
  <c r="AI542" i="1"/>
  <c r="AG544" i="1"/>
  <c r="AH545" i="1"/>
  <c r="AG547" i="1"/>
  <c r="AI550" i="1"/>
  <c r="AH558" i="1"/>
  <c r="AH566" i="1"/>
  <c r="AF568" i="1"/>
  <c r="AF575" i="1"/>
  <c r="AG578" i="1"/>
  <c r="AK578" i="1"/>
  <c r="AG579" i="1"/>
  <c r="AK579" i="1"/>
  <c r="AG580" i="1"/>
  <c r="AK580" i="1"/>
  <c r="AG584" i="1"/>
  <c r="AK584" i="1"/>
  <c r="AG585" i="1"/>
  <c r="AK585" i="1"/>
  <c r="AF590" i="1"/>
  <c r="AJ590" i="1"/>
  <c r="AF591" i="1"/>
  <c r="AJ591" i="1"/>
  <c r="AG592" i="1"/>
  <c r="AH593" i="1"/>
  <c r="AF595" i="1"/>
  <c r="AJ595" i="1"/>
  <c r="AG596" i="1"/>
  <c r="AH597" i="1"/>
  <c r="AI602" i="1"/>
  <c r="AI605" i="1"/>
  <c r="AI606" i="1"/>
  <c r="AH608" i="1"/>
  <c r="AG611" i="1"/>
  <c r="AH612" i="1"/>
  <c r="AG619" i="1"/>
  <c r="AH620" i="1"/>
  <c r="AG623" i="1"/>
  <c r="AG624" i="1"/>
  <c r="AF634" i="1"/>
  <c r="AI636" i="1"/>
  <c r="AF638" i="1"/>
  <c r="AH640" i="1"/>
  <c r="AF645" i="1"/>
  <c r="AF646" i="1"/>
  <c r="AI557" i="1"/>
  <c r="AG589" i="1"/>
  <c r="AI591" i="1"/>
  <c r="AF592" i="1"/>
  <c r="AJ592" i="1"/>
  <c r="AG593" i="1"/>
  <c r="AI595" i="1"/>
  <c r="AF596" i="1"/>
  <c r="AJ596" i="1"/>
  <c r="AG597" i="1"/>
  <c r="AG609" i="1"/>
  <c r="AF612" i="1"/>
  <c r="AG625" i="1"/>
  <c r="AH628" i="1"/>
  <c r="AF633" i="1"/>
  <c r="AH602" i="1"/>
  <c r="AG605" i="1"/>
  <c r="AI607" i="1"/>
  <c r="AF616" i="1"/>
  <c r="AJ616" i="1"/>
  <c r="AH618" i="1"/>
  <c r="AI623" i="1"/>
  <c r="AI587" i="1"/>
  <c r="AF600" i="1"/>
  <c r="AJ600" i="1"/>
  <c r="AI603" i="1"/>
  <c r="AH610" i="1"/>
  <c r="AG617" i="1"/>
  <c r="AI619" i="1"/>
  <c r="AG621" i="1"/>
  <c r="AF629" i="1"/>
  <c r="AH587" i="1"/>
  <c r="AF589" i="1"/>
  <c r="AJ589" i="1"/>
  <c r="AH591" i="1"/>
  <c r="AG594" i="1"/>
  <c r="AI588" i="1"/>
  <c r="AG590" i="1"/>
  <c r="AF597" i="1"/>
  <c r="AG576" i="1"/>
  <c r="AF577" i="1"/>
  <c r="AF525" i="1"/>
  <c r="AJ525" i="1"/>
  <c r="AH508" i="1"/>
  <c r="AH512" i="1"/>
  <c r="AH513" i="1"/>
  <c r="AF569" i="1"/>
  <c r="AF573" i="1"/>
  <c r="AF506" i="1"/>
  <c r="AG517" i="1"/>
  <c r="AH546" i="1"/>
  <c r="AI565" i="1"/>
  <c r="AH538" i="1"/>
  <c r="AH542" i="1"/>
  <c r="AI561" i="1"/>
  <c r="AF520" i="1"/>
  <c r="AJ520" i="1"/>
  <c r="AF536" i="1"/>
  <c r="AH518" i="1"/>
  <c r="AH526" i="1"/>
  <c r="AH530" i="1"/>
  <c r="AH534" i="1"/>
  <c r="AG537" i="1"/>
  <c r="AI539" i="1"/>
  <c r="AI543" i="1"/>
  <c r="AF544" i="1"/>
  <c r="AI547" i="1"/>
  <c r="AF548" i="1"/>
  <c r="AH550" i="1"/>
  <c r="AF552" i="1"/>
  <c r="AH554" i="1"/>
  <c r="AI559" i="1"/>
  <c r="AG564" i="1"/>
  <c r="AH522" i="1"/>
  <c r="AI527" i="1"/>
  <c r="AF528" i="1"/>
  <c r="AJ528" i="1"/>
  <c r="AI531" i="1"/>
  <c r="AF532" i="1"/>
  <c r="AF540" i="1"/>
  <c r="AJ540" i="1"/>
  <c r="AG541" i="1"/>
  <c r="AG545" i="1"/>
  <c r="AG553" i="1"/>
  <c r="AI555" i="1"/>
  <c r="AG560" i="1"/>
  <c r="AI563" i="1"/>
  <c r="AG566" i="1"/>
  <c r="AF570" i="1"/>
  <c r="AF574" i="1"/>
  <c r="AF516" i="1"/>
  <c r="AJ516" i="1"/>
  <c r="AI523" i="1"/>
  <c r="AF524" i="1"/>
  <c r="AJ524" i="1"/>
  <c r="AG533" i="1"/>
  <c r="AI535" i="1"/>
  <c r="AG556" i="1"/>
  <c r="AG558" i="1"/>
  <c r="AG562" i="1"/>
  <c r="AF473" i="1"/>
  <c r="AJ473" i="1"/>
  <c r="AG474" i="1"/>
  <c r="AI510" i="1"/>
  <c r="AI513" i="1"/>
  <c r="AG382" i="1"/>
  <c r="AG410" i="1"/>
  <c r="AG448" i="1"/>
  <c r="AH449" i="1"/>
  <c r="AI450" i="1"/>
  <c r="AF459" i="1"/>
  <c r="AG468" i="1"/>
  <c r="AH469" i="1"/>
  <c r="AI470" i="1"/>
  <c r="AH477" i="1"/>
  <c r="AG486" i="1"/>
  <c r="AI487" i="1"/>
  <c r="AG490" i="1"/>
  <c r="AI491" i="1"/>
  <c r="AG496" i="1"/>
  <c r="AG504" i="1"/>
  <c r="AG508" i="1"/>
  <c r="AK508" i="1"/>
  <c r="AH547" i="1"/>
  <c r="AH437" i="1"/>
  <c r="AH438" i="1"/>
  <c r="AH440" i="1"/>
  <c r="AH442" i="1"/>
  <c r="AI446" i="1"/>
  <c r="AF451" i="1"/>
  <c r="AJ451" i="1"/>
  <c r="AH453" i="1"/>
  <c r="AI454" i="1"/>
  <c r="AH465" i="1"/>
  <c r="AI466" i="1"/>
  <c r="AF471" i="1"/>
  <c r="AJ471" i="1"/>
  <c r="AF483" i="1"/>
  <c r="AJ483" i="1"/>
  <c r="AG494" i="1"/>
  <c r="AG509" i="1"/>
  <c r="AK509" i="1"/>
  <c r="AG510" i="1"/>
  <c r="AK510" i="1"/>
  <c r="AK512" i="1"/>
  <c r="AF549" i="1"/>
  <c r="AJ549" i="1"/>
  <c r="AI552" i="1"/>
  <c r="AH439" i="1"/>
  <c r="AH444" i="1"/>
  <c r="AF447" i="1"/>
  <c r="AG452" i="1"/>
  <c r="AF455" i="1"/>
  <c r="AJ455" i="1"/>
  <c r="AG460" i="1"/>
  <c r="AI462" i="1"/>
  <c r="AF467" i="1"/>
  <c r="AG472" i="1"/>
  <c r="AH473" i="1"/>
  <c r="AI474" i="1"/>
  <c r="AF479" i="1"/>
  <c r="AJ479" i="1"/>
  <c r="AG484" i="1"/>
  <c r="AI485" i="1"/>
  <c r="AG488" i="1"/>
  <c r="AI489" i="1"/>
  <c r="AG492" i="1"/>
  <c r="AI493" i="1"/>
  <c r="AI495" i="1"/>
  <c r="AG500" i="1"/>
  <c r="AH519" i="1"/>
  <c r="AI528" i="1"/>
  <c r="AG530" i="1"/>
  <c r="AH407" i="1"/>
  <c r="AH463" i="1"/>
  <c r="AF481" i="1"/>
  <c r="AI508" i="1"/>
  <c r="AI512" i="1"/>
  <c r="AF517" i="1"/>
  <c r="AJ517" i="1"/>
  <c r="AG522" i="1"/>
  <c r="AH531" i="1"/>
  <c r="AF533" i="1"/>
  <c r="AJ533" i="1"/>
  <c r="AH535" i="1"/>
  <c r="AF537" i="1"/>
  <c r="AJ537" i="1"/>
  <c r="AI540" i="1"/>
  <c r="AF545" i="1"/>
  <c r="AJ545" i="1"/>
  <c r="AH551" i="1"/>
  <c r="AG554" i="1"/>
  <c r="AF385" i="1"/>
  <c r="AJ385" i="1"/>
  <c r="AG386" i="1"/>
  <c r="AH387" i="1"/>
  <c r="AF445" i="1"/>
  <c r="AJ445" i="1"/>
  <c r="AH459" i="1"/>
  <c r="AF469" i="1"/>
  <c r="AJ469" i="1"/>
  <c r="AG470" i="1"/>
  <c r="AF477" i="1"/>
  <c r="AJ477" i="1"/>
  <c r="AG478" i="1"/>
  <c r="AI511" i="1"/>
  <c r="AG518" i="1"/>
  <c r="AI520" i="1"/>
  <c r="AH523" i="1"/>
  <c r="AG526" i="1"/>
  <c r="AF529" i="1"/>
  <c r="AJ529" i="1"/>
  <c r="AF541" i="1"/>
  <c r="AJ541" i="1"/>
  <c r="AH543" i="1"/>
  <c r="AF553" i="1"/>
  <c r="AJ553" i="1"/>
  <c r="AF377" i="1"/>
  <c r="AJ377" i="1"/>
  <c r="AG454" i="1"/>
  <c r="AG466" i="1"/>
  <c r="AI507" i="1"/>
  <c r="AI509" i="1"/>
  <c r="AI514" i="1"/>
  <c r="AI515" i="1"/>
  <c r="AI516" i="1"/>
  <c r="AF521" i="1"/>
  <c r="AJ521" i="1"/>
  <c r="AI524" i="1"/>
  <c r="AH527" i="1"/>
  <c r="AG534" i="1"/>
  <c r="AI536" i="1"/>
  <c r="AI544" i="1"/>
  <c r="AG546" i="1"/>
  <c r="AG550" i="1"/>
  <c r="AH510" i="1"/>
  <c r="AH507" i="1"/>
  <c r="AH509" i="1"/>
  <c r="AH514" i="1"/>
  <c r="AH400" i="1"/>
  <c r="AF435" i="1"/>
  <c r="AG418" i="1"/>
  <c r="AH496" i="1"/>
  <c r="AF406" i="1"/>
  <c r="AJ406" i="1"/>
  <c r="AI453" i="1"/>
  <c r="AF498" i="1"/>
  <c r="AH500" i="1"/>
  <c r="AF502" i="1"/>
  <c r="AH504" i="1"/>
  <c r="AG374" i="1"/>
  <c r="AH375" i="1"/>
  <c r="AH379" i="1"/>
  <c r="AH383" i="1"/>
  <c r="AI388" i="1"/>
  <c r="AF401" i="1"/>
  <c r="AJ401" i="1"/>
  <c r="AG402" i="1"/>
  <c r="AH403" i="1"/>
  <c r="AI408" i="1"/>
  <c r="AH411" i="1"/>
  <c r="AF429" i="1"/>
  <c r="AF434" i="1"/>
  <c r="AH451" i="1"/>
  <c r="AH455" i="1"/>
  <c r="AH467" i="1"/>
  <c r="AG482" i="1"/>
  <c r="AH497" i="1"/>
  <c r="AF503" i="1"/>
  <c r="AI380" i="1"/>
  <c r="AF397" i="1"/>
  <c r="AJ397" i="1"/>
  <c r="AG398" i="1"/>
  <c r="AH399" i="1"/>
  <c r="AI404" i="1"/>
  <c r="AI412" i="1"/>
  <c r="AI456" i="1"/>
  <c r="AF457" i="1"/>
  <c r="AJ457" i="1"/>
  <c r="AI460" i="1"/>
  <c r="AF461" i="1"/>
  <c r="AJ461" i="1"/>
  <c r="AI464" i="1"/>
  <c r="AH479" i="1"/>
  <c r="AI376" i="1"/>
  <c r="AF381" i="1"/>
  <c r="AF389" i="1"/>
  <c r="AJ389" i="1"/>
  <c r="AG390" i="1"/>
  <c r="AF393" i="1"/>
  <c r="AJ393" i="1"/>
  <c r="AG394" i="1"/>
  <c r="AH395" i="1"/>
  <c r="AI400" i="1"/>
  <c r="AF405" i="1"/>
  <c r="AJ405" i="1"/>
  <c r="AG406" i="1"/>
  <c r="AF409" i="1"/>
  <c r="AJ409" i="1"/>
  <c r="AF421" i="1"/>
  <c r="AF423" i="1"/>
  <c r="AF425" i="1"/>
  <c r="AF433" i="1"/>
  <c r="AH447" i="1"/>
  <c r="AF449" i="1"/>
  <c r="AJ449" i="1"/>
  <c r="AF453" i="1"/>
  <c r="AJ453" i="1"/>
  <c r="AG458" i="1"/>
  <c r="AG462" i="1"/>
  <c r="AF465" i="1"/>
  <c r="AI468" i="1"/>
  <c r="AI472" i="1"/>
  <c r="AI476" i="1"/>
  <c r="AI480" i="1"/>
  <c r="AF499" i="1"/>
  <c r="AH501" i="1"/>
  <c r="AF462" i="1"/>
  <c r="AJ462" i="1"/>
  <c r="AH472" i="1"/>
  <c r="AF446" i="1"/>
  <c r="AJ446" i="1"/>
  <c r="AH448" i="1"/>
  <c r="AI469" i="1"/>
  <c r="AG483" i="1"/>
  <c r="AI457" i="1"/>
  <c r="AG467" i="1"/>
  <c r="AF478" i="1"/>
  <c r="AJ478" i="1"/>
  <c r="AI481" i="1"/>
  <c r="AF386" i="1"/>
  <c r="AJ386" i="1"/>
  <c r="AG387" i="1"/>
  <c r="AG451" i="1"/>
  <c r="AF454" i="1"/>
  <c r="AJ454" i="1"/>
  <c r="AH460" i="1"/>
  <c r="AG463" i="1"/>
  <c r="AI465" i="1"/>
  <c r="AF470" i="1"/>
  <c r="AJ470" i="1"/>
  <c r="AI473" i="1"/>
  <c r="AH476" i="1"/>
  <c r="AF366" i="1"/>
  <c r="AJ366" i="1"/>
  <c r="AF370" i="1"/>
  <c r="AJ370" i="1"/>
  <c r="AF374" i="1"/>
  <c r="AG383" i="1"/>
  <c r="AI445" i="1"/>
  <c r="AG447" i="1"/>
  <c r="AI449" i="1"/>
  <c r="AH452" i="1"/>
  <c r="AG455" i="1"/>
  <c r="AF458" i="1"/>
  <c r="AJ458" i="1"/>
  <c r="AI461" i="1"/>
  <c r="AG471" i="1"/>
  <c r="AF474" i="1"/>
  <c r="AJ474" i="1"/>
  <c r="AG479" i="1"/>
  <c r="AF482" i="1"/>
  <c r="AJ482" i="1"/>
  <c r="AF450" i="1"/>
  <c r="AJ450" i="1"/>
  <c r="AH456" i="1"/>
  <c r="AG459" i="1"/>
  <c r="AH464" i="1"/>
  <c r="AF466" i="1"/>
  <c r="AJ466" i="1"/>
  <c r="AG475" i="1"/>
  <c r="AI477" i="1"/>
  <c r="AH480" i="1"/>
  <c r="AH380" i="1"/>
  <c r="AF402" i="1"/>
  <c r="AJ402" i="1"/>
  <c r="AG414" i="1"/>
  <c r="AH436" i="1"/>
  <c r="AF390" i="1"/>
  <c r="AJ390" i="1"/>
  <c r="AG391" i="1"/>
  <c r="AH412" i="1"/>
  <c r="AG422" i="1"/>
  <c r="AF431" i="1"/>
  <c r="AG380" i="1"/>
  <c r="AF427" i="1"/>
  <c r="AF369" i="1"/>
  <c r="AJ369" i="1"/>
  <c r="AF373" i="1"/>
  <c r="AJ373" i="1"/>
  <c r="AG375" i="1"/>
  <c r="AI381" i="1"/>
  <c r="AH384" i="1"/>
  <c r="AH388" i="1"/>
  <c r="AG407" i="1"/>
  <c r="AI413" i="1"/>
  <c r="AI417" i="1"/>
  <c r="AG424" i="1"/>
  <c r="AF428" i="1"/>
  <c r="AF432" i="1"/>
  <c r="AF365" i="1"/>
  <c r="AJ365" i="1"/>
  <c r="AF368" i="1"/>
  <c r="AJ368" i="1"/>
  <c r="AF372" i="1"/>
  <c r="AJ372" i="1"/>
  <c r="AF378" i="1"/>
  <c r="AJ378" i="1"/>
  <c r="AH392" i="1"/>
  <c r="AF394" i="1"/>
  <c r="AJ394" i="1"/>
  <c r="AG395" i="1"/>
  <c r="AH404" i="1"/>
  <c r="AH408" i="1"/>
  <c r="AF410" i="1"/>
  <c r="AJ410" i="1"/>
  <c r="AG416" i="1"/>
  <c r="AI421" i="1"/>
  <c r="AF367" i="1"/>
  <c r="AJ367" i="1"/>
  <c r="AF371" i="1"/>
  <c r="AJ371" i="1"/>
  <c r="AH376" i="1"/>
  <c r="AG379" i="1"/>
  <c r="AF382" i="1"/>
  <c r="AJ382" i="1"/>
  <c r="AI385" i="1"/>
  <c r="AI389" i="1"/>
  <c r="AH396" i="1"/>
  <c r="AF398" i="1"/>
  <c r="AJ398" i="1"/>
  <c r="AG399" i="1"/>
  <c r="AI405" i="1"/>
  <c r="AG411" i="1"/>
  <c r="AI415" i="1"/>
  <c r="AI419" i="1"/>
  <c r="AI423" i="1"/>
  <c r="AG388" i="1"/>
  <c r="AI390" i="1"/>
  <c r="AG408" i="1"/>
  <c r="AI410" i="1"/>
  <c r="AH413" i="1"/>
  <c r="AH417" i="1"/>
  <c r="AF424" i="1"/>
  <c r="AI378" i="1"/>
  <c r="AG400" i="1"/>
  <c r="AI402" i="1"/>
  <c r="AH405" i="1"/>
  <c r="AH385" i="1"/>
  <c r="AI394" i="1"/>
  <c r="AH397" i="1"/>
  <c r="AI374" i="1"/>
  <c r="AG376" i="1"/>
  <c r="AH381" i="1"/>
  <c r="AF383" i="1"/>
  <c r="AJ383" i="1"/>
  <c r="AF391" i="1"/>
  <c r="AJ391" i="1"/>
  <c r="AF395" i="1"/>
  <c r="AJ395" i="1"/>
  <c r="AF403" i="1"/>
  <c r="AJ403" i="1"/>
  <c r="AI406" i="1"/>
  <c r="AF416" i="1"/>
  <c r="AF420" i="1"/>
  <c r="AH421" i="1"/>
  <c r="AH377" i="1"/>
  <c r="AF379" i="1"/>
  <c r="AG384" i="1"/>
  <c r="AG396" i="1"/>
  <c r="AI398" i="1"/>
  <c r="AH401" i="1"/>
  <c r="AH409" i="1"/>
  <c r="AF411" i="1"/>
  <c r="AJ411" i="1"/>
  <c r="AH415" i="1"/>
  <c r="AH419" i="1"/>
  <c r="AH423" i="1"/>
  <c r="AF375" i="1"/>
  <c r="AJ375" i="1"/>
  <c r="AI382" i="1"/>
  <c r="AF387" i="1"/>
  <c r="AJ387" i="1"/>
  <c r="AG392" i="1"/>
  <c r="AF399" i="1"/>
  <c r="AJ399" i="1"/>
  <c r="AG404" i="1"/>
  <c r="AF407" i="1"/>
  <c r="AJ407" i="1"/>
  <c r="AG412" i="1"/>
  <c r="AF414" i="1"/>
  <c r="AF418" i="1"/>
  <c r="AF422" i="1"/>
  <c r="AY21" i="1" l="1"/>
  <c r="AY38" i="1"/>
  <c r="AY33" i="1"/>
  <c r="AQ702" i="1"/>
  <c r="AJ747" i="1"/>
  <c r="AR747" i="1"/>
  <c r="AJ739" i="1"/>
  <c r="AR739" i="1"/>
  <c r="AJ806" i="1"/>
  <c r="AR806" i="1"/>
  <c r="AN851" i="1"/>
  <c r="AL851" i="1"/>
  <c r="AO766" i="1"/>
  <c r="AQ766" i="1"/>
  <c r="AJ803" i="1"/>
  <c r="AR803" i="1"/>
  <c r="AQ791" i="1"/>
  <c r="AS791" i="1"/>
  <c r="AP829" i="1"/>
  <c r="AN829" i="1"/>
  <c r="AM792" i="1"/>
  <c r="AO792" i="1"/>
  <c r="AJ735" i="1"/>
  <c r="AR735" i="1"/>
  <c r="AJ755" i="1"/>
  <c r="AR755" i="1"/>
  <c r="AN787" i="1"/>
  <c r="AP787" i="1"/>
  <c r="AL787" i="1"/>
  <c r="BB78" i="1"/>
  <c r="BA57" i="1"/>
  <c r="BC57" i="1"/>
  <c r="AZ58" i="1"/>
  <c r="AW57" i="1"/>
  <c r="AZ57" i="1"/>
  <c r="BE57" i="1"/>
  <c r="BB57" i="1"/>
  <c r="AU57" i="1"/>
  <c r="BD57" i="1"/>
  <c r="AY57" i="1"/>
  <c r="BC53" i="1"/>
  <c r="AW52" i="1"/>
  <c r="AU40" i="1"/>
  <c r="BD51" i="1"/>
  <c r="BB28" i="1"/>
  <c r="AX28" i="1"/>
  <c r="AX43" i="1"/>
  <c r="BA46" i="1"/>
  <c r="AZ45" i="1"/>
  <c r="AW32" i="1"/>
  <c r="BE46" i="1"/>
  <c r="BD42" i="1"/>
  <c r="AZ40" i="1"/>
  <c r="BB36" i="1"/>
  <c r="BC36" i="1"/>
  <c r="AU32" i="1"/>
  <c r="BD32" i="1"/>
  <c r="AY32" i="1"/>
  <c r="AZ32" i="1"/>
  <c r="AW34" i="1"/>
  <c r="BB32" i="1"/>
  <c r="BC32" i="1"/>
  <c r="BA33" i="1"/>
  <c r="AW28" i="1"/>
  <c r="BD28" i="1"/>
  <c r="BB31" i="1"/>
  <c r="BC28" i="1"/>
  <c r="AZ28" i="1"/>
  <c r="AY28" i="1"/>
  <c r="BE28" i="1"/>
  <c r="BC26" i="1"/>
  <c r="AU24" i="1"/>
  <c r="AZ24" i="1"/>
  <c r="BA24" i="1"/>
  <c r="BC24" i="1"/>
  <c r="BD24" i="1"/>
  <c r="BE24" i="1"/>
  <c r="AU19" i="1"/>
  <c r="BD19" i="1"/>
  <c r="BA18" i="1"/>
  <c r="AW18" i="1"/>
  <c r="BD17" i="1"/>
  <c r="BA12" i="1"/>
  <c r="BC14" i="1"/>
  <c r="BA14" i="1"/>
  <c r="AZ14" i="1"/>
  <c r="BB12" i="1"/>
  <c r="AZ12" i="1"/>
  <c r="BE12" i="1"/>
  <c r="AU12" i="1"/>
  <c r="BC12" i="1"/>
  <c r="AW13" i="1"/>
  <c r="AV12" i="1"/>
  <c r="AY12" i="1"/>
  <c r="AW12" i="1"/>
  <c r="BD12" i="1"/>
  <c r="AU10" i="1"/>
  <c r="AV24" i="1"/>
  <c r="AV16" i="1"/>
  <c r="AV28" i="1"/>
  <c r="AV57" i="1"/>
  <c r="AW718" i="1"/>
  <c r="BA718" i="1"/>
  <c r="AY647" i="1"/>
  <c r="AZ860" i="1"/>
  <c r="AU150" i="1"/>
  <c r="BA150" i="1"/>
  <c r="BD363" i="1"/>
  <c r="AW221" i="1"/>
  <c r="AV292" i="1"/>
  <c r="AU82" i="1"/>
  <c r="AT88" i="1"/>
  <c r="AX88" i="1"/>
  <c r="BB88" i="1"/>
  <c r="AU88" i="1"/>
  <c r="AY88" i="1"/>
  <c r="BC88" i="1"/>
  <c r="AV88" i="1"/>
  <c r="AZ88" i="1"/>
  <c r="BD88" i="1"/>
  <c r="AW88" i="1"/>
  <c r="BA88" i="1"/>
  <c r="BE88" i="1"/>
  <c r="AT87" i="1"/>
  <c r="AX87" i="1"/>
  <c r="BB87" i="1"/>
  <c r="AU87" i="1"/>
  <c r="AY87" i="1"/>
  <c r="BC87" i="1"/>
  <c r="AV87" i="1"/>
  <c r="AZ87" i="1"/>
  <c r="BD87" i="1"/>
  <c r="AW87" i="1"/>
  <c r="BA87" i="1"/>
  <c r="BE87" i="1"/>
  <c r="AT84" i="1"/>
  <c r="AX84" i="1"/>
  <c r="BB84" i="1"/>
  <c r="AU84" i="1"/>
  <c r="AY84" i="1"/>
  <c r="BC84" i="1"/>
  <c r="AV84" i="1"/>
  <c r="AZ84" i="1"/>
  <c r="BD84" i="1"/>
  <c r="AW84" i="1"/>
  <c r="BA84" i="1"/>
  <c r="BE84" i="1"/>
  <c r="BA82" i="1"/>
  <c r="BD82" i="1"/>
  <c r="BB82" i="1"/>
  <c r="BC82" i="1"/>
  <c r="AX82" i="1"/>
  <c r="AT85" i="1"/>
  <c r="AX85" i="1"/>
  <c r="BB85" i="1"/>
  <c r="AZ85" i="1"/>
  <c r="AU85" i="1"/>
  <c r="AY85" i="1"/>
  <c r="BC85" i="1"/>
  <c r="AV85" i="1"/>
  <c r="AW85" i="1"/>
  <c r="BA85" i="1"/>
  <c r="BE85" i="1"/>
  <c r="BD85" i="1"/>
  <c r="AZ82" i="1"/>
  <c r="AY82" i="1"/>
  <c r="AT82" i="1"/>
  <c r="AT83" i="1"/>
  <c r="AX83" i="1"/>
  <c r="BB83" i="1"/>
  <c r="AU83" i="1"/>
  <c r="AY83" i="1"/>
  <c r="BC83" i="1"/>
  <c r="AV83" i="1"/>
  <c r="AZ83" i="1"/>
  <c r="BD83" i="1"/>
  <c r="AW83" i="1"/>
  <c r="BA83" i="1"/>
  <c r="BE83" i="1"/>
  <c r="AT81" i="1"/>
  <c r="AX81" i="1"/>
  <c r="BB81" i="1"/>
  <c r="AU81" i="1"/>
  <c r="AY81" i="1"/>
  <c r="BC81" i="1"/>
  <c r="AV81" i="1"/>
  <c r="AZ81" i="1"/>
  <c r="BD81" i="1"/>
  <c r="AW81" i="1"/>
  <c r="BA81" i="1"/>
  <c r="BE81" i="1"/>
  <c r="AT86" i="1"/>
  <c r="AX86" i="1"/>
  <c r="BB86" i="1"/>
  <c r="AU86" i="1"/>
  <c r="AY86" i="1"/>
  <c r="BC86" i="1"/>
  <c r="AV86" i="1"/>
  <c r="AZ86" i="1"/>
  <c r="BD86" i="1"/>
  <c r="AW86" i="1"/>
  <c r="BA86" i="1"/>
  <c r="BE86" i="1"/>
  <c r="BE82" i="1"/>
  <c r="AV82" i="1"/>
  <c r="BE78" i="1"/>
  <c r="BC61" i="1"/>
  <c r="BC74" i="1"/>
  <c r="AW78" i="1"/>
  <c r="AV61" i="1"/>
  <c r="AZ73" i="1"/>
  <c r="BC505" i="1"/>
  <c r="BC433" i="1"/>
  <c r="BC696" i="1"/>
  <c r="BC703" i="1"/>
  <c r="BC701" i="1"/>
  <c r="BC634" i="1"/>
  <c r="BC490" i="1"/>
  <c r="BC437" i="1"/>
  <c r="BC672" i="1"/>
  <c r="BC658" i="1"/>
  <c r="BC690" i="1"/>
  <c r="BC714" i="1"/>
  <c r="BC674" i="1"/>
  <c r="BC675" i="1"/>
  <c r="BC689" i="1"/>
  <c r="BC650" i="1"/>
  <c r="BC699" i="1"/>
  <c r="BC666" i="1"/>
  <c r="BC657" i="1"/>
  <c r="BC704" i="1"/>
  <c r="BC706" i="1"/>
  <c r="BC688" i="1"/>
  <c r="BC707" i="1"/>
  <c r="BC711" i="1"/>
  <c r="BC292" i="1"/>
  <c r="BC279" i="1"/>
  <c r="BC683" i="1"/>
  <c r="BC698" i="1"/>
  <c r="BC709" i="1"/>
  <c r="BC673" i="1"/>
  <c r="BC712" i="1"/>
  <c r="BC713" i="1"/>
  <c r="BC697" i="1"/>
  <c r="BC681" i="1"/>
  <c r="BC662" i="1"/>
  <c r="BC667" i="1"/>
  <c r="BC655" i="1"/>
  <c r="BC664" i="1"/>
  <c r="BC686" i="1"/>
  <c r="BC678" i="1"/>
  <c r="BC670" i="1"/>
  <c r="AX12" i="1"/>
  <c r="AX14" i="1"/>
  <c r="AX24" i="1"/>
  <c r="BC677" i="1"/>
  <c r="BC669" i="1"/>
  <c r="BC692" i="1"/>
  <c r="BC691" i="1"/>
  <c r="BC671" i="1"/>
  <c r="BC716" i="1"/>
  <c r="BC705" i="1"/>
  <c r="BC695" i="1"/>
  <c r="BC687" i="1"/>
  <c r="BC679" i="1"/>
  <c r="BC663" i="1"/>
  <c r="BC653" i="1"/>
  <c r="BC710" i="1"/>
  <c r="BC694" i="1"/>
  <c r="BC684" i="1"/>
  <c r="BC676" i="1"/>
  <c r="BC717" i="1"/>
  <c r="BC660" i="1"/>
  <c r="BC715" i="1"/>
  <c r="BC665" i="1"/>
  <c r="BC661" i="1"/>
  <c r="BC649" i="1"/>
  <c r="BC668" i="1"/>
  <c r="BC680" i="1"/>
  <c r="BC693" i="1"/>
  <c r="BC685" i="1"/>
  <c r="BC719" i="1"/>
  <c r="BC659" i="1"/>
  <c r="BC651" i="1"/>
  <c r="BC708" i="1"/>
  <c r="BC700" i="1"/>
  <c r="BC682" i="1"/>
  <c r="BC656" i="1"/>
  <c r="BC590" i="1"/>
  <c r="BC617" i="1"/>
  <c r="BC718" i="1"/>
  <c r="BC362" i="1"/>
  <c r="BC654" i="1"/>
  <c r="BC632" i="1"/>
  <c r="BC652" i="1"/>
  <c r="BC614" i="1"/>
  <c r="BC610" i="1"/>
  <c r="BC594" i="1"/>
  <c r="AT721" i="1"/>
  <c r="AT718" i="1"/>
  <c r="BE72" i="1"/>
  <c r="AT575" i="1"/>
  <c r="AT845" i="1"/>
  <c r="AT650" i="1"/>
  <c r="AX66" i="1"/>
  <c r="BE60" i="1"/>
  <c r="AY150" i="1"/>
  <c r="AV150" i="1"/>
  <c r="BC150" i="1"/>
  <c r="BE150" i="1"/>
  <c r="AZ150" i="1"/>
  <c r="AW188" i="1"/>
  <c r="BA66" i="1"/>
  <c r="AW167" i="1"/>
  <c r="AT130" i="1"/>
  <c r="BD150" i="1"/>
  <c r="BB150" i="1"/>
  <c r="AW150" i="1"/>
  <c r="AY74" i="1"/>
  <c r="BE74" i="1"/>
  <c r="AW70" i="1"/>
  <c r="BA74" i="1"/>
  <c r="BD74" i="1"/>
  <c r="BB74" i="1"/>
  <c r="BA49" i="1"/>
  <c r="AW74" i="1"/>
  <c r="AZ74" i="1"/>
  <c r="BC15" i="1"/>
  <c r="AV72" i="1"/>
  <c r="AU74" i="1"/>
  <c r="AV74" i="1"/>
  <c r="AV66" i="1"/>
  <c r="BA15" i="1"/>
  <c r="AZ48" i="1"/>
  <c r="AY73" i="1"/>
  <c r="AY64" i="1"/>
  <c r="BE75" i="1"/>
  <c r="AW66" i="1"/>
  <c r="BC66" i="1"/>
  <c r="BB66" i="1"/>
  <c r="BE56" i="1"/>
  <c r="BD66" i="1"/>
  <c r="AY66" i="1"/>
  <c r="BE66" i="1"/>
  <c r="AZ66" i="1"/>
  <c r="AU66" i="1"/>
  <c r="AZ11" i="1"/>
  <c r="AY49" i="1"/>
  <c r="BA151" i="1"/>
  <c r="BB434" i="1"/>
  <c r="AY492" i="1"/>
  <c r="AZ151" i="1"/>
  <c r="BD151" i="1"/>
  <c r="BB10" i="1"/>
  <c r="BD10" i="1"/>
  <c r="BE151" i="1"/>
  <c r="BA11" i="1"/>
  <c r="AU151" i="1"/>
  <c r="AY151" i="1"/>
  <c r="BB151" i="1"/>
  <c r="BC151" i="1"/>
  <c r="AW151" i="1"/>
  <c r="AV151" i="1"/>
  <c r="AX54" i="1"/>
  <c r="AX36" i="1"/>
  <c r="AX20" i="1"/>
  <c r="AX61" i="1"/>
  <c r="AX11" i="1"/>
  <c r="AX47" i="1"/>
  <c r="AX32" i="1"/>
  <c r="AX74" i="1"/>
  <c r="AX150" i="1"/>
  <c r="AX151" i="1"/>
  <c r="AX58" i="1"/>
  <c r="BE433" i="1"/>
  <c r="AX57" i="1"/>
  <c r="BD23" i="1"/>
  <c r="AY23" i="1"/>
  <c r="AX23" i="1"/>
  <c r="BB23" i="1"/>
  <c r="BE23" i="1"/>
  <c r="AZ23" i="1"/>
  <c r="AU23" i="1"/>
  <c r="BA23" i="1"/>
  <c r="AV23" i="1"/>
  <c r="AZ65" i="1"/>
  <c r="AW65" i="1"/>
  <c r="AU65" i="1"/>
  <c r="BD65" i="1"/>
  <c r="BA65" i="1"/>
  <c r="BB65" i="1"/>
  <c r="AY65" i="1"/>
  <c r="BB62" i="1"/>
  <c r="AU62" i="1"/>
  <c r="BD62" i="1"/>
  <c r="BE62" i="1"/>
  <c r="AY62" i="1"/>
  <c r="BC62" i="1"/>
  <c r="AV62" i="1"/>
  <c r="AW62" i="1"/>
  <c r="AY22" i="1"/>
  <c r="BC22" i="1"/>
  <c r="AV22" i="1"/>
  <c r="BE22" i="1"/>
  <c r="AZ22" i="1"/>
  <c r="AW22" i="1"/>
  <c r="BC68" i="1"/>
  <c r="AV68" i="1"/>
  <c r="BE68" i="1"/>
  <c r="AX68" i="1"/>
  <c r="AZ68" i="1"/>
  <c r="BB68" i="1"/>
  <c r="AU68" i="1"/>
  <c r="BD68" i="1"/>
  <c r="AW68" i="1"/>
  <c r="BE59" i="1"/>
  <c r="BB59" i="1"/>
  <c r="AY59" i="1"/>
  <c r="AW59" i="1"/>
  <c r="BC59" i="1"/>
  <c r="AV59" i="1"/>
  <c r="BA59" i="1"/>
  <c r="AX59" i="1"/>
  <c r="AZ59" i="1"/>
  <c r="BE67" i="1"/>
  <c r="AX67" i="1"/>
  <c r="AY67" i="1"/>
  <c r="AW67" i="1"/>
  <c r="BB67" i="1"/>
  <c r="BC67" i="1"/>
  <c r="AV67" i="1"/>
  <c r="BA67" i="1"/>
  <c r="AZ67" i="1"/>
  <c r="AZ56" i="1"/>
  <c r="AX79" i="1"/>
  <c r="AV79" i="1"/>
  <c r="BA79" i="1"/>
  <c r="AU79" i="1"/>
  <c r="AZ79" i="1"/>
  <c r="BE79" i="1"/>
  <c r="AY79" i="1"/>
  <c r="BD79" i="1"/>
  <c r="BE51" i="1"/>
  <c r="AZ51" i="1"/>
  <c r="AU51" i="1"/>
  <c r="BA51" i="1"/>
  <c r="AV51" i="1"/>
  <c r="AW51" i="1"/>
  <c r="BC51" i="1"/>
  <c r="AW35" i="1"/>
  <c r="BC35" i="1"/>
  <c r="AV35" i="1"/>
  <c r="BB35" i="1"/>
  <c r="AZ35" i="1"/>
  <c r="AY35" i="1"/>
  <c r="BA35" i="1"/>
  <c r="AX35" i="1"/>
  <c r="BE19" i="1"/>
  <c r="BB19" i="1"/>
  <c r="AV19" i="1"/>
  <c r="BA19" i="1"/>
  <c r="AX19" i="1"/>
  <c r="AW54" i="1"/>
  <c r="BC54" i="1"/>
  <c r="BD54" i="1"/>
  <c r="AY54" i="1"/>
  <c r="BE54" i="1"/>
  <c r="AZ54" i="1"/>
  <c r="AU54" i="1"/>
  <c r="BB34" i="1"/>
  <c r="BC34" i="1"/>
  <c r="AZ34" i="1"/>
  <c r="AV34" i="1"/>
  <c r="AY34" i="1"/>
  <c r="BA34" i="1"/>
  <c r="AU34" i="1"/>
  <c r="BE18" i="1"/>
  <c r="AZ18" i="1"/>
  <c r="AX80" i="1"/>
  <c r="BC80" i="1"/>
  <c r="AW80" i="1"/>
  <c r="BB80" i="1"/>
  <c r="AV80" i="1"/>
  <c r="BA80" i="1"/>
  <c r="AU80" i="1"/>
  <c r="AZ80" i="1"/>
  <c r="AW55" i="1"/>
  <c r="BC55" i="1"/>
  <c r="AX55" i="1"/>
  <c r="BB55" i="1"/>
  <c r="BD55" i="1"/>
  <c r="AY55" i="1"/>
  <c r="BE55" i="1"/>
  <c r="AZ55" i="1"/>
  <c r="AU55" i="1"/>
  <c r="BB69" i="1"/>
  <c r="AZ69" i="1"/>
  <c r="AW69" i="1"/>
  <c r="AU69" i="1"/>
  <c r="BD69" i="1"/>
  <c r="BA69" i="1"/>
  <c r="BE69" i="1"/>
  <c r="AY69" i="1"/>
  <c r="AX69" i="1"/>
  <c r="AY58" i="1"/>
  <c r="BD58" i="1"/>
  <c r="BC58" i="1"/>
  <c r="AW58" i="1"/>
  <c r="BE58" i="1"/>
  <c r="BB58" i="1"/>
  <c r="AV58" i="1"/>
  <c r="BA58" i="1"/>
  <c r="BB41" i="1"/>
  <c r="AU41" i="1"/>
  <c r="AX41" i="1"/>
  <c r="AZ41" i="1"/>
  <c r="BC41" i="1"/>
  <c r="BD41" i="1"/>
  <c r="BE41" i="1"/>
  <c r="AV41" i="1"/>
  <c r="BD25" i="1"/>
  <c r="AY25" i="1"/>
  <c r="BB25" i="1"/>
  <c r="BE25" i="1"/>
  <c r="AZ25" i="1"/>
  <c r="AU25" i="1"/>
  <c r="BA25" i="1"/>
  <c r="AV25" i="1"/>
  <c r="BD77" i="1"/>
  <c r="AU77" i="1"/>
  <c r="AW77" i="1"/>
  <c r="BE77" i="1"/>
  <c r="BB77" i="1"/>
  <c r="AX77" i="1"/>
  <c r="BC77" i="1"/>
  <c r="AV77" i="1"/>
  <c r="AY77" i="1"/>
  <c r="BA77" i="1"/>
  <c r="BA44" i="1"/>
  <c r="BD44" i="1"/>
  <c r="BE44" i="1"/>
  <c r="AY44" i="1"/>
  <c r="AW44" i="1"/>
  <c r="AX44" i="1"/>
  <c r="AU44" i="1"/>
  <c r="AV44" i="1"/>
  <c r="BE70" i="1"/>
  <c r="AV10" i="1"/>
  <c r="BB11" i="1"/>
  <c r="BD11" i="1"/>
  <c r="AX10" i="1"/>
  <c r="BC13" i="1"/>
  <c r="BB15" i="1"/>
  <c r="AY16" i="1"/>
  <c r="BB17" i="1"/>
  <c r="AY18" i="1"/>
  <c r="AV18" i="1"/>
  <c r="AX18" i="1"/>
  <c r="AW11" i="1"/>
  <c r="AZ19" i="1"/>
  <c r="AV49" i="1"/>
  <c r="BD43" i="1"/>
  <c r="BB40" i="1"/>
  <c r="BA22" i="1"/>
  <c r="AU48" i="1"/>
  <c r="AX34" i="1"/>
  <c r="AY41" i="1"/>
  <c r="AX25" i="1"/>
  <c r="AV42" i="1"/>
  <c r="BB51" i="1"/>
  <c r="AV27" i="1"/>
  <c r="AW49" i="1"/>
  <c r="BE35" i="1"/>
  <c r="AU58" i="1"/>
  <c r="BA64" i="1"/>
  <c r="AV69" i="1"/>
  <c r="AU67" i="1"/>
  <c r="BC65" i="1"/>
  <c r="AY60" i="1"/>
  <c r="BB60" i="1"/>
  <c r="AW72" i="1"/>
  <c r="AW79" i="1"/>
  <c r="AY80" i="1"/>
  <c r="BA56" i="1"/>
  <c r="AV56" i="1"/>
  <c r="AW56" i="1"/>
  <c r="BC56" i="1"/>
  <c r="BB56" i="1"/>
  <c r="BD56" i="1"/>
  <c r="AY56" i="1"/>
  <c r="AY39" i="1"/>
  <c r="AU39" i="1"/>
  <c r="AV39" i="1"/>
  <c r="BE39" i="1"/>
  <c r="BA39" i="1"/>
  <c r="AW39" i="1"/>
  <c r="AX39" i="1"/>
  <c r="AY76" i="1"/>
  <c r="AZ76" i="1"/>
  <c r="BA76" i="1"/>
  <c r="BE76" i="1"/>
  <c r="BC76" i="1"/>
  <c r="AX76" i="1"/>
  <c r="BD76" i="1"/>
  <c r="AU76" i="1"/>
  <c r="BB76" i="1"/>
  <c r="BB38" i="1"/>
  <c r="AU38" i="1"/>
  <c r="AZ38" i="1"/>
  <c r="BA38" i="1"/>
  <c r="BD38" i="1"/>
  <c r="AX38" i="1"/>
  <c r="AV38" i="1"/>
  <c r="BC38" i="1"/>
  <c r="AZ16" i="1"/>
  <c r="BE16" i="1"/>
  <c r="AW45" i="1"/>
  <c r="BC45" i="1"/>
  <c r="BE45" i="1"/>
  <c r="AY45" i="1"/>
  <c r="AX45" i="1"/>
  <c r="BB45" i="1"/>
  <c r="AU45" i="1"/>
  <c r="BD45" i="1"/>
  <c r="BE29" i="1"/>
  <c r="AY29" i="1"/>
  <c r="AX29" i="1"/>
  <c r="BC29" i="1"/>
  <c r="AZ29" i="1"/>
  <c r="AU29" i="1"/>
  <c r="BA29" i="1"/>
  <c r="AV29" i="1"/>
  <c r="AV13" i="1"/>
  <c r="AU13" i="1"/>
  <c r="BB52" i="1"/>
  <c r="BD52" i="1"/>
  <c r="AY52" i="1"/>
  <c r="AX52" i="1"/>
  <c r="BE52" i="1"/>
  <c r="AZ52" i="1"/>
  <c r="AU52" i="1"/>
  <c r="BA52" i="1"/>
  <c r="AV52" i="1"/>
  <c r="AY13" i="1"/>
  <c r="BD13" i="1"/>
  <c r="AU16" i="1"/>
  <c r="BA16" i="1"/>
  <c r="AX16" i="1"/>
  <c r="BC52" i="1"/>
  <c r="AZ39" i="1"/>
  <c r="AW23" i="1"/>
  <c r="AZ62" i="1"/>
  <c r="AY68" i="1"/>
  <c r="AX62" i="1"/>
  <c r="AV76" i="1"/>
  <c r="BB71" i="1"/>
  <c r="AX71" i="1"/>
  <c r="AU71" i="1"/>
  <c r="AV71" i="1"/>
  <c r="AY71" i="1"/>
  <c r="BE71" i="1"/>
  <c r="BC71" i="1"/>
  <c r="AZ71" i="1"/>
  <c r="AW71" i="1"/>
  <c r="BD71" i="1"/>
  <c r="BA71" i="1"/>
  <c r="AY47" i="1"/>
  <c r="AU47" i="1"/>
  <c r="AV47" i="1"/>
  <c r="BE47" i="1"/>
  <c r="BA47" i="1"/>
  <c r="AW47" i="1"/>
  <c r="AZ31" i="1"/>
  <c r="AU31" i="1"/>
  <c r="AW31" i="1"/>
  <c r="BE31" i="1"/>
  <c r="BD31" i="1"/>
  <c r="BA31" i="1"/>
  <c r="BC31" i="1"/>
  <c r="AX31" i="1"/>
  <c r="AV31" i="1"/>
  <c r="AV15" i="1"/>
  <c r="AW15" i="1"/>
  <c r="AZ15" i="1"/>
  <c r="BD15" i="1"/>
  <c r="AY78" i="1"/>
  <c r="BA78" i="1"/>
  <c r="AV78" i="1"/>
  <c r="AZ78" i="1"/>
  <c r="BB46" i="1"/>
  <c r="AU46" i="1"/>
  <c r="AZ46" i="1"/>
  <c r="BD46" i="1"/>
  <c r="AX46" i="1"/>
  <c r="AV46" i="1"/>
  <c r="BC46" i="1"/>
  <c r="BC30" i="1"/>
  <c r="AY30" i="1"/>
  <c r="AX30" i="1"/>
  <c r="BB30" i="1"/>
  <c r="AU30" i="1"/>
  <c r="BD30" i="1"/>
  <c r="AZ30" i="1"/>
  <c r="AV14" i="1"/>
  <c r="AY14" i="1"/>
  <c r="BD14" i="1"/>
  <c r="BB14" i="1"/>
  <c r="AZ72" i="1"/>
  <c r="AX72" i="1"/>
  <c r="BA72" i="1"/>
  <c r="AY72" i="1"/>
  <c r="BB72" i="1"/>
  <c r="BD72" i="1"/>
  <c r="AU72" i="1"/>
  <c r="BC72" i="1"/>
  <c r="BE48" i="1"/>
  <c r="AV48" i="1"/>
  <c r="AW48" i="1"/>
  <c r="BD48" i="1"/>
  <c r="BC48" i="1"/>
  <c r="AX48" i="1"/>
  <c r="BA48" i="1"/>
  <c r="AY48" i="1"/>
  <c r="AZ61" i="1"/>
  <c r="AW61" i="1"/>
  <c r="BE61" i="1"/>
  <c r="AU61" i="1"/>
  <c r="BD61" i="1"/>
  <c r="BA61" i="1"/>
  <c r="BB61" i="1"/>
  <c r="AY61" i="1"/>
  <c r="AX53" i="1"/>
  <c r="BD53" i="1"/>
  <c r="AY53" i="1"/>
  <c r="BE53" i="1"/>
  <c r="AZ53" i="1"/>
  <c r="AU53" i="1"/>
  <c r="BA53" i="1"/>
  <c r="AV53" i="1"/>
  <c r="BC37" i="1"/>
  <c r="BE37" i="1"/>
  <c r="AW37" i="1"/>
  <c r="AY37" i="1"/>
  <c r="AX37" i="1"/>
  <c r="BB37" i="1"/>
  <c r="AU37" i="1"/>
  <c r="BD37" i="1"/>
  <c r="AV37" i="1"/>
  <c r="BE21" i="1"/>
  <c r="AZ21" i="1"/>
  <c r="AU21" i="1"/>
  <c r="BA21" i="1"/>
  <c r="AV21" i="1"/>
  <c r="AW21" i="1"/>
  <c r="BC21" i="1"/>
  <c r="AX21" i="1"/>
  <c r="AU20" i="1"/>
  <c r="BD20" i="1"/>
  <c r="AW20" i="1"/>
  <c r="BE20" i="1"/>
  <c r="AY20" i="1"/>
  <c r="BA20" i="1"/>
  <c r="BB20" i="1"/>
  <c r="BC20" i="1"/>
  <c r="AV20" i="1"/>
  <c r="BA10" i="1"/>
  <c r="AU11" i="1"/>
  <c r="BE13" i="1"/>
  <c r="BA13" i="1"/>
  <c r="BE14" i="1"/>
  <c r="AX13" i="1"/>
  <c r="AU15" i="1"/>
  <c r="BB16" i="1"/>
  <c r="BC16" i="1"/>
  <c r="BD16" i="1"/>
  <c r="BB18" i="1"/>
  <c r="BC18" i="1"/>
  <c r="BD18" i="1"/>
  <c r="AU18" i="1"/>
  <c r="BC19" i="1"/>
  <c r="AX56" i="1"/>
  <c r="BB48" i="1"/>
  <c r="BA45" i="1"/>
  <c r="BD39" i="1"/>
  <c r="BD35" i="1"/>
  <c r="BA26" i="1"/>
  <c r="AW53" i="1"/>
  <c r="AY46" i="1"/>
  <c r="AX42" i="1"/>
  <c r="AW46" i="1"/>
  <c r="AW38" i="1"/>
  <c r="AW30" i="1"/>
  <c r="AU22" i="1"/>
  <c r="AV54" i="1"/>
  <c r="BC39" i="1"/>
  <c r="BD29" i="1"/>
  <c r="AV30" i="1"/>
  <c r="AY31" i="1"/>
  <c r="BD21" i="1"/>
  <c r="BB29" i="1"/>
  <c r="BB22" i="1"/>
  <c r="BA68" i="1"/>
  <c r="BA62" i="1"/>
  <c r="BD67" i="1"/>
  <c r="AV65" i="1"/>
  <c r="BD59" i="1"/>
  <c r="AU59" i="1"/>
  <c r="AW76" i="1"/>
  <c r="AU78" i="1"/>
  <c r="BD78" i="1"/>
  <c r="BC78" i="1"/>
  <c r="AX78" i="1"/>
  <c r="BC79" i="1"/>
  <c r="BE80" i="1"/>
  <c r="BD36" i="1"/>
  <c r="BA36" i="1"/>
  <c r="BE36" i="1"/>
  <c r="AY36" i="1"/>
  <c r="AW36" i="1"/>
  <c r="AU36" i="1"/>
  <c r="AV36" i="1"/>
  <c r="BC60" i="1"/>
  <c r="AV60" i="1"/>
  <c r="AX60" i="1"/>
  <c r="AZ60" i="1"/>
  <c r="AU60" i="1"/>
  <c r="BD60" i="1"/>
  <c r="AW60" i="1"/>
  <c r="BB63" i="1"/>
  <c r="AY63" i="1"/>
  <c r="AW63" i="1"/>
  <c r="AX63" i="1"/>
  <c r="BC63" i="1"/>
  <c r="AV63" i="1"/>
  <c r="BA63" i="1"/>
  <c r="BE63" i="1"/>
  <c r="AZ63" i="1"/>
  <c r="BE43" i="1"/>
  <c r="AW43" i="1"/>
  <c r="AZ43" i="1"/>
  <c r="BC43" i="1"/>
  <c r="AV43" i="1"/>
  <c r="BB43" i="1"/>
  <c r="AY43" i="1"/>
  <c r="BA43" i="1"/>
  <c r="AW27" i="1"/>
  <c r="BC27" i="1"/>
  <c r="BD27" i="1"/>
  <c r="AY27" i="1"/>
  <c r="AX27" i="1"/>
  <c r="BE27" i="1"/>
  <c r="AZ27" i="1"/>
  <c r="AU27" i="1"/>
  <c r="BB27" i="1"/>
  <c r="AV11" i="1"/>
  <c r="AY11" i="1"/>
  <c r="BC73" i="1"/>
  <c r="BD73" i="1"/>
  <c r="AW73" i="1"/>
  <c r="BE73" i="1"/>
  <c r="BB73" i="1"/>
  <c r="AX73" i="1"/>
  <c r="AV73" i="1"/>
  <c r="AU73" i="1"/>
  <c r="BA73" i="1"/>
  <c r="BB42" i="1"/>
  <c r="BC42" i="1"/>
  <c r="AZ42" i="1"/>
  <c r="BA42" i="1"/>
  <c r="AY42" i="1"/>
  <c r="AU42" i="1"/>
  <c r="BE26" i="1"/>
  <c r="AZ26" i="1"/>
  <c r="BB26" i="1"/>
  <c r="AX26" i="1"/>
  <c r="AU26" i="1"/>
  <c r="BD26" i="1"/>
  <c r="AY26" i="1"/>
  <c r="AW26" i="1"/>
  <c r="BE10" i="1"/>
  <c r="AY10" i="1"/>
  <c r="AZ10" i="1"/>
  <c r="BC64" i="1"/>
  <c r="AV64" i="1"/>
  <c r="AX64" i="1"/>
  <c r="AZ64" i="1"/>
  <c r="BB64" i="1"/>
  <c r="BE64" i="1"/>
  <c r="AU64" i="1"/>
  <c r="BD64" i="1"/>
  <c r="AW64" i="1"/>
  <c r="AX40" i="1"/>
  <c r="BE40" i="1"/>
  <c r="AV40" i="1"/>
  <c r="AW40" i="1"/>
  <c r="BC40" i="1"/>
  <c r="BA40" i="1"/>
  <c r="AY40" i="1"/>
  <c r="BB75" i="1"/>
  <c r="AX75" i="1"/>
  <c r="AV75" i="1"/>
  <c r="AY75" i="1"/>
  <c r="AZ75" i="1"/>
  <c r="AW75" i="1"/>
  <c r="AU75" i="1"/>
  <c r="BD75" i="1"/>
  <c r="BA75" i="1"/>
  <c r="BB49" i="1"/>
  <c r="AU49" i="1"/>
  <c r="AX49" i="1"/>
  <c r="AZ49" i="1"/>
  <c r="BC49" i="1"/>
  <c r="BD49" i="1"/>
  <c r="BE49" i="1"/>
  <c r="AU33" i="1"/>
  <c r="AW33" i="1"/>
  <c r="BB33" i="1"/>
  <c r="AX33" i="1"/>
  <c r="AZ33" i="1"/>
  <c r="BC33" i="1"/>
  <c r="BD33" i="1"/>
  <c r="BE33" i="1"/>
  <c r="AV33" i="1"/>
  <c r="AX17" i="1"/>
  <c r="AV17" i="1"/>
  <c r="AY17" i="1"/>
  <c r="AW10" i="1"/>
  <c r="BC10" i="1"/>
  <c r="BC11" i="1"/>
  <c r="BE11" i="1"/>
  <c r="BB13" i="1"/>
  <c r="AZ13" i="1"/>
  <c r="AU14" i="1"/>
  <c r="AW14" i="1"/>
  <c r="AY15" i="1"/>
  <c r="BE15" i="1"/>
  <c r="AX15" i="1"/>
  <c r="AW16" i="1"/>
  <c r="AU17" i="1"/>
  <c r="AZ17" i="1"/>
  <c r="BE17" i="1"/>
  <c r="BA17" i="1"/>
  <c r="AW19" i="1"/>
  <c r="AY19" i="1"/>
  <c r="BB53" i="1"/>
  <c r="BD47" i="1"/>
  <c r="AV45" i="1"/>
  <c r="BE42" i="1"/>
  <c r="BE38" i="1"/>
  <c r="BE34" i="1"/>
  <c r="BE30" i="1"/>
  <c r="AV55" i="1"/>
  <c r="AY51" i="1"/>
  <c r="BC44" i="1"/>
  <c r="BB54" i="1"/>
  <c r="BB39" i="1"/>
  <c r="AV26" i="1"/>
  <c r="BD22" i="1"/>
  <c r="AZ44" i="1"/>
  <c r="AU56" i="1"/>
  <c r="BA54" i="1"/>
  <c r="BC47" i="1"/>
  <c r="AU35" i="1"/>
  <c r="AW29" i="1"/>
  <c r="AX22" i="1"/>
  <c r="BD34" i="1"/>
  <c r="BC25" i="1"/>
  <c r="AZ47" i="1"/>
  <c r="BC23" i="1"/>
  <c r="AX51" i="1"/>
  <c r="BA30" i="1"/>
  <c r="AW41" i="1"/>
  <c r="BA60" i="1"/>
  <c r="BD63" i="1"/>
  <c r="BC69" i="1"/>
  <c r="AU63" i="1"/>
  <c r="BE65" i="1"/>
  <c r="AX65" i="1"/>
  <c r="AZ77" i="1"/>
  <c r="BC75" i="1"/>
  <c r="BB79" i="1"/>
  <c r="AT212" i="1"/>
  <c r="AT77" i="1"/>
  <c r="AT73" i="1"/>
  <c r="AT69" i="1"/>
  <c r="AT65" i="1"/>
  <c r="AT61" i="1"/>
  <c r="AT57" i="1"/>
  <c r="AT53" i="1"/>
  <c r="AT49" i="1"/>
  <c r="AT45" i="1"/>
  <c r="AT41" i="1"/>
  <c r="AT37" i="1"/>
  <c r="AT33" i="1"/>
  <c r="AT29" i="1"/>
  <c r="AT25" i="1"/>
  <c r="AT21" i="1"/>
  <c r="AT18" i="1"/>
  <c r="AT13" i="1"/>
  <c r="AT75" i="1"/>
  <c r="AT67" i="1"/>
  <c r="AT55" i="1"/>
  <c r="AT43" i="1"/>
  <c r="AT31" i="1"/>
  <c r="AT19" i="1"/>
  <c r="AT80" i="1"/>
  <c r="AT76" i="1"/>
  <c r="AT72" i="1"/>
  <c r="AT68" i="1"/>
  <c r="AT64" i="1"/>
  <c r="AT60" i="1"/>
  <c r="AT56" i="1"/>
  <c r="AT52" i="1"/>
  <c r="AT48" i="1"/>
  <c r="AT44" i="1"/>
  <c r="AT40" i="1"/>
  <c r="AT36" i="1"/>
  <c r="AT32" i="1"/>
  <c r="AT28" i="1"/>
  <c r="AT24" i="1"/>
  <c r="AT20" i="1"/>
  <c r="AT16" i="1"/>
  <c r="AT12" i="1"/>
  <c r="AT79" i="1"/>
  <c r="AT71" i="1"/>
  <c r="AT59" i="1"/>
  <c r="AT51" i="1"/>
  <c r="AT39" i="1"/>
  <c r="AT27" i="1"/>
  <c r="AT15" i="1"/>
  <c r="AT78" i="1"/>
  <c r="AT74" i="1"/>
  <c r="AT70" i="1"/>
  <c r="AT66" i="1"/>
  <c r="AT62" i="1"/>
  <c r="AT58" i="1"/>
  <c r="AT54" i="1"/>
  <c r="AT50" i="1"/>
  <c r="AT46" i="1"/>
  <c r="AT42" i="1"/>
  <c r="AT38" i="1"/>
  <c r="AT34" i="1"/>
  <c r="AT30" i="1"/>
  <c r="AT26" i="1"/>
  <c r="AT22" i="1"/>
  <c r="AT17" i="1"/>
  <c r="AT14" i="1"/>
  <c r="AT10" i="1"/>
  <c r="AT63" i="1"/>
  <c r="AT47" i="1"/>
  <c r="AT35" i="1"/>
  <c r="AT23" i="1"/>
  <c r="AT11" i="1"/>
  <c r="AT847" i="1"/>
  <c r="AT703" i="1"/>
  <c r="AT151" i="1"/>
  <c r="AT646" i="1"/>
  <c r="AT150" i="1"/>
  <c r="BA508" i="1"/>
  <c r="BC508" i="1"/>
  <c r="BC366" i="1"/>
  <c r="BB505" i="1"/>
  <c r="AX130" i="1"/>
  <c r="AZ148" i="1"/>
  <c r="BC130" i="1"/>
  <c r="AW130" i="1"/>
  <c r="AW215" i="1"/>
  <c r="AW135" i="1"/>
  <c r="AY362" i="1"/>
  <c r="AX859" i="1"/>
  <c r="AZ350" i="1"/>
  <c r="AY89" i="1"/>
  <c r="AZ89" i="1"/>
  <c r="AX167" i="1"/>
  <c r="AW646" i="1"/>
  <c r="BC789" i="1"/>
  <c r="AX89" i="1"/>
  <c r="BD632" i="1"/>
  <c r="AV174" i="1"/>
  <c r="BE89" i="1"/>
  <c r="BD89" i="1"/>
  <c r="AU279" i="1"/>
  <c r="BB277" i="1"/>
  <c r="AT220" i="1"/>
  <c r="AV89" i="1"/>
  <c r="AU598" i="1"/>
  <c r="BB606" i="1"/>
  <c r="BD788" i="1"/>
  <c r="BE703" i="1"/>
  <c r="BB845" i="1"/>
  <c r="AU89" i="1"/>
  <c r="BA89" i="1"/>
  <c r="BB590" i="1"/>
  <c r="AY602" i="1"/>
  <c r="BB847" i="1"/>
  <c r="BE224" i="1"/>
  <c r="AV130" i="1"/>
  <c r="BA130" i="1"/>
  <c r="BB130" i="1"/>
  <c r="AV137" i="1"/>
  <c r="BA617" i="1"/>
  <c r="BB705" i="1"/>
  <c r="BB490" i="1"/>
  <c r="AU614" i="1"/>
  <c r="AZ594" i="1"/>
  <c r="BD650" i="1"/>
  <c r="AZ776" i="1"/>
  <c r="AY774" i="1"/>
  <c r="AZ130" i="1"/>
  <c r="BD130" i="1"/>
  <c r="BE130" i="1"/>
  <c r="BC135" i="1"/>
  <c r="BD634" i="1"/>
  <c r="BA579" i="1"/>
  <c r="AV610" i="1"/>
  <c r="BD721" i="1"/>
  <c r="AX717" i="1"/>
  <c r="BC154" i="1"/>
  <c r="BD291" i="1"/>
  <c r="AT125" i="1"/>
  <c r="AU130" i="1"/>
  <c r="AY130" i="1"/>
  <c r="AY138" i="1"/>
  <c r="BE563" i="1"/>
  <c r="BC504" i="1"/>
  <c r="BE769" i="1"/>
  <c r="BA769" i="1"/>
  <c r="AW769" i="1"/>
  <c r="BD769" i="1"/>
  <c r="AZ769" i="1"/>
  <c r="AV769" i="1"/>
  <c r="BC769" i="1"/>
  <c r="AY769" i="1"/>
  <c r="AU769" i="1"/>
  <c r="BB769" i="1"/>
  <c r="AX769" i="1"/>
  <c r="AT769" i="1"/>
  <c r="BC761" i="1"/>
  <c r="AY761" i="1"/>
  <c r="AU761" i="1"/>
  <c r="BB761" i="1"/>
  <c r="AX761" i="1"/>
  <c r="AT761" i="1"/>
  <c r="BE761" i="1"/>
  <c r="BA761" i="1"/>
  <c r="AW761" i="1"/>
  <c r="BD761" i="1"/>
  <c r="AZ761" i="1"/>
  <c r="AV761" i="1"/>
  <c r="BC753" i="1"/>
  <c r="AY753" i="1"/>
  <c r="AU753" i="1"/>
  <c r="BB753" i="1"/>
  <c r="AX753" i="1"/>
  <c r="AT753" i="1"/>
  <c r="BE753" i="1"/>
  <c r="BA753" i="1"/>
  <c r="AW753" i="1"/>
  <c r="BD753" i="1"/>
  <c r="AZ753" i="1"/>
  <c r="AV753" i="1"/>
  <c r="BC745" i="1"/>
  <c r="AY745" i="1"/>
  <c r="AU745" i="1"/>
  <c r="BB745" i="1"/>
  <c r="AX745" i="1"/>
  <c r="AT745" i="1"/>
  <c r="BE745" i="1"/>
  <c r="BA745" i="1"/>
  <c r="AW745" i="1"/>
  <c r="BD745" i="1"/>
  <c r="AZ745" i="1"/>
  <c r="AV745" i="1"/>
  <c r="BC737" i="1"/>
  <c r="AY737" i="1"/>
  <c r="AU737" i="1"/>
  <c r="BB737" i="1"/>
  <c r="AX737" i="1"/>
  <c r="AT737" i="1"/>
  <c r="BE737" i="1"/>
  <c r="BA737" i="1"/>
  <c r="AW737" i="1"/>
  <c r="BD737" i="1"/>
  <c r="AZ737" i="1"/>
  <c r="AV737" i="1"/>
  <c r="BB727" i="1"/>
  <c r="AX727" i="1"/>
  <c r="AT727" i="1"/>
  <c r="BE727" i="1"/>
  <c r="BA727" i="1"/>
  <c r="AW727" i="1"/>
  <c r="BD727" i="1"/>
  <c r="AZ727" i="1"/>
  <c r="AV727" i="1"/>
  <c r="BC727" i="1"/>
  <c r="AY727" i="1"/>
  <c r="AU727" i="1"/>
  <c r="BB707" i="1"/>
  <c r="AX707" i="1"/>
  <c r="AT707" i="1"/>
  <c r="BE707" i="1"/>
  <c r="BA707" i="1"/>
  <c r="AW707" i="1"/>
  <c r="BD707" i="1"/>
  <c r="AZ707" i="1"/>
  <c r="AV707" i="1"/>
  <c r="AY707" i="1"/>
  <c r="AU707" i="1"/>
  <c r="AY695" i="1"/>
  <c r="AU695" i="1"/>
  <c r="BB695" i="1"/>
  <c r="AX695" i="1"/>
  <c r="AT695" i="1"/>
  <c r="BE695" i="1"/>
  <c r="BA695" i="1"/>
  <c r="AW695" i="1"/>
  <c r="BD695" i="1"/>
  <c r="AZ695" i="1"/>
  <c r="AV695" i="1"/>
  <c r="AY687" i="1"/>
  <c r="AU687" i="1"/>
  <c r="BB687" i="1"/>
  <c r="AX687" i="1"/>
  <c r="AT687" i="1"/>
  <c r="BE687" i="1"/>
  <c r="BA687" i="1"/>
  <c r="AW687" i="1"/>
  <c r="BD687" i="1"/>
  <c r="AZ687" i="1"/>
  <c r="AV687" i="1"/>
  <c r="AY679" i="1"/>
  <c r="AU679" i="1"/>
  <c r="BB679" i="1"/>
  <c r="AX679" i="1"/>
  <c r="AT679" i="1"/>
  <c r="BE679" i="1"/>
  <c r="BA679" i="1"/>
  <c r="AW679" i="1"/>
  <c r="BD679" i="1"/>
  <c r="AZ679" i="1"/>
  <c r="AV679" i="1"/>
  <c r="BD612" i="1"/>
  <c r="AZ612" i="1"/>
  <c r="AV612" i="1"/>
  <c r="BC612" i="1"/>
  <c r="AY612" i="1"/>
  <c r="AU612" i="1"/>
  <c r="BB612" i="1"/>
  <c r="AX612" i="1"/>
  <c r="AT612" i="1"/>
  <c r="BE612" i="1"/>
  <c r="BA612" i="1"/>
  <c r="AW612" i="1"/>
  <c r="BD596" i="1"/>
  <c r="AZ596" i="1"/>
  <c r="AV596" i="1"/>
  <c r="BC596" i="1"/>
  <c r="AY596" i="1"/>
  <c r="AU596" i="1"/>
  <c r="BB596" i="1"/>
  <c r="AX596" i="1"/>
  <c r="AT596" i="1"/>
  <c r="BE596" i="1"/>
  <c r="BA596" i="1"/>
  <c r="AW596" i="1"/>
  <c r="BB584" i="1"/>
  <c r="AX584" i="1"/>
  <c r="AT584" i="1"/>
  <c r="BE584" i="1"/>
  <c r="BA584" i="1"/>
  <c r="AW584" i="1"/>
  <c r="BD584" i="1"/>
  <c r="AZ584" i="1"/>
  <c r="AV584" i="1"/>
  <c r="BC584" i="1"/>
  <c r="AY584" i="1"/>
  <c r="AU584" i="1"/>
  <c r="BC819" i="1"/>
  <c r="AY819" i="1"/>
  <c r="AU819" i="1"/>
  <c r="BB819" i="1"/>
  <c r="AX819" i="1"/>
  <c r="AT819" i="1"/>
  <c r="BE819" i="1"/>
  <c r="BA819" i="1"/>
  <c r="AW819" i="1"/>
  <c r="BD819" i="1"/>
  <c r="AZ819" i="1"/>
  <c r="AV819" i="1"/>
  <c r="BD793" i="1"/>
  <c r="AZ793" i="1"/>
  <c r="AV793" i="1"/>
  <c r="BC793" i="1"/>
  <c r="AY793" i="1"/>
  <c r="AU793" i="1"/>
  <c r="BB793" i="1"/>
  <c r="AX793" i="1"/>
  <c r="AT793" i="1"/>
  <c r="BE793" i="1"/>
  <c r="BA793" i="1"/>
  <c r="AW793" i="1"/>
  <c r="BE771" i="1"/>
  <c r="BA771" i="1"/>
  <c r="AW771" i="1"/>
  <c r="BD771" i="1"/>
  <c r="AZ771" i="1"/>
  <c r="AV771" i="1"/>
  <c r="BC771" i="1"/>
  <c r="AY771" i="1"/>
  <c r="AU771" i="1"/>
  <c r="BB771" i="1"/>
  <c r="AX771" i="1"/>
  <c r="AT771" i="1"/>
  <c r="BB656" i="1"/>
  <c r="AX656" i="1"/>
  <c r="AT656" i="1"/>
  <c r="BE656" i="1"/>
  <c r="BA656" i="1"/>
  <c r="AW656" i="1"/>
  <c r="BD656" i="1"/>
  <c r="AZ656" i="1"/>
  <c r="AV656" i="1"/>
  <c r="AY656" i="1"/>
  <c r="AU656" i="1"/>
  <c r="BC856" i="1"/>
  <c r="AY856" i="1"/>
  <c r="AU856" i="1"/>
  <c r="BB856" i="1"/>
  <c r="AX856" i="1"/>
  <c r="AT856" i="1"/>
  <c r="BE856" i="1"/>
  <c r="BA856" i="1"/>
  <c r="AW856" i="1"/>
  <c r="BD856" i="1"/>
  <c r="AZ856" i="1"/>
  <c r="AV856" i="1"/>
  <c r="BC846" i="1"/>
  <c r="AY846" i="1"/>
  <c r="AU846" i="1"/>
  <c r="BB846" i="1"/>
  <c r="AX846" i="1"/>
  <c r="AT846" i="1"/>
  <c r="BE846" i="1"/>
  <c r="BA846" i="1"/>
  <c r="AW846" i="1"/>
  <c r="BD846" i="1"/>
  <c r="AZ846" i="1"/>
  <c r="AV846" i="1"/>
  <c r="BC838" i="1"/>
  <c r="AY838" i="1"/>
  <c r="AU838" i="1"/>
  <c r="BB838" i="1"/>
  <c r="AX838" i="1"/>
  <c r="AT838" i="1"/>
  <c r="BE838" i="1"/>
  <c r="AZ838" i="1"/>
  <c r="AW838" i="1"/>
  <c r="BD838" i="1"/>
  <c r="AV838" i="1"/>
  <c r="BA838" i="1"/>
  <c r="BD830" i="1"/>
  <c r="AZ830" i="1"/>
  <c r="AV830" i="1"/>
  <c r="BC830" i="1"/>
  <c r="AY830" i="1"/>
  <c r="AU830" i="1"/>
  <c r="BB830" i="1"/>
  <c r="AX830" i="1"/>
  <c r="AT830" i="1"/>
  <c r="BE830" i="1"/>
  <c r="BA830" i="1"/>
  <c r="AW830" i="1"/>
  <c r="BD822" i="1"/>
  <c r="AZ822" i="1"/>
  <c r="AV822" i="1"/>
  <c r="BC822" i="1"/>
  <c r="AY822" i="1"/>
  <c r="AU822" i="1"/>
  <c r="BB822" i="1"/>
  <c r="AX822" i="1"/>
  <c r="AT822" i="1"/>
  <c r="BE822" i="1"/>
  <c r="BA822" i="1"/>
  <c r="AW822" i="1"/>
  <c r="BA814" i="1"/>
  <c r="AW814" i="1"/>
  <c r="BB796" i="1"/>
  <c r="AX796" i="1"/>
  <c r="AT796" i="1"/>
  <c r="BE796" i="1"/>
  <c r="BA796" i="1"/>
  <c r="AW796" i="1"/>
  <c r="BD796" i="1"/>
  <c r="AZ796" i="1"/>
  <c r="AV796" i="1"/>
  <c r="BC796" i="1"/>
  <c r="AY796" i="1"/>
  <c r="AU796" i="1"/>
  <c r="BE772" i="1"/>
  <c r="BA772" i="1"/>
  <c r="AW772" i="1"/>
  <c r="BD772" i="1"/>
  <c r="AZ772" i="1"/>
  <c r="AV772" i="1"/>
  <c r="BC772" i="1"/>
  <c r="AY772" i="1"/>
  <c r="AU772" i="1"/>
  <c r="BB772" i="1"/>
  <c r="AX772" i="1"/>
  <c r="AT772" i="1"/>
  <c r="BB663" i="1"/>
  <c r="AX663" i="1"/>
  <c r="AT663" i="1"/>
  <c r="BE663" i="1"/>
  <c r="BA663" i="1"/>
  <c r="AW663" i="1"/>
  <c r="BD663" i="1"/>
  <c r="AZ663" i="1"/>
  <c r="AV663" i="1"/>
  <c r="AY663" i="1"/>
  <c r="AU663" i="1"/>
  <c r="BD653" i="1"/>
  <c r="AZ653" i="1"/>
  <c r="AV653" i="1"/>
  <c r="AY653" i="1"/>
  <c r="AU653" i="1"/>
  <c r="BB653" i="1"/>
  <c r="AX653" i="1"/>
  <c r="AT653" i="1"/>
  <c r="BE653" i="1"/>
  <c r="BA653" i="1"/>
  <c r="AW653" i="1"/>
  <c r="BD635" i="1"/>
  <c r="AZ635" i="1"/>
  <c r="AV635" i="1"/>
  <c r="BC635" i="1"/>
  <c r="AY635" i="1"/>
  <c r="AU635" i="1"/>
  <c r="BB635" i="1"/>
  <c r="AX635" i="1"/>
  <c r="AT635" i="1"/>
  <c r="BE635" i="1"/>
  <c r="BA635" i="1"/>
  <c r="AW635" i="1"/>
  <c r="BD627" i="1"/>
  <c r="AZ627" i="1"/>
  <c r="AV627" i="1"/>
  <c r="BC627" i="1"/>
  <c r="AY627" i="1"/>
  <c r="AU627" i="1"/>
  <c r="BB627" i="1"/>
  <c r="AX627" i="1"/>
  <c r="AT627" i="1"/>
  <c r="BE627" i="1"/>
  <c r="BA627" i="1"/>
  <c r="AW627" i="1"/>
  <c r="BB619" i="1"/>
  <c r="AX619" i="1"/>
  <c r="AT619" i="1"/>
  <c r="BE619" i="1"/>
  <c r="BA619" i="1"/>
  <c r="AW619" i="1"/>
  <c r="BD619" i="1"/>
  <c r="AZ619" i="1"/>
  <c r="AV619" i="1"/>
  <c r="BC619" i="1"/>
  <c r="AY619" i="1"/>
  <c r="AU619" i="1"/>
  <c r="AW829" i="1"/>
  <c r="BD775" i="1"/>
  <c r="AZ775" i="1"/>
  <c r="AV775" i="1"/>
  <c r="BC775" i="1"/>
  <c r="AY775" i="1"/>
  <c r="AU775" i="1"/>
  <c r="BB775" i="1"/>
  <c r="AX775" i="1"/>
  <c r="AT775" i="1"/>
  <c r="AW775" i="1"/>
  <c r="BE775" i="1"/>
  <c r="BA775" i="1"/>
  <c r="AY658" i="1"/>
  <c r="AU658" i="1"/>
  <c r="BB658" i="1"/>
  <c r="AX658" i="1"/>
  <c r="AT658" i="1"/>
  <c r="BE658" i="1"/>
  <c r="BA658" i="1"/>
  <c r="AW658" i="1"/>
  <c r="BD658" i="1"/>
  <c r="AZ658" i="1"/>
  <c r="AV658" i="1"/>
  <c r="BE770" i="1"/>
  <c r="BA770" i="1"/>
  <c r="AW770" i="1"/>
  <c r="BD770" i="1"/>
  <c r="AZ770" i="1"/>
  <c r="AV770" i="1"/>
  <c r="BC770" i="1"/>
  <c r="AY770" i="1"/>
  <c r="AU770" i="1"/>
  <c r="BB770" i="1"/>
  <c r="AX770" i="1"/>
  <c r="AT770" i="1"/>
  <c r="BB762" i="1"/>
  <c r="AX762" i="1"/>
  <c r="AT762" i="1"/>
  <c r="BE762" i="1"/>
  <c r="BA762" i="1"/>
  <c r="AW762" i="1"/>
  <c r="BD762" i="1"/>
  <c r="AZ762" i="1"/>
  <c r="AV762" i="1"/>
  <c r="BC762" i="1"/>
  <c r="AY762" i="1"/>
  <c r="AU762" i="1"/>
  <c r="BB754" i="1"/>
  <c r="AX754" i="1"/>
  <c r="AT754" i="1"/>
  <c r="BE754" i="1"/>
  <c r="BA754" i="1"/>
  <c r="AW754" i="1"/>
  <c r="BD754" i="1"/>
  <c r="AZ754" i="1"/>
  <c r="AV754" i="1"/>
  <c r="BC754" i="1"/>
  <c r="AY754" i="1"/>
  <c r="AU754" i="1"/>
  <c r="BB746" i="1"/>
  <c r="AX746" i="1"/>
  <c r="AT746" i="1"/>
  <c r="BE746" i="1"/>
  <c r="BA746" i="1"/>
  <c r="AW746" i="1"/>
  <c r="BD746" i="1"/>
  <c r="AZ746" i="1"/>
  <c r="AV746" i="1"/>
  <c r="BC746" i="1"/>
  <c r="AY746" i="1"/>
  <c r="AU746" i="1"/>
  <c r="BB738" i="1"/>
  <c r="AX738" i="1"/>
  <c r="AT738" i="1"/>
  <c r="BE738" i="1"/>
  <c r="BA738" i="1"/>
  <c r="AW738" i="1"/>
  <c r="BD738" i="1"/>
  <c r="AZ738" i="1"/>
  <c r="AV738" i="1"/>
  <c r="BC738" i="1"/>
  <c r="AY738" i="1"/>
  <c r="AU738" i="1"/>
  <c r="BB730" i="1"/>
  <c r="AX730" i="1"/>
  <c r="AT730" i="1"/>
  <c r="BE730" i="1"/>
  <c r="BA730" i="1"/>
  <c r="AW730" i="1"/>
  <c r="BD730" i="1"/>
  <c r="AZ730" i="1"/>
  <c r="AV730" i="1"/>
  <c r="BC730" i="1"/>
  <c r="AY730" i="1"/>
  <c r="AU730" i="1"/>
  <c r="BB722" i="1"/>
  <c r="AX722" i="1"/>
  <c r="AT722" i="1"/>
  <c r="BE722" i="1"/>
  <c r="BA722" i="1"/>
  <c r="AW722" i="1"/>
  <c r="BD722" i="1"/>
  <c r="AZ722" i="1"/>
  <c r="AV722" i="1"/>
  <c r="BC722" i="1"/>
  <c r="AY722" i="1"/>
  <c r="AU722" i="1"/>
  <c r="BD710" i="1"/>
  <c r="AZ710" i="1"/>
  <c r="AV710" i="1"/>
  <c r="AY710" i="1"/>
  <c r="AU710" i="1"/>
  <c r="BB710" i="1"/>
  <c r="AX710" i="1"/>
  <c r="AT710" i="1"/>
  <c r="BE710" i="1"/>
  <c r="BA710" i="1"/>
  <c r="AW710" i="1"/>
  <c r="BD694" i="1"/>
  <c r="AZ694" i="1"/>
  <c r="AV694" i="1"/>
  <c r="AY694" i="1"/>
  <c r="AU694" i="1"/>
  <c r="BB694" i="1"/>
  <c r="AX694" i="1"/>
  <c r="AT694" i="1"/>
  <c r="BE694" i="1"/>
  <c r="BA694" i="1"/>
  <c r="AW694" i="1"/>
  <c r="BB684" i="1"/>
  <c r="AX684" i="1"/>
  <c r="AT684" i="1"/>
  <c r="BE684" i="1"/>
  <c r="BA684" i="1"/>
  <c r="AW684" i="1"/>
  <c r="BD684" i="1"/>
  <c r="AZ684" i="1"/>
  <c r="AV684" i="1"/>
  <c r="AY684" i="1"/>
  <c r="AU684" i="1"/>
  <c r="BB676" i="1"/>
  <c r="AX676" i="1"/>
  <c r="AT676" i="1"/>
  <c r="BE676" i="1"/>
  <c r="BA676" i="1"/>
  <c r="AW676" i="1"/>
  <c r="BD676" i="1"/>
  <c r="AZ676" i="1"/>
  <c r="AV676" i="1"/>
  <c r="AY676" i="1"/>
  <c r="AU676" i="1"/>
  <c r="BC609" i="1"/>
  <c r="AY609" i="1"/>
  <c r="AU609" i="1"/>
  <c r="BB609" i="1"/>
  <c r="AX609" i="1"/>
  <c r="AT609" i="1"/>
  <c r="BE609" i="1"/>
  <c r="BA609" i="1"/>
  <c r="AW609" i="1"/>
  <c r="BD609" i="1"/>
  <c r="AZ609" i="1"/>
  <c r="AV609" i="1"/>
  <c r="BC601" i="1"/>
  <c r="AY601" i="1"/>
  <c r="AU601" i="1"/>
  <c r="BB601" i="1"/>
  <c r="AX601" i="1"/>
  <c r="AT601" i="1"/>
  <c r="BE601" i="1"/>
  <c r="BA601" i="1"/>
  <c r="AW601" i="1"/>
  <c r="BD601" i="1"/>
  <c r="AZ601" i="1"/>
  <c r="AV601" i="1"/>
  <c r="BC593" i="1"/>
  <c r="AY593" i="1"/>
  <c r="AU593" i="1"/>
  <c r="BB593" i="1"/>
  <c r="AX593" i="1"/>
  <c r="AT593" i="1"/>
  <c r="BE593" i="1"/>
  <c r="BA593" i="1"/>
  <c r="AW593" i="1"/>
  <c r="BD593" i="1"/>
  <c r="AZ593" i="1"/>
  <c r="AV593" i="1"/>
  <c r="BD585" i="1"/>
  <c r="AZ585" i="1"/>
  <c r="AV585" i="1"/>
  <c r="BC585" i="1"/>
  <c r="AY585" i="1"/>
  <c r="AU585" i="1"/>
  <c r="BB585" i="1"/>
  <c r="AX585" i="1"/>
  <c r="AT585" i="1"/>
  <c r="BE585" i="1"/>
  <c r="BA585" i="1"/>
  <c r="AW585" i="1"/>
  <c r="BC841" i="1"/>
  <c r="AY841" i="1"/>
  <c r="AU841" i="1"/>
  <c r="BB841" i="1"/>
  <c r="AX841" i="1"/>
  <c r="AT841" i="1"/>
  <c r="BE841" i="1"/>
  <c r="BA841" i="1"/>
  <c r="AW841" i="1"/>
  <c r="BD841" i="1"/>
  <c r="AZ841" i="1"/>
  <c r="AV841" i="1"/>
  <c r="BC815" i="1"/>
  <c r="AY815" i="1"/>
  <c r="AU815" i="1"/>
  <c r="BB815" i="1"/>
  <c r="AX815" i="1"/>
  <c r="AT815" i="1"/>
  <c r="BE815" i="1"/>
  <c r="BA815" i="1"/>
  <c r="AW815" i="1"/>
  <c r="BD815" i="1"/>
  <c r="AZ815" i="1"/>
  <c r="AV815" i="1"/>
  <c r="BE660" i="1"/>
  <c r="BA660" i="1"/>
  <c r="AW660" i="1"/>
  <c r="BD660" i="1"/>
  <c r="AZ660" i="1"/>
  <c r="AV660" i="1"/>
  <c r="AY660" i="1"/>
  <c r="AU660" i="1"/>
  <c r="BB660" i="1"/>
  <c r="AX660" i="1"/>
  <c r="AT660" i="1"/>
  <c r="BD810" i="1"/>
  <c r="AZ810" i="1"/>
  <c r="AV810" i="1"/>
  <c r="BC810" i="1"/>
  <c r="AY810" i="1"/>
  <c r="AU810" i="1"/>
  <c r="BB810" i="1"/>
  <c r="AX810" i="1"/>
  <c r="AT810" i="1"/>
  <c r="BE810" i="1"/>
  <c r="BA810" i="1"/>
  <c r="AW810" i="1"/>
  <c r="AU617" i="1"/>
  <c r="AX610" i="1"/>
  <c r="AT606" i="1"/>
  <c r="AX598" i="1"/>
  <c r="AX590" i="1"/>
  <c r="AZ579" i="1"/>
  <c r="AV789" i="1"/>
  <c r="BA789" i="1"/>
  <c r="BB789" i="1"/>
  <c r="AW721" i="1"/>
  <c r="AX721" i="1"/>
  <c r="BC721" i="1"/>
  <c r="AV717" i="1"/>
  <c r="BA717" i="1"/>
  <c r="BB717" i="1"/>
  <c r="BE715" i="1"/>
  <c r="BA715" i="1"/>
  <c r="AW715" i="1"/>
  <c r="BD715" i="1"/>
  <c r="AZ715" i="1"/>
  <c r="AV715" i="1"/>
  <c r="AY715" i="1"/>
  <c r="AU715" i="1"/>
  <c r="BB715" i="1"/>
  <c r="AX715" i="1"/>
  <c r="AT715" i="1"/>
  <c r="AY709" i="1"/>
  <c r="AU709" i="1"/>
  <c r="BB709" i="1"/>
  <c r="AX709" i="1"/>
  <c r="AT709" i="1"/>
  <c r="BE709" i="1"/>
  <c r="BA709" i="1"/>
  <c r="AW709" i="1"/>
  <c r="BD709" i="1"/>
  <c r="AZ709" i="1"/>
  <c r="AV709" i="1"/>
  <c r="AZ705" i="1"/>
  <c r="BE705" i="1"/>
  <c r="AU703" i="1"/>
  <c r="BD703" i="1"/>
  <c r="BE614" i="1"/>
  <c r="BA610" i="1"/>
  <c r="AW606" i="1"/>
  <c r="BE598" i="1"/>
  <c r="BA594" i="1"/>
  <c r="AW590" i="1"/>
  <c r="BE854" i="1"/>
  <c r="BA854" i="1"/>
  <c r="AW854" i="1"/>
  <c r="BD854" i="1"/>
  <c r="AZ854" i="1"/>
  <c r="AV854" i="1"/>
  <c r="BC854" i="1"/>
  <c r="AY854" i="1"/>
  <c r="AU854" i="1"/>
  <c r="BB854" i="1"/>
  <c r="AX854" i="1"/>
  <c r="AT854" i="1"/>
  <c r="AX788" i="1"/>
  <c r="BC788" i="1"/>
  <c r="AW788" i="1"/>
  <c r="BC786" i="1"/>
  <c r="AY786" i="1"/>
  <c r="AU786" i="1"/>
  <c r="BB786" i="1"/>
  <c r="AX786" i="1"/>
  <c r="AT786" i="1"/>
  <c r="BE786" i="1"/>
  <c r="BA786" i="1"/>
  <c r="AW786" i="1"/>
  <c r="BD786" i="1"/>
  <c r="AZ786" i="1"/>
  <c r="AV786" i="1"/>
  <c r="BE780" i="1"/>
  <c r="BA780" i="1"/>
  <c r="AW780" i="1"/>
  <c r="BD780" i="1"/>
  <c r="AZ780" i="1"/>
  <c r="AV780" i="1"/>
  <c r="BC780" i="1"/>
  <c r="AY780" i="1"/>
  <c r="AU780" i="1"/>
  <c r="BB780" i="1"/>
  <c r="AX780" i="1"/>
  <c r="AT780" i="1"/>
  <c r="AT776" i="1"/>
  <c r="AY776" i="1"/>
  <c r="BD776" i="1"/>
  <c r="AW774" i="1"/>
  <c r="AX774" i="1"/>
  <c r="BC774" i="1"/>
  <c r="BD669" i="1"/>
  <c r="AZ669" i="1"/>
  <c r="AV669" i="1"/>
  <c r="AY669" i="1"/>
  <c r="AU669" i="1"/>
  <c r="BB669" i="1"/>
  <c r="AX669" i="1"/>
  <c r="AT669" i="1"/>
  <c r="BE669" i="1"/>
  <c r="BA669" i="1"/>
  <c r="AW669" i="1"/>
  <c r="BD661" i="1"/>
  <c r="AZ661" i="1"/>
  <c r="AV661" i="1"/>
  <c r="AY661" i="1"/>
  <c r="AU661" i="1"/>
  <c r="BB661" i="1"/>
  <c r="AX661" i="1"/>
  <c r="AT661" i="1"/>
  <c r="BE661" i="1"/>
  <c r="BA661" i="1"/>
  <c r="AW661" i="1"/>
  <c r="AW617" i="1"/>
  <c r="AV598" i="1"/>
  <c r="AV594" i="1"/>
  <c r="AV590" i="1"/>
  <c r="BB579" i="1"/>
  <c r="AT860" i="1"/>
  <c r="AY860" i="1"/>
  <c r="BD860" i="1"/>
  <c r="BB692" i="1"/>
  <c r="AX692" i="1"/>
  <c r="AT692" i="1"/>
  <c r="BE692" i="1"/>
  <c r="BA692" i="1"/>
  <c r="AW692" i="1"/>
  <c r="BD692" i="1"/>
  <c r="AZ692" i="1"/>
  <c r="AV692" i="1"/>
  <c r="AY692" i="1"/>
  <c r="AU692" i="1"/>
  <c r="AW647" i="1"/>
  <c r="AX647" i="1"/>
  <c r="BC647" i="1"/>
  <c r="BD617" i="1"/>
  <c r="AY606" i="1"/>
  <c r="AU602" i="1"/>
  <c r="AY590" i="1"/>
  <c r="AW579" i="1"/>
  <c r="AV859" i="1"/>
  <c r="BA859" i="1"/>
  <c r="BB859" i="1"/>
  <c r="BD853" i="1"/>
  <c r="AZ853" i="1"/>
  <c r="AV853" i="1"/>
  <c r="BC853" i="1"/>
  <c r="AY853" i="1"/>
  <c r="AU853" i="1"/>
  <c r="BB853" i="1"/>
  <c r="AX853" i="1"/>
  <c r="AT853" i="1"/>
  <c r="BE853" i="1"/>
  <c r="BA853" i="1"/>
  <c r="AW853" i="1"/>
  <c r="AZ847" i="1"/>
  <c r="BE847" i="1"/>
  <c r="AU847" i="1"/>
  <c r="AZ845" i="1"/>
  <c r="BE845" i="1"/>
  <c r="AU845" i="1"/>
  <c r="BB718" i="1"/>
  <c r="AZ718" i="1"/>
  <c r="BE718" i="1"/>
  <c r="AY650" i="1"/>
  <c r="AW650" i="1"/>
  <c r="AX650" i="1"/>
  <c r="BB646" i="1"/>
  <c r="AV646" i="1"/>
  <c r="BA646" i="1"/>
  <c r="AW634" i="1"/>
  <c r="AX634" i="1"/>
  <c r="AW632" i="1"/>
  <c r="AX632" i="1"/>
  <c r="BD579" i="1"/>
  <c r="BB602" i="1"/>
  <c r="AZ421" i="1"/>
  <c r="BE767" i="1"/>
  <c r="BA767" i="1"/>
  <c r="AW767" i="1"/>
  <c r="BD767" i="1"/>
  <c r="AZ767" i="1"/>
  <c r="AV767" i="1"/>
  <c r="BC767" i="1"/>
  <c r="AY767" i="1"/>
  <c r="AU767" i="1"/>
  <c r="BB767" i="1"/>
  <c r="AX767" i="1"/>
  <c r="AT767" i="1"/>
  <c r="BE759" i="1"/>
  <c r="BA759" i="1"/>
  <c r="AW759" i="1"/>
  <c r="BD759" i="1"/>
  <c r="AZ759" i="1"/>
  <c r="AV759" i="1"/>
  <c r="BC759" i="1"/>
  <c r="AY759" i="1"/>
  <c r="AU759" i="1"/>
  <c r="BB759" i="1"/>
  <c r="AX759" i="1"/>
  <c r="AT759" i="1"/>
  <c r="BE751" i="1"/>
  <c r="BA751" i="1"/>
  <c r="AW751" i="1"/>
  <c r="BD751" i="1"/>
  <c r="AZ751" i="1"/>
  <c r="AV751" i="1"/>
  <c r="BC751" i="1"/>
  <c r="AY751" i="1"/>
  <c r="AU751" i="1"/>
  <c r="BB751" i="1"/>
  <c r="AX751" i="1"/>
  <c r="AT751" i="1"/>
  <c r="BE743" i="1"/>
  <c r="BA743" i="1"/>
  <c r="AW743" i="1"/>
  <c r="BD743" i="1"/>
  <c r="AZ743" i="1"/>
  <c r="AV743" i="1"/>
  <c r="BC743" i="1"/>
  <c r="AY743" i="1"/>
  <c r="AU743" i="1"/>
  <c r="BB743" i="1"/>
  <c r="AX743" i="1"/>
  <c r="AT743" i="1"/>
  <c r="BB725" i="1"/>
  <c r="AX725" i="1"/>
  <c r="AT725" i="1"/>
  <c r="BE725" i="1"/>
  <c r="BA725" i="1"/>
  <c r="AW725" i="1"/>
  <c r="BD725" i="1"/>
  <c r="AZ725" i="1"/>
  <c r="AV725" i="1"/>
  <c r="BC725" i="1"/>
  <c r="AY725" i="1"/>
  <c r="AU725" i="1"/>
  <c r="BB701" i="1"/>
  <c r="AX701" i="1"/>
  <c r="AT701" i="1"/>
  <c r="BE701" i="1"/>
  <c r="BA701" i="1"/>
  <c r="AW701" i="1"/>
  <c r="BD701" i="1"/>
  <c r="AZ701" i="1"/>
  <c r="AV701" i="1"/>
  <c r="AY701" i="1"/>
  <c r="AU701" i="1"/>
  <c r="BE693" i="1"/>
  <c r="BA693" i="1"/>
  <c r="AW693" i="1"/>
  <c r="BD693" i="1"/>
  <c r="AZ693" i="1"/>
  <c r="AV693" i="1"/>
  <c r="AY693" i="1"/>
  <c r="AU693" i="1"/>
  <c r="BB693" i="1"/>
  <c r="AX693" i="1"/>
  <c r="AT693" i="1"/>
  <c r="BE685" i="1"/>
  <c r="BA685" i="1"/>
  <c r="AW685" i="1"/>
  <c r="BD685" i="1"/>
  <c r="AZ685" i="1"/>
  <c r="AV685" i="1"/>
  <c r="AY685" i="1"/>
  <c r="AU685" i="1"/>
  <c r="BB685" i="1"/>
  <c r="AX685" i="1"/>
  <c r="AT685" i="1"/>
  <c r="AY675" i="1"/>
  <c r="AU675" i="1"/>
  <c r="BB675" i="1"/>
  <c r="AX675" i="1"/>
  <c r="AT675" i="1"/>
  <c r="BE675" i="1"/>
  <c r="BA675" i="1"/>
  <c r="AW675" i="1"/>
  <c r="BD675" i="1"/>
  <c r="AZ675" i="1"/>
  <c r="AV675" i="1"/>
  <c r="BD608" i="1"/>
  <c r="AZ608" i="1"/>
  <c r="AV608" i="1"/>
  <c r="BC608" i="1"/>
  <c r="AY608" i="1"/>
  <c r="AU608" i="1"/>
  <c r="BB608" i="1"/>
  <c r="AX608" i="1"/>
  <c r="AT608" i="1"/>
  <c r="BE608" i="1"/>
  <c r="BA608" i="1"/>
  <c r="AW608" i="1"/>
  <c r="BD592" i="1"/>
  <c r="AZ592" i="1"/>
  <c r="AV592" i="1"/>
  <c r="BC592" i="1"/>
  <c r="AY592" i="1"/>
  <c r="AU592" i="1"/>
  <c r="BB592" i="1"/>
  <c r="AX592" i="1"/>
  <c r="AT592" i="1"/>
  <c r="BE592" i="1"/>
  <c r="BA592" i="1"/>
  <c r="AW592" i="1"/>
  <c r="BB582" i="1"/>
  <c r="AX582" i="1"/>
  <c r="AT582" i="1"/>
  <c r="BE582" i="1"/>
  <c r="BA582" i="1"/>
  <c r="AW582" i="1"/>
  <c r="BD582" i="1"/>
  <c r="AZ582" i="1"/>
  <c r="AV582" i="1"/>
  <c r="BC582" i="1"/>
  <c r="AY582" i="1"/>
  <c r="AU582" i="1"/>
  <c r="BD837" i="1"/>
  <c r="AZ837" i="1"/>
  <c r="AV837" i="1"/>
  <c r="BE837" i="1"/>
  <c r="AY837" i="1"/>
  <c r="AT837" i="1"/>
  <c r="BC837" i="1"/>
  <c r="AX837" i="1"/>
  <c r="BB837" i="1"/>
  <c r="AW837" i="1"/>
  <c r="BA837" i="1"/>
  <c r="AU837" i="1"/>
  <c r="BD674" i="1"/>
  <c r="AZ674" i="1"/>
  <c r="AV674" i="1"/>
  <c r="AY674" i="1"/>
  <c r="AU674" i="1"/>
  <c r="BB674" i="1"/>
  <c r="AX674" i="1"/>
  <c r="AT674" i="1"/>
  <c r="BE674" i="1"/>
  <c r="BA674" i="1"/>
  <c r="AW674" i="1"/>
  <c r="BC852" i="1"/>
  <c r="AY852" i="1"/>
  <c r="AU852" i="1"/>
  <c r="BB852" i="1"/>
  <c r="AX852" i="1"/>
  <c r="AT852" i="1"/>
  <c r="BE852" i="1"/>
  <c r="BA852" i="1"/>
  <c r="AW852" i="1"/>
  <c r="BD852" i="1"/>
  <c r="AZ852" i="1"/>
  <c r="AV852" i="1"/>
  <c r="BC844" i="1"/>
  <c r="AY844" i="1"/>
  <c r="AU844" i="1"/>
  <c r="BB844" i="1"/>
  <c r="AX844" i="1"/>
  <c r="AT844" i="1"/>
  <c r="BE844" i="1"/>
  <c r="BA844" i="1"/>
  <c r="AW844" i="1"/>
  <c r="BD844" i="1"/>
  <c r="AZ844" i="1"/>
  <c r="AV844" i="1"/>
  <c r="BE836" i="1"/>
  <c r="BB836" i="1"/>
  <c r="AX836" i="1"/>
  <c r="AT836" i="1"/>
  <c r="BA836" i="1"/>
  <c r="AW836" i="1"/>
  <c r="BD836" i="1"/>
  <c r="AZ836" i="1"/>
  <c r="AV836" i="1"/>
  <c r="BC836" i="1"/>
  <c r="AY836" i="1"/>
  <c r="AU836" i="1"/>
  <c r="BB828" i="1"/>
  <c r="AX828" i="1"/>
  <c r="AT828" i="1"/>
  <c r="BE828" i="1"/>
  <c r="BA828" i="1"/>
  <c r="AW828" i="1"/>
  <c r="BD828" i="1"/>
  <c r="AZ828" i="1"/>
  <c r="AV828" i="1"/>
  <c r="BC828" i="1"/>
  <c r="AY828" i="1"/>
  <c r="AU828" i="1"/>
  <c r="BD719" i="1"/>
  <c r="AZ719" i="1"/>
  <c r="AV719" i="1"/>
  <c r="AY719" i="1"/>
  <c r="AU719" i="1"/>
  <c r="BB719" i="1"/>
  <c r="AX719" i="1"/>
  <c r="AT719" i="1"/>
  <c r="BE719" i="1"/>
  <c r="BA719" i="1"/>
  <c r="AW719" i="1"/>
  <c r="BB659" i="1"/>
  <c r="AX659" i="1"/>
  <c r="AT659" i="1"/>
  <c r="BE659" i="1"/>
  <c r="BA659" i="1"/>
  <c r="AW659" i="1"/>
  <c r="BD659" i="1"/>
  <c r="AZ659" i="1"/>
  <c r="AV659" i="1"/>
  <c r="AY659" i="1"/>
  <c r="AU659" i="1"/>
  <c r="BD651" i="1"/>
  <c r="AZ651" i="1"/>
  <c r="AV651" i="1"/>
  <c r="AY651" i="1"/>
  <c r="AU651" i="1"/>
  <c r="BB651" i="1"/>
  <c r="AX651" i="1"/>
  <c r="AT651" i="1"/>
  <c r="BE651" i="1"/>
  <c r="BA651" i="1"/>
  <c r="AW651" i="1"/>
  <c r="BD633" i="1"/>
  <c r="AZ633" i="1"/>
  <c r="AV633" i="1"/>
  <c r="BC633" i="1"/>
  <c r="AY633" i="1"/>
  <c r="AU633" i="1"/>
  <c r="BB633" i="1"/>
  <c r="AX633" i="1"/>
  <c r="AT633" i="1"/>
  <c r="BE633" i="1"/>
  <c r="BA633" i="1"/>
  <c r="AW633" i="1"/>
  <c r="BD625" i="1"/>
  <c r="AZ625" i="1"/>
  <c r="AV625" i="1"/>
  <c r="BC625" i="1"/>
  <c r="AY625" i="1"/>
  <c r="AU625" i="1"/>
  <c r="BB625" i="1"/>
  <c r="AX625" i="1"/>
  <c r="AT625" i="1"/>
  <c r="BE625" i="1"/>
  <c r="BA625" i="1"/>
  <c r="AW625" i="1"/>
  <c r="BE849" i="1"/>
  <c r="BA849" i="1"/>
  <c r="AW849" i="1"/>
  <c r="BD849" i="1"/>
  <c r="AZ849" i="1"/>
  <c r="AV849" i="1"/>
  <c r="BC849" i="1"/>
  <c r="AY849" i="1"/>
  <c r="AU849" i="1"/>
  <c r="BB849" i="1"/>
  <c r="AX849" i="1"/>
  <c r="AT849" i="1"/>
  <c r="BE801" i="1"/>
  <c r="BA801" i="1"/>
  <c r="AW801" i="1"/>
  <c r="BD801" i="1"/>
  <c r="AZ801" i="1"/>
  <c r="AV801" i="1"/>
  <c r="BC801" i="1"/>
  <c r="AY801" i="1"/>
  <c r="AU801" i="1"/>
  <c r="BB801" i="1"/>
  <c r="AX801" i="1"/>
  <c r="AT801" i="1"/>
  <c r="BE672" i="1"/>
  <c r="BA672" i="1"/>
  <c r="AW672" i="1"/>
  <c r="BD672" i="1"/>
  <c r="AY672" i="1"/>
  <c r="AU672" i="1"/>
  <c r="AZ672" i="1"/>
  <c r="AX672" i="1"/>
  <c r="AV672" i="1"/>
  <c r="BB672" i="1"/>
  <c r="AT672" i="1"/>
  <c r="BB652" i="1"/>
  <c r="AX652" i="1"/>
  <c r="AT652" i="1"/>
  <c r="BE652" i="1"/>
  <c r="BA652" i="1"/>
  <c r="AW652" i="1"/>
  <c r="BD652" i="1"/>
  <c r="AZ652" i="1"/>
  <c r="AV652" i="1"/>
  <c r="AY652" i="1"/>
  <c r="AU652" i="1"/>
  <c r="BE768" i="1"/>
  <c r="BA768" i="1"/>
  <c r="AW768" i="1"/>
  <c r="BD768" i="1"/>
  <c r="AZ768" i="1"/>
  <c r="AV768" i="1"/>
  <c r="BC768" i="1"/>
  <c r="AY768" i="1"/>
  <c r="AU768" i="1"/>
  <c r="BB768" i="1"/>
  <c r="AX768" i="1"/>
  <c r="AT768" i="1"/>
  <c r="BD760" i="1"/>
  <c r="AZ760" i="1"/>
  <c r="AV760" i="1"/>
  <c r="BC760" i="1"/>
  <c r="AY760" i="1"/>
  <c r="AU760" i="1"/>
  <c r="BB760" i="1"/>
  <c r="AX760" i="1"/>
  <c r="AT760" i="1"/>
  <c r="BE760" i="1"/>
  <c r="BA760" i="1"/>
  <c r="AW760" i="1"/>
  <c r="BD752" i="1"/>
  <c r="AZ752" i="1"/>
  <c r="AV752" i="1"/>
  <c r="BC752" i="1"/>
  <c r="AY752" i="1"/>
  <c r="AU752" i="1"/>
  <c r="BB752" i="1"/>
  <c r="AX752" i="1"/>
  <c r="AT752" i="1"/>
  <c r="BE752" i="1"/>
  <c r="BA752" i="1"/>
  <c r="AW752" i="1"/>
  <c r="BD744" i="1"/>
  <c r="AZ744" i="1"/>
  <c r="AV744" i="1"/>
  <c r="BC744" i="1"/>
  <c r="AY744" i="1"/>
  <c r="AU744" i="1"/>
  <c r="BB744" i="1"/>
  <c r="AX744" i="1"/>
  <c r="AT744" i="1"/>
  <c r="BE744" i="1"/>
  <c r="BA744" i="1"/>
  <c r="AW744" i="1"/>
  <c r="BD728" i="1"/>
  <c r="AZ728" i="1"/>
  <c r="AV728" i="1"/>
  <c r="BC728" i="1"/>
  <c r="AY728" i="1"/>
  <c r="AU728" i="1"/>
  <c r="BB728" i="1"/>
  <c r="AX728" i="1"/>
  <c r="AT728" i="1"/>
  <c r="BE728" i="1"/>
  <c r="BA728" i="1"/>
  <c r="AW728" i="1"/>
  <c r="BB720" i="1"/>
  <c r="AX720" i="1"/>
  <c r="AT720" i="1"/>
  <c r="BE720" i="1"/>
  <c r="BA720" i="1"/>
  <c r="AW720" i="1"/>
  <c r="BD720" i="1"/>
  <c r="AZ720" i="1"/>
  <c r="AV720" i="1"/>
  <c r="BC720" i="1"/>
  <c r="AY720" i="1"/>
  <c r="AU720" i="1"/>
  <c r="BB708" i="1"/>
  <c r="AX708" i="1"/>
  <c r="AT708" i="1"/>
  <c r="BE708" i="1"/>
  <c r="BA708" i="1"/>
  <c r="AW708" i="1"/>
  <c r="BD708" i="1"/>
  <c r="AZ708" i="1"/>
  <c r="AV708" i="1"/>
  <c r="AY708" i="1"/>
  <c r="AU708" i="1"/>
  <c r="BB700" i="1"/>
  <c r="AX700" i="1"/>
  <c r="AT700" i="1"/>
  <c r="BE700" i="1"/>
  <c r="BA700" i="1"/>
  <c r="AW700" i="1"/>
  <c r="BD700" i="1"/>
  <c r="AZ700" i="1"/>
  <c r="AV700" i="1"/>
  <c r="AY700" i="1"/>
  <c r="AU700" i="1"/>
  <c r="BD690" i="1"/>
  <c r="AZ690" i="1"/>
  <c r="AV690" i="1"/>
  <c r="AY690" i="1"/>
  <c r="AU690" i="1"/>
  <c r="BB690" i="1"/>
  <c r="AX690" i="1"/>
  <c r="AT690" i="1"/>
  <c r="BE690" i="1"/>
  <c r="BA690" i="1"/>
  <c r="AW690" i="1"/>
  <c r="BD682" i="1"/>
  <c r="AZ682" i="1"/>
  <c r="AV682" i="1"/>
  <c r="AY682" i="1"/>
  <c r="AU682" i="1"/>
  <c r="BB682" i="1"/>
  <c r="AX682" i="1"/>
  <c r="AT682" i="1"/>
  <c r="BE682" i="1"/>
  <c r="BA682" i="1"/>
  <c r="AW682" i="1"/>
  <c r="BE615" i="1"/>
  <c r="BA615" i="1"/>
  <c r="AW615" i="1"/>
  <c r="BD615" i="1"/>
  <c r="AZ615" i="1"/>
  <c r="AV615" i="1"/>
  <c r="BC615" i="1"/>
  <c r="AY615" i="1"/>
  <c r="AU615" i="1"/>
  <c r="BB615" i="1"/>
  <c r="AX615" i="1"/>
  <c r="AT615" i="1"/>
  <c r="BE607" i="1"/>
  <c r="BA607" i="1"/>
  <c r="AW607" i="1"/>
  <c r="BD607" i="1"/>
  <c r="AZ607" i="1"/>
  <c r="AV607" i="1"/>
  <c r="BC607" i="1"/>
  <c r="AY607" i="1"/>
  <c r="AU607" i="1"/>
  <c r="BB607" i="1"/>
  <c r="AX607" i="1"/>
  <c r="AT607" i="1"/>
  <c r="BE599" i="1"/>
  <c r="BA599" i="1"/>
  <c r="AW599" i="1"/>
  <c r="BD599" i="1"/>
  <c r="AZ599" i="1"/>
  <c r="AV599" i="1"/>
  <c r="BC599" i="1"/>
  <c r="AY599" i="1"/>
  <c r="AU599" i="1"/>
  <c r="BB599" i="1"/>
  <c r="AX599" i="1"/>
  <c r="AT599" i="1"/>
  <c r="BE591" i="1"/>
  <c r="BA591" i="1"/>
  <c r="AW591" i="1"/>
  <c r="BD591" i="1"/>
  <c r="AZ591" i="1"/>
  <c r="AV591" i="1"/>
  <c r="BC591" i="1"/>
  <c r="AY591" i="1"/>
  <c r="AU591" i="1"/>
  <c r="BB591" i="1"/>
  <c r="AX591" i="1"/>
  <c r="AT591" i="1"/>
  <c r="BD583" i="1"/>
  <c r="AZ583" i="1"/>
  <c r="AV583" i="1"/>
  <c r="BC583" i="1"/>
  <c r="AY583" i="1"/>
  <c r="AU583" i="1"/>
  <c r="BB583" i="1"/>
  <c r="AX583" i="1"/>
  <c r="AT583" i="1"/>
  <c r="BE583" i="1"/>
  <c r="BA583" i="1"/>
  <c r="AW583" i="1"/>
  <c r="BE833" i="1"/>
  <c r="BA833" i="1"/>
  <c r="AW833" i="1"/>
  <c r="BD833" i="1"/>
  <c r="AZ833" i="1"/>
  <c r="AV833" i="1"/>
  <c r="BC833" i="1"/>
  <c r="AY833" i="1"/>
  <c r="AU833" i="1"/>
  <c r="BB833" i="1"/>
  <c r="AX833" i="1"/>
  <c r="AT833" i="1"/>
  <c r="AW809" i="1"/>
  <c r="BD779" i="1"/>
  <c r="AZ779" i="1"/>
  <c r="AV779" i="1"/>
  <c r="BC779" i="1"/>
  <c r="AY779" i="1"/>
  <c r="AU779" i="1"/>
  <c r="BB779" i="1"/>
  <c r="AX779" i="1"/>
  <c r="AT779" i="1"/>
  <c r="BE779" i="1"/>
  <c r="BA779" i="1"/>
  <c r="AW779" i="1"/>
  <c r="BB654" i="1"/>
  <c r="AX654" i="1"/>
  <c r="AT654" i="1"/>
  <c r="BE654" i="1"/>
  <c r="BA654" i="1"/>
  <c r="AW654" i="1"/>
  <c r="BD654" i="1"/>
  <c r="AZ654" i="1"/>
  <c r="AV654" i="1"/>
  <c r="AY654" i="1"/>
  <c r="AU654" i="1"/>
  <c r="AX230" i="1"/>
  <c r="BA187" i="1"/>
  <c r="AZ348" i="1"/>
  <c r="AT610" i="1"/>
  <c r="AX602" i="1"/>
  <c r="AT598" i="1"/>
  <c r="AT590" i="1"/>
  <c r="AV579" i="1"/>
  <c r="AZ789" i="1"/>
  <c r="BE789" i="1"/>
  <c r="AU789" i="1"/>
  <c r="BA721" i="1"/>
  <c r="BB721" i="1"/>
  <c r="AV721" i="1"/>
  <c r="AZ717" i="1"/>
  <c r="BE717" i="1"/>
  <c r="AU717" i="1"/>
  <c r="AU705" i="1"/>
  <c r="BD705" i="1"/>
  <c r="AT705" i="1"/>
  <c r="AY703" i="1"/>
  <c r="AW703" i="1"/>
  <c r="AX703" i="1"/>
  <c r="BB648" i="1"/>
  <c r="AX648" i="1"/>
  <c r="AT648" i="1"/>
  <c r="BE648" i="1"/>
  <c r="BA648" i="1"/>
  <c r="AW648" i="1"/>
  <c r="BD648" i="1"/>
  <c r="AZ648" i="1"/>
  <c r="AV648" i="1"/>
  <c r="BC648" i="1"/>
  <c r="AY648" i="1"/>
  <c r="AU648" i="1"/>
  <c r="BB617" i="1"/>
  <c r="BA614" i="1"/>
  <c r="AW610" i="1"/>
  <c r="BE602" i="1"/>
  <c r="BA598" i="1"/>
  <c r="AW594" i="1"/>
  <c r="BC579" i="1"/>
  <c r="BB788" i="1"/>
  <c r="AV788" i="1"/>
  <c r="BA788" i="1"/>
  <c r="AW776" i="1"/>
  <c r="AX776" i="1"/>
  <c r="BC776" i="1"/>
  <c r="BA774" i="1"/>
  <c r="BE774" i="1"/>
  <c r="BB774" i="1"/>
  <c r="BB643" i="1"/>
  <c r="AX643" i="1"/>
  <c r="AT643" i="1"/>
  <c r="BE643" i="1"/>
  <c r="BA643" i="1"/>
  <c r="AW643" i="1"/>
  <c r="BD643" i="1"/>
  <c r="AZ643" i="1"/>
  <c r="AV643" i="1"/>
  <c r="BC643" i="1"/>
  <c r="AY643" i="1"/>
  <c r="AU643" i="1"/>
  <c r="BB639" i="1"/>
  <c r="AX639" i="1"/>
  <c r="AT639" i="1"/>
  <c r="BE639" i="1"/>
  <c r="BA639" i="1"/>
  <c r="AW639" i="1"/>
  <c r="BD639" i="1"/>
  <c r="AZ639" i="1"/>
  <c r="AV639" i="1"/>
  <c r="BC639" i="1"/>
  <c r="AY639" i="1"/>
  <c r="AU639" i="1"/>
  <c r="BD614" i="1"/>
  <c r="BD610" i="1"/>
  <c r="BD606" i="1"/>
  <c r="BD602" i="1"/>
  <c r="AX579" i="1"/>
  <c r="AW860" i="1"/>
  <c r="AX860" i="1"/>
  <c r="BC860" i="1"/>
  <c r="AV647" i="1"/>
  <c r="BA647" i="1"/>
  <c r="BB647" i="1"/>
  <c r="AZ617" i="1"/>
  <c r="AY610" i="1"/>
  <c r="AU606" i="1"/>
  <c r="BC598" i="1"/>
  <c r="AY594" i="1"/>
  <c r="AU590" i="1"/>
  <c r="AU859" i="1"/>
  <c r="AZ859" i="1"/>
  <c r="BE859" i="1"/>
  <c r="BD847" i="1"/>
  <c r="AY847" i="1"/>
  <c r="BD845" i="1"/>
  <c r="AY845" i="1"/>
  <c r="BD783" i="1"/>
  <c r="AZ783" i="1"/>
  <c r="AV783" i="1"/>
  <c r="BC783" i="1"/>
  <c r="AY783" i="1"/>
  <c r="AU783" i="1"/>
  <c r="BB783" i="1"/>
  <c r="AX783" i="1"/>
  <c r="AT783" i="1"/>
  <c r="BE783" i="1"/>
  <c r="BA783" i="1"/>
  <c r="AW783" i="1"/>
  <c r="AU718" i="1"/>
  <c r="BD718" i="1"/>
  <c r="AV650" i="1"/>
  <c r="BA650" i="1"/>
  <c r="BB650" i="1"/>
  <c r="AU646" i="1"/>
  <c r="AZ646" i="1"/>
  <c r="BE646" i="1"/>
  <c r="BE642" i="1"/>
  <c r="BA642" i="1"/>
  <c r="AW642" i="1"/>
  <c r="BD642" i="1"/>
  <c r="AZ642" i="1"/>
  <c r="AV642" i="1"/>
  <c r="BC642" i="1"/>
  <c r="AY642" i="1"/>
  <c r="AU642" i="1"/>
  <c r="BB642" i="1"/>
  <c r="AX642" i="1"/>
  <c r="AT642" i="1"/>
  <c r="BE638" i="1"/>
  <c r="BA638" i="1"/>
  <c r="AW638" i="1"/>
  <c r="BD638" i="1"/>
  <c r="AZ638" i="1"/>
  <c r="AV638" i="1"/>
  <c r="BC638" i="1"/>
  <c r="AY638" i="1"/>
  <c r="AU638" i="1"/>
  <c r="BB638" i="1"/>
  <c r="AX638" i="1"/>
  <c r="AT638" i="1"/>
  <c r="BA634" i="1"/>
  <c r="BB634" i="1"/>
  <c r="AV634" i="1"/>
  <c r="BA632" i="1"/>
  <c r="BB632" i="1"/>
  <c r="AV632" i="1"/>
  <c r="BD630" i="1"/>
  <c r="AZ630" i="1"/>
  <c r="AV630" i="1"/>
  <c r="BC630" i="1"/>
  <c r="AY630" i="1"/>
  <c r="AU630" i="1"/>
  <c r="BB630" i="1"/>
  <c r="AX630" i="1"/>
  <c r="AT630" i="1"/>
  <c r="BE630" i="1"/>
  <c r="BA630" i="1"/>
  <c r="AW630" i="1"/>
  <c r="BD626" i="1"/>
  <c r="AZ626" i="1"/>
  <c r="AV626" i="1"/>
  <c r="BC626" i="1"/>
  <c r="AY626" i="1"/>
  <c r="AU626" i="1"/>
  <c r="BB626" i="1"/>
  <c r="AX626" i="1"/>
  <c r="AT626" i="1"/>
  <c r="BE626" i="1"/>
  <c r="BA626" i="1"/>
  <c r="AW626" i="1"/>
  <c r="BB614" i="1"/>
  <c r="BB598" i="1"/>
  <c r="BC576" i="1"/>
  <c r="AZ419" i="1"/>
  <c r="BC765" i="1"/>
  <c r="AY765" i="1"/>
  <c r="AU765" i="1"/>
  <c r="BB765" i="1"/>
  <c r="AX765" i="1"/>
  <c r="AT765" i="1"/>
  <c r="BE765" i="1"/>
  <c r="BA765" i="1"/>
  <c r="AW765" i="1"/>
  <c r="BD765" i="1"/>
  <c r="AZ765" i="1"/>
  <c r="AV765" i="1"/>
  <c r="AW757" i="1"/>
  <c r="AW749" i="1"/>
  <c r="BE731" i="1"/>
  <c r="BA731" i="1"/>
  <c r="AW731" i="1"/>
  <c r="BD731" i="1"/>
  <c r="AZ731" i="1"/>
  <c r="AV731" i="1"/>
  <c r="BC731" i="1"/>
  <c r="AY731" i="1"/>
  <c r="AU731" i="1"/>
  <c r="BB731" i="1"/>
  <c r="AX731" i="1"/>
  <c r="AT731" i="1"/>
  <c r="BD723" i="1"/>
  <c r="AZ723" i="1"/>
  <c r="AV723" i="1"/>
  <c r="BC723" i="1"/>
  <c r="AY723" i="1"/>
  <c r="AU723" i="1"/>
  <c r="BB723" i="1"/>
  <c r="AX723" i="1"/>
  <c r="AT723" i="1"/>
  <c r="BE723" i="1"/>
  <c r="BA723" i="1"/>
  <c r="AW723" i="1"/>
  <c r="BB699" i="1"/>
  <c r="AX699" i="1"/>
  <c r="AT699" i="1"/>
  <c r="BE699" i="1"/>
  <c r="BA699" i="1"/>
  <c r="AW699" i="1"/>
  <c r="BD699" i="1"/>
  <c r="AZ699" i="1"/>
  <c r="AV699" i="1"/>
  <c r="AY699" i="1"/>
  <c r="AU699" i="1"/>
  <c r="AY691" i="1"/>
  <c r="AU691" i="1"/>
  <c r="BB691" i="1"/>
  <c r="AX691" i="1"/>
  <c r="AT691" i="1"/>
  <c r="BE691" i="1"/>
  <c r="BA691" i="1"/>
  <c r="AW691" i="1"/>
  <c r="BD691" i="1"/>
  <c r="AZ691" i="1"/>
  <c r="AV691" i="1"/>
  <c r="AY683" i="1"/>
  <c r="AU683" i="1"/>
  <c r="BB683" i="1"/>
  <c r="AX683" i="1"/>
  <c r="AT683" i="1"/>
  <c r="BE683" i="1"/>
  <c r="BA683" i="1"/>
  <c r="AW683" i="1"/>
  <c r="BD683" i="1"/>
  <c r="AZ683" i="1"/>
  <c r="AV683" i="1"/>
  <c r="BE618" i="1"/>
  <c r="BA618" i="1"/>
  <c r="AW618" i="1"/>
  <c r="BB618" i="1"/>
  <c r="AV618" i="1"/>
  <c r="AZ618" i="1"/>
  <c r="AU618" i="1"/>
  <c r="BD618" i="1"/>
  <c r="AY618" i="1"/>
  <c r="AT618" i="1"/>
  <c r="BC618" i="1"/>
  <c r="AX618" i="1"/>
  <c r="BD604" i="1"/>
  <c r="AZ604" i="1"/>
  <c r="AV604" i="1"/>
  <c r="BC604" i="1"/>
  <c r="AY604" i="1"/>
  <c r="AU604" i="1"/>
  <c r="BB604" i="1"/>
  <c r="AX604" i="1"/>
  <c r="AT604" i="1"/>
  <c r="BE604" i="1"/>
  <c r="BA604" i="1"/>
  <c r="AW604" i="1"/>
  <c r="BD588" i="1"/>
  <c r="AZ588" i="1"/>
  <c r="AV588" i="1"/>
  <c r="BC588" i="1"/>
  <c r="AY588" i="1"/>
  <c r="AU588" i="1"/>
  <c r="BB588" i="1"/>
  <c r="AX588" i="1"/>
  <c r="AT588" i="1"/>
  <c r="BE588" i="1"/>
  <c r="BA588" i="1"/>
  <c r="AW588" i="1"/>
  <c r="BB580" i="1"/>
  <c r="AX580" i="1"/>
  <c r="AT580" i="1"/>
  <c r="BE580" i="1"/>
  <c r="BA580" i="1"/>
  <c r="AW580" i="1"/>
  <c r="BD580" i="1"/>
  <c r="AZ580" i="1"/>
  <c r="AV580" i="1"/>
  <c r="BC580" i="1"/>
  <c r="AY580" i="1"/>
  <c r="AU580" i="1"/>
  <c r="BE805" i="1"/>
  <c r="BA805" i="1"/>
  <c r="AW805" i="1"/>
  <c r="BD805" i="1"/>
  <c r="AZ805" i="1"/>
  <c r="AV805" i="1"/>
  <c r="BC805" i="1"/>
  <c r="AY805" i="1"/>
  <c r="AU805" i="1"/>
  <c r="BB805" i="1"/>
  <c r="AX805" i="1"/>
  <c r="AT805" i="1"/>
  <c r="AY666" i="1"/>
  <c r="AU666" i="1"/>
  <c r="BB666" i="1"/>
  <c r="AX666" i="1"/>
  <c r="AT666" i="1"/>
  <c r="BE666" i="1"/>
  <c r="BA666" i="1"/>
  <c r="AW666" i="1"/>
  <c r="BD666" i="1"/>
  <c r="AZ666" i="1"/>
  <c r="AV666" i="1"/>
  <c r="BE850" i="1"/>
  <c r="BA850" i="1"/>
  <c r="AW850" i="1"/>
  <c r="BD850" i="1"/>
  <c r="AZ850" i="1"/>
  <c r="AV850" i="1"/>
  <c r="BC850" i="1"/>
  <c r="AY850" i="1"/>
  <c r="AU850" i="1"/>
  <c r="BB850" i="1"/>
  <c r="AX850" i="1"/>
  <c r="AT850" i="1"/>
  <c r="AW842" i="1"/>
  <c r="BD826" i="1"/>
  <c r="AZ826" i="1"/>
  <c r="AV826" i="1"/>
  <c r="BC826" i="1"/>
  <c r="AY826" i="1"/>
  <c r="AU826" i="1"/>
  <c r="BB826" i="1"/>
  <c r="AX826" i="1"/>
  <c r="AT826" i="1"/>
  <c r="BE826" i="1"/>
  <c r="BA826" i="1"/>
  <c r="AW826" i="1"/>
  <c r="AW818" i="1"/>
  <c r="BB808" i="1"/>
  <c r="AX808" i="1"/>
  <c r="AT808" i="1"/>
  <c r="BE808" i="1"/>
  <c r="BA808" i="1"/>
  <c r="AW808" i="1"/>
  <c r="BD808" i="1"/>
  <c r="AZ808" i="1"/>
  <c r="AV808" i="1"/>
  <c r="BC808" i="1"/>
  <c r="AY808" i="1"/>
  <c r="AU808" i="1"/>
  <c r="AW800" i="1"/>
  <c r="BE784" i="1"/>
  <c r="BA784" i="1"/>
  <c r="AW784" i="1"/>
  <c r="BD784" i="1"/>
  <c r="AZ784" i="1"/>
  <c r="AV784" i="1"/>
  <c r="BC784" i="1"/>
  <c r="AY784" i="1"/>
  <c r="AU784" i="1"/>
  <c r="BB784" i="1"/>
  <c r="AX784" i="1"/>
  <c r="AT784" i="1"/>
  <c r="BD671" i="1"/>
  <c r="AZ671" i="1"/>
  <c r="AX671" i="1"/>
  <c r="AT671" i="1"/>
  <c r="BB671" i="1"/>
  <c r="AW671" i="1"/>
  <c r="BA671" i="1"/>
  <c r="AV671" i="1"/>
  <c r="BE671" i="1"/>
  <c r="AY671" i="1"/>
  <c r="AU671" i="1"/>
  <c r="BD657" i="1"/>
  <c r="AZ657" i="1"/>
  <c r="AV657" i="1"/>
  <c r="AY657" i="1"/>
  <c r="AU657" i="1"/>
  <c r="BB657" i="1"/>
  <c r="AX657" i="1"/>
  <c r="AT657" i="1"/>
  <c r="BE657" i="1"/>
  <c r="BA657" i="1"/>
  <c r="AW657" i="1"/>
  <c r="BD649" i="1"/>
  <c r="AZ649" i="1"/>
  <c r="AV649" i="1"/>
  <c r="AY649" i="1"/>
  <c r="AU649" i="1"/>
  <c r="BB649" i="1"/>
  <c r="AX649" i="1"/>
  <c r="AT649" i="1"/>
  <c r="BE649" i="1"/>
  <c r="BA649" i="1"/>
  <c r="AW649" i="1"/>
  <c r="BD631" i="1"/>
  <c r="AZ631" i="1"/>
  <c r="AV631" i="1"/>
  <c r="BC631" i="1"/>
  <c r="AY631" i="1"/>
  <c r="AU631" i="1"/>
  <c r="BB631" i="1"/>
  <c r="AX631" i="1"/>
  <c r="AT631" i="1"/>
  <c r="BE631" i="1"/>
  <c r="BA631" i="1"/>
  <c r="AW631" i="1"/>
  <c r="BB623" i="1"/>
  <c r="AX623" i="1"/>
  <c r="AT623" i="1"/>
  <c r="BE623" i="1"/>
  <c r="BA623" i="1"/>
  <c r="AW623" i="1"/>
  <c r="BD623" i="1"/>
  <c r="AZ623" i="1"/>
  <c r="AV623" i="1"/>
  <c r="BC623" i="1"/>
  <c r="AY623" i="1"/>
  <c r="AU623" i="1"/>
  <c r="BC839" i="1"/>
  <c r="AY839" i="1"/>
  <c r="AU839" i="1"/>
  <c r="BB839" i="1"/>
  <c r="AX839" i="1"/>
  <c r="AT839" i="1"/>
  <c r="BE839" i="1"/>
  <c r="BA839" i="1"/>
  <c r="AW839" i="1"/>
  <c r="BD839" i="1"/>
  <c r="AZ839" i="1"/>
  <c r="AV839" i="1"/>
  <c r="BE817" i="1"/>
  <c r="BA817" i="1"/>
  <c r="AW817" i="1"/>
  <c r="BD817" i="1"/>
  <c r="AZ817" i="1"/>
  <c r="AV817" i="1"/>
  <c r="BC817" i="1"/>
  <c r="AY817" i="1"/>
  <c r="AU817" i="1"/>
  <c r="BB817" i="1"/>
  <c r="AX817" i="1"/>
  <c r="AT817" i="1"/>
  <c r="BE668" i="1"/>
  <c r="BA668" i="1"/>
  <c r="AW668" i="1"/>
  <c r="BD668" i="1"/>
  <c r="AZ668" i="1"/>
  <c r="AV668" i="1"/>
  <c r="AY668" i="1"/>
  <c r="AU668" i="1"/>
  <c r="BB668" i="1"/>
  <c r="AX668" i="1"/>
  <c r="AT668" i="1"/>
  <c r="BB758" i="1"/>
  <c r="AX758" i="1"/>
  <c r="AT758" i="1"/>
  <c r="BE758" i="1"/>
  <c r="BA758" i="1"/>
  <c r="AW758" i="1"/>
  <c r="BD758" i="1"/>
  <c r="AZ758" i="1"/>
  <c r="AV758" i="1"/>
  <c r="BC758" i="1"/>
  <c r="AY758" i="1"/>
  <c r="AU758" i="1"/>
  <c r="AW750" i="1"/>
  <c r="BB742" i="1"/>
  <c r="AX742" i="1"/>
  <c r="AT742" i="1"/>
  <c r="BE742" i="1"/>
  <c r="BA742" i="1"/>
  <c r="AW742" i="1"/>
  <c r="BD742" i="1"/>
  <c r="AZ742" i="1"/>
  <c r="AV742" i="1"/>
  <c r="BC742" i="1"/>
  <c r="AY742" i="1"/>
  <c r="AU742" i="1"/>
  <c r="AW734" i="1"/>
  <c r="BD726" i="1"/>
  <c r="AZ726" i="1"/>
  <c r="AV726" i="1"/>
  <c r="BC726" i="1"/>
  <c r="AY726" i="1"/>
  <c r="AU726" i="1"/>
  <c r="BB726" i="1"/>
  <c r="AX726" i="1"/>
  <c r="AT726" i="1"/>
  <c r="BE726" i="1"/>
  <c r="BA726" i="1"/>
  <c r="AW726" i="1"/>
  <c r="BB716" i="1"/>
  <c r="AX716" i="1"/>
  <c r="AT716" i="1"/>
  <c r="BE716" i="1"/>
  <c r="BA716" i="1"/>
  <c r="AW716" i="1"/>
  <c r="BD716" i="1"/>
  <c r="AZ716" i="1"/>
  <c r="AV716" i="1"/>
  <c r="AY716" i="1"/>
  <c r="AU716" i="1"/>
  <c r="BB706" i="1"/>
  <c r="AX706" i="1"/>
  <c r="AT706" i="1"/>
  <c r="BE706" i="1"/>
  <c r="BA706" i="1"/>
  <c r="AW706" i="1"/>
  <c r="BD706" i="1"/>
  <c r="AZ706" i="1"/>
  <c r="AV706" i="1"/>
  <c r="AY706" i="1"/>
  <c r="AU706" i="1"/>
  <c r="BB698" i="1"/>
  <c r="AX698" i="1"/>
  <c r="AT698" i="1"/>
  <c r="BE698" i="1"/>
  <c r="BA698" i="1"/>
  <c r="AW698" i="1"/>
  <c r="BD698" i="1"/>
  <c r="AZ698" i="1"/>
  <c r="AV698" i="1"/>
  <c r="AY698" i="1"/>
  <c r="AU698" i="1"/>
  <c r="BB688" i="1"/>
  <c r="AX688" i="1"/>
  <c r="AT688" i="1"/>
  <c r="BE688" i="1"/>
  <c r="BA688" i="1"/>
  <c r="AW688" i="1"/>
  <c r="BD688" i="1"/>
  <c r="AZ688" i="1"/>
  <c r="AV688" i="1"/>
  <c r="AY688" i="1"/>
  <c r="AU688" i="1"/>
  <c r="BB680" i="1"/>
  <c r="AX680" i="1"/>
  <c r="AT680" i="1"/>
  <c r="BE680" i="1"/>
  <c r="BA680" i="1"/>
  <c r="AW680" i="1"/>
  <c r="BD680" i="1"/>
  <c r="AZ680" i="1"/>
  <c r="AV680" i="1"/>
  <c r="AY680" i="1"/>
  <c r="AU680" i="1"/>
  <c r="BC613" i="1"/>
  <c r="AY613" i="1"/>
  <c r="AU613" i="1"/>
  <c r="BB613" i="1"/>
  <c r="AX613" i="1"/>
  <c r="AT613" i="1"/>
  <c r="BE613" i="1"/>
  <c r="BA613" i="1"/>
  <c r="AW613" i="1"/>
  <c r="BD613" i="1"/>
  <c r="AZ613" i="1"/>
  <c r="AV613" i="1"/>
  <c r="BC605" i="1"/>
  <c r="AY605" i="1"/>
  <c r="AU605" i="1"/>
  <c r="BB605" i="1"/>
  <c r="AX605" i="1"/>
  <c r="AT605" i="1"/>
  <c r="BE605" i="1"/>
  <c r="BA605" i="1"/>
  <c r="AW605" i="1"/>
  <c r="BD605" i="1"/>
  <c r="AZ605" i="1"/>
  <c r="AV605" i="1"/>
  <c r="BC597" i="1"/>
  <c r="AY597" i="1"/>
  <c r="AU597" i="1"/>
  <c r="BB597" i="1"/>
  <c r="AX597" i="1"/>
  <c r="AT597" i="1"/>
  <c r="BE597" i="1"/>
  <c r="BA597" i="1"/>
  <c r="AW597" i="1"/>
  <c r="BD597" i="1"/>
  <c r="AZ597" i="1"/>
  <c r="AV597" i="1"/>
  <c r="BC589" i="1"/>
  <c r="AY589" i="1"/>
  <c r="AU589" i="1"/>
  <c r="BB589" i="1"/>
  <c r="AX589" i="1"/>
  <c r="AT589" i="1"/>
  <c r="BE589" i="1"/>
  <c r="BA589" i="1"/>
  <c r="AW589" i="1"/>
  <c r="BD589" i="1"/>
  <c r="AZ589" i="1"/>
  <c r="AV589" i="1"/>
  <c r="BD581" i="1"/>
  <c r="AZ581" i="1"/>
  <c r="AV581" i="1"/>
  <c r="BC581" i="1"/>
  <c r="AY581" i="1"/>
  <c r="AU581" i="1"/>
  <c r="BB581" i="1"/>
  <c r="AX581" i="1"/>
  <c r="AT581" i="1"/>
  <c r="BE581" i="1"/>
  <c r="BA581" i="1"/>
  <c r="AW581" i="1"/>
  <c r="BC827" i="1"/>
  <c r="AY827" i="1"/>
  <c r="AU827" i="1"/>
  <c r="BB827" i="1"/>
  <c r="AX827" i="1"/>
  <c r="AT827" i="1"/>
  <c r="BE827" i="1"/>
  <c r="BA827" i="1"/>
  <c r="AW827" i="1"/>
  <c r="BD827" i="1"/>
  <c r="AZ827" i="1"/>
  <c r="AV827" i="1"/>
  <c r="BE773" i="1"/>
  <c r="BA773" i="1"/>
  <c r="AW773" i="1"/>
  <c r="BD773" i="1"/>
  <c r="AZ773" i="1"/>
  <c r="AV773" i="1"/>
  <c r="BC773" i="1"/>
  <c r="AY773" i="1"/>
  <c r="AU773" i="1"/>
  <c r="BB773" i="1"/>
  <c r="AX773" i="1"/>
  <c r="AT773" i="1"/>
  <c r="BE624" i="1"/>
  <c r="BA624" i="1"/>
  <c r="AW624" i="1"/>
  <c r="BD624" i="1"/>
  <c r="AZ624" i="1"/>
  <c r="AV624" i="1"/>
  <c r="BC624" i="1"/>
  <c r="AY624" i="1"/>
  <c r="AU624" i="1"/>
  <c r="BB624" i="1"/>
  <c r="AX624" i="1"/>
  <c r="AT624" i="1"/>
  <c r="BE184" i="1"/>
  <c r="BC188" i="1"/>
  <c r="AT176" i="1"/>
  <c r="BD224" i="1"/>
  <c r="BB356" i="1"/>
  <c r="AX614" i="1"/>
  <c r="AT602" i="1"/>
  <c r="AX594" i="1"/>
  <c r="BD789" i="1"/>
  <c r="AT789" i="1"/>
  <c r="AY789" i="1"/>
  <c r="BE721" i="1"/>
  <c r="AU721" i="1"/>
  <c r="AZ721" i="1"/>
  <c r="BD717" i="1"/>
  <c r="AT717" i="1"/>
  <c r="AY717" i="1"/>
  <c r="BE711" i="1"/>
  <c r="BA711" i="1"/>
  <c r="AW711" i="1"/>
  <c r="BD711" i="1"/>
  <c r="AZ711" i="1"/>
  <c r="AV711" i="1"/>
  <c r="AY711" i="1"/>
  <c r="AU711" i="1"/>
  <c r="BB711" i="1"/>
  <c r="AX711" i="1"/>
  <c r="AT711" i="1"/>
  <c r="AY705" i="1"/>
  <c r="AW705" i="1"/>
  <c r="AX705" i="1"/>
  <c r="AV703" i="1"/>
  <c r="BA703" i="1"/>
  <c r="BB703" i="1"/>
  <c r="AX617" i="1"/>
  <c r="AW614" i="1"/>
  <c r="BE606" i="1"/>
  <c r="BA602" i="1"/>
  <c r="AW598" i="1"/>
  <c r="BE590" i="1"/>
  <c r="AY579" i="1"/>
  <c r="AU788" i="1"/>
  <c r="AZ788" i="1"/>
  <c r="BE788" i="1"/>
  <c r="BC782" i="1"/>
  <c r="AY782" i="1"/>
  <c r="AU782" i="1"/>
  <c r="BB782" i="1"/>
  <c r="AX782" i="1"/>
  <c r="AT782" i="1"/>
  <c r="BE782" i="1"/>
  <c r="BA782" i="1"/>
  <c r="AW782" i="1"/>
  <c r="BD782" i="1"/>
  <c r="AZ782" i="1"/>
  <c r="AV782" i="1"/>
  <c r="BA776" i="1"/>
  <c r="BB776" i="1"/>
  <c r="AV776" i="1"/>
  <c r="AV774" i="1"/>
  <c r="AZ774" i="1"/>
  <c r="AU774" i="1"/>
  <c r="BE673" i="1"/>
  <c r="BA673" i="1"/>
  <c r="AW673" i="1"/>
  <c r="BD673" i="1"/>
  <c r="AZ673" i="1"/>
  <c r="AV673" i="1"/>
  <c r="AY673" i="1"/>
  <c r="AU673" i="1"/>
  <c r="BB673" i="1"/>
  <c r="AX673" i="1"/>
  <c r="AT673" i="1"/>
  <c r="BD665" i="1"/>
  <c r="AZ665" i="1"/>
  <c r="AV665" i="1"/>
  <c r="AY665" i="1"/>
  <c r="AU665" i="1"/>
  <c r="BB665" i="1"/>
  <c r="AX665" i="1"/>
  <c r="AT665" i="1"/>
  <c r="BE665" i="1"/>
  <c r="BA665" i="1"/>
  <c r="AW665" i="1"/>
  <c r="BE617" i="1"/>
  <c r="AZ614" i="1"/>
  <c r="AZ610" i="1"/>
  <c r="AZ606" i="1"/>
  <c r="AZ602" i="1"/>
  <c r="BD598" i="1"/>
  <c r="BD594" i="1"/>
  <c r="BD590" i="1"/>
  <c r="AT579" i="1"/>
  <c r="BA860" i="1"/>
  <c r="BB860" i="1"/>
  <c r="AV860" i="1"/>
  <c r="BB712" i="1"/>
  <c r="AX712" i="1"/>
  <c r="AT712" i="1"/>
  <c r="BE712" i="1"/>
  <c r="BA712" i="1"/>
  <c r="AW712" i="1"/>
  <c r="BD712" i="1"/>
  <c r="AZ712" i="1"/>
  <c r="AV712" i="1"/>
  <c r="AY712" i="1"/>
  <c r="AU712" i="1"/>
  <c r="AZ647" i="1"/>
  <c r="BE647" i="1"/>
  <c r="AU647" i="1"/>
  <c r="AV617" i="1"/>
  <c r="AY614" i="1"/>
  <c r="AU610" i="1"/>
  <c r="BC602" i="1"/>
  <c r="AY598" i="1"/>
  <c r="AU594" i="1"/>
  <c r="BE579" i="1"/>
  <c r="AY859" i="1"/>
  <c r="BD859" i="1"/>
  <c r="AT859" i="1"/>
  <c r="BD857" i="1"/>
  <c r="AZ857" i="1"/>
  <c r="AV857" i="1"/>
  <c r="BC857" i="1"/>
  <c r="AY857" i="1"/>
  <c r="AU857" i="1"/>
  <c r="BB857" i="1"/>
  <c r="AX857" i="1"/>
  <c r="AT857" i="1"/>
  <c r="BE857" i="1"/>
  <c r="BA857" i="1"/>
  <c r="AW857" i="1"/>
  <c r="AW847" i="1"/>
  <c r="AX847" i="1"/>
  <c r="BC847" i="1"/>
  <c r="AW845" i="1"/>
  <c r="AX845" i="1"/>
  <c r="BC845" i="1"/>
  <c r="AY718" i="1"/>
  <c r="AZ650" i="1"/>
  <c r="BE650" i="1"/>
  <c r="AY646" i="1"/>
  <c r="BD646" i="1"/>
  <c r="BE634" i="1"/>
  <c r="AU634" i="1"/>
  <c r="AZ634" i="1"/>
  <c r="BE632" i="1"/>
  <c r="AU632" i="1"/>
  <c r="AZ632" i="1"/>
  <c r="BB610" i="1"/>
  <c r="BB594" i="1"/>
  <c r="AW508" i="1"/>
  <c r="BB437" i="1"/>
  <c r="AT561" i="1"/>
  <c r="BC861" i="1"/>
  <c r="AY861" i="1"/>
  <c r="AU861" i="1"/>
  <c r="BB861" i="1"/>
  <c r="AX861" i="1"/>
  <c r="AT861" i="1"/>
  <c r="BE861" i="1"/>
  <c r="BA861" i="1"/>
  <c r="AW861" i="1"/>
  <c r="BD861" i="1"/>
  <c r="AZ861" i="1"/>
  <c r="AV861" i="1"/>
  <c r="AW729" i="1"/>
  <c r="AY713" i="1"/>
  <c r="AU713" i="1"/>
  <c r="BB713" i="1"/>
  <c r="AX713" i="1"/>
  <c r="AT713" i="1"/>
  <c r="BE713" i="1"/>
  <c r="BA713" i="1"/>
  <c r="AW713" i="1"/>
  <c r="BD713" i="1"/>
  <c r="AZ713" i="1"/>
  <c r="AV713" i="1"/>
  <c r="BB697" i="1"/>
  <c r="AX697" i="1"/>
  <c r="AT697" i="1"/>
  <c r="BE697" i="1"/>
  <c r="BA697" i="1"/>
  <c r="AW697" i="1"/>
  <c r="BD697" i="1"/>
  <c r="AZ697" i="1"/>
  <c r="AV697" i="1"/>
  <c r="AY697" i="1"/>
  <c r="AU697" i="1"/>
  <c r="BE689" i="1"/>
  <c r="BA689" i="1"/>
  <c r="AW689" i="1"/>
  <c r="BD689" i="1"/>
  <c r="AZ689" i="1"/>
  <c r="AV689" i="1"/>
  <c r="AY689" i="1"/>
  <c r="AU689" i="1"/>
  <c r="BB689" i="1"/>
  <c r="AX689" i="1"/>
  <c r="AT689" i="1"/>
  <c r="BE681" i="1"/>
  <c r="BA681" i="1"/>
  <c r="AW681" i="1"/>
  <c r="BD681" i="1"/>
  <c r="AZ681" i="1"/>
  <c r="AV681" i="1"/>
  <c r="AY681" i="1"/>
  <c r="AU681" i="1"/>
  <c r="BB681" i="1"/>
  <c r="AX681" i="1"/>
  <c r="AT681" i="1"/>
  <c r="BD616" i="1"/>
  <c r="AZ616" i="1"/>
  <c r="AV616" i="1"/>
  <c r="BC616" i="1"/>
  <c r="AY616" i="1"/>
  <c r="AU616" i="1"/>
  <c r="BB616" i="1"/>
  <c r="AX616" i="1"/>
  <c r="AT616" i="1"/>
  <c r="BE616" i="1"/>
  <c r="BA616" i="1"/>
  <c r="AW616" i="1"/>
  <c r="BD600" i="1"/>
  <c r="AZ600" i="1"/>
  <c r="AV600" i="1"/>
  <c r="BC600" i="1"/>
  <c r="AY600" i="1"/>
  <c r="AU600" i="1"/>
  <c r="BB600" i="1"/>
  <c r="AX600" i="1"/>
  <c r="AT600" i="1"/>
  <c r="BE600" i="1"/>
  <c r="BA600" i="1"/>
  <c r="AW600" i="1"/>
  <c r="BB586" i="1"/>
  <c r="AX586" i="1"/>
  <c r="AT586" i="1"/>
  <c r="BE586" i="1"/>
  <c r="BA586" i="1"/>
  <c r="AW586" i="1"/>
  <c r="BD586" i="1"/>
  <c r="AZ586" i="1"/>
  <c r="AV586" i="1"/>
  <c r="BC586" i="1"/>
  <c r="AY586" i="1"/>
  <c r="AU586" i="1"/>
  <c r="BB578" i="1"/>
  <c r="AX578" i="1"/>
  <c r="AT578" i="1"/>
  <c r="BE578" i="1"/>
  <c r="BA578" i="1"/>
  <c r="AW578" i="1"/>
  <c r="BD578" i="1"/>
  <c r="AZ578" i="1"/>
  <c r="AV578" i="1"/>
  <c r="BC578" i="1"/>
  <c r="AY578" i="1"/>
  <c r="AU578" i="1"/>
  <c r="BE825" i="1"/>
  <c r="BD825" i="1"/>
  <c r="BA825" i="1"/>
  <c r="AW825" i="1"/>
  <c r="AZ825" i="1"/>
  <c r="AV825" i="1"/>
  <c r="BC825" i="1"/>
  <c r="AY825" i="1"/>
  <c r="AU825" i="1"/>
  <c r="BB825" i="1"/>
  <c r="AX825" i="1"/>
  <c r="AT825" i="1"/>
  <c r="AW799" i="1"/>
  <c r="BD777" i="1"/>
  <c r="AZ777" i="1"/>
  <c r="AV777" i="1"/>
  <c r="BC777" i="1"/>
  <c r="AY777" i="1"/>
  <c r="AU777" i="1"/>
  <c r="BB777" i="1"/>
  <c r="AX777" i="1"/>
  <c r="AT777" i="1"/>
  <c r="BE777" i="1"/>
  <c r="BA777" i="1"/>
  <c r="AW777" i="1"/>
  <c r="AY662" i="1"/>
  <c r="AU662" i="1"/>
  <c r="BB662" i="1"/>
  <c r="AX662" i="1"/>
  <c r="AT662" i="1"/>
  <c r="BE662" i="1"/>
  <c r="BA662" i="1"/>
  <c r="AW662" i="1"/>
  <c r="BD662" i="1"/>
  <c r="AZ662" i="1"/>
  <c r="AV662" i="1"/>
  <c r="BE858" i="1"/>
  <c r="BA858" i="1"/>
  <c r="AW858" i="1"/>
  <c r="BD858" i="1"/>
  <c r="AZ858" i="1"/>
  <c r="AV858" i="1"/>
  <c r="BC858" i="1"/>
  <c r="AY858" i="1"/>
  <c r="AU858" i="1"/>
  <c r="BB858" i="1"/>
  <c r="AX858" i="1"/>
  <c r="AT858" i="1"/>
  <c r="BE848" i="1"/>
  <c r="BC848" i="1"/>
  <c r="AY848" i="1"/>
  <c r="AU848" i="1"/>
  <c r="BB848" i="1"/>
  <c r="AX848" i="1"/>
  <c r="AT848" i="1"/>
  <c r="BA848" i="1"/>
  <c r="AW848" i="1"/>
  <c r="BD848" i="1"/>
  <c r="AZ848" i="1"/>
  <c r="AV848" i="1"/>
  <c r="BC840" i="1"/>
  <c r="AY840" i="1"/>
  <c r="AU840" i="1"/>
  <c r="BB840" i="1"/>
  <c r="AX840" i="1"/>
  <c r="AT840" i="1"/>
  <c r="BE840" i="1"/>
  <c r="BA840" i="1"/>
  <c r="AW840" i="1"/>
  <c r="BD840" i="1"/>
  <c r="AZ840" i="1"/>
  <c r="AV840" i="1"/>
  <c r="BB832" i="1"/>
  <c r="AX832" i="1"/>
  <c r="AT832" i="1"/>
  <c r="BE832" i="1"/>
  <c r="BA832" i="1"/>
  <c r="AW832" i="1"/>
  <c r="BD832" i="1"/>
  <c r="AZ832" i="1"/>
  <c r="AV832" i="1"/>
  <c r="BC832" i="1"/>
  <c r="AY832" i="1"/>
  <c r="AU832" i="1"/>
  <c r="BB816" i="1"/>
  <c r="AX816" i="1"/>
  <c r="AT816" i="1"/>
  <c r="BE816" i="1"/>
  <c r="BA816" i="1"/>
  <c r="AW816" i="1"/>
  <c r="BD816" i="1"/>
  <c r="AZ816" i="1"/>
  <c r="AV816" i="1"/>
  <c r="BC816" i="1"/>
  <c r="AY816" i="1"/>
  <c r="AU816" i="1"/>
  <c r="BB798" i="1"/>
  <c r="AX798" i="1"/>
  <c r="AT798" i="1"/>
  <c r="BE798" i="1"/>
  <c r="BA798" i="1"/>
  <c r="AW798" i="1"/>
  <c r="BD798" i="1"/>
  <c r="AZ798" i="1"/>
  <c r="AV798" i="1"/>
  <c r="BC798" i="1"/>
  <c r="AY798" i="1"/>
  <c r="AU798" i="1"/>
  <c r="BD778" i="1"/>
  <c r="AZ778" i="1"/>
  <c r="AV778" i="1"/>
  <c r="BC778" i="1"/>
  <c r="AY778" i="1"/>
  <c r="AU778" i="1"/>
  <c r="BB778" i="1"/>
  <c r="AX778" i="1"/>
  <c r="AT778" i="1"/>
  <c r="BE778" i="1"/>
  <c r="BA778" i="1"/>
  <c r="AW778" i="1"/>
  <c r="BB667" i="1"/>
  <c r="AX667" i="1"/>
  <c r="AT667" i="1"/>
  <c r="BE667" i="1"/>
  <c r="BA667" i="1"/>
  <c r="AW667" i="1"/>
  <c r="BD667" i="1"/>
  <c r="AZ667" i="1"/>
  <c r="AV667" i="1"/>
  <c r="AY667" i="1"/>
  <c r="AU667" i="1"/>
  <c r="BD655" i="1"/>
  <c r="AZ655" i="1"/>
  <c r="AV655" i="1"/>
  <c r="AY655" i="1"/>
  <c r="AU655" i="1"/>
  <c r="BB655" i="1"/>
  <c r="AX655" i="1"/>
  <c r="AT655" i="1"/>
  <c r="BE655" i="1"/>
  <c r="BA655" i="1"/>
  <c r="AW655" i="1"/>
  <c r="BD637" i="1"/>
  <c r="AZ637" i="1"/>
  <c r="AV637" i="1"/>
  <c r="BC637" i="1"/>
  <c r="AY637" i="1"/>
  <c r="AU637" i="1"/>
  <c r="BB637" i="1"/>
  <c r="AX637" i="1"/>
  <c r="AT637" i="1"/>
  <c r="BE637" i="1"/>
  <c r="BA637" i="1"/>
  <c r="AW637" i="1"/>
  <c r="BD629" i="1"/>
  <c r="AZ629" i="1"/>
  <c r="AV629" i="1"/>
  <c r="BC629" i="1"/>
  <c r="AY629" i="1"/>
  <c r="AU629" i="1"/>
  <c r="BB629" i="1"/>
  <c r="AX629" i="1"/>
  <c r="AT629" i="1"/>
  <c r="BE629" i="1"/>
  <c r="BA629" i="1"/>
  <c r="AW629" i="1"/>
  <c r="BD621" i="1"/>
  <c r="AZ621" i="1"/>
  <c r="AV621" i="1"/>
  <c r="BC621" i="1"/>
  <c r="AY621" i="1"/>
  <c r="AU621" i="1"/>
  <c r="BB621" i="1"/>
  <c r="AX621" i="1"/>
  <c r="AT621" i="1"/>
  <c r="BE621" i="1"/>
  <c r="BA621" i="1"/>
  <c r="AW621" i="1"/>
  <c r="BC835" i="1"/>
  <c r="AY835" i="1"/>
  <c r="AU835" i="1"/>
  <c r="BB835" i="1"/>
  <c r="AX835" i="1"/>
  <c r="AT835" i="1"/>
  <c r="BE835" i="1"/>
  <c r="BA835" i="1"/>
  <c r="AW835" i="1"/>
  <c r="BD835" i="1"/>
  <c r="AZ835" i="1"/>
  <c r="AV835" i="1"/>
  <c r="BE813" i="1"/>
  <c r="BA813" i="1"/>
  <c r="AW813" i="1"/>
  <c r="BD813" i="1"/>
  <c r="AZ813" i="1"/>
  <c r="AV813" i="1"/>
  <c r="BC813" i="1"/>
  <c r="AY813" i="1"/>
  <c r="AU813" i="1"/>
  <c r="BB813" i="1"/>
  <c r="AX813" i="1"/>
  <c r="AT813" i="1"/>
  <c r="AW791" i="1"/>
  <c r="BE664" i="1"/>
  <c r="BA664" i="1"/>
  <c r="AW664" i="1"/>
  <c r="BD664" i="1"/>
  <c r="AZ664" i="1"/>
  <c r="AV664" i="1"/>
  <c r="AY664" i="1"/>
  <c r="AU664" i="1"/>
  <c r="BB664" i="1"/>
  <c r="AX664" i="1"/>
  <c r="AT664" i="1"/>
  <c r="BB790" i="1"/>
  <c r="AX790" i="1"/>
  <c r="AT790" i="1"/>
  <c r="BE790" i="1"/>
  <c r="BA790" i="1"/>
  <c r="AW790" i="1"/>
  <c r="BD790" i="1"/>
  <c r="AZ790" i="1"/>
  <c r="AV790" i="1"/>
  <c r="BC790" i="1"/>
  <c r="AY790" i="1"/>
  <c r="AU790" i="1"/>
  <c r="BD764" i="1"/>
  <c r="AZ764" i="1"/>
  <c r="AV764" i="1"/>
  <c r="BC764" i="1"/>
  <c r="AY764" i="1"/>
  <c r="AU764" i="1"/>
  <c r="BB764" i="1"/>
  <c r="AX764" i="1"/>
  <c r="AT764" i="1"/>
  <c r="BE764" i="1"/>
  <c r="BA764" i="1"/>
  <c r="AW764" i="1"/>
  <c r="BD740" i="1"/>
  <c r="AZ740" i="1"/>
  <c r="AV740" i="1"/>
  <c r="BC740" i="1"/>
  <c r="AY740" i="1"/>
  <c r="AU740" i="1"/>
  <c r="BB740" i="1"/>
  <c r="AX740" i="1"/>
  <c r="AT740" i="1"/>
  <c r="BE740" i="1"/>
  <c r="BA740" i="1"/>
  <c r="AW740" i="1"/>
  <c r="BD732" i="1"/>
  <c r="AZ732" i="1"/>
  <c r="AV732" i="1"/>
  <c r="BC732" i="1"/>
  <c r="AY732" i="1"/>
  <c r="AU732" i="1"/>
  <c r="BB732" i="1"/>
  <c r="AX732" i="1"/>
  <c r="AT732" i="1"/>
  <c r="BE732" i="1"/>
  <c r="BA732" i="1"/>
  <c r="AW732" i="1"/>
  <c r="BC724" i="1"/>
  <c r="AY724" i="1"/>
  <c r="BB724" i="1"/>
  <c r="BE724" i="1"/>
  <c r="AX724" i="1"/>
  <c r="AT724" i="1"/>
  <c r="BD724" i="1"/>
  <c r="AW724" i="1"/>
  <c r="BA724" i="1"/>
  <c r="AV724" i="1"/>
  <c r="AZ724" i="1"/>
  <c r="AU724" i="1"/>
  <c r="BD714" i="1"/>
  <c r="AZ714" i="1"/>
  <c r="AV714" i="1"/>
  <c r="AY714" i="1"/>
  <c r="AU714" i="1"/>
  <c r="BB714" i="1"/>
  <c r="AX714" i="1"/>
  <c r="AT714" i="1"/>
  <c r="BE714" i="1"/>
  <c r="BA714" i="1"/>
  <c r="AW714" i="1"/>
  <c r="BB704" i="1"/>
  <c r="AX704" i="1"/>
  <c r="AT704" i="1"/>
  <c r="BE704" i="1"/>
  <c r="BA704" i="1"/>
  <c r="AW704" i="1"/>
  <c r="BD704" i="1"/>
  <c r="AZ704" i="1"/>
  <c r="AV704" i="1"/>
  <c r="AY704" i="1"/>
  <c r="AU704" i="1"/>
  <c r="BB696" i="1"/>
  <c r="AX696" i="1"/>
  <c r="AT696" i="1"/>
  <c r="BE696" i="1"/>
  <c r="BA696" i="1"/>
  <c r="AW696" i="1"/>
  <c r="BD696" i="1"/>
  <c r="AZ696" i="1"/>
  <c r="AV696" i="1"/>
  <c r="AY696" i="1"/>
  <c r="AU696" i="1"/>
  <c r="BD686" i="1"/>
  <c r="AZ686" i="1"/>
  <c r="AV686" i="1"/>
  <c r="AY686" i="1"/>
  <c r="AU686" i="1"/>
  <c r="BB686" i="1"/>
  <c r="AX686" i="1"/>
  <c r="AT686" i="1"/>
  <c r="BE686" i="1"/>
  <c r="BA686" i="1"/>
  <c r="AW686" i="1"/>
  <c r="BD678" i="1"/>
  <c r="AZ678" i="1"/>
  <c r="AV678" i="1"/>
  <c r="AY678" i="1"/>
  <c r="AU678" i="1"/>
  <c r="BB678" i="1"/>
  <c r="AX678" i="1"/>
  <c r="AT678" i="1"/>
  <c r="BE678" i="1"/>
  <c r="BA678" i="1"/>
  <c r="AW678" i="1"/>
  <c r="BE611" i="1"/>
  <c r="BA611" i="1"/>
  <c r="AW611" i="1"/>
  <c r="BD611" i="1"/>
  <c r="AZ611" i="1"/>
  <c r="AV611" i="1"/>
  <c r="BC611" i="1"/>
  <c r="AY611" i="1"/>
  <c r="AU611" i="1"/>
  <c r="BB611" i="1"/>
  <c r="AX611" i="1"/>
  <c r="AT611" i="1"/>
  <c r="BE603" i="1"/>
  <c r="BA603" i="1"/>
  <c r="AW603" i="1"/>
  <c r="BD603" i="1"/>
  <c r="AZ603" i="1"/>
  <c r="AV603" i="1"/>
  <c r="BC603" i="1"/>
  <c r="AY603" i="1"/>
  <c r="AU603" i="1"/>
  <c r="BB603" i="1"/>
  <c r="AX603" i="1"/>
  <c r="AT603" i="1"/>
  <c r="BE595" i="1"/>
  <c r="BA595" i="1"/>
  <c r="AW595" i="1"/>
  <c r="BD595" i="1"/>
  <c r="AZ595" i="1"/>
  <c r="AV595" i="1"/>
  <c r="BC595" i="1"/>
  <c r="AY595" i="1"/>
  <c r="AU595" i="1"/>
  <c r="BB595" i="1"/>
  <c r="AX595" i="1"/>
  <c r="AT595" i="1"/>
  <c r="BE587" i="1"/>
  <c r="BA587" i="1"/>
  <c r="AW587" i="1"/>
  <c r="BD587" i="1"/>
  <c r="AZ587" i="1"/>
  <c r="AV587" i="1"/>
  <c r="BC587" i="1"/>
  <c r="AY587" i="1"/>
  <c r="AU587" i="1"/>
  <c r="BB587" i="1"/>
  <c r="AX587" i="1"/>
  <c r="AT587" i="1"/>
  <c r="BD795" i="1"/>
  <c r="AZ795" i="1"/>
  <c r="AV795" i="1"/>
  <c r="BC795" i="1"/>
  <c r="AY795" i="1"/>
  <c r="AU795" i="1"/>
  <c r="BB795" i="1"/>
  <c r="AX795" i="1"/>
  <c r="AT795" i="1"/>
  <c r="BE795" i="1"/>
  <c r="BA795" i="1"/>
  <c r="AW795" i="1"/>
  <c r="AY670" i="1"/>
  <c r="AU670" i="1"/>
  <c r="BB670" i="1"/>
  <c r="AX670" i="1"/>
  <c r="AT670" i="1"/>
  <c r="BE670" i="1"/>
  <c r="BA670" i="1"/>
  <c r="AW670" i="1"/>
  <c r="BD670" i="1"/>
  <c r="AZ670" i="1"/>
  <c r="AV670" i="1"/>
  <c r="BE620" i="1"/>
  <c r="BA620" i="1"/>
  <c r="AW620" i="1"/>
  <c r="BD620" i="1"/>
  <c r="AZ620" i="1"/>
  <c r="AV620" i="1"/>
  <c r="BC620" i="1"/>
  <c r="AY620" i="1"/>
  <c r="AU620" i="1"/>
  <c r="BB620" i="1"/>
  <c r="AX620" i="1"/>
  <c r="AT620" i="1"/>
  <c r="BD296" i="1"/>
  <c r="AY617" i="1"/>
  <c r="AT614" i="1"/>
  <c r="AX606" i="1"/>
  <c r="AT594" i="1"/>
  <c r="AW789" i="1"/>
  <c r="AX789" i="1"/>
  <c r="AY721" i="1"/>
  <c r="AW717" i="1"/>
  <c r="AV705" i="1"/>
  <c r="BA705" i="1"/>
  <c r="AZ703" i="1"/>
  <c r="BE677" i="1"/>
  <c r="BA677" i="1"/>
  <c r="AW677" i="1"/>
  <c r="BD677" i="1"/>
  <c r="AZ677" i="1"/>
  <c r="AV677" i="1"/>
  <c r="AY677" i="1"/>
  <c r="AU677" i="1"/>
  <c r="BB677" i="1"/>
  <c r="AX677" i="1"/>
  <c r="AT677" i="1"/>
  <c r="AT617" i="1"/>
  <c r="BE610" i="1"/>
  <c r="BA606" i="1"/>
  <c r="AW602" i="1"/>
  <c r="BE594" i="1"/>
  <c r="BA590" i="1"/>
  <c r="AU579" i="1"/>
  <c r="AT788" i="1"/>
  <c r="AY788" i="1"/>
  <c r="BE776" i="1"/>
  <c r="AU776" i="1"/>
  <c r="BD774" i="1"/>
  <c r="AT774" i="1"/>
  <c r="BD645" i="1"/>
  <c r="AZ645" i="1"/>
  <c r="AV645" i="1"/>
  <c r="BC645" i="1"/>
  <c r="AY645" i="1"/>
  <c r="AU645" i="1"/>
  <c r="BB645" i="1"/>
  <c r="AX645" i="1"/>
  <c r="AT645" i="1"/>
  <c r="BE645" i="1"/>
  <c r="BA645" i="1"/>
  <c r="AW645" i="1"/>
  <c r="BD641" i="1"/>
  <c r="AZ641" i="1"/>
  <c r="AV641" i="1"/>
  <c r="BC641" i="1"/>
  <c r="AY641" i="1"/>
  <c r="AU641" i="1"/>
  <c r="BB641" i="1"/>
  <c r="AX641" i="1"/>
  <c r="AT641" i="1"/>
  <c r="BE641" i="1"/>
  <c r="BA641" i="1"/>
  <c r="AW641" i="1"/>
  <c r="AV614" i="1"/>
  <c r="AV606" i="1"/>
  <c r="AV602" i="1"/>
  <c r="AZ598" i="1"/>
  <c r="AZ590" i="1"/>
  <c r="BE860" i="1"/>
  <c r="AU860" i="1"/>
  <c r="BD647" i="1"/>
  <c r="AT647" i="1"/>
  <c r="BC606" i="1"/>
  <c r="BC859" i="1"/>
  <c r="AV847" i="1"/>
  <c r="BA847" i="1"/>
  <c r="AV845" i="1"/>
  <c r="BA845" i="1"/>
  <c r="AX718" i="1"/>
  <c r="AV718" i="1"/>
  <c r="AU650" i="1"/>
  <c r="AX646" i="1"/>
  <c r="BC646" i="1"/>
  <c r="BC644" i="1"/>
  <c r="AY644" i="1"/>
  <c r="AU644" i="1"/>
  <c r="BB644" i="1"/>
  <c r="AX644" i="1"/>
  <c r="AT644" i="1"/>
  <c r="BE644" i="1"/>
  <c r="BA644" i="1"/>
  <c r="AW644" i="1"/>
  <c r="BD644" i="1"/>
  <c r="AZ644" i="1"/>
  <c r="AV644" i="1"/>
  <c r="BC640" i="1"/>
  <c r="AY640" i="1"/>
  <c r="AU640" i="1"/>
  <c r="BB640" i="1"/>
  <c r="AX640" i="1"/>
  <c r="AT640" i="1"/>
  <c r="BE640" i="1"/>
  <c r="BA640" i="1"/>
  <c r="AW640" i="1"/>
  <c r="BD640" i="1"/>
  <c r="AZ640" i="1"/>
  <c r="AV640" i="1"/>
  <c r="BD636" i="1"/>
  <c r="AZ636" i="1"/>
  <c r="AV636" i="1"/>
  <c r="BC636" i="1"/>
  <c r="AY636" i="1"/>
  <c r="AU636" i="1"/>
  <c r="BB636" i="1"/>
  <c r="AX636" i="1"/>
  <c r="AT636" i="1"/>
  <c r="BE636" i="1"/>
  <c r="BA636" i="1"/>
  <c r="AW636" i="1"/>
  <c r="AT634" i="1"/>
  <c r="AY634" i="1"/>
  <c r="AT632" i="1"/>
  <c r="AY632" i="1"/>
  <c r="BD628" i="1"/>
  <c r="AZ628" i="1"/>
  <c r="AV628" i="1"/>
  <c r="BC628" i="1"/>
  <c r="AY628" i="1"/>
  <c r="AU628" i="1"/>
  <c r="BB628" i="1"/>
  <c r="AX628" i="1"/>
  <c r="AT628" i="1"/>
  <c r="BE628" i="1"/>
  <c r="BA628" i="1"/>
  <c r="AW628" i="1"/>
  <c r="BC622" i="1"/>
  <c r="AY622" i="1"/>
  <c r="AU622" i="1"/>
  <c r="BB622" i="1"/>
  <c r="AX622" i="1"/>
  <c r="AT622" i="1"/>
  <c r="BE622" i="1"/>
  <c r="BA622" i="1"/>
  <c r="AW622" i="1"/>
  <c r="BD622" i="1"/>
  <c r="AZ622" i="1"/>
  <c r="AV622" i="1"/>
  <c r="BC572" i="1"/>
  <c r="AY572" i="1"/>
  <c r="AU572" i="1"/>
  <c r="BB572" i="1"/>
  <c r="AX572" i="1"/>
  <c r="AT572" i="1"/>
  <c r="BE572" i="1"/>
  <c r="AW572" i="1"/>
  <c r="BD572" i="1"/>
  <c r="AZ572" i="1"/>
  <c r="AV572" i="1"/>
  <c r="BB562" i="1"/>
  <c r="AX562" i="1"/>
  <c r="AT562" i="1"/>
  <c r="BE562" i="1"/>
  <c r="AW562" i="1"/>
  <c r="BD562" i="1"/>
  <c r="AZ562" i="1"/>
  <c r="AV562" i="1"/>
  <c r="BC562" i="1"/>
  <c r="AY562" i="1"/>
  <c r="AU562" i="1"/>
  <c r="BB554" i="1"/>
  <c r="AX554" i="1"/>
  <c r="AT554" i="1"/>
  <c r="BE554" i="1"/>
  <c r="AW554" i="1"/>
  <c r="BD554" i="1"/>
  <c r="AZ554" i="1"/>
  <c r="AV554" i="1"/>
  <c r="BC554" i="1"/>
  <c r="AY554" i="1"/>
  <c r="AU554" i="1"/>
  <c r="BB546" i="1"/>
  <c r="AX546" i="1"/>
  <c r="AT546" i="1"/>
  <c r="BE546" i="1"/>
  <c r="AW546" i="1"/>
  <c r="BD546" i="1"/>
  <c r="AZ546" i="1"/>
  <c r="AV546" i="1"/>
  <c r="BC546" i="1"/>
  <c r="AY546" i="1"/>
  <c r="AU546" i="1"/>
  <c r="BC538" i="1"/>
  <c r="AY538" i="1"/>
  <c r="AU538" i="1"/>
  <c r="BB538" i="1"/>
  <c r="AX538" i="1"/>
  <c r="AT538" i="1"/>
  <c r="BD538" i="1"/>
  <c r="AV538" i="1"/>
  <c r="AZ538" i="1"/>
  <c r="BE538" i="1"/>
  <c r="AW538" i="1"/>
  <c r="BC530" i="1"/>
  <c r="AY530" i="1"/>
  <c r="AU530" i="1"/>
  <c r="BB530" i="1"/>
  <c r="AX530" i="1"/>
  <c r="AT530" i="1"/>
  <c r="BD530" i="1"/>
  <c r="AV530" i="1"/>
  <c r="AZ530" i="1"/>
  <c r="BE530" i="1"/>
  <c r="AW530" i="1"/>
  <c r="BC522" i="1"/>
  <c r="AY522" i="1"/>
  <c r="AU522" i="1"/>
  <c r="BB522" i="1"/>
  <c r="AX522" i="1"/>
  <c r="AT522" i="1"/>
  <c r="BD522" i="1"/>
  <c r="AV522" i="1"/>
  <c r="AZ522" i="1"/>
  <c r="BE522" i="1"/>
  <c r="AW522" i="1"/>
  <c r="BE511" i="1"/>
  <c r="AW511" i="1"/>
  <c r="BD511" i="1"/>
  <c r="AZ511" i="1"/>
  <c r="AV511" i="1"/>
  <c r="BC511" i="1"/>
  <c r="AY511" i="1"/>
  <c r="AU511" i="1"/>
  <c r="BB511" i="1"/>
  <c r="AX511" i="1"/>
  <c r="AT511" i="1"/>
  <c r="BC462" i="1"/>
  <c r="AY462" i="1"/>
  <c r="AU462" i="1"/>
  <c r="BB462" i="1"/>
  <c r="AX462" i="1"/>
  <c r="AT462" i="1"/>
  <c r="BE462" i="1"/>
  <c r="AW462" i="1"/>
  <c r="BD462" i="1"/>
  <c r="AV462" i="1"/>
  <c r="BA462" i="1"/>
  <c r="AZ462" i="1"/>
  <c r="BB452" i="1"/>
  <c r="AX452" i="1"/>
  <c r="AT452" i="1"/>
  <c r="BE452" i="1"/>
  <c r="BA452" i="1"/>
  <c r="AW452" i="1"/>
  <c r="BD452" i="1"/>
  <c r="AZ452" i="1"/>
  <c r="AV452" i="1"/>
  <c r="BC452" i="1"/>
  <c r="AY452" i="1"/>
  <c r="AU452" i="1"/>
  <c r="BB444" i="1"/>
  <c r="AX444" i="1"/>
  <c r="AT444" i="1"/>
  <c r="BE444" i="1"/>
  <c r="BA444" i="1"/>
  <c r="AW444" i="1"/>
  <c r="BD444" i="1"/>
  <c r="AZ444" i="1"/>
  <c r="AV444" i="1"/>
  <c r="BC444" i="1"/>
  <c r="AY444" i="1"/>
  <c r="AU444" i="1"/>
  <c r="BE429" i="1"/>
  <c r="BA429" i="1"/>
  <c r="AW429" i="1"/>
  <c r="BD429" i="1"/>
  <c r="AZ429" i="1"/>
  <c r="AV429" i="1"/>
  <c r="BC429" i="1"/>
  <c r="AU429" i="1"/>
  <c r="BB429" i="1"/>
  <c r="AT429" i="1"/>
  <c r="AY429" i="1"/>
  <c r="AX429" i="1"/>
  <c r="BC398" i="1"/>
  <c r="AY398" i="1"/>
  <c r="AU398" i="1"/>
  <c r="BB398" i="1"/>
  <c r="AX398" i="1"/>
  <c r="AT398" i="1"/>
  <c r="BE398" i="1"/>
  <c r="BA398" i="1"/>
  <c r="AW398" i="1"/>
  <c r="BD398" i="1"/>
  <c r="AZ398" i="1"/>
  <c r="AV398" i="1"/>
  <c r="BD368" i="1"/>
  <c r="AZ368" i="1"/>
  <c r="AV368" i="1"/>
  <c r="BC368" i="1"/>
  <c r="AY368" i="1"/>
  <c r="AU368" i="1"/>
  <c r="BB368" i="1"/>
  <c r="AX368" i="1"/>
  <c r="AT368" i="1"/>
  <c r="BE368" i="1"/>
  <c r="BA368" i="1"/>
  <c r="AW368" i="1"/>
  <c r="BD500" i="1"/>
  <c r="AZ500" i="1"/>
  <c r="AV500" i="1"/>
  <c r="BC500" i="1"/>
  <c r="AY500" i="1"/>
  <c r="AU500" i="1"/>
  <c r="BB500" i="1"/>
  <c r="AT500" i="1"/>
  <c r="BA500" i="1"/>
  <c r="AX500" i="1"/>
  <c r="BE500" i="1"/>
  <c r="AW500" i="1"/>
  <c r="BB439" i="1"/>
  <c r="AX439" i="1"/>
  <c r="AT439" i="1"/>
  <c r="BE439" i="1"/>
  <c r="BA439" i="1"/>
  <c r="AW439" i="1"/>
  <c r="AY439" i="1"/>
  <c r="BD439" i="1"/>
  <c r="AV439" i="1"/>
  <c r="BC439" i="1"/>
  <c r="AU439" i="1"/>
  <c r="AZ439" i="1"/>
  <c r="BE378" i="1"/>
  <c r="BA378" i="1"/>
  <c r="AW378" i="1"/>
  <c r="BD378" i="1"/>
  <c r="AZ378" i="1"/>
  <c r="AV378" i="1"/>
  <c r="BC378" i="1"/>
  <c r="AY378" i="1"/>
  <c r="AU378" i="1"/>
  <c r="BB378" i="1"/>
  <c r="AX378" i="1"/>
  <c r="AT378" i="1"/>
  <c r="BC503" i="1"/>
  <c r="AY503" i="1"/>
  <c r="AU503" i="1"/>
  <c r="BB503" i="1"/>
  <c r="AX503" i="1"/>
  <c r="AT503" i="1"/>
  <c r="BD503" i="1"/>
  <c r="AV503" i="1"/>
  <c r="BA503" i="1"/>
  <c r="AZ503" i="1"/>
  <c r="BE503" i="1"/>
  <c r="AW503" i="1"/>
  <c r="BC491" i="1"/>
  <c r="AY491" i="1"/>
  <c r="AU491" i="1"/>
  <c r="BB491" i="1"/>
  <c r="AX491" i="1"/>
  <c r="AT491" i="1"/>
  <c r="BE491" i="1"/>
  <c r="AW491" i="1"/>
  <c r="BD491" i="1"/>
  <c r="AV491" i="1"/>
  <c r="BA491" i="1"/>
  <c r="AZ491" i="1"/>
  <c r="BD483" i="1"/>
  <c r="AZ483" i="1"/>
  <c r="AV483" i="1"/>
  <c r="BC483" i="1"/>
  <c r="AY483" i="1"/>
  <c r="AU483" i="1"/>
  <c r="BB483" i="1"/>
  <c r="AX483" i="1"/>
  <c r="AT483" i="1"/>
  <c r="BE483" i="1"/>
  <c r="BA483" i="1"/>
  <c r="AW483" i="1"/>
  <c r="BD473" i="1"/>
  <c r="AZ473" i="1"/>
  <c r="AV473" i="1"/>
  <c r="BC473" i="1"/>
  <c r="AY473" i="1"/>
  <c r="AU473" i="1"/>
  <c r="BB473" i="1"/>
  <c r="AT473" i="1"/>
  <c r="BA473" i="1"/>
  <c r="AX473" i="1"/>
  <c r="BE473" i="1"/>
  <c r="AW473" i="1"/>
  <c r="BD438" i="1"/>
  <c r="AZ438" i="1"/>
  <c r="AV438" i="1"/>
  <c r="BC438" i="1"/>
  <c r="AY438" i="1"/>
  <c r="AU438" i="1"/>
  <c r="AX438" i="1"/>
  <c r="BE438" i="1"/>
  <c r="AW438" i="1"/>
  <c r="BB438" i="1"/>
  <c r="AT438" i="1"/>
  <c r="BA438" i="1"/>
  <c r="BE413" i="1"/>
  <c r="BA413" i="1"/>
  <c r="AW413" i="1"/>
  <c r="BD413" i="1"/>
  <c r="AZ413" i="1"/>
  <c r="AV413" i="1"/>
  <c r="BC413" i="1"/>
  <c r="AY413" i="1"/>
  <c r="AU413" i="1"/>
  <c r="BB413" i="1"/>
  <c r="AX413" i="1"/>
  <c r="AT413" i="1"/>
  <c r="BD405" i="1"/>
  <c r="AZ405" i="1"/>
  <c r="AV405" i="1"/>
  <c r="BC405" i="1"/>
  <c r="AY405" i="1"/>
  <c r="AU405" i="1"/>
  <c r="BB405" i="1"/>
  <c r="AX405" i="1"/>
  <c r="AT405" i="1"/>
  <c r="BE405" i="1"/>
  <c r="BA405" i="1"/>
  <c r="AW405" i="1"/>
  <c r="BB385" i="1"/>
  <c r="AX385" i="1"/>
  <c r="AT385" i="1"/>
  <c r="BE385" i="1"/>
  <c r="BA385" i="1"/>
  <c r="AW385" i="1"/>
  <c r="BD385" i="1"/>
  <c r="AV385" i="1"/>
  <c r="BC385" i="1"/>
  <c r="AU385" i="1"/>
  <c r="AZ385" i="1"/>
  <c r="AY385" i="1"/>
  <c r="BB377" i="1"/>
  <c r="AX377" i="1"/>
  <c r="AT377" i="1"/>
  <c r="BE377" i="1"/>
  <c r="BA377" i="1"/>
  <c r="AW377" i="1"/>
  <c r="BD377" i="1"/>
  <c r="AZ377" i="1"/>
  <c r="AV377" i="1"/>
  <c r="BC377" i="1"/>
  <c r="AY377" i="1"/>
  <c r="AU377" i="1"/>
  <c r="BD474" i="1"/>
  <c r="AZ474" i="1"/>
  <c r="AV474" i="1"/>
  <c r="BC474" i="1"/>
  <c r="AY474" i="1"/>
  <c r="AU474" i="1"/>
  <c r="BB474" i="1"/>
  <c r="AX474" i="1"/>
  <c r="AT474" i="1"/>
  <c r="BE474" i="1"/>
  <c r="BA474" i="1"/>
  <c r="AW474" i="1"/>
  <c r="BE374" i="1"/>
  <c r="BA374" i="1"/>
  <c r="AW374" i="1"/>
  <c r="BD374" i="1"/>
  <c r="AZ374" i="1"/>
  <c r="AV374" i="1"/>
  <c r="BC374" i="1"/>
  <c r="AY374" i="1"/>
  <c r="AU374" i="1"/>
  <c r="BB374" i="1"/>
  <c r="AX374" i="1"/>
  <c r="AT374" i="1"/>
  <c r="BB559" i="1"/>
  <c r="AX559" i="1"/>
  <c r="AT559" i="1"/>
  <c r="BE559" i="1"/>
  <c r="AW559" i="1"/>
  <c r="BD559" i="1"/>
  <c r="AZ559" i="1"/>
  <c r="AV559" i="1"/>
  <c r="BC559" i="1"/>
  <c r="AY559" i="1"/>
  <c r="AU559" i="1"/>
  <c r="BC549" i="1"/>
  <c r="AY549" i="1"/>
  <c r="AU549" i="1"/>
  <c r="BB549" i="1"/>
  <c r="AX549" i="1"/>
  <c r="AT549" i="1"/>
  <c r="BE549" i="1"/>
  <c r="AW549" i="1"/>
  <c r="BD549" i="1"/>
  <c r="AZ549" i="1"/>
  <c r="AV549" i="1"/>
  <c r="BC541" i="1"/>
  <c r="AY541" i="1"/>
  <c r="AU541" i="1"/>
  <c r="BB541" i="1"/>
  <c r="AX541" i="1"/>
  <c r="AT541" i="1"/>
  <c r="BE541" i="1"/>
  <c r="AW541" i="1"/>
  <c r="BD541" i="1"/>
  <c r="AZ541" i="1"/>
  <c r="AV541" i="1"/>
  <c r="BD533" i="1"/>
  <c r="AZ533" i="1"/>
  <c r="AV533" i="1"/>
  <c r="BC533" i="1"/>
  <c r="AY533" i="1"/>
  <c r="AU533" i="1"/>
  <c r="BB533" i="1"/>
  <c r="AT533" i="1"/>
  <c r="AX533" i="1"/>
  <c r="BE533" i="1"/>
  <c r="AW533" i="1"/>
  <c r="BD525" i="1"/>
  <c r="AZ525" i="1"/>
  <c r="AV525" i="1"/>
  <c r="BC525" i="1"/>
  <c r="AY525" i="1"/>
  <c r="AU525" i="1"/>
  <c r="BB525" i="1"/>
  <c r="AT525" i="1"/>
  <c r="AX525" i="1"/>
  <c r="BE525" i="1"/>
  <c r="AW525" i="1"/>
  <c r="BE514" i="1"/>
  <c r="BC514" i="1"/>
  <c r="AY514" i="1"/>
  <c r="AU514" i="1"/>
  <c r="BB514" i="1"/>
  <c r="AX514" i="1"/>
  <c r="AT514" i="1"/>
  <c r="AW514" i="1"/>
  <c r="BD514" i="1"/>
  <c r="AZ514" i="1"/>
  <c r="AV514" i="1"/>
  <c r="BB463" i="1"/>
  <c r="AX463" i="1"/>
  <c r="AT463" i="1"/>
  <c r="BE463" i="1"/>
  <c r="BA463" i="1"/>
  <c r="AW463" i="1"/>
  <c r="AY463" i="1"/>
  <c r="BD463" i="1"/>
  <c r="AV463" i="1"/>
  <c r="BC463" i="1"/>
  <c r="AU463" i="1"/>
  <c r="AZ463" i="1"/>
  <c r="BC455" i="1"/>
  <c r="AY455" i="1"/>
  <c r="AU455" i="1"/>
  <c r="BB455" i="1"/>
  <c r="AX455" i="1"/>
  <c r="AT455" i="1"/>
  <c r="BE455" i="1"/>
  <c r="BA455" i="1"/>
  <c r="AW455" i="1"/>
  <c r="BD455" i="1"/>
  <c r="AZ455" i="1"/>
  <c r="AV455" i="1"/>
  <c r="BE445" i="1"/>
  <c r="BA445" i="1"/>
  <c r="AW445" i="1"/>
  <c r="BD445" i="1"/>
  <c r="AZ445" i="1"/>
  <c r="AV445" i="1"/>
  <c r="BC445" i="1"/>
  <c r="AY445" i="1"/>
  <c r="AU445" i="1"/>
  <c r="BB445" i="1"/>
  <c r="AX445" i="1"/>
  <c r="AT445" i="1"/>
  <c r="BB430" i="1"/>
  <c r="AX430" i="1"/>
  <c r="AT430" i="1"/>
  <c r="BE430" i="1"/>
  <c r="BA430" i="1"/>
  <c r="AW430" i="1"/>
  <c r="AZ430" i="1"/>
  <c r="AY430" i="1"/>
  <c r="BD430" i="1"/>
  <c r="AV430" i="1"/>
  <c r="BC430" i="1"/>
  <c r="AU430" i="1"/>
  <c r="BD420" i="1"/>
  <c r="AZ420" i="1"/>
  <c r="AV420" i="1"/>
  <c r="BC420" i="1"/>
  <c r="AY420" i="1"/>
  <c r="AU420" i="1"/>
  <c r="BB420" i="1"/>
  <c r="AT420" i="1"/>
  <c r="BA420" i="1"/>
  <c r="AX420" i="1"/>
  <c r="BE420" i="1"/>
  <c r="AW420" i="1"/>
  <c r="BB399" i="1"/>
  <c r="AX399" i="1"/>
  <c r="AT399" i="1"/>
  <c r="BE399" i="1"/>
  <c r="BA399" i="1"/>
  <c r="AW399" i="1"/>
  <c r="BD399" i="1"/>
  <c r="AZ399" i="1"/>
  <c r="AV399" i="1"/>
  <c r="BC399" i="1"/>
  <c r="AY399" i="1"/>
  <c r="AU399" i="1"/>
  <c r="BB371" i="1"/>
  <c r="AX371" i="1"/>
  <c r="AT371" i="1"/>
  <c r="BE371" i="1"/>
  <c r="BA371" i="1"/>
  <c r="AW371" i="1"/>
  <c r="BD371" i="1"/>
  <c r="AZ371" i="1"/>
  <c r="AV371" i="1"/>
  <c r="BC371" i="1"/>
  <c r="AY371" i="1"/>
  <c r="AU371" i="1"/>
  <c r="BC577" i="1"/>
  <c r="AY577" i="1"/>
  <c r="AU577" i="1"/>
  <c r="BB577" i="1"/>
  <c r="AX577" i="1"/>
  <c r="AT577" i="1"/>
  <c r="BE577" i="1"/>
  <c r="AW577" i="1"/>
  <c r="BD577" i="1"/>
  <c r="AZ577" i="1"/>
  <c r="AV577" i="1"/>
  <c r="BC476" i="1"/>
  <c r="AY476" i="1"/>
  <c r="AU476" i="1"/>
  <c r="BB476" i="1"/>
  <c r="AX476" i="1"/>
  <c r="AT476" i="1"/>
  <c r="BE476" i="1"/>
  <c r="BA476" i="1"/>
  <c r="AW476" i="1"/>
  <c r="BD476" i="1"/>
  <c r="AZ476" i="1"/>
  <c r="AV476" i="1"/>
  <c r="BC406" i="1"/>
  <c r="AY406" i="1"/>
  <c r="AU406" i="1"/>
  <c r="BB406" i="1"/>
  <c r="AX406" i="1"/>
  <c r="AT406" i="1"/>
  <c r="BE406" i="1"/>
  <c r="BA406" i="1"/>
  <c r="AW406" i="1"/>
  <c r="BD406" i="1"/>
  <c r="AZ406" i="1"/>
  <c r="AV406" i="1"/>
  <c r="BE396" i="1"/>
  <c r="BA396" i="1"/>
  <c r="AW396" i="1"/>
  <c r="BD396" i="1"/>
  <c r="AZ396" i="1"/>
  <c r="AV396" i="1"/>
  <c r="BC396" i="1"/>
  <c r="AY396" i="1"/>
  <c r="AU396" i="1"/>
  <c r="BB396" i="1"/>
  <c r="AX396" i="1"/>
  <c r="AT396" i="1"/>
  <c r="BD310" i="1"/>
  <c r="AZ310" i="1"/>
  <c r="AV310" i="1"/>
  <c r="BC310" i="1"/>
  <c r="AY310" i="1"/>
  <c r="AU310" i="1"/>
  <c r="BB310" i="1"/>
  <c r="AX310" i="1"/>
  <c r="AT310" i="1"/>
  <c r="BE310" i="1"/>
  <c r="BA310" i="1"/>
  <c r="AW310" i="1"/>
  <c r="BB328" i="1"/>
  <c r="AX328" i="1"/>
  <c r="AT328" i="1"/>
  <c r="BE328" i="1"/>
  <c r="BA328" i="1"/>
  <c r="AW328" i="1"/>
  <c r="BD328" i="1"/>
  <c r="AZ328" i="1"/>
  <c r="AV328" i="1"/>
  <c r="BC328" i="1"/>
  <c r="AY328" i="1"/>
  <c r="AU328" i="1"/>
  <c r="BD334" i="1"/>
  <c r="AZ334" i="1"/>
  <c r="AV334" i="1"/>
  <c r="BC334" i="1"/>
  <c r="AY334" i="1"/>
  <c r="AU334" i="1"/>
  <c r="BB334" i="1"/>
  <c r="AX334" i="1"/>
  <c r="AT334" i="1"/>
  <c r="BE334" i="1"/>
  <c r="BA334" i="1"/>
  <c r="AW334" i="1"/>
  <c r="BE358" i="1"/>
  <c r="BA358" i="1"/>
  <c r="AW358" i="1"/>
  <c r="BD358" i="1"/>
  <c r="AZ358" i="1"/>
  <c r="AV358" i="1"/>
  <c r="AX358" i="1"/>
  <c r="BC358" i="1"/>
  <c r="AU358" i="1"/>
  <c r="BB358" i="1"/>
  <c r="AT358" i="1"/>
  <c r="AY358" i="1"/>
  <c r="AV162" i="1"/>
  <c r="AT159" i="1"/>
  <c r="AV155" i="1"/>
  <c r="BB167" i="1"/>
  <c r="BB124" i="1"/>
  <c r="BC137" i="1"/>
  <c r="AT129" i="1"/>
  <c r="AU176" i="1"/>
  <c r="AY277" i="1"/>
  <c r="BC291" i="1"/>
  <c r="AX291" i="1"/>
  <c r="AY215" i="1"/>
  <c r="BA221" i="1"/>
  <c r="BC221" i="1"/>
  <c r="BD279" i="1"/>
  <c r="AY279" i="1"/>
  <c r="BC184" i="1"/>
  <c r="BA215" i="1"/>
  <c r="BB230" i="1"/>
  <c r="AX125" i="1"/>
  <c r="BB224" i="1"/>
  <c r="AZ277" i="1"/>
  <c r="BA154" i="1"/>
  <c r="BE305" i="1"/>
  <c r="BA305" i="1"/>
  <c r="AW305" i="1"/>
  <c r="BD305" i="1"/>
  <c r="AZ305" i="1"/>
  <c r="AV305" i="1"/>
  <c r="BC305" i="1"/>
  <c r="AY305" i="1"/>
  <c r="AU305" i="1"/>
  <c r="BB305" i="1"/>
  <c r="AX305" i="1"/>
  <c r="AT305" i="1"/>
  <c r="BD346" i="1"/>
  <c r="AZ346" i="1"/>
  <c r="AV346" i="1"/>
  <c r="BC346" i="1"/>
  <c r="AY346" i="1"/>
  <c r="AU346" i="1"/>
  <c r="BB346" i="1"/>
  <c r="AT346" i="1"/>
  <c r="BA346" i="1"/>
  <c r="AX346" i="1"/>
  <c r="BE346" i="1"/>
  <c r="AW346" i="1"/>
  <c r="BD351" i="1"/>
  <c r="AZ351" i="1"/>
  <c r="AV351" i="1"/>
  <c r="BC351" i="1"/>
  <c r="AY351" i="1"/>
  <c r="AU351" i="1"/>
  <c r="BB351" i="1"/>
  <c r="AT351" i="1"/>
  <c r="BA351" i="1"/>
  <c r="AX351" i="1"/>
  <c r="BE351" i="1"/>
  <c r="AW351" i="1"/>
  <c r="BB361" i="1"/>
  <c r="AX361" i="1"/>
  <c r="AT361" i="1"/>
  <c r="BE361" i="1"/>
  <c r="BA361" i="1"/>
  <c r="AW361" i="1"/>
  <c r="BD361" i="1"/>
  <c r="AZ361" i="1"/>
  <c r="AV361" i="1"/>
  <c r="BC361" i="1"/>
  <c r="AY361" i="1"/>
  <c r="AU361" i="1"/>
  <c r="AX363" i="1"/>
  <c r="BC363" i="1"/>
  <c r="AW363" i="1"/>
  <c r="AT296" i="1"/>
  <c r="BD314" i="1"/>
  <c r="AZ314" i="1"/>
  <c r="AV314" i="1"/>
  <c r="BC314" i="1"/>
  <c r="AY314" i="1"/>
  <c r="AU314" i="1"/>
  <c r="BB314" i="1"/>
  <c r="AX314" i="1"/>
  <c r="AT314" i="1"/>
  <c r="BE314" i="1"/>
  <c r="BA314" i="1"/>
  <c r="AW314" i="1"/>
  <c r="BD326" i="1"/>
  <c r="AZ326" i="1"/>
  <c r="AV326" i="1"/>
  <c r="BC326" i="1"/>
  <c r="AY326" i="1"/>
  <c r="AU326" i="1"/>
  <c r="BB326" i="1"/>
  <c r="AX326" i="1"/>
  <c r="AT326" i="1"/>
  <c r="BE326" i="1"/>
  <c r="BA326" i="1"/>
  <c r="AW326" i="1"/>
  <c r="BD337" i="1"/>
  <c r="BC337" i="1"/>
  <c r="AY337" i="1"/>
  <c r="BB337" i="1"/>
  <c r="AW337" i="1"/>
  <c r="BA337" i="1"/>
  <c r="AV337" i="1"/>
  <c r="AZ337" i="1"/>
  <c r="AU337" i="1"/>
  <c r="BE337" i="1"/>
  <c r="AX337" i="1"/>
  <c r="AT337" i="1"/>
  <c r="BD341" i="1"/>
  <c r="AZ341" i="1"/>
  <c r="AV341" i="1"/>
  <c r="BC341" i="1"/>
  <c r="AY341" i="1"/>
  <c r="AU341" i="1"/>
  <c r="BE341" i="1"/>
  <c r="AW341" i="1"/>
  <c r="BB341" i="1"/>
  <c r="AT341" i="1"/>
  <c r="BA341" i="1"/>
  <c r="AX341" i="1"/>
  <c r="BD344" i="1"/>
  <c r="AZ344" i="1"/>
  <c r="AV344" i="1"/>
  <c r="BC344" i="1"/>
  <c r="AY344" i="1"/>
  <c r="AU344" i="1"/>
  <c r="AX344" i="1"/>
  <c r="BE344" i="1"/>
  <c r="AW344" i="1"/>
  <c r="BB344" i="1"/>
  <c r="AT344" i="1"/>
  <c r="BA344" i="1"/>
  <c r="BD347" i="1"/>
  <c r="AZ347" i="1"/>
  <c r="AV347" i="1"/>
  <c r="BC347" i="1"/>
  <c r="AY347" i="1"/>
  <c r="AU347" i="1"/>
  <c r="BE347" i="1"/>
  <c r="AW347" i="1"/>
  <c r="BB347" i="1"/>
  <c r="AT347" i="1"/>
  <c r="BA347" i="1"/>
  <c r="AX347" i="1"/>
  <c r="AW576" i="1"/>
  <c r="BB576" i="1"/>
  <c r="AV576" i="1"/>
  <c r="BE497" i="1"/>
  <c r="BA497" i="1"/>
  <c r="AW497" i="1"/>
  <c r="BD497" i="1"/>
  <c r="AZ497" i="1"/>
  <c r="AV497" i="1"/>
  <c r="AY497" i="1"/>
  <c r="AX497" i="1"/>
  <c r="BC497" i="1"/>
  <c r="AU497" i="1"/>
  <c r="BB497" i="1"/>
  <c r="AT497" i="1"/>
  <c r="BA434" i="1"/>
  <c r="BE434" i="1"/>
  <c r="AU434" i="1"/>
  <c r="BD428" i="1"/>
  <c r="AZ428" i="1"/>
  <c r="AV428" i="1"/>
  <c r="BC428" i="1"/>
  <c r="AY428" i="1"/>
  <c r="AU428" i="1"/>
  <c r="BA428" i="1"/>
  <c r="AX428" i="1"/>
  <c r="BE428" i="1"/>
  <c r="AW428" i="1"/>
  <c r="BB428" i="1"/>
  <c r="AT428" i="1"/>
  <c r="BC380" i="1"/>
  <c r="AY380" i="1"/>
  <c r="AU380" i="1"/>
  <c r="BB380" i="1"/>
  <c r="AX380" i="1"/>
  <c r="AT380" i="1"/>
  <c r="AZ380" i="1"/>
  <c r="BE380" i="1"/>
  <c r="AW380" i="1"/>
  <c r="BD380" i="1"/>
  <c r="AV380" i="1"/>
  <c r="BA380" i="1"/>
  <c r="AV296" i="1"/>
  <c r="BD342" i="1"/>
  <c r="AZ342" i="1"/>
  <c r="AV342" i="1"/>
  <c r="BC342" i="1"/>
  <c r="AY342" i="1"/>
  <c r="AU342" i="1"/>
  <c r="AX342" i="1"/>
  <c r="BE342" i="1"/>
  <c r="AW342" i="1"/>
  <c r="BB342" i="1"/>
  <c r="AT342" i="1"/>
  <c r="BA342" i="1"/>
  <c r="AW362" i="1"/>
  <c r="AX362" i="1"/>
  <c r="AY575" i="1"/>
  <c r="BD575" i="1"/>
  <c r="AX575" i="1"/>
  <c r="AU563" i="1"/>
  <c r="AZ563" i="1"/>
  <c r="AT563" i="1"/>
  <c r="AY561" i="1"/>
  <c r="BD561" i="1"/>
  <c r="AX561" i="1"/>
  <c r="BC553" i="1"/>
  <c r="AY553" i="1"/>
  <c r="BD553" i="1"/>
  <c r="AZ553" i="1"/>
  <c r="AV553" i="1"/>
  <c r="BE553" i="1"/>
  <c r="AW553" i="1"/>
  <c r="BB553" i="1"/>
  <c r="AU553" i="1"/>
  <c r="AT553" i="1"/>
  <c r="AX553" i="1"/>
  <c r="AV508" i="1"/>
  <c r="BE508" i="1"/>
  <c r="AY505" i="1"/>
  <c r="AV505" i="1"/>
  <c r="BE505" i="1"/>
  <c r="AY437" i="1"/>
  <c r="AV437" i="1"/>
  <c r="BE437" i="1"/>
  <c r="AU433" i="1"/>
  <c r="AT433" i="1"/>
  <c r="BD433" i="1"/>
  <c r="BD345" i="1"/>
  <c r="AZ345" i="1"/>
  <c r="AV345" i="1"/>
  <c r="BC345" i="1"/>
  <c r="AY345" i="1"/>
  <c r="AU345" i="1"/>
  <c r="BA345" i="1"/>
  <c r="AX345" i="1"/>
  <c r="BE345" i="1"/>
  <c r="AW345" i="1"/>
  <c r="BB345" i="1"/>
  <c r="AT345" i="1"/>
  <c r="BE348" i="1"/>
  <c r="AY348" i="1"/>
  <c r="BD348" i="1"/>
  <c r="BE350" i="1"/>
  <c r="AY350" i="1"/>
  <c r="BD350" i="1"/>
  <c r="AV356" i="1"/>
  <c r="AZ356" i="1"/>
  <c r="AU356" i="1"/>
  <c r="BB504" i="1"/>
  <c r="BA504" i="1"/>
  <c r="AV504" i="1"/>
  <c r="BB502" i="1"/>
  <c r="AX502" i="1"/>
  <c r="AT502" i="1"/>
  <c r="BE502" i="1"/>
  <c r="BA502" i="1"/>
  <c r="AW502" i="1"/>
  <c r="AY502" i="1"/>
  <c r="BD502" i="1"/>
  <c r="AV502" i="1"/>
  <c r="BC502" i="1"/>
  <c r="AU502" i="1"/>
  <c r="AZ502" i="1"/>
  <c r="BD496" i="1"/>
  <c r="AZ496" i="1"/>
  <c r="AV496" i="1"/>
  <c r="BC496" i="1"/>
  <c r="AY496" i="1"/>
  <c r="AU496" i="1"/>
  <c r="BB496" i="1"/>
  <c r="AT496" i="1"/>
  <c r="BA496" i="1"/>
  <c r="AX496" i="1"/>
  <c r="BE496" i="1"/>
  <c r="AW496" i="1"/>
  <c r="BE492" i="1"/>
  <c r="AX492" i="1"/>
  <c r="BC492" i="1"/>
  <c r="AY490" i="1"/>
  <c r="AV490" i="1"/>
  <c r="BC431" i="1"/>
  <c r="AY431" i="1"/>
  <c r="AU431" i="1"/>
  <c r="BB431" i="1"/>
  <c r="AX431" i="1"/>
  <c r="AT431" i="1"/>
  <c r="BD431" i="1"/>
  <c r="AV431" i="1"/>
  <c r="BA431" i="1"/>
  <c r="AZ431" i="1"/>
  <c r="BE431" i="1"/>
  <c r="AW431" i="1"/>
  <c r="BE425" i="1"/>
  <c r="BA425" i="1"/>
  <c r="AW425" i="1"/>
  <c r="BD425" i="1"/>
  <c r="AZ425" i="1"/>
  <c r="AV425" i="1"/>
  <c r="AX425" i="1"/>
  <c r="BC425" i="1"/>
  <c r="AU425" i="1"/>
  <c r="BB425" i="1"/>
  <c r="AT425" i="1"/>
  <c r="AY425" i="1"/>
  <c r="AW421" i="1"/>
  <c r="AY421" i="1"/>
  <c r="BD421" i="1"/>
  <c r="AW419" i="1"/>
  <c r="AY419" i="1"/>
  <c r="BD419" i="1"/>
  <c r="BB366" i="1"/>
  <c r="AV366" i="1"/>
  <c r="BC568" i="1"/>
  <c r="AY568" i="1"/>
  <c r="AU568" i="1"/>
  <c r="BB568" i="1"/>
  <c r="AX568" i="1"/>
  <c r="AT568" i="1"/>
  <c r="BE568" i="1"/>
  <c r="AW568" i="1"/>
  <c r="BD568" i="1"/>
  <c r="AZ568" i="1"/>
  <c r="AV568" i="1"/>
  <c r="BB560" i="1"/>
  <c r="AX560" i="1"/>
  <c r="AT560" i="1"/>
  <c r="BE560" i="1"/>
  <c r="AW560" i="1"/>
  <c r="BD560" i="1"/>
  <c r="AZ560" i="1"/>
  <c r="AV560" i="1"/>
  <c r="BC560" i="1"/>
  <c r="AY560" i="1"/>
  <c r="AU560" i="1"/>
  <c r="BE552" i="1"/>
  <c r="BD552" i="1"/>
  <c r="AZ552" i="1"/>
  <c r="AV552" i="1"/>
  <c r="BC552" i="1"/>
  <c r="AY552" i="1"/>
  <c r="AU552" i="1"/>
  <c r="BB552" i="1"/>
  <c r="AX552" i="1"/>
  <c r="AT552" i="1"/>
  <c r="AW552" i="1"/>
  <c r="BD544" i="1"/>
  <c r="AZ544" i="1"/>
  <c r="AV544" i="1"/>
  <c r="BC544" i="1"/>
  <c r="AY544" i="1"/>
  <c r="AU544" i="1"/>
  <c r="BB544" i="1"/>
  <c r="AX544" i="1"/>
  <c r="AT544" i="1"/>
  <c r="BE544" i="1"/>
  <c r="AW544" i="1"/>
  <c r="BE536" i="1"/>
  <c r="AW536" i="1"/>
  <c r="BD536" i="1"/>
  <c r="AZ536" i="1"/>
  <c r="AV536" i="1"/>
  <c r="BB536" i="1"/>
  <c r="AU536" i="1"/>
  <c r="AT536" i="1"/>
  <c r="AY536" i="1"/>
  <c r="BC536" i="1"/>
  <c r="AX536" i="1"/>
  <c r="BE528" i="1"/>
  <c r="AW528" i="1"/>
  <c r="BD528" i="1"/>
  <c r="AZ528" i="1"/>
  <c r="AV528" i="1"/>
  <c r="BB528" i="1"/>
  <c r="AU528" i="1"/>
  <c r="AT528" i="1"/>
  <c r="AY528" i="1"/>
  <c r="BC528" i="1"/>
  <c r="AX528" i="1"/>
  <c r="BE520" i="1"/>
  <c r="AW520" i="1"/>
  <c r="BD520" i="1"/>
  <c r="AZ520" i="1"/>
  <c r="AV520" i="1"/>
  <c r="BB520" i="1"/>
  <c r="AU520" i="1"/>
  <c r="AT520" i="1"/>
  <c r="AY520" i="1"/>
  <c r="BC520" i="1"/>
  <c r="AX520" i="1"/>
  <c r="BE509" i="1"/>
  <c r="AW509" i="1"/>
  <c r="BD509" i="1"/>
  <c r="AZ509" i="1"/>
  <c r="AV509" i="1"/>
  <c r="BC509" i="1"/>
  <c r="AY509" i="1"/>
  <c r="AU509" i="1"/>
  <c r="BB509" i="1"/>
  <c r="AX509" i="1"/>
  <c r="AT509" i="1"/>
  <c r="BE460" i="1"/>
  <c r="BA460" i="1"/>
  <c r="AW460" i="1"/>
  <c r="BD460" i="1"/>
  <c r="AZ460" i="1"/>
  <c r="AV460" i="1"/>
  <c r="BC460" i="1"/>
  <c r="AU460" i="1"/>
  <c r="BB460" i="1"/>
  <c r="AT460" i="1"/>
  <c r="AY460" i="1"/>
  <c r="AX460" i="1"/>
  <c r="BD450" i="1"/>
  <c r="AZ450" i="1"/>
  <c r="AV450" i="1"/>
  <c r="BC450" i="1"/>
  <c r="AY450" i="1"/>
  <c r="AU450" i="1"/>
  <c r="BB450" i="1"/>
  <c r="AX450" i="1"/>
  <c r="AT450" i="1"/>
  <c r="BE450" i="1"/>
  <c r="BA450" i="1"/>
  <c r="AW450" i="1"/>
  <c r="BB442" i="1"/>
  <c r="AX442" i="1"/>
  <c r="AT442" i="1"/>
  <c r="BE442" i="1"/>
  <c r="BA442" i="1"/>
  <c r="AW442" i="1"/>
  <c r="BD442" i="1"/>
  <c r="AZ442" i="1"/>
  <c r="AV442" i="1"/>
  <c r="BC442" i="1"/>
  <c r="AY442" i="1"/>
  <c r="AU442" i="1"/>
  <c r="BD423" i="1"/>
  <c r="AZ423" i="1"/>
  <c r="AV423" i="1"/>
  <c r="BC423" i="1"/>
  <c r="AY423" i="1"/>
  <c r="AU423" i="1"/>
  <c r="BE423" i="1"/>
  <c r="AW423" i="1"/>
  <c r="BB423" i="1"/>
  <c r="AT423" i="1"/>
  <c r="BA423" i="1"/>
  <c r="AX423" i="1"/>
  <c r="BB389" i="1"/>
  <c r="AX389" i="1"/>
  <c r="AT389" i="1"/>
  <c r="BE389" i="1"/>
  <c r="BA389" i="1"/>
  <c r="AW389" i="1"/>
  <c r="AZ389" i="1"/>
  <c r="AY389" i="1"/>
  <c r="BD389" i="1"/>
  <c r="AV389" i="1"/>
  <c r="BC389" i="1"/>
  <c r="AU389" i="1"/>
  <c r="BD484" i="1"/>
  <c r="AZ484" i="1"/>
  <c r="AV484" i="1"/>
  <c r="BC484" i="1"/>
  <c r="AY484" i="1"/>
  <c r="AU484" i="1"/>
  <c r="BB484" i="1"/>
  <c r="AX484" i="1"/>
  <c r="AT484" i="1"/>
  <c r="BE484" i="1"/>
  <c r="BA484" i="1"/>
  <c r="AW484" i="1"/>
  <c r="BC410" i="1"/>
  <c r="AY410" i="1"/>
  <c r="AU410" i="1"/>
  <c r="BB410" i="1"/>
  <c r="AX410" i="1"/>
  <c r="AT410" i="1"/>
  <c r="BE410" i="1"/>
  <c r="BA410" i="1"/>
  <c r="AW410" i="1"/>
  <c r="BD410" i="1"/>
  <c r="AZ410" i="1"/>
  <c r="AV410" i="1"/>
  <c r="BD372" i="1"/>
  <c r="AZ372" i="1"/>
  <c r="AV372" i="1"/>
  <c r="BC372" i="1"/>
  <c r="AY372" i="1"/>
  <c r="AU372" i="1"/>
  <c r="BB372" i="1"/>
  <c r="AX372" i="1"/>
  <c r="AT372" i="1"/>
  <c r="BE372" i="1"/>
  <c r="BA372" i="1"/>
  <c r="AW372" i="1"/>
  <c r="BC518" i="1"/>
  <c r="AY518" i="1"/>
  <c r="AU518" i="1"/>
  <c r="BB518" i="1"/>
  <c r="AX518" i="1"/>
  <c r="AT518" i="1"/>
  <c r="BD518" i="1"/>
  <c r="AV518" i="1"/>
  <c r="AZ518" i="1"/>
  <c r="BE518" i="1"/>
  <c r="AW518" i="1"/>
  <c r="BE501" i="1"/>
  <c r="BA501" i="1"/>
  <c r="AW501" i="1"/>
  <c r="BD501" i="1"/>
  <c r="AZ501" i="1"/>
  <c r="AV501" i="1"/>
  <c r="AX501" i="1"/>
  <c r="BC501" i="1"/>
  <c r="AU501" i="1"/>
  <c r="BB501" i="1"/>
  <c r="AT501" i="1"/>
  <c r="AY501" i="1"/>
  <c r="BD489" i="1"/>
  <c r="AZ489" i="1"/>
  <c r="AV489" i="1"/>
  <c r="BC489" i="1"/>
  <c r="AY489" i="1"/>
  <c r="AU489" i="1"/>
  <c r="BB489" i="1"/>
  <c r="AX489" i="1"/>
  <c r="AT489" i="1"/>
  <c r="BE489" i="1"/>
  <c r="BA489" i="1"/>
  <c r="AW489" i="1"/>
  <c r="BB481" i="1"/>
  <c r="AX481" i="1"/>
  <c r="AT481" i="1"/>
  <c r="BE481" i="1"/>
  <c r="BA481" i="1"/>
  <c r="AW481" i="1"/>
  <c r="BD481" i="1"/>
  <c r="AZ481" i="1"/>
  <c r="AV481" i="1"/>
  <c r="BC481" i="1"/>
  <c r="AY481" i="1"/>
  <c r="AU481" i="1"/>
  <c r="BB471" i="1"/>
  <c r="AX471" i="1"/>
  <c r="AT471" i="1"/>
  <c r="BE471" i="1"/>
  <c r="BA471" i="1"/>
  <c r="AW471" i="1"/>
  <c r="AZ471" i="1"/>
  <c r="AY471" i="1"/>
  <c r="BD471" i="1"/>
  <c r="AV471" i="1"/>
  <c r="BC471" i="1"/>
  <c r="AU471" i="1"/>
  <c r="BD436" i="1"/>
  <c r="AZ436" i="1"/>
  <c r="AV436" i="1"/>
  <c r="BC436" i="1"/>
  <c r="AY436" i="1"/>
  <c r="AU436" i="1"/>
  <c r="BE436" i="1"/>
  <c r="AW436" i="1"/>
  <c r="BB436" i="1"/>
  <c r="AT436" i="1"/>
  <c r="BA436" i="1"/>
  <c r="AX436" i="1"/>
  <c r="BB411" i="1"/>
  <c r="AX411" i="1"/>
  <c r="AT411" i="1"/>
  <c r="BE411" i="1"/>
  <c r="BA411" i="1"/>
  <c r="AW411" i="1"/>
  <c r="BD411" i="1"/>
  <c r="AZ411" i="1"/>
  <c r="AV411" i="1"/>
  <c r="BC411" i="1"/>
  <c r="AY411" i="1"/>
  <c r="AU411" i="1"/>
  <c r="BD383" i="1"/>
  <c r="AZ383" i="1"/>
  <c r="AV383" i="1"/>
  <c r="BC383" i="1"/>
  <c r="AY383" i="1"/>
  <c r="AU383" i="1"/>
  <c r="BB383" i="1"/>
  <c r="AT383" i="1"/>
  <c r="BA383" i="1"/>
  <c r="AX383" i="1"/>
  <c r="BE383" i="1"/>
  <c r="AW383" i="1"/>
  <c r="BD375" i="1"/>
  <c r="AZ375" i="1"/>
  <c r="AV375" i="1"/>
  <c r="BC375" i="1"/>
  <c r="AY375" i="1"/>
  <c r="AU375" i="1"/>
  <c r="BB375" i="1"/>
  <c r="AX375" i="1"/>
  <c r="AT375" i="1"/>
  <c r="BE375" i="1"/>
  <c r="BA375" i="1"/>
  <c r="AW375" i="1"/>
  <c r="BD488" i="1"/>
  <c r="AZ488" i="1"/>
  <c r="AV488" i="1"/>
  <c r="BC488" i="1"/>
  <c r="AY488" i="1"/>
  <c r="AU488" i="1"/>
  <c r="BB488" i="1"/>
  <c r="AX488" i="1"/>
  <c r="AT488" i="1"/>
  <c r="BE488" i="1"/>
  <c r="BA488" i="1"/>
  <c r="AW488" i="1"/>
  <c r="BE468" i="1"/>
  <c r="BA468" i="1"/>
  <c r="AW468" i="1"/>
  <c r="BD468" i="1"/>
  <c r="AZ468" i="1"/>
  <c r="AV468" i="1"/>
  <c r="AX468" i="1"/>
  <c r="BC468" i="1"/>
  <c r="AU468" i="1"/>
  <c r="BB468" i="1"/>
  <c r="AT468" i="1"/>
  <c r="AY468" i="1"/>
  <c r="BB557" i="1"/>
  <c r="AX557" i="1"/>
  <c r="AT557" i="1"/>
  <c r="BE557" i="1"/>
  <c r="AW557" i="1"/>
  <c r="BD557" i="1"/>
  <c r="AZ557" i="1"/>
  <c r="AV557" i="1"/>
  <c r="BC557" i="1"/>
  <c r="AY557" i="1"/>
  <c r="AU557" i="1"/>
  <c r="BE547" i="1"/>
  <c r="AW547" i="1"/>
  <c r="BD547" i="1"/>
  <c r="AZ547" i="1"/>
  <c r="AV547" i="1"/>
  <c r="BC547" i="1"/>
  <c r="AY547" i="1"/>
  <c r="AU547" i="1"/>
  <c r="BB547" i="1"/>
  <c r="AX547" i="1"/>
  <c r="AT547" i="1"/>
  <c r="BB539" i="1"/>
  <c r="AX539" i="1"/>
  <c r="AT539" i="1"/>
  <c r="BE539" i="1"/>
  <c r="AW539" i="1"/>
  <c r="BD539" i="1"/>
  <c r="AY539" i="1"/>
  <c r="BC539" i="1"/>
  <c r="AV539" i="1"/>
  <c r="AU539" i="1"/>
  <c r="AZ539" i="1"/>
  <c r="BB531" i="1"/>
  <c r="AX531" i="1"/>
  <c r="AT531" i="1"/>
  <c r="BE531" i="1"/>
  <c r="AW531" i="1"/>
  <c r="BC531" i="1"/>
  <c r="AV531" i="1"/>
  <c r="AU531" i="1"/>
  <c r="AZ531" i="1"/>
  <c r="BD531" i="1"/>
  <c r="AY531" i="1"/>
  <c r="BB523" i="1"/>
  <c r="AX523" i="1"/>
  <c r="AT523" i="1"/>
  <c r="BE523" i="1"/>
  <c r="AW523" i="1"/>
  <c r="BC523" i="1"/>
  <c r="AV523" i="1"/>
  <c r="AU523" i="1"/>
  <c r="AZ523" i="1"/>
  <c r="BD523" i="1"/>
  <c r="AY523" i="1"/>
  <c r="BC512" i="1"/>
  <c r="AY512" i="1"/>
  <c r="AU512" i="1"/>
  <c r="BB512" i="1"/>
  <c r="AX512" i="1"/>
  <c r="AT512" i="1"/>
  <c r="BE512" i="1"/>
  <c r="AW512" i="1"/>
  <c r="BD512" i="1"/>
  <c r="AZ512" i="1"/>
  <c r="AV512" i="1"/>
  <c r="BD461" i="1"/>
  <c r="AZ461" i="1"/>
  <c r="AV461" i="1"/>
  <c r="BC461" i="1"/>
  <c r="AY461" i="1"/>
  <c r="AU461" i="1"/>
  <c r="BE461" i="1"/>
  <c r="AW461" i="1"/>
  <c r="BB461" i="1"/>
  <c r="AT461" i="1"/>
  <c r="BA461" i="1"/>
  <c r="AX461" i="1"/>
  <c r="BE453" i="1"/>
  <c r="BA453" i="1"/>
  <c r="AW453" i="1"/>
  <c r="BD453" i="1"/>
  <c r="AZ453" i="1"/>
  <c r="AV453" i="1"/>
  <c r="BC453" i="1"/>
  <c r="AY453" i="1"/>
  <c r="AU453" i="1"/>
  <c r="BB453" i="1"/>
  <c r="AX453" i="1"/>
  <c r="AT453" i="1"/>
  <c r="BD443" i="1"/>
  <c r="AZ443" i="1"/>
  <c r="AV443" i="1"/>
  <c r="BC443" i="1"/>
  <c r="AY443" i="1"/>
  <c r="AU443" i="1"/>
  <c r="BB443" i="1"/>
  <c r="AX443" i="1"/>
  <c r="AT443" i="1"/>
  <c r="BE443" i="1"/>
  <c r="BA443" i="1"/>
  <c r="AW443" i="1"/>
  <c r="BB426" i="1"/>
  <c r="AX426" i="1"/>
  <c r="AT426" i="1"/>
  <c r="BE426" i="1"/>
  <c r="BA426" i="1"/>
  <c r="AW426" i="1"/>
  <c r="BC426" i="1"/>
  <c r="AU426" i="1"/>
  <c r="AZ426" i="1"/>
  <c r="AY426" i="1"/>
  <c r="BD426" i="1"/>
  <c r="AV426" i="1"/>
  <c r="BC418" i="1"/>
  <c r="BA418" i="1"/>
  <c r="AW418" i="1"/>
  <c r="BE418" i="1"/>
  <c r="AZ418" i="1"/>
  <c r="AV418" i="1"/>
  <c r="BD418" i="1"/>
  <c r="AY418" i="1"/>
  <c r="AU418" i="1"/>
  <c r="BB418" i="1"/>
  <c r="AX418" i="1"/>
  <c r="AT418" i="1"/>
  <c r="BD397" i="1"/>
  <c r="AZ397" i="1"/>
  <c r="AV397" i="1"/>
  <c r="BC397" i="1"/>
  <c r="AY397" i="1"/>
  <c r="AU397" i="1"/>
  <c r="BB397" i="1"/>
  <c r="AX397" i="1"/>
  <c r="AT397" i="1"/>
  <c r="BE397" i="1"/>
  <c r="BA397" i="1"/>
  <c r="AW397" i="1"/>
  <c r="BB369" i="1"/>
  <c r="AX369" i="1"/>
  <c r="AT369" i="1"/>
  <c r="BE369" i="1"/>
  <c r="BA369" i="1"/>
  <c r="AW369" i="1"/>
  <c r="BD369" i="1"/>
  <c r="AZ369" i="1"/>
  <c r="AV369" i="1"/>
  <c r="BC369" i="1"/>
  <c r="AY369" i="1"/>
  <c r="AU369" i="1"/>
  <c r="BB519" i="1"/>
  <c r="AX519" i="1"/>
  <c r="AT519" i="1"/>
  <c r="BE519" i="1"/>
  <c r="AW519" i="1"/>
  <c r="BC519" i="1"/>
  <c r="AV519" i="1"/>
  <c r="AU519" i="1"/>
  <c r="AZ519" i="1"/>
  <c r="BD519" i="1"/>
  <c r="AY519" i="1"/>
  <c r="BE472" i="1"/>
  <c r="BA472" i="1"/>
  <c r="AW472" i="1"/>
  <c r="BD472" i="1"/>
  <c r="AZ472" i="1"/>
  <c r="AV472" i="1"/>
  <c r="BB472" i="1"/>
  <c r="AT472" i="1"/>
  <c r="AY472" i="1"/>
  <c r="AX472" i="1"/>
  <c r="BC472" i="1"/>
  <c r="AU472" i="1"/>
  <c r="BB393" i="1"/>
  <c r="AX393" i="1"/>
  <c r="AT393" i="1"/>
  <c r="BE393" i="1"/>
  <c r="BA393" i="1"/>
  <c r="AW393" i="1"/>
  <c r="BD393" i="1"/>
  <c r="AV393" i="1"/>
  <c r="BC393" i="1"/>
  <c r="AU393" i="1"/>
  <c r="AZ393" i="1"/>
  <c r="AY393" i="1"/>
  <c r="BD306" i="1"/>
  <c r="AZ306" i="1"/>
  <c r="AV306" i="1"/>
  <c r="BC306" i="1"/>
  <c r="AY306" i="1"/>
  <c r="AU306" i="1"/>
  <c r="BB306" i="1"/>
  <c r="AX306" i="1"/>
  <c r="AT306" i="1"/>
  <c r="BE306" i="1"/>
  <c r="BA306" i="1"/>
  <c r="AW306" i="1"/>
  <c r="BB312" i="1"/>
  <c r="AX312" i="1"/>
  <c r="AT312" i="1"/>
  <c r="BE312" i="1"/>
  <c r="BA312" i="1"/>
  <c r="AW312" i="1"/>
  <c r="BD312" i="1"/>
  <c r="AZ312" i="1"/>
  <c r="AV312" i="1"/>
  <c r="BC312" i="1"/>
  <c r="AY312" i="1"/>
  <c r="AU312" i="1"/>
  <c r="BC331" i="1"/>
  <c r="AY331" i="1"/>
  <c r="AU331" i="1"/>
  <c r="BB331" i="1"/>
  <c r="AX331" i="1"/>
  <c r="AT331" i="1"/>
  <c r="BE331" i="1"/>
  <c r="BA331" i="1"/>
  <c r="AW331" i="1"/>
  <c r="BD331" i="1"/>
  <c r="AZ331" i="1"/>
  <c r="AV331" i="1"/>
  <c r="BB299" i="1"/>
  <c r="AX299" i="1"/>
  <c r="AT299" i="1"/>
  <c r="BE299" i="1"/>
  <c r="BA299" i="1"/>
  <c r="AW299" i="1"/>
  <c r="BD299" i="1"/>
  <c r="AZ299" i="1"/>
  <c r="AV299" i="1"/>
  <c r="BC299" i="1"/>
  <c r="AY299" i="1"/>
  <c r="AU299" i="1"/>
  <c r="BC327" i="1"/>
  <c r="AY327" i="1"/>
  <c r="AU327" i="1"/>
  <c r="BB327" i="1"/>
  <c r="AX327" i="1"/>
  <c r="AT327" i="1"/>
  <c r="BE327" i="1"/>
  <c r="BA327" i="1"/>
  <c r="AW327" i="1"/>
  <c r="BD327" i="1"/>
  <c r="AZ327" i="1"/>
  <c r="AV327" i="1"/>
  <c r="AT230" i="1"/>
  <c r="BB336" i="1"/>
  <c r="AX336" i="1"/>
  <c r="AT336" i="1"/>
  <c r="BE336" i="1"/>
  <c r="BA336" i="1"/>
  <c r="AW336" i="1"/>
  <c r="BD336" i="1"/>
  <c r="AZ336" i="1"/>
  <c r="AV336" i="1"/>
  <c r="BC336" i="1"/>
  <c r="AY336" i="1"/>
  <c r="AU336" i="1"/>
  <c r="AU188" i="1"/>
  <c r="BE340" i="1"/>
  <c r="BA340" i="1"/>
  <c r="AW340" i="1"/>
  <c r="BD340" i="1"/>
  <c r="AZ340" i="1"/>
  <c r="AV340" i="1"/>
  <c r="AX340" i="1"/>
  <c r="BC340" i="1"/>
  <c r="AU340" i="1"/>
  <c r="BB340" i="1"/>
  <c r="AT340" i="1"/>
  <c r="AY340" i="1"/>
  <c r="BC159" i="1"/>
  <c r="AZ208" i="1"/>
  <c r="BC307" i="1"/>
  <c r="AY307" i="1"/>
  <c r="AU307" i="1"/>
  <c r="BB307" i="1"/>
  <c r="AX307" i="1"/>
  <c r="AT307" i="1"/>
  <c r="BE307" i="1"/>
  <c r="BA307" i="1"/>
  <c r="AW307" i="1"/>
  <c r="BD307" i="1"/>
  <c r="AZ307" i="1"/>
  <c r="AV307" i="1"/>
  <c r="AT156" i="1"/>
  <c r="BB294" i="1"/>
  <c r="AX294" i="1"/>
  <c r="AT294" i="1"/>
  <c r="BE294" i="1"/>
  <c r="BA294" i="1"/>
  <c r="AW294" i="1"/>
  <c r="AY294" i="1"/>
  <c r="BD294" i="1"/>
  <c r="AV294" i="1"/>
  <c r="BC294" i="1"/>
  <c r="AU294" i="1"/>
  <c r="AZ294" i="1"/>
  <c r="AT89" i="1"/>
  <c r="BD349" i="1"/>
  <c r="AZ349" i="1"/>
  <c r="AV349" i="1"/>
  <c r="BC349" i="1"/>
  <c r="AY349" i="1"/>
  <c r="AU349" i="1"/>
  <c r="BE349" i="1"/>
  <c r="AW349" i="1"/>
  <c r="BB349" i="1"/>
  <c r="AT349" i="1"/>
  <c r="BA349" i="1"/>
  <c r="AX349" i="1"/>
  <c r="AX129" i="1"/>
  <c r="BE148" i="1"/>
  <c r="BD215" i="1"/>
  <c r="AV221" i="1"/>
  <c r="BE277" i="1"/>
  <c r="BE174" i="1"/>
  <c r="AZ184" i="1"/>
  <c r="BD353" i="1"/>
  <c r="AZ353" i="1"/>
  <c r="AV353" i="1"/>
  <c r="BC353" i="1"/>
  <c r="AY353" i="1"/>
  <c r="AU353" i="1"/>
  <c r="BB353" i="1"/>
  <c r="AT353" i="1"/>
  <c r="BA353" i="1"/>
  <c r="AX353" i="1"/>
  <c r="BE353" i="1"/>
  <c r="AW353" i="1"/>
  <c r="BB363" i="1"/>
  <c r="AV363" i="1"/>
  <c r="AY296" i="1"/>
  <c r="AW296" i="1"/>
  <c r="AX296" i="1"/>
  <c r="BE576" i="1"/>
  <c r="AU576" i="1"/>
  <c r="AZ576" i="1"/>
  <c r="AV434" i="1"/>
  <c r="AT434" i="1"/>
  <c r="AY434" i="1"/>
  <c r="BD357" i="1"/>
  <c r="AZ357" i="1"/>
  <c r="AV357" i="1"/>
  <c r="BC357" i="1"/>
  <c r="AY357" i="1"/>
  <c r="AU357" i="1"/>
  <c r="BB357" i="1"/>
  <c r="AT357" i="1"/>
  <c r="BA357" i="1"/>
  <c r="AX357" i="1"/>
  <c r="BE357" i="1"/>
  <c r="AW357" i="1"/>
  <c r="AV362" i="1"/>
  <c r="BA362" i="1"/>
  <c r="BB362" i="1"/>
  <c r="BC575" i="1"/>
  <c r="AW575" i="1"/>
  <c r="BB575" i="1"/>
  <c r="BD569" i="1"/>
  <c r="AZ569" i="1"/>
  <c r="AV569" i="1"/>
  <c r="BC569" i="1"/>
  <c r="AY569" i="1"/>
  <c r="AU569" i="1"/>
  <c r="BB569" i="1"/>
  <c r="AX569" i="1"/>
  <c r="AT569" i="1"/>
  <c r="BE569" i="1"/>
  <c r="AW569" i="1"/>
  <c r="AY563" i="1"/>
  <c r="BD563" i="1"/>
  <c r="AX563" i="1"/>
  <c r="BC561" i="1"/>
  <c r="AW561" i="1"/>
  <c r="BB561" i="1"/>
  <c r="AT508" i="1"/>
  <c r="AZ508" i="1"/>
  <c r="AU508" i="1"/>
  <c r="AZ505" i="1"/>
  <c r="BD505" i="1"/>
  <c r="AT505" i="1"/>
  <c r="BC447" i="1"/>
  <c r="AY447" i="1"/>
  <c r="AU447" i="1"/>
  <c r="BB447" i="1"/>
  <c r="AX447" i="1"/>
  <c r="AT447" i="1"/>
  <c r="BE447" i="1"/>
  <c r="BA447" i="1"/>
  <c r="AW447" i="1"/>
  <c r="BD447" i="1"/>
  <c r="AZ447" i="1"/>
  <c r="AV447" i="1"/>
  <c r="AZ437" i="1"/>
  <c r="BD437" i="1"/>
  <c r="AT437" i="1"/>
  <c r="BB433" i="1"/>
  <c r="AW433" i="1"/>
  <c r="BE412" i="1"/>
  <c r="BA412" i="1"/>
  <c r="AW412" i="1"/>
  <c r="BD412" i="1"/>
  <c r="AZ412" i="1"/>
  <c r="AV412" i="1"/>
  <c r="BC412" i="1"/>
  <c r="AY412" i="1"/>
  <c r="AU412" i="1"/>
  <c r="BB412" i="1"/>
  <c r="AX412" i="1"/>
  <c r="AT412" i="1"/>
  <c r="BB301" i="1"/>
  <c r="AX301" i="1"/>
  <c r="AT301" i="1"/>
  <c r="BE301" i="1"/>
  <c r="BA301" i="1"/>
  <c r="AW301" i="1"/>
  <c r="BD301" i="1"/>
  <c r="AZ301" i="1"/>
  <c r="AV301" i="1"/>
  <c r="BC301" i="1"/>
  <c r="AY301" i="1"/>
  <c r="AU301" i="1"/>
  <c r="BE309" i="1"/>
  <c r="BA309" i="1"/>
  <c r="AW309" i="1"/>
  <c r="BD309" i="1"/>
  <c r="AZ309" i="1"/>
  <c r="AV309" i="1"/>
  <c r="BC309" i="1"/>
  <c r="AY309" i="1"/>
  <c r="AU309" i="1"/>
  <c r="BB309" i="1"/>
  <c r="AX309" i="1"/>
  <c r="AT309" i="1"/>
  <c r="BE321" i="1"/>
  <c r="BA321" i="1"/>
  <c r="AW321" i="1"/>
  <c r="BD321" i="1"/>
  <c r="AZ321" i="1"/>
  <c r="AV321" i="1"/>
  <c r="BC321" i="1"/>
  <c r="AY321" i="1"/>
  <c r="AU321" i="1"/>
  <c r="BB321" i="1"/>
  <c r="AX321" i="1"/>
  <c r="AT321" i="1"/>
  <c r="AT348" i="1"/>
  <c r="AX348" i="1"/>
  <c r="BC348" i="1"/>
  <c r="AT350" i="1"/>
  <c r="AX350" i="1"/>
  <c r="BC350" i="1"/>
  <c r="BD356" i="1"/>
  <c r="AT356" i="1"/>
  <c r="AY356" i="1"/>
  <c r="AW504" i="1"/>
  <c r="AU504" i="1"/>
  <c r="AZ504" i="1"/>
  <c r="AV492" i="1"/>
  <c r="AZ492" i="1"/>
  <c r="BB492" i="1"/>
  <c r="AW490" i="1"/>
  <c r="BE490" i="1"/>
  <c r="BA421" i="1"/>
  <c r="BE421" i="1"/>
  <c r="BC421" i="1"/>
  <c r="BA419" i="1"/>
  <c r="BE419" i="1"/>
  <c r="BC419" i="1"/>
  <c r="BE366" i="1"/>
  <c r="AU366" i="1"/>
  <c r="AZ366" i="1"/>
  <c r="BE566" i="1"/>
  <c r="AW566" i="1"/>
  <c r="BD566" i="1"/>
  <c r="AZ566" i="1"/>
  <c r="AV566" i="1"/>
  <c r="BC566" i="1"/>
  <c r="AY566" i="1"/>
  <c r="AU566" i="1"/>
  <c r="BB566" i="1"/>
  <c r="AX566" i="1"/>
  <c r="AT566" i="1"/>
  <c r="BB558" i="1"/>
  <c r="AX558" i="1"/>
  <c r="AT558" i="1"/>
  <c r="BE558" i="1"/>
  <c r="AW558" i="1"/>
  <c r="BD558" i="1"/>
  <c r="AZ558" i="1"/>
  <c r="AV558" i="1"/>
  <c r="BC558" i="1"/>
  <c r="AY558" i="1"/>
  <c r="AU558" i="1"/>
  <c r="BB550" i="1"/>
  <c r="AX550" i="1"/>
  <c r="AT550" i="1"/>
  <c r="BE550" i="1"/>
  <c r="AW550" i="1"/>
  <c r="BD550" i="1"/>
  <c r="AZ550" i="1"/>
  <c r="AV550" i="1"/>
  <c r="BC550" i="1"/>
  <c r="AY550" i="1"/>
  <c r="AU550" i="1"/>
  <c r="BB542" i="1"/>
  <c r="AX542" i="1"/>
  <c r="AT542" i="1"/>
  <c r="BE542" i="1"/>
  <c r="AW542" i="1"/>
  <c r="BD542" i="1"/>
  <c r="AZ542" i="1"/>
  <c r="AV542" i="1"/>
  <c r="BC542" i="1"/>
  <c r="AY542" i="1"/>
  <c r="AU542" i="1"/>
  <c r="BC534" i="1"/>
  <c r="AY534" i="1"/>
  <c r="AU534" i="1"/>
  <c r="BB534" i="1"/>
  <c r="AX534" i="1"/>
  <c r="AT534" i="1"/>
  <c r="BD534" i="1"/>
  <c r="AV534" i="1"/>
  <c r="AZ534" i="1"/>
  <c r="BE534" i="1"/>
  <c r="AW534" i="1"/>
  <c r="BC526" i="1"/>
  <c r="AY526" i="1"/>
  <c r="AU526" i="1"/>
  <c r="BB526" i="1"/>
  <c r="AX526" i="1"/>
  <c r="AT526" i="1"/>
  <c r="BD526" i="1"/>
  <c r="AV526" i="1"/>
  <c r="AZ526" i="1"/>
  <c r="BE526" i="1"/>
  <c r="AW526" i="1"/>
  <c r="BB515" i="1"/>
  <c r="AX515" i="1"/>
  <c r="AT515" i="1"/>
  <c r="BE515" i="1"/>
  <c r="AW515" i="1"/>
  <c r="AU515" i="1"/>
  <c r="AZ515" i="1"/>
  <c r="AY515" i="1"/>
  <c r="BD515" i="1"/>
  <c r="AV515" i="1"/>
  <c r="BC515" i="1"/>
  <c r="BE506" i="1"/>
  <c r="BA506" i="1"/>
  <c r="AW506" i="1"/>
  <c r="BD506" i="1"/>
  <c r="AZ506" i="1"/>
  <c r="AV506" i="1"/>
  <c r="BC506" i="1"/>
  <c r="AU506" i="1"/>
  <c r="BB506" i="1"/>
  <c r="AT506" i="1"/>
  <c r="AY506" i="1"/>
  <c r="AX506" i="1"/>
  <c r="BD458" i="1"/>
  <c r="AZ458" i="1"/>
  <c r="AV458" i="1"/>
  <c r="BC458" i="1"/>
  <c r="AY458" i="1"/>
  <c r="AU458" i="1"/>
  <c r="BB458" i="1"/>
  <c r="AX458" i="1"/>
  <c r="AT458" i="1"/>
  <c r="BE458" i="1"/>
  <c r="BA458" i="1"/>
  <c r="AW458" i="1"/>
  <c r="BB448" i="1"/>
  <c r="AX448" i="1"/>
  <c r="AT448" i="1"/>
  <c r="BE448" i="1"/>
  <c r="BA448" i="1"/>
  <c r="AW448" i="1"/>
  <c r="BD448" i="1"/>
  <c r="AZ448" i="1"/>
  <c r="AV448" i="1"/>
  <c r="BC448" i="1"/>
  <c r="AY448" i="1"/>
  <c r="AU448" i="1"/>
  <c r="BD440" i="1"/>
  <c r="AZ440" i="1"/>
  <c r="AV440" i="1"/>
  <c r="BC440" i="1"/>
  <c r="AY440" i="1"/>
  <c r="AU440" i="1"/>
  <c r="AX440" i="1"/>
  <c r="BE440" i="1"/>
  <c r="AW440" i="1"/>
  <c r="BB440" i="1"/>
  <c r="AT440" i="1"/>
  <c r="BA440" i="1"/>
  <c r="BE417" i="1"/>
  <c r="BA417" i="1"/>
  <c r="AW417" i="1"/>
  <c r="BD417" i="1"/>
  <c r="AZ417" i="1"/>
  <c r="AV417" i="1"/>
  <c r="BC417" i="1"/>
  <c r="AY417" i="1"/>
  <c r="AU417" i="1"/>
  <c r="BB417" i="1"/>
  <c r="AX417" i="1"/>
  <c r="AT417" i="1"/>
  <c r="BD387" i="1"/>
  <c r="AZ387" i="1"/>
  <c r="AV387" i="1"/>
  <c r="BC387" i="1"/>
  <c r="AY387" i="1"/>
  <c r="AU387" i="1"/>
  <c r="AX387" i="1"/>
  <c r="BE387" i="1"/>
  <c r="AW387" i="1"/>
  <c r="BB387" i="1"/>
  <c r="AT387" i="1"/>
  <c r="BA387" i="1"/>
  <c r="BE478" i="1"/>
  <c r="BA478" i="1"/>
  <c r="AW478" i="1"/>
  <c r="BD478" i="1"/>
  <c r="AZ478" i="1"/>
  <c r="AV478" i="1"/>
  <c r="BC478" i="1"/>
  <c r="AY478" i="1"/>
  <c r="AU478" i="1"/>
  <c r="BB478" i="1"/>
  <c r="AX478" i="1"/>
  <c r="AT478" i="1"/>
  <c r="BE404" i="1"/>
  <c r="BA404" i="1"/>
  <c r="AW404" i="1"/>
  <c r="BD404" i="1"/>
  <c r="AZ404" i="1"/>
  <c r="AV404" i="1"/>
  <c r="BC404" i="1"/>
  <c r="AY404" i="1"/>
  <c r="AU404" i="1"/>
  <c r="BB404" i="1"/>
  <c r="AX404" i="1"/>
  <c r="AT404" i="1"/>
  <c r="BE516" i="1"/>
  <c r="AW516" i="1"/>
  <c r="BD516" i="1"/>
  <c r="AZ516" i="1"/>
  <c r="AV516" i="1"/>
  <c r="AT516" i="1"/>
  <c r="AY516" i="1"/>
  <c r="AX516" i="1"/>
  <c r="BC516" i="1"/>
  <c r="AU516" i="1"/>
  <c r="BB516" i="1"/>
  <c r="BC495" i="1"/>
  <c r="AY495" i="1"/>
  <c r="AU495" i="1"/>
  <c r="BB495" i="1"/>
  <c r="AX495" i="1"/>
  <c r="AT495" i="1"/>
  <c r="BE495" i="1"/>
  <c r="AW495" i="1"/>
  <c r="BD495" i="1"/>
  <c r="AV495" i="1"/>
  <c r="BA495" i="1"/>
  <c r="AZ495" i="1"/>
  <c r="BD487" i="1"/>
  <c r="AZ487" i="1"/>
  <c r="AV487" i="1"/>
  <c r="BC487" i="1"/>
  <c r="AY487" i="1"/>
  <c r="AU487" i="1"/>
  <c r="BB487" i="1"/>
  <c r="AX487" i="1"/>
  <c r="AT487" i="1"/>
  <c r="BE487" i="1"/>
  <c r="BA487" i="1"/>
  <c r="AW487" i="1"/>
  <c r="BD479" i="1"/>
  <c r="AZ479" i="1"/>
  <c r="AV479" i="1"/>
  <c r="BC479" i="1"/>
  <c r="AY479" i="1"/>
  <c r="AU479" i="1"/>
  <c r="BB479" i="1"/>
  <c r="AX479" i="1"/>
  <c r="AT479" i="1"/>
  <c r="BE479" i="1"/>
  <c r="BA479" i="1"/>
  <c r="AW479" i="1"/>
  <c r="BD469" i="1"/>
  <c r="AZ469" i="1"/>
  <c r="AV469" i="1"/>
  <c r="BC469" i="1"/>
  <c r="AY469" i="1"/>
  <c r="AU469" i="1"/>
  <c r="AX469" i="1"/>
  <c r="BE469" i="1"/>
  <c r="AW469" i="1"/>
  <c r="BB469" i="1"/>
  <c r="AT469" i="1"/>
  <c r="BA469" i="1"/>
  <c r="BD432" i="1"/>
  <c r="AZ432" i="1"/>
  <c r="AV432" i="1"/>
  <c r="BC432" i="1"/>
  <c r="AY432" i="1"/>
  <c r="AU432" i="1"/>
  <c r="AX432" i="1"/>
  <c r="BE432" i="1"/>
  <c r="AW432" i="1"/>
  <c r="BB432" i="1"/>
  <c r="AT432" i="1"/>
  <c r="BA432" i="1"/>
  <c r="BD409" i="1"/>
  <c r="AZ409" i="1"/>
  <c r="AV409" i="1"/>
  <c r="BC409" i="1"/>
  <c r="AY409" i="1"/>
  <c r="AU409" i="1"/>
  <c r="BB409" i="1"/>
  <c r="AX409" i="1"/>
  <c r="AT409" i="1"/>
  <c r="BE409" i="1"/>
  <c r="BA409" i="1"/>
  <c r="AW409" i="1"/>
  <c r="BC394" i="1"/>
  <c r="AY394" i="1"/>
  <c r="BB394" i="1"/>
  <c r="BE394" i="1"/>
  <c r="BA394" i="1"/>
  <c r="AW394" i="1"/>
  <c r="BD394" i="1"/>
  <c r="AZ394" i="1"/>
  <c r="AV394" i="1"/>
  <c r="AX394" i="1"/>
  <c r="AU394" i="1"/>
  <c r="AT394" i="1"/>
  <c r="BB381" i="1"/>
  <c r="AX381" i="1"/>
  <c r="AT381" i="1"/>
  <c r="BE381" i="1"/>
  <c r="BA381" i="1"/>
  <c r="AW381" i="1"/>
  <c r="AZ381" i="1"/>
  <c r="AY381" i="1"/>
  <c r="BD381" i="1"/>
  <c r="AV381" i="1"/>
  <c r="BC381" i="1"/>
  <c r="AU381" i="1"/>
  <c r="BB373" i="1"/>
  <c r="AX373" i="1"/>
  <c r="AT373" i="1"/>
  <c r="BE373" i="1"/>
  <c r="BA373" i="1"/>
  <c r="AW373" i="1"/>
  <c r="BD373" i="1"/>
  <c r="AZ373" i="1"/>
  <c r="AV373" i="1"/>
  <c r="BC373" i="1"/>
  <c r="AY373" i="1"/>
  <c r="AU373" i="1"/>
  <c r="BD486" i="1"/>
  <c r="AZ486" i="1"/>
  <c r="AV486" i="1"/>
  <c r="BC486" i="1"/>
  <c r="AY486" i="1"/>
  <c r="AU486" i="1"/>
  <c r="BB486" i="1"/>
  <c r="AX486" i="1"/>
  <c r="AT486" i="1"/>
  <c r="BE486" i="1"/>
  <c r="BA486" i="1"/>
  <c r="AW486" i="1"/>
  <c r="BE414" i="1"/>
  <c r="BA414" i="1"/>
  <c r="AW414" i="1"/>
  <c r="BD414" i="1"/>
  <c r="AZ414" i="1"/>
  <c r="AV414" i="1"/>
  <c r="BC414" i="1"/>
  <c r="AY414" i="1"/>
  <c r="AU414" i="1"/>
  <c r="BB414" i="1"/>
  <c r="AX414" i="1"/>
  <c r="AT414" i="1"/>
  <c r="BB571" i="1"/>
  <c r="AX571" i="1"/>
  <c r="AT571" i="1"/>
  <c r="BE571" i="1"/>
  <c r="AW571" i="1"/>
  <c r="BD571" i="1"/>
  <c r="AZ571" i="1"/>
  <c r="AV571" i="1"/>
  <c r="BC571" i="1"/>
  <c r="AY571" i="1"/>
  <c r="AU571" i="1"/>
  <c r="BB555" i="1"/>
  <c r="AX555" i="1"/>
  <c r="AT555" i="1"/>
  <c r="BE555" i="1"/>
  <c r="AW555" i="1"/>
  <c r="BD555" i="1"/>
  <c r="AZ555" i="1"/>
  <c r="AV555" i="1"/>
  <c r="BC555" i="1"/>
  <c r="AY555" i="1"/>
  <c r="AU555" i="1"/>
  <c r="BC545" i="1"/>
  <c r="AY545" i="1"/>
  <c r="AU545" i="1"/>
  <c r="BB545" i="1"/>
  <c r="AX545" i="1"/>
  <c r="AT545" i="1"/>
  <c r="BE545" i="1"/>
  <c r="AW545" i="1"/>
  <c r="BD545" i="1"/>
  <c r="AZ545" i="1"/>
  <c r="AV545" i="1"/>
  <c r="BD537" i="1"/>
  <c r="AZ537" i="1"/>
  <c r="AV537" i="1"/>
  <c r="BC537" i="1"/>
  <c r="AY537" i="1"/>
  <c r="AU537" i="1"/>
  <c r="BB537" i="1"/>
  <c r="AT537" i="1"/>
  <c r="AX537" i="1"/>
  <c r="BE537" i="1"/>
  <c r="AW537" i="1"/>
  <c r="BD529" i="1"/>
  <c r="AZ529" i="1"/>
  <c r="AV529" i="1"/>
  <c r="BC529" i="1"/>
  <c r="AY529" i="1"/>
  <c r="AU529" i="1"/>
  <c r="BB529" i="1"/>
  <c r="AT529" i="1"/>
  <c r="AX529" i="1"/>
  <c r="BE529" i="1"/>
  <c r="AW529" i="1"/>
  <c r="BD521" i="1"/>
  <c r="AZ521" i="1"/>
  <c r="AV521" i="1"/>
  <c r="BC521" i="1"/>
  <c r="AY521" i="1"/>
  <c r="AU521" i="1"/>
  <c r="BB521" i="1"/>
  <c r="AT521" i="1"/>
  <c r="AX521" i="1"/>
  <c r="BE521" i="1"/>
  <c r="AW521" i="1"/>
  <c r="BC510" i="1"/>
  <c r="AY510" i="1"/>
  <c r="AU510" i="1"/>
  <c r="BB510" i="1"/>
  <c r="AX510" i="1"/>
  <c r="AT510" i="1"/>
  <c r="BE510" i="1"/>
  <c r="AW510" i="1"/>
  <c r="BD510" i="1"/>
  <c r="AZ510" i="1"/>
  <c r="AV510" i="1"/>
  <c r="BC459" i="1"/>
  <c r="AY459" i="1"/>
  <c r="AU459" i="1"/>
  <c r="BB459" i="1"/>
  <c r="AX459" i="1"/>
  <c r="AT459" i="1"/>
  <c r="BE459" i="1"/>
  <c r="BA459" i="1"/>
  <c r="AW459" i="1"/>
  <c r="BD459" i="1"/>
  <c r="AZ459" i="1"/>
  <c r="AV459" i="1"/>
  <c r="BC451" i="1"/>
  <c r="AY451" i="1"/>
  <c r="AU451" i="1"/>
  <c r="BB451" i="1"/>
  <c r="AX451" i="1"/>
  <c r="AT451" i="1"/>
  <c r="BE451" i="1"/>
  <c r="BA451" i="1"/>
  <c r="AW451" i="1"/>
  <c r="BD451" i="1"/>
  <c r="AZ451" i="1"/>
  <c r="AV451" i="1"/>
  <c r="BC441" i="1"/>
  <c r="AY441" i="1"/>
  <c r="AU441" i="1"/>
  <c r="BB441" i="1"/>
  <c r="AX441" i="1"/>
  <c r="AT441" i="1"/>
  <c r="BE441" i="1"/>
  <c r="BA441" i="1"/>
  <c r="AW441" i="1"/>
  <c r="BD441" i="1"/>
  <c r="AZ441" i="1"/>
  <c r="AV441" i="1"/>
  <c r="BD424" i="1"/>
  <c r="AZ424" i="1"/>
  <c r="AV424" i="1"/>
  <c r="BC424" i="1"/>
  <c r="AY424" i="1"/>
  <c r="AU424" i="1"/>
  <c r="BA424" i="1"/>
  <c r="AX424" i="1"/>
  <c r="BE424" i="1"/>
  <c r="AW424" i="1"/>
  <c r="BB424" i="1"/>
  <c r="AT424" i="1"/>
  <c r="BB403" i="1"/>
  <c r="AX403" i="1"/>
  <c r="AT403" i="1"/>
  <c r="BE403" i="1"/>
  <c r="BA403" i="1"/>
  <c r="AW403" i="1"/>
  <c r="BD403" i="1"/>
  <c r="AZ403" i="1"/>
  <c r="AV403" i="1"/>
  <c r="BC403" i="1"/>
  <c r="AY403" i="1"/>
  <c r="AU403" i="1"/>
  <c r="BB395" i="1"/>
  <c r="AX395" i="1"/>
  <c r="AT395" i="1"/>
  <c r="BE395" i="1"/>
  <c r="BA395" i="1"/>
  <c r="AW395" i="1"/>
  <c r="BD395" i="1"/>
  <c r="AZ395" i="1"/>
  <c r="AV395" i="1"/>
  <c r="BC395" i="1"/>
  <c r="AY395" i="1"/>
  <c r="AU395" i="1"/>
  <c r="BB367" i="1"/>
  <c r="AX367" i="1"/>
  <c r="AT367" i="1"/>
  <c r="BE367" i="1"/>
  <c r="BA367" i="1"/>
  <c r="AW367" i="1"/>
  <c r="BD367" i="1"/>
  <c r="AZ367" i="1"/>
  <c r="AV367" i="1"/>
  <c r="BC367" i="1"/>
  <c r="AY367" i="1"/>
  <c r="AU367" i="1"/>
  <c r="BC494" i="1"/>
  <c r="AY494" i="1"/>
  <c r="AU494" i="1"/>
  <c r="BB494" i="1"/>
  <c r="AX494" i="1"/>
  <c r="AT494" i="1"/>
  <c r="BA494" i="1"/>
  <c r="AZ494" i="1"/>
  <c r="BE494" i="1"/>
  <c r="AW494" i="1"/>
  <c r="BD494" i="1"/>
  <c r="AV494" i="1"/>
  <c r="BC466" i="1"/>
  <c r="AY466" i="1"/>
  <c r="AU466" i="1"/>
  <c r="BB466" i="1"/>
  <c r="AX466" i="1"/>
  <c r="AT466" i="1"/>
  <c r="BA466" i="1"/>
  <c r="AZ466" i="1"/>
  <c r="BE466" i="1"/>
  <c r="AW466" i="1"/>
  <c r="BD466" i="1"/>
  <c r="AV466" i="1"/>
  <c r="BB365" i="1"/>
  <c r="AX365" i="1"/>
  <c r="AT365" i="1"/>
  <c r="BE365" i="1"/>
  <c r="BA365" i="1"/>
  <c r="AW365" i="1"/>
  <c r="BD365" i="1"/>
  <c r="AZ365" i="1"/>
  <c r="AV365" i="1"/>
  <c r="BC365" i="1"/>
  <c r="AY365" i="1"/>
  <c r="AU365" i="1"/>
  <c r="BB456" i="1"/>
  <c r="AX456" i="1"/>
  <c r="AT456" i="1"/>
  <c r="BE456" i="1"/>
  <c r="BA456" i="1"/>
  <c r="AW456" i="1"/>
  <c r="BD456" i="1"/>
  <c r="AZ456" i="1"/>
  <c r="AV456" i="1"/>
  <c r="BC456" i="1"/>
  <c r="AY456" i="1"/>
  <c r="AU456" i="1"/>
  <c r="BC323" i="1"/>
  <c r="AY323" i="1"/>
  <c r="AU323" i="1"/>
  <c r="BB323" i="1"/>
  <c r="AX323" i="1"/>
  <c r="AT323" i="1"/>
  <c r="BE323" i="1"/>
  <c r="BA323" i="1"/>
  <c r="AW323" i="1"/>
  <c r="BD323" i="1"/>
  <c r="AZ323" i="1"/>
  <c r="AV323" i="1"/>
  <c r="BB339" i="1"/>
  <c r="AX339" i="1"/>
  <c r="AT339" i="1"/>
  <c r="BE339" i="1"/>
  <c r="BA339" i="1"/>
  <c r="AW339" i="1"/>
  <c r="BD339" i="1"/>
  <c r="AV339" i="1"/>
  <c r="BC339" i="1"/>
  <c r="AU339" i="1"/>
  <c r="AZ339" i="1"/>
  <c r="AY339" i="1"/>
  <c r="BD295" i="1"/>
  <c r="AZ295" i="1"/>
  <c r="AV295" i="1"/>
  <c r="BC295" i="1"/>
  <c r="AY295" i="1"/>
  <c r="AU295" i="1"/>
  <c r="BA295" i="1"/>
  <c r="AX295" i="1"/>
  <c r="BE295" i="1"/>
  <c r="AW295" i="1"/>
  <c r="BB295" i="1"/>
  <c r="AT295" i="1"/>
  <c r="BC319" i="1"/>
  <c r="AY319" i="1"/>
  <c r="AU319" i="1"/>
  <c r="BB319" i="1"/>
  <c r="AX319" i="1"/>
  <c r="AT319" i="1"/>
  <c r="BE319" i="1"/>
  <c r="BA319" i="1"/>
  <c r="AW319" i="1"/>
  <c r="BD319" i="1"/>
  <c r="AZ319" i="1"/>
  <c r="AV319" i="1"/>
  <c r="BC335" i="1"/>
  <c r="AY335" i="1"/>
  <c r="AU335" i="1"/>
  <c r="BB335" i="1"/>
  <c r="AX335" i="1"/>
  <c r="AT335" i="1"/>
  <c r="BE335" i="1"/>
  <c r="BA335" i="1"/>
  <c r="AW335" i="1"/>
  <c r="BD335" i="1"/>
  <c r="AZ335" i="1"/>
  <c r="AV335" i="1"/>
  <c r="BB332" i="1"/>
  <c r="AX332" i="1"/>
  <c r="AT332" i="1"/>
  <c r="BE332" i="1"/>
  <c r="BA332" i="1"/>
  <c r="AW332" i="1"/>
  <c r="BD332" i="1"/>
  <c r="AZ332" i="1"/>
  <c r="AV332" i="1"/>
  <c r="BC332" i="1"/>
  <c r="AY332" i="1"/>
  <c r="AU332" i="1"/>
  <c r="BD298" i="1"/>
  <c r="BC298" i="1"/>
  <c r="AY298" i="1"/>
  <c r="AU298" i="1"/>
  <c r="BB298" i="1"/>
  <c r="AX298" i="1"/>
  <c r="AT298" i="1"/>
  <c r="BE298" i="1"/>
  <c r="BA298" i="1"/>
  <c r="AW298" i="1"/>
  <c r="AZ298" i="1"/>
  <c r="AV298" i="1"/>
  <c r="BD330" i="1"/>
  <c r="AZ330" i="1"/>
  <c r="AV330" i="1"/>
  <c r="BC330" i="1"/>
  <c r="AY330" i="1"/>
  <c r="AU330" i="1"/>
  <c r="BB330" i="1"/>
  <c r="AX330" i="1"/>
  <c r="AT330" i="1"/>
  <c r="BE330" i="1"/>
  <c r="BA330" i="1"/>
  <c r="AW330" i="1"/>
  <c r="BB324" i="1"/>
  <c r="AX324" i="1"/>
  <c r="AT324" i="1"/>
  <c r="BE324" i="1"/>
  <c r="BA324" i="1"/>
  <c r="AW324" i="1"/>
  <c r="BD324" i="1"/>
  <c r="AZ324" i="1"/>
  <c r="AV324" i="1"/>
  <c r="BC324" i="1"/>
  <c r="AY324" i="1"/>
  <c r="AU324" i="1"/>
  <c r="BD297" i="1"/>
  <c r="AZ297" i="1"/>
  <c r="AV297" i="1"/>
  <c r="BC297" i="1"/>
  <c r="AY297" i="1"/>
  <c r="AU297" i="1"/>
  <c r="BB297" i="1"/>
  <c r="AT297" i="1"/>
  <c r="BA297" i="1"/>
  <c r="AX297" i="1"/>
  <c r="BE297" i="1"/>
  <c r="AW297" i="1"/>
  <c r="BC311" i="1"/>
  <c r="AY311" i="1"/>
  <c r="AU311" i="1"/>
  <c r="BB311" i="1"/>
  <c r="AX311" i="1"/>
  <c r="AT311" i="1"/>
  <c r="BE311" i="1"/>
  <c r="BA311" i="1"/>
  <c r="AW311" i="1"/>
  <c r="BD311" i="1"/>
  <c r="AZ311" i="1"/>
  <c r="AV311" i="1"/>
  <c r="BD154" i="1"/>
  <c r="AY148" i="1"/>
  <c r="AW162" i="1"/>
  <c r="AV291" i="1"/>
  <c r="BE221" i="1"/>
  <c r="AX176" i="1"/>
  <c r="BD174" i="1"/>
  <c r="BD162" i="1"/>
  <c r="AX221" i="1"/>
  <c r="AT279" i="1"/>
  <c r="AZ206" i="1"/>
  <c r="AU277" i="1"/>
  <c r="AZ296" i="1"/>
  <c r="BB308" i="1"/>
  <c r="AX308" i="1"/>
  <c r="AT308" i="1"/>
  <c r="BE308" i="1"/>
  <c r="BA308" i="1"/>
  <c r="AW308" i="1"/>
  <c r="BD308" i="1"/>
  <c r="AZ308" i="1"/>
  <c r="AV308" i="1"/>
  <c r="BC308" i="1"/>
  <c r="AY308" i="1"/>
  <c r="AU308" i="1"/>
  <c r="BD318" i="1"/>
  <c r="AZ318" i="1"/>
  <c r="AV318" i="1"/>
  <c r="BC318" i="1"/>
  <c r="AY318" i="1"/>
  <c r="AU318" i="1"/>
  <c r="BB318" i="1"/>
  <c r="AX318" i="1"/>
  <c r="AT318" i="1"/>
  <c r="BE318" i="1"/>
  <c r="BA318" i="1"/>
  <c r="AW318" i="1"/>
  <c r="BE329" i="1"/>
  <c r="BA329" i="1"/>
  <c r="AW329" i="1"/>
  <c r="BD329" i="1"/>
  <c r="AZ329" i="1"/>
  <c r="AV329" i="1"/>
  <c r="BC329" i="1"/>
  <c r="AY329" i="1"/>
  <c r="AU329" i="1"/>
  <c r="BB329" i="1"/>
  <c r="AX329" i="1"/>
  <c r="AT329" i="1"/>
  <c r="AU363" i="1"/>
  <c r="AZ363" i="1"/>
  <c r="BE363" i="1"/>
  <c r="BE570" i="1"/>
  <c r="AW570" i="1"/>
  <c r="BD570" i="1"/>
  <c r="AZ570" i="1"/>
  <c r="AV570" i="1"/>
  <c r="BC570" i="1"/>
  <c r="AY570" i="1"/>
  <c r="AU570" i="1"/>
  <c r="BB570" i="1"/>
  <c r="AX570" i="1"/>
  <c r="AT570" i="1"/>
  <c r="BC388" i="1"/>
  <c r="AY388" i="1"/>
  <c r="AU388" i="1"/>
  <c r="BB388" i="1"/>
  <c r="AX388" i="1"/>
  <c r="AT388" i="1"/>
  <c r="AZ388" i="1"/>
  <c r="BE388" i="1"/>
  <c r="AW388" i="1"/>
  <c r="BD388" i="1"/>
  <c r="AV388" i="1"/>
  <c r="BA388" i="1"/>
  <c r="BA296" i="1"/>
  <c r="BB296" i="1"/>
  <c r="BB304" i="1"/>
  <c r="AX304" i="1"/>
  <c r="AT304" i="1"/>
  <c r="BE304" i="1"/>
  <c r="BA304" i="1"/>
  <c r="AW304" i="1"/>
  <c r="BD304" i="1"/>
  <c r="AZ304" i="1"/>
  <c r="AV304" i="1"/>
  <c r="BC304" i="1"/>
  <c r="AY304" i="1"/>
  <c r="AU304" i="1"/>
  <c r="BE317" i="1"/>
  <c r="BA317" i="1"/>
  <c r="AW317" i="1"/>
  <c r="BD317" i="1"/>
  <c r="AZ317" i="1"/>
  <c r="AV317" i="1"/>
  <c r="BC317" i="1"/>
  <c r="AY317" i="1"/>
  <c r="AU317" i="1"/>
  <c r="BB317" i="1"/>
  <c r="AX317" i="1"/>
  <c r="AT317" i="1"/>
  <c r="BC338" i="1"/>
  <c r="AY338" i="1"/>
  <c r="AU338" i="1"/>
  <c r="BB338" i="1"/>
  <c r="AX338" i="1"/>
  <c r="AT338" i="1"/>
  <c r="BD338" i="1"/>
  <c r="AV338" i="1"/>
  <c r="BA338" i="1"/>
  <c r="AZ338" i="1"/>
  <c r="BE338" i="1"/>
  <c r="AW338" i="1"/>
  <c r="AT576" i="1"/>
  <c r="AY576" i="1"/>
  <c r="BD576" i="1"/>
  <c r="BC499" i="1"/>
  <c r="AY499" i="1"/>
  <c r="AU499" i="1"/>
  <c r="BB499" i="1"/>
  <c r="AX499" i="1"/>
  <c r="AT499" i="1"/>
  <c r="BE499" i="1"/>
  <c r="AW499" i="1"/>
  <c r="BD499" i="1"/>
  <c r="AV499" i="1"/>
  <c r="BA499" i="1"/>
  <c r="AZ499" i="1"/>
  <c r="BD475" i="1"/>
  <c r="AZ475" i="1"/>
  <c r="AV475" i="1"/>
  <c r="BC475" i="1"/>
  <c r="AY475" i="1"/>
  <c r="AU475" i="1"/>
  <c r="BB475" i="1"/>
  <c r="AX475" i="1"/>
  <c r="AT475" i="1"/>
  <c r="BE475" i="1"/>
  <c r="BA475" i="1"/>
  <c r="AW475" i="1"/>
  <c r="BD434" i="1"/>
  <c r="AX434" i="1"/>
  <c r="BC434" i="1"/>
  <c r="BC384" i="1"/>
  <c r="AY384" i="1"/>
  <c r="AU384" i="1"/>
  <c r="BB384" i="1"/>
  <c r="AX384" i="1"/>
  <c r="AT384" i="1"/>
  <c r="BD384" i="1"/>
  <c r="AV384" i="1"/>
  <c r="BA384" i="1"/>
  <c r="AZ384" i="1"/>
  <c r="BE384" i="1"/>
  <c r="AW384" i="1"/>
  <c r="BC376" i="1"/>
  <c r="AY376" i="1"/>
  <c r="AU376" i="1"/>
  <c r="BB376" i="1"/>
  <c r="AX376" i="1"/>
  <c r="AT376" i="1"/>
  <c r="BE376" i="1"/>
  <c r="BA376" i="1"/>
  <c r="AW376" i="1"/>
  <c r="BD376" i="1"/>
  <c r="AZ376" i="1"/>
  <c r="AV376" i="1"/>
  <c r="BE313" i="1"/>
  <c r="BA313" i="1"/>
  <c r="AW313" i="1"/>
  <c r="BD313" i="1"/>
  <c r="AZ313" i="1"/>
  <c r="AV313" i="1"/>
  <c r="BC313" i="1"/>
  <c r="AY313" i="1"/>
  <c r="AU313" i="1"/>
  <c r="BB313" i="1"/>
  <c r="AX313" i="1"/>
  <c r="AT313" i="1"/>
  <c r="BB316" i="1"/>
  <c r="AX316" i="1"/>
  <c r="AT316" i="1"/>
  <c r="BE316" i="1"/>
  <c r="BA316" i="1"/>
  <c r="AW316" i="1"/>
  <c r="BD316" i="1"/>
  <c r="AZ316" i="1"/>
  <c r="AV316" i="1"/>
  <c r="BC316" i="1"/>
  <c r="AY316" i="1"/>
  <c r="AU316" i="1"/>
  <c r="BD322" i="1"/>
  <c r="AZ322" i="1"/>
  <c r="AV322" i="1"/>
  <c r="BC322" i="1"/>
  <c r="AY322" i="1"/>
  <c r="AU322" i="1"/>
  <c r="BB322" i="1"/>
  <c r="AX322" i="1"/>
  <c r="AT322" i="1"/>
  <c r="BE322" i="1"/>
  <c r="BA322" i="1"/>
  <c r="AW322" i="1"/>
  <c r="BE325" i="1"/>
  <c r="BA325" i="1"/>
  <c r="AW325" i="1"/>
  <c r="BD325" i="1"/>
  <c r="AZ325" i="1"/>
  <c r="AV325" i="1"/>
  <c r="BC325" i="1"/>
  <c r="AY325" i="1"/>
  <c r="AU325" i="1"/>
  <c r="BB325" i="1"/>
  <c r="AX325" i="1"/>
  <c r="AT325" i="1"/>
  <c r="BE333" i="1"/>
  <c r="BA333" i="1"/>
  <c r="AW333" i="1"/>
  <c r="BD333" i="1"/>
  <c r="AZ333" i="1"/>
  <c r="AV333" i="1"/>
  <c r="BC333" i="1"/>
  <c r="AY333" i="1"/>
  <c r="AU333" i="1"/>
  <c r="BB333" i="1"/>
  <c r="AX333" i="1"/>
  <c r="AT333" i="1"/>
  <c r="AZ362" i="1"/>
  <c r="BE362" i="1"/>
  <c r="AU362" i="1"/>
  <c r="AV575" i="1"/>
  <c r="BE575" i="1"/>
  <c r="BC563" i="1"/>
  <c r="AW563" i="1"/>
  <c r="BB563" i="1"/>
  <c r="AV561" i="1"/>
  <c r="BE561" i="1"/>
  <c r="AX508" i="1"/>
  <c r="BD508" i="1"/>
  <c r="AY508" i="1"/>
  <c r="AU505" i="1"/>
  <c r="AW505" i="1"/>
  <c r="AX505" i="1"/>
  <c r="AU437" i="1"/>
  <c r="AW437" i="1"/>
  <c r="AX437" i="1"/>
  <c r="AX433" i="1"/>
  <c r="AV433" i="1"/>
  <c r="BA433" i="1"/>
  <c r="BC296" i="1"/>
  <c r="BD343" i="1"/>
  <c r="AZ343" i="1"/>
  <c r="AV343" i="1"/>
  <c r="BC343" i="1"/>
  <c r="AY343" i="1"/>
  <c r="AU343" i="1"/>
  <c r="AX343" i="1"/>
  <c r="BE343" i="1"/>
  <c r="AW343" i="1"/>
  <c r="BB343" i="1"/>
  <c r="AT343" i="1"/>
  <c r="BA343" i="1"/>
  <c r="BB348" i="1"/>
  <c r="AV348" i="1"/>
  <c r="BB350" i="1"/>
  <c r="BA350" i="1"/>
  <c r="AV350" i="1"/>
  <c r="BD352" i="1"/>
  <c r="AZ352" i="1"/>
  <c r="AV352" i="1"/>
  <c r="BC352" i="1"/>
  <c r="AY352" i="1"/>
  <c r="AU352" i="1"/>
  <c r="AX352" i="1"/>
  <c r="BE352" i="1"/>
  <c r="AW352" i="1"/>
  <c r="BB352" i="1"/>
  <c r="AT352" i="1"/>
  <c r="BA352" i="1"/>
  <c r="AW356" i="1"/>
  <c r="AX356" i="1"/>
  <c r="BC356" i="1"/>
  <c r="BE360" i="1"/>
  <c r="BA360" i="1"/>
  <c r="BD360" i="1"/>
  <c r="AZ360" i="1"/>
  <c r="AV360" i="1"/>
  <c r="BC360" i="1"/>
  <c r="AY360" i="1"/>
  <c r="AU360" i="1"/>
  <c r="BB360" i="1"/>
  <c r="AX360" i="1"/>
  <c r="AT360" i="1"/>
  <c r="AW360" i="1"/>
  <c r="BD364" i="1"/>
  <c r="AZ364" i="1"/>
  <c r="AV364" i="1"/>
  <c r="BC364" i="1"/>
  <c r="AY364" i="1"/>
  <c r="AU364" i="1"/>
  <c r="BB364" i="1"/>
  <c r="AX364" i="1"/>
  <c r="AT364" i="1"/>
  <c r="BE364" i="1"/>
  <c r="BA364" i="1"/>
  <c r="AW364" i="1"/>
  <c r="BE504" i="1"/>
  <c r="AY504" i="1"/>
  <c r="BD504" i="1"/>
  <c r="BB498" i="1"/>
  <c r="AX498" i="1"/>
  <c r="AT498" i="1"/>
  <c r="BE498" i="1"/>
  <c r="BA498" i="1"/>
  <c r="AW498" i="1"/>
  <c r="BC498" i="1"/>
  <c r="AU498" i="1"/>
  <c r="AZ498" i="1"/>
  <c r="AY498" i="1"/>
  <c r="BD498" i="1"/>
  <c r="AV498" i="1"/>
  <c r="BD492" i="1"/>
  <c r="AU492" i="1"/>
  <c r="BD490" i="1"/>
  <c r="AU490" i="1"/>
  <c r="AX490" i="1"/>
  <c r="BC427" i="1"/>
  <c r="AY427" i="1"/>
  <c r="AU427" i="1"/>
  <c r="BB427" i="1"/>
  <c r="AX427" i="1"/>
  <c r="AT427" i="1"/>
  <c r="BE427" i="1"/>
  <c r="AW427" i="1"/>
  <c r="BD427" i="1"/>
  <c r="AV427" i="1"/>
  <c r="BA427" i="1"/>
  <c r="AZ427" i="1"/>
  <c r="AT421" i="1"/>
  <c r="AX421" i="1"/>
  <c r="AV421" i="1"/>
  <c r="AT419" i="1"/>
  <c r="AX419" i="1"/>
  <c r="AV419" i="1"/>
  <c r="BC392" i="1"/>
  <c r="AY392" i="1"/>
  <c r="AU392" i="1"/>
  <c r="BB392" i="1"/>
  <c r="AX392" i="1"/>
  <c r="AT392" i="1"/>
  <c r="BD392" i="1"/>
  <c r="AV392" i="1"/>
  <c r="BA392" i="1"/>
  <c r="AZ392" i="1"/>
  <c r="BE392" i="1"/>
  <c r="AW392" i="1"/>
  <c r="AT366" i="1"/>
  <c r="AY366" i="1"/>
  <c r="BD366" i="1"/>
  <c r="BE574" i="1"/>
  <c r="AW574" i="1"/>
  <c r="BD574" i="1"/>
  <c r="AZ574" i="1"/>
  <c r="AV574" i="1"/>
  <c r="BC574" i="1"/>
  <c r="AY574" i="1"/>
  <c r="AU574" i="1"/>
  <c r="BB574" i="1"/>
  <c r="AX574" i="1"/>
  <c r="AT574" i="1"/>
  <c r="BD564" i="1"/>
  <c r="BC564" i="1"/>
  <c r="BB564" i="1"/>
  <c r="AX564" i="1"/>
  <c r="AT564" i="1"/>
  <c r="AW564" i="1"/>
  <c r="AZ564" i="1"/>
  <c r="AV564" i="1"/>
  <c r="BE564" i="1"/>
  <c r="AY564" i="1"/>
  <c r="AU564" i="1"/>
  <c r="BB556" i="1"/>
  <c r="AX556" i="1"/>
  <c r="AT556" i="1"/>
  <c r="BE556" i="1"/>
  <c r="AW556" i="1"/>
  <c r="BD556" i="1"/>
  <c r="AZ556" i="1"/>
  <c r="AV556" i="1"/>
  <c r="BC556" i="1"/>
  <c r="AY556" i="1"/>
  <c r="AU556" i="1"/>
  <c r="BD548" i="1"/>
  <c r="AZ548" i="1"/>
  <c r="AV548" i="1"/>
  <c r="BC548" i="1"/>
  <c r="AY548" i="1"/>
  <c r="AU548" i="1"/>
  <c r="BB548" i="1"/>
  <c r="AX548" i="1"/>
  <c r="AT548" i="1"/>
  <c r="BE548" i="1"/>
  <c r="AW548" i="1"/>
  <c r="BD540" i="1"/>
  <c r="BC540" i="1"/>
  <c r="AY540" i="1"/>
  <c r="BE540" i="1"/>
  <c r="AW540" i="1"/>
  <c r="AU540" i="1"/>
  <c r="AZ540" i="1"/>
  <c r="AT540" i="1"/>
  <c r="AX540" i="1"/>
  <c r="BB540" i="1"/>
  <c r="AV540" i="1"/>
  <c r="BE532" i="1"/>
  <c r="AW532" i="1"/>
  <c r="BD532" i="1"/>
  <c r="AZ532" i="1"/>
  <c r="AV532" i="1"/>
  <c r="BB532" i="1"/>
  <c r="AU532" i="1"/>
  <c r="AT532" i="1"/>
  <c r="AY532" i="1"/>
  <c r="BC532" i="1"/>
  <c r="AX532" i="1"/>
  <c r="BE524" i="1"/>
  <c r="AW524" i="1"/>
  <c r="BD524" i="1"/>
  <c r="AZ524" i="1"/>
  <c r="AV524" i="1"/>
  <c r="BB524" i="1"/>
  <c r="AU524" i="1"/>
  <c r="AT524" i="1"/>
  <c r="AY524" i="1"/>
  <c r="BC524" i="1"/>
  <c r="AX524" i="1"/>
  <c r="BE513" i="1"/>
  <c r="AW513" i="1"/>
  <c r="BD513" i="1"/>
  <c r="AZ513" i="1"/>
  <c r="AV513" i="1"/>
  <c r="BC513" i="1"/>
  <c r="AY513" i="1"/>
  <c r="AU513" i="1"/>
  <c r="BB513" i="1"/>
  <c r="AX513" i="1"/>
  <c r="AT513" i="1"/>
  <c r="BE464" i="1"/>
  <c r="BA464" i="1"/>
  <c r="AW464" i="1"/>
  <c r="BD464" i="1"/>
  <c r="AZ464" i="1"/>
  <c r="AV464" i="1"/>
  <c r="AY464" i="1"/>
  <c r="AX464" i="1"/>
  <c r="BC464" i="1"/>
  <c r="AU464" i="1"/>
  <c r="BB464" i="1"/>
  <c r="AT464" i="1"/>
  <c r="BD454" i="1"/>
  <c r="AZ454" i="1"/>
  <c r="AV454" i="1"/>
  <c r="BC454" i="1"/>
  <c r="AY454" i="1"/>
  <c r="AU454" i="1"/>
  <c r="BB454" i="1"/>
  <c r="AX454" i="1"/>
  <c r="AT454" i="1"/>
  <c r="BE454" i="1"/>
  <c r="BA454" i="1"/>
  <c r="AW454" i="1"/>
  <c r="BD446" i="1"/>
  <c r="AZ446" i="1"/>
  <c r="AV446" i="1"/>
  <c r="BC446" i="1"/>
  <c r="AY446" i="1"/>
  <c r="AU446" i="1"/>
  <c r="BB446" i="1"/>
  <c r="AX446" i="1"/>
  <c r="AT446" i="1"/>
  <c r="BE446" i="1"/>
  <c r="BA446" i="1"/>
  <c r="AW446" i="1"/>
  <c r="BB435" i="1"/>
  <c r="AX435" i="1"/>
  <c r="AT435" i="1"/>
  <c r="BE435" i="1"/>
  <c r="BA435" i="1"/>
  <c r="AW435" i="1"/>
  <c r="BD435" i="1"/>
  <c r="AV435" i="1"/>
  <c r="BC435" i="1"/>
  <c r="AU435" i="1"/>
  <c r="AZ435" i="1"/>
  <c r="AY435" i="1"/>
  <c r="BC402" i="1"/>
  <c r="AY402" i="1"/>
  <c r="AU402" i="1"/>
  <c r="BB402" i="1"/>
  <c r="AX402" i="1"/>
  <c r="AT402" i="1"/>
  <c r="BE402" i="1"/>
  <c r="BA402" i="1"/>
  <c r="AW402" i="1"/>
  <c r="BD402" i="1"/>
  <c r="AZ402" i="1"/>
  <c r="AV402" i="1"/>
  <c r="BD370" i="1"/>
  <c r="AZ370" i="1"/>
  <c r="AV370" i="1"/>
  <c r="BC370" i="1"/>
  <c r="AY370" i="1"/>
  <c r="AU370" i="1"/>
  <c r="BB370" i="1"/>
  <c r="AX370" i="1"/>
  <c r="AT370" i="1"/>
  <c r="BE370" i="1"/>
  <c r="BA370" i="1"/>
  <c r="AW370" i="1"/>
  <c r="BD517" i="1"/>
  <c r="AZ517" i="1"/>
  <c r="AV517" i="1"/>
  <c r="BC517" i="1"/>
  <c r="AY517" i="1"/>
  <c r="AU517" i="1"/>
  <c r="BB517" i="1"/>
  <c r="AX517" i="1"/>
  <c r="AT517" i="1"/>
  <c r="BE517" i="1"/>
  <c r="AW517" i="1"/>
  <c r="BC470" i="1"/>
  <c r="AY470" i="1"/>
  <c r="AU470" i="1"/>
  <c r="BB470" i="1"/>
  <c r="AX470" i="1"/>
  <c r="AT470" i="1"/>
  <c r="AZ470" i="1"/>
  <c r="BE470" i="1"/>
  <c r="AW470" i="1"/>
  <c r="BD470" i="1"/>
  <c r="AV470" i="1"/>
  <c r="BA470" i="1"/>
  <c r="BE382" i="1"/>
  <c r="BA382" i="1"/>
  <c r="AW382" i="1"/>
  <c r="BD382" i="1"/>
  <c r="AZ382" i="1"/>
  <c r="AV382" i="1"/>
  <c r="BB382" i="1"/>
  <c r="AT382" i="1"/>
  <c r="AY382" i="1"/>
  <c r="AX382" i="1"/>
  <c r="BC382" i="1"/>
  <c r="AU382" i="1"/>
  <c r="BC507" i="1"/>
  <c r="AY507" i="1"/>
  <c r="AU507" i="1"/>
  <c r="BB507" i="1"/>
  <c r="AX507" i="1"/>
  <c r="AT507" i="1"/>
  <c r="BD507" i="1"/>
  <c r="AV507" i="1"/>
  <c r="AZ507" i="1"/>
  <c r="BE507" i="1"/>
  <c r="AW507" i="1"/>
  <c r="BC493" i="1"/>
  <c r="AY493" i="1"/>
  <c r="AU493" i="1"/>
  <c r="BB493" i="1"/>
  <c r="AX493" i="1"/>
  <c r="AT493" i="1"/>
  <c r="BE493" i="1"/>
  <c r="AW493" i="1"/>
  <c r="BD493" i="1"/>
  <c r="AV493" i="1"/>
  <c r="BA493" i="1"/>
  <c r="AZ493" i="1"/>
  <c r="BD485" i="1"/>
  <c r="AZ485" i="1"/>
  <c r="AV485" i="1"/>
  <c r="BC485" i="1"/>
  <c r="AY485" i="1"/>
  <c r="AU485" i="1"/>
  <c r="BB485" i="1"/>
  <c r="AX485" i="1"/>
  <c r="AT485" i="1"/>
  <c r="BE485" i="1"/>
  <c r="BA485" i="1"/>
  <c r="AW485" i="1"/>
  <c r="BB477" i="1"/>
  <c r="AX477" i="1"/>
  <c r="AT477" i="1"/>
  <c r="BE477" i="1"/>
  <c r="BA477" i="1"/>
  <c r="AW477" i="1"/>
  <c r="BD477" i="1"/>
  <c r="AZ477" i="1"/>
  <c r="AV477" i="1"/>
  <c r="BC477" i="1"/>
  <c r="AY477" i="1"/>
  <c r="AU477" i="1"/>
  <c r="BB467" i="1"/>
  <c r="AX467" i="1"/>
  <c r="AT467" i="1"/>
  <c r="BE467" i="1"/>
  <c r="BA467" i="1"/>
  <c r="AW467" i="1"/>
  <c r="BC467" i="1"/>
  <c r="AU467" i="1"/>
  <c r="AZ467" i="1"/>
  <c r="AY467" i="1"/>
  <c r="BD467" i="1"/>
  <c r="AV467" i="1"/>
  <c r="BE415" i="1"/>
  <c r="BA415" i="1"/>
  <c r="AW415" i="1"/>
  <c r="BD415" i="1"/>
  <c r="AZ415" i="1"/>
  <c r="AV415" i="1"/>
  <c r="BC415" i="1"/>
  <c r="AY415" i="1"/>
  <c r="AU415" i="1"/>
  <c r="BB415" i="1"/>
  <c r="AX415" i="1"/>
  <c r="AT415" i="1"/>
  <c r="BB407" i="1"/>
  <c r="AX407" i="1"/>
  <c r="AT407" i="1"/>
  <c r="BE407" i="1"/>
  <c r="BA407" i="1"/>
  <c r="AW407" i="1"/>
  <c r="BD407" i="1"/>
  <c r="AZ407" i="1"/>
  <c r="AV407" i="1"/>
  <c r="BC407" i="1"/>
  <c r="AY407" i="1"/>
  <c r="AU407" i="1"/>
  <c r="BE390" i="1"/>
  <c r="BA390" i="1"/>
  <c r="AW390" i="1"/>
  <c r="BD390" i="1"/>
  <c r="AZ390" i="1"/>
  <c r="AV390" i="1"/>
  <c r="BB390" i="1"/>
  <c r="AT390" i="1"/>
  <c r="AY390" i="1"/>
  <c r="AX390" i="1"/>
  <c r="BC390" i="1"/>
  <c r="AU390" i="1"/>
  <c r="BC379" i="1"/>
  <c r="AY379" i="1"/>
  <c r="BA379" i="1"/>
  <c r="AV379" i="1"/>
  <c r="BE379" i="1"/>
  <c r="AZ379" i="1"/>
  <c r="AU379" i="1"/>
  <c r="BD379" i="1"/>
  <c r="AX379" i="1"/>
  <c r="AT379" i="1"/>
  <c r="BB379" i="1"/>
  <c r="AW379" i="1"/>
  <c r="BC480" i="1"/>
  <c r="AY480" i="1"/>
  <c r="AU480" i="1"/>
  <c r="BB480" i="1"/>
  <c r="AX480" i="1"/>
  <c r="AT480" i="1"/>
  <c r="BE480" i="1"/>
  <c r="BA480" i="1"/>
  <c r="AW480" i="1"/>
  <c r="BD480" i="1"/>
  <c r="AZ480" i="1"/>
  <c r="AV480" i="1"/>
  <c r="BD391" i="1"/>
  <c r="AZ391" i="1"/>
  <c r="AV391" i="1"/>
  <c r="BC391" i="1"/>
  <c r="AY391" i="1"/>
  <c r="AU391" i="1"/>
  <c r="BB391" i="1"/>
  <c r="AT391" i="1"/>
  <c r="BA391" i="1"/>
  <c r="AX391" i="1"/>
  <c r="BE391" i="1"/>
  <c r="AW391" i="1"/>
  <c r="BD565" i="1"/>
  <c r="AZ565" i="1"/>
  <c r="AV565" i="1"/>
  <c r="BC565" i="1"/>
  <c r="AY565" i="1"/>
  <c r="AU565" i="1"/>
  <c r="BB565" i="1"/>
  <c r="AX565" i="1"/>
  <c r="AT565" i="1"/>
  <c r="AW565" i="1"/>
  <c r="BE565" i="1"/>
  <c r="BE551" i="1"/>
  <c r="AW551" i="1"/>
  <c r="BD551" i="1"/>
  <c r="AZ551" i="1"/>
  <c r="AV551" i="1"/>
  <c r="BC551" i="1"/>
  <c r="AY551" i="1"/>
  <c r="AU551" i="1"/>
  <c r="BB551" i="1"/>
  <c r="AX551" i="1"/>
  <c r="AT551" i="1"/>
  <c r="BE543" i="1"/>
  <c r="AW543" i="1"/>
  <c r="BD543" i="1"/>
  <c r="AZ543" i="1"/>
  <c r="AV543" i="1"/>
  <c r="BC543" i="1"/>
  <c r="AY543" i="1"/>
  <c r="AU543" i="1"/>
  <c r="BB543" i="1"/>
  <c r="AX543" i="1"/>
  <c r="AT543" i="1"/>
  <c r="BB535" i="1"/>
  <c r="AX535" i="1"/>
  <c r="AT535" i="1"/>
  <c r="BE535" i="1"/>
  <c r="AW535" i="1"/>
  <c r="BC535" i="1"/>
  <c r="AV535" i="1"/>
  <c r="AU535" i="1"/>
  <c r="AZ535" i="1"/>
  <c r="BD535" i="1"/>
  <c r="AY535" i="1"/>
  <c r="BB527" i="1"/>
  <c r="AX527" i="1"/>
  <c r="AT527" i="1"/>
  <c r="BE527" i="1"/>
  <c r="AW527" i="1"/>
  <c r="BC527" i="1"/>
  <c r="AV527" i="1"/>
  <c r="AU527" i="1"/>
  <c r="AZ527" i="1"/>
  <c r="BD527" i="1"/>
  <c r="AY527" i="1"/>
  <c r="BD465" i="1"/>
  <c r="AZ465" i="1"/>
  <c r="AV465" i="1"/>
  <c r="BC465" i="1"/>
  <c r="AY465" i="1"/>
  <c r="AU465" i="1"/>
  <c r="BA465" i="1"/>
  <c r="AX465" i="1"/>
  <c r="BE465" i="1"/>
  <c r="AW465" i="1"/>
  <c r="BB465" i="1"/>
  <c r="AT465" i="1"/>
  <c r="BE457" i="1"/>
  <c r="BA457" i="1"/>
  <c r="AW457" i="1"/>
  <c r="BD457" i="1"/>
  <c r="AZ457" i="1"/>
  <c r="AV457" i="1"/>
  <c r="BC457" i="1"/>
  <c r="AY457" i="1"/>
  <c r="AU457" i="1"/>
  <c r="BB457" i="1"/>
  <c r="AX457" i="1"/>
  <c r="AT457" i="1"/>
  <c r="BE449" i="1"/>
  <c r="BA449" i="1"/>
  <c r="AW449" i="1"/>
  <c r="BD449" i="1"/>
  <c r="AZ449" i="1"/>
  <c r="AV449" i="1"/>
  <c r="BC449" i="1"/>
  <c r="AY449" i="1"/>
  <c r="AU449" i="1"/>
  <c r="BB449" i="1"/>
  <c r="AX449" i="1"/>
  <c r="AT449" i="1"/>
  <c r="BD422" i="1"/>
  <c r="AZ422" i="1"/>
  <c r="AV422" i="1"/>
  <c r="BC422" i="1"/>
  <c r="AY422" i="1"/>
  <c r="AU422" i="1"/>
  <c r="BA422" i="1"/>
  <c r="AX422" i="1"/>
  <c r="BE422" i="1"/>
  <c r="AW422" i="1"/>
  <c r="BB422" i="1"/>
  <c r="AT422" i="1"/>
  <c r="BD401" i="1"/>
  <c r="AZ401" i="1"/>
  <c r="AV401" i="1"/>
  <c r="BC401" i="1"/>
  <c r="AY401" i="1"/>
  <c r="AU401" i="1"/>
  <c r="BB401" i="1"/>
  <c r="AX401" i="1"/>
  <c r="AT401" i="1"/>
  <c r="BE401" i="1"/>
  <c r="BA401" i="1"/>
  <c r="AW401" i="1"/>
  <c r="BE386" i="1"/>
  <c r="BA386" i="1"/>
  <c r="AW386" i="1"/>
  <c r="BD386" i="1"/>
  <c r="AZ386" i="1"/>
  <c r="AV386" i="1"/>
  <c r="AX386" i="1"/>
  <c r="BC386" i="1"/>
  <c r="AU386" i="1"/>
  <c r="BB386" i="1"/>
  <c r="AT386" i="1"/>
  <c r="AY386" i="1"/>
  <c r="BE482" i="1"/>
  <c r="BA482" i="1"/>
  <c r="AW482" i="1"/>
  <c r="BD482" i="1"/>
  <c r="AZ482" i="1"/>
  <c r="AV482" i="1"/>
  <c r="BC482" i="1"/>
  <c r="AY482" i="1"/>
  <c r="AU482" i="1"/>
  <c r="BB482" i="1"/>
  <c r="AX482" i="1"/>
  <c r="AT482" i="1"/>
  <c r="BE416" i="1"/>
  <c r="BA416" i="1"/>
  <c r="AW416" i="1"/>
  <c r="BD416" i="1"/>
  <c r="AZ416" i="1"/>
  <c r="AV416" i="1"/>
  <c r="BC416" i="1"/>
  <c r="AY416" i="1"/>
  <c r="AU416" i="1"/>
  <c r="BB416" i="1"/>
  <c r="AX416" i="1"/>
  <c r="AT416" i="1"/>
  <c r="BE400" i="1"/>
  <c r="BA400" i="1"/>
  <c r="AW400" i="1"/>
  <c r="BD400" i="1"/>
  <c r="AZ400" i="1"/>
  <c r="AV400" i="1"/>
  <c r="BC400" i="1"/>
  <c r="AY400" i="1"/>
  <c r="AU400" i="1"/>
  <c r="BB400" i="1"/>
  <c r="AX400" i="1"/>
  <c r="AT400" i="1"/>
  <c r="BC315" i="1"/>
  <c r="AY315" i="1"/>
  <c r="AU315" i="1"/>
  <c r="BB315" i="1"/>
  <c r="AX315" i="1"/>
  <c r="AT315" i="1"/>
  <c r="BE315" i="1"/>
  <c r="BA315" i="1"/>
  <c r="AW315" i="1"/>
  <c r="BD315" i="1"/>
  <c r="AZ315" i="1"/>
  <c r="AV315" i="1"/>
  <c r="BC303" i="1"/>
  <c r="AY303" i="1"/>
  <c r="AU303" i="1"/>
  <c r="BB303" i="1"/>
  <c r="AX303" i="1"/>
  <c r="AT303" i="1"/>
  <c r="BE303" i="1"/>
  <c r="BA303" i="1"/>
  <c r="AW303" i="1"/>
  <c r="BD303" i="1"/>
  <c r="AZ303" i="1"/>
  <c r="AV303" i="1"/>
  <c r="BB320" i="1"/>
  <c r="AX320" i="1"/>
  <c r="AT320" i="1"/>
  <c r="BE320" i="1"/>
  <c r="BA320" i="1"/>
  <c r="AW320" i="1"/>
  <c r="BD320" i="1"/>
  <c r="AZ320" i="1"/>
  <c r="AV320" i="1"/>
  <c r="BC320" i="1"/>
  <c r="AY320" i="1"/>
  <c r="AU320" i="1"/>
  <c r="BB355" i="1"/>
  <c r="AX355" i="1"/>
  <c r="AT355" i="1"/>
  <c r="BE355" i="1"/>
  <c r="BA355" i="1"/>
  <c r="AW355" i="1"/>
  <c r="BD355" i="1"/>
  <c r="AV355" i="1"/>
  <c r="BC355" i="1"/>
  <c r="AU355" i="1"/>
  <c r="AZ355" i="1"/>
  <c r="AY355" i="1"/>
  <c r="AV224" i="1"/>
  <c r="BE188" i="1"/>
  <c r="AY176" i="1"/>
  <c r="AX188" i="1"/>
  <c r="AU291" i="1"/>
  <c r="AT291" i="1"/>
  <c r="AZ174" i="1"/>
  <c r="AZ162" i="1"/>
  <c r="BB221" i="1"/>
  <c r="AZ279" i="1"/>
  <c r="AX279" i="1"/>
  <c r="BD184" i="1"/>
  <c r="AX184" i="1"/>
  <c r="BA224" i="1"/>
  <c r="AT363" i="1"/>
  <c r="AY363" i="1"/>
  <c r="BE296" i="1"/>
  <c r="BB359" i="1"/>
  <c r="AX359" i="1"/>
  <c r="AT359" i="1"/>
  <c r="BE359" i="1"/>
  <c r="BA359" i="1"/>
  <c r="AW359" i="1"/>
  <c r="BC359" i="1"/>
  <c r="AU359" i="1"/>
  <c r="AZ359" i="1"/>
  <c r="AY359" i="1"/>
  <c r="BD359" i="1"/>
  <c r="AV359" i="1"/>
  <c r="AX576" i="1"/>
  <c r="AZ434" i="1"/>
  <c r="AW434" i="1"/>
  <c r="BE354" i="1"/>
  <c r="BA354" i="1"/>
  <c r="AW354" i="1"/>
  <c r="BD354" i="1"/>
  <c r="AZ354" i="1"/>
  <c r="AV354" i="1"/>
  <c r="AY354" i="1"/>
  <c r="AX354" i="1"/>
  <c r="BC354" i="1"/>
  <c r="AU354" i="1"/>
  <c r="BB354" i="1"/>
  <c r="AT354" i="1"/>
  <c r="BD362" i="1"/>
  <c r="AT362" i="1"/>
  <c r="AU575" i="1"/>
  <c r="AZ575" i="1"/>
  <c r="BD573" i="1"/>
  <c r="AZ573" i="1"/>
  <c r="AV573" i="1"/>
  <c r="BC573" i="1"/>
  <c r="AY573" i="1"/>
  <c r="AU573" i="1"/>
  <c r="BB573" i="1"/>
  <c r="AX573" i="1"/>
  <c r="AT573" i="1"/>
  <c r="BE573" i="1"/>
  <c r="AW573" i="1"/>
  <c r="BB567" i="1"/>
  <c r="AX567" i="1"/>
  <c r="AT567" i="1"/>
  <c r="BE567" i="1"/>
  <c r="AW567" i="1"/>
  <c r="BD567" i="1"/>
  <c r="AZ567" i="1"/>
  <c r="AV567" i="1"/>
  <c r="BC567" i="1"/>
  <c r="AY567" i="1"/>
  <c r="AU567" i="1"/>
  <c r="AV563" i="1"/>
  <c r="AU561" i="1"/>
  <c r="AZ561" i="1"/>
  <c r="BB508" i="1"/>
  <c r="BA505" i="1"/>
  <c r="BA437" i="1"/>
  <c r="AY433" i="1"/>
  <c r="AZ433" i="1"/>
  <c r="BE408" i="1"/>
  <c r="BA408" i="1"/>
  <c r="AW408" i="1"/>
  <c r="BD408" i="1"/>
  <c r="AZ408" i="1"/>
  <c r="AV408" i="1"/>
  <c r="BC408" i="1"/>
  <c r="AY408" i="1"/>
  <c r="AU408" i="1"/>
  <c r="BB408" i="1"/>
  <c r="AX408" i="1"/>
  <c r="AT408" i="1"/>
  <c r="AU296" i="1"/>
  <c r="BD300" i="1"/>
  <c r="AZ300" i="1"/>
  <c r="AV300" i="1"/>
  <c r="BC300" i="1"/>
  <c r="AY300" i="1"/>
  <c r="AU300" i="1"/>
  <c r="BB300" i="1"/>
  <c r="AX300" i="1"/>
  <c r="AT300" i="1"/>
  <c r="BE300" i="1"/>
  <c r="BA300" i="1"/>
  <c r="AW300" i="1"/>
  <c r="BD302" i="1"/>
  <c r="AZ302" i="1"/>
  <c r="AV302" i="1"/>
  <c r="BC302" i="1"/>
  <c r="AY302" i="1"/>
  <c r="AU302" i="1"/>
  <c r="BB302" i="1"/>
  <c r="AX302" i="1"/>
  <c r="AT302" i="1"/>
  <c r="BE302" i="1"/>
  <c r="BA302" i="1"/>
  <c r="AW302" i="1"/>
  <c r="AW348" i="1"/>
  <c r="AU348" i="1"/>
  <c r="AW350" i="1"/>
  <c r="AU350" i="1"/>
  <c r="BA356" i="1"/>
  <c r="BE356" i="1"/>
  <c r="AT504" i="1"/>
  <c r="AX504" i="1"/>
  <c r="AW492" i="1"/>
  <c r="AT492" i="1"/>
  <c r="AT490" i="1"/>
  <c r="AZ490" i="1"/>
  <c r="BB421" i="1"/>
  <c r="AU421" i="1"/>
  <c r="BB419" i="1"/>
  <c r="AU419" i="1"/>
  <c r="AW366" i="1"/>
  <c r="AX366" i="1"/>
  <c r="BB169" i="1"/>
  <c r="AX169" i="1"/>
  <c r="AT169" i="1"/>
  <c r="BE169" i="1"/>
  <c r="BA169" i="1"/>
  <c r="AW169" i="1"/>
  <c r="BD169" i="1"/>
  <c r="AV169" i="1"/>
  <c r="BC169" i="1"/>
  <c r="AU169" i="1"/>
  <c r="AY169" i="1"/>
  <c r="AZ169" i="1"/>
  <c r="BB173" i="1"/>
  <c r="AX173" i="1"/>
  <c r="AT173" i="1"/>
  <c r="BE173" i="1"/>
  <c r="BA173" i="1"/>
  <c r="AW173" i="1"/>
  <c r="AZ173" i="1"/>
  <c r="AY173" i="1"/>
  <c r="BC173" i="1"/>
  <c r="AU173" i="1"/>
  <c r="BD173" i="1"/>
  <c r="AV173" i="1"/>
  <c r="BC168" i="1"/>
  <c r="AY168" i="1"/>
  <c r="AU168" i="1"/>
  <c r="BB168" i="1"/>
  <c r="AX168" i="1"/>
  <c r="AT168" i="1"/>
  <c r="BD168" i="1"/>
  <c r="AV168" i="1"/>
  <c r="BA168" i="1"/>
  <c r="BE168" i="1"/>
  <c r="AW168" i="1"/>
  <c r="AZ168" i="1"/>
  <c r="BD241" i="1"/>
  <c r="AZ241" i="1"/>
  <c r="AV241" i="1"/>
  <c r="BC241" i="1"/>
  <c r="AY241" i="1"/>
  <c r="AU241" i="1"/>
  <c r="BB241" i="1"/>
  <c r="AX241" i="1"/>
  <c r="AT241" i="1"/>
  <c r="BE241" i="1"/>
  <c r="BA241" i="1"/>
  <c r="AZ167" i="1"/>
  <c r="BA155" i="1"/>
  <c r="AU220" i="1"/>
  <c r="BE230" i="1"/>
  <c r="BB231" i="1"/>
  <c r="AX231" i="1"/>
  <c r="AT231" i="1"/>
  <c r="BE231" i="1"/>
  <c r="BA231" i="1"/>
  <c r="BD231" i="1"/>
  <c r="AZ231" i="1"/>
  <c r="AV231" i="1"/>
  <c r="BC231" i="1"/>
  <c r="AY231" i="1"/>
  <c r="AU231" i="1"/>
  <c r="BB156" i="1"/>
  <c r="AZ155" i="1"/>
  <c r="AW154" i="1"/>
  <c r="AZ159" i="1"/>
  <c r="BB239" i="1"/>
  <c r="AX239" i="1"/>
  <c r="AT239" i="1"/>
  <c r="BE239" i="1"/>
  <c r="BA239" i="1"/>
  <c r="BD239" i="1"/>
  <c r="AZ239" i="1"/>
  <c r="AV239" i="1"/>
  <c r="BC239" i="1"/>
  <c r="AY239" i="1"/>
  <c r="AU239" i="1"/>
  <c r="BE245" i="1"/>
  <c r="BA245" i="1"/>
  <c r="BB245" i="1"/>
  <c r="AZ245" i="1"/>
  <c r="AV245" i="1"/>
  <c r="BD245" i="1"/>
  <c r="AY245" i="1"/>
  <c r="AU245" i="1"/>
  <c r="AX245" i="1"/>
  <c r="AT245" i="1"/>
  <c r="BC245" i="1"/>
  <c r="BC268" i="1"/>
  <c r="AY268" i="1"/>
  <c r="AU268" i="1"/>
  <c r="BD268" i="1"/>
  <c r="AX268" i="1"/>
  <c r="BA268" i="1"/>
  <c r="AV268" i="1"/>
  <c r="BE268" i="1"/>
  <c r="AT268" i="1"/>
  <c r="BB268" i="1"/>
  <c r="AZ268" i="1"/>
  <c r="AT292" i="1"/>
  <c r="BB206" i="1"/>
  <c r="BB208" i="1"/>
  <c r="BD208" i="1"/>
  <c r="BB213" i="1"/>
  <c r="AX213" i="1"/>
  <c r="AT213" i="1"/>
  <c r="BE213" i="1"/>
  <c r="BA213" i="1"/>
  <c r="AW213" i="1"/>
  <c r="AZ213" i="1"/>
  <c r="AY213" i="1"/>
  <c r="BD213" i="1"/>
  <c r="AV213" i="1"/>
  <c r="BC213" i="1"/>
  <c r="AU213" i="1"/>
  <c r="BD237" i="1"/>
  <c r="AZ237" i="1"/>
  <c r="AV237" i="1"/>
  <c r="BC237" i="1"/>
  <c r="AY237" i="1"/>
  <c r="AU237" i="1"/>
  <c r="BB237" i="1"/>
  <c r="AX237" i="1"/>
  <c r="AT237" i="1"/>
  <c r="BA237" i="1"/>
  <c r="BE237" i="1"/>
  <c r="BC255" i="1"/>
  <c r="AY255" i="1"/>
  <c r="AU255" i="1"/>
  <c r="BB255" i="1"/>
  <c r="AX255" i="1"/>
  <c r="AT255" i="1"/>
  <c r="BE255" i="1"/>
  <c r="BD255" i="1"/>
  <c r="AV255" i="1"/>
  <c r="BA255" i="1"/>
  <c r="AZ255" i="1"/>
  <c r="BE170" i="1"/>
  <c r="BA170" i="1"/>
  <c r="AW170" i="1"/>
  <c r="BD170" i="1"/>
  <c r="AZ170" i="1"/>
  <c r="AV170" i="1"/>
  <c r="AX170" i="1"/>
  <c r="BC170" i="1"/>
  <c r="AU170" i="1"/>
  <c r="AY170" i="1"/>
  <c r="BB170" i="1"/>
  <c r="AT170" i="1"/>
  <c r="BE193" i="1"/>
  <c r="BA193" i="1"/>
  <c r="AW193" i="1"/>
  <c r="BD193" i="1"/>
  <c r="AY193" i="1"/>
  <c r="AT193" i="1"/>
  <c r="BC193" i="1"/>
  <c r="AX193" i="1"/>
  <c r="BB193" i="1"/>
  <c r="AV193" i="1"/>
  <c r="AZ193" i="1"/>
  <c r="AU193" i="1"/>
  <c r="BD179" i="1"/>
  <c r="AZ179" i="1"/>
  <c r="AV179" i="1"/>
  <c r="BC179" i="1"/>
  <c r="AY179" i="1"/>
  <c r="AU179" i="1"/>
  <c r="AX179" i="1"/>
  <c r="BE179" i="1"/>
  <c r="AW179" i="1"/>
  <c r="BA179" i="1"/>
  <c r="BB179" i="1"/>
  <c r="AT179" i="1"/>
  <c r="BE157" i="1"/>
  <c r="BA157" i="1"/>
  <c r="AW157" i="1"/>
  <c r="BD157" i="1"/>
  <c r="AZ157" i="1"/>
  <c r="AV157" i="1"/>
  <c r="BB157" i="1"/>
  <c r="AT157" i="1"/>
  <c r="AY157" i="1"/>
  <c r="BC157" i="1"/>
  <c r="AU157" i="1"/>
  <c r="AX157" i="1"/>
  <c r="BE197" i="1"/>
  <c r="BA197" i="1"/>
  <c r="AW197" i="1"/>
  <c r="BC197" i="1"/>
  <c r="AX197" i="1"/>
  <c r="BB197" i="1"/>
  <c r="AV197" i="1"/>
  <c r="AZ197" i="1"/>
  <c r="AU197" i="1"/>
  <c r="BD197" i="1"/>
  <c r="AY197" i="1"/>
  <c r="AT197" i="1"/>
  <c r="BC276" i="1"/>
  <c r="AY276" i="1"/>
  <c r="AU276" i="1"/>
  <c r="BB276" i="1"/>
  <c r="AX276" i="1"/>
  <c r="AT276" i="1"/>
  <c r="BE276" i="1"/>
  <c r="BA276" i="1"/>
  <c r="AV276" i="1"/>
  <c r="AZ276" i="1"/>
  <c r="BD276" i="1"/>
  <c r="BD210" i="1"/>
  <c r="AZ210" i="1"/>
  <c r="AV210" i="1"/>
  <c r="BC210" i="1"/>
  <c r="AY210" i="1"/>
  <c r="AU210" i="1"/>
  <c r="BB210" i="1"/>
  <c r="AT210" i="1"/>
  <c r="BA210" i="1"/>
  <c r="AX210" i="1"/>
  <c r="BE210" i="1"/>
  <c r="AW210" i="1"/>
  <c r="AW187" i="1"/>
  <c r="AV167" i="1"/>
  <c r="AY230" i="1"/>
  <c r="BC187" i="1"/>
  <c r="BD209" i="1"/>
  <c r="AZ209" i="1"/>
  <c r="AV209" i="1"/>
  <c r="BC209" i="1"/>
  <c r="AY209" i="1"/>
  <c r="AU209" i="1"/>
  <c r="AX209" i="1"/>
  <c r="BE209" i="1"/>
  <c r="AW209" i="1"/>
  <c r="BB209" i="1"/>
  <c r="AT209" i="1"/>
  <c r="BA209" i="1"/>
  <c r="AV184" i="1"/>
  <c r="BD159" i="1"/>
  <c r="BC288" i="1"/>
  <c r="AY288" i="1"/>
  <c r="AU288" i="1"/>
  <c r="BE288" i="1"/>
  <c r="BA288" i="1"/>
  <c r="AZ288" i="1"/>
  <c r="AT288" i="1"/>
  <c r="AX288" i="1"/>
  <c r="BD288" i="1"/>
  <c r="AV288" i="1"/>
  <c r="BB288" i="1"/>
  <c r="BA292" i="1"/>
  <c r="AX292" i="1"/>
  <c r="BD292" i="1"/>
  <c r="BA167" i="1"/>
  <c r="AV154" i="1"/>
  <c r="BC195" i="1"/>
  <c r="AY195" i="1"/>
  <c r="AU195" i="1"/>
  <c r="BD195" i="1"/>
  <c r="AX195" i="1"/>
  <c r="BB195" i="1"/>
  <c r="AW195" i="1"/>
  <c r="BA195" i="1"/>
  <c r="AV195" i="1"/>
  <c r="AZ195" i="1"/>
  <c r="AT195" i="1"/>
  <c r="BE195" i="1"/>
  <c r="BC206" i="1"/>
  <c r="AX208" i="1"/>
  <c r="BC208" i="1"/>
  <c r="AY224" i="1"/>
  <c r="BD263" i="1"/>
  <c r="AZ263" i="1"/>
  <c r="AV263" i="1"/>
  <c r="BB263" i="1"/>
  <c r="AX263" i="1"/>
  <c r="AT263" i="1"/>
  <c r="BC263" i="1"/>
  <c r="AU263" i="1"/>
  <c r="BA263" i="1"/>
  <c r="AY263" i="1"/>
  <c r="BE263" i="1"/>
  <c r="AV277" i="1"/>
  <c r="AT277" i="1"/>
  <c r="BB283" i="1"/>
  <c r="AX283" i="1"/>
  <c r="AT283" i="1"/>
  <c r="BD283" i="1"/>
  <c r="AZ283" i="1"/>
  <c r="AV283" i="1"/>
  <c r="BA283" i="1"/>
  <c r="AY283" i="1"/>
  <c r="BE283" i="1"/>
  <c r="BC283" i="1"/>
  <c r="AU283" i="1"/>
  <c r="BD188" i="1"/>
  <c r="BD167" i="1"/>
  <c r="BB159" i="1"/>
  <c r="BB252" i="1"/>
  <c r="AX252" i="1"/>
  <c r="AT252" i="1"/>
  <c r="BA252" i="1"/>
  <c r="AV252" i="1"/>
  <c r="BE252" i="1"/>
  <c r="AZ252" i="1"/>
  <c r="AU252" i="1"/>
  <c r="BD252" i="1"/>
  <c r="AY252" i="1"/>
  <c r="BC252" i="1"/>
  <c r="BC264" i="1"/>
  <c r="AY264" i="1"/>
  <c r="AU264" i="1"/>
  <c r="BE264" i="1"/>
  <c r="BA264" i="1"/>
  <c r="AZ264" i="1"/>
  <c r="AT264" i="1"/>
  <c r="AX264" i="1"/>
  <c r="BD264" i="1"/>
  <c r="BB264" i="1"/>
  <c r="AV264" i="1"/>
  <c r="BB256" i="1"/>
  <c r="AX256" i="1"/>
  <c r="AT256" i="1"/>
  <c r="BE256" i="1"/>
  <c r="BA256" i="1"/>
  <c r="BD256" i="1"/>
  <c r="BC256" i="1"/>
  <c r="AV256" i="1"/>
  <c r="AZ256" i="1"/>
  <c r="AU256" i="1"/>
  <c r="AY256" i="1"/>
  <c r="BB165" i="1"/>
  <c r="AX165" i="1"/>
  <c r="AT165" i="1"/>
  <c r="BE165" i="1"/>
  <c r="BA165" i="1"/>
  <c r="AW165" i="1"/>
  <c r="AZ165" i="1"/>
  <c r="AY165" i="1"/>
  <c r="BC165" i="1"/>
  <c r="AU165" i="1"/>
  <c r="BD165" i="1"/>
  <c r="AV165" i="1"/>
  <c r="BE182" i="1"/>
  <c r="BA182" i="1"/>
  <c r="AW182" i="1"/>
  <c r="BD182" i="1"/>
  <c r="AZ182" i="1"/>
  <c r="AV182" i="1"/>
  <c r="BB182" i="1"/>
  <c r="AT182" i="1"/>
  <c r="AY182" i="1"/>
  <c r="BC182" i="1"/>
  <c r="AU182" i="1"/>
  <c r="AX182" i="1"/>
  <c r="AX187" i="1"/>
  <c r="BE187" i="1"/>
  <c r="AT187" i="1"/>
  <c r="AZ187" i="1"/>
  <c r="BD187" i="1"/>
  <c r="BD190" i="1"/>
  <c r="AZ190" i="1"/>
  <c r="AV190" i="1"/>
  <c r="BB190" i="1"/>
  <c r="AW190" i="1"/>
  <c r="BC190" i="1"/>
  <c r="AU190" i="1"/>
  <c r="BA190" i="1"/>
  <c r="AT190" i="1"/>
  <c r="AY190" i="1"/>
  <c r="AX190" i="1"/>
  <c r="BE190" i="1"/>
  <c r="BB181" i="1"/>
  <c r="AX181" i="1"/>
  <c r="AT181" i="1"/>
  <c r="BE181" i="1"/>
  <c r="BA181" i="1"/>
  <c r="AW181" i="1"/>
  <c r="AZ181" i="1"/>
  <c r="AY181" i="1"/>
  <c r="BC181" i="1"/>
  <c r="AU181" i="1"/>
  <c r="BD181" i="1"/>
  <c r="AV181" i="1"/>
  <c r="BD194" i="1"/>
  <c r="AZ194" i="1"/>
  <c r="AV194" i="1"/>
  <c r="BB194" i="1"/>
  <c r="AW194" i="1"/>
  <c r="BA194" i="1"/>
  <c r="AU194" i="1"/>
  <c r="BE194" i="1"/>
  <c r="AY194" i="1"/>
  <c r="AT194" i="1"/>
  <c r="AX194" i="1"/>
  <c r="BC194" i="1"/>
  <c r="BB177" i="1"/>
  <c r="AX177" i="1"/>
  <c r="AT177" i="1"/>
  <c r="BE177" i="1"/>
  <c r="BA177" i="1"/>
  <c r="AW177" i="1"/>
  <c r="BD177" i="1"/>
  <c r="AV177" i="1"/>
  <c r="BC177" i="1"/>
  <c r="AU177" i="1"/>
  <c r="AY177" i="1"/>
  <c r="AZ177" i="1"/>
  <c r="BE189" i="1"/>
  <c r="BA189" i="1"/>
  <c r="AW189" i="1"/>
  <c r="BB189" i="1"/>
  <c r="AV189" i="1"/>
  <c r="AZ189" i="1"/>
  <c r="AU189" i="1"/>
  <c r="BD189" i="1"/>
  <c r="AY189" i="1"/>
  <c r="AT189" i="1"/>
  <c r="AX189" i="1"/>
  <c r="BC189" i="1"/>
  <c r="BE262" i="1"/>
  <c r="BC262" i="1"/>
  <c r="AY262" i="1"/>
  <c r="BA262" i="1"/>
  <c r="AV262" i="1"/>
  <c r="AZ262" i="1"/>
  <c r="AU262" i="1"/>
  <c r="BD262" i="1"/>
  <c r="AX262" i="1"/>
  <c r="AT262" i="1"/>
  <c r="BB262" i="1"/>
  <c r="BD267" i="1"/>
  <c r="AZ267" i="1"/>
  <c r="AV267" i="1"/>
  <c r="BB267" i="1"/>
  <c r="BE267" i="1"/>
  <c r="AY267" i="1"/>
  <c r="AT267" i="1"/>
  <c r="BC267" i="1"/>
  <c r="AU267" i="1"/>
  <c r="BA267" i="1"/>
  <c r="AX267" i="1"/>
  <c r="BB287" i="1"/>
  <c r="AX287" i="1"/>
  <c r="AT287" i="1"/>
  <c r="BD287" i="1"/>
  <c r="AZ287" i="1"/>
  <c r="AV287" i="1"/>
  <c r="BE287" i="1"/>
  <c r="BC287" i="1"/>
  <c r="AU287" i="1"/>
  <c r="BA287" i="1"/>
  <c r="AY287" i="1"/>
  <c r="BD199" i="1"/>
  <c r="AZ199" i="1"/>
  <c r="AV199" i="1"/>
  <c r="BC199" i="1"/>
  <c r="AY199" i="1"/>
  <c r="AU199" i="1"/>
  <c r="BA199" i="1"/>
  <c r="AX199" i="1"/>
  <c r="BE199" i="1"/>
  <c r="AW199" i="1"/>
  <c r="BB199" i="1"/>
  <c r="AT199" i="1"/>
  <c r="BE153" i="1"/>
  <c r="BA153" i="1"/>
  <c r="AW153" i="1"/>
  <c r="BD153" i="1"/>
  <c r="AZ153" i="1"/>
  <c r="AV153" i="1"/>
  <c r="AX153" i="1"/>
  <c r="BC153" i="1"/>
  <c r="AU153" i="1"/>
  <c r="AY153" i="1"/>
  <c r="BB153" i="1"/>
  <c r="AT153" i="1"/>
  <c r="BD198" i="1"/>
  <c r="AZ198" i="1"/>
  <c r="AV198" i="1"/>
  <c r="BA198" i="1"/>
  <c r="AU198" i="1"/>
  <c r="BE198" i="1"/>
  <c r="AY198" i="1"/>
  <c r="AT198" i="1"/>
  <c r="BC198" i="1"/>
  <c r="AX198" i="1"/>
  <c r="BB198" i="1"/>
  <c r="AW198" i="1"/>
  <c r="BE216" i="1"/>
  <c r="BA216" i="1"/>
  <c r="AW216" i="1"/>
  <c r="BD216" i="1"/>
  <c r="AZ216" i="1"/>
  <c r="AV216" i="1"/>
  <c r="BB216" i="1"/>
  <c r="AT216" i="1"/>
  <c r="AY216" i="1"/>
  <c r="AX216" i="1"/>
  <c r="AU216" i="1"/>
  <c r="BC216" i="1"/>
  <c r="BD176" i="1"/>
  <c r="AV176" i="1"/>
  <c r="BA176" i="1"/>
  <c r="BE176" i="1"/>
  <c r="AW176" i="1"/>
  <c r="AZ176" i="1"/>
  <c r="BE166" i="1"/>
  <c r="BA166" i="1"/>
  <c r="AW166" i="1"/>
  <c r="BD166" i="1"/>
  <c r="AZ166" i="1"/>
  <c r="AV166" i="1"/>
  <c r="BB166" i="1"/>
  <c r="AT166" i="1"/>
  <c r="AY166" i="1"/>
  <c r="BC166" i="1"/>
  <c r="AU166" i="1"/>
  <c r="AX166" i="1"/>
  <c r="BD211" i="1"/>
  <c r="AZ211" i="1"/>
  <c r="AV211" i="1"/>
  <c r="BC211" i="1"/>
  <c r="AY211" i="1"/>
  <c r="AU211" i="1"/>
  <c r="AX211" i="1"/>
  <c r="BE211" i="1"/>
  <c r="AW211" i="1"/>
  <c r="BB211" i="1"/>
  <c r="AT211" i="1"/>
  <c r="BA211" i="1"/>
  <c r="BD219" i="1"/>
  <c r="AZ219" i="1"/>
  <c r="AV219" i="1"/>
  <c r="BC219" i="1"/>
  <c r="AY219" i="1"/>
  <c r="AU219" i="1"/>
  <c r="BE219" i="1"/>
  <c r="AW219" i="1"/>
  <c r="BB219" i="1"/>
  <c r="AT219" i="1"/>
  <c r="BA219" i="1"/>
  <c r="AX219" i="1"/>
  <c r="BE281" i="1"/>
  <c r="BA281" i="1"/>
  <c r="BC281" i="1"/>
  <c r="AY281" i="1"/>
  <c r="AU281" i="1"/>
  <c r="AX281" i="1"/>
  <c r="BD281" i="1"/>
  <c r="BB281" i="1"/>
  <c r="AV281" i="1"/>
  <c r="AT281" i="1"/>
  <c r="AZ281" i="1"/>
  <c r="BC180" i="1"/>
  <c r="AY180" i="1"/>
  <c r="AU180" i="1"/>
  <c r="BB180" i="1"/>
  <c r="AX180" i="1"/>
  <c r="AT180" i="1"/>
  <c r="AZ180" i="1"/>
  <c r="BE180" i="1"/>
  <c r="AW180" i="1"/>
  <c r="BA180" i="1"/>
  <c r="BD180" i="1"/>
  <c r="AV180" i="1"/>
  <c r="BE128" i="1"/>
  <c r="AW125" i="1"/>
  <c r="AV129" i="1"/>
  <c r="AX135" i="1"/>
  <c r="AU129" i="1"/>
  <c r="BD125" i="1"/>
  <c r="BE149" i="1"/>
  <c r="BD148" i="1"/>
  <c r="AU230" i="1"/>
  <c r="BA174" i="1"/>
  <c r="AU156" i="1"/>
  <c r="AY154" i="1"/>
  <c r="AX220" i="1"/>
  <c r="BD220" i="1"/>
  <c r="AV230" i="1"/>
  <c r="BA230" i="1"/>
  <c r="BC230" i="1"/>
  <c r="BE291" i="1"/>
  <c r="AZ291" i="1"/>
  <c r="BB291" i="1"/>
  <c r="AV187" i="1"/>
  <c r="AY167" i="1"/>
  <c r="BB154" i="1"/>
  <c r="AT215" i="1"/>
  <c r="AX215" i="1"/>
  <c r="AV215" i="1"/>
  <c r="BD221" i="1"/>
  <c r="AU221" i="1"/>
  <c r="BE266" i="1"/>
  <c r="BA266" i="1"/>
  <c r="BD266" i="1"/>
  <c r="AY266" i="1"/>
  <c r="AU266" i="1"/>
  <c r="BB266" i="1"/>
  <c r="BC266" i="1"/>
  <c r="AV266" i="1"/>
  <c r="AZ266" i="1"/>
  <c r="AT266" i="1"/>
  <c r="AX266" i="1"/>
  <c r="BB269" i="1"/>
  <c r="AX269" i="1"/>
  <c r="AT269" i="1"/>
  <c r="BA269" i="1"/>
  <c r="AV269" i="1"/>
  <c r="BD269" i="1"/>
  <c r="AY269" i="1"/>
  <c r="BE269" i="1"/>
  <c r="AU269" i="1"/>
  <c r="BC269" i="1"/>
  <c r="AZ269" i="1"/>
  <c r="BB279" i="1"/>
  <c r="AU159" i="1"/>
  <c r="BC158" i="1"/>
  <c r="AY158" i="1"/>
  <c r="AU158" i="1"/>
  <c r="BB158" i="1"/>
  <c r="AX158" i="1"/>
  <c r="AT158" i="1"/>
  <c r="BA158" i="1"/>
  <c r="AZ158" i="1"/>
  <c r="BD158" i="1"/>
  <c r="AV158" i="1"/>
  <c r="BE158" i="1"/>
  <c r="AW158" i="1"/>
  <c r="AW159" i="1"/>
  <c r="BD183" i="1"/>
  <c r="AZ183" i="1"/>
  <c r="AV183" i="1"/>
  <c r="BC183" i="1"/>
  <c r="AY183" i="1"/>
  <c r="AU183" i="1"/>
  <c r="BB183" i="1"/>
  <c r="AT183" i="1"/>
  <c r="BA183" i="1"/>
  <c r="BE183" i="1"/>
  <c r="AW183" i="1"/>
  <c r="AX183" i="1"/>
  <c r="AU184" i="1"/>
  <c r="BD201" i="1"/>
  <c r="AZ201" i="1"/>
  <c r="AV201" i="1"/>
  <c r="BC201" i="1"/>
  <c r="AY201" i="1"/>
  <c r="AU201" i="1"/>
  <c r="BB201" i="1"/>
  <c r="AT201" i="1"/>
  <c r="BA201" i="1"/>
  <c r="AX201" i="1"/>
  <c r="AW201" i="1"/>
  <c r="BE201" i="1"/>
  <c r="BB244" i="1"/>
  <c r="AX244" i="1"/>
  <c r="AT244" i="1"/>
  <c r="BA244" i="1"/>
  <c r="AV244" i="1"/>
  <c r="BE244" i="1"/>
  <c r="AZ244" i="1"/>
  <c r="AU244" i="1"/>
  <c r="BD244" i="1"/>
  <c r="AY244" i="1"/>
  <c r="BC244" i="1"/>
  <c r="BC247" i="1"/>
  <c r="AY247" i="1"/>
  <c r="AU247" i="1"/>
  <c r="BA247" i="1"/>
  <c r="AV247" i="1"/>
  <c r="BE247" i="1"/>
  <c r="AZ247" i="1"/>
  <c r="AT247" i="1"/>
  <c r="BD247" i="1"/>
  <c r="AX247" i="1"/>
  <c r="BB247" i="1"/>
  <c r="BE261" i="1"/>
  <c r="BA261" i="1"/>
  <c r="BD261" i="1"/>
  <c r="AZ261" i="1"/>
  <c r="AV261" i="1"/>
  <c r="BC261" i="1"/>
  <c r="AY261" i="1"/>
  <c r="AU261" i="1"/>
  <c r="AX261" i="1"/>
  <c r="AT261" i="1"/>
  <c r="BB261" i="1"/>
  <c r="BB265" i="1"/>
  <c r="AX265" i="1"/>
  <c r="AT265" i="1"/>
  <c r="BD265" i="1"/>
  <c r="AZ265" i="1"/>
  <c r="AV265" i="1"/>
  <c r="BC265" i="1"/>
  <c r="AU265" i="1"/>
  <c r="BA265" i="1"/>
  <c r="AY265" i="1"/>
  <c r="BE265" i="1"/>
  <c r="BB220" i="1"/>
  <c r="AU292" i="1"/>
  <c r="BB292" i="1"/>
  <c r="AX206" i="1"/>
  <c r="BA206" i="1"/>
  <c r="BE206" i="1"/>
  <c r="AV206" i="1"/>
  <c r="BA208" i="1"/>
  <c r="BE208" i="1"/>
  <c r="AV208" i="1"/>
  <c r="BE212" i="1"/>
  <c r="BA212" i="1"/>
  <c r="AW212" i="1"/>
  <c r="BD212" i="1"/>
  <c r="AZ212" i="1"/>
  <c r="AV212" i="1"/>
  <c r="BC212" i="1"/>
  <c r="AU212" i="1"/>
  <c r="BB212" i="1"/>
  <c r="AY212" i="1"/>
  <c r="AX212" i="1"/>
  <c r="BB217" i="1"/>
  <c r="AX217" i="1"/>
  <c r="AT217" i="1"/>
  <c r="BE217" i="1"/>
  <c r="BA217" i="1"/>
  <c r="AW217" i="1"/>
  <c r="AY217" i="1"/>
  <c r="BD217" i="1"/>
  <c r="AV217" i="1"/>
  <c r="BC217" i="1"/>
  <c r="AU217" i="1"/>
  <c r="AZ217" i="1"/>
  <c r="AU224" i="1"/>
  <c r="AT224" i="1"/>
  <c r="BB235" i="1"/>
  <c r="AX235" i="1"/>
  <c r="AT235" i="1"/>
  <c r="BE235" i="1"/>
  <c r="BA235" i="1"/>
  <c r="BD235" i="1"/>
  <c r="AZ235" i="1"/>
  <c r="AV235" i="1"/>
  <c r="AU235" i="1"/>
  <c r="AY235" i="1"/>
  <c r="BC235" i="1"/>
  <c r="BC243" i="1"/>
  <c r="AY243" i="1"/>
  <c r="AU243" i="1"/>
  <c r="BD243" i="1"/>
  <c r="AX243" i="1"/>
  <c r="BB243" i="1"/>
  <c r="BA243" i="1"/>
  <c r="AV243" i="1"/>
  <c r="AT243" i="1"/>
  <c r="BE243" i="1"/>
  <c r="AZ243" i="1"/>
  <c r="BE249" i="1"/>
  <c r="BA249" i="1"/>
  <c r="BD249" i="1"/>
  <c r="AY249" i="1"/>
  <c r="AU249" i="1"/>
  <c r="BC249" i="1"/>
  <c r="AX249" i="1"/>
  <c r="AT249" i="1"/>
  <c r="BB249" i="1"/>
  <c r="AZ249" i="1"/>
  <c r="AV249" i="1"/>
  <c r="BD277" i="1"/>
  <c r="AX277" i="1"/>
  <c r="BC277" i="1"/>
  <c r="AZ230" i="1"/>
  <c r="BC176" i="1"/>
  <c r="BA184" i="1"/>
  <c r="BB248" i="1"/>
  <c r="AX248" i="1"/>
  <c r="AT248" i="1"/>
  <c r="BD248" i="1"/>
  <c r="AY248" i="1"/>
  <c r="BC248" i="1"/>
  <c r="BA248" i="1"/>
  <c r="AV248" i="1"/>
  <c r="AZ248" i="1"/>
  <c r="BE248" i="1"/>
  <c r="AU248" i="1"/>
  <c r="BE178" i="1"/>
  <c r="BA178" i="1"/>
  <c r="AW178" i="1"/>
  <c r="BD178" i="1"/>
  <c r="AZ178" i="1"/>
  <c r="AV178" i="1"/>
  <c r="AX178" i="1"/>
  <c r="BC178" i="1"/>
  <c r="AU178" i="1"/>
  <c r="AY178" i="1"/>
  <c r="BB178" i="1"/>
  <c r="AT178" i="1"/>
  <c r="BD186" i="1"/>
  <c r="BA186" i="1"/>
  <c r="AW186" i="1"/>
  <c r="BE186" i="1"/>
  <c r="AZ186" i="1"/>
  <c r="AV186" i="1"/>
  <c r="AY186" i="1"/>
  <c r="AX186" i="1"/>
  <c r="BB186" i="1"/>
  <c r="AT186" i="1"/>
  <c r="BC186" i="1"/>
  <c r="AU186" i="1"/>
  <c r="BB185" i="1"/>
  <c r="AX185" i="1"/>
  <c r="AT185" i="1"/>
  <c r="BE185" i="1"/>
  <c r="BA185" i="1"/>
  <c r="AW185" i="1"/>
  <c r="BD185" i="1"/>
  <c r="AV185" i="1"/>
  <c r="BC185" i="1"/>
  <c r="AU185" i="1"/>
  <c r="AY185" i="1"/>
  <c r="AZ185" i="1"/>
  <c r="BE236" i="1"/>
  <c r="BA236" i="1"/>
  <c r="BD236" i="1"/>
  <c r="AZ236" i="1"/>
  <c r="AV236" i="1"/>
  <c r="BC236" i="1"/>
  <c r="AY236" i="1"/>
  <c r="AU236" i="1"/>
  <c r="BB236" i="1"/>
  <c r="AX236" i="1"/>
  <c r="AT236" i="1"/>
  <c r="BD175" i="1"/>
  <c r="AZ175" i="1"/>
  <c r="AV175" i="1"/>
  <c r="BC175" i="1"/>
  <c r="AY175" i="1"/>
  <c r="AU175" i="1"/>
  <c r="BB175" i="1"/>
  <c r="AT175" i="1"/>
  <c r="BA175" i="1"/>
  <c r="BE175" i="1"/>
  <c r="AW175" i="1"/>
  <c r="AX175" i="1"/>
  <c r="BD225" i="1"/>
  <c r="AZ225" i="1"/>
  <c r="AV225" i="1"/>
  <c r="BC225" i="1"/>
  <c r="AY225" i="1"/>
  <c r="AU225" i="1"/>
  <c r="BB225" i="1"/>
  <c r="AT225" i="1"/>
  <c r="BA225" i="1"/>
  <c r="AX225" i="1"/>
  <c r="BE225" i="1"/>
  <c r="BD258" i="1"/>
  <c r="AZ258" i="1"/>
  <c r="AV258" i="1"/>
  <c r="BC258" i="1"/>
  <c r="AY258" i="1"/>
  <c r="AU258" i="1"/>
  <c r="BB258" i="1"/>
  <c r="AX258" i="1"/>
  <c r="AT258" i="1"/>
  <c r="BE258" i="1"/>
  <c r="BA258" i="1"/>
  <c r="AZ156" i="1"/>
  <c r="BE156" i="1"/>
  <c r="AW156" i="1"/>
  <c r="BA156" i="1"/>
  <c r="BD156" i="1"/>
  <c r="AV156" i="1"/>
  <c r="AY155" i="1"/>
  <c r="AX155" i="1"/>
  <c r="BB155" i="1"/>
  <c r="AT155" i="1"/>
  <c r="BC155" i="1"/>
  <c r="AU155" i="1"/>
  <c r="BB187" i="1"/>
  <c r="AV220" i="1"/>
  <c r="BA220" i="1"/>
  <c r="AT154" i="1"/>
  <c r="AY187" i="1"/>
  <c r="BC218" i="1"/>
  <c r="AY218" i="1"/>
  <c r="AU218" i="1"/>
  <c r="BB218" i="1"/>
  <c r="AX218" i="1"/>
  <c r="AT218" i="1"/>
  <c r="BA218" i="1"/>
  <c r="AZ218" i="1"/>
  <c r="BE218" i="1"/>
  <c r="AW218" i="1"/>
  <c r="AV218" i="1"/>
  <c r="BD218" i="1"/>
  <c r="BE253" i="1"/>
  <c r="BA253" i="1"/>
  <c r="BB253" i="1"/>
  <c r="AZ253" i="1"/>
  <c r="AV253" i="1"/>
  <c r="BD253" i="1"/>
  <c r="AY253" i="1"/>
  <c r="AU253" i="1"/>
  <c r="AT253" i="1"/>
  <c r="BC253" i="1"/>
  <c r="AX253" i="1"/>
  <c r="BB274" i="1"/>
  <c r="AX274" i="1"/>
  <c r="BE274" i="1"/>
  <c r="BA274" i="1"/>
  <c r="BC274" i="1"/>
  <c r="AV274" i="1"/>
  <c r="AY274" i="1"/>
  <c r="AT274" i="1"/>
  <c r="BD274" i="1"/>
  <c r="AZ274" i="1"/>
  <c r="AU274" i="1"/>
  <c r="BC152" i="1"/>
  <c r="AY152" i="1"/>
  <c r="AU152" i="1"/>
  <c r="BB152" i="1"/>
  <c r="AX152" i="1"/>
  <c r="AT152" i="1"/>
  <c r="BD152" i="1"/>
  <c r="AV152" i="1"/>
  <c r="BA152" i="1"/>
  <c r="BE152" i="1"/>
  <c r="AW152" i="1"/>
  <c r="AZ152" i="1"/>
  <c r="BE159" i="1"/>
  <c r="BD250" i="1"/>
  <c r="AZ250" i="1"/>
  <c r="AV250" i="1"/>
  <c r="BB250" i="1"/>
  <c r="BA250" i="1"/>
  <c r="AU250" i="1"/>
  <c r="BE250" i="1"/>
  <c r="AY250" i="1"/>
  <c r="AT250" i="1"/>
  <c r="BC250" i="1"/>
  <c r="AX250" i="1"/>
  <c r="BE257" i="1"/>
  <c r="BA257" i="1"/>
  <c r="BD257" i="1"/>
  <c r="AZ257" i="1"/>
  <c r="AV257" i="1"/>
  <c r="BC257" i="1"/>
  <c r="AY257" i="1"/>
  <c r="AU257" i="1"/>
  <c r="AT257" i="1"/>
  <c r="BB257" i="1"/>
  <c r="AX257" i="1"/>
  <c r="BE272" i="1"/>
  <c r="BA272" i="1"/>
  <c r="BB272" i="1"/>
  <c r="BD272" i="1"/>
  <c r="AY272" i="1"/>
  <c r="AU272" i="1"/>
  <c r="BC272" i="1"/>
  <c r="AV272" i="1"/>
  <c r="AZ272" i="1"/>
  <c r="AT272" i="1"/>
  <c r="AX272" i="1"/>
  <c r="AY292" i="1"/>
  <c r="AZ292" i="1"/>
  <c r="AY206" i="1"/>
  <c r="BD206" i="1"/>
  <c r="AY208" i="1"/>
  <c r="BC278" i="1"/>
  <c r="AY278" i="1"/>
  <c r="AU278" i="1"/>
  <c r="BB278" i="1"/>
  <c r="AX278" i="1"/>
  <c r="AT278" i="1"/>
  <c r="BE278" i="1"/>
  <c r="BA278" i="1"/>
  <c r="AZ278" i="1"/>
  <c r="AV278" i="1"/>
  <c r="BD278" i="1"/>
  <c r="BD289" i="1"/>
  <c r="AZ289" i="1"/>
  <c r="AV289" i="1"/>
  <c r="BB289" i="1"/>
  <c r="AX289" i="1"/>
  <c r="AT289" i="1"/>
  <c r="BC289" i="1"/>
  <c r="AU289" i="1"/>
  <c r="BA289" i="1"/>
  <c r="AY289" i="1"/>
  <c r="BE289" i="1"/>
  <c r="BC293" i="1"/>
  <c r="AY293" i="1"/>
  <c r="AU293" i="1"/>
  <c r="BB293" i="1"/>
  <c r="BE293" i="1"/>
  <c r="BA293" i="1"/>
  <c r="AX293" i="1"/>
  <c r="BD293" i="1"/>
  <c r="AV293" i="1"/>
  <c r="AZ293" i="1"/>
  <c r="AT293" i="1"/>
  <c r="BC156" i="1"/>
  <c r="AY159" i="1"/>
  <c r="BC238" i="1"/>
  <c r="AY238" i="1"/>
  <c r="AU238" i="1"/>
  <c r="BB238" i="1"/>
  <c r="AX238" i="1"/>
  <c r="AT238" i="1"/>
  <c r="BE238" i="1"/>
  <c r="BA238" i="1"/>
  <c r="AV238" i="1"/>
  <c r="BD238" i="1"/>
  <c r="AZ238" i="1"/>
  <c r="BD233" i="1"/>
  <c r="AZ233" i="1"/>
  <c r="AV233" i="1"/>
  <c r="BC233" i="1"/>
  <c r="AY233" i="1"/>
  <c r="AU233" i="1"/>
  <c r="BB233" i="1"/>
  <c r="AX233" i="1"/>
  <c r="AT233" i="1"/>
  <c r="BE233" i="1"/>
  <c r="BA233" i="1"/>
  <c r="BB260" i="1"/>
  <c r="AX260" i="1"/>
  <c r="AT260" i="1"/>
  <c r="BE260" i="1"/>
  <c r="BA260" i="1"/>
  <c r="BD260" i="1"/>
  <c r="AZ260" i="1"/>
  <c r="AV260" i="1"/>
  <c r="AU260" i="1"/>
  <c r="BC260" i="1"/>
  <c r="AY260" i="1"/>
  <c r="BE167" i="1"/>
  <c r="BC259" i="1"/>
  <c r="AY259" i="1"/>
  <c r="AU259" i="1"/>
  <c r="BB259" i="1"/>
  <c r="AX259" i="1"/>
  <c r="AT259" i="1"/>
  <c r="BE259" i="1"/>
  <c r="BA259" i="1"/>
  <c r="AV259" i="1"/>
  <c r="BD259" i="1"/>
  <c r="AZ259" i="1"/>
  <c r="BB222" i="1"/>
  <c r="AX222" i="1"/>
  <c r="AT222" i="1"/>
  <c r="BE222" i="1"/>
  <c r="BA222" i="1"/>
  <c r="AW222" i="1"/>
  <c r="BC222" i="1"/>
  <c r="AU222" i="1"/>
  <c r="AZ222" i="1"/>
  <c r="AY222" i="1"/>
  <c r="BD222" i="1"/>
  <c r="AV222" i="1"/>
  <c r="BB161" i="1"/>
  <c r="AX161" i="1"/>
  <c r="AT161" i="1"/>
  <c r="BE161" i="1"/>
  <c r="BA161" i="1"/>
  <c r="AW161" i="1"/>
  <c r="BD161" i="1"/>
  <c r="AV161" i="1"/>
  <c r="BC161" i="1"/>
  <c r="AU161" i="1"/>
  <c r="AY161" i="1"/>
  <c r="AZ161" i="1"/>
  <c r="BC160" i="1"/>
  <c r="AY160" i="1"/>
  <c r="AU160" i="1"/>
  <c r="BB160" i="1"/>
  <c r="AX160" i="1"/>
  <c r="AT160" i="1"/>
  <c r="BD160" i="1"/>
  <c r="AV160" i="1"/>
  <c r="BA160" i="1"/>
  <c r="BE160" i="1"/>
  <c r="AW160" i="1"/>
  <c r="AZ160" i="1"/>
  <c r="BC242" i="1"/>
  <c r="AY242" i="1"/>
  <c r="AU242" i="1"/>
  <c r="BB242" i="1"/>
  <c r="AX242" i="1"/>
  <c r="AT242" i="1"/>
  <c r="BE242" i="1"/>
  <c r="BA242" i="1"/>
  <c r="AZ242" i="1"/>
  <c r="BD242" i="1"/>
  <c r="AV242" i="1"/>
  <c r="BC172" i="1"/>
  <c r="AY172" i="1"/>
  <c r="AU172" i="1"/>
  <c r="BB172" i="1"/>
  <c r="AX172" i="1"/>
  <c r="AT172" i="1"/>
  <c r="AZ172" i="1"/>
  <c r="BE172" i="1"/>
  <c r="AW172" i="1"/>
  <c r="BA172" i="1"/>
  <c r="BD172" i="1"/>
  <c r="AV172" i="1"/>
  <c r="BD163" i="1"/>
  <c r="AZ163" i="1"/>
  <c r="AV163" i="1"/>
  <c r="BC163" i="1"/>
  <c r="AY163" i="1"/>
  <c r="AU163" i="1"/>
  <c r="AX163" i="1"/>
  <c r="BE163" i="1"/>
  <c r="AW163" i="1"/>
  <c r="BA163" i="1"/>
  <c r="BB163" i="1"/>
  <c r="AT163" i="1"/>
  <c r="BD203" i="1"/>
  <c r="AZ203" i="1"/>
  <c r="AV203" i="1"/>
  <c r="BC203" i="1"/>
  <c r="AY203" i="1"/>
  <c r="AU203" i="1"/>
  <c r="BE203" i="1"/>
  <c r="AW203" i="1"/>
  <c r="BB203" i="1"/>
  <c r="AT203" i="1"/>
  <c r="BA203" i="1"/>
  <c r="AX203" i="1"/>
  <c r="BD207" i="1"/>
  <c r="AZ207" i="1"/>
  <c r="AV207" i="1"/>
  <c r="BC207" i="1"/>
  <c r="AY207" i="1"/>
  <c r="AU207" i="1"/>
  <c r="BA207" i="1"/>
  <c r="AX207" i="1"/>
  <c r="BE207" i="1"/>
  <c r="AW207" i="1"/>
  <c r="BB207" i="1"/>
  <c r="AT207" i="1"/>
  <c r="BB128" i="1"/>
  <c r="AZ188" i="1"/>
  <c r="AY156" i="1"/>
  <c r="AW155" i="1"/>
  <c r="BB188" i="1"/>
  <c r="BB192" i="1"/>
  <c r="AX192" i="1"/>
  <c r="AT192" i="1"/>
  <c r="BC192" i="1"/>
  <c r="AW192" i="1"/>
  <c r="BA192" i="1"/>
  <c r="AV192" i="1"/>
  <c r="BE192" i="1"/>
  <c r="AZ192" i="1"/>
  <c r="AU192" i="1"/>
  <c r="BD192" i="1"/>
  <c r="AY192" i="1"/>
  <c r="BD204" i="1"/>
  <c r="AZ204" i="1"/>
  <c r="AV204" i="1"/>
  <c r="BC204" i="1"/>
  <c r="AY204" i="1"/>
  <c r="AU204" i="1"/>
  <c r="AX204" i="1"/>
  <c r="BE204" i="1"/>
  <c r="AW204" i="1"/>
  <c r="BB204" i="1"/>
  <c r="AT204" i="1"/>
  <c r="BA204" i="1"/>
  <c r="BC214" i="1"/>
  <c r="AY214" i="1"/>
  <c r="AU214" i="1"/>
  <c r="BB214" i="1"/>
  <c r="AX214" i="1"/>
  <c r="AT214" i="1"/>
  <c r="BD214" i="1"/>
  <c r="AV214" i="1"/>
  <c r="BA214" i="1"/>
  <c r="AZ214" i="1"/>
  <c r="BE214" i="1"/>
  <c r="AW214" i="1"/>
  <c r="BC220" i="1"/>
  <c r="AZ220" i="1"/>
  <c r="BE220" i="1"/>
  <c r="BD229" i="1"/>
  <c r="AZ229" i="1"/>
  <c r="AV229" i="1"/>
  <c r="BC229" i="1"/>
  <c r="AY229" i="1"/>
  <c r="AU229" i="1"/>
  <c r="BA229" i="1"/>
  <c r="AX229" i="1"/>
  <c r="BE229" i="1"/>
  <c r="BB229" i="1"/>
  <c r="AT229" i="1"/>
  <c r="BD246" i="1"/>
  <c r="AZ246" i="1"/>
  <c r="AV246" i="1"/>
  <c r="BE246" i="1"/>
  <c r="AY246" i="1"/>
  <c r="AT246" i="1"/>
  <c r="BC246" i="1"/>
  <c r="AX246" i="1"/>
  <c r="BB246" i="1"/>
  <c r="AU246" i="1"/>
  <c r="BA246" i="1"/>
  <c r="BE270" i="1"/>
  <c r="BA270" i="1"/>
  <c r="BB270" i="1"/>
  <c r="BD270" i="1"/>
  <c r="AY270" i="1"/>
  <c r="AU270" i="1"/>
  <c r="AZ270" i="1"/>
  <c r="AT270" i="1"/>
  <c r="AX270" i="1"/>
  <c r="AV270" i="1"/>
  <c r="BC270" i="1"/>
  <c r="BD285" i="1"/>
  <c r="AZ285" i="1"/>
  <c r="AV285" i="1"/>
  <c r="BB285" i="1"/>
  <c r="AX285" i="1"/>
  <c r="AT285" i="1"/>
  <c r="BE285" i="1"/>
  <c r="BC285" i="1"/>
  <c r="AU285" i="1"/>
  <c r="BA285" i="1"/>
  <c r="AY285" i="1"/>
  <c r="BC167" i="1"/>
  <c r="AX156" i="1"/>
  <c r="BE215" i="1"/>
  <c r="BC215" i="1"/>
  <c r="BD227" i="1"/>
  <c r="AZ227" i="1"/>
  <c r="AV227" i="1"/>
  <c r="BC227" i="1"/>
  <c r="AY227" i="1"/>
  <c r="AU227" i="1"/>
  <c r="BA227" i="1"/>
  <c r="AX227" i="1"/>
  <c r="BE227" i="1"/>
  <c r="AT227" i="1"/>
  <c r="BB227" i="1"/>
  <c r="BB184" i="1"/>
  <c r="BC234" i="1"/>
  <c r="AY234" i="1"/>
  <c r="AU234" i="1"/>
  <c r="BB234" i="1"/>
  <c r="AX234" i="1"/>
  <c r="AT234" i="1"/>
  <c r="BE234" i="1"/>
  <c r="BA234" i="1"/>
  <c r="AZ234" i="1"/>
  <c r="AV234" i="1"/>
  <c r="BD234" i="1"/>
  <c r="AZ154" i="1"/>
  <c r="BA188" i="1"/>
  <c r="AV188" i="1"/>
  <c r="BC164" i="1"/>
  <c r="AY164" i="1"/>
  <c r="AU164" i="1"/>
  <c r="BB164" i="1"/>
  <c r="AX164" i="1"/>
  <c r="AT164" i="1"/>
  <c r="AZ164" i="1"/>
  <c r="BE164" i="1"/>
  <c r="AW164" i="1"/>
  <c r="BA164" i="1"/>
  <c r="BD164" i="1"/>
  <c r="AV164" i="1"/>
  <c r="BB228" i="1"/>
  <c r="AX228" i="1"/>
  <c r="AT228" i="1"/>
  <c r="BE228" i="1"/>
  <c r="BA228" i="1"/>
  <c r="AY228" i="1"/>
  <c r="BD228" i="1"/>
  <c r="BC228" i="1"/>
  <c r="AV228" i="1"/>
  <c r="AZ228" i="1"/>
  <c r="AU228" i="1"/>
  <c r="BE232" i="1"/>
  <c r="BA232" i="1"/>
  <c r="BD232" i="1"/>
  <c r="AZ232" i="1"/>
  <c r="AV232" i="1"/>
  <c r="BC232" i="1"/>
  <c r="AY232" i="1"/>
  <c r="AU232" i="1"/>
  <c r="AT232" i="1"/>
  <c r="BB232" i="1"/>
  <c r="AX232" i="1"/>
  <c r="BB174" i="1"/>
  <c r="AT174" i="1"/>
  <c r="AY174" i="1"/>
  <c r="BC174" i="1"/>
  <c r="AU174" i="1"/>
  <c r="AX174" i="1"/>
  <c r="AX162" i="1"/>
  <c r="BC162" i="1"/>
  <c r="AU162" i="1"/>
  <c r="AY162" i="1"/>
  <c r="BB162" i="1"/>
  <c r="AT162" i="1"/>
  <c r="BD200" i="1"/>
  <c r="AZ200" i="1"/>
  <c r="AV200" i="1"/>
  <c r="BC200" i="1"/>
  <c r="AY200" i="1"/>
  <c r="AU200" i="1"/>
  <c r="BB200" i="1"/>
  <c r="AT200" i="1"/>
  <c r="BA200" i="1"/>
  <c r="AX200" i="1"/>
  <c r="BE200" i="1"/>
  <c r="AW200" i="1"/>
  <c r="AX159" i="1"/>
  <c r="BD254" i="1"/>
  <c r="AZ254" i="1"/>
  <c r="AV254" i="1"/>
  <c r="BE254" i="1"/>
  <c r="AY254" i="1"/>
  <c r="AT254" i="1"/>
  <c r="BC254" i="1"/>
  <c r="AX254" i="1"/>
  <c r="BB254" i="1"/>
  <c r="BA254" i="1"/>
  <c r="AU254" i="1"/>
  <c r="BB137" i="1"/>
  <c r="AU149" i="1"/>
  <c r="AW129" i="1"/>
  <c r="AY135" i="1"/>
  <c r="BC280" i="1"/>
  <c r="BD280" i="1"/>
  <c r="AY280" i="1"/>
  <c r="AU280" i="1"/>
  <c r="BB280" i="1"/>
  <c r="AX280" i="1"/>
  <c r="AT280" i="1"/>
  <c r="BA280" i="1"/>
  <c r="AV280" i="1"/>
  <c r="AZ280" i="1"/>
  <c r="BE280" i="1"/>
  <c r="AW174" i="1"/>
  <c r="BA162" i="1"/>
  <c r="AU154" i="1"/>
  <c r="AT188" i="1"/>
  <c r="BC191" i="1"/>
  <c r="AY191" i="1"/>
  <c r="AU191" i="1"/>
  <c r="BD191" i="1"/>
  <c r="AX191" i="1"/>
  <c r="AZ191" i="1"/>
  <c r="BE191" i="1"/>
  <c r="AW191" i="1"/>
  <c r="BB191" i="1"/>
  <c r="AV191" i="1"/>
  <c r="BA191" i="1"/>
  <c r="AT191" i="1"/>
  <c r="BD202" i="1"/>
  <c r="AZ202" i="1"/>
  <c r="AV202" i="1"/>
  <c r="BC202" i="1"/>
  <c r="AY202" i="1"/>
  <c r="AU202" i="1"/>
  <c r="BB202" i="1"/>
  <c r="AT202" i="1"/>
  <c r="BA202" i="1"/>
  <c r="AX202" i="1"/>
  <c r="BE202" i="1"/>
  <c r="AW202" i="1"/>
  <c r="AY220" i="1"/>
  <c r="AW220" i="1"/>
  <c r="BD223" i="1"/>
  <c r="AZ223" i="1"/>
  <c r="AV223" i="1"/>
  <c r="BC223" i="1"/>
  <c r="AY223" i="1"/>
  <c r="AU223" i="1"/>
  <c r="BB223" i="1"/>
  <c r="AT223" i="1"/>
  <c r="BA223" i="1"/>
  <c r="AX223" i="1"/>
  <c r="BE223" i="1"/>
  <c r="BD230" i="1"/>
  <c r="BC251" i="1"/>
  <c r="AY251" i="1"/>
  <c r="AU251" i="1"/>
  <c r="BD251" i="1"/>
  <c r="AX251" i="1"/>
  <c r="BB251" i="1"/>
  <c r="BA251" i="1"/>
  <c r="AV251" i="1"/>
  <c r="BE251" i="1"/>
  <c r="AZ251" i="1"/>
  <c r="AT251" i="1"/>
  <c r="BE271" i="1"/>
  <c r="BA271" i="1"/>
  <c r="BD271" i="1"/>
  <c r="AY271" i="1"/>
  <c r="AU271" i="1"/>
  <c r="BB271" i="1"/>
  <c r="AZ271" i="1"/>
  <c r="AT271" i="1"/>
  <c r="AX271" i="1"/>
  <c r="BC271" i="1"/>
  <c r="AV271" i="1"/>
  <c r="BE273" i="1"/>
  <c r="BA273" i="1"/>
  <c r="BD273" i="1"/>
  <c r="AY273" i="1"/>
  <c r="AU273" i="1"/>
  <c r="BB273" i="1"/>
  <c r="AZ273" i="1"/>
  <c r="AT273" i="1"/>
  <c r="AX273" i="1"/>
  <c r="BC273" i="1"/>
  <c r="AV273" i="1"/>
  <c r="BE286" i="1"/>
  <c r="BA286" i="1"/>
  <c r="BC286" i="1"/>
  <c r="AY286" i="1"/>
  <c r="AU286" i="1"/>
  <c r="AZ286" i="1"/>
  <c r="AT286" i="1"/>
  <c r="AX286" i="1"/>
  <c r="BD286" i="1"/>
  <c r="AV286" i="1"/>
  <c r="BB286" i="1"/>
  <c r="AY291" i="1"/>
  <c r="AY188" i="1"/>
  <c r="BB176" i="1"/>
  <c r="AU167" i="1"/>
  <c r="BD155" i="1"/>
  <c r="AX154" i="1"/>
  <c r="AU187" i="1"/>
  <c r="BD205" i="1"/>
  <c r="AZ205" i="1"/>
  <c r="AV205" i="1"/>
  <c r="BC205" i="1"/>
  <c r="AY205" i="1"/>
  <c r="AU205" i="1"/>
  <c r="BA205" i="1"/>
  <c r="AX205" i="1"/>
  <c r="BE205" i="1"/>
  <c r="AW205" i="1"/>
  <c r="AT205" i="1"/>
  <c r="BB205" i="1"/>
  <c r="BB215" i="1"/>
  <c r="AU215" i="1"/>
  <c r="AZ215" i="1"/>
  <c r="AZ221" i="1"/>
  <c r="AT221" i="1"/>
  <c r="AY221" i="1"/>
  <c r="BB226" i="1"/>
  <c r="AX226" i="1"/>
  <c r="AT226" i="1"/>
  <c r="BE226" i="1"/>
  <c r="BA226" i="1"/>
  <c r="AZ226" i="1"/>
  <c r="AU226" i="1"/>
  <c r="AY226" i="1"/>
  <c r="BD226" i="1"/>
  <c r="AV226" i="1"/>
  <c r="BC226" i="1"/>
  <c r="BE240" i="1"/>
  <c r="BA240" i="1"/>
  <c r="BD240" i="1"/>
  <c r="AZ240" i="1"/>
  <c r="AV240" i="1"/>
  <c r="BC240" i="1"/>
  <c r="AY240" i="1"/>
  <c r="AU240" i="1"/>
  <c r="AT240" i="1"/>
  <c r="AX240" i="1"/>
  <c r="BB240" i="1"/>
  <c r="AV279" i="1"/>
  <c r="BE279" i="1"/>
  <c r="AT167" i="1"/>
  <c r="AV159" i="1"/>
  <c r="BA159" i="1"/>
  <c r="AT184" i="1"/>
  <c r="AY184" i="1"/>
  <c r="BE282" i="1"/>
  <c r="BA282" i="1"/>
  <c r="BC282" i="1"/>
  <c r="AY282" i="1"/>
  <c r="AU282" i="1"/>
  <c r="AX282" i="1"/>
  <c r="BD282" i="1"/>
  <c r="BB282" i="1"/>
  <c r="AV282" i="1"/>
  <c r="AZ282" i="1"/>
  <c r="AT282" i="1"/>
  <c r="BE292" i="1"/>
  <c r="BD171" i="1"/>
  <c r="AZ171" i="1"/>
  <c r="AV171" i="1"/>
  <c r="BC171" i="1"/>
  <c r="AY171" i="1"/>
  <c r="AU171" i="1"/>
  <c r="AX171" i="1"/>
  <c r="BE171" i="1"/>
  <c r="AW171" i="1"/>
  <c r="BA171" i="1"/>
  <c r="BB171" i="1"/>
  <c r="AT171" i="1"/>
  <c r="BB196" i="1"/>
  <c r="AX196" i="1"/>
  <c r="AT196" i="1"/>
  <c r="BA196" i="1"/>
  <c r="AV196" i="1"/>
  <c r="BE196" i="1"/>
  <c r="AZ196" i="1"/>
  <c r="AU196" i="1"/>
  <c r="BD196" i="1"/>
  <c r="AY196" i="1"/>
  <c r="BC196" i="1"/>
  <c r="AW196" i="1"/>
  <c r="AT206" i="1"/>
  <c r="AU206" i="1"/>
  <c r="AT208" i="1"/>
  <c r="AU208" i="1"/>
  <c r="BC224" i="1"/>
  <c r="AZ224" i="1"/>
  <c r="AX224" i="1"/>
  <c r="BC275" i="1"/>
  <c r="AY275" i="1"/>
  <c r="AU275" i="1"/>
  <c r="BB275" i="1"/>
  <c r="AX275" i="1"/>
  <c r="AT275" i="1"/>
  <c r="BE275" i="1"/>
  <c r="BA275" i="1"/>
  <c r="AV275" i="1"/>
  <c r="AZ275" i="1"/>
  <c r="BD275" i="1"/>
  <c r="BA277" i="1"/>
  <c r="BC284" i="1"/>
  <c r="AY284" i="1"/>
  <c r="AU284" i="1"/>
  <c r="BE284" i="1"/>
  <c r="BA284" i="1"/>
  <c r="BD284" i="1"/>
  <c r="BB284" i="1"/>
  <c r="AV284" i="1"/>
  <c r="AZ284" i="1"/>
  <c r="AT284" i="1"/>
  <c r="AX284" i="1"/>
  <c r="BE290" i="1"/>
  <c r="BA290" i="1"/>
  <c r="BC290" i="1"/>
  <c r="AY290" i="1"/>
  <c r="AU290" i="1"/>
  <c r="AX290" i="1"/>
  <c r="BD290" i="1"/>
  <c r="BB290" i="1"/>
  <c r="AV290" i="1"/>
  <c r="AT290" i="1"/>
  <c r="AZ290" i="1"/>
  <c r="BE162" i="1"/>
  <c r="BE155" i="1"/>
  <c r="BE154" i="1"/>
  <c r="BC90" i="1"/>
  <c r="AY90" i="1"/>
  <c r="AU90" i="1"/>
  <c r="BB90" i="1"/>
  <c r="AW90" i="1"/>
  <c r="BA90" i="1"/>
  <c r="AV90" i="1"/>
  <c r="BE90" i="1"/>
  <c r="AT90" i="1"/>
  <c r="BD90" i="1"/>
  <c r="AX90" i="1"/>
  <c r="AZ90" i="1"/>
  <c r="BC98" i="1"/>
  <c r="AY98" i="1"/>
  <c r="AU98" i="1"/>
  <c r="BE98" i="1"/>
  <c r="AZ98" i="1"/>
  <c r="AT98" i="1"/>
  <c r="BD98" i="1"/>
  <c r="AX98" i="1"/>
  <c r="BA98" i="1"/>
  <c r="AW98" i="1"/>
  <c r="BB98" i="1"/>
  <c r="AV98" i="1"/>
  <c r="BB105" i="1"/>
  <c r="AX105" i="1"/>
  <c r="AT105" i="1"/>
  <c r="BC105" i="1"/>
  <c r="AW105" i="1"/>
  <c r="AZ105" i="1"/>
  <c r="BE105" i="1"/>
  <c r="AY105" i="1"/>
  <c r="AU105" i="1"/>
  <c r="BD105" i="1"/>
  <c r="AV105" i="1"/>
  <c r="BA105" i="1"/>
  <c r="BC112" i="1"/>
  <c r="AY112" i="1"/>
  <c r="AU112" i="1"/>
  <c r="BB112" i="1"/>
  <c r="AX112" i="1"/>
  <c r="AT112" i="1"/>
  <c r="BE112" i="1"/>
  <c r="BA112" i="1"/>
  <c r="BD112" i="1"/>
  <c r="AZ112" i="1"/>
  <c r="AW112" i="1"/>
  <c r="AV112" i="1"/>
  <c r="BE118" i="1"/>
  <c r="BA118" i="1"/>
  <c r="AW118" i="1"/>
  <c r="BD118" i="1"/>
  <c r="AZ118" i="1"/>
  <c r="AV118" i="1"/>
  <c r="BC118" i="1"/>
  <c r="AY118" i="1"/>
  <c r="AU118" i="1"/>
  <c r="BB118" i="1"/>
  <c r="AX118" i="1"/>
  <c r="AT118" i="1"/>
  <c r="BD97" i="1"/>
  <c r="AZ97" i="1"/>
  <c r="AV97" i="1"/>
  <c r="BC97" i="1"/>
  <c r="AX97" i="1"/>
  <c r="BB97" i="1"/>
  <c r="AW97" i="1"/>
  <c r="BA97" i="1"/>
  <c r="AY97" i="1"/>
  <c r="BE97" i="1"/>
  <c r="AT97" i="1"/>
  <c r="AU97" i="1"/>
  <c r="BC104" i="1"/>
  <c r="AY104" i="1"/>
  <c r="AU104" i="1"/>
  <c r="BE104" i="1"/>
  <c r="AZ104" i="1"/>
  <c r="AT104" i="1"/>
  <c r="BB104" i="1"/>
  <c r="AV104" i="1"/>
  <c r="BA104" i="1"/>
  <c r="BD104" i="1"/>
  <c r="AX104" i="1"/>
  <c r="AW104" i="1"/>
  <c r="BD111" i="1"/>
  <c r="AZ111" i="1"/>
  <c r="AV111" i="1"/>
  <c r="BB111" i="1"/>
  <c r="AW111" i="1"/>
  <c r="BA111" i="1"/>
  <c r="AU111" i="1"/>
  <c r="BC111" i="1"/>
  <c r="AY111" i="1"/>
  <c r="BE111" i="1"/>
  <c r="AT111" i="1"/>
  <c r="AX111" i="1"/>
  <c r="BB117" i="1"/>
  <c r="AX117" i="1"/>
  <c r="AT117" i="1"/>
  <c r="BE117" i="1"/>
  <c r="BA117" i="1"/>
  <c r="AW117" i="1"/>
  <c r="BD117" i="1"/>
  <c r="AZ117" i="1"/>
  <c r="AV117" i="1"/>
  <c r="AU117" i="1"/>
  <c r="BC117" i="1"/>
  <c r="AY117" i="1"/>
  <c r="BB125" i="1"/>
  <c r="AV125" i="1"/>
  <c r="BA125" i="1"/>
  <c r="AV138" i="1"/>
  <c r="BA138" i="1"/>
  <c r="BB138" i="1"/>
  <c r="BC120" i="1"/>
  <c r="AY120" i="1"/>
  <c r="AU120" i="1"/>
  <c r="BB120" i="1"/>
  <c r="AX120" i="1"/>
  <c r="AT120" i="1"/>
  <c r="BE120" i="1"/>
  <c r="BA120" i="1"/>
  <c r="AW120" i="1"/>
  <c r="AZ120" i="1"/>
  <c r="AV120" i="1"/>
  <c r="BD120" i="1"/>
  <c r="AZ124" i="1"/>
  <c r="BD124" i="1"/>
  <c r="AT124" i="1"/>
  <c r="AZ137" i="1"/>
  <c r="BE137" i="1"/>
  <c r="AU137" i="1"/>
  <c r="BC139" i="1"/>
  <c r="AY139" i="1"/>
  <c r="AU139" i="1"/>
  <c r="BD139" i="1"/>
  <c r="AX139" i="1"/>
  <c r="BB139" i="1"/>
  <c r="AW139" i="1"/>
  <c r="BA139" i="1"/>
  <c r="AV139" i="1"/>
  <c r="BE139" i="1"/>
  <c r="AZ139" i="1"/>
  <c r="AT139" i="1"/>
  <c r="BB146" i="1"/>
  <c r="AX146" i="1"/>
  <c r="AT146" i="1"/>
  <c r="BE146" i="1"/>
  <c r="BA146" i="1"/>
  <c r="AW146" i="1"/>
  <c r="BC146" i="1"/>
  <c r="AU146" i="1"/>
  <c r="AZ146" i="1"/>
  <c r="AY146" i="1"/>
  <c r="BD146" i="1"/>
  <c r="AV146" i="1"/>
  <c r="BC133" i="1"/>
  <c r="AY133" i="1"/>
  <c r="AU133" i="1"/>
  <c r="BB133" i="1"/>
  <c r="AX133" i="1"/>
  <c r="AT133" i="1"/>
  <c r="BE133" i="1"/>
  <c r="BA133" i="1"/>
  <c r="AW133" i="1"/>
  <c r="AZ133" i="1"/>
  <c r="AV133" i="1"/>
  <c r="BD133" i="1"/>
  <c r="AV135" i="1"/>
  <c r="BA135" i="1"/>
  <c r="BB135" i="1"/>
  <c r="BD144" i="1"/>
  <c r="AZ144" i="1"/>
  <c r="AV144" i="1"/>
  <c r="BC144" i="1"/>
  <c r="AY144" i="1"/>
  <c r="AU144" i="1"/>
  <c r="BB144" i="1"/>
  <c r="AT144" i="1"/>
  <c r="BA144" i="1"/>
  <c r="AX144" i="1"/>
  <c r="BE144" i="1"/>
  <c r="AW144" i="1"/>
  <c r="BE145" i="1"/>
  <c r="BA145" i="1"/>
  <c r="AW145" i="1"/>
  <c r="BD145" i="1"/>
  <c r="AZ145" i="1"/>
  <c r="AV145" i="1"/>
  <c r="AX145" i="1"/>
  <c r="BC145" i="1"/>
  <c r="AU145" i="1"/>
  <c r="BB145" i="1"/>
  <c r="AT145" i="1"/>
  <c r="AY145" i="1"/>
  <c r="BC128" i="1"/>
  <c r="AZ128" i="1"/>
  <c r="AT128" i="1"/>
  <c r="BC129" i="1"/>
  <c r="BA129" i="1"/>
  <c r="BB129" i="1"/>
  <c r="BC143" i="1"/>
  <c r="AY143" i="1"/>
  <c r="AU143" i="1"/>
  <c r="BB143" i="1"/>
  <c r="AX143" i="1"/>
  <c r="AT143" i="1"/>
  <c r="AZ143" i="1"/>
  <c r="BE143" i="1"/>
  <c r="AW143" i="1"/>
  <c r="BD143" i="1"/>
  <c r="AV143" i="1"/>
  <c r="BA143" i="1"/>
  <c r="BC134" i="1"/>
  <c r="AY134" i="1"/>
  <c r="AU134" i="1"/>
  <c r="BB134" i="1"/>
  <c r="AX134" i="1"/>
  <c r="AT134" i="1"/>
  <c r="BE134" i="1"/>
  <c r="BA134" i="1"/>
  <c r="AW134" i="1"/>
  <c r="BD134" i="1"/>
  <c r="AZ134" i="1"/>
  <c r="AV134" i="1"/>
  <c r="BB148" i="1"/>
  <c r="AX148" i="1"/>
  <c r="BC148" i="1"/>
  <c r="AY149" i="1"/>
  <c r="BC149" i="1"/>
  <c r="AW149" i="1"/>
  <c r="BE106" i="1"/>
  <c r="BA106" i="1"/>
  <c r="AW106" i="1"/>
  <c r="BD106" i="1"/>
  <c r="AY106" i="1"/>
  <c r="AT106" i="1"/>
  <c r="AX106" i="1"/>
  <c r="BC106" i="1"/>
  <c r="AV106" i="1"/>
  <c r="BB106" i="1"/>
  <c r="AU106" i="1"/>
  <c r="AZ106" i="1"/>
  <c r="BB113" i="1"/>
  <c r="AX113" i="1"/>
  <c r="AT113" i="1"/>
  <c r="BE113" i="1"/>
  <c r="BA113" i="1"/>
  <c r="AW113" i="1"/>
  <c r="BD113" i="1"/>
  <c r="AZ113" i="1"/>
  <c r="AV113" i="1"/>
  <c r="BC113" i="1"/>
  <c r="AY113" i="1"/>
  <c r="AU113" i="1"/>
  <c r="AX138" i="1"/>
  <c r="AV124" i="1"/>
  <c r="BC136" i="1"/>
  <c r="AY136" i="1"/>
  <c r="AU136" i="1"/>
  <c r="BB136" i="1"/>
  <c r="AX136" i="1"/>
  <c r="AT136" i="1"/>
  <c r="BE136" i="1"/>
  <c r="BA136" i="1"/>
  <c r="AW136" i="1"/>
  <c r="BD136" i="1"/>
  <c r="AZ136" i="1"/>
  <c r="AV136" i="1"/>
  <c r="AU128" i="1"/>
  <c r="AY128" i="1"/>
  <c r="AX149" i="1"/>
  <c r="BD149" i="1"/>
  <c r="BB91" i="1"/>
  <c r="AX91" i="1"/>
  <c r="AT91" i="1"/>
  <c r="BE91" i="1"/>
  <c r="AZ91" i="1"/>
  <c r="AU91" i="1"/>
  <c r="BD91" i="1"/>
  <c r="AY91" i="1"/>
  <c r="AV91" i="1"/>
  <c r="AW91" i="1"/>
  <c r="BC91" i="1"/>
  <c r="BA91" i="1"/>
  <c r="BB99" i="1"/>
  <c r="AX99" i="1"/>
  <c r="AT99" i="1"/>
  <c r="BC99" i="1"/>
  <c r="AW99" i="1"/>
  <c r="BA99" i="1"/>
  <c r="AV99" i="1"/>
  <c r="AZ99" i="1"/>
  <c r="AY99" i="1"/>
  <c r="BD99" i="1"/>
  <c r="BE99" i="1"/>
  <c r="AU99" i="1"/>
  <c r="BB109" i="1"/>
  <c r="AX109" i="1"/>
  <c r="AT109" i="1"/>
  <c r="BA109" i="1"/>
  <c r="AV109" i="1"/>
  <c r="AZ109" i="1"/>
  <c r="BE109" i="1"/>
  <c r="AY109" i="1"/>
  <c r="BC109" i="1"/>
  <c r="AW109" i="1"/>
  <c r="BD109" i="1"/>
  <c r="AU109" i="1"/>
  <c r="BE92" i="1"/>
  <c r="BA92" i="1"/>
  <c r="AW92" i="1"/>
  <c r="BB92" i="1"/>
  <c r="AV92" i="1"/>
  <c r="AZ92" i="1"/>
  <c r="AU92" i="1"/>
  <c r="BD92" i="1"/>
  <c r="AT92" i="1"/>
  <c r="BC92" i="1"/>
  <c r="AX92" i="1"/>
  <c r="AY92" i="1"/>
  <c r="BE100" i="1"/>
  <c r="BA100" i="1"/>
  <c r="AW100" i="1"/>
  <c r="BD100" i="1"/>
  <c r="AY100" i="1"/>
  <c r="AT100" i="1"/>
  <c r="BC100" i="1"/>
  <c r="AX100" i="1"/>
  <c r="AZ100" i="1"/>
  <c r="AV100" i="1"/>
  <c r="BB100" i="1"/>
  <c r="AU100" i="1"/>
  <c r="BE110" i="1"/>
  <c r="BA110" i="1"/>
  <c r="AW110" i="1"/>
  <c r="BD110" i="1"/>
  <c r="AY110" i="1"/>
  <c r="AT110" i="1"/>
  <c r="BC110" i="1"/>
  <c r="AX110" i="1"/>
  <c r="AZ110" i="1"/>
  <c r="AV110" i="1"/>
  <c r="BB110" i="1"/>
  <c r="AU110" i="1"/>
  <c r="AU125" i="1"/>
  <c r="AZ125" i="1"/>
  <c r="BE125" i="1"/>
  <c r="AZ138" i="1"/>
  <c r="BE138" i="1"/>
  <c r="AU138" i="1"/>
  <c r="AU124" i="1"/>
  <c r="AW124" i="1"/>
  <c r="AX124" i="1"/>
  <c r="BD137" i="1"/>
  <c r="AT137" i="1"/>
  <c r="AY137" i="1"/>
  <c r="AZ135" i="1"/>
  <c r="BE135" i="1"/>
  <c r="AU135" i="1"/>
  <c r="AV128" i="1"/>
  <c r="AX128" i="1"/>
  <c r="AY129" i="1"/>
  <c r="BE129" i="1"/>
  <c r="BE122" i="1"/>
  <c r="BA122" i="1"/>
  <c r="AW122" i="1"/>
  <c r="BD122" i="1"/>
  <c r="AZ122" i="1"/>
  <c r="AV122" i="1"/>
  <c r="BC122" i="1"/>
  <c r="AY122" i="1"/>
  <c r="AU122" i="1"/>
  <c r="AT122" i="1"/>
  <c r="BB122" i="1"/>
  <c r="AX122" i="1"/>
  <c r="BC123" i="1"/>
  <c r="AY123" i="1"/>
  <c r="AU123" i="1"/>
  <c r="BB123" i="1"/>
  <c r="BD123" i="1"/>
  <c r="AW123" i="1"/>
  <c r="BA123" i="1"/>
  <c r="AV123" i="1"/>
  <c r="AZ123" i="1"/>
  <c r="AT123" i="1"/>
  <c r="BE123" i="1"/>
  <c r="AX123" i="1"/>
  <c r="AT148" i="1"/>
  <c r="BA148" i="1"/>
  <c r="AV148" i="1"/>
  <c r="AT149" i="1"/>
  <c r="AV149" i="1"/>
  <c r="BA149" i="1"/>
  <c r="BB95" i="1"/>
  <c r="AX95" i="1"/>
  <c r="AT95" i="1"/>
  <c r="BD95" i="1"/>
  <c r="AY95" i="1"/>
  <c r="BC95" i="1"/>
  <c r="AW95" i="1"/>
  <c r="BA95" i="1"/>
  <c r="AZ95" i="1"/>
  <c r="BE95" i="1"/>
  <c r="AU95" i="1"/>
  <c r="AV95" i="1"/>
  <c r="BE96" i="1"/>
  <c r="BA96" i="1"/>
  <c r="AW96" i="1"/>
  <c r="AZ96" i="1"/>
  <c r="AU96" i="1"/>
  <c r="BD96" i="1"/>
  <c r="AY96" i="1"/>
  <c r="AT96" i="1"/>
  <c r="BC96" i="1"/>
  <c r="BB96" i="1"/>
  <c r="AV96" i="1"/>
  <c r="AX96" i="1"/>
  <c r="BB103" i="1"/>
  <c r="AX103" i="1"/>
  <c r="AT103" i="1"/>
  <c r="BA103" i="1"/>
  <c r="AV103" i="1"/>
  <c r="BE103" i="1"/>
  <c r="AZ103" i="1"/>
  <c r="AU103" i="1"/>
  <c r="BC103" i="1"/>
  <c r="AY103" i="1"/>
  <c r="BD103" i="1"/>
  <c r="AW103" i="1"/>
  <c r="BC116" i="1"/>
  <c r="AY116" i="1"/>
  <c r="AU116" i="1"/>
  <c r="BB116" i="1"/>
  <c r="AX116" i="1"/>
  <c r="AT116" i="1"/>
  <c r="BE116" i="1"/>
  <c r="BA116" i="1"/>
  <c r="AW116" i="1"/>
  <c r="AV116" i="1"/>
  <c r="BD116" i="1"/>
  <c r="AZ116" i="1"/>
  <c r="BC138" i="1"/>
  <c r="AY124" i="1"/>
  <c r="BE124" i="1"/>
  <c r="BD119" i="1"/>
  <c r="AZ119" i="1"/>
  <c r="AV119" i="1"/>
  <c r="BC119" i="1"/>
  <c r="AY119" i="1"/>
  <c r="AU119" i="1"/>
  <c r="BB119" i="1"/>
  <c r="AX119" i="1"/>
  <c r="AT119" i="1"/>
  <c r="BE119" i="1"/>
  <c r="BA119" i="1"/>
  <c r="AW119" i="1"/>
  <c r="BC94" i="1"/>
  <c r="AY94" i="1"/>
  <c r="AU94" i="1"/>
  <c r="BA94" i="1"/>
  <c r="AV94" i="1"/>
  <c r="BE94" i="1"/>
  <c r="AZ94" i="1"/>
  <c r="AT94" i="1"/>
  <c r="BD94" i="1"/>
  <c r="BB94" i="1"/>
  <c r="AW94" i="1"/>
  <c r="AX94" i="1"/>
  <c r="BC102" i="1"/>
  <c r="AY102" i="1"/>
  <c r="AU102" i="1"/>
  <c r="BD102" i="1"/>
  <c r="AX102" i="1"/>
  <c r="BB102" i="1"/>
  <c r="AW102" i="1"/>
  <c r="AZ102" i="1"/>
  <c r="AV102" i="1"/>
  <c r="BA102" i="1"/>
  <c r="BE102" i="1"/>
  <c r="AT102" i="1"/>
  <c r="BC108" i="1"/>
  <c r="AY108" i="1"/>
  <c r="AU108" i="1"/>
  <c r="BD108" i="1"/>
  <c r="AX108" i="1"/>
  <c r="BA108" i="1"/>
  <c r="AT108" i="1"/>
  <c r="AZ108" i="1"/>
  <c r="AV108" i="1"/>
  <c r="BE108" i="1"/>
  <c r="AW108" i="1"/>
  <c r="BB108" i="1"/>
  <c r="BD115" i="1"/>
  <c r="AZ115" i="1"/>
  <c r="AV115" i="1"/>
  <c r="BC115" i="1"/>
  <c r="AY115" i="1"/>
  <c r="AU115" i="1"/>
  <c r="BB115" i="1"/>
  <c r="AX115" i="1"/>
  <c r="AT115" i="1"/>
  <c r="BA115" i="1"/>
  <c r="AW115" i="1"/>
  <c r="BE115" i="1"/>
  <c r="BD93" i="1"/>
  <c r="AZ93" i="1"/>
  <c r="AV93" i="1"/>
  <c r="BE93" i="1"/>
  <c r="AY93" i="1"/>
  <c r="AT93" i="1"/>
  <c r="BC93" i="1"/>
  <c r="AX93" i="1"/>
  <c r="BB93" i="1"/>
  <c r="AU93" i="1"/>
  <c r="BA93" i="1"/>
  <c r="AW93" i="1"/>
  <c r="BD101" i="1"/>
  <c r="AZ101" i="1"/>
  <c r="AV101" i="1"/>
  <c r="BB101" i="1"/>
  <c r="AW101" i="1"/>
  <c r="BA101" i="1"/>
  <c r="AU101" i="1"/>
  <c r="BC101" i="1"/>
  <c r="AY101" i="1"/>
  <c r="BE101" i="1"/>
  <c r="AT101" i="1"/>
  <c r="AX101" i="1"/>
  <c r="BD107" i="1"/>
  <c r="AZ107" i="1"/>
  <c r="AV107" i="1"/>
  <c r="BB107" i="1"/>
  <c r="AW107" i="1"/>
  <c r="BE107" i="1"/>
  <c r="AX107" i="1"/>
  <c r="BC107" i="1"/>
  <c r="AU107" i="1"/>
  <c r="BA107" i="1"/>
  <c r="AT107" i="1"/>
  <c r="AY107" i="1"/>
  <c r="BE114" i="1"/>
  <c r="BA114" i="1"/>
  <c r="AW114" i="1"/>
  <c r="BD114" i="1"/>
  <c r="AZ114" i="1"/>
  <c r="AV114" i="1"/>
  <c r="BC114" i="1"/>
  <c r="AY114" i="1"/>
  <c r="AU114" i="1"/>
  <c r="BB114" i="1"/>
  <c r="AX114" i="1"/>
  <c r="AT114" i="1"/>
  <c r="BB121" i="1"/>
  <c r="AX121" i="1"/>
  <c r="AT121" i="1"/>
  <c r="BE121" i="1"/>
  <c r="BA121" i="1"/>
  <c r="AW121" i="1"/>
  <c r="BD121" i="1"/>
  <c r="AZ121" i="1"/>
  <c r="AV121" i="1"/>
  <c r="AY121" i="1"/>
  <c r="AU121" i="1"/>
  <c r="BC121" i="1"/>
  <c r="AY125" i="1"/>
  <c r="BC125" i="1"/>
  <c r="BD138" i="1"/>
  <c r="AT138" i="1"/>
  <c r="BC124" i="1"/>
  <c r="BA124" i="1"/>
  <c r="AW137" i="1"/>
  <c r="AX137" i="1"/>
  <c r="BD140" i="1"/>
  <c r="AZ140" i="1"/>
  <c r="AV140" i="1"/>
  <c r="BC140" i="1"/>
  <c r="AY140" i="1"/>
  <c r="AU140" i="1"/>
  <c r="BB140" i="1"/>
  <c r="AT140" i="1"/>
  <c r="BA140" i="1"/>
  <c r="AX140" i="1"/>
  <c r="BE140" i="1"/>
  <c r="AW140" i="1"/>
  <c r="BC147" i="1"/>
  <c r="AY147" i="1"/>
  <c r="AU147" i="1"/>
  <c r="BB147" i="1"/>
  <c r="AX147" i="1"/>
  <c r="AT147" i="1"/>
  <c r="BE147" i="1"/>
  <c r="AW147" i="1"/>
  <c r="BD147" i="1"/>
  <c r="AV147" i="1"/>
  <c r="BA147" i="1"/>
  <c r="AZ147" i="1"/>
  <c r="BD126" i="1"/>
  <c r="AZ126" i="1"/>
  <c r="AV126" i="1"/>
  <c r="BC126" i="1"/>
  <c r="AY126" i="1"/>
  <c r="AU126" i="1"/>
  <c r="AX126" i="1"/>
  <c r="BE126" i="1"/>
  <c r="AW126" i="1"/>
  <c r="BB126" i="1"/>
  <c r="AT126" i="1"/>
  <c r="BA126" i="1"/>
  <c r="BD135" i="1"/>
  <c r="AT135" i="1"/>
  <c r="BE141" i="1"/>
  <c r="BA141" i="1"/>
  <c r="AW141" i="1"/>
  <c r="BD141" i="1"/>
  <c r="AZ141" i="1"/>
  <c r="AV141" i="1"/>
  <c r="AY141" i="1"/>
  <c r="AX141" i="1"/>
  <c r="BC141" i="1"/>
  <c r="AU141" i="1"/>
  <c r="BB141" i="1"/>
  <c r="AT141" i="1"/>
  <c r="BD128" i="1"/>
  <c r="BA128" i="1"/>
  <c r="AZ129" i="1"/>
  <c r="BD129" i="1"/>
  <c r="BB131" i="1"/>
  <c r="AX131" i="1"/>
  <c r="AT131" i="1"/>
  <c r="BE131" i="1"/>
  <c r="BA131" i="1"/>
  <c r="AW131" i="1"/>
  <c r="AZ131" i="1"/>
  <c r="AY131" i="1"/>
  <c r="BD131" i="1"/>
  <c r="AV131" i="1"/>
  <c r="BC131" i="1"/>
  <c r="AU131" i="1"/>
  <c r="BB132" i="1"/>
  <c r="AX132" i="1"/>
  <c r="AT132" i="1"/>
  <c r="BE132" i="1"/>
  <c r="BA132" i="1"/>
  <c r="AW132" i="1"/>
  <c r="BC132" i="1"/>
  <c r="AU132" i="1"/>
  <c r="AZ132" i="1"/>
  <c r="AY132" i="1"/>
  <c r="BD132" i="1"/>
  <c r="AV132" i="1"/>
  <c r="BB142" i="1"/>
  <c r="AX142" i="1"/>
  <c r="AT142" i="1"/>
  <c r="BE142" i="1"/>
  <c r="BA142" i="1"/>
  <c r="AW142" i="1"/>
  <c r="BD142" i="1"/>
  <c r="AV142" i="1"/>
  <c r="BC142" i="1"/>
  <c r="AU142" i="1"/>
  <c r="AZ142" i="1"/>
  <c r="AY142" i="1"/>
  <c r="BB89" i="1"/>
  <c r="BC127" i="1"/>
  <c r="AY127" i="1"/>
  <c r="AU127" i="1"/>
  <c r="BB127" i="1"/>
  <c r="AX127" i="1"/>
  <c r="AT127" i="1"/>
  <c r="AZ127" i="1"/>
  <c r="BE127" i="1"/>
  <c r="AW127" i="1"/>
  <c r="BD127" i="1"/>
  <c r="AV127" i="1"/>
  <c r="BA127" i="1"/>
  <c r="AU148" i="1"/>
  <c r="BC89" i="1"/>
  <c r="BB149" i="1"/>
  <c r="AZ149" i="1"/>
  <c r="AZ70" i="1"/>
  <c r="AY70" i="1"/>
  <c r="BA70" i="1"/>
  <c r="AV70" i="1"/>
  <c r="AU70" i="1"/>
  <c r="BB70" i="1"/>
  <c r="AX70" i="1"/>
  <c r="BD70" i="1"/>
  <c r="BC70" i="1"/>
  <c r="BD50" i="1"/>
  <c r="BC50" i="1"/>
  <c r="AY50" i="1"/>
  <c r="AU50" i="1"/>
  <c r="AZ50" i="1"/>
  <c r="BE50" i="1"/>
  <c r="AX50" i="1"/>
  <c r="AV50" i="1"/>
  <c r="BB50" i="1"/>
  <c r="AW50" i="1"/>
  <c r="BA50" i="1"/>
  <c r="AG807" i="1"/>
  <c r="AG800" i="1"/>
  <c r="BD800" i="1" s="1"/>
  <c r="AI834" i="1"/>
  <c r="AZ834" i="1" s="1"/>
  <c r="AG791" i="1"/>
  <c r="AH741" i="1"/>
  <c r="AY741" i="1" s="1"/>
  <c r="AF843" i="1"/>
  <c r="AY843" i="1" s="1"/>
  <c r="AJ823" i="1"/>
  <c r="AF811" i="1"/>
  <c r="BC811" i="1" s="1"/>
  <c r="AF755" i="1"/>
  <c r="AI818" i="1"/>
  <c r="AZ818" i="1" s="1"/>
  <c r="AI802" i="1"/>
  <c r="AZ802" i="1" s="1"/>
  <c r="AH809" i="1"/>
  <c r="BC809" i="1" s="1"/>
  <c r="AG799" i="1"/>
  <c r="AF785" i="1"/>
  <c r="BD785" i="1" s="1"/>
  <c r="AF747" i="1"/>
  <c r="AK799" i="1"/>
  <c r="AF763" i="1"/>
  <c r="BA763" i="1" s="1"/>
  <c r="AG820" i="1"/>
  <c r="AX820" i="1" s="1"/>
  <c r="AG736" i="1"/>
  <c r="AV736" i="1" s="1"/>
  <c r="AH733" i="1"/>
  <c r="BC733" i="1" s="1"/>
  <c r="AG748" i="1"/>
  <c r="AZ748" i="1" s="1"/>
  <c r="AG794" i="1"/>
  <c r="AF855" i="1"/>
  <c r="AX855" i="1" s="1"/>
  <c r="AG829" i="1"/>
  <c r="AH842" i="1"/>
  <c r="AF823" i="1"/>
  <c r="AH757" i="1"/>
  <c r="AY757" i="1" s="1"/>
  <c r="AF735" i="1"/>
  <c r="AI814" i="1"/>
  <c r="AV814" i="1" s="1"/>
  <c r="AF806" i="1"/>
  <c r="AV806" i="1" s="1"/>
  <c r="AF781" i="1"/>
  <c r="BB781" i="1" s="1"/>
  <c r="AF807" i="1"/>
  <c r="AK792" i="1"/>
  <c r="AI750" i="1"/>
  <c r="AX750" i="1" s="1"/>
  <c r="AF831" i="1"/>
  <c r="BC831" i="1" s="1"/>
  <c r="AK797" i="1"/>
  <c r="AK794" i="1"/>
  <c r="AF702" i="1"/>
  <c r="BD702" i="1" s="1"/>
  <c r="AG824" i="1"/>
  <c r="BD824" i="1" s="1"/>
  <c r="AF803" i="1"/>
  <c r="AH787" i="1"/>
  <c r="BD787" i="1" s="1"/>
  <c r="AH729" i="1"/>
  <c r="AY729" i="1" s="1"/>
  <c r="AF851" i="1"/>
  <c r="BE851" i="1" s="1"/>
  <c r="AI766" i="1"/>
  <c r="AX766" i="1" s="1"/>
  <c r="AH821" i="1"/>
  <c r="AW821" i="1" s="1"/>
  <c r="AG756" i="1"/>
  <c r="AZ756" i="1" s="1"/>
  <c r="AF739" i="1"/>
  <c r="BA739" i="1" s="1"/>
  <c r="AG842" i="1"/>
  <c r="AG812" i="1"/>
  <c r="AX812" i="1" s="1"/>
  <c r="AI734" i="1"/>
  <c r="AX734" i="1" s="1"/>
  <c r="AG804" i="1"/>
  <c r="AT804" i="1" s="1"/>
  <c r="AK791" i="1"/>
  <c r="AH749" i="1"/>
  <c r="AY749" i="1" s="1"/>
  <c r="AH829" i="1"/>
  <c r="AG797" i="1"/>
  <c r="AG792" i="1"/>
  <c r="BA747" i="1" l="1"/>
  <c r="BA755" i="1"/>
  <c r="BE735" i="1"/>
  <c r="AU803" i="1"/>
  <c r="BF28" i="1"/>
  <c r="BG28" i="1" s="1"/>
  <c r="BH28" i="1" s="1"/>
  <c r="A28" i="1" s="1"/>
  <c r="BF82" i="1"/>
  <c r="BG82" i="1" s="1"/>
  <c r="BH82" i="1" s="1"/>
  <c r="A82" i="1" s="1"/>
  <c r="BF85" i="1"/>
  <c r="BG85" i="1" s="1"/>
  <c r="BH85" i="1" s="1"/>
  <c r="A85" i="1" s="1"/>
  <c r="BF86" i="1"/>
  <c r="BG86" i="1" s="1"/>
  <c r="BH86" i="1" s="1"/>
  <c r="A86" i="1" s="1"/>
  <c r="BF81" i="1"/>
  <c r="BG81" i="1" s="1"/>
  <c r="BH81" i="1" s="1"/>
  <c r="A81" i="1" s="1"/>
  <c r="BF83" i="1"/>
  <c r="BG83" i="1" s="1"/>
  <c r="BH83" i="1" s="1"/>
  <c r="A83" i="1" s="1"/>
  <c r="BF84" i="1"/>
  <c r="BG84" i="1" s="1"/>
  <c r="BH84" i="1" s="1"/>
  <c r="A84" i="1" s="1"/>
  <c r="BF87" i="1"/>
  <c r="BG87" i="1" s="1"/>
  <c r="BH87" i="1" s="1"/>
  <c r="A87" i="1" s="1"/>
  <c r="BF88" i="1"/>
  <c r="BG88" i="1" s="1"/>
  <c r="BH88" i="1" s="1"/>
  <c r="BF12" i="1"/>
  <c r="BG12" i="1" s="1"/>
  <c r="BH12" i="1" s="1"/>
  <c r="A12" i="1" s="1"/>
  <c r="BF24" i="1"/>
  <c r="BG24" i="1" s="1"/>
  <c r="BH24" i="1" s="1"/>
  <c r="A24" i="1" s="1"/>
  <c r="BC702" i="1"/>
  <c r="AT797" i="1"/>
  <c r="AT807" i="1"/>
  <c r="AT823" i="1"/>
  <c r="AT729" i="1"/>
  <c r="AT750" i="1"/>
  <c r="AT834" i="1"/>
  <c r="AT820" i="1"/>
  <c r="AT787" i="1"/>
  <c r="AT806" i="1"/>
  <c r="AT747" i="1"/>
  <c r="AT803" i="1"/>
  <c r="AT781" i="1"/>
  <c r="AT733" i="1"/>
  <c r="AT702" i="1"/>
  <c r="AT843" i="1"/>
  <c r="AT748" i="1"/>
  <c r="AT824" i="1"/>
  <c r="AT755" i="1"/>
  <c r="AT734" i="1"/>
  <c r="AT757" i="1"/>
  <c r="AT741" i="1"/>
  <c r="AT785" i="1"/>
  <c r="BF57" i="1"/>
  <c r="BG57" i="1" s="1"/>
  <c r="BH57" i="1" s="1"/>
  <c r="A57" i="1" s="1"/>
  <c r="BF32" i="1"/>
  <c r="BG32" i="1" s="1"/>
  <c r="BH32" i="1" s="1"/>
  <c r="A32" i="1" s="1"/>
  <c r="BF66" i="1"/>
  <c r="BG66" i="1" s="1"/>
  <c r="BH66" i="1" s="1"/>
  <c r="A66" i="1" s="1"/>
  <c r="BF150" i="1"/>
  <c r="BG150" i="1" s="1"/>
  <c r="BH150" i="1" s="1"/>
  <c r="BM150" i="1" s="1"/>
  <c r="BF151" i="1"/>
  <c r="BG151" i="1" s="1"/>
  <c r="BH151" i="1" s="1"/>
  <c r="A151" i="1" s="1"/>
  <c r="BF29" i="1"/>
  <c r="BG29" i="1" s="1"/>
  <c r="BH29" i="1" s="1"/>
  <c r="A29" i="1" s="1"/>
  <c r="BF59" i="1"/>
  <c r="BG59" i="1" s="1"/>
  <c r="BH59" i="1" s="1"/>
  <c r="A59" i="1" s="1"/>
  <c r="BF21" i="1"/>
  <c r="BG21" i="1" s="1"/>
  <c r="BH21" i="1" s="1"/>
  <c r="A21" i="1" s="1"/>
  <c r="BF71" i="1"/>
  <c r="BG71" i="1" s="1"/>
  <c r="BH71" i="1" s="1"/>
  <c r="A71" i="1" s="1"/>
  <c r="BF74" i="1"/>
  <c r="BG74" i="1" s="1"/>
  <c r="BH74" i="1" s="1"/>
  <c r="A74" i="1" s="1"/>
  <c r="BF20" i="1"/>
  <c r="BG20" i="1" s="1"/>
  <c r="BH20" i="1" s="1"/>
  <c r="A20" i="1" s="1"/>
  <c r="BF56" i="1"/>
  <c r="BG56" i="1" s="1"/>
  <c r="BH56" i="1" s="1"/>
  <c r="A56" i="1" s="1"/>
  <c r="BF69" i="1"/>
  <c r="BG69" i="1" s="1"/>
  <c r="BH69" i="1" s="1"/>
  <c r="A69" i="1" s="1"/>
  <c r="BF55" i="1"/>
  <c r="BG55" i="1" s="1"/>
  <c r="BH55" i="1" s="1"/>
  <c r="A55" i="1" s="1"/>
  <c r="BF68" i="1"/>
  <c r="BG68" i="1" s="1"/>
  <c r="BH68" i="1" s="1"/>
  <c r="A68" i="1" s="1"/>
  <c r="BF44" i="1"/>
  <c r="BG44" i="1" s="1"/>
  <c r="BH44" i="1" s="1"/>
  <c r="A44" i="1" s="1"/>
  <c r="BF10" i="1"/>
  <c r="BG10" i="1" s="1"/>
  <c r="BF54" i="1"/>
  <c r="BG54" i="1" s="1"/>
  <c r="BH54" i="1" s="1"/>
  <c r="A54" i="1" s="1"/>
  <c r="BF27" i="1"/>
  <c r="BG27" i="1" s="1"/>
  <c r="BH27" i="1" s="1"/>
  <c r="A27" i="1" s="1"/>
  <c r="BF75" i="1"/>
  <c r="BG75" i="1" s="1"/>
  <c r="BH75" i="1" s="1"/>
  <c r="A75" i="1" s="1"/>
  <c r="BF65" i="1"/>
  <c r="BG65" i="1" s="1"/>
  <c r="BH65" i="1" s="1"/>
  <c r="A65" i="1" s="1"/>
  <c r="BF22" i="1"/>
  <c r="BG22" i="1" s="1"/>
  <c r="BH22" i="1" s="1"/>
  <c r="A22" i="1" s="1"/>
  <c r="BF16" i="1"/>
  <c r="BG16" i="1" s="1"/>
  <c r="BH16" i="1" s="1"/>
  <c r="A16" i="1" s="1"/>
  <c r="BF31" i="1"/>
  <c r="BG31" i="1" s="1"/>
  <c r="BH31" i="1" s="1"/>
  <c r="A31" i="1" s="1"/>
  <c r="BF47" i="1"/>
  <c r="BG47" i="1" s="1"/>
  <c r="BH47" i="1" s="1"/>
  <c r="A47" i="1" s="1"/>
  <c r="BF39" i="1"/>
  <c r="BG39" i="1" s="1"/>
  <c r="BH39" i="1" s="1"/>
  <c r="A39" i="1" s="1"/>
  <c r="BF18" i="1"/>
  <c r="BG18" i="1" s="1"/>
  <c r="BH18" i="1" s="1"/>
  <c r="A18" i="1" s="1"/>
  <c r="BF11" i="1"/>
  <c r="BG11" i="1" s="1"/>
  <c r="BH11" i="1" s="1"/>
  <c r="A11" i="1" s="1"/>
  <c r="BF80" i="1"/>
  <c r="BG80" i="1" s="1"/>
  <c r="BH80" i="1" s="1"/>
  <c r="A80" i="1" s="1"/>
  <c r="BF34" i="1"/>
  <c r="BG34" i="1" s="1"/>
  <c r="BH34" i="1" s="1"/>
  <c r="A34" i="1" s="1"/>
  <c r="BF79" i="1"/>
  <c r="BG79" i="1" s="1"/>
  <c r="BH79" i="1" s="1"/>
  <c r="A79" i="1" s="1"/>
  <c r="BF23" i="1"/>
  <c r="BG23" i="1" s="1"/>
  <c r="BH23" i="1" s="1"/>
  <c r="A23" i="1" s="1"/>
  <c r="BF58" i="1"/>
  <c r="BG58" i="1" s="1"/>
  <c r="BH58" i="1" s="1"/>
  <c r="A58" i="1" s="1"/>
  <c r="BF35" i="1"/>
  <c r="BG35" i="1" s="1"/>
  <c r="BH35" i="1" s="1"/>
  <c r="A35" i="1" s="1"/>
  <c r="BF14" i="1"/>
  <c r="BG14" i="1" s="1"/>
  <c r="BH14" i="1" s="1"/>
  <c r="A14" i="1" s="1"/>
  <c r="BF30" i="1"/>
  <c r="BG30" i="1" s="1"/>
  <c r="BH30" i="1" s="1"/>
  <c r="A30" i="1" s="1"/>
  <c r="BF46" i="1"/>
  <c r="BG46" i="1" s="1"/>
  <c r="BH46" i="1" s="1"/>
  <c r="A46" i="1" s="1"/>
  <c r="BF62" i="1"/>
  <c r="BG62" i="1" s="1"/>
  <c r="BH62" i="1" s="1"/>
  <c r="A62" i="1" s="1"/>
  <c r="BF78" i="1"/>
  <c r="BG78" i="1" s="1"/>
  <c r="BH78" i="1" s="1"/>
  <c r="A78" i="1" s="1"/>
  <c r="BF51" i="1"/>
  <c r="BG51" i="1" s="1"/>
  <c r="BH51" i="1" s="1"/>
  <c r="A51" i="1" s="1"/>
  <c r="BF60" i="1"/>
  <c r="BG60" i="1" s="1"/>
  <c r="BH60" i="1" s="1"/>
  <c r="A60" i="1" s="1"/>
  <c r="BF76" i="1"/>
  <c r="BG76" i="1" s="1"/>
  <c r="BH76" i="1" s="1"/>
  <c r="A76" i="1" s="1"/>
  <c r="BF43" i="1"/>
  <c r="BG43" i="1" s="1"/>
  <c r="BH43" i="1" s="1"/>
  <c r="A43" i="1" s="1"/>
  <c r="BF13" i="1"/>
  <c r="BG13" i="1" s="1"/>
  <c r="BH13" i="1" s="1"/>
  <c r="A13" i="1" s="1"/>
  <c r="BF45" i="1"/>
  <c r="BG45" i="1" s="1"/>
  <c r="BH45" i="1" s="1"/>
  <c r="A45" i="1" s="1"/>
  <c r="BF61" i="1"/>
  <c r="BG61" i="1" s="1"/>
  <c r="BH61" i="1" s="1"/>
  <c r="A61" i="1" s="1"/>
  <c r="BF77" i="1"/>
  <c r="BG77" i="1" s="1"/>
  <c r="BH77" i="1" s="1"/>
  <c r="A77" i="1" s="1"/>
  <c r="BF63" i="1"/>
  <c r="BG63" i="1" s="1"/>
  <c r="BH63" i="1" s="1"/>
  <c r="A63" i="1" s="1"/>
  <c r="BF41" i="1"/>
  <c r="BG41" i="1" s="1"/>
  <c r="BH41" i="1" s="1"/>
  <c r="A41" i="1" s="1"/>
  <c r="BF19" i="1"/>
  <c r="BG19" i="1" s="1"/>
  <c r="BH19" i="1" s="1"/>
  <c r="A19" i="1" s="1"/>
  <c r="BF17" i="1"/>
  <c r="BG17" i="1" s="1"/>
  <c r="BH17" i="1" s="1"/>
  <c r="A17" i="1" s="1"/>
  <c r="BF33" i="1"/>
  <c r="BG33" i="1" s="1"/>
  <c r="BH33" i="1" s="1"/>
  <c r="A33" i="1" s="1"/>
  <c r="BF40" i="1"/>
  <c r="BG40" i="1" s="1"/>
  <c r="BH40" i="1" s="1"/>
  <c r="A40" i="1" s="1"/>
  <c r="BF64" i="1"/>
  <c r="BG64" i="1" s="1"/>
  <c r="BH64" i="1" s="1"/>
  <c r="A64" i="1" s="1"/>
  <c r="BF26" i="1"/>
  <c r="BG26" i="1" s="1"/>
  <c r="BH26" i="1" s="1"/>
  <c r="A26" i="1" s="1"/>
  <c r="BF42" i="1"/>
  <c r="BG42" i="1" s="1"/>
  <c r="BH42" i="1" s="1"/>
  <c r="A42" i="1" s="1"/>
  <c r="BF73" i="1"/>
  <c r="BG73" i="1" s="1"/>
  <c r="BH73" i="1" s="1"/>
  <c r="A73" i="1" s="1"/>
  <c r="BF36" i="1"/>
  <c r="BG36" i="1" s="1"/>
  <c r="BH36" i="1" s="1"/>
  <c r="A36" i="1" s="1"/>
  <c r="BF67" i="1"/>
  <c r="BG67" i="1" s="1"/>
  <c r="BH67" i="1" s="1"/>
  <c r="A67" i="1" s="1"/>
  <c r="BF15" i="1"/>
  <c r="BG15" i="1" s="1"/>
  <c r="BH15" i="1" s="1"/>
  <c r="A15" i="1" s="1"/>
  <c r="BF37" i="1"/>
  <c r="BG37" i="1" s="1"/>
  <c r="BH37" i="1" s="1"/>
  <c r="A37" i="1" s="1"/>
  <c r="BF53" i="1"/>
  <c r="BG53" i="1" s="1"/>
  <c r="BH53" i="1" s="1"/>
  <c r="A53" i="1" s="1"/>
  <c r="BF48" i="1"/>
  <c r="BG48" i="1" s="1"/>
  <c r="BH48" i="1" s="1"/>
  <c r="A48" i="1" s="1"/>
  <c r="BF72" i="1"/>
  <c r="BG72" i="1" s="1"/>
  <c r="BH72" i="1" s="1"/>
  <c r="A72" i="1" s="1"/>
  <c r="BF52" i="1"/>
  <c r="BG52" i="1" s="1"/>
  <c r="BH52" i="1" s="1"/>
  <c r="A52" i="1" s="1"/>
  <c r="BF38" i="1"/>
  <c r="BG38" i="1" s="1"/>
  <c r="BH38" i="1" s="1"/>
  <c r="A38" i="1" s="1"/>
  <c r="BF49" i="1"/>
  <c r="BG49" i="1" s="1"/>
  <c r="BH49" i="1" s="1"/>
  <c r="A49" i="1" s="1"/>
  <c r="BF25" i="1"/>
  <c r="BG25" i="1" s="1"/>
  <c r="BH25" i="1" s="1"/>
  <c r="A25" i="1" s="1"/>
  <c r="BF650" i="1"/>
  <c r="BG650" i="1" s="1"/>
  <c r="BH650" i="1" s="1"/>
  <c r="BJ650" i="1" s="1"/>
  <c r="BF646" i="1"/>
  <c r="BG646" i="1" s="1"/>
  <c r="BH646" i="1" s="1"/>
  <c r="A646" i="1" s="1"/>
  <c r="BF130" i="1"/>
  <c r="BG130" i="1" s="1"/>
  <c r="BH130" i="1" s="1"/>
  <c r="A130" i="1" s="1"/>
  <c r="AZ799" i="1"/>
  <c r="BD797" i="1"/>
  <c r="BF845" i="1"/>
  <c r="BG845" i="1" s="1"/>
  <c r="BH845" i="1" s="1"/>
  <c r="BF764" i="1"/>
  <c r="BG764" i="1" s="1"/>
  <c r="BH764" i="1" s="1"/>
  <c r="BF600" i="1"/>
  <c r="BG600" i="1" s="1"/>
  <c r="BH600" i="1" s="1"/>
  <c r="BO600" i="1" s="1"/>
  <c r="BF616" i="1"/>
  <c r="BG616" i="1" s="1"/>
  <c r="BH616" i="1" s="1"/>
  <c r="BJ616" i="1" s="1"/>
  <c r="BF726" i="1"/>
  <c r="BG726" i="1" s="1"/>
  <c r="BH726" i="1" s="1"/>
  <c r="BM726" i="1" s="1"/>
  <c r="BF674" i="1"/>
  <c r="BG674" i="1" s="1"/>
  <c r="BH674" i="1" s="1"/>
  <c r="BM674" i="1" s="1"/>
  <c r="BC823" i="1"/>
  <c r="AX794" i="1"/>
  <c r="BF126" i="1"/>
  <c r="BG126" i="1" s="1"/>
  <c r="BH126" i="1" s="1"/>
  <c r="BN126" i="1" s="1"/>
  <c r="BF114" i="1"/>
  <c r="BG114" i="1" s="1"/>
  <c r="BH114" i="1" s="1"/>
  <c r="BF102" i="1"/>
  <c r="BG102" i="1" s="1"/>
  <c r="BH102" i="1" s="1"/>
  <c r="A102" i="1" s="1"/>
  <c r="BF634" i="1"/>
  <c r="BG634" i="1" s="1"/>
  <c r="BH634" i="1" s="1"/>
  <c r="BN634" i="1" s="1"/>
  <c r="BF718" i="1"/>
  <c r="BG718" i="1" s="1"/>
  <c r="BH718" i="1" s="1"/>
  <c r="BM718" i="1" s="1"/>
  <c r="BF813" i="1"/>
  <c r="BG813" i="1" s="1"/>
  <c r="BH813" i="1" s="1"/>
  <c r="BF703" i="1"/>
  <c r="BG703" i="1" s="1"/>
  <c r="BH703" i="1" s="1"/>
  <c r="BO703" i="1" s="1"/>
  <c r="BF817" i="1"/>
  <c r="BG817" i="1" s="1"/>
  <c r="BH817" i="1" s="1"/>
  <c r="BL817" i="1" s="1"/>
  <c r="BF689" i="1"/>
  <c r="BG689" i="1" s="1"/>
  <c r="BH689" i="1" s="1"/>
  <c r="BJ689" i="1" s="1"/>
  <c r="BF847" i="1"/>
  <c r="BG847" i="1" s="1"/>
  <c r="BH847" i="1" s="1"/>
  <c r="BF774" i="1"/>
  <c r="BG774" i="1" s="1"/>
  <c r="BH774" i="1" s="1"/>
  <c r="BI774" i="1" s="1"/>
  <c r="BF617" i="1"/>
  <c r="BG617" i="1" s="1"/>
  <c r="BH617" i="1" s="1"/>
  <c r="BL617" i="1" s="1"/>
  <c r="BF721" i="1"/>
  <c r="BG721" i="1" s="1"/>
  <c r="BH721" i="1" s="1"/>
  <c r="BF805" i="1"/>
  <c r="BG805" i="1" s="1"/>
  <c r="BH805" i="1" s="1"/>
  <c r="BK805" i="1" s="1"/>
  <c r="BF723" i="1"/>
  <c r="BG723" i="1" s="1"/>
  <c r="BH723" i="1" s="1"/>
  <c r="BO723" i="1" s="1"/>
  <c r="BF626" i="1"/>
  <c r="BG626" i="1" s="1"/>
  <c r="BH626" i="1" s="1"/>
  <c r="BO626" i="1" s="1"/>
  <c r="BF630" i="1"/>
  <c r="BG630" i="1" s="1"/>
  <c r="BH630" i="1" s="1"/>
  <c r="BF690" i="1"/>
  <c r="BG690" i="1" s="1"/>
  <c r="BH690" i="1" s="1"/>
  <c r="BK690" i="1" s="1"/>
  <c r="BF801" i="1"/>
  <c r="BG801" i="1" s="1"/>
  <c r="BH801" i="1" s="1"/>
  <c r="A801" i="1" s="1"/>
  <c r="BF743" i="1"/>
  <c r="BG743" i="1" s="1"/>
  <c r="BH743" i="1" s="1"/>
  <c r="BM743" i="1" s="1"/>
  <c r="BF751" i="1"/>
  <c r="BG751" i="1" s="1"/>
  <c r="BH751" i="1" s="1"/>
  <c r="BK751" i="1" s="1"/>
  <c r="BE792" i="1"/>
  <c r="AY842" i="1"/>
  <c r="BC807" i="1"/>
  <c r="BE829" i="1"/>
  <c r="BD791" i="1"/>
  <c r="BF291" i="1"/>
  <c r="BG291" i="1" s="1"/>
  <c r="BH291" i="1" s="1"/>
  <c r="A291" i="1" s="1"/>
  <c r="BF575" i="1"/>
  <c r="BG575" i="1" s="1"/>
  <c r="BH575" i="1" s="1"/>
  <c r="BI575" i="1" s="1"/>
  <c r="BF632" i="1"/>
  <c r="BG632" i="1" s="1"/>
  <c r="BH632" i="1" s="1"/>
  <c r="BO632" i="1" s="1"/>
  <c r="BF614" i="1"/>
  <c r="BG614" i="1" s="1"/>
  <c r="BH614" i="1" s="1"/>
  <c r="BF686" i="1"/>
  <c r="BG686" i="1" s="1"/>
  <c r="BH686" i="1" s="1"/>
  <c r="BN686" i="1" s="1"/>
  <c r="BF732" i="1"/>
  <c r="BG732" i="1" s="1"/>
  <c r="BH732" i="1" s="1"/>
  <c r="BF740" i="1"/>
  <c r="BG740" i="1" s="1"/>
  <c r="BH740" i="1" s="1"/>
  <c r="BF777" i="1"/>
  <c r="BG777" i="1" s="1"/>
  <c r="BH777" i="1" s="1"/>
  <c r="BF826" i="1"/>
  <c r="BG826" i="1" s="1"/>
  <c r="BH826" i="1" s="1"/>
  <c r="BM826" i="1" s="1"/>
  <c r="BF849" i="1"/>
  <c r="BG849" i="1" s="1"/>
  <c r="BH849" i="1" s="1"/>
  <c r="BB821" i="1"/>
  <c r="AV821" i="1"/>
  <c r="BA821" i="1"/>
  <c r="BF696" i="1"/>
  <c r="BG696" i="1" s="1"/>
  <c r="BH696" i="1" s="1"/>
  <c r="A696" i="1" s="1"/>
  <c r="AY748" i="1"/>
  <c r="BD748" i="1"/>
  <c r="AT756" i="1"/>
  <c r="AY756" i="1"/>
  <c r="BD756" i="1"/>
  <c r="AX791" i="1"/>
  <c r="BC791" i="1"/>
  <c r="BE806" i="1"/>
  <c r="AU806" i="1"/>
  <c r="AZ806" i="1"/>
  <c r="BC824" i="1"/>
  <c r="AW824" i="1"/>
  <c r="AX824" i="1"/>
  <c r="BF840" i="1"/>
  <c r="BG840" i="1" s="1"/>
  <c r="BH840" i="1" s="1"/>
  <c r="A840" i="1" s="1"/>
  <c r="BF662" i="1"/>
  <c r="BG662" i="1" s="1"/>
  <c r="BH662" i="1" s="1"/>
  <c r="A662" i="1" s="1"/>
  <c r="AT799" i="1"/>
  <c r="AY799" i="1"/>
  <c r="BD799" i="1"/>
  <c r="AV855" i="1"/>
  <c r="BA855" i="1"/>
  <c r="BB855" i="1"/>
  <c r="BF713" i="1"/>
  <c r="BG713" i="1" s="1"/>
  <c r="BH713" i="1" s="1"/>
  <c r="A713" i="1" s="1"/>
  <c r="AX729" i="1"/>
  <c r="BC729" i="1"/>
  <c r="AU739" i="1"/>
  <c r="AZ739" i="1"/>
  <c r="BE739" i="1"/>
  <c r="AU747" i="1"/>
  <c r="AZ747" i="1"/>
  <c r="BE747" i="1"/>
  <c r="AU755" i="1"/>
  <c r="AZ755" i="1"/>
  <c r="BE755" i="1"/>
  <c r="AU763" i="1"/>
  <c r="AZ763" i="1"/>
  <c r="BE763" i="1"/>
  <c r="AY851" i="1"/>
  <c r="BD851" i="1"/>
  <c r="AT851" i="1"/>
  <c r="BF712" i="1"/>
  <c r="BG712" i="1" s="1"/>
  <c r="BH712" i="1" s="1"/>
  <c r="A712" i="1" s="1"/>
  <c r="AV792" i="1"/>
  <c r="BF789" i="1"/>
  <c r="BG789" i="1" s="1"/>
  <c r="BH789" i="1" s="1"/>
  <c r="A789" i="1" s="1"/>
  <c r="BD803" i="1"/>
  <c r="AY803" i="1"/>
  <c r="BF827" i="1"/>
  <c r="BG827" i="1" s="1"/>
  <c r="BH827" i="1" s="1"/>
  <c r="A827" i="1" s="1"/>
  <c r="BF589" i="1"/>
  <c r="BG589" i="1" s="1"/>
  <c r="BH589" i="1" s="1"/>
  <c r="A589" i="1" s="1"/>
  <c r="BF597" i="1"/>
  <c r="BG597" i="1" s="1"/>
  <c r="BH597" i="1" s="1"/>
  <c r="A597" i="1" s="1"/>
  <c r="BF605" i="1"/>
  <c r="BG605" i="1" s="1"/>
  <c r="BH605" i="1" s="1"/>
  <c r="A605" i="1" s="1"/>
  <c r="BF613" i="1"/>
  <c r="BG613" i="1" s="1"/>
  <c r="BH613" i="1" s="1"/>
  <c r="A613" i="1" s="1"/>
  <c r="BF698" i="1"/>
  <c r="BG698" i="1" s="1"/>
  <c r="BH698" i="1" s="1"/>
  <c r="A698" i="1" s="1"/>
  <c r="AV734" i="1"/>
  <c r="BA734" i="1"/>
  <c r="BB734" i="1"/>
  <c r="AV750" i="1"/>
  <c r="BA750" i="1"/>
  <c r="BB750" i="1"/>
  <c r="AV766" i="1"/>
  <c r="BA766" i="1"/>
  <c r="BB766" i="1"/>
  <c r="AW797" i="1"/>
  <c r="AX797" i="1"/>
  <c r="BC797" i="1"/>
  <c r="BA800" i="1"/>
  <c r="AU800" i="1"/>
  <c r="BE800" i="1"/>
  <c r="AT818" i="1"/>
  <c r="AY818" i="1"/>
  <c r="BD818" i="1"/>
  <c r="AY834" i="1"/>
  <c r="BD834" i="1"/>
  <c r="AX842" i="1"/>
  <c r="BC842" i="1"/>
  <c r="AU781" i="1"/>
  <c r="AZ781" i="1"/>
  <c r="BE781" i="1"/>
  <c r="AV831" i="1"/>
  <c r="BA831" i="1"/>
  <c r="BB831" i="1"/>
  <c r="AW741" i="1"/>
  <c r="AX741" i="1"/>
  <c r="BC741" i="1"/>
  <c r="AX749" i="1"/>
  <c r="BC749" i="1"/>
  <c r="AX757" i="1"/>
  <c r="BC757" i="1"/>
  <c r="BC792" i="1"/>
  <c r="AT735" i="1"/>
  <c r="AY735" i="1"/>
  <c r="BD735" i="1"/>
  <c r="BF590" i="1"/>
  <c r="BG590" i="1" s="1"/>
  <c r="BH590" i="1" s="1"/>
  <c r="A590" i="1" s="1"/>
  <c r="BB809" i="1"/>
  <c r="AV809" i="1"/>
  <c r="BA809" i="1"/>
  <c r="BF700" i="1"/>
  <c r="BG700" i="1" s="1"/>
  <c r="BH700" i="1" s="1"/>
  <c r="A700" i="1" s="1"/>
  <c r="BE736" i="1"/>
  <c r="AU736" i="1"/>
  <c r="AZ736" i="1"/>
  <c r="AV823" i="1"/>
  <c r="BA823" i="1"/>
  <c r="BB823" i="1"/>
  <c r="AV794" i="1"/>
  <c r="BA794" i="1"/>
  <c r="BB794" i="1"/>
  <c r="AT802" i="1"/>
  <c r="AY802" i="1"/>
  <c r="BD802" i="1"/>
  <c r="AV812" i="1"/>
  <c r="BA812" i="1"/>
  <c r="BB812" i="1"/>
  <c r="AV820" i="1"/>
  <c r="BA820" i="1"/>
  <c r="BB820" i="1"/>
  <c r="AW787" i="1"/>
  <c r="AX787" i="1"/>
  <c r="BC787" i="1"/>
  <c r="AV811" i="1"/>
  <c r="BA811" i="1"/>
  <c r="BB811" i="1"/>
  <c r="AV733" i="1"/>
  <c r="BA733" i="1"/>
  <c r="BB733" i="1"/>
  <c r="BF759" i="1"/>
  <c r="BG759" i="1" s="1"/>
  <c r="BH759" i="1" s="1"/>
  <c r="A759" i="1" s="1"/>
  <c r="BF767" i="1"/>
  <c r="BG767" i="1" s="1"/>
  <c r="BH767" i="1" s="1"/>
  <c r="A767" i="1" s="1"/>
  <c r="BF661" i="1"/>
  <c r="BG661" i="1" s="1"/>
  <c r="BH661" i="1" s="1"/>
  <c r="A661" i="1" s="1"/>
  <c r="BF776" i="1"/>
  <c r="BG776" i="1" s="1"/>
  <c r="BH776" i="1" s="1"/>
  <c r="A776" i="1" s="1"/>
  <c r="AT792" i="1"/>
  <c r="BF709" i="1"/>
  <c r="BG709" i="1" s="1"/>
  <c r="BH709" i="1" s="1"/>
  <c r="A709" i="1" s="1"/>
  <c r="BF606" i="1"/>
  <c r="BG606" i="1" s="1"/>
  <c r="BH606" i="1" s="1"/>
  <c r="A606" i="1" s="1"/>
  <c r="BC785" i="1"/>
  <c r="AW785" i="1"/>
  <c r="AX785" i="1"/>
  <c r="BF815" i="1"/>
  <c r="BG815" i="1" s="1"/>
  <c r="BH815" i="1" s="1"/>
  <c r="A815" i="1" s="1"/>
  <c r="BF841" i="1"/>
  <c r="BG841" i="1" s="1"/>
  <c r="BH841" i="1" s="1"/>
  <c r="A841" i="1" s="1"/>
  <c r="BF593" i="1"/>
  <c r="BG593" i="1" s="1"/>
  <c r="BH593" i="1" s="1"/>
  <c r="A593" i="1" s="1"/>
  <c r="BF601" i="1"/>
  <c r="BG601" i="1" s="1"/>
  <c r="BH601" i="1" s="1"/>
  <c r="A601" i="1" s="1"/>
  <c r="BF609" i="1"/>
  <c r="BG609" i="1" s="1"/>
  <c r="BH609" i="1" s="1"/>
  <c r="A609" i="1" s="1"/>
  <c r="AY702" i="1"/>
  <c r="AW702" i="1"/>
  <c r="AX702" i="1"/>
  <c r="AV807" i="1"/>
  <c r="BA807" i="1"/>
  <c r="BB807" i="1"/>
  <c r="AT829" i="1"/>
  <c r="AY829" i="1"/>
  <c r="BD829" i="1"/>
  <c r="BC804" i="1"/>
  <c r="AW804" i="1"/>
  <c r="AX804" i="1"/>
  <c r="BE814" i="1"/>
  <c r="AU814" i="1"/>
  <c r="AZ814" i="1"/>
  <c r="BF838" i="1"/>
  <c r="BG838" i="1" s="1"/>
  <c r="BH838" i="1" s="1"/>
  <c r="A838" i="1" s="1"/>
  <c r="BF846" i="1"/>
  <c r="BG846" i="1" s="1"/>
  <c r="BH846" i="1" s="1"/>
  <c r="A846" i="1" s="1"/>
  <c r="BF856" i="1"/>
  <c r="BG856" i="1" s="1"/>
  <c r="BH856" i="1" s="1"/>
  <c r="A856" i="1" s="1"/>
  <c r="BF793" i="1"/>
  <c r="BG793" i="1" s="1"/>
  <c r="BH793" i="1" s="1"/>
  <c r="A793" i="1" s="1"/>
  <c r="AW843" i="1"/>
  <c r="AX843" i="1"/>
  <c r="BC843" i="1"/>
  <c r="BF596" i="1"/>
  <c r="BG596" i="1" s="1"/>
  <c r="BH596" i="1" s="1"/>
  <c r="A596" i="1" s="1"/>
  <c r="BF612" i="1"/>
  <c r="BG612" i="1" s="1"/>
  <c r="BH612" i="1" s="1"/>
  <c r="A612" i="1" s="1"/>
  <c r="BF89" i="1"/>
  <c r="BG89" i="1" s="1"/>
  <c r="BH89" i="1" s="1"/>
  <c r="BF279" i="1"/>
  <c r="BG279" i="1" s="1"/>
  <c r="BH279" i="1" s="1"/>
  <c r="BF221" i="1"/>
  <c r="BG221" i="1" s="1"/>
  <c r="BH221" i="1" s="1"/>
  <c r="A221" i="1" s="1"/>
  <c r="BF223" i="1"/>
  <c r="BG223" i="1" s="1"/>
  <c r="BH223" i="1" s="1"/>
  <c r="BJ223" i="1" s="1"/>
  <c r="BF232" i="1"/>
  <c r="BG232" i="1" s="1"/>
  <c r="BH232" i="1" s="1"/>
  <c r="BO232" i="1" s="1"/>
  <c r="BF227" i="1"/>
  <c r="BG227" i="1" s="1"/>
  <c r="BH227" i="1" s="1"/>
  <c r="BM227" i="1" s="1"/>
  <c r="BF270" i="1"/>
  <c r="BG270" i="1" s="1"/>
  <c r="BH270" i="1" s="1"/>
  <c r="A270" i="1" s="1"/>
  <c r="BF207" i="1"/>
  <c r="BG207" i="1" s="1"/>
  <c r="BH207" i="1" s="1"/>
  <c r="BK207" i="1" s="1"/>
  <c r="BF163" i="1"/>
  <c r="BG163" i="1" s="1"/>
  <c r="BH163" i="1" s="1"/>
  <c r="BO163" i="1" s="1"/>
  <c r="BF233" i="1"/>
  <c r="BG233" i="1" s="1"/>
  <c r="BH233" i="1" s="1"/>
  <c r="BO233" i="1" s="1"/>
  <c r="BF490" i="1"/>
  <c r="BG490" i="1" s="1"/>
  <c r="BH490" i="1" s="1"/>
  <c r="A490" i="1" s="1"/>
  <c r="BF504" i="1"/>
  <c r="BG504" i="1" s="1"/>
  <c r="BH504" i="1" s="1"/>
  <c r="BM504" i="1" s="1"/>
  <c r="BF362" i="1"/>
  <c r="BG362" i="1" s="1"/>
  <c r="BH362" i="1" s="1"/>
  <c r="BF429" i="1"/>
  <c r="BG429" i="1" s="1"/>
  <c r="BH429" i="1" s="1"/>
  <c r="BF622" i="1"/>
  <c r="BG622" i="1" s="1"/>
  <c r="BH622" i="1" s="1"/>
  <c r="A622" i="1" s="1"/>
  <c r="BF640" i="1"/>
  <c r="BG640" i="1" s="1"/>
  <c r="BH640" i="1" s="1"/>
  <c r="A640" i="1" s="1"/>
  <c r="BF644" i="1"/>
  <c r="BG644" i="1" s="1"/>
  <c r="BH644" i="1" s="1"/>
  <c r="A644" i="1" s="1"/>
  <c r="BF788" i="1"/>
  <c r="BG788" i="1" s="1"/>
  <c r="BH788" i="1" s="1"/>
  <c r="A788" i="1" s="1"/>
  <c r="BF670" i="1"/>
  <c r="BG670" i="1" s="1"/>
  <c r="BH670" i="1" s="1"/>
  <c r="A670" i="1" s="1"/>
  <c r="BF795" i="1"/>
  <c r="BG795" i="1" s="1"/>
  <c r="BH795" i="1" s="1"/>
  <c r="A795" i="1" s="1"/>
  <c r="AU821" i="1"/>
  <c r="AZ821" i="1"/>
  <c r="BE821" i="1"/>
  <c r="BF678" i="1"/>
  <c r="BG678" i="1" s="1"/>
  <c r="BH678" i="1" s="1"/>
  <c r="A678" i="1" s="1"/>
  <c r="BF714" i="1"/>
  <c r="BG714" i="1" s="1"/>
  <c r="BH714" i="1" s="1"/>
  <c r="A714" i="1" s="1"/>
  <c r="AW748" i="1"/>
  <c r="AX748" i="1"/>
  <c r="BC748" i="1"/>
  <c r="AW756" i="1"/>
  <c r="AX756" i="1"/>
  <c r="BC756" i="1"/>
  <c r="BF664" i="1"/>
  <c r="BG664" i="1" s="1"/>
  <c r="BH664" i="1" s="1"/>
  <c r="A664" i="1" s="1"/>
  <c r="BA791" i="1"/>
  <c r="BB791" i="1"/>
  <c r="AV791" i="1"/>
  <c r="BF778" i="1"/>
  <c r="BG778" i="1" s="1"/>
  <c r="BH778" i="1" s="1"/>
  <c r="A778" i="1" s="1"/>
  <c r="AY806" i="1"/>
  <c r="BD806" i="1"/>
  <c r="AV824" i="1"/>
  <c r="BA824" i="1"/>
  <c r="BB824" i="1"/>
  <c r="AX799" i="1"/>
  <c r="BC799" i="1"/>
  <c r="BF825" i="1"/>
  <c r="BG825" i="1" s="1"/>
  <c r="BH825" i="1" s="1"/>
  <c r="A825" i="1" s="1"/>
  <c r="AU855" i="1"/>
  <c r="AZ855" i="1"/>
  <c r="BE855" i="1"/>
  <c r="BF681" i="1"/>
  <c r="BG681" i="1" s="1"/>
  <c r="BH681" i="1" s="1"/>
  <c r="A681" i="1" s="1"/>
  <c r="AV729" i="1"/>
  <c r="BA729" i="1"/>
  <c r="BB729" i="1"/>
  <c r="AT739" i="1"/>
  <c r="AY739" i="1"/>
  <c r="BD739" i="1"/>
  <c r="AY747" i="1"/>
  <c r="BD747" i="1"/>
  <c r="AY755" i="1"/>
  <c r="BD755" i="1"/>
  <c r="AT763" i="1"/>
  <c r="AY763" i="1"/>
  <c r="BD763" i="1"/>
  <c r="BC851" i="1"/>
  <c r="AW851" i="1"/>
  <c r="AX851" i="1"/>
  <c r="BF782" i="1"/>
  <c r="BG782" i="1" s="1"/>
  <c r="BH782" i="1" s="1"/>
  <c r="A782" i="1" s="1"/>
  <c r="AW803" i="1"/>
  <c r="AX803" i="1"/>
  <c r="BC803" i="1"/>
  <c r="BF581" i="1"/>
  <c r="BG581" i="1" s="1"/>
  <c r="BH581" i="1" s="1"/>
  <c r="A581" i="1" s="1"/>
  <c r="BF688" i="1"/>
  <c r="BG688" i="1" s="1"/>
  <c r="BH688" i="1" s="1"/>
  <c r="A688" i="1" s="1"/>
  <c r="AU734" i="1"/>
  <c r="AZ734" i="1"/>
  <c r="BE734" i="1"/>
  <c r="AU750" i="1"/>
  <c r="AZ750" i="1"/>
  <c r="BE750" i="1"/>
  <c r="AU766" i="1"/>
  <c r="AZ766" i="1"/>
  <c r="BE766" i="1"/>
  <c r="BF668" i="1"/>
  <c r="BG668" i="1" s="1"/>
  <c r="BH668" i="1" s="1"/>
  <c r="A668" i="1" s="1"/>
  <c r="BA797" i="1"/>
  <c r="BB797" i="1"/>
  <c r="AV797" i="1"/>
  <c r="BF623" i="1"/>
  <c r="BG623" i="1" s="1"/>
  <c r="BH623" i="1" s="1"/>
  <c r="A623" i="1" s="1"/>
  <c r="BF671" i="1"/>
  <c r="BG671" i="1" s="1"/>
  <c r="BH671" i="1" s="1"/>
  <c r="A671" i="1" s="1"/>
  <c r="BF784" i="1"/>
  <c r="BG784" i="1" s="1"/>
  <c r="BH784" i="1" s="1"/>
  <c r="A784" i="1" s="1"/>
  <c r="AV800" i="1"/>
  <c r="AT800" i="1"/>
  <c r="AY800" i="1"/>
  <c r="AX818" i="1"/>
  <c r="BC818" i="1"/>
  <c r="AW834" i="1"/>
  <c r="AX834" i="1"/>
  <c r="BC834" i="1"/>
  <c r="AV842" i="1"/>
  <c r="BA842" i="1"/>
  <c r="BB842" i="1"/>
  <c r="BF850" i="1"/>
  <c r="BG850" i="1" s="1"/>
  <c r="BH850" i="1" s="1"/>
  <c r="A850" i="1" s="1"/>
  <c r="AY781" i="1"/>
  <c r="BD781" i="1"/>
  <c r="AZ831" i="1"/>
  <c r="BE831" i="1"/>
  <c r="AU831" i="1"/>
  <c r="BF580" i="1"/>
  <c r="BG580" i="1" s="1"/>
  <c r="BH580" i="1" s="1"/>
  <c r="A580" i="1" s="1"/>
  <c r="BF691" i="1"/>
  <c r="BG691" i="1" s="1"/>
  <c r="BH691" i="1" s="1"/>
  <c r="A691" i="1" s="1"/>
  <c r="BF731" i="1"/>
  <c r="BG731" i="1" s="1"/>
  <c r="BH731" i="1" s="1"/>
  <c r="A731" i="1" s="1"/>
  <c r="AV741" i="1"/>
  <c r="BA741" i="1"/>
  <c r="BB741" i="1"/>
  <c r="AV749" i="1"/>
  <c r="BA749" i="1"/>
  <c r="BB749" i="1"/>
  <c r="AV757" i="1"/>
  <c r="BA757" i="1"/>
  <c r="BB757" i="1"/>
  <c r="BF648" i="1"/>
  <c r="BG648" i="1" s="1"/>
  <c r="BH648" i="1" s="1"/>
  <c r="A648" i="1" s="1"/>
  <c r="AX735" i="1"/>
  <c r="BC735" i="1"/>
  <c r="AW735" i="1"/>
  <c r="BF598" i="1"/>
  <c r="BG598" i="1" s="1"/>
  <c r="BH598" i="1" s="1"/>
  <c r="A598" i="1" s="1"/>
  <c r="BF779" i="1"/>
  <c r="BG779" i="1" s="1"/>
  <c r="BH779" i="1" s="1"/>
  <c r="A779" i="1" s="1"/>
  <c r="AU809" i="1"/>
  <c r="AZ809" i="1"/>
  <c r="BE809" i="1"/>
  <c r="BF583" i="1"/>
  <c r="BG583" i="1" s="1"/>
  <c r="BH583" i="1" s="1"/>
  <c r="A583" i="1" s="1"/>
  <c r="BF682" i="1"/>
  <c r="BG682" i="1" s="1"/>
  <c r="BH682" i="1" s="1"/>
  <c r="A682" i="1" s="1"/>
  <c r="BF728" i="1"/>
  <c r="BG728" i="1" s="1"/>
  <c r="BH728" i="1" s="1"/>
  <c r="A728" i="1" s="1"/>
  <c r="AT736" i="1"/>
  <c r="AY736" i="1"/>
  <c r="BD736" i="1"/>
  <c r="BF744" i="1"/>
  <c r="BG744" i="1" s="1"/>
  <c r="BH744" i="1" s="1"/>
  <c r="A744" i="1" s="1"/>
  <c r="BF752" i="1"/>
  <c r="BG752" i="1" s="1"/>
  <c r="BH752" i="1" s="1"/>
  <c r="A752" i="1" s="1"/>
  <c r="BF760" i="1"/>
  <c r="BG760" i="1" s="1"/>
  <c r="BH760" i="1" s="1"/>
  <c r="A760" i="1" s="1"/>
  <c r="BF672" i="1"/>
  <c r="BG672" i="1" s="1"/>
  <c r="BH672" i="1" s="1"/>
  <c r="A672" i="1" s="1"/>
  <c r="AZ823" i="1"/>
  <c r="BE823" i="1"/>
  <c r="AU823" i="1"/>
  <c r="BF719" i="1"/>
  <c r="BG719" i="1" s="1"/>
  <c r="BH719" i="1" s="1"/>
  <c r="A719" i="1" s="1"/>
  <c r="AU794" i="1"/>
  <c r="AZ794" i="1"/>
  <c r="BE794" i="1"/>
  <c r="AW802" i="1"/>
  <c r="AX802" i="1"/>
  <c r="BC802" i="1"/>
  <c r="AU812" i="1"/>
  <c r="AZ812" i="1"/>
  <c r="BE812" i="1"/>
  <c r="AU820" i="1"/>
  <c r="AZ820" i="1"/>
  <c r="BE820" i="1"/>
  <c r="BF836" i="1"/>
  <c r="BG836" i="1" s="1"/>
  <c r="BH836" i="1" s="1"/>
  <c r="A836" i="1" s="1"/>
  <c r="BA787" i="1"/>
  <c r="BB787" i="1"/>
  <c r="AV787" i="1"/>
  <c r="AZ811" i="1"/>
  <c r="BE811" i="1"/>
  <c r="AU811" i="1"/>
  <c r="BF582" i="1"/>
  <c r="BG582" i="1" s="1"/>
  <c r="BH582" i="1" s="1"/>
  <c r="A582" i="1" s="1"/>
  <c r="BF701" i="1"/>
  <c r="BG701" i="1" s="1"/>
  <c r="BH701" i="1" s="1"/>
  <c r="A701" i="1" s="1"/>
  <c r="BF725" i="1"/>
  <c r="BG725" i="1" s="1"/>
  <c r="BH725" i="1" s="1"/>
  <c r="A725" i="1" s="1"/>
  <c r="AZ733" i="1"/>
  <c r="BE733" i="1"/>
  <c r="AU733" i="1"/>
  <c r="BF853" i="1"/>
  <c r="BG853" i="1" s="1"/>
  <c r="BH853" i="1" s="1"/>
  <c r="A853" i="1" s="1"/>
  <c r="BF780" i="1"/>
  <c r="BG780" i="1" s="1"/>
  <c r="BH780" i="1" s="1"/>
  <c r="A780" i="1" s="1"/>
  <c r="BD792" i="1"/>
  <c r="BF715" i="1"/>
  <c r="BG715" i="1" s="1"/>
  <c r="BH715" i="1" s="1"/>
  <c r="A715" i="1" s="1"/>
  <c r="AV785" i="1"/>
  <c r="BA785" i="1"/>
  <c r="BB785" i="1"/>
  <c r="BF585" i="1"/>
  <c r="BG585" i="1" s="1"/>
  <c r="BH585" i="1" s="1"/>
  <c r="A585" i="1" s="1"/>
  <c r="BF684" i="1"/>
  <c r="BG684" i="1" s="1"/>
  <c r="BH684" i="1" s="1"/>
  <c r="A684" i="1" s="1"/>
  <c r="AV702" i="1"/>
  <c r="BA702" i="1"/>
  <c r="BB702" i="1"/>
  <c r="BF710" i="1"/>
  <c r="BG710" i="1" s="1"/>
  <c r="BH710" i="1" s="1"/>
  <c r="A710" i="1" s="1"/>
  <c r="BF770" i="1"/>
  <c r="BG770" i="1" s="1"/>
  <c r="BH770" i="1" s="1"/>
  <c r="A770" i="1" s="1"/>
  <c r="AZ807" i="1"/>
  <c r="BE807" i="1"/>
  <c r="AU807" i="1"/>
  <c r="AX829" i="1"/>
  <c r="BC829" i="1"/>
  <c r="BF619" i="1"/>
  <c r="BG619" i="1" s="1"/>
  <c r="BH619" i="1" s="1"/>
  <c r="A619" i="1" s="1"/>
  <c r="AV804" i="1"/>
  <c r="BA804" i="1"/>
  <c r="BB804" i="1"/>
  <c r="AT814" i="1"/>
  <c r="AY814" i="1"/>
  <c r="BD814" i="1"/>
  <c r="BF822" i="1"/>
  <c r="BG822" i="1" s="1"/>
  <c r="BH822" i="1" s="1"/>
  <c r="A822" i="1" s="1"/>
  <c r="BF830" i="1"/>
  <c r="BG830" i="1" s="1"/>
  <c r="BH830" i="1" s="1"/>
  <c r="A830" i="1" s="1"/>
  <c r="BF771" i="1"/>
  <c r="BG771" i="1" s="1"/>
  <c r="BH771" i="1" s="1"/>
  <c r="A771" i="1" s="1"/>
  <c r="AV843" i="1"/>
  <c r="BA843" i="1"/>
  <c r="BB843" i="1"/>
  <c r="BF695" i="1"/>
  <c r="BG695" i="1" s="1"/>
  <c r="BH695" i="1" s="1"/>
  <c r="A695" i="1" s="1"/>
  <c r="BF769" i="1"/>
  <c r="BG769" i="1" s="1"/>
  <c r="BH769" i="1" s="1"/>
  <c r="A769" i="1" s="1"/>
  <c r="BF628" i="1"/>
  <c r="BG628" i="1" s="1"/>
  <c r="BH628" i="1" s="1"/>
  <c r="A628" i="1" s="1"/>
  <c r="BF636" i="1"/>
  <c r="BG636" i="1" s="1"/>
  <c r="BH636" i="1" s="1"/>
  <c r="A636" i="1" s="1"/>
  <c r="AZ792" i="1"/>
  <c r="BF594" i="1"/>
  <c r="BG594" i="1" s="1"/>
  <c r="BH594" i="1" s="1"/>
  <c r="A594" i="1" s="1"/>
  <c r="AT821" i="1"/>
  <c r="AY821" i="1"/>
  <c r="BD821" i="1"/>
  <c r="BF587" i="1"/>
  <c r="BG587" i="1" s="1"/>
  <c r="BH587" i="1" s="1"/>
  <c r="A587" i="1" s="1"/>
  <c r="BF595" i="1"/>
  <c r="BG595" i="1" s="1"/>
  <c r="BH595" i="1" s="1"/>
  <c r="A595" i="1" s="1"/>
  <c r="BF603" i="1"/>
  <c r="BG603" i="1" s="1"/>
  <c r="BH603" i="1" s="1"/>
  <c r="A603" i="1" s="1"/>
  <c r="BF611" i="1"/>
  <c r="BG611" i="1" s="1"/>
  <c r="BH611" i="1" s="1"/>
  <c r="A611" i="1" s="1"/>
  <c r="BA748" i="1"/>
  <c r="BB748" i="1"/>
  <c r="AV748" i="1"/>
  <c r="BA756" i="1"/>
  <c r="BB756" i="1"/>
  <c r="AV756" i="1"/>
  <c r="BF790" i="1"/>
  <c r="BG790" i="1" s="1"/>
  <c r="BH790" i="1" s="1"/>
  <c r="A790" i="1" s="1"/>
  <c r="BE791" i="1"/>
  <c r="AU791" i="1"/>
  <c r="AZ791" i="1"/>
  <c r="BF835" i="1"/>
  <c r="BG835" i="1" s="1"/>
  <c r="BH835" i="1" s="1"/>
  <c r="A835" i="1" s="1"/>
  <c r="AW806" i="1"/>
  <c r="AX806" i="1"/>
  <c r="BC806" i="1"/>
  <c r="AU824" i="1"/>
  <c r="AZ824" i="1"/>
  <c r="BE824" i="1"/>
  <c r="BF858" i="1"/>
  <c r="BG858" i="1" s="1"/>
  <c r="BH858" i="1" s="1"/>
  <c r="A858" i="1" s="1"/>
  <c r="BA799" i="1"/>
  <c r="BB799" i="1"/>
  <c r="AV799" i="1"/>
  <c r="AY855" i="1"/>
  <c r="BD855" i="1"/>
  <c r="AT855" i="1"/>
  <c r="BF578" i="1"/>
  <c r="BG578" i="1" s="1"/>
  <c r="BH578" i="1" s="1"/>
  <c r="A578" i="1" s="1"/>
  <c r="BF586" i="1"/>
  <c r="BG586" i="1" s="1"/>
  <c r="BH586" i="1" s="1"/>
  <c r="A586" i="1" s="1"/>
  <c r="AZ729" i="1"/>
  <c r="BE729" i="1"/>
  <c r="AU729" i="1"/>
  <c r="AX739" i="1"/>
  <c r="BC739" i="1"/>
  <c r="AW739" i="1"/>
  <c r="AX747" i="1"/>
  <c r="BC747" i="1"/>
  <c r="AW747" i="1"/>
  <c r="AX755" i="1"/>
  <c r="BC755" i="1"/>
  <c r="AW755" i="1"/>
  <c r="AX763" i="1"/>
  <c r="BC763" i="1"/>
  <c r="AW763" i="1"/>
  <c r="AV851" i="1"/>
  <c r="BA851" i="1"/>
  <c r="BB851" i="1"/>
  <c r="BF857" i="1"/>
  <c r="BG857" i="1" s="1"/>
  <c r="BH857" i="1" s="1"/>
  <c r="A857" i="1" s="1"/>
  <c r="BF579" i="1"/>
  <c r="BG579" i="1" s="1"/>
  <c r="BH579" i="1" s="1"/>
  <c r="A579" i="1" s="1"/>
  <c r="BF665" i="1"/>
  <c r="BG665" i="1" s="1"/>
  <c r="BH665" i="1" s="1"/>
  <c r="A665" i="1" s="1"/>
  <c r="BF673" i="1"/>
  <c r="BG673" i="1" s="1"/>
  <c r="BH673" i="1" s="1"/>
  <c r="A673" i="1" s="1"/>
  <c r="BB792" i="1"/>
  <c r="BF711" i="1"/>
  <c r="BG711" i="1" s="1"/>
  <c r="BH711" i="1" s="1"/>
  <c r="A711" i="1" s="1"/>
  <c r="BF717" i="1"/>
  <c r="BG717" i="1" s="1"/>
  <c r="BH717" i="1" s="1"/>
  <c r="A717" i="1" s="1"/>
  <c r="BF624" i="1"/>
  <c r="BG624" i="1" s="1"/>
  <c r="BH624" i="1" s="1"/>
  <c r="A624" i="1" s="1"/>
  <c r="BF773" i="1"/>
  <c r="BG773" i="1" s="1"/>
  <c r="BH773" i="1" s="1"/>
  <c r="A773" i="1" s="1"/>
  <c r="AV803" i="1"/>
  <c r="BA803" i="1"/>
  <c r="BB803" i="1"/>
  <c r="BF680" i="1"/>
  <c r="BG680" i="1" s="1"/>
  <c r="BH680" i="1" s="1"/>
  <c r="A680" i="1" s="1"/>
  <c r="BF716" i="1"/>
  <c r="BG716" i="1" s="1"/>
  <c r="BH716" i="1" s="1"/>
  <c r="A716" i="1" s="1"/>
  <c r="AY734" i="1"/>
  <c r="BD734" i="1"/>
  <c r="BF742" i="1"/>
  <c r="BG742" i="1" s="1"/>
  <c r="BH742" i="1" s="1"/>
  <c r="A742" i="1" s="1"/>
  <c r="AY750" i="1"/>
  <c r="BD750" i="1"/>
  <c r="BF758" i="1"/>
  <c r="BG758" i="1" s="1"/>
  <c r="BH758" i="1" s="1"/>
  <c r="A758" i="1" s="1"/>
  <c r="AY766" i="1"/>
  <c r="BD766" i="1"/>
  <c r="AT766" i="1"/>
  <c r="BE797" i="1"/>
  <c r="AU797" i="1"/>
  <c r="AZ797" i="1"/>
  <c r="BF839" i="1"/>
  <c r="BG839" i="1" s="1"/>
  <c r="BH839" i="1" s="1"/>
  <c r="A839" i="1" s="1"/>
  <c r="BF657" i="1"/>
  <c r="BG657" i="1" s="1"/>
  <c r="BH657" i="1" s="1"/>
  <c r="A657" i="1" s="1"/>
  <c r="AZ800" i="1"/>
  <c r="AX800" i="1"/>
  <c r="BC800" i="1"/>
  <c r="BF808" i="1"/>
  <c r="BG808" i="1" s="1"/>
  <c r="BH808" i="1" s="1"/>
  <c r="A808" i="1" s="1"/>
  <c r="BA818" i="1"/>
  <c r="BB818" i="1"/>
  <c r="AV818" i="1"/>
  <c r="BA834" i="1"/>
  <c r="BB834" i="1"/>
  <c r="AV834" i="1"/>
  <c r="AZ842" i="1"/>
  <c r="BE842" i="1"/>
  <c r="AU842" i="1"/>
  <c r="BC781" i="1"/>
  <c r="AW781" i="1"/>
  <c r="AX781" i="1"/>
  <c r="BD831" i="1"/>
  <c r="AT831" i="1"/>
  <c r="AY831" i="1"/>
  <c r="BF618" i="1"/>
  <c r="BG618" i="1" s="1"/>
  <c r="BH618" i="1" s="1"/>
  <c r="A618" i="1" s="1"/>
  <c r="BF683" i="1"/>
  <c r="BG683" i="1" s="1"/>
  <c r="BH683" i="1" s="1"/>
  <c r="A683" i="1" s="1"/>
  <c r="BF699" i="1"/>
  <c r="BG699" i="1" s="1"/>
  <c r="BH699" i="1" s="1"/>
  <c r="A699" i="1" s="1"/>
  <c r="AZ741" i="1"/>
  <c r="BE741" i="1"/>
  <c r="AU741" i="1"/>
  <c r="AZ749" i="1"/>
  <c r="BE749" i="1"/>
  <c r="AU749" i="1"/>
  <c r="AZ757" i="1"/>
  <c r="BE757" i="1"/>
  <c r="AU757" i="1"/>
  <c r="BF783" i="1"/>
  <c r="BG783" i="1" s="1"/>
  <c r="BH783" i="1" s="1"/>
  <c r="A783" i="1" s="1"/>
  <c r="BF639" i="1"/>
  <c r="BG639" i="1" s="1"/>
  <c r="BH639" i="1" s="1"/>
  <c r="A639" i="1" s="1"/>
  <c r="BF643" i="1"/>
  <c r="BG643" i="1" s="1"/>
  <c r="BH643" i="1" s="1"/>
  <c r="A643" i="1" s="1"/>
  <c r="AX792" i="1"/>
  <c r="BB735" i="1"/>
  <c r="AV735" i="1"/>
  <c r="BA735" i="1"/>
  <c r="AT809" i="1"/>
  <c r="AY809" i="1"/>
  <c r="BD809" i="1"/>
  <c r="BF833" i="1"/>
  <c r="BG833" i="1" s="1"/>
  <c r="BH833" i="1" s="1"/>
  <c r="A833" i="1" s="1"/>
  <c r="BF591" i="1"/>
  <c r="BG591" i="1" s="1"/>
  <c r="BH591" i="1" s="1"/>
  <c r="A591" i="1" s="1"/>
  <c r="BF599" i="1"/>
  <c r="BG599" i="1" s="1"/>
  <c r="BH599" i="1" s="1"/>
  <c r="A599" i="1" s="1"/>
  <c r="BF607" i="1"/>
  <c r="BG607" i="1" s="1"/>
  <c r="BH607" i="1" s="1"/>
  <c r="A607" i="1" s="1"/>
  <c r="BF615" i="1"/>
  <c r="BG615" i="1" s="1"/>
  <c r="BH615" i="1" s="1"/>
  <c r="A615" i="1" s="1"/>
  <c r="AW736" i="1"/>
  <c r="AX736" i="1"/>
  <c r="BC736" i="1"/>
  <c r="BF768" i="1"/>
  <c r="BG768" i="1" s="1"/>
  <c r="BH768" i="1" s="1"/>
  <c r="A768" i="1" s="1"/>
  <c r="BF652" i="1"/>
  <c r="BG652" i="1" s="1"/>
  <c r="BH652" i="1" s="1"/>
  <c r="A652" i="1" s="1"/>
  <c r="BD823" i="1"/>
  <c r="AY823" i="1"/>
  <c r="AY794" i="1"/>
  <c r="BD794" i="1"/>
  <c r="AT794" i="1"/>
  <c r="BA802" i="1"/>
  <c r="BB802" i="1"/>
  <c r="AV802" i="1"/>
  <c r="AY812" i="1"/>
  <c r="BD812" i="1"/>
  <c r="AT812" i="1"/>
  <c r="AY820" i="1"/>
  <c r="BD820" i="1"/>
  <c r="BF828" i="1"/>
  <c r="BG828" i="1" s="1"/>
  <c r="BH828" i="1" s="1"/>
  <c r="A828" i="1" s="1"/>
  <c r="BE787" i="1"/>
  <c r="AU787" i="1"/>
  <c r="AZ787" i="1"/>
  <c r="BD811" i="1"/>
  <c r="AT811" i="1"/>
  <c r="AY811" i="1"/>
  <c r="BF837" i="1"/>
  <c r="BG837" i="1" s="1"/>
  <c r="BH837" i="1" s="1"/>
  <c r="A837" i="1" s="1"/>
  <c r="BF675" i="1"/>
  <c r="BG675" i="1" s="1"/>
  <c r="BH675" i="1" s="1"/>
  <c r="A675" i="1" s="1"/>
  <c r="BF693" i="1"/>
  <c r="BG693" i="1" s="1"/>
  <c r="BH693" i="1" s="1"/>
  <c r="A693" i="1" s="1"/>
  <c r="BD733" i="1"/>
  <c r="AY733" i="1"/>
  <c r="BF692" i="1"/>
  <c r="BG692" i="1" s="1"/>
  <c r="BH692" i="1" s="1"/>
  <c r="A692" i="1" s="1"/>
  <c r="AY792" i="1"/>
  <c r="BF810" i="1"/>
  <c r="BG810" i="1" s="1"/>
  <c r="BH810" i="1" s="1"/>
  <c r="A810" i="1" s="1"/>
  <c r="AU785" i="1"/>
  <c r="AZ785" i="1"/>
  <c r="BE785" i="1"/>
  <c r="BF676" i="1"/>
  <c r="BG676" i="1" s="1"/>
  <c r="BH676" i="1" s="1"/>
  <c r="A676" i="1" s="1"/>
  <c r="AZ702" i="1"/>
  <c r="BE702" i="1"/>
  <c r="BF722" i="1"/>
  <c r="BG722" i="1" s="1"/>
  <c r="BH722" i="1" s="1"/>
  <c r="A722" i="1" s="1"/>
  <c r="BF730" i="1"/>
  <c r="BG730" i="1" s="1"/>
  <c r="BH730" i="1" s="1"/>
  <c r="A730" i="1" s="1"/>
  <c r="BF738" i="1"/>
  <c r="BG738" i="1" s="1"/>
  <c r="BH738" i="1" s="1"/>
  <c r="A738" i="1" s="1"/>
  <c r="BF746" i="1"/>
  <c r="BG746" i="1" s="1"/>
  <c r="BH746" i="1" s="1"/>
  <c r="A746" i="1" s="1"/>
  <c r="BF754" i="1"/>
  <c r="BG754" i="1" s="1"/>
  <c r="BH754" i="1" s="1"/>
  <c r="A754" i="1" s="1"/>
  <c r="BF762" i="1"/>
  <c r="BG762" i="1" s="1"/>
  <c r="BH762" i="1" s="1"/>
  <c r="A762" i="1" s="1"/>
  <c r="BD807" i="1"/>
  <c r="AY807" i="1"/>
  <c r="BB829" i="1"/>
  <c r="AV829" i="1"/>
  <c r="BA829" i="1"/>
  <c r="BF772" i="1"/>
  <c r="BG772" i="1" s="1"/>
  <c r="BH772" i="1" s="1"/>
  <c r="A772" i="1" s="1"/>
  <c r="AU804" i="1"/>
  <c r="AZ804" i="1"/>
  <c r="BE804" i="1"/>
  <c r="AX814" i="1"/>
  <c r="BC814" i="1"/>
  <c r="BF656" i="1"/>
  <c r="BG656" i="1" s="1"/>
  <c r="BH656" i="1" s="1"/>
  <c r="A656" i="1" s="1"/>
  <c r="AZ843" i="1"/>
  <c r="BE843" i="1"/>
  <c r="AU843" i="1"/>
  <c r="BF584" i="1"/>
  <c r="BG584" i="1" s="1"/>
  <c r="BH584" i="1" s="1"/>
  <c r="A584" i="1" s="1"/>
  <c r="BF687" i="1"/>
  <c r="BG687" i="1" s="1"/>
  <c r="BH687" i="1" s="1"/>
  <c r="A687" i="1" s="1"/>
  <c r="BF707" i="1"/>
  <c r="BG707" i="1" s="1"/>
  <c r="BH707" i="1" s="1"/>
  <c r="A707" i="1" s="1"/>
  <c r="BF727" i="1"/>
  <c r="BG727" i="1" s="1"/>
  <c r="BH727" i="1" s="1"/>
  <c r="A727" i="1" s="1"/>
  <c r="BF302" i="1"/>
  <c r="BG302" i="1" s="1"/>
  <c r="BH302" i="1" s="1"/>
  <c r="BL302" i="1" s="1"/>
  <c r="BF300" i="1"/>
  <c r="BG300" i="1" s="1"/>
  <c r="BH300" i="1" s="1"/>
  <c r="BF561" i="1"/>
  <c r="BG561" i="1" s="1"/>
  <c r="BH561" i="1" s="1"/>
  <c r="A561" i="1" s="1"/>
  <c r="BF354" i="1"/>
  <c r="BG354" i="1" s="1"/>
  <c r="BH354" i="1" s="1"/>
  <c r="BL354" i="1" s="1"/>
  <c r="BF400" i="1"/>
  <c r="BG400" i="1" s="1"/>
  <c r="BH400" i="1" s="1"/>
  <c r="BO400" i="1" s="1"/>
  <c r="BF416" i="1"/>
  <c r="BG416" i="1" s="1"/>
  <c r="BH416" i="1" s="1"/>
  <c r="BF482" i="1"/>
  <c r="BG482" i="1" s="1"/>
  <c r="BH482" i="1" s="1"/>
  <c r="A482" i="1" s="1"/>
  <c r="BF422" i="1"/>
  <c r="BG422" i="1" s="1"/>
  <c r="BH422" i="1" s="1"/>
  <c r="BJ422" i="1" s="1"/>
  <c r="BF449" i="1"/>
  <c r="BG449" i="1" s="1"/>
  <c r="BH449" i="1" s="1"/>
  <c r="BK449" i="1" s="1"/>
  <c r="BF457" i="1"/>
  <c r="BG457" i="1" s="1"/>
  <c r="BH457" i="1" s="1"/>
  <c r="BF465" i="1"/>
  <c r="BG465" i="1" s="1"/>
  <c r="BH465" i="1" s="1"/>
  <c r="A465" i="1" s="1"/>
  <c r="BF517" i="1"/>
  <c r="BG517" i="1" s="1"/>
  <c r="BH517" i="1" s="1"/>
  <c r="BJ517" i="1" s="1"/>
  <c r="BF370" i="1"/>
  <c r="BG370" i="1" s="1"/>
  <c r="BH370" i="1" s="1"/>
  <c r="BN370" i="1" s="1"/>
  <c r="BF446" i="1"/>
  <c r="BG446" i="1" s="1"/>
  <c r="BH446" i="1" s="1"/>
  <c r="BF454" i="1"/>
  <c r="BG454" i="1" s="1"/>
  <c r="BH454" i="1" s="1"/>
  <c r="A454" i="1" s="1"/>
  <c r="BF322" i="1"/>
  <c r="BG322" i="1" s="1"/>
  <c r="BH322" i="1" s="1"/>
  <c r="BL322" i="1" s="1"/>
  <c r="BF330" i="1"/>
  <c r="BG330" i="1" s="1"/>
  <c r="BH330" i="1" s="1"/>
  <c r="BN330" i="1" s="1"/>
  <c r="BF458" i="1"/>
  <c r="BG458" i="1" s="1"/>
  <c r="BH458" i="1" s="1"/>
  <c r="BF321" i="1"/>
  <c r="BG321" i="1" s="1"/>
  <c r="BH321" i="1" s="1"/>
  <c r="A321" i="1" s="1"/>
  <c r="BF309" i="1"/>
  <c r="BG309" i="1" s="1"/>
  <c r="BH309" i="1" s="1"/>
  <c r="BI309" i="1" s="1"/>
  <c r="BF412" i="1"/>
  <c r="BG412" i="1" s="1"/>
  <c r="BH412" i="1" s="1"/>
  <c r="BO412" i="1" s="1"/>
  <c r="BF461" i="1"/>
  <c r="BG461" i="1" s="1"/>
  <c r="BH461" i="1" s="1"/>
  <c r="BF528" i="1"/>
  <c r="BG528" i="1" s="1"/>
  <c r="BH528" i="1" s="1"/>
  <c r="A528" i="1" s="1"/>
  <c r="BF425" i="1"/>
  <c r="BG425" i="1" s="1"/>
  <c r="BH425" i="1" s="1"/>
  <c r="BN425" i="1" s="1"/>
  <c r="BF345" i="1"/>
  <c r="BG345" i="1" s="1"/>
  <c r="BH345" i="1" s="1"/>
  <c r="BN345" i="1" s="1"/>
  <c r="BF553" i="1"/>
  <c r="BG553" i="1" s="1"/>
  <c r="BH553" i="1" s="1"/>
  <c r="BF337" i="1"/>
  <c r="BG337" i="1" s="1"/>
  <c r="BH337" i="1" s="1"/>
  <c r="A337" i="1" s="1"/>
  <c r="BF305" i="1"/>
  <c r="BG305" i="1" s="1"/>
  <c r="BH305" i="1" s="1"/>
  <c r="BF358" i="1"/>
  <c r="BG358" i="1" s="1"/>
  <c r="BH358" i="1" s="1"/>
  <c r="BL358" i="1" s="1"/>
  <c r="BF525" i="1"/>
  <c r="BG525" i="1" s="1"/>
  <c r="BH525" i="1" s="1"/>
  <c r="BF374" i="1"/>
  <c r="BG374" i="1" s="1"/>
  <c r="BH374" i="1" s="1"/>
  <c r="A374" i="1" s="1"/>
  <c r="BF413" i="1"/>
  <c r="BG413" i="1" s="1"/>
  <c r="BH413" i="1" s="1"/>
  <c r="BJ413" i="1" s="1"/>
  <c r="BF647" i="1"/>
  <c r="BG647" i="1" s="1"/>
  <c r="BH647" i="1" s="1"/>
  <c r="A647" i="1" s="1"/>
  <c r="BF641" i="1"/>
  <c r="BG641" i="1" s="1"/>
  <c r="BH641" i="1" s="1"/>
  <c r="A641" i="1" s="1"/>
  <c r="BF645" i="1"/>
  <c r="BG645" i="1" s="1"/>
  <c r="BH645" i="1" s="1"/>
  <c r="A645" i="1" s="1"/>
  <c r="AU792" i="1"/>
  <c r="BF677" i="1"/>
  <c r="BG677" i="1" s="1"/>
  <c r="BH677" i="1" s="1"/>
  <c r="A677" i="1" s="1"/>
  <c r="BF620" i="1"/>
  <c r="BG620" i="1" s="1"/>
  <c r="BH620" i="1" s="1"/>
  <c r="A620" i="1" s="1"/>
  <c r="AX821" i="1"/>
  <c r="BC821" i="1"/>
  <c r="BF704" i="1"/>
  <c r="BG704" i="1" s="1"/>
  <c r="BH704" i="1" s="1"/>
  <c r="A704" i="1" s="1"/>
  <c r="BF724" i="1"/>
  <c r="BG724" i="1" s="1"/>
  <c r="BH724" i="1" s="1"/>
  <c r="A724" i="1" s="1"/>
  <c r="BE748" i="1"/>
  <c r="AU748" i="1"/>
  <c r="BE756" i="1"/>
  <c r="AU756" i="1"/>
  <c r="AT791" i="1"/>
  <c r="AY791" i="1"/>
  <c r="BF621" i="1"/>
  <c r="BG621" i="1" s="1"/>
  <c r="BH621" i="1" s="1"/>
  <c r="A621" i="1" s="1"/>
  <c r="BF629" i="1"/>
  <c r="BG629" i="1" s="1"/>
  <c r="BH629" i="1" s="1"/>
  <c r="A629" i="1" s="1"/>
  <c r="BF637" i="1"/>
  <c r="BG637" i="1" s="1"/>
  <c r="BH637" i="1" s="1"/>
  <c r="A637" i="1" s="1"/>
  <c r="BF655" i="1"/>
  <c r="BG655" i="1" s="1"/>
  <c r="BH655" i="1" s="1"/>
  <c r="A655" i="1" s="1"/>
  <c r="BF667" i="1"/>
  <c r="BG667" i="1" s="1"/>
  <c r="BH667" i="1" s="1"/>
  <c r="A667" i="1" s="1"/>
  <c r="BF798" i="1"/>
  <c r="BG798" i="1" s="1"/>
  <c r="BH798" i="1" s="1"/>
  <c r="A798" i="1" s="1"/>
  <c r="BA806" i="1"/>
  <c r="BB806" i="1"/>
  <c r="BF816" i="1"/>
  <c r="BG816" i="1" s="1"/>
  <c r="BH816" i="1" s="1"/>
  <c r="A816" i="1" s="1"/>
  <c r="AY824" i="1"/>
  <c r="BF832" i="1"/>
  <c r="BG832" i="1" s="1"/>
  <c r="BH832" i="1" s="1"/>
  <c r="A832" i="1" s="1"/>
  <c r="BF848" i="1"/>
  <c r="BG848" i="1" s="1"/>
  <c r="BH848" i="1" s="1"/>
  <c r="A848" i="1" s="1"/>
  <c r="BE799" i="1"/>
  <c r="AU799" i="1"/>
  <c r="BC855" i="1"/>
  <c r="AW855" i="1"/>
  <c r="BF697" i="1"/>
  <c r="BG697" i="1" s="1"/>
  <c r="BH697" i="1" s="1"/>
  <c r="A697" i="1" s="1"/>
  <c r="BD729" i="1"/>
  <c r="BB739" i="1"/>
  <c r="AV739" i="1"/>
  <c r="BB747" i="1"/>
  <c r="AV747" i="1"/>
  <c r="BB755" i="1"/>
  <c r="AV755" i="1"/>
  <c r="BB763" i="1"/>
  <c r="AV763" i="1"/>
  <c r="BF861" i="1"/>
  <c r="BG861" i="1" s="1"/>
  <c r="BH861" i="1" s="1"/>
  <c r="A861" i="1" s="1"/>
  <c r="AU851" i="1"/>
  <c r="AZ851" i="1"/>
  <c r="BF859" i="1"/>
  <c r="BG859" i="1" s="1"/>
  <c r="BH859" i="1" s="1"/>
  <c r="A859" i="1" s="1"/>
  <c r="BA792" i="1"/>
  <c r="BF602" i="1"/>
  <c r="BG602" i="1" s="1"/>
  <c r="BH602" i="1" s="1"/>
  <c r="A602" i="1" s="1"/>
  <c r="AZ803" i="1"/>
  <c r="BE803" i="1"/>
  <c r="BF706" i="1"/>
  <c r="BG706" i="1" s="1"/>
  <c r="BH706" i="1" s="1"/>
  <c r="A706" i="1" s="1"/>
  <c r="BC734" i="1"/>
  <c r="BC750" i="1"/>
  <c r="BC766" i="1"/>
  <c r="AW766" i="1"/>
  <c r="AY797" i="1"/>
  <c r="BF631" i="1"/>
  <c r="BG631" i="1" s="1"/>
  <c r="BH631" i="1" s="1"/>
  <c r="A631" i="1" s="1"/>
  <c r="BF649" i="1"/>
  <c r="BG649" i="1" s="1"/>
  <c r="BH649" i="1" s="1"/>
  <c r="A649" i="1" s="1"/>
  <c r="BB800" i="1"/>
  <c r="BE818" i="1"/>
  <c r="AU818" i="1"/>
  <c r="BE834" i="1"/>
  <c r="AU834" i="1"/>
  <c r="BD842" i="1"/>
  <c r="AT842" i="1"/>
  <c r="BF666" i="1"/>
  <c r="BG666" i="1" s="1"/>
  <c r="BH666" i="1" s="1"/>
  <c r="A666" i="1" s="1"/>
  <c r="AV781" i="1"/>
  <c r="BA781" i="1"/>
  <c r="AW831" i="1"/>
  <c r="AX831" i="1"/>
  <c r="BF588" i="1"/>
  <c r="BG588" i="1" s="1"/>
  <c r="BH588" i="1" s="1"/>
  <c r="A588" i="1" s="1"/>
  <c r="BF604" i="1"/>
  <c r="BG604" i="1" s="1"/>
  <c r="BH604" i="1" s="1"/>
  <c r="A604" i="1" s="1"/>
  <c r="BD741" i="1"/>
  <c r="BD749" i="1"/>
  <c r="AT749" i="1"/>
  <c r="BD757" i="1"/>
  <c r="BF765" i="1"/>
  <c r="BG765" i="1" s="1"/>
  <c r="BH765" i="1" s="1"/>
  <c r="A765" i="1" s="1"/>
  <c r="BF638" i="1"/>
  <c r="BG638" i="1" s="1"/>
  <c r="BH638" i="1" s="1"/>
  <c r="A638" i="1" s="1"/>
  <c r="BF642" i="1"/>
  <c r="BG642" i="1" s="1"/>
  <c r="BH642" i="1" s="1"/>
  <c r="A642" i="1" s="1"/>
  <c r="AW792" i="1"/>
  <c r="BF705" i="1"/>
  <c r="BG705" i="1" s="1"/>
  <c r="BH705" i="1" s="1"/>
  <c r="A705" i="1" s="1"/>
  <c r="AU735" i="1"/>
  <c r="AZ735" i="1"/>
  <c r="BF610" i="1"/>
  <c r="BG610" i="1" s="1"/>
  <c r="BH610" i="1" s="1"/>
  <c r="A610" i="1" s="1"/>
  <c r="BF654" i="1"/>
  <c r="BG654" i="1" s="1"/>
  <c r="BH654" i="1" s="1"/>
  <c r="A654" i="1" s="1"/>
  <c r="AX809" i="1"/>
  <c r="BF708" i="1"/>
  <c r="BG708" i="1" s="1"/>
  <c r="BH708" i="1" s="1"/>
  <c r="A708" i="1" s="1"/>
  <c r="BF720" i="1"/>
  <c r="BG720" i="1" s="1"/>
  <c r="BH720" i="1" s="1"/>
  <c r="A720" i="1" s="1"/>
  <c r="BA736" i="1"/>
  <c r="BB736" i="1"/>
  <c r="AW823" i="1"/>
  <c r="AX823" i="1"/>
  <c r="BF625" i="1"/>
  <c r="BG625" i="1" s="1"/>
  <c r="BH625" i="1" s="1"/>
  <c r="A625" i="1" s="1"/>
  <c r="BF633" i="1"/>
  <c r="BG633" i="1" s="1"/>
  <c r="BH633" i="1" s="1"/>
  <c r="A633" i="1" s="1"/>
  <c r="BF651" i="1"/>
  <c r="BG651" i="1" s="1"/>
  <c r="BH651" i="1" s="1"/>
  <c r="A651" i="1" s="1"/>
  <c r="BF659" i="1"/>
  <c r="BG659" i="1" s="1"/>
  <c r="BH659" i="1" s="1"/>
  <c r="A659" i="1" s="1"/>
  <c r="BC794" i="1"/>
  <c r="AW794" i="1"/>
  <c r="BE802" i="1"/>
  <c r="AU802" i="1"/>
  <c r="BC812" i="1"/>
  <c r="AW812" i="1"/>
  <c r="BC820" i="1"/>
  <c r="AW820" i="1"/>
  <c r="BF844" i="1"/>
  <c r="BG844" i="1" s="1"/>
  <c r="BH844" i="1" s="1"/>
  <c r="A844" i="1" s="1"/>
  <c r="BF852" i="1"/>
  <c r="BG852" i="1" s="1"/>
  <c r="BH852" i="1" s="1"/>
  <c r="A852" i="1" s="1"/>
  <c r="AY787" i="1"/>
  <c r="AW811" i="1"/>
  <c r="AX811" i="1"/>
  <c r="BF592" i="1"/>
  <c r="BG592" i="1" s="1"/>
  <c r="BH592" i="1" s="1"/>
  <c r="A592" i="1" s="1"/>
  <c r="BF608" i="1"/>
  <c r="BG608" i="1" s="1"/>
  <c r="BH608" i="1" s="1"/>
  <c r="A608" i="1" s="1"/>
  <c r="BF685" i="1"/>
  <c r="BG685" i="1" s="1"/>
  <c r="BH685" i="1" s="1"/>
  <c r="A685" i="1" s="1"/>
  <c r="AW733" i="1"/>
  <c r="AX733" i="1"/>
  <c r="BF860" i="1"/>
  <c r="BG860" i="1" s="1"/>
  <c r="BH860" i="1" s="1"/>
  <c r="A860" i="1" s="1"/>
  <c r="BF669" i="1"/>
  <c r="BG669" i="1" s="1"/>
  <c r="BH669" i="1" s="1"/>
  <c r="A669" i="1" s="1"/>
  <c r="BF786" i="1"/>
  <c r="BG786" i="1" s="1"/>
  <c r="BH786" i="1" s="1"/>
  <c r="A786" i="1" s="1"/>
  <c r="BF854" i="1"/>
  <c r="BG854" i="1" s="1"/>
  <c r="BH854" i="1" s="1"/>
  <c r="A854" i="1" s="1"/>
  <c r="BF660" i="1"/>
  <c r="BG660" i="1" s="1"/>
  <c r="BH660" i="1" s="1"/>
  <c r="A660" i="1" s="1"/>
  <c r="AY785" i="1"/>
  <c r="BF694" i="1"/>
  <c r="BG694" i="1" s="1"/>
  <c r="BH694" i="1" s="1"/>
  <c r="A694" i="1" s="1"/>
  <c r="AU702" i="1"/>
  <c r="BF658" i="1"/>
  <c r="BG658" i="1" s="1"/>
  <c r="BH658" i="1" s="1"/>
  <c r="A658" i="1" s="1"/>
  <c r="BF775" i="1"/>
  <c r="BG775" i="1" s="1"/>
  <c r="BH775" i="1" s="1"/>
  <c r="A775" i="1" s="1"/>
  <c r="AW807" i="1"/>
  <c r="AX807" i="1"/>
  <c r="AU829" i="1"/>
  <c r="AZ829" i="1"/>
  <c r="BF627" i="1"/>
  <c r="BG627" i="1" s="1"/>
  <c r="BH627" i="1" s="1"/>
  <c r="A627" i="1" s="1"/>
  <c r="BF635" i="1"/>
  <c r="BG635" i="1" s="1"/>
  <c r="BH635" i="1" s="1"/>
  <c r="A635" i="1" s="1"/>
  <c r="BF653" i="1"/>
  <c r="BG653" i="1" s="1"/>
  <c r="BH653" i="1" s="1"/>
  <c r="A653" i="1" s="1"/>
  <c r="BF663" i="1"/>
  <c r="BG663" i="1" s="1"/>
  <c r="BH663" i="1" s="1"/>
  <c r="A663" i="1" s="1"/>
  <c r="BF796" i="1"/>
  <c r="BG796" i="1" s="1"/>
  <c r="BH796" i="1" s="1"/>
  <c r="A796" i="1" s="1"/>
  <c r="AY804" i="1"/>
  <c r="BD804" i="1"/>
  <c r="BB814" i="1"/>
  <c r="BF819" i="1"/>
  <c r="BG819" i="1" s="1"/>
  <c r="BH819" i="1" s="1"/>
  <c r="A819" i="1" s="1"/>
  <c r="BD843" i="1"/>
  <c r="BF679" i="1"/>
  <c r="BG679" i="1" s="1"/>
  <c r="BH679" i="1" s="1"/>
  <c r="A679" i="1" s="1"/>
  <c r="BF737" i="1"/>
  <c r="BG737" i="1" s="1"/>
  <c r="BH737" i="1" s="1"/>
  <c r="A737" i="1" s="1"/>
  <c r="BF745" i="1"/>
  <c r="BG745" i="1" s="1"/>
  <c r="BH745" i="1" s="1"/>
  <c r="A745" i="1" s="1"/>
  <c r="BF753" i="1"/>
  <c r="BG753" i="1" s="1"/>
  <c r="BH753" i="1" s="1"/>
  <c r="A753" i="1" s="1"/>
  <c r="BF761" i="1"/>
  <c r="BG761" i="1" s="1"/>
  <c r="BH761" i="1" s="1"/>
  <c r="A761" i="1" s="1"/>
  <c r="BF94" i="1"/>
  <c r="BG94" i="1" s="1"/>
  <c r="BH94" i="1" s="1"/>
  <c r="BF286" i="1"/>
  <c r="BG286" i="1" s="1"/>
  <c r="BH286" i="1" s="1"/>
  <c r="A286" i="1" s="1"/>
  <c r="BF259" i="1"/>
  <c r="BG259" i="1" s="1"/>
  <c r="BH259" i="1" s="1"/>
  <c r="BK259" i="1" s="1"/>
  <c r="BF250" i="1"/>
  <c r="BG250" i="1" s="1"/>
  <c r="BH250" i="1" s="1"/>
  <c r="A250" i="1" s="1"/>
  <c r="BF230" i="1"/>
  <c r="BG230" i="1" s="1"/>
  <c r="BH230" i="1" s="1"/>
  <c r="BJ230" i="1" s="1"/>
  <c r="BF197" i="1"/>
  <c r="BG197" i="1" s="1"/>
  <c r="BH197" i="1" s="1"/>
  <c r="A197" i="1" s="1"/>
  <c r="BF179" i="1"/>
  <c r="BG179" i="1" s="1"/>
  <c r="BH179" i="1" s="1"/>
  <c r="BF170" i="1"/>
  <c r="BG170" i="1" s="1"/>
  <c r="BH170" i="1" s="1"/>
  <c r="A170" i="1" s="1"/>
  <c r="BF268" i="1"/>
  <c r="BG268" i="1" s="1"/>
  <c r="BH268" i="1" s="1"/>
  <c r="BF241" i="1"/>
  <c r="BG241" i="1" s="1"/>
  <c r="BH241" i="1" s="1"/>
  <c r="A241" i="1" s="1"/>
  <c r="BF408" i="1"/>
  <c r="BG408" i="1" s="1"/>
  <c r="BH408" i="1" s="1"/>
  <c r="A408" i="1" s="1"/>
  <c r="BF567" i="1"/>
  <c r="BG567" i="1" s="1"/>
  <c r="BH567" i="1" s="1"/>
  <c r="A567" i="1" s="1"/>
  <c r="BF303" i="1"/>
  <c r="BG303" i="1" s="1"/>
  <c r="BH303" i="1" s="1"/>
  <c r="A303" i="1" s="1"/>
  <c r="BF315" i="1"/>
  <c r="BG315" i="1" s="1"/>
  <c r="BH315" i="1" s="1"/>
  <c r="A315" i="1" s="1"/>
  <c r="BF543" i="1"/>
  <c r="BG543" i="1" s="1"/>
  <c r="BH543" i="1" s="1"/>
  <c r="A543" i="1" s="1"/>
  <c r="BF565" i="1"/>
  <c r="BG565" i="1" s="1"/>
  <c r="BH565" i="1" s="1"/>
  <c r="A565" i="1" s="1"/>
  <c r="BF485" i="1"/>
  <c r="BG485" i="1" s="1"/>
  <c r="BH485" i="1" s="1"/>
  <c r="A485" i="1" s="1"/>
  <c r="BF382" i="1"/>
  <c r="BG382" i="1" s="1"/>
  <c r="BH382" i="1" s="1"/>
  <c r="A382" i="1" s="1"/>
  <c r="BF435" i="1"/>
  <c r="BG435" i="1" s="1"/>
  <c r="BH435" i="1" s="1"/>
  <c r="A435" i="1" s="1"/>
  <c r="BF532" i="1"/>
  <c r="BG532" i="1" s="1"/>
  <c r="BH532" i="1" s="1"/>
  <c r="A532" i="1" s="1"/>
  <c r="BF574" i="1"/>
  <c r="BG574" i="1" s="1"/>
  <c r="BH574" i="1" s="1"/>
  <c r="A574" i="1" s="1"/>
  <c r="BF392" i="1"/>
  <c r="BG392" i="1" s="1"/>
  <c r="BH392" i="1" s="1"/>
  <c r="A392" i="1" s="1"/>
  <c r="BF419" i="1"/>
  <c r="BG419" i="1" s="1"/>
  <c r="BH419" i="1" s="1"/>
  <c r="A419" i="1" s="1"/>
  <c r="BF352" i="1"/>
  <c r="BG352" i="1" s="1"/>
  <c r="BH352" i="1" s="1"/>
  <c r="A352" i="1" s="1"/>
  <c r="BF316" i="1"/>
  <c r="BG316" i="1" s="1"/>
  <c r="BH316" i="1" s="1"/>
  <c r="A316" i="1" s="1"/>
  <c r="BF499" i="1"/>
  <c r="BG499" i="1" s="1"/>
  <c r="BH499" i="1" s="1"/>
  <c r="A499" i="1" s="1"/>
  <c r="BF576" i="1"/>
  <c r="BG576" i="1" s="1"/>
  <c r="BH576" i="1" s="1"/>
  <c r="A576" i="1" s="1"/>
  <c r="BF318" i="1"/>
  <c r="BG318" i="1" s="1"/>
  <c r="BH318" i="1" s="1"/>
  <c r="A318" i="1" s="1"/>
  <c r="BF324" i="1"/>
  <c r="BG324" i="1" s="1"/>
  <c r="BH324" i="1" s="1"/>
  <c r="A324" i="1" s="1"/>
  <c r="BF298" i="1"/>
  <c r="BG298" i="1" s="1"/>
  <c r="BH298" i="1" s="1"/>
  <c r="A298" i="1" s="1"/>
  <c r="BF332" i="1"/>
  <c r="BG332" i="1" s="1"/>
  <c r="BH332" i="1" s="1"/>
  <c r="A332" i="1" s="1"/>
  <c r="BF339" i="1"/>
  <c r="BG339" i="1" s="1"/>
  <c r="BH339" i="1" s="1"/>
  <c r="A339" i="1" s="1"/>
  <c r="BF456" i="1"/>
  <c r="BG456" i="1" s="1"/>
  <c r="BH456" i="1" s="1"/>
  <c r="A456" i="1" s="1"/>
  <c r="BF365" i="1"/>
  <c r="BG365" i="1" s="1"/>
  <c r="BH365" i="1" s="1"/>
  <c r="A365" i="1" s="1"/>
  <c r="BF367" i="1"/>
  <c r="BG367" i="1" s="1"/>
  <c r="BH367" i="1" s="1"/>
  <c r="A367" i="1" s="1"/>
  <c r="BF395" i="1"/>
  <c r="BG395" i="1" s="1"/>
  <c r="BH395" i="1" s="1"/>
  <c r="A395" i="1" s="1"/>
  <c r="BF403" i="1"/>
  <c r="BG403" i="1" s="1"/>
  <c r="BH403" i="1" s="1"/>
  <c r="A403" i="1" s="1"/>
  <c r="BF510" i="1"/>
  <c r="BG510" i="1" s="1"/>
  <c r="BH510" i="1" s="1"/>
  <c r="A510" i="1" s="1"/>
  <c r="BF529" i="1"/>
  <c r="BG529" i="1" s="1"/>
  <c r="BH529" i="1" s="1"/>
  <c r="A529" i="1" s="1"/>
  <c r="BF545" i="1"/>
  <c r="BG545" i="1" s="1"/>
  <c r="BH545" i="1" s="1"/>
  <c r="A545" i="1" s="1"/>
  <c r="BF414" i="1"/>
  <c r="BG414" i="1" s="1"/>
  <c r="BH414" i="1" s="1"/>
  <c r="A414" i="1" s="1"/>
  <c r="BF394" i="1"/>
  <c r="BG394" i="1" s="1"/>
  <c r="BH394" i="1" s="1"/>
  <c r="A394" i="1" s="1"/>
  <c r="BF387" i="1"/>
  <c r="BG387" i="1" s="1"/>
  <c r="BH387" i="1" s="1"/>
  <c r="A387" i="1" s="1"/>
  <c r="BF440" i="1"/>
  <c r="BG440" i="1" s="1"/>
  <c r="BH440" i="1" s="1"/>
  <c r="A440" i="1" s="1"/>
  <c r="BF448" i="1"/>
  <c r="BG448" i="1" s="1"/>
  <c r="BH448" i="1" s="1"/>
  <c r="A448" i="1" s="1"/>
  <c r="BF542" i="1"/>
  <c r="BG542" i="1" s="1"/>
  <c r="BH542" i="1" s="1"/>
  <c r="A542" i="1" s="1"/>
  <c r="BF437" i="1"/>
  <c r="BG437" i="1" s="1"/>
  <c r="BH437" i="1" s="1"/>
  <c r="A437" i="1" s="1"/>
  <c r="BF508" i="1"/>
  <c r="BG508" i="1" s="1"/>
  <c r="BH508" i="1" s="1"/>
  <c r="A508" i="1" s="1"/>
  <c r="BF357" i="1"/>
  <c r="BG357" i="1" s="1"/>
  <c r="BH357" i="1" s="1"/>
  <c r="A357" i="1" s="1"/>
  <c r="BF349" i="1"/>
  <c r="BG349" i="1" s="1"/>
  <c r="BH349" i="1" s="1"/>
  <c r="A349" i="1" s="1"/>
  <c r="BF340" i="1"/>
  <c r="BG340" i="1" s="1"/>
  <c r="BH340" i="1" s="1"/>
  <c r="A340" i="1" s="1"/>
  <c r="BF306" i="1"/>
  <c r="BG306" i="1" s="1"/>
  <c r="BH306" i="1" s="1"/>
  <c r="A306" i="1" s="1"/>
  <c r="BF418" i="1"/>
  <c r="BG418" i="1" s="1"/>
  <c r="BH418" i="1" s="1"/>
  <c r="A418" i="1" s="1"/>
  <c r="BF453" i="1"/>
  <c r="BG453" i="1" s="1"/>
  <c r="BH453" i="1" s="1"/>
  <c r="A453" i="1" s="1"/>
  <c r="BF547" i="1"/>
  <c r="BG547" i="1" s="1"/>
  <c r="BH547" i="1" s="1"/>
  <c r="A547" i="1" s="1"/>
  <c r="BF436" i="1"/>
  <c r="BG436" i="1" s="1"/>
  <c r="BH436" i="1" s="1"/>
  <c r="A436" i="1" s="1"/>
  <c r="BF372" i="1"/>
  <c r="BG372" i="1" s="1"/>
  <c r="BH372" i="1" s="1"/>
  <c r="A372" i="1" s="1"/>
  <c r="BF484" i="1"/>
  <c r="BG484" i="1" s="1"/>
  <c r="BH484" i="1" s="1"/>
  <c r="A484" i="1" s="1"/>
  <c r="BF450" i="1"/>
  <c r="BG450" i="1" s="1"/>
  <c r="BH450" i="1" s="1"/>
  <c r="A450" i="1" s="1"/>
  <c r="BF342" i="1"/>
  <c r="BG342" i="1" s="1"/>
  <c r="BH342" i="1" s="1"/>
  <c r="A342" i="1" s="1"/>
  <c r="BF428" i="1"/>
  <c r="BG428" i="1" s="1"/>
  <c r="BH428" i="1" s="1"/>
  <c r="A428" i="1" s="1"/>
  <c r="BF347" i="1"/>
  <c r="BG347" i="1" s="1"/>
  <c r="BH347" i="1" s="1"/>
  <c r="A347" i="1" s="1"/>
  <c r="BF341" i="1"/>
  <c r="BG341" i="1" s="1"/>
  <c r="BH341" i="1" s="1"/>
  <c r="A341" i="1" s="1"/>
  <c r="BF334" i="1"/>
  <c r="BG334" i="1" s="1"/>
  <c r="BH334" i="1" s="1"/>
  <c r="A334" i="1" s="1"/>
  <c r="BF310" i="1"/>
  <c r="BG310" i="1" s="1"/>
  <c r="BH310" i="1" s="1"/>
  <c r="A310" i="1" s="1"/>
  <c r="BF420" i="1"/>
  <c r="BG420" i="1" s="1"/>
  <c r="BH420" i="1" s="1"/>
  <c r="A420" i="1" s="1"/>
  <c r="BF445" i="1"/>
  <c r="BG445" i="1" s="1"/>
  <c r="BH445" i="1" s="1"/>
  <c r="A445" i="1" s="1"/>
  <c r="BF514" i="1"/>
  <c r="BG514" i="1" s="1"/>
  <c r="BH514" i="1" s="1"/>
  <c r="A514" i="1" s="1"/>
  <c r="BF491" i="1"/>
  <c r="BG491" i="1" s="1"/>
  <c r="BH491" i="1" s="1"/>
  <c r="A491" i="1" s="1"/>
  <c r="BF503" i="1"/>
  <c r="BG503" i="1" s="1"/>
  <c r="BH503" i="1" s="1"/>
  <c r="A503" i="1" s="1"/>
  <c r="BF398" i="1"/>
  <c r="BG398" i="1" s="1"/>
  <c r="BH398" i="1" s="1"/>
  <c r="A398" i="1" s="1"/>
  <c r="BF462" i="1"/>
  <c r="BG462" i="1" s="1"/>
  <c r="BH462" i="1" s="1"/>
  <c r="A462" i="1" s="1"/>
  <c r="BF538" i="1"/>
  <c r="BG538" i="1" s="1"/>
  <c r="BH538" i="1" s="1"/>
  <c r="A538" i="1" s="1"/>
  <c r="BF562" i="1"/>
  <c r="BG562" i="1" s="1"/>
  <c r="BH562" i="1" s="1"/>
  <c r="A562" i="1" s="1"/>
  <c r="BF572" i="1"/>
  <c r="BG572" i="1" s="1"/>
  <c r="BH572" i="1" s="1"/>
  <c r="A572" i="1" s="1"/>
  <c r="BF212" i="1"/>
  <c r="BG212" i="1" s="1"/>
  <c r="BH212" i="1" s="1"/>
  <c r="BF159" i="1"/>
  <c r="BG159" i="1" s="1"/>
  <c r="BH159" i="1" s="1"/>
  <c r="BF180" i="1"/>
  <c r="BG180" i="1" s="1"/>
  <c r="BH180" i="1" s="1"/>
  <c r="A180" i="1" s="1"/>
  <c r="BF176" i="1"/>
  <c r="BG176" i="1" s="1"/>
  <c r="BH176" i="1" s="1"/>
  <c r="BO176" i="1" s="1"/>
  <c r="BF209" i="1"/>
  <c r="BG209" i="1" s="1"/>
  <c r="BH209" i="1" s="1"/>
  <c r="BO209" i="1" s="1"/>
  <c r="BF492" i="1"/>
  <c r="BG492" i="1" s="1"/>
  <c r="BH492" i="1" s="1"/>
  <c r="A492" i="1" s="1"/>
  <c r="BF573" i="1"/>
  <c r="BG573" i="1" s="1"/>
  <c r="BH573" i="1" s="1"/>
  <c r="A573" i="1" s="1"/>
  <c r="BF401" i="1"/>
  <c r="BG401" i="1" s="1"/>
  <c r="BH401" i="1" s="1"/>
  <c r="A401" i="1" s="1"/>
  <c r="BF535" i="1"/>
  <c r="BG535" i="1" s="1"/>
  <c r="BH535" i="1" s="1"/>
  <c r="A535" i="1" s="1"/>
  <c r="BF391" i="1"/>
  <c r="BG391" i="1" s="1"/>
  <c r="BH391" i="1" s="1"/>
  <c r="A391" i="1" s="1"/>
  <c r="BF390" i="1"/>
  <c r="BG390" i="1" s="1"/>
  <c r="BH390" i="1" s="1"/>
  <c r="A390" i="1" s="1"/>
  <c r="BF415" i="1"/>
  <c r="BG415" i="1" s="1"/>
  <c r="BH415" i="1" s="1"/>
  <c r="A415" i="1" s="1"/>
  <c r="BF402" i="1"/>
  <c r="BG402" i="1" s="1"/>
  <c r="BH402" i="1" s="1"/>
  <c r="A402" i="1" s="1"/>
  <c r="BF524" i="1"/>
  <c r="BG524" i="1" s="1"/>
  <c r="BH524" i="1" s="1"/>
  <c r="A524" i="1" s="1"/>
  <c r="BF548" i="1"/>
  <c r="BG548" i="1" s="1"/>
  <c r="BH548" i="1" s="1"/>
  <c r="A548" i="1" s="1"/>
  <c r="BF366" i="1"/>
  <c r="BG366" i="1" s="1"/>
  <c r="BH366" i="1" s="1"/>
  <c r="A366" i="1" s="1"/>
  <c r="BF360" i="1"/>
  <c r="BG360" i="1" s="1"/>
  <c r="BH360" i="1" s="1"/>
  <c r="A360" i="1" s="1"/>
  <c r="BF343" i="1"/>
  <c r="BG343" i="1" s="1"/>
  <c r="BH343" i="1" s="1"/>
  <c r="A343" i="1" s="1"/>
  <c r="BF376" i="1"/>
  <c r="BG376" i="1" s="1"/>
  <c r="BH376" i="1" s="1"/>
  <c r="A376" i="1" s="1"/>
  <c r="BF384" i="1"/>
  <c r="BG384" i="1" s="1"/>
  <c r="BH384" i="1" s="1"/>
  <c r="A384" i="1" s="1"/>
  <c r="BF475" i="1"/>
  <c r="BG475" i="1" s="1"/>
  <c r="BH475" i="1" s="1"/>
  <c r="A475" i="1" s="1"/>
  <c r="BF317" i="1"/>
  <c r="BG317" i="1" s="1"/>
  <c r="BH317" i="1" s="1"/>
  <c r="A317" i="1" s="1"/>
  <c r="BF388" i="1"/>
  <c r="BG388" i="1" s="1"/>
  <c r="BH388" i="1" s="1"/>
  <c r="A388" i="1" s="1"/>
  <c r="BF329" i="1"/>
  <c r="BG329" i="1" s="1"/>
  <c r="BH329" i="1" s="1"/>
  <c r="A329" i="1" s="1"/>
  <c r="BF311" i="1"/>
  <c r="BG311" i="1" s="1"/>
  <c r="BH311" i="1" s="1"/>
  <c r="A311" i="1" s="1"/>
  <c r="BF335" i="1"/>
  <c r="BG335" i="1" s="1"/>
  <c r="BH335" i="1" s="1"/>
  <c r="A335" i="1" s="1"/>
  <c r="BF319" i="1"/>
  <c r="BG319" i="1" s="1"/>
  <c r="BH319" i="1" s="1"/>
  <c r="A319" i="1" s="1"/>
  <c r="BF323" i="1"/>
  <c r="BG323" i="1" s="1"/>
  <c r="BH323" i="1" s="1"/>
  <c r="A323" i="1" s="1"/>
  <c r="BF466" i="1"/>
  <c r="BG466" i="1" s="1"/>
  <c r="BH466" i="1" s="1"/>
  <c r="A466" i="1" s="1"/>
  <c r="BF494" i="1"/>
  <c r="BG494" i="1" s="1"/>
  <c r="BH494" i="1" s="1"/>
  <c r="A494" i="1" s="1"/>
  <c r="BF441" i="1"/>
  <c r="BG441" i="1" s="1"/>
  <c r="BH441" i="1" s="1"/>
  <c r="A441" i="1" s="1"/>
  <c r="BF451" i="1"/>
  <c r="BG451" i="1" s="1"/>
  <c r="BH451" i="1" s="1"/>
  <c r="A451" i="1" s="1"/>
  <c r="BF459" i="1"/>
  <c r="BG459" i="1" s="1"/>
  <c r="BH459" i="1" s="1"/>
  <c r="A459" i="1" s="1"/>
  <c r="BF521" i="1"/>
  <c r="BG521" i="1" s="1"/>
  <c r="BH521" i="1" s="1"/>
  <c r="A521" i="1" s="1"/>
  <c r="BF571" i="1"/>
  <c r="BG571" i="1" s="1"/>
  <c r="BH571" i="1" s="1"/>
  <c r="A571" i="1" s="1"/>
  <c r="BF373" i="1"/>
  <c r="BG373" i="1" s="1"/>
  <c r="BH373" i="1" s="1"/>
  <c r="A373" i="1" s="1"/>
  <c r="BF381" i="1"/>
  <c r="BG381" i="1" s="1"/>
  <c r="BH381" i="1" s="1"/>
  <c r="A381" i="1" s="1"/>
  <c r="BF432" i="1"/>
  <c r="BG432" i="1" s="1"/>
  <c r="BH432" i="1" s="1"/>
  <c r="A432" i="1" s="1"/>
  <c r="BF469" i="1"/>
  <c r="BG469" i="1" s="1"/>
  <c r="BH469" i="1" s="1"/>
  <c r="A469" i="1" s="1"/>
  <c r="BF516" i="1"/>
  <c r="BG516" i="1" s="1"/>
  <c r="BH516" i="1" s="1"/>
  <c r="A516" i="1" s="1"/>
  <c r="BF506" i="1"/>
  <c r="BG506" i="1" s="1"/>
  <c r="BH506" i="1" s="1"/>
  <c r="A506" i="1" s="1"/>
  <c r="BF566" i="1"/>
  <c r="BG566" i="1" s="1"/>
  <c r="BH566" i="1" s="1"/>
  <c r="A566" i="1" s="1"/>
  <c r="BF348" i="1"/>
  <c r="BG348" i="1" s="1"/>
  <c r="BH348" i="1" s="1"/>
  <c r="A348" i="1" s="1"/>
  <c r="BF447" i="1"/>
  <c r="BG447" i="1" s="1"/>
  <c r="BH447" i="1" s="1"/>
  <c r="A447" i="1" s="1"/>
  <c r="BF569" i="1"/>
  <c r="BG569" i="1" s="1"/>
  <c r="BH569" i="1" s="1"/>
  <c r="A569" i="1" s="1"/>
  <c r="BF434" i="1"/>
  <c r="BG434" i="1" s="1"/>
  <c r="BH434" i="1" s="1"/>
  <c r="A434" i="1" s="1"/>
  <c r="BF294" i="1"/>
  <c r="BG294" i="1" s="1"/>
  <c r="BH294" i="1" s="1"/>
  <c r="A294" i="1" s="1"/>
  <c r="BF336" i="1"/>
  <c r="BG336" i="1" s="1"/>
  <c r="BH336" i="1" s="1"/>
  <c r="A336" i="1" s="1"/>
  <c r="BF472" i="1"/>
  <c r="BG472" i="1" s="1"/>
  <c r="BH472" i="1" s="1"/>
  <c r="A472" i="1" s="1"/>
  <c r="BF519" i="1"/>
  <c r="BG519" i="1" s="1"/>
  <c r="BH519" i="1" s="1"/>
  <c r="A519" i="1" s="1"/>
  <c r="BF369" i="1"/>
  <c r="BG369" i="1" s="1"/>
  <c r="BH369" i="1" s="1"/>
  <c r="A369" i="1" s="1"/>
  <c r="BF426" i="1"/>
  <c r="BG426" i="1" s="1"/>
  <c r="BH426" i="1" s="1"/>
  <c r="A426" i="1" s="1"/>
  <c r="BF512" i="1"/>
  <c r="BG512" i="1" s="1"/>
  <c r="BH512" i="1" s="1"/>
  <c r="A512" i="1" s="1"/>
  <c r="BF539" i="1"/>
  <c r="BG539" i="1" s="1"/>
  <c r="BH539" i="1" s="1"/>
  <c r="A539" i="1" s="1"/>
  <c r="BF488" i="1"/>
  <c r="BG488" i="1" s="1"/>
  <c r="BH488" i="1" s="1"/>
  <c r="A488" i="1" s="1"/>
  <c r="BF375" i="1"/>
  <c r="BG375" i="1" s="1"/>
  <c r="BH375" i="1" s="1"/>
  <c r="A375" i="1" s="1"/>
  <c r="BF489" i="1"/>
  <c r="BG489" i="1" s="1"/>
  <c r="BH489" i="1" s="1"/>
  <c r="A489" i="1" s="1"/>
  <c r="BF509" i="1"/>
  <c r="BG509" i="1" s="1"/>
  <c r="BH509" i="1" s="1"/>
  <c r="A509" i="1" s="1"/>
  <c r="BF536" i="1"/>
  <c r="BG536" i="1" s="1"/>
  <c r="BH536" i="1" s="1"/>
  <c r="A536" i="1" s="1"/>
  <c r="BF552" i="1"/>
  <c r="BG552" i="1" s="1"/>
  <c r="BH552" i="1" s="1"/>
  <c r="A552" i="1" s="1"/>
  <c r="BF326" i="1"/>
  <c r="BG326" i="1" s="1"/>
  <c r="BH326" i="1" s="1"/>
  <c r="A326" i="1" s="1"/>
  <c r="BF314" i="1"/>
  <c r="BG314" i="1" s="1"/>
  <c r="BH314" i="1" s="1"/>
  <c r="A314" i="1" s="1"/>
  <c r="BF396" i="1"/>
  <c r="BG396" i="1" s="1"/>
  <c r="BH396" i="1" s="1"/>
  <c r="A396" i="1" s="1"/>
  <c r="BF371" i="1"/>
  <c r="BG371" i="1" s="1"/>
  <c r="BH371" i="1" s="1"/>
  <c r="A371" i="1" s="1"/>
  <c r="BF399" i="1"/>
  <c r="BG399" i="1" s="1"/>
  <c r="BH399" i="1" s="1"/>
  <c r="A399" i="1" s="1"/>
  <c r="BF430" i="1"/>
  <c r="BG430" i="1" s="1"/>
  <c r="BH430" i="1" s="1"/>
  <c r="A430" i="1" s="1"/>
  <c r="BF463" i="1"/>
  <c r="BG463" i="1" s="1"/>
  <c r="BH463" i="1" s="1"/>
  <c r="A463" i="1" s="1"/>
  <c r="BF533" i="1"/>
  <c r="BG533" i="1" s="1"/>
  <c r="BH533" i="1" s="1"/>
  <c r="A533" i="1" s="1"/>
  <c r="BF549" i="1"/>
  <c r="BG549" i="1" s="1"/>
  <c r="BH549" i="1" s="1"/>
  <c r="A549" i="1" s="1"/>
  <c r="BF474" i="1"/>
  <c r="BG474" i="1" s="1"/>
  <c r="BH474" i="1" s="1"/>
  <c r="A474" i="1" s="1"/>
  <c r="BF405" i="1"/>
  <c r="BG405" i="1" s="1"/>
  <c r="BH405" i="1" s="1"/>
  <c r="A405" i="1" s="1"/>
  <c r="BF483" i="1"/>
  <c r="BG483" i="1" s="1"/>
  <c r="BH483" i="1" s="1"/>
  <c r="A483" i="1" s="1"/>
  <c r="BF368" i="1"/>
  <c r="BG368" i="1" s="1"/>
  <c r="BH368" i="1" s="1"/>
  <c r="A368" i="1" s="1"/>
  <c r="BF530" i="1"/>
  <c r="BG530" i="1" s="1"/>
  <c r="BH530" i="1" s="1"/>
  <c r="A530" i="1" s="1"/>
  <c r="BF554" i="1"/>
  <c r="BG554" i="1" s="1"/>
  <c r="BH554" i="1" s="1"/>
  <c r="A554" i="1" s="1"/>
  <c r="BF156" i="1"/>
  <c r="BG156" i="1" s="1"/>
  <c r="BH156" i="1" s="1"/>
  <c r="BL156" i="1" s="1"/>
  <c r="BF359" i="1"/>
  <c r="BG359" i="1" s="1"/>
  <c r="BH359" i="1" s="1"/>
  <c r="A359" i="1" s="1"/>
  <c r="BF527" i="1"/>
  <c r="BG527" i="1" s="1"/>
  <c r="BH527" i="1" s="1"/>
  <c r="A527" i="1" s="1"/>
  <c r="BF407" i="1"/>
  <c r="BG407" i="1" s="1"/>
  <c r="BH407" i="1" s="1"/>
  <c r="A407" i="1" s="1"/>
  <c r="BF467" i="1"/>
  <c r="BG467" i="1" s="1"/>
  <c r="BH467" i="1" s="1"/>
  <c r="A467" i="1" s="1"/>
  <c r="BF477" i="1"/>
  <c r="BG477" i="1" s="1"/>
  <c r="BH477" i="1" s="1"/>
  <c r="A477" i="1" s="1"/>
  <c r="BF507" i="1"/>
  <c r="BG507" i="1" s="1"/>
  <c r="BH507" i="1" s="1"/>
  <c r="A507" i="1" s="1"/>
  <c r="BF470" i="1"/>
  <c r="BG470" i="1" s="1"/>
  <c r="BH470" i="1" s="1"/>
  <c r="A470" i="1" s="1"/>
  <c r="BF556" i="1"/>
  <c r="BG556" i="1" s="1"/>
  <c r="BH556" i="1" s="1"/>
  <c r="A556" i="1" s="1"/>
  <c r="BF427" i="1"/>
  <c r="BG427" i="1" s="1"/>
  <c r="BH427" i="1" s="1"/>
  <c r="A427" i="1" s="1"/>
  <c r="BF498" i="1"/>
  <c r="BG498" i="1" s="1"/>
  <c r="BH498" i="1" s="1"/>
  <c r="A498" i="1" s="1"/>
  <c r="BF304" i="1"/>
  <c r="BG304" i="1" s="1"/>
  <c r="BH304" i="1" s="1"/>
  <c r="A304" i="1" s="1"/>
  <c r="BF308" i="1"/>
  <c r="BG308" i="1" s="1"/>
  <c r="BH308" i="1" s="1"/>
  <c r="A308" i="1" s="1"/>
  <c r="BF555" i="1"/>
  <c r="BG555" i="1" s="1"/>
  <c r="BH555" i="1" s="1"/>
  <c r="A555" i="1" s="1"/>
  <c r="BF495" i="1"/>
  <c r="BG495" i="1" s="1"/>
  <c r="BH495" i="1" s="1"/>
  <c r="A495" i="1" s="1"/>
  <c r="BF534" i="1"/>
  <c r="BG534" i="1" s="1"/>
  <c r="BH534" i="1" s="1"/>
  <c r="A534" i="1" s="1"/>
  <c r="BF558" i="1"/>
  <c r="BG558" i="1" s="1"/>
  <c r="BH558" i="1" s="1"/>
  <c r="A558" i="1" s="1"/>
  <c r="BF356" i="1"/>
  <c r="BG356" i="1" s="1"/>
  <c r="BH356" i="1" s="1"/>
  <c r="A356" i="1" s="1"/>
  <c r="BF350" i="1"/>
  <c r="BG350" i="1" s="1"/>
  <c r="BH350" i="1" s="1"/>
  <c r="A350" i="1" s="1"/>
  <c r="BF299" i="1"/>
  <c r="BG299" i="1" s="1"/>
  <c r="BH299" i="1" s="1"/>
  <c r="A299" i="1" s="1"/>
  <c r="BF312" i="1"/>
  <c r="BG312" i="1" s="1"/>
  <c r="BH312" i="1" s="1"/>
  <c r="A312" i="1" s="1"/>
  <c r="BF393" i="1"/>
  <c r="BG393" i="1" s="1"/>
  <c r="BH393" i="1" s="1"/>
  <c r="A393" i="1" s="1"/>
  <c r="BF531" i="1"/>
  <c r="BG531" i="1" s="1"/>
  <c r="BH531" i="1" s="1"/>
  <c r="A531" i="1" s="1"/>
  <c r="BF383" i="1"/>
  <c r="BG383" i="1" s="1"/>
  <c r="BH383" i="1" s="1"/>
  <c r="A383" i="1" s="1"/>
  <c r="BF389" i="1"/>
  <c r="BG389" i="1" s="1"/>
  <c r="BH389" i="1" s="1"/>
  <c r="A389" i="1" s="1"/>
  <c r="BF442" i="1"/>
  <c r="BG442" i="1" s="1"/>
  <c r="BH442" i="1" s="1"/>
  <c r="A442" i="1" s="1"/>
  <c r="BF496" i="1"/>
  <c r="BG496" i="1" s="1"/>
  <c r="BH496" i="1" s="1"/>
  <c r="A496" i="1" s="1"/>
  <c r="BF380" i="1"/>
  <c r="BG380" i="1" s="1"/>
  <c r="BH380" i="1" s="1"/>
  <c r="A380" i="1" s="1"/>
  <c r="BF296" i="1"/>
  <c r="BG296" i="1" s="1"/>
  <c r="BH296" i="1" s="1"/>
  <c r="A296" i="1" s="1"/>
  <c r="BF351" i="1"/>
  <c r="BG351" i="1" s="1"/>
  <c r="BH351" i="1" s="1"/>
  <c r="A351" i="1" s="1"/>
  <c r="BF346" i="1"/>
  <c r="BG346" i="1" s="1"/>
  <c r="BH346" i="1" s="1"/>
  <c r="A346" i="1" s="1"/>
  <c r="BF328" i="1"/>
  <c r="BG328" i="1" s="1"/>
  <c r="BH328" i="1" s="1"/>
  <c r="A328" i="1" s="1"/>
  <c r="BF577" i="1"/>
  <c r="BG577" i="1" s="1"/>
  <c r="BH577" i="1" s="1"/>
  <c r="A577" i="1" s="1"/>
  <c r="BF455" i="1"/>
  <c r="BG455" i="1" s="1"/>
  <c r="BH455" i="1" s="1"/>
  <c r="A455" i="1" s="1"/>
  <c r="BF541" i="1"/>
  <c r="BG541" i="1" s="1"/>
  <c r="BH541" i="1" s="1"/>
  <c r="A541" i="1" s="1"/>
  <c r="BF473" i="1"/>
  <c r="BG473" i="1" s="1"/>
  <c r="BH473" i="1" s="1"/>
  <c r="A473" i="1" s="1"/>
  <c r="BF378" i="1"/>
  <c r="BG378" i="1" s="1"/>
  <c r="BH378" i="1" s="1"/>
  <c r="A378" i="1" s="1"/>
  <c r="BF500" i="1"/>
  <c r="BG500" i="1" s="1"/>
  <c r="BH500" i="1" s="1"/>
  <c r="A500" i="1" s="1"/>
  <c r="BF511" i="1"/>
  <c r="BG511" i="1" s="1"/>
  <c r="BH511" i="1" s="1"/>
  <c r="A511" i="1" s="1"/>
  <c r="BF522" i="1"/>
  <c r="BG522" i="1" s="1"/>
  <c r="BH522" i="1" s="1"/>
  <c r="A522" i="1" s="1"/>
  <c r="BF546" i="1"/>
  <c r="BG546" i="1" s="1"/>
  <c r="BH546" i="1" s="1"/>
  <c r="A546" i="1" s="1"/>
  <c r="BF253" i="1"/>
  <c r="BG253" i="1" s="1"/>
  <c r="BH253" i="1" s="1"/>
  <c r="BF220" i="1"/>
  <c r="BG220" i="1" s="1"/>
  <c r="BH220" i="1" s="1"/>
  <c r="BF363" i="1"/>
  <c r="BG363" i="1" s="1"/>
  <c r="BH363" i="1" s="1"/>
  <c r="A363" i="1" s="1"/>
  <c r="BF355" i="1"/>
  <c r="BG355" i="1" s="1"/>
  <c r="BH355" i="1" s="1"/>
  <c r="A355" i="1" s="1"/>
  <c r="BF320" i="1"/>
  <c r="BG320" i="1" s="1"/>
  <c r="BH320" i="1" s="1"/>
  <c r="A320" i="1" s="1"/>
  <c r="BF386" i="1"/>
  <c r="BG386" i="1" s="1"/>
  <c r="BH386" i="1" s="1"/>
  <c r="A386" i="1" s="1"/>
  <c r="BF551" i="1"/>
  <c r="BG551" i="1" s="1"/>
  <c r="BH551" i="1" s="1"/>
  <c r="A551" i="1" s="1"/>
  <c r="BF480" i="1"/>
  <c r="BG480" i="1" s="1"/>
  <c r="BH480" i="1" s="1"/>
  <c r="A480" i="1" s="1"/>
  <c r="BF379" i="1"/>
  <c r="BG379" i="1" s="1"/>
  <c r="BH379" i="1" s="1"/>
  <c r="A379" i="1" s="1"/>
  <c r="BF493" i="1"/>
  <c r="BG493" i="1" s="1"/>
  <c r="BH493" i="1" s="1"/>
  <c r="A493" i="1" s="1"/>
  <c r="BF464" i="1"/>
  <c r="BG464" i="1" s="1"/>
  <c r="BH464" i="1" s="1"/>
  <c r="A464" i="1" s="1"/>
  <c r="BF513" i="1"/>
  <c r="BG513" i="1" s="1"/>
  <c r="BH513" i="1" s="1"/>
  <c r="A513" i="1" s="1"/>
  <c r="BF540" i="1"/>
  <c r="BG540" i="1" s="1"/>
  <c r="BH540" i="1" s="1"/>
  <c r="A540" i="1" s="1"/>
  <c r="BF564" i="1"/>
  <c r="BG564" i="1" s="1"/>
  <c r="BH564" i="1" s="1"/>
  <c r="A564" i="1" s="1"/>
  <c r="BF421" i="1"/>
  <c r="BG421" i="1" s="1"/>
  <c r="BH421" i="1" s="1"/>
  <c r="A421" i="1" s="1"/>
  <c r="BF364" i="1"/>
  <c r="BG364" i="1" s="1"/>
  <c r="BH364" i="1" s="1"/>
  <c r="A364" i="1" s="1"/>
  <c r="BF333" i="1"/>
  <c r="BG333" i="1" s="1"/>
  <c r="BH333" i="1" s="1"/>
  <c r="A333" i="1" s="1"/>
  <c r="BF325" i="1"/>
  <c r="BG325" i="1" s="1"/>
  <c r="BH325" i="1" s="1"/>
  <c r="A325" i="1" s="1"/>
  <c r="BF313" i="1"/>
  <c r="BG313" i="1" s="1"/>
  <c r="BH313" i="1" s="1"/>
  <c r="A313" i="1" s="1"/>
  <c r="BF338" i="1"/>
  <c r="BG338" i="1" s="1"/>
  <c r="BH338" i="1" s="1"/>
  <c r="A338" i="1" s="1"/>
  <c r="BF570" i="1"/>
  <c r="BG570" i="1" s="1"/>
  <c r="BH570" i="1" s="1"/>
  <c r="A570" i="1" s="1"/>
  <c r="BF297" i="1"/>
  <c r="BG297" i="1" s="1"/>
  <c r="BH297" i="1" s="1"/>
  <c r="A297" i="1" s="1"/>
  <c r="BF295" i="1"/>
  <c r="BG295" i="1" s="1"/>
  <c r="BH295" i="1" s="1"/>
  <c r="A295" i="1" s="1"/>
  <c r="BF424" i="1"/>
  <c r="BG424" i="1" s="1"/>
  <c r="BH424" i="1" s="1"/>
  <c r="A424" i="1" s="1"/>
  <c r="BF537" i="1"/>
  <c r="BG537" i="1" s="1"/>
  <c r="BH537" i="1" s="1"/>
  <c r="A537" i="1" s="1"/>
  <c r="BF486" i="1"/>
  <c r="BG486" i="1" s="1"/>
  <c r="BH486" i="1" s="1"/>
  <c r="A486" i="1" s="1"/>
  <c r="BF409" i="1"/>
  <c r="BG409" i="1" s="1"/>
  <c r="BH409" i="1" s="1"/>
  <c r="A409" i="1" s="1"/>
  <c r="BF479" i="1"/>
  <c r="BG479" i="1" s="1"/>
  <c r="BH479" i="1" s="1"/>
  <c r="A479" i="1" s="1"/>
  <c r="BF487" i="1"/>
  <c r="BG487" i="1" s="1"/>
  <c r="BH487" i="1" s="1"/>
  <c r="A487" i="1" s="1"/>
  <c r="BF404" i="1"/>
  <c r="BG404" i="1" s="1"/>
  <c r="BH404" i="1" s="1"/>
  <c r="A404" i="1" s="1"/>
  <c r="BF478" i="1"/>
  <c r="BG478" i="1" s="1"/>
  <c r="BH478" i="1" s="1"/>
  <c r="A478" i="1" s="1"/>
  <c r="BF417" i="1"/>
  <c r="BG417" i="1" s="1"/>
  <c r="BH417" i="1" s="1"/>
  <c r="A417" i="1" s="1"/>
  <c r="BF515" i="1"/>
  <c r="BG515" i="1" s="1"/>
  <c r="BH515" i="1" s="1"/>
  <c r="A515" i="1" s="1"/>
  <c r="BF526" i="1"/>
  <c r="BG526" i="1" s="1"/>
  <c r="BH526" i="1" s="1"/>
  <c r="A526" i="1" s="1"/>
  <c r="BF550" i="1"/>
  <c r="BG550" i="1" s="1"/>
  <c r="BH550" i="1" s="1"/>
  <c r="A550" i="1" s="1"/>
  <c r="BF301" i="1"/>
  <c r="BG301" i="1" s="1"/>
  <c r="BH301" i="1" s="1"/>
  <c r="A301" i="1" s="1"/>
  <c r="BF505" i="1"/>
  <c r="BG505" i="1" s="1"/>
  <c r="BH505" i="1" s="1"/>
  <c r="A505" i="1" s="1"/>
  <c r="BF353" i="1"/>
  <c r="BG353" i="1" s="1"/>
  <c r="BH353" i="1" s="1"/>
  <c r="A353" i="1" s="1"/>
  <c r="BF307" i="1"/>
  <c r="BG307" i="1" s="1"/>
  <c r="BH307" i="1" s="1"/>
  <c r="A307" i="1" s="1"/>
  <c r="BF327" i="1"/>
  <c r="BG327" i="1" s="1"/>
  <c r="BH327" i="1" s="1"/>
  <c r="A327" i="1" s="1"/>
  <c r="BF331" i="1"/>
  <c r="BG331" i="1" s="1"/>
  <c r="BH331" i="1" s="1"/>
  <c r="A331" i="1" s="1"/>
  <c r="BF397" i="1"/>
  <c r="BG397" i="1" s="1"/>
  <c r="BH397" i="1" s="1"/>
  <c r="A397" i="1" s="1"/>
  <c r="BF443" i="1"/>
  <c r="BG443" i="1" s="1"/>
  <c r="BH443" i="1" s="1"/>
  <c r="A443" i="1" s="1"/>
  <c r="BF523" i="1"/>
  <c r="BG523" i="1" s="1"/>
  <c r="BH523" i="1" s="1"/>
  <c r="A523" i="1" s="1"/>
  <c r="BF557" i="1"/>
  <c r="BG557" i="1" s="1"/>
  <c r="BH557" i="1" s="1"/>
  <c r="A557" i="1" s="1"/>
  <c r="BF468" i="1"/>
  <c r="BG468" i="1" s="1"/>
  <c r="BH468" i="1" s="1"/>
  <c r="A468" i="1" s="1"/>
  <c r="BF411" i="1"/>
  <c r="BG411" i="1" s="1"/>
  <c r="BH411" i="1" s="1"/>
  <c r="A411" i="1" s="1"/>
  <c r="BF471" i="1"/>
  <c r="BG471" i="1" s="1"/>
  <c r="BH471" i="1" s="1"/>
  <c r="A471" i="1" s="1"/>
  <c r="BF481" i="1"/>
  <c r="BG481" i="1" s="1"/>
  <c r="BH481" i="1" s="1"/>
  <c r="A481" i="1" s="1"/>
  <c r="BF501" i="1"/>
  <c r="BG501" i="1" s="1"/>
  <c r="BH501" i="1" s="1"/>
  <c r="A501" i="1" s="1"/>
  <c r="BF518" i="1"/>
  <c r="BG518" i="1" s="1"/>
  <c r="BH518" i="1" s="1"/>
  <c r="A518" i="1" s="1"/>
  <c r="BF410" i="1"/>
  <c r="BG410" i="1" s="1"/>
  <c r="BH410" i="1" s="1"/>
  <c r="A410" i="1" s="1"/>
  <c r="BF423" i="1"/>
  <c r="BG423" i="1" s="1"/>
  <c r="BH423" i="1" s="1"/>
  <c r="A423" i="1" s="1"/>
  <c r="BF460" i="1"/>
  <c r="BG460" i="1" s="1"/>
  <c r="BH460" i="1" s="1"/>
  <c r="A460" i="1" s="1"/>
  <c r="BF520" i="1"/>
  <c r="BG520" i="1" s="1"/>
  <c r="BH520" i="1" s="1"/>
  <c r="A520" i="1" s="1"/>
  <c r="BF544" i="1"/>
  <c r="BG544" i="1" s="1"/>
  <c r="BH544" i="1" s="1"/>
  <c r="A544" i="1" s="1"/>
  <c r="BF560" i="1"/>
  <c r="BG560" i="1" s="1"/>
  <c r="BH560" i="1" s="1"/>
  <c r="A560" i="1" s="1"/>
  <c r="BF568" i="1"/>
  <c r="BG568" i="1" s="1"/>
  <c r="BH568" i="1" s="1"/>
  <c r="A568" i="1" s="1"/>
  <c r="BF431" i="1"/>
  <c r="BG431" i="1" s="1"/>
  <c r="BH431" i="1" s="1"/>
  <c r="A431" i="1" s="1"/>
  <c r="BF502" i="1"/>
  <c r="BG502" i="1" s="1"/>
  <c r="BH502" i="1" s="1"/>
  <c r="A502" i="1" s="1"/>
  <c r="BF433" i="1"/>
  <c r="BG433" i="1" s="1"/>
  <c r="BH433" i="1" s="1"/>
  <c r="A433" i="1" s="1"/>
  <c r="BF563" i="1"/>
  <c r="BG563" i="1" s="1"/>
  <c r="BH563" i="1" s="1"/>
  <c r="A563" i="1" s="1"/>
  <c r="BF497" i="1"/>
  <c r="BG497" i="1" s="1"/>
  <c r="BH497" i="1" s="1"/>
  <c r="A497" i="1" s="1"/>
  <c r="BF344" i="1"/>
  <c r="BG344" i="1" s="1"/>
  <c r="BH344" i="1" s="1"/>
  <c r="A344" i="1" s="1"/>
  <c r="BF361" i="1"/>
  <c r="BG361" i="1" s="1"/>
  <c r="BH361" i="1" s="1"/>
  <c r="A361" i="1" s="1"/>
  <c r="BF406" i="1"/>
  <c r="BG406" i="1" s="1"/>
  <c r="BH406" i="1" s="1"/>
  <c r="A406" i="1" s="1"/>
  <c r="BF476" i="1"/>
  <c r="BG476" i="1" s="1"/>
  <c r="BH476" i="1" s="1"/>
  <c r="A476" i="1" s="1"/>
  <c r="BF559" i="1"/>
  <c r="BG559" i="1" s="1"/>
  <c r="BH559" i="1" s="1"/>
  <c r="A559" i="1" s="1"/>
  <c r="BF377" i="1"/>
  <c r="BG377" i="1" s="1"/>
  <c r="BH377" i="1" s="1"/>
  <c r="A377" i="1" s="1"/>
  <c r="BF385" i="1"/>
  <c r="BG385" i="1" s="1"/>
  <c r="BH385" i="1" s="1"/>
  <c r="A385" i="1" s="1"/>
  <c r="BF438" i="1"/>
  <c r="BG438" i="1" s="1"/>
  <c r="BH438" i="1" s="1"/>
  <c r="A438" i="1" s="1"/>
  <c r="BF439" i="1"/>
  <c r="BG439" i="1" s="1"/>
  <c r="BH439" i="1" s="1"/>
  <c r="A439" i="1" s="1"/>
  <c r="BF444" i="1"/>
  <c r="BG444" i="1" s="1"/>
  <c r="BH444" i="1" s="1"/>
  <c r="A444" i="1" s="1"/>
  <c r="BF452" i="1"/>
  <c r="BG452" i="1" s="1"/>
  <c r="BH452" i="1" s="1"/>
  <c r="A452" i="1" s="1"/>
  <c r="BF96" i="1"/>
  <c r="BG96" i="1" s="1"/>
  <c r="BH96" i="1" s="1"/>
  <c r="BI96" i="1" s="1"/>
  <c r="BF234" i="1"/>
  <c r="BG234" i="1" s="1"/>
  <c r="BH234" i="1" s="1"/>
  <c r="A234" i="1" s="1"/>
  <c r="BF152" i="1"/>
  <c r="BG152" i="1" s="1"/>
  <c r="BH152" i="1" s="1"/>
  <c r="A152" i="1" s="1"/>
  <c r="BF235" i="1"/>
  <c r="BG235" i="1" s="1"/>
  <c r="BH235" i="1" s="1"/>
  <c r="A235" i="1" s="1"/>
  <c r="BF277" i="1"/>
  <c r="BG277" i="1" s="1"/>
  <c r="BH277" i="1" s="1"/>
  <c r="A277" i="1" s="1"/>
  <c r="BF157" i="1"/>
  <c r="BG157" i="1" s="1"/>
  <c r="BH157" i="1" s="1"/>
  <c r="A157" i="1" s="1"/>
  <c r="BF239" i="1"/>
  <c r="BG239" i="1" s="1"/>
  <c r="BH239" i="1" s="1"/>
  <c r="A239" i="1" s="1"/>
  <c r="BF129" i="1"/>
  <c r="BG129" i="1" s="1"/>
  <c r="BH129" i="1" s="1"/>
  <c r="BM129" i="1" s="1"/>
  <c r="BF284" i="1"/>
  <c r="BG284" i="1" s="1"/>
  <c r="BH284" i="1" s="1"/>
  <c r="A284" i="1" s="1"/>
  <c r="BF275" i="1"/>
  <c r="BG275" i="1" s="1"/>
  <c r="BH275" i="1" s="1"/>
  <c r="A275" i="1" s="1"/>
  <c r="BF206" i="1"/>
  <c r="BG206" i="1" s="1"/>
  <c r="BH206" i="1" s="1"/>
  <c r="A206" i="1" s="1"/>
  <c r="BF271" i="1"/>
  <c r="BG271" i="1" s="1"/>
  <c r="BH271" i="1" s="1"/>
  <c r="A271" i="1" s="1"/>
  <c r="BF251" i="1"/>
  <c r="BG251" i="1" s="1"/>
  <c r="BH251" i="1" s="1"/>
  <c r="A251" i="1" s="1"/>
  <c r="BF228" i="1"/>
  <c r="BG228" i="1" s="1"/>
  <c r="BH228" i="1" s="1"/>
  <c r="A228" i="1" s="1"/>
  <c r="BF246" i="1"/>
  <c r="BG246" i="1" s="1"/>
  <c r="BH246" i="1" s="1"/>
  <c r="A246" i="1" s="1"/>
  <c r="BF242" i="1"/>
  <c r="BG242" i="1" s="1"/>
  <c r="BH242" i="1" s="1"/>
  <c r="A242" i="1" s="1"/>
  <c r="BF160" i="1"/>
  <c r="BG160" i="1" s="1"/>
  <c r="BH160" i="1" s="1"/>
  <c r="A160" i="1" s="1"/>
  <c r="BF278" i="1"/>
  <c r="BG278" i="1" s="1"/>
  <c r="BH278" i="1" s="1"/>
  <c r="A278" i="1" s="1"/>
  <c r="BF272" i="1"/>
  <c r="BG272" i="1" s="1"/>
  <c r="BH272" i="1" s="1"/>
  <c r="A272" i="1" s="1"/>
  <c r="BF257" i="1"/>
  <c r="BG257" i="1" s="1"/>
  <c r="BH257" i="1" s="1"/>
  <c r="A257" i="1" s="1"/>
  <c r="BF155" i="1"/>
  <c r="BG155" i="1" s="1"/>
  <c r="BH155" i="1" s="1"/>
  <c r="A155" i="1" s="1"/>
  <c r="BF258" i="1"/>
  <c r="BG258" i="1" s="1"/>
  <c r="BH258" i="1" s="1"/>
  <c r="A258" i="1" s="1"/>
  <c r="BF225" i="1"/>
  <c r="BG225" i="1" s="1"/>
  <c r="BH225" i="1" s="1"/>
  <c r="A225" i="1" s="1"/>
  <c r="BF175" i="1"/>
  <c r="BG175" i="1" s="1"/>
  <c r="BH175" i="1" s="1"/>
  <c r="A175" i="1" s="1"/>
  <c r="BF178" i="1"/>
  <c r="BG178" i="1" s="1"/>
  <c r="BH178" i="1" s="1"/>
  <c r="A178" i="1" s="1"/>
  <c r="BF248" i="1"/>
  <c r="BG248" i="1" s="1"/>
  <c r="BH248" i="1" s="1"/>
  <c r="A248" i="1" s="1"/>
  <c r="BF249" i="1"/>
  <c r="BG249" i="1" s="1"/>
  <c r="BH249" i="1" s="1"/>
  <c r="A249" i="1" s="1"/>
  <c r="BF166" i="1"/>
  <c r="BG166" i="1" s="1"/>
  <c r="BH166" i="1" s="1"/>
  <c r="A166" i="1" s="1"/>
  <c r="BF177" i="1"/>
  <c r="BG177" i="1" s="1"/>
  <c r="BH177" i="1" s="1"/>
  <c r="A177" i="1" s="1"/>
  <c r="BF181" i="1"/>
  <c r="BG181" i="1" s="1"/>
  <c r="BH181" i="1" s="1"/>
  <c r="A181" i="1" s="1"/>
  <c r="BF182" i="1"/>
  <c r="BG182" i="1" s="1"/>
  <c r="BH182" i="1" s="1"/>
  <c r="A182" i="1" s="1"/>
  <c r="BF256" i="1"/>
  <c r="BG256" i="1" s="1"/>
  <c r="BH256" i="1" s="1"/>
  <c r="A256" i="1" s="1"/>
  <c r="BF283" i="1"/>
  <c r="BG283" i="1" s="1"/>
  <c r="BH283" i="1" s="1"/>
  <c r="A283" i="1" s="1"/>
  <c r="BF210" i="1"/>
  <c r="BG210" i="1" s="1"/>
  <c r="BH210" i="1" s="1"/>
  <c r="A210" i="1" s="1"/>
  <c r="BF255" i="1"/>
  <c r="BG255" i="1" s="1"/>
  <c r="BH255" i="1" s="1"/>
  <c r="A255" i="1" s="1"/>
  <c r="BF237" i="1"/>
  <c r="BG237" i="1" s="1"/>
  <c r="BH237" i="1" s="1"/>
  <c r="A237" i="1" s="1"/>
  <c r="BF292" i="1"/>
  <c r="BG292" i="1" s="1"/>
  <c r="BH292" i="1" s="1"/>
  <c r="A292" i="1" s="1"/>
  <c r="BF174" i="1"/>
  <c r="BG174" i="1" s="1"/>
  <c r="BH174" i="1" s="1"/>
  <c r="A174" i="1" s="1"/>
  <c r="BF161" i="1"/>
  <c r="BG161" i="1" s="1"/>
  <c r="BH161" i="1" s="1"/>
  <c r="A161" i="1" s="1"/>
  <c r="BF222" i="1"/>
  <c r="BG222" i="1" s="1"/>
  <c r="BH222" i="1" s="1"/>
  <c r="A222" i="1" s="1"/>
  <c r="BF215" i="1"/>
  <c r="BG215" i="1" s="1"/>
  <c r="BH215" i="1" s="1"/>
  <c r="A215" i="1" s="1"/>
  <c r="BF125" i="1"/>
  <c r="BG125" i="1" s="1"/>
  <c r="BH125" i="1" s="1"/>
  <c r="BN125" i="1" s="1"/>
  <c r="BF290" i="1"/>
  <c r="BG290" i="1" s="1"/>
  <c r="BH290" i="1" s="1"/>
  <c r="A290" i="1" s="1"/>
  <c r="BF171" i="1"/>
  <c r="BG171" i="1" s="1"/>
  <c r="BH171" i="1" s="1"/>
  <c r="A171" i="1" s="1"/>
  <c r="BF167" i="1"/>
  <c r="BG167" i="1" s="1"/>
  <c r="BH167" i="1" s="1"/>
  <c r="A167" i="1" s="1"/>
  <c r="BF205" i="1"/>
  <c r="BG205" i="1" s="1"/>
  <c r="BH205" i="1" s="1"/>
  <c r="A205" i="1" s="1"/>
  <c r="BF273" i="1"/>
  <c r="BG273" i="1" s="1"/>
  <c r="BH273" i="1" s="1"/>
  <c r="A273" i="1" s="1"/>
  <c r="BF202" i="1"/>
  <c r="BG202" i="1" s="1"/>
  <c r="BH202" i="1" s="1"/>
  <c r="A202" i="1" s="1"/>
  <c r="BF191" i="1"/>
  <c r="BG191" i="1" s="1"/>
  <c r="BH191" i="1" s="1"/>
  <c r="A191" i="1" s="1"/>
  <c r="BF188" i="1"/>
  <c r="BG188" i="1" s="1"/>
  <c r="BH188" i="1" s="1"/>
  <c r="A188" i="1" s="1"/>
  <c r="BF280" i="1"/>
  <c r="BG280" i="1" s="1"/>
  <c r="BH280" i="1" s="1"/>
  <c r="A280" i="1" s="1"/>
  <c r="BF200" i="1"/>
  <c r="BG200" i="1" s="1"/>
  <c r="BH200" i="1" s="1"/>
  <c r="A200" i="1" s="1"/>
  <c r="BF162" i="1"/>
  <c r="BG162" i="1" s="1"/>
  <c r="BH162" i="1" s="1"/>
  <c r="A162" i="1" s="1"/>
  <c r="BF164" i="1"/>
  <c r="BG164" i="1" s="1"/>
  <c r="BH164" i="1" s="1"/>
  <c r="A164" i="1" s="1"/>
  <c r="BF204" i="1"/>
  <c r="BG204" i="1" s="1"/>
  <c r="BH204" i="1" s="1"/>
  <c r="A204" i="1" s="1"/>
  <c r="BF192" i="1"/>
  <c r="BG192" i="1" s="1"/>
  <c r="BH192" i="1" s="1"/>
  <c r="A192" i="1" s="1"/>
  <c r="BF203" i="1"/>
  <c r="BG203" i="1" s="1"/>
  <c r="BH203" i="1" s="1"/>
  <c r="A203" i="1" s="1"/>
  <c r="BF172" i="1"/>
  <c r="BG172" i="1" s="1"/>
  <c r="BH172" i="1" s="1"/>
  <c r="A172" i="1" s="1"/>
  <c r="BF238" i="1"/>
  <c r="BG238" i="1" s="1"/>
  <c r="BH238" i="1" s="1"/>
  <c r="A238" i="1" s="1"/>
  <c r="BF293" i="1"/>
  <c r="BG293" i="1" s="1"/>
  <c r="BH293" i="1" s="1"/>
  <c r="A293" i="1" s="1"/>
  <c r="BF289" i="1"/>
  <c r="BG289" i="1" s="1"/>
  <c r="BH289" i="1" s="1"/>
  <c r="A289" i="1" s="1"/>
  <c r="BF274" i="1"/>
  <c r="BG274" i="1" s="1"/>
  <c r="BH274" i="1" s="1"/>
  <c r="A274" i="1" s="1"/>
  <c r="BF154" i="1"/>
  <c r="BG154" i="1" s="1"/>
  <c r="BH154" i="1" s="1"/>
  <c r="A154" i="1" s="1"/>
  <c r="BF236" i="1"/>
  <c r="BG236" i="1" s="1"/>
  <c r="BH236" i="1" s="1"/>
  <c r="A236" i="1" s="1"/>
  <c r="BF185" i="1"/>
  <c r="BG185" i="1" s="1"/>
  <c r="BH185" i="1" s="1"/>
  <c r="A185" i="1" s="1"/>
  <c r="BF217" i="1"/>
  <c r="BG217" i="1" s="1"/>
  <c r="BH217" i="1" s="1"/>
  <c r="A217" i="1" s="1"/>
  <c r="BF265" i="1"/>
  <c r="BG265" i="1" s="1"/>
  <c r="BH265" i="1" s="1"/>
  <c r="A265" i="1" s="1"/>
  <c r="BF261" i="1"/>
  <c r="BG261" i="1" s="1"/>
  <c r="BH261" i="1" s="1"/>
  <c r="A261" i="1" s="1"/>
  <c r="BF201" i="1"/>
  <c r="BG201" i="1" s="1"/>
  <c r="BH201" i="1" s="1"/>
  <c r="A201" i="1" s="1"/>
  <c r="BF158" i="1"/>
  <c r="BG158" i="1" s="1"/>
  <c r="BH158" i="1" s="1"/>
  <c r="A158" i="1" s="1"/>
  <c r="BF269" i="1"/>
  <c r="BG269" i="1" s="1"/>
  <c r="BH269" i="1" s="1"/>
  <c r="A269" i="1" s="1"/>
  <c r="BF266" i="1"/>
  <c r="BG266" i="1" s="1"/>
  <c r="BH266" i="1" s="1"/>
  <c r="A266" i="1" s="1"/>
  <c r="BF211" i="1"/>
  <c r="BG211" i="1" s="1"/>
  <c r="BH211" i="1" s="1"/>
  <c r="A211" i="1" s="1"/>
  <c r="BF267" i="1"/>
  <c r="BG267" i="1" s="1"/>
  <c r="BH267" i="1" s="1"/>
  <c r="A267" i="1" s="1"/>
  <c r="BF262" i="1"/>
  <c r="BG262" i="1" s="1"/>
  <c r="BH262" i="1" s="1"/>
  <c r="A262" i="1" s="1"/>
  <c r="BF189" i="1"/>
  <c r="BG189" i="1" s="1"/>
  <c r="BH189" i="1" s="1"/>
  <c r="A189" i="1" s="1"/>
  <c r="BF194" i="1"/>
  <c r="BG194" i="1" s="1"/>
  <c r="BH194" i="1" s="1"/>
  <c r="A194" i="1" s="1"/>
  <c r="BF187" i="1"/>
  <c r="BG187" i="1" s="1"/>
  <c r="BH187" i="1" s="1"/>
  <c r="A187" i="1" s="1"/>
  <c r="BF165" i="1"/>
  <c r="BG165" i="1" s="1"/>
  <c r="BH165" i="1" s="1"/>
  <c r="A165" i="1" s="1"/>
  <c r="BF195" i="1"/>
  <c r="BG195" i="1" s="1"/>
  <c r="BH195" i="1" s="1"/>
  <c r="A195" i="1" s="1"/>
  <c r="BF288" i="1"/>
  <c r="BG288" i="1" s="1"/>
  <c r="BH288" i="1" s="1"/>
  <c r="A288" i="1" s="1"/>
  <c r="BF276" i="1"/>
  <c r="BG276" i="1" s="1"/>
  <c r="BH276" i="1" s="1"/>
  <c r="A276" i="1" s="1"/>
  <c r="BF193" i="1"/>
  <c r="BG193" i="1" s="1"/>
  <c r="BH193" i="1" s="1"/>
  <c r="A193" i="1" s="1"/>
  <c r="BF245" i="1"/>
  <c r="BG245" i="1" s="1"/>
  <c r="BH245" i="1" s="1"/>
  <c r="A245" i="1" s="1"/>
  <c r="BF173" i="1"/>
  <c r="BG173" i="1" s="1"/>
  <c r="BH173" i="1" s="1"/>
  <c r="A173" i="1" s="1"/>
  <c r="BF169" i="1"/>
  <c r="BG169" i="1" s="1"/>
  <c r="BH169" i="1" s="1"/>
  <c r="A169" i="1" s="1"/>
  <c r="BF226" i="1"/>
  <c r="BG226" i="1" s="1"/>
  <c r="BH226" i="1" s="1"/>
  <c r="A226" i="1" s="1"/>
  <c r="BF264" i="1"/>
  <c r="BG264" i="1" s="1"/>
  <c r="BH264" i="1" s="1"/>
  <c r="A264" i="1" s="1"/>
  <c r="BF128" i="1"/>
  <c r="BG128" i="1" s="1"/>
  <c r="BH128" i="1" s="1"/>
  <c r="BF111" i="1"/>
  <c r="BG111" i="1" s="1"/>
  <c r="BH111" i="1" s="1"/>
  <c r="BF97" i="1"/>
  <c r="BG97" i="1" s="1"/>
  <c r="BH97" i="1" s="1"/>
  <c r="BF208" i="1"/>
  <c r="BG208" i="1" s="1"/>
  <c r="BH208" i="1" s="1"/>
  <c r="A208" i="1" s="1"/>
  <c r="BF196" i="1"/>
  <c r="BG196" i="1" s="1"/>
  <c r="BH196" i="1" s="1"/>
  <c r="A196" i="1" s="1"/>
  <c r="BF282" i="1"/>
  <c r="BG282" i="1" s="1"/>
  <c r="BH282" i="1" s="1"/>
  <c r="A282" i="1" s="1"/>
  <c r="BF184" i="1"/>
  <c r="BG184" i="1" s="1"/>
  <c r="BH184" i="1" s="1"/>
  <c r="A184" i="1" s="1"/>
  <c r="BF240" i="1"/>
  <c r="BG240" i="1" s="1"/>
  <c r="BH240" i="1" s="1"/>
  <c r="A240" i="1" s="1"/>
  <c r="BF254" i="1"/>
  <c r="BG254" i="1" s="1"/>
  <c r="BH254" i="1" s="1"/>
  <c r="A254" i="1" s="1"/>
  <c r="BF285" i="1"/>
  <c r="BG285" i="1" s="1"/>
  <c r="BH285" i="1" s="1"/>
  <c r="A285" i="1" s="1"/>
  <c r="BF229" i="1"/>
  <c r="BG229" i="1" s="1"/>
  <c r="BH229" i="1" s="1"/>
  <c r="A229" i="1" s="1"/>
  <c r="BF214" i="1"/>
  <c r="BG214" i="1" s="1"/>
  <c r="BH214" i="1" s="1"/>
  <c r="A214" i="1" s="1"/>
  <c r="BF260" i="1"/>
  <c r="BG260" i="1" s="1"/>
  <c r="BH260" i="1" s="1"/>
  <c r="A260" i="1" s="1"/>
  <c r="BF218" i="1"/>
  <c r="BG218" i="1" s="1"/>
  <c r="BH218" i="1" s="1"/>
  <c r="A218" i="1" s="1"/>
  <c r="BF186" i="1"/>
  <c r="BG186" i="1" s="1"/>
  <c r="BH186" i="1" s="1"/>
  <c r="A186" i="1" s="1"/>
  <c r="BF243" i="1"/>
  <c r="BG243" i="1" s="1"/>
  <c r="BH243" i="1" s="1"/>
  <c r="A243" i="1" s="1"/>
  <c r="BF224" i="1"/>
  <c r="BG224" i="1" s="1"/>
  <c r="BH224" i="1" s="1"/>
  <c r="A224" i="1" s="1"/>
  <c r="BF247" i="1"/>
  <c r="BG247" i="1" s="1"/>
  <c r="BH247" i="1" s="1"/>
  <c r="A247" i="1" s="1"/>
  <c r="BF244" i="1"/>
  <c r="BG244" i="1" s="1"/>
  <c r="BH244" i="1" s="1"/>
  <c r="A244" i="1" s="1"/>
  <c r="BF183" i="1"/>
  <c r="BG183" i="1" s="1"/>
  <c r="BH183" i="1" s="1"/>
  <c r="A183" i="1" s="1"/>
  <c r="BF281" i="1"/>
  <c r="BG281" i="1" s="1"/>
  <c r="BH281" i="1" s="1"/>
  <c r="A281" i="1" s="1"/>
  <c r="BF219" i="1"/>
  <c r="BG219" i="1" s="1"/>
  <c r="BH219" i="1" s="1"/>
  <c r="A219" i="1" s="1"/>
  <c r="BF216" i="1"/>
  <c r="BG216" i="1" s="1"/>
  <c r="BH216" i="1" s="1"/>
  <c r="A216" i="1" s="1"/>
  <c r="BF198" i="1"/>
  <c r="BG198" i="1" s="1"/>
  <c r="BH198" i="1" s="1"/>
  <c r="A198" i="1" s="1"/>
  <c r="BF153" i="1"/>
  <c r="BG153" i="1" s="1"/>
  <c r="BH153" i="1" s="1"/>
  <c r="A153" i="1" s="1"/>
  <c r="BF199" i="1"/>
  <c r="BG199" i="1" s="1"/>
  <c r="BH199" i="1" s="1"/>
  <c r="A199" i="1" s="1"/>
  <c r="BF287" i="1"/>
  <c r="BG287" i="1" s="1"/>
  <c r="BH287" i="1" s="1"/>
  <c r="A287" i="1" s="1"/>
  <c r="BF190" i="1"/>
  <c r="BG190" i="1" s="1"/>
  <c r="BH190" i="1" s="1"/>
  <c r="A190" i="1" s="1"/>
  <c r="BF252" i="1"/>
  <c r="BG252" i="1" s="1"/>
  <c r="BH252" i="1" s="1"/>
  <c r="A252" i="1" s="1"/>
  <c r="BF263" i="1"/>
  <c r="BG263" i="1" s="1"/>
  <c r="BH263" i="1" s="1"/>
  <c r="A263" i="1" s="1"/>
  <c r="BF213" i="1"/>
  <c r="BG213" i="1" s="1"/>
  <c r="BH213" i="1" s="1"/>
  <c r="A213" i="1" s="1"/>
  <c r="BF231" i="1"/>
  <c r="BG231" i="1" s="1"/>
  <c r="BH231" i="1" s="1"/>
  <c r="A231" i="1" s="1"/>
  <c r="BF168" i="1"/>
  <c r="BG168" i="1" s="1"/>
  <c r="BH168" i="1" s="1"/>
  <c r="A168" i="1" s="1"/>
  <c r="BF104" i="1"/>
  <c r="BG104" i="1" s="1"/>
  <c r="BH104" i="1" s="1"/>
  <c r="A104" i="1" s="1"/>
  <c r="BF112" i="1"/>
  <c r="BG112" i="1" s="1"/>
  <c r="BH112" i="1" s="1"/>
  <c r="A112" i="1" s="1"/>
  <c r="BF98" i="1"/>
  <c r="BG98" i="1" s="1"/>
  <c r="BH98" i="1" s="1"/>
  <c r="A98" i="1" s="1"/>
  <c r="BF137" i="1"/>
  <c r="BG137" i="1" s="1"/>
  <c r="BH137" i="1" s="1"/>
  <c r="A137" i="1" s="1"/>
  <c r="BF144" i="1"/>
  <c r="BG144" i="1" s="1"/>
  <c r="BH144" i="1" s="1"/>
  <c r="A144" i="1" s="1"/>
  <c r="BF105" i="1"/>
  <c r="BG105" i="1" s="1"/>
  <c r="BH105" i="1" s="1"/>
  <c r="A105" i="1" s="1"/>
  <c r="BF142" i="1"/>
  <c r="BG142" i="1" s="1"/>
  <c r="BH142" i="1" s="1"/>
  <c r="A142" i="1" s="1"/>
  <c r="BF132" i="1"/>
  <c r="BG132" i="1" s="1"/>
  <c r="BH132" i="1" s="1"/>
  <c r="A132" i="1" s="1"/>
  <c r="BF141" i="1"/>
  <c r="BG141" i="1" s="1"/>
  <c r="BH141" i="1" s="1"/>
  <c r="A141" i="1" s="1"/>
  <c r="BF135" i="1"/>
  <c r="BG135" i="1" s="1"/>
  <c r="BH135" i="1" s="1"/>
  <c r="A135" i="1" s="1"/>
  <c r="BF107" i="1"/>
  <c r="BG107" i="1" s="1"/>
  <c r="BH107" i="1" s="1"/>
  <c r="A107" i="1" s="1"/>
  <c r="BF108" i="1"/>
  <c r="BG108" i="1" s="1"/>
  <c r="BH108" i="1" s="1"/>
  <c r="A108" i="1" s="1"/>
  <c r="BF109" i="1"/>
  <c r="BG109" i="1" s="1"/>
  <c r="BH109" i="1" s="1"/>
  <c r="A109" i="1" s="1"/>
  <c r="BF99" i="1"/>
  <c r="BG99" i="1" s="1"/>
  <c r="BH99" i="1" s="1"/>
  <c r="A99" i="1" s="1"/>
  <c r="BF91" i="1"/>
  <c r="BG91" i="1" s="1"/>
  <c r="BH91" i="1" s="1"/>
  <c r="A91" i="1" s="1"/>
  <c r="BF106" i="1"/>
  <c r="BG106" i="1" s="1"/>
  <c r="BH106" i="1" s="1"/>
  <c r="A106" i="1" s="1"/>
  <c r="BF145" i="1"/>
  <c r="BG145" i="1" s="1"/>
  <c r="BH145" i="1" s="1"/>
  <c r="A145" i="1" s="1"/>
  <c r="BF93" i="1"/>
  <c r="BG93" i="1" s="1"/>
  <c r="BH93" i="1" s="1"/>
  <c r="A93" i="1" s="1"/>
  <c r="BF116" i="1"/>
  <c r="BG116" i="1" s="1"/>
  <c r="BH116" i="1" s="1"/>
  <c r="A116" i="1" s="1"/>
  <c r="BF149" i="1"/>
  <c r="BG149" i="1" s="1"/>
  <c r="BH149" i="1" s="1"/>
  <c r="A149" i="1" s="1"/>
  <c r="BF148" i="1"/>
  <c r="BG148" i="1" s="1"/>
  <c r="BH148" i="1" s="1"/>
  <c r="A148" i="1" s="1"/>
  <c r="BF123" i="1"/>
  <c r="BG123" i="1" s="1"/>
  <c r="BH123" i="1" s="1"/>
  <c r="A123" i="1" s="1"/>
  <c r="BF122" i="1"/>
  <c r="BG122" i="1" s="1"/>
  <c r="BH122" i="1" s="1"/>
  <c r="A122" i="1" s="1"/>
  <c r="BF110" i="1"/>
  <c r="BG110" i="1" s="1"/>
  <c r="BH110" i="1" s="1"/>
  <c r="A110" i="1" s="1"/>
  <c r="BF100" i="1"/>
  <c r="BG100" i="1" s="1"/>
  <c r="BH100" i="1" s="1"/>
  <c r="A100" i="1" s="1"/>
  <c r="BF136" i="1"/>
  <c r="BG136" i="1" s="1"/>
  <c r="BH136" i="1" s="1"/>
  <c r="A136" i="1" s="1"/>
  <c r="BF124" i="1"/>
  <c r="BG124" i="1" s="1"/>
  <c r="BH124" i="1" s="1"/>
  <c r="A124" i="1" s="1"/>
  <c r="BF90" i="1"/>
  <c r="BG90" i="1" s="1"/>
  <c r="BH90" i="1" s="1"/>
  <c r="A90" i="1" s="1"/>
  <c r="BF113" i="1"/>
  <c r="BG113" i="1" s="1"/>
  <c r="BH113" i="1" s="1"/>
  <c r="A113" i="1" s="1"/>
  <c r="BF146" i="1"/>
  <c r="BG146" i="1" s="1"/>
  <c r="BH146" i="1" s="1"/>
  <c r="A146" i="1" s="1"/>
  <c r="BF117" i="1"/>
  <c r="BG117" i="1" s="1"/>
  <c r="BH117" i="1" s="1"/>
  <c r="A117" i="1" s="1"/>
  <c r="BF127" i="1"/>
  <c r="BG127" i="1" s="1"/>
  <c r="BH127" i="1" s="1"/>
  <c r="A127" i="1" s="1"/>
  <c r="BF131" i="1"/>
  <c r="BG131" i="1" s="1"/>
  <c r="BH131" i="1" s="1"/>
  <c r="A131" i="1" s="1"/>
  <c r="BF147" i="1"/>
  <c r="BG147" i="1" s="1"/>
  <c r="BH147" i="1" s="1"/>
  <c r="A147" i="1" s="1"/>
  <c r="BF121" i="1"/>
  <c r="BG121" i="1" s="1"/>
  <c r="BH121" i="1" s="1"/>
  <c r="A121" i="1" s="1"/>
  <c r="BF101" i="1"/>
  <c r="BG101" i="1" s="1"/>
  <c r="BH101" i="1" s="1"/>
  <c r="A101" i="1" s="1"/>
  <c r="BF103" i="1"/>
  <c r="BG103" i="1" s="1"/>
  <c r="BH103" i="1" s="1"/>
  <c r="A103" i="1" s="1"/>
  <c r="BF95" i="1"/>
  <c r="BG95" i="1" s="1"/>
  <c r="BH95" i="1" s="1"/>
  <c r="A95" i="1" s="1"/>
  <c r="BF133" i="1"/>
  <c r="BG133" i="1" s="1"/>
  <c r="BH133" i="1" s="1"/>
  <c r="A133" i="1" s="1"/>
  <c r="BF140" i="1"/>
  <c r="BG140" i="1" s="1"/>
  <c r="BH140" i="1" s="1"/>
  <c r="A140" i="1" s="1"/>
  <c r="BF138" i="1"/>
  <c r="BG138" i="1" s="1"/>
  <c r="BH138" i="1" s="1"/>
  <c r="A138" i="1" s="1"/>
  <c r="BF115" i="1"/>
  <c r="BG115" i="1" s="1"/>
  <c r="BH115" i="1" s="1"/>
  <c r="A115" i="1" s="1"/>
  <c r="BF119" i="1"/>
  <c r="BG119" i="1" s="1"/>
  <c r="BH119" i="1" s="1"/>
  <c r="A119" i="1" s="1"/>
  <c r="BF92" i="1"/>
  <c r="BG92" i="1" s="1"/>
  <c r="BH92" i="1" s="1"/>
  <c r="A92" i="1" s="1"/>
  <c r="BF134" i="1"/>
  <c r="BG134" i="1" s="1"/>
  <c r="BH134" i="1" s="1"/>
  <c r="A134" i="1" s="1"/>
  <c r="BF143" i="1"/>
  <c r="BG143" i="1" s="1"/>
  <c r="BH143" i="1" s="1"/>
  <c r="A143" i="1" s="1"/>
  <c r="BF139" i="1"/>
  <c r="BG139" i="1" s="1"/>
  <c r="BH139" i="1" s="1"/>
  <c r="A139" i="1" s="1"/>
  <c r="BF120" i="1"/>
  <c r="BG120" i="1" s="1"/>
  <c r="BH120" i="1" s="1"/>
  <c r="A120" i="1" s="1"/>
  <c r="BF118" i="1"/>
  <c r="BG118" i="1" s="1"/>
  <c r="BH118" i="1" s="1"/>
  <c r="A118" i="1" s="1"/>
  <c r="BF70" i="1"/>
  <c r="BG70" i="1" s="1"/>
  <c r="BH70" i="1" s="1"/>
  <c r="A70" i="1" s="1"/>
  <c r="BF50" i="1"/>
  <c r="BG50" i="1" s="1"/>
  <c r="BH50" i="1" s="1"/>
  <c r="A50" i="1" s="1"/>
  <c r="BJ28" i="1" l="1"/>
  <c r="BI12" i="1"/>
  <c r="BO28" i="1"/>
  <c r="BL28" i="1"/>
  <c r="BN28" i="1"/>
  <c r="BI28" i="1"/>
  <c r="BK28" i="1"/>
  <c r="BM28" i="1"/>
  <c r="BN12" i="1"/>
  <c r="BL57" i="1"/>
  <c r="BN24" i="1"/>
  <c r="BK151" i="1"/>
  <c r="BM12" i="1"/>
  <c r="BO12" i="1"/>
  <c r="BK12" i="1"/>
  <c r="BJ12" i="1"/>
  <c r="BL12" i="1"/>
  <c r="BI24" i="1"/>
  <c r="BO24" i="1"/>
  <c r="BI32" i="1"/>
  <c r="BJ88" i="1"/>
  <c r="BL88" i="1"/>
  <c r="BK88" i="1"/>
  <c r="BO88" i="1"/>
  <c r="BI88" i="1"/>
  <c r="BM88" i="1"/>
  <c r="BN88" i="1"/>
  <c r="BK81" i="1"/>
  <c r="BO81" i="1"/>
  <c r="BL81" i="1"/>
  <c r="BI81" i="1"/>
  <c r="BM81" i="1"/>
  <c r="BJ81" i="1"/>
  <c r="BN81" i="1"/>
  <c r="BJ87" i="1"/>
  <c r="BN87" i="1"/>
  <c r="BK87" i="1"/>
  <c r="BO87" i="1"/>
  <c r="BL87" i="1"/>
  <c r="BI87" i="1"/>
  <c r="BM87" i="1"/>
  <c r="BJ86" i="1"/>
  <c r="BK86" i="1"/>
  <c r="BO86" i="1"/>
  <c r="BL86" i="1"/>
  <c r="BI86" i="1"/>
  <c r="BM86" i="1"/>
  <c r="BN86" i="1"/>
  <c r="BJ84" i="1"/>
  <c r="BN84" i="1"/>
  <c r="BK84" i="1"/>
  <c r="BO84" i="1"/>
  <c r="BI84" i="1"/>
  <c r="BM84" i="1"/>
  <c r="BL84" i="1"/>
  <c r="BN85" i="1"/>
  <c r="BK85" i="1"/>
  <c r="BO85" i="1"/>
  <c r="BL85" i="1"/>
  <c r="BI85" i="1"/>
  <c r="BM85" i="1"/>
  <c r="BJ85" i="1"/>
  <c r="BK83" i="1"/>
  <c r="BO83" i="1"/>
  <c r="BL83" i="1"/>
  <c r="BI83" i="1"/>
  <c r="BM83" i="1"/>
  <c r="BJ83" i="1"/>
  <c r="BN83" i="1"/>
  <c r="BK82" i="1"/>
  <c r="BO82" i="1"/>
  <c r="BL82" i="1"/>
  <c r="BM82" i="1"/>
  <c r="BN82" i="1"/>
  <c r="BI82" i="1"/>
  <c r="BJ82" i="1"/>
  <c r="BK24" i="1"/>
  <c r="BM24" i="1"/>
  <c r="BJ24" i="1"/>
  <c r="BL24" i="1"/>
  <c r="BM57" i="1"/>
  <c r="BO57" i="1"/>
  <c r="BI57" i="1"/>
  <c r="BJ57" i="1"/>
  <c r="BK57" i="1"/>
  <c r="BN57" i="1"/>
  <c r="BN66" i="1"/>
  <c r="BO66" i="1"/>
  <c r="BJ32" i="1"/>
  <c r="BK32" i="1"/>
  <c r="BM32" i="1"/>
  <c r="BO61" i="1"/>
  <c r="BL32" i="1"/>
  <c r="BO32" i="1"/>
  <c r="BN32" i="1"/>
  <c r="BI66" i="1"/>
  <c r="BL66" i="1"/>
  <c r="BK30" i="1"/>
  <c r="A150" i="1"/>
  <c r="BO67" i="1"/>
  <c r="BJ48" i="1"/>
  <c r="BK75" i="1"/>
  <c r="BJ49" i="1"/>
  <c r="BK150" i="1"/>
  <c r="BJ150" i="1"/>
  <c r="BN150" i="1"/>
  <c r="BI150" i="1"/>
  <c r="BM151" i="1"/>
  <c r="BJ66" i="1"/>
  <c r="BM66" i="1"/>
  <c r="BK66" i="1"/>
  <c r="BK74" i="1"/>
  <c r="BM41" i="1"/>
  <c r="BO76" i="1"/>
  <c r="BJ39" i="1"/>
  <c r="BL29" i="1"/>
  <c r="BM52" i="1"/>
  <c r="BI74" i="1"/>
  <c r="BL40" i="1"/>
  <c r="BN34" i="1"/>
  <c r="BM29" i="1"/>
  <c r="BO52" i="1"/>
  <c r="BM35" i="1"/>
  <c r="BN73" i="1"/>
  <c r="BI55" i="1"/>
  <c r="BN62" i="1"/>
  <c r="BI39" i="1"/>
  <c r="BJ22" i="1"/>
  <c r="BI41" i="1"/>
  <c r="BK62" i="1"/>
  <c r="BI40" i="1"/>
  <c r="BM34" i="1"/>
  <c r="BL150" i="1"/>
  <c r="BO150" i="1"/>
  <c r="BL59" i="1"/>
  <c r="BJ20" i="1"/>
  <c r="BJ59" i="1"/>
  <c r="BK55" i="1"/>
  <c r="BK29" i="1"/>
  <c r="BJ29" i="1"/>
  <c r="BK22" i="1"/>
  <c r="BO37" i="1"/>
  <c r="BJ41" i="1"/>
  <c r="BJ76" i="1"/>
  <c r="BK54" i="1"/>
  <c r="BJ74" i="1"/>
  <c r="BM74" i="1"/>
  <c r="BN61" i="1"/>
  <c r="BK40" i="1"/>
  <c r="BJ35" i="1"/>
  <c r="BM73" i="1"/>
  <c r="BM59" i="1"/>
  <c r="BN59" i="1"/>
  <c r="BK59" i="1"/>
  <c r="BM55" i="1"/>
  <c r="BO29" i="1"/>
  <c r="BN29" i="1"/>
  <c r="BK37" i="1"/>
  <c r="BM76" i="1"/>
  <c r="BI54" i="1"/>
  <c r="BN74" i="1"/>
  <c r="BJ52" i="1"/>
  <c r="BO73" i="1"/>
  <c r="BO59" i="1"/>
  <c r="BJ34" i="1"/>
  <c r="BL151" i="1"/>
  <c r="BJ151" i="1"/>
  <c r="BO151" i="1"/>
  <c r="BN151" i="1"/>
  <c r="BI151" i="1"/>
  <c r="BJ56" i="1"/>
  <c r="BN17" i="1"/>
  <c r="BO21" i="1"/>
  <c r="BO44" i="1"/>
  <c r="BM51" i="1"/>
  <c r="BL26" i="1"/>
  <c r="BJ13" i="1"/>
  <c r="BI31" i="1"/>
  <c r="BL56" i="1"/>
  <c r="BI11" i="1"/>
  <c r="BM21" i="1"/>
  <c r="BJ67" i="1"/>
  <c r="BL51" i="1"/>
  <c r="BI48" i="1"/>
  <c r="BJ44" i="1"/>
  <c r="BJ75" i="1"/>
  <c r="BM23" i="1"/>
  <c r="BI26" i="1"/>
  <c r="BN49" i="1"/>
  <c r="BO30" i="1"/>
  <c r="BK13" i="1"/>
  <c r="BN31" i="1"/>
  <c r="BM56" i="1"/>
  <c r="BN11" i="1"/>
  <c r="BJ21" i="1"/>
  <c r="BN75" i="1"/>
  <c r="BJ51" i="1"/>
  <c r="BN67" i="1"/>
  <c r="BN23" i="1"/>
  <c r="BN26" i="1"/>
  <c r="BL17" i="1"/>
  <c r="BI49" i="1"/>
  <c r="BI30" i="1"/>
  <c r="BM48" i="1"/>
  <c r="BO13" i="1"/>
  <c r="BL130" i="1"/>
  <c r="BI44" i="1"/>
  <c r="BK31" i="1"/>
  <c r="BK56" i="1"/>
  <c r="BK11" i="1"/>
  <c r="BK21" i="1"/>
  <c r="BO75" i="1"/>
  <c r="BK51" i="1"/>
  <c r="BK67" i="1"/>
  <c r="BK23" i="1"/>
  <c r="BK26" i="1"/>
  <c r="BI17" i="1"/>
  <c r="BK49" i="1"/>
  <c r="BM30" i="1"/>
  <c r="BM13" i="1"/>
  <c r="BJ55" i="1"/>
  <c r="BM39" i="1"/>
  <c r="BI29" i="1"/>
  <c r="BI22" i="1"/>
  <c r="BN37" i="1"/>
  <c r="BL41" i="1"/>
  <c r="BN76" i="1"/>
  <c r="BJ54" i="1"/>
  <c r="BI62" i="1"/>
  <c r="BL74" i="1"/>
  <c r="BO74" i="1"/>
  <c r="BK61" i="1"/>
  <c r="BL52" i="1"/>
  <c r="BI35" i="1"/>
  <c r="BO34" i="1"/>
  <c r="BL44" i="1"/>
  <c r="BM44" i="1"/>
  <c r="BM31" i="1"/>
  <c r="BO31" i="1"/>
  <c r="BN56" i="1"/>
  <c r="BO56" i="1"/>
  <c r="BM11" i="1"/>
  <c r="BO11" i="1"/>
  <c r="BL21" i="1"/>
  <c r="BN21" i="1"/>
  <c r="BI75" i="1"/>
  <c r="BO71" i="1"/>
  <c r="BO51" i="1"/>
  <c r="BN51" i="1"/>
  <c r="BI67" i="1"/>
  <c r="BI23" i="1"/>
  <c r="BO23" i="1"/>
  <c r="BM26" i="1"/>
  <c r="BO26" i="1"/>
  <c r="BK17" i="1"/>
  <c r="BM17" i="1"/>
  <c r="BM49" i="1"/>
  <c r="BL49" i="1"/>
  <c r="BJ30" i="1"/>
  <c r="BL48" i="1"/>
  <c r="BK48" i="1"/>
  <c r="BL13" i="1"/>
  <c r="BN13" i="1"/>
  <c r="BJ130" i="1"/>
  <c r="BK270" i="1"/>
  <c r="BN44" i="1"/>
  <c r="BK44" i="1"/>
  <c r="BJ31" i="1"/>
  <c r="BL31" i="1"/>
  <c r="BI56" i="1"/>
  <c r="BJ11" i="1"/>
  <c r="BL11" i="1"/>
  <c r="BI21" i="1"/>
  <c r="BM75" i="1"/>
  <c r="BL75" i="1"/>
  <c r="BL71" i="1"/>
  <c r="BI51" i="1"/>
  <c r="BM67" i="1"/>
  <c r="BL67" i="1"/>
  <c r="BJ23" i="1"/>
  <c r="BL23" i="1"/>
  <c r="BJ26" i="1"/>
  <c r="BO17" i="1"/>
  <c r="BJ17" i="1"/>
  <c r="BO49" i="1"/>
  <c r="BL30" i="1"/>
  <c r="BN30" i="1"/>
  <c r="BN48" i="1"/>
  <c r="BO48" i="1"/>
  <c r="BI13" i="1"/>
  <c r="BI59" i="1"/>
  <c r="BM14" i="1"/>
  <c r="BJ71" i="1"/>
  <c r="BN69" i="1"/>
  <c r="BI71" i="1"/>
  <c r="BK71" i="1"/>
  <c r="BN71" i="1"/>
  <c r="BM69" i="1"/>
  <c r="BM71" i="1"/>
  <c r="BJ180" i="1"/>
  <c r="BL20" i="1"/>
  <c r="BI68" i="1"/>
  <c r="BM64" i="1"/>
  <c r="BN79" i="1"/>
  <c r="BI78" i="1"/>
  <c r="BI102" i="1"/>
  <c r="BN20" i="1"/>
  <c r="BI20" i="1"/>
  <c r="BN68" i="1"/>
  <c r="BM68" i="1"/>
  <c r="BI18" i="1"/>
  <c r="BK77" i="1"/>
  <c r="BO14" i="1"/>
  <c r="BN774" i="1"/>
  <c r="BK20" i="1"/>
  <c r="BM20" i="1"/>
  <c r="BL36" i="1"/>
  <c r="BO16" i="1"/>
  <c r="BL68" i="1"/>
  <c r="BK68" i="1"/>
  <c r="BK18" i="1"/>
  <c r="BI43" i="1"/>
  <c r="BM19" i="1"/>
  <c r="BM53" i="1"/>
  <c r="BK38" i="1"/>
  <c r="BI291" i="1"/>
  <c r="BO801" i="1"/>
  <c r="BN27" i="1"/>
  <c r="BO20" i="1"/>
  <c r="BM36" i="1"/>
  <c r="BJ68" i="1"/>
  <c r="BO68" i="1"/>
  <c r="BJ64" i="1"/>
  <c r="BO19" i="1"/>
  <c r="BJ53" i="1"/>
  <c r="BK79" i="1"/>
  <c r="BJ78" i="1"/>
  <c r="BL221" i="1"/>
  <c r="BN490" i="1"/>
  <c r="BO55" i="1"/>
  <c r="BL55" i="1"/>
  <c r="BO39" i="1"/>
  <c r="BL39" i="1"/>
  <c r="BM22" i="1"/>
  <c r="BO22" i="1"/>
  <c r="BM37" i="1"/>
  <c r="BJ37" i="1"/>
  <c r="BK41" i="1"/>
  <c r="BN41" i="1"/>
  <c r="BI76" i="1"/>
  <c r="BL54" i="1"/>
  <c r="BM54" i="1"/>
  <c r="BL62" i="1"/>
  <c r="BM62" i="1"/>
  <c r="BM61" i="1"/>
  <c r="BJ61" i="1"/>
  <c r="BN40" i="1"/>
  <c r="BO40" i="1"/>
  <c r="BI52" i="1"/>
  <c r="BO35" i="1"/>
  <c r="BN35" i="1"/>
  <c r="BK73" i="1"/>
  <c r="BJ73" i="1"/>
  <c r="BK34" i="1"/>
  <c r="BN55" i="1"/>
  <c r="BK39" i="1"/>
  <c r="BN39" i="1"/>
  <c r="BL22" i="1"/>
  <c r="BN22" i="1"/>
  <c r="BI37" i="1"/>
  <c r="BL37" i="1"/>
  <c r="BO41" i="1"/>
  <c r="BL76" i="1"/>
  <c r="BK76" i="1"/>
  <c r="BN54" i="1"/>
  <c r="BO54" i="1"/>
  <c r="BJ62" i="1"/>
  <c r="BO62" i="1"/>
  <c r="BI61" i="1"/>
  <c r="BL61" i="1"/>
  <c r="BJ40" i="1"/>
  <c r="BM40" i="1"/>
  <c r="BN52" i="1"/>
  <c r="BK52" i="1"/>
  <c r="BK35" i="1"/>
  <c r="BL35" i="1"/>
  <c r="BI73" i="1"/>
  <c r="BL73" i="1"/>
  <c r="BL34" i="1"/>
  <c r="BI34" i="1"/>
  <c r="BO69" i="1"/>
  <c r="BJ69" i="1"/>
  <c r="BM25" i="1"/>
  <c r="BM33" i="1"/>
  <c r="BK250" i="1"/>
  <c r="BL176" i="1"/>
  <c r="BI69" i="1"/>
  <c r="BL69" i="1"/>
  <c r="BJ482" i="1"/>
  <c r="BK69" i="1"/>
  <c r="BO46" i="1"/>
  <c r="BK36" i="1"/>
  <c r="BL16" i="1"/>
  <c r="BM18" i="1"/>
  <c r="BK43" i="1"/>
  <c r="BJ19" i="1"/>
  <c r="BL19" i="1"/>
  <c r="BO53" i="1"/>
  <c r="BI27" i="1"/>
  <c r="BN36" i="1"/>
  <c r="BN16" i="1"/>
  <c r="BL64" i="1"/>
  <c r="BL43" i="1"/>
  <c r="BJ77" i="1"/>
  <c r="BO27" i="1"/>
  <c r="BJ18" i="1"/>
  <c r="BM43" i="1"/>
  <c r="BN19" i="1"/>
  <c r="BK78" i="1"/>
  <c r="BK27" i="1"/>
  <c r="BK64" i="1"/>
  <c r="BO18" i="1"/>
  <c r="BN53" i="1"/>
  <c r="BM79" i="1"/>
  <c r="BO77" i="1"/>
  <c r="BJ14" i="1"/>
  <c r="BN38" i="1"/>
  <c r="BO38" i="1"/>
  <c r="BL78" i="1"/>
  <c r="BM78" i="1"/>
  <c r="BM27" i="1"/>
  <c r="BJ36" i="1"/>
  <c r="BO36" i="1"/>
  <c r="BJ16" i="1"/>
  <c r="BI16" i="1"/>
  <c r="BN64" i="1"/>
  <c r="BO64" i="1"/>
  <c r="BJ43" i="1"/>
  <c r="BI53" i="1"/>
  <c r="BL53" i="1"/>
  <c r="BO79" i="1"/>
  <c r="BL79" i="1"/>
  <c r="BI77" i="1"/>
  <c r="BN77" i="1"/>
  <c r="BL14" i="1"/>
  <c r="BN14" i="1"/>
  <c r="BJ38" i="1"/>
  <c r="BI38" i="1"/>
  <c r="BJ27" i="1"/>
  <c r="BL27" i="1"/>
  <c r="BI36" i="1"/>
  <c r="BK16" i="1"/>
  <c r="BM16" i="1"/>
  <c r="BI64" i="1"/>
  <c r="BL18" i="1"/>
  <c r="BN18" i="1"/>
  <c r="BO43" i="1"/>
  <c r="BN43" i="1"/>
  <c r="BI19" i="1"/>
  <c r="BK19" i="1"/>
  <c r="BK53" i="1"/>
  <c r="BI79" i="1"/>
  <c r="BJ79" i="1"/>
  <c r="BM77" i="1"/>
  <c r="BL77" i="1"/>
  <c r="BI14" i="1"/>
  <c r="BK14" i="1"/>
  <c r="BL38" i="1"/>
  <c r="BM38" i="1"/>
  <c r="BN78" i="1"/>
  <c r="BO78" i="1"/>
  <c r="BL33" i="1"/>
  <c r="BL58" i="1"/>
  <c r="BK63" i="1"/>
  <c r="BO47" i="1"/>
  <c r="BI80" i="1"/>
  <c r="BO65" i="1"/>
  <c r="BL42" i="1"/>
  <c r="BM45" i="1"/>
  <c r="BI60" i="1"/>
  <c r="BI58" i="1"/>
  <c r="BN15" i="1"/>
  <c r="BL72" i="1"/>
  <c r="BJ63" i="1"/>
  <c r="BL47" i="1"/>
  <c r="BO25" i="1"/>
  <c r="BI42" i="1"/>
  <c r="BJ45" i="1"/>
  <c r="BN46" i="1"/>
  <c r="BK72" i="1"/>
  <c r="BI47" i="1"/>
  <c r="BJ47" i="1"/>
  <c r="BJ80" i="1"/>
  <c r="BM80" i="1"/>
  <c r="BO33" i="1"/>
  <c r="BJ65" i="1"/>
  <c r="BM42" i="1"/>
  <c r="BO45" i="1"/>
  <c r="BN45" i="1"/>
  <c r="BI46" i="1"/>
  <c r="BK15" i="1"/>
  <c r="BO72" i="1"/>
  <c r="BN63" i="1"/>
  <c r="BK47" i="1"/>
  <c r="BN47" i="1"/>
  <c r="BL80" i="1"/>
  <c r="BK80" i="1"/>
  <c r="BL25" i="1"/>
  <c r="BN25" i="1"/>
  <c r="BI33" i="1"/>
  <c r="BJ33" i="1"/>
  <c r="BK65" i="1"/>
  <c r="BN65" i="1"/>
  <c r="BK42" i="1"/>
  <c r="BI45" i="1"/>
  <c r="BL45" i="1"/>
  <c r="BN60" i="1"/>
  <c r="BK60" i="1"/>
  <c r="BL46" i="1"/>
  <c r="BM46" i="1"/>
  <c r="BK58" i="1"/>
  <c r="BM15" i="1"/>
  <c r="BO15" i="1"/>
  <c r="BI72" i="1"/>
  <c r="BM63" i="1"/>
  <c r="BK25" i="1"/>
  <c r="BJ25" i="1"/>
  <c r="BI65" i="1"/>
  <c r="BN42" i="1"/>
  <c r="BL60" i="1"/>
  <c r="BM60" i="1"/>
  <c r="BJ46" i="1"/>
  <c r="BN58" i="1"/>
  <c r="BM58" i="1"/>
  <c r="BI15" i="1"/>
  <c r="BN72" i="1"/>
  <c r="BO63" i="1"/>
  <c r="BM47" i="1"/>
  <c r="BN80" i="1"/>
  <c r="BO80" i="1"/>
  <c r="BI25" i="1"/>
  <c r="BK33" i="1"/>
  <c r="BN33" i="1"/>
  <c r="BM65" i="1"/>
  <c r="BL65" i="1"/>
  <c r="BJ42" i="1"/>
  <c r="BO42" i="1"/>
  <c r="BK45" i="1"/>
  <c r="BJ60" i="1"/>
  <c r="BO60" i="1"/>
  <c r="BK46" i="1"/>
  <c r="BJ58" i="1"/>
  <c r="BO58" i="1"/>
  <c r="BJ15" i="1"/>
  <c r="BL15" i="1"/>
  <c r="BJ72" i="1"/>
  <c r="BM72" i="1"/>
  <c r="BI63" i="1"/>
  <c r="BL63" i="1"/>
  <c r="BJ207" i="1"/>
  <c r="BO504" i="1"/>
  <c r="BL241" i="1"/>
  <c r="BO674" i="1"/>
  <c r="BN170" i="1"/>
  <c r="BM528" i="1"/>
  <c r="BJ321" i="1"/>
  <c r="BJ454" i="1"/>
  <c r="BI703" i="1"/>
  <c r="BN250" i="1"/>
  <c r="BI374" i="1"/>
  <c r="BN826" i="1"/>
  <c r="BM374" i="1"/>
  <c r="BM337" i="1"/>
  <c r="BN321" i="1"/>
  <c r="BO454" i="1"/>
  <c r="BJ465" i="1"/>
  <c r="BN482" i="1"/>
  <c r="BN374" i="1"/>
  <c r="BJ337" i="1"/>
  <c r="BO528" i="1"/>
  <c r="BL321" i="1"/>
  <c r="BL454" i="1"/>
  <c r="BI465" i="1"/>
  <c r="BL482" i="1"/>
  <c r="BK374" i="1"/>
  <c r="BK337" i="1"/>
  <c r="BJ528" i="1"/>
  <c r="BI321" i="1"/>
  <c r="BM454" i="1"/>
  <c r="BK465" i="1"/>
  <c r="BI482" i="1"/>
  <c r="BN561" i="1"/>
  <c r="BL197" i="1"/>
  <c r="BJ646" i="1"/>
  <c r="BK286" i="1"/>
  <c r="BO374" i="1"/>
  <c r="BN337" i="1"/>
  <c r="BO337" i="1"/>
  <c r="BK528" i="1"/>
  <c r="BL528" i="1"/>
  <c r="BK321" i="1"/>
  <c r="BM321" i="1"/>
  <c r="BN454" i="1"/>
  <c r="BM465" i="1"/>
  <c r="BO465" i="1"/>
  <c r="BK482" i="1"/>
  <c r="BM482" i="1"/>
  <c r="BO561" i="1"/>
  <c r="BL646" i="1"/>
  <c r="BJ241" i="1"/>
  <c r="BJ374" i="1"/>
  <c r="BL374" i="1"/>
  <c r="BI337" i="1"/>
  <c r="BL337" i="1"/>
  <c r="BN528" i="1"/>
  <c r="BI528" i="1"/>
  <c r="BO321" i="1"/>
  <c r="BI454" i="1"/>
  <c r="BK454" i="1"/>
  <c r="BN465" i="1"/>
  <c r="BL465" i="1"/>
  <c r="BO482" i="1"/>
  <c r="BL561" i="1"/>
  <c r="BJ302" i="1"/>
  <c r="BL345" i="1"/>
  <c r="BI270" i="1"/>
  <c r="BO221" i="1"/>
  <c r="BM449" i="1"/>
  <c r="BL490" i="1"/>
  <c r="BI250" i="1"/>
  <c r="BM250" i="1"/>
  <c r="BJ170" i="1"/>
  <c r="BL170" i="1"/>
  <c r="BN646" i="1"/>
  <c r="BI646" i="1"/>
  <c r="BJ250" i="1"/>
  <c r="BL250" i="1"/>
  <c r="BO170" i="1"/>
  <c r="BI170" i="1"/>
  <c r="BI561" i="1"/>
  <c r="BK646" i="1"/>
  <c r="BM646" i="1"/>
  <c r="BO250" i="1"/>
  <c r="BK170" i="1"/>
  <c r="BM170" i="1"/>
  <c r="BK156" i="1"/>
  <c r="BJ561" i="1"/>
  <c r="BO646" i="1"/>
  <c r="BL96" i="1"/>
  <c r="BL102" i="1"/>
  <c r="BN102" i="1"/>
  <c r="BO130" i="1"/>
  <c r="BN130" i="1"/>
  <c r="BJ270" i="1"/>
  <c r="BM270" i="1"/>
  <c r="BJ221" i="1"/>
  <c r="BK291" i="1"/>
  <c r="BL291" i="1"/>
  <c r="BM490" i="1"/>
  <c r="BK490" i="1"/>
  <c r="BJ801" i="1"/>
  <c r="BL801" i="1"/>
  <c r="BM723" i="1"/>
  <c r="BO826" i="1"/>
  <c r="BM600" i="1"/>
  <c r="BO774" i="1"/>
  <c r="BJ703" i="1"/>
  <c r="BJ102" i="1"/>
  <c r="BK102" i="1"/>
  <c r="BI130" i="1"/>
  <c r="BO270" i="1"/>
  <c r="BM221" i="1"/>
  <c r="BN221" i="1"/>
  <c r="BM291" i="1"/>
  <c r="BJ291" i="1"/>
  <c r="BO358" i="1"/>
  <c r="BI490" i="1"/>
  <c r="BO490" i="1"/>
  <c r="BN801" i="1"/>
  <c r="BI801" i="1"/>
  <c r="BN723" i="1"/>
  <c r="BN600" i="1"/>
  <c r="BM686" i="1"/>
  <c r="BM102" i="1"/>
  <c r="BO102" i="1"/>
  <c r="BK130" i="1"/>
  <c r="BM130" i="1"/>
  <c r="BN270" i="1"/>
  <c r="BL270" i="1"/>
  <c r="BI221" i="1"/>
  <c r="BK221" i="1"/>
  <c r="BO291" i="1"/>
  <c r="BN291" i="1"/>
  <c r="BJ490" i="1"/>
  <c r="BK801" i="1"/>
  <c r="BM801" i="1"/>
  <c r="BJ96" i="1"/>
  <c r="BN241" i="1"/>
  <c r="BO197" i="1"/>
  <c r="BN197" i="1"/>
  <c r="BJ286" i="1"/>
  <c r="BO286" i="1"/>
  <c r="BM241" i="1"/>
  <c r="BK241" i="1"/>
  <c r="BJ197" i="1"/>
  <c r="BI197" i="1"/>
  <c r="BL286" i="1"/>
  <c r="BI286" i="1"/>
  <c r="BI241" i="1"/>
  <c r="BO241" i="1"/>
  <c r="BK197" i="1"/>
  <c r="BM197" i="1"/>
  <c r="BN286" i="1"/>
  <c r="BM286" i="1"/>
  <c r="BO268" i="1"/>
  <c r="A268" i="1"/>
  <c r="BO305" i="1"/>
  <c r="A305" i="1"/>
  <c r="BO322" i="1"/>
  <c r="A322" i="1"/>
  <c r="BI422" i="1"/>
  <c r="A422" i="1"/>
  <c r="BK362" i="1"/>
  <c r="A362" i="1"/>
  <c r="BL89" i="1"/>
  <c r="A89" i="1"/>
  <c r="BN732" i="1"/>
  <c r="A732" i="1"/>
  <c r="BK626" i="1"/>
  <c r="A626" i="1"/>
  <c r="BO817" i="1"/>
  <c r="A817" i="1"/>
  <c r="BO616" i="1"/>
  <c r="A616" i="1"/>
  <c r="BL97" i="1"/>
  <c r="A97" i="1"/>
  <c r="BL180" i="1"/>
  <c r="BN180" i="1"/>
  <c r="BO96" i="1"/>
  <c r="A96" i="1"/>
  <c r="BJ305" i="1"/>
  <c r="BN309" i="1"/>
  <c r="BK422" i="1"/>
  <c r="BK159" i="1"/>
  <c r="A159" i="1"/>
  <c r="BK504" i="1"/>
  <c r="A504" i="1"/>
  <c r="BI207" i="1"/>
  <c r="A207" i="1"/>
  <c r="BL223" i="1"/>
  <c r="A223" i="1"/>
  <c r="BK743" i="1"/>
  <c r="BL616" i="1"/>
  <c r="BL826" i="1"/>
  <c r="A826" i="1"/>
  <c r="BK686" i="1"/>
  <c r="A686" i="1"/>
  <c r="BK723" i="1"/>
  <c r="A723" i="1"/>
  <c r="BL774" i="1"/>
  <c r="A774" i="1"/>
  <c r="BM703" i="1"/>
  <c r="A703" i="1"/>
  <c r="BL600" i="1"/>
  <c r="A600" i="1"/>
  <c r="BL94" i="1"/>
  <c r="A94" i="1"/>
  <c r="BM425" i="1"/>
  <c r="A425" i="1"/>
  <c r="BL517" i="1"/>
  <c r="A517" i="1"/>
  <c r="BO354" i="1"/>
  <c r="A354" i="1"/>
  <c r="BK163" i="1"/>
  <c r="A163" i="1"/>
  <c r="BO849" i="1"/>
  <c r="A849" i="1"/>
  <c r="BN650" i="1"/>
  <c r="A650" i="1"/>
  <c r="BK96" i="1"/>
  <c r="BK111" i="1"/>
  <c r="A111" i="1"/>
  <c r="BI129" i="1"/>
  <c r="A129" i="1"/>
  <c r="BI180" i="1"/>
  <c r="BK180" i="1"/>
  <c r="BI220" i="1"/>
  <c r="A220" i="1"/>
  <c r="BL305" i="1"/>
  <c r="BK209" i="1"/>
  <c r="A209" i="1"/>
  <c r="BL212" i="1"/>
  <c r="A212" i="1"/>
  <c r="BM362" i="1"/>
  <c r="BL179" i="1"/>
  <c r="A179" i="1"/>
  <c r="BN259" i="1"/>
  <c r="A259" i="1"/>
  <c r="BK561" i="1"/>
  <c r="BM561" i="1"/>
  <c r="BO525" i="1"/>
  <c r="A525" i="1"/>
  <c r="BO553" i="1"/>
  <c r="A553" i="1"/>
  <c r="BO461" i="1"/>
  <c r="A461" i="1"/>
  <c r="BL458" i="1"/>
  <c r="A458" i="1"/>
  <c r="BN446" i="1"/>
  <c r="A446" i="1"/>
  <c r="BI457" i="1"/>
  <c r="A457" i="1"/>
  <c r="BI416" i="1"/>
  <c r="A416" i="1"/>
  <c r="BN300" i="1"/>
  <c r="A300" i="1"/>
  <c r="BJ849" i="1"/>
  <c r="BK732" i="1"/>
  <c r="BO686" i="1"/>
  <c r="BO650" i="1"/>
  <c r="BK777" i="1"/>
  <c r="A777" i="1"/>
  <c r="BI614" i="1"/>
  <c r="A614" i="1"/>
  <c r="BN690" i="1"/>
  <c r="A690" i="1"/>
  <c r="BI805" i="1"/>
  <c r="A805" i="1"/>
  <c r="BO847" i="1"/>
  <c r="A847" i="1"/>
  <c r="BI813" i="1"/>
  <c r="A813" i="1"/>
  <c r="BL114" i="1"/>
  <c r="A114" i="1"/>
  <c r="BK674" i="1"/>
  <c r="A674" i="1"/>
  <c r="BO764" i="1"/>
  <c r="A764" i="1"/>
  <c r="A88" i="1"/>
  <c r="BO230" i="1"/>
  <c r="A230" i="1"/>
  <c r="BO413" i="1"/>
  <c r="A413" i="1"/>
  <c r="BL309" i="1"/>
  <c r="A309" i="1"/>
  <c r="BM232" i="1"/>
  <c r="A232" i="1"/>
  <c r="BN575" i="1"/>
  <c r="A575" i="1"/>
  <c r="BI743" i="1"/>
  <c r="A743" i="1"/>
  <c r="BJ617" i="1"/>
  <c r="A617" i="1"/>
  <c r="BL634" i="1"/>
  <c r="A634" i="1"/>
  <c r="BJ89" i="1"/>
  <c r="BJ128" i="1"/>
  <c r="A128" i="1"/>
  <c r="BM125" i="1"/>
  <c r="A125" i="1"/>
  <c r="BM180" i="1"/>
  <c r="BO180" i="1"/>
  <c r="BI163" i="1"/>
  <c r="BM253" i="1"/>
  <c r="A253" i="1"/>
  <c r="BL413" i="1"/>
  <c r="BJ322" i="1"/>
  <c r="BJ354" i="1"/>
  <c r="BJ156" i="1"/>
  <c r="A156" i="1"/>
  <c r="BN176" i="1"/>
  <c r="A176" i="1"/>
  <c r="BO362" i="1"/>
  <c r="BN358" i="1"/>
  <c r="A358" i="1"/>
  <c r="BO345" i="1"/>
  <c r="A345" i="1"/>
  <c r="BM412" i="1"/>
  <c r="A412" i="1"/>
  <c r="BL330" i="1"/>
  <c r="A330" i="1"/>
  <c r="BL370" i="1"/>
  <c r="A370" i="1"/>
  <c r="BI449" i="1"/>
  <c r="A449" i="1"/>
  <c r="BM400" i="1"/>
  <c r="A400" i="1"/>
  <c r="BO302" i="1"/>
  <c r="A302" i="1"/>
  <c r="BO617" i="1"/>
  <c r="BI429" i="1"/>
  <c r="A429" i="1"/>
  <c r="BK233" i="1"/>
  <c r="A233" i="1"/>
  <c r="BK227" i="1"/>
  <c r="A227" i="1"/>
  <c r="BO279" i="1"/>
  <c r="A279" i="1"/>
  <c r="BL849" i="1"/>
  <c r="BM626" i="1"/>
  <c r="BJ817" i="1"/>
  <c r="BI650" i="1"/>
  <c r="BO740" i="1"/>
  <c r="A740" i="1"/>
  <c r="BN632" i="1"/>
  <c r="A632" i="1"/>
  <c r="BI751" i="1"/>
  <c r="A751" i="1"/>
  <c r="BL630" i="1"/>
  <c r="A630" i="1"/>
  <c r="BN721" i="1"/>
  <c r="A721" i="1"/>
  <c r="BO689" i="1"/>
  <c r="A689" i="1"/>
  <c r="BL718" i="1"/>
  <c r="A718" i="1"/>
  <c r="BL126" i="1"/>
  <c r="A126" i="1"/>
  <c r="BN726" i="1"/>
  <c r="A726" i="1"/>
  <c r="BK845" i="1"/>
  <c r="A845" i="1"/>
  <c r="BI630" i="1"/>
  <c r="BJ723" i="1"/>
  <c r="BL723" i="1"/>
  <c r="BI826" i="1"/>
  <c r="BK826" i="1"/>
  <c r="BI600" i="1"/>
  <c r="BK600" i="1"/>
  <c r="BJ686" i="1"/>
  <c r="BL686" i="1"/>
  <c r="BM774" i="1"/>
  <c r="BK774" i="1"/>
  <c r="BK650" i="1"/>
  <c r="BM650" i="1"/>
  <c r="BL703" i="1"/>
  <c r="BN703" i="1"/>
  <c r="BI723" i="1"/>
  <c r="BJ826" i="1"/>
  <c r="BJ600" i="1"/>
  <c r="BI686" i="1"/>
  <c r="BJ774" i="1"/>
  <c r="BL650" i="1"/>
  <c r="BK703" i="1"/>
  <c r="BI128" i="1"/>
  <c r="BO227" i="1"/>
  <c r="BJ279" i="1"/>
  <c r="BJ429" i="1"/>
  <c r="BK575" i="1"/>
  <c r="BM575" i="1"/>
  <c r="BI617" i="1"/>
  <c r="BK617" i="1"/>
  <c r="BI634" i="1"/>
  <c r="BK634" i="1"/>
  <c r="BO743" i="1"/>
  <c r="BN849" i="1"/>
  <c r="BI849" i="1"/>
  <c r="BJ626" i="1"/>
  <c r="BL626" i="1"/>
  <c r="BN817" i="1"/>
  <c r="BI817" i="1"/>
  <c r="BN616" i="1"/>
  <c r="BI732" i="1"/>
  <c r="BO732" i="1"/>
  <c r="BO212" i="1"/>
  <c r="BI446" i="1"/>
  <c r="BM457" i="1"/>
  <c r="BI300" i="1"/>
  <c r="BM429" i="1"/>
  <c r="BO575" i="1"/>
  <c r="BJ575" i="1"/>
  <c r="BM617" i="1"/>
  <c r="BN617" i="1"/>
  <c r="BM634" i="1"/>
  <c r="BO634" i="1"/>
  <c r="BJ743" i="1"/>
  <c r="BL743" i="1"/>
  <c r="BK849" i="1"/>
  <c r="BM849" i="1"/>
  <c r="BN626" i="1"/>
  <c r="BK817" i="1"/>
  <c r="BM817" i="1"/>
  <c r="BI616" i="1"/>
  <c r="BK616" i="1"/>
  <c r="BM732" i="1"/>
  <c r="BL732" i="1"/>
  <c r="BK94" i="1"/>
  <c r="BJ209" i="1"/>
  <c r="BI212" i="1"/>
  <c r="BI233" i="1"/>
  <c r="BL575" i="1"/>
  <c r="BJ634" i="1"/>
  <c r="BN743" i="1"/>
  <c r="BI626" i="1"/>
  <c r="BM616" i="1"/>
  <c r="BJ732" i="1"/>
  <c r="BI126" i="1"/>
  <c r="BK126" i="1"/>
  <c r="BM223" i="1"/>
  <c r="BK223" i="1"/>
  <c r="BM207" i="1"/>
  <c r="BO207" i="1"/>
  <c r="BN220" i="1"/>
  <c r="BN413" i="1"/>
  <c r="BI413" i="1"/>
  <c r="BN305" i="1"/>
  <c r="BI305" i="1"/>
  <c r="BO425" i="1"/>
  <c r="BL425" i="1"/>
  <c r="BK309" i="1"/>
  <c r="BM309" i="1"/>
  <c r="BN322" i="1"/>
  <c r="BM517" i="1"/>
  <c r="BK517" i="1"/>
  <c r="BM422" i="1"/>
  <c r="BO422" i="1"/>
  <c r="BK354" i="1"/>
  <c r="BI354" i="1"/>
  <c r="BN504" i="1"/>
  <c r="BL504" i="1"/>
  <c r="BO751" i="1"/>
  <c r="BN630" i="1"/>
  <c r="BK726" i="1"/>
  <c r="BN689" i="1"/>
  <c r="BM845" i="1"/>
  <c r="BM97" i="1"/>
  <c r="BJ126" i="1"/>
  <c r="BO126" i="1"/>
  <c r="BN179" i="1"/>
  <c r="BN223" i="1"/>
  <c r="BO223" i="1"/>
  <c r="BN207" i="1"/>
  <c r="BL207" i="1"/>
  <c r="BM220" i="1"/>
  <c r="BO159" i="1"/>
  <c r="BK413" i="1"/>
  <c r="BM413" i="1"/>
  <c r="BK305" i="1"/>
  <c r="BM305" i="1"/>
  <c r="BJ425" i="1"/>
  <c r="BI425" i="1"/>
  <c r="BO309" i="1"/>
  <c r="BI322" i="1"/>
  <c r="BK322" i="1"/>
  <c r="BN517" i="1"/>
  <c r="BO517" i="1"/>
  <c r="BN422" i="1"/>
  <c r="BL422" i="1"/>
  <c r="BN354" i="1"/>
  <c r="BM354" i="1"/>
  <c r="BI504" i="1"/>
  <c r="BL751" i="1"/>
  <c r="BK630" i="1"/>
  <c r="BO726" i="1"/>
  <c r="BL689" i="1"/>
  <c r="BJ845" i="1"/>
  <c r="BM721" i="1"/>
  <c r="BM126" i="1"/>
  <c r="BI259" i="1"/>
  <c r="BI223" i="1"/>
  <c r="BL159" i="1"/>
  <c r="BK425" i="1"/>
  <c r="BJ309" i="1"/>
  <c r="BM322" i="1"/>
  <c r="BI517" i="1"/>
  <c r="BJ504" i="1"/>
  <c r="BJ751" i="1"/>
  <c r="BM751" i="1"/>
  <c r="BI726" i="1"/>
  <c r="BI689" i="1"/>
  <c r="BK632" i="1"/>
  <c r="BO845" i="1"/>
  <c r="BK721" i="1"/>
  <c r="BI718" i="1"/>
  <c r="BJ740" i="1"/>
  <c r="BO111" i="1"/>
  <c r="BM94" i="1"/>
  <c r="BK253" i="1"/>
  <c r="BN156" i="1"/>
  <c r="BI176" i="1"/>
  <c r="BK176" i="1"/>
  <c r="BL525" i="1"/>
  <c r="BJ553" i="1"/>
  <c r="BK457" i="1"/>
  <c r="BI268" i="1"/>
  <c r="BL230" i="1"/>
  <c r="BI156" i="1"/>
  <c r="BO156" i="1"/>
  <c r="BJ176" i="1"/>
  <c r="BJ461" i="1"/>
  <c r="BN458" i="1"/>
  <c r="BK446" i="1"/>
  <c r="BK416" i="1"/>
  <c r="BK300" i="1"/>
  <c r="BF741" i="1"/>
  <c r="BG741" i="1" s="1"/>
  <c r="BH741" i="1" s="1"/>
  <c r="BI741" i="1" s="1"/>
  <c r="BF702" i="1"/>
  <c r="BG702" i="1" s="1"/>
  <c r="BH702" i="1" s="1"/>
  <c r="A702" i="1" s="1"/>
  <c r="BM630" i="1"/>
  <c r="BO630" i="1"/>
  <c r="BJ726" i="1"/>
  <c r="BL726" i="1"/>
  <c r="BK689" i="1"/>
  <c r="BM689" i="1"/>
  <c r="BJ764" i="1"/>
  <c r="BN740" i="1"/>
  <c r="BM614" i="1"/>
  <c r="BI632" i="1"/>
  <c r="BL845" i="1"/>
  <c r="BN845" i="1"/>
  <c r="BO721" i="1"/>
  <c r="BN718" i="1"/>
  <c r="BN96" i="1"/>
  <c r="BM96" i="1"/>
  <c r="BJ111" i="1"/>
  <c r="BM156" i="1"/>
  <c r="BM176" i="1"/>
  <c r="BI525" i="1"/>
  <c r="BL461" i="1"/>
  <c r="BM416" i="1"/>
  <c r="BN751" i="1"/>
  <c r="BJ630" i="1"/>
  <c r="BM777" i="1"/>
  <c r="BL764" i="1"/>
  <c r="BL740" i="1"/>
  <c r="BM632" i="1"/>
  <c r="BI845" i="1"/>
  <c r="BI721" i="1"/>
  <c r="BK718" i="1"/>
  <c r="BM89" i="1"/>
  <c r="BO89" i="1"/>
  <c r="BN114" i="1"/>
  <c r="BN128" i="1"/>
  <c r="BO125" i="1"/>
  <c r="BL125" i="1"/>
  <c r="BJ179" i="1"/>
  <c r="BK179" i="1"/>
  <c r="BM209" i="1"/>
  <c r="BL209" i="1"/>
  <c r="BJ212" i="1"/>
  <c r="BM212" i="1"/>
  <c r="BM259" i="1"/>
  <c r="BO259" i="1"/>
  <c r="BN232" i="1"/>
  <c r="BL232" i="1"/>
  <c r="BM163" i="1"/>
  <c r="BL163" i="1"/>
  <c r="BO220" i="1"/>
  <c r="BJ358" i="1"/>
  <c r="BI358" i="1"/>
  <c r="BI345" i="1"/>
  <c r="BJ412" i="1"/>
  <c r="BL412" i="1"/>
  <c r="BI330" i="1"/>
  <c r="BK330" i="1"/>
  <c r="BI370" i="1"/>
  <c r="BK370" i="1"/>
  <c r="BO449" i="1"/>
  <c r="BJ400" i="1"/>
  <c r="BL400" i="1"/>
  <c r="BN302" i="1"/>
  <c r="BJ362" i="1"/>
  <c r="BF797" i="1"/>
  <c r="BG797" i="1" s="1"/>
  <c r="BH797" i="1" s="1"/>
  <c r="A797" i="1" s="1"/>
  <c r="BJ674" i="1"/>
  <c r="BL674" i="1"/>
  <c r="BM805" i="1"/>
  <c r="BO777" i="1"/>
  <c r="BN764" i="1"/>
  <c r="BI89" i="1"/>
  <c r="BK89" i="1"/>
  <c r="BI114" i="1"/>
  <c r="BJ125" i="1"/>
  <c r="BI125" i="1"/>
  <c r="BI179" i="1"/>
  <c r="BO179" i="1"/>
  <c r="BN209" i="1"/>
  <c r="BK212" i="1"/>
  <c r="BJ259" i="1"/>
  <c r="BJ232" i="1"/>
  <c r="BI232" i="1"/>
  <c r="BN163" i="1"/>
  <c r="BJ220" i="1"/>
  <c r="BL220" i="1"/>
  <c r="BK358" i="1"/>
  <c r="BM358" i="1"/>
  <c r="BJ345" i="1"/>
  <c r="BK345" i="1"/>
  <c r="BN412" i="1"/>
  <c r="BI412" i="1"/>
  <c r="BM330" i="1"/>
  <c r="BO330" i="1"/>
  <c r="BM370" i="1"/>
  <c r="BO370" i="1"/>
  <c r="BJ449" i="1"/>
  <c r="BL449" i="1"/>
  <c r="BN400" i="1"/>
  <c r="BI400" i="1"/>
  <c r="BI302" i="1"/>
  <c r="BK302" i="1"/>
  <c r="BL362" i="1"/>
  <c r="BN362" i="1"/>
  <c r="BF843" i="1"/>
  <c r="BG843" i="1" s="1"/>
  <c r="BH843" i="1" s="1"/>
  <c r="BN843" i="1" s="1"/>
  <c r="BF787" i="1"/>
  <c r="BG787" i="1" s="1"/>
  <c r="BH787" i="1" s="1"/>
  <c r="A787" i="1" s="1"/>
  <c r="BF823" i="1"/>
  <c r="BG823" i="1" s="1"/>
  <c r="BH823" i="1" s="1"/>
  <c r="A823" i="1" s="1"/>
  <c r="BN674" i="1"/>
  <c r="BK813" i="1"/>
  <c r="BI764" i="1"/>
  <c r="BK764" i="1"/>
  <c r="BI740" i="1"/>
  <c r="BK740" i="1"/>
  <c r="BJ632" i="1"/>
  <c r="BL632" i="1"/>
  <c r="BJ721" i="1"/>
  <c r="BL721" i="1"/>
  <c r="BO718" i="1"/>
  <c r="BN89" i="1"/>
  <c r="BO128" i="1"/>
  <c r="BO129" i="1"/>
  <c r="BK125" i="1"/>
  <c r="BM179" i="1"/>
  <c r="BI209" i="1"/>
  <c r="BN212" i="1"/>
  <c r="BL259" i="1"/>
  <c r="BK232" i="1"/>
  <c r="BJ163" i="1"/>
  <c r="BK220" i="1"/>
  <c r="BM345" i="1"/>
  <c r="BK412" i="1"/>
  <c r="BJ330" i="1"/>
  <c r="BJ370" i="1"/>
  <c r="BN449" i="1"/>
  <c r="BK400" i="1"/>
  <c r="BM302" i="1"/>
  <c r="BI362" i="1"/>
  <c r="BF747" i="1"/>
  <c r="BG747" i="1" s="1"/>
  <c r="BH747" i="1" s="1"/>
  <c r="A747" i="1" s="1"/>
  <c r="BF729" i="1"/>
  <c r="BG729" i="1" s="1"/>
  <c r="BH729" i="1" s="1"/>
  <c r="A729" i="1" s="1"/>
  <c r="BF824" i="1"/>
  <c r="BG824" i="1" s="1"/>
  <c r="BH824" i="1" s="1"/>
  <c r="BI824" i="1" s="1"/>
  <c r="BF806" i="1"/>
  <c r="BG806" i="1" s="1"/>
  <c r="BH806" i="1" s="1"/>
  <c r="BL806" i="1" s="1"/>
  <c r="BF757" i="1"/>
  <c r="BG757" i="1" s="1"/>
  <c r="BH757" i="1" s="1"/>
  <c r="A757" i="1" s="1"/>
  <c r="BI674" i="1"/>
  <c r="BI690" i="1"/>
  <c r="BM813" i="1"/>
  <c r="BM764" i="1"/>
  <c r="BM740" i="1"/>
  <c r="BK614" i="1"/>
  <c r="BJ847" i="1"/>
  <c r="BJ718" i="1"/>
  <c r="BK114" i="1"/>
  <c r="BM114" i="1"/>
  <c r="BM111" i="1"/>
  <c r="BL111" i="1"/>
  <c r="BN94" i="1"/>
  <c r="BO94" i="1"/>
  <c r="BJ268" i="1"/>
  <c r="BN268" i="1"/>
  <c r="BN253" i="1"/>
  <c r="BL253" i="1"/>
  <c r="BN227" i="1"/>
  <c r="BL227" i="1"/>
  <c r="BJ233" i="1"/>
  <c r="BL233" i="1"/>
  <c r="BN230" i="1"/>
  <c r="BL279" i="1"/>
  <c r="BN279" i="1"/>
  <c r="BN159" i="1"/>
  <c r="BI159" i="1"/>
  <c r="BJ525" i="1"/>
  <c r="BL553" i="1"/>
  <c r="BN553" i="1"/>
  <c r="BM461" i="1"/>
  <c r="BI458" i="1"/>
  <c r="BK458" i="1"/>
  <c r="BM446" i="1"/>
  <c r="BO446" i="1"/>
  <c r="BO457" i="1"/>
  <c r="BO416" i="1"/>
  <c r="BM300" i="1"/>
  <c r="BO300" i="1"/>
  <c r="BK429" i="1"/>
  <c r="BF807" i="1"/>
  <c r="BG807" i="1" s="1"/>
  <c r="BH807" i="1" s="1"/>
  <c r="A807" i="1" s="1"/>
  <c r="BF734" i="1"/>
  <c r="BG734" i="1" s="1"/>
  <c r="BH734" i="1" s="1"/>
  <c r="BM690" i="1"/>
  <c r="BO690" i="1"/>
  <c r="BO805" i="1"/>
  <c r="BJ777" i="1"/>
  <c r="BL777" i="1"/>
  <c r="BO813" i="1"/>
  <c r="BO614" i="1"/>
  <c r="BJ614" i="1"/>
  <c r="BL847" i="1"/>
  <c r="BN847" i="1"/>
  <c r="BO114" i="1"/>
  <c r="BN111" i="1"/>
  <c r="BJ94" i="1"/>
  <c r="BM268" i="1"/>
  <c r="BK268" i="1"/>
  <c r="BJ253" i="1"/>
  <c r="BI253" i="1"/>
  <c r="BI227" i="1"/>
  <c r="BN233" i="1"/>
  <c r="BM230" i="1"/>
  <c r="BK230" i="1"/>
  <c r="BI279" i="1"/>
  <c r="BK279" i="1"/>
  <c r="BJ159" i="1"/>
  <c r="BM159" i="1"/>
  <c r="BM525" i="1"/>
  <c r="BK525" i="1"/>
  <c r="BI553" i="1"/>
  <c r="BK553" i="1"/>
  <c r="BN461" i="1"/>
  <c r="BK461" i="1"/>
  <c r="BM458" i="1"/>
  <c r="BO458" i="1"/>
  <c r="BJ446" i="1"/>
  <c r="BL446" i="1"/>
  <c r="BJ457" i="1"/>
  <c r="BL457" i="1"/>
  <c r="BJ416" i="1"/>
  <c r="BL416" i="1"/>
  <c r="BJ300" i="1"/>
  <c r="BL300" i="1"/>
  <c r="BN429" i="1"/>
  <c r="BL429" i="1"/>
  <c r="BF733" i="1"/>
  <c r="BG733" i="1" s="1"/>
  <c r="BH733" i="1" s="1"/>
  <c r="BF781" i="1"/>
  <c r="BG781" i="1" s="1"/>
  <c r="BH781" i="1" s="1"/>
  <c r="BF834" i="1"/>
  <c r="BG834" i="1" s="1"/>
  <c r="BH834" i="1" s="1"/>
  <c r="BI834" i="1" s="1"/>
  <c r="BF755" i="1"/>
  <c r="BG755" i="1" s="1"/>
  <c r="BH755" i="1" s="1"/>
  <c r="BI755" i="1" s="1"/>
  <c r="BF748" i="1"/>
  <c r="BG748" i="1" s="1"/>
  <c r="BH748" i="1" s="1"/>
  <c r="BN748" i="1" s="1"/>
  <c r="BF804" i="1"/>
  <c r="BG804" i="1" s="1"/>
  <c r="BH804" i="1" s="1"/>
  <c r="BF750" i="1"/>
  <c r="BG750" i="1" s="1"/>
  <c r="BH750" i="1" s="1"/>
  <c r="BK750" i="1" s="1"/>
  <c r="BF803" i="1"/>
  <c r="BG803" i="1" s="1"/>
  <c r="BH803" i="1" s="1"/>
  <c r="BN803" i="1" s="1"/>
  <c r="BJ690" i="1"/>
  <c r="BL690" i="1"/>
  <c r="BJ805" i="1"/>
  <c r="BL805" i="1"/>
  <c r="BN777" i="1"/>
  <c r="BJ813" i="1"/>
  <c r="BL813" i="1"/>
  <c r="BL614" i="1"/>
  <c r="BN614" i="1"/>
  <c r="BI847" i="1"/>
  <c r="BK847" i="1"/>
  <c r="BJ114" i="1"/>
  <c r="BI111" i="1"/>
  <c r="BI94" i="1"/>
  <c r="BL268" i="1"/>
  <c r="BO253" i="1"/>
  <c r="BJ227" i="1"/>
  <c r="BM233" i="1"/>
  <c r="BI230" i="1"/>
  <c r="BM279" i="1"/>
  <c r="BN525" i="1"/>
  <c r="BM553" i="1"/>
  <c r="BI461" i="1"/>
  <c r="BJ458" i="1"/>
  <c r="BN457" i="1"/>
  <c r="BN416" i="1"/>
  <c r="BO429" i="1"/>
  <c r="BF785" i="1"/>
  <c r="BG785" i="1" s="1"/>
  <c r="BH785" i="1" s="1"/>
  <c r="BN785" i="1" s="1"/>
  <c r="BF820" i="1"/>
  <c r="BG820" i="1" s="1"/>
  <c r="BH820" i="1" s="1"/>
  <c r="BF791" i="1"/>
  <c r="BG791" i="1" s="1"/>
  <c r="BH791" i="1" s="1"/>
  <c r="BL791" i="1" s="1"/>
  <c r="BN805" i="1"/>
  <c r="BI777" i="1"/>
  <c r="BN813" i="1"/>
  <c r="BM847" i="1"/>
  <c r="BO745" i="1"/>
  <c r="BK745" i="1"/>
  <c r="BN745" i="1"/>
  <c r="BJ745" i="1"/>
  <c r="BM745" i="1"/>
  <c r="BI745" i="1"/>
  <c r="BL745" i="1"/>
  <c r="BL635" i="1"/>
  <c r="BO635" i="1"/>
  <c r="BK635" i="1"/>
  <c r="BN635" i="1"/>
  <c r="BJ635" i="1"/>
  <c r="BM635" i="1"/>
  <c r="BI635" i="1"/>
  <c r="BL669" i="1"/>
  <c r="BO669" i="1"/>
  <c r="BK669" i="1"/>
  <c r="BN669" i="1"/>
  <c r="BJ669" i="1"/>
  <c r="BM669" i="1"/>
  <c r="BI669" i="1"/>
  <c r="BM685" i="1"/>
  <c r="BI685" i="1"/>
  <c r="BL685" i="1"/>
  <c r="BO685" i="1"/>
  <c r="BK685" i="1"/>
  <c r="BN685" i="1"/>
  <c r="BJ685" i="1"/>
  <c r="BO844" i="1"/>
  <c r="BK844" i="1"/>
  <c r="BN844" i="1"/>
  <c r="BJ844" i="1"/>
  <c r="BM844" i="1"/>
  <c r="BI844" i="1"/>
  <c r="BL844" i="1"/>
  <c r="BL625" i="1"/>
  <c r="BO625" i="1"/>
  <c r="BK625" i="1"/>
  <c r="BN625" i="1"/>
  <c r="BJ625" i="1"/>
  <c r="BM625" i="1"/>
  <c r="BI625" i="1"/>
  <c r="BN654" i="1"/>
  <c r="BJ654" i="1"/>
  <c r="BM654" i="1"/>
  <c r="BI654" i="1"/>
  <c r="BL654" i="1"/>
  <c r="BO654" i="1"/>
  <c r="BK654" i="1"/>
  <c r="BN705" i="1"/>
  <c r="BJ705" i="1"/>
  <c r="BM705" i="1"/>
  <c r="BI705" i="1"/>
  <c r="BL705" i="1"/>
  <c r="BO705" i="1"/>
  <c r="BK705" i="1"/>
  <c r="BO765" i="1"/>
  <c r="BK765" i="1"/>
  <c r="BN765" i="1"/>
  <c r="BJ765" i="1"/>
  <c r="BM765" i="1"/>
  <c r="BI765" i="1"/>
  <c r="BL765" i="1"/>
  <c r="BL588" i="1"/>
  <c r="BO588" i="1"/>
  <c r="BK588" i="1"/>
  <c r="BN588" i="1"/>
  <c r="BJ588" i="1"/>
  <c r="BM588" i="1"/>
  <c r="BI588" i="1"/>
  <c r="BN602" i="1"/>
  <c r="BJ602" i="1"/>
  <c r="BM602" i="1"/>
  <c r="BI602" i="1"/>
  <c r="BL602" i="1"/>
  <c r="BO602" i="1"/>
  <c r="BK602" i="1"/>
  <c r="BN697" i="1"/>
  <c r="BJ697" i="1"/>
  <c r="BM697" i="1"/>
  <c r="BI697" i="1"/>
  <c r="BL697" i="1"/>
  <c r="BO697" i="1"/>
  <c r="BK697" i="1"/>
  <c r="BN798" i="1"/>
  <c r="BJ798" i="1"/>
  <c r="BM798" i="1"/>
  <c r="BI798" i="1"/>
  <c r="BL798" i="1"/>
  <c r="BO798" i="1"/>
  <c r="BK798" i="1"/>
  <c r="BL629" i="1"/>
  <c r="BO629" i="1"/>
  <c r="BK629" i="1"/>
  <c r="BN629" i="1"/>
  <c r="BJ629" i="1"/>
  <c r="BM629" i="1"/>
  <c r="BI629" i="1"/>
  <c r="BL724" i="1"/>
  <c r="BO724" i="1"/>
  <c r="BK724" i="1"/>
  <c r="BN724" i="1"/>
  <c r="BJ724" i="1"/>
  <c r="BM724" i="1"/>
  <c r="BI724" i="1"/>
  <c r="BM620" i="1"/>
  <c r="BI620" i="1"/>
  <c r="BL620" i="1"/>
  <c r="BO620" i="1"/>
  <c r="BK620" i="1"/>
  <c r="BN620" i="1"/>
  <c r="BJ620" i="1"/>
  <c r="BL641" i="1"/>
  <c r="BO641" i="1"/>
  <c r="BK641" i="1"/>
  <c r="BN641" i="1"/>
  <c r="BJ641" i="1"/>
  <c r="BM641" i="1"/>
  <c r="BI641" i="1"/>
  <c r="BO687" i="1"/>
  <c r="BK687" i="1"/>
  <c r="BN687" i="1"/>
  <c r="BJ687" i="1"/>
  <c r="BM687" i="1"/>
  <c r="BI687" i="1"/>
  <c r="BL687" i="1"/>
  <c r="BN746" i="1"/>
  <c r="BJ746" i="1"/>
  <c r="BM746" i="1"/>
  <c r="BI746" i="1"/>
  <c r="BL746" i="1"/>
  <c r="BO746" i="1"/>
  <c r="BK746" i="1"/>
  <c r="BN692" i="1"/>
  <c r="BJ692" i="1"/>
  <c r="BM692" i="1"/>
  <c r="BI692" i="1"/>
  <c r="BL692" i="1"/>
  <c r="BO692" i="1"/>
  <c r="BK692" i="1"/>
  <c r="BM693" i="1"/>
  <c r="BI693" i="1"/>
  <c r="BL693" i="1"/>
  <c r="BO693" i="1"/>
  <c r="BK693" i="1"/>
  <c r="BN693" i="1"/>
  <c r="BJ693" i="1"/>
  <c r="BF811" i="1"/>
  <c r="BG811" i="1" s="1"/>
  <c r="BH811" i="1" s="1"/>
  <c r="A811" i="1" s="1"/>
  <c r="BM599" i="1"/>
  <c r="BI599" i="1"/>
  <c r="BL599" i="1"/>
  <c r="BO599" i="1"/>
  <c r="BK599" i="1"/>
  <c r="BN599" i="1"/>
  <c r="BJ599" i="1"/>
  <c r="BL783" i="1"/>
  <c r="BO783" i="1"/>
  <c r="BK783" i="1"/>
  <c r="BN783" i="1"/>
  <c r="BJ783" i="1"/>
  <c r="BM783" i="1"/>
  <c r="BI783" i="1"/>
  <c r="BM618" i="1"/>
  <c r="BI618" i="1"/>
  <c r="BL618" i="1"/>
  <c r="BK618" i="1"/>
  <c r="BO618" i="1"/>
  <c r="BJ618" i="1"/>
  <c r="BN618" i="1"/>
  <c r="BN808" i="1"/>
  <c r="BJ808" i="1"/>
  <c r="BM808" i="1"/>
  <c r="BI808" i="1"/>
  <c r="BL808" i="1"/>
  <c r="BO808" i="1"/>
  <c r="BK808" i="1"/>
  <c r="BL657" i="1"/>
  <c r="BO657" i="1"/>
  <c r="BK657" i="1"/>
  <c r="BN657" i="1"/>
  <c r="BJ657" i="1"/>
  <c r="BM657" i="1"/>
  <c r="BI657" i="1"/>
  <c r="BN758" i="1"/>
  <c r="BJ758" i="1"/>
  <c r="BM758" i="1"/>
  <c r="BI758" i="1"/>
  <c r="BL758" i="1"/>
  <c r="BO758" i="1"/>
  <c r="BK758" i="1"/>
  <c r="BN742" i="1"/>
  <c r="BJ742" i="1"/>
  <c r="BM742" i="1"/>
  <c r="BI742" i="1"/>
  <c r="BL742" i="1"/>
  <c r="BO742" i="1"/>
  <c r="BK742" i="1"/>
  <c r="BN716" i="1"/>
  <c r="BJ716" i="1"/>
  <c r="BM716" i="1"/>
  <c r="BI716" i="1"/>
  <c r="BL716" i="1"/>
  <c r="BO716" i="1"/>
  <c r="BK716" i="1"/>
  <c r="BM711" i="1"/>
  <c r="BI711" i="1"/>
  <c r="BL711" i="1"/>
  <c r="BO711" i="1"/>
  <c r="BK711" i="1"/>
  <c r="BN711" i="1"/>
  <c r="BJ711" i="1"/>
  <c r="BL579" i="1"/>
  <c r="BO579" i="1"/>
  <c r="BK579" i="1"/>
  <c r="BN579" i="1"/>
  <c r="BJ579" i="1"/>
  <c r="BM579" i="1"/>
  <c r="BI579" i="1"/>
  <c r="BN586" i="1"/>
  <c r="BJ586" i="1"/>
  <c r="BM586" i="1"/>
  <c r="BI586" i="1"/>
  <c r="BL586" i="1"/>
  <c r="BO586" i="1"/>
  <c r="BK586" i="1"/>
  <c r="BM858" i="1"/>
  <c r="BI858" i="1"/>
  <c r="BL858" i="1"/>
  <c r="BO858" i="1"/>
  <c r="BK858" i="1"/>
  <c r="BN858" i="1"/>
  <c r="BJ858" i="1"/>
  <c r="BM595" i="1"/>
  <c r="BI595" i="1"/>
  <c r="BL595" i="1"/>
  <c r="BO595" i="1"/>
  <c r="BK595" i="1"/>
  <c r="BN595" i="1"/>
  <c r="BJ595" i="1"/>
  <c r="BF821" i="1"/>
  <c r="BG821" i="1" s="1"/>
  <c r="BH821" i="1" s="1"/>
  <c r="A821" i="1" s="1"/>
  <c r="BO695" i="1"/>
  <c r="BK695" i="1"/>
  <c r="BN695" i="1"/>
  <c r="BJ695" i="1"/>
  <c r="BM695" i="1"/>
  <c r="BI695" i="1"/>
  <c r="BL695" i="1"/>
  <c r="BM771" i="1"/>
  <c r="BI771" i="1"/>
  <c r="BL771" i="1"/>
  <c r="BO771" i="1"/>
  <c r="BK771" i="1"/>
  <c r="BN771" i="1"/>
  <c r="BJ771" i="1"/>
  <c r="BL710" i="1"/>
  <c r="BO710" i="1"/>
  <c r="BK710" i="1"/>
  <c r="BN710" i="1"/>
  <c r="BJ710" i="1"/>
  <c r="BM710" i="1"/>
  <c r="BI710" i="1"/>
  <c r="BN684" i="1"/>
  <c r="BJ684" i="1"/>
  <c r="BM684" i="1"/>
  <c r="BI684" i="1"/>
  <c r="BL684" i="1"/>
  <c r="BO684" i="1"/>
  <c r="BK684" i="1"/>
  <c r="BL853" i="1"/>
  <c r="BO853" i="1"/>
  <c r="BK853" i="1"/>
  <c r="BN853" i="1"/>
  <c r="BJ853" i="1"/>
  <c r="BM853" i="1"/>
  <c r="BI853" i="1"/>
  <c r="BN725" i="1"/>
  <c r="BJ725" i="1"/>
  <c r="BM725" i="1"/>
  <c r="BI725" i="1"/>
  <c r="BL725" i="1"/>
  <c r="BO725" i="1"/>
  <c r="BK725" i="1"/>
  <c r="BL752" i="1"/>
  <c r="BO752" i="1"/>
  <c r="BK752" i="1"/>
  <c r="BN752" i="1"/>
  <c r="BJ752" i="1"/>
  <c r="BM752" i="1"/>
  <c r="BI752" i="1"/>
  <c r="BF736" i="1"/>
  <c r="BG736" i="1" s="1"/>
  <c r="BH736" i="1" s="1"/>
  <c r="A736" i="1" s="1"/>
  <c r="BN598" i="1"/>
  <c r="BJ598" i="1"/>
  <c r="BM598" i="1"/>
  <c r="BI598" i="1"/>
  <c r="BL598" i="1"/>
  <c r="BO598" i="1"/>
  <c r="BK598" i="1"/>
  <c r="BN648" i="1"/>
  <c r="BJ648" i="1"/>
  <c r="BM648" i="1"/>
  <c r="BI648" i="1"/>
  <c r="BL648" i="1"/>
  <c r="BO648" i="1"/>
  <c r="BK648" i="1"/>
  <c r="BN580" i="1"/>
  <c r="BJ580" i="1"/>
  <c r="BM580" i="1"/>
  <c r="BI580" i="1"/>
  <c r="BL580" i="1"/>
  <c r="BO580" i="1"/>
  <c r="BK580" i="1"/>
  <c r="BN671" i="1"/>
  <c r="BJ671" i="1"/>
  <c r="BL671" i="1"/>
  <c r="BI671" i="1"/>
  <c r="BO671" i="1"/>
  <c r="BM671" i="1"/>
  <c r="BK671" i="1"/>
  <c r="BL581" i="1"/>
  <c r="BO581" i="1"/>
  <c r="BK581" i="1"/>
  <c r="BN581" i="1"/>
  <c r="BJ581" i="1"/>
  <c r="BM581" i="1"/>
  <c r="BI581" i="1"/>
  <c r="BO782" i="1"/>
  <c r="BK782" i="1"/>
  <c r="BN782" i="1"/>
  <c r="BJ782" i="1"/>
  <c r="BM782" i="1"/>
  <c r="BI782" i="1"/>
  <c r="BL782" i="1"/>
  <c r="BL778" i="1"/>
  <c r="BO778" i="1"/>
  <c r="BK778" i="1"/>
  <c r="BN778" i="1"/>
  <c r="BJ778" i="1"/>
  <c r="BM778" i="1"/>
  <c r="BI778" i="1"/>
  <c r="BM664" i="1"/>
  <c r="BI664" i="1"/>
  <c r="BL664" i="1"/>
  <c r="BO664" i="1"/>
  <c r="BK664" i="1"/>
  <c r="BN664" i="1"/>
  <c r="BJ664" i="1"/>
  <c r="BL678" i="1"/>
  <c r="BO678" i="1"/>
  <c r="BK678" i="1"/>
  <c r="BN678" i="1"/>
  <c r="BJ678" i="1"/>
  <c r="BM678" i="1"/>
  <c r="BI678" i="1"/>
  <c r="BL795" i="1"/>
  <c r="BO795" i="1"/>
  <c r="BK795" i="1"/>
  <c r="BN795" i="1"/>
  <c r="BJ795" i="1"/>
  <c r="BM795" i="1"/>
  <c r="BI795" i="1"/>
  <c r="BO640" i="1"/>
  <c r="BK640" i="1"/>
  <c r="BN640" i="1"/>
  <c r="BJ640" i="1"/>
  <c r="BM640" i="1"/>
  <c r="BI640" i="1"/>
  <c r="BL640" i="1"/>
  <c r="BL612" i="1"/>
  <c r="BO612" i="1"/>
  <c r="BK612" i="1"/>
  <c r="BN612" i="1"/>
  <c r="BJ612" i="1"/>
  <c r="BM612" i="1"/>
  <c r="BI612" i="1"/>
  <c r="BO838" i="1"/>
  <c r="BK838" i="1"/>
  <c r="BN838" i="1"/>
  <c r="BJ838" i="1"/>
  <c r="BM838" i="1"/>
  <c r="BI838" i="1"/>
  <c r="BL838" i="1"/>
  <c r="BO609" i="1"/>
  <c r="BK609" i="1"/>
  <c r="BN609" i="1"/>
  <c r="BJ609" i="1"/>
  <c r="BM609" i="1"/>
  <c r="BI609" i="1"/>
  <c r="BL609" i="1"/>
  <c r="BO815" i="1"/>
  <c r="BK815" i="1"/>
  <c r="BN815" i="1"/>
  <c r="BJ815" i="1"/>
  <c r="BM815" i="1"/>
  <c r="BI815" i="1"/>
  <c r="BL815" i="1"/>
  <c r="BN606" i="1"/>
  <c r="BJ606" i="1"/>
  <c r="BM606" i="1"/>
  <c r="BI606" i="1"/>
  <c r="BL606" i="1"/>
  <c r="BO606" i="1"/>
  <c r="BK606" i="1"/>
  <c r="BL661" i="1"/>
  <c r="BO661" i="1"/>
  <c r="BK661" i="1"/>
  <c r="BN661" i="1"/>
  <c r="BJ661" i="1"/>
  <c r="BM661" i="1"/>
  <c r="BI661" i="1"/>
  <c r="BN590" i="1"/>
  <c r="BJ590" i="1"/>
  <c r="BM590" i="1"/>
  <c r="BI590" i="1"/>
  <c r="BL590" i="1"/>
  <c r="BO590" i="1"/>
  <c r="BK590" i="1"/>
  <c r="BF818" i="1"/>
  <c r="BG818" i="1" s="1"/>
  <c r="BH818" i="1" s="1"/>
  <c r="A818" i="1" s="1"/>
  <c r="BO605" i="1"/>
  <c r="BK605" i="1"/>
  <c r="BN605" i="1"/>
  <c r="BJ605" i="1"/>
  <c r="BM605" i="1"/>
  <c r="BI605" i="1"/>
  <c r="BL605" i="1"/>
  <c r="BF756" i="1"/>
  <c r="BG756" i="1" s="1"/>
  <c r="BH756" i="1" s="1"/>
  <c r="A756" i="1" s="1"/>
  <c r="BO737" i="1"/>
  <c r="BK737" i="1"/>
  <c r="BN737" i="1"/>
  <c r="BJ737" i="1"/>
  <c r="BM737" i="1"/>
  <c r="BI737" i="1"/>
  <c r="BL737" i="1"/>
  <c r="BO819" i="1"/>
  <c r="BK819" i="1"/>
  <c r="BN819" i="1"/>
  <c r="BJ819" i="1"/>
  <c r="BM819" i="1"/>
  <c r="BI819" i="1"/>
  <c r="BL819" i="1"/>
  <c r="BN796" i="1"/>
  <c r="BJ796" i="1"/>
  <c r="BM796" i="1"/>
  <c r="BI796" i="1"/>
  <c r="BL796" i="1"/>
  <c r="BO796" i="1"/>
  <c r="BK796" i="1"/>
  <c r="BL627" i="1"/>
  <c r="BO627" i="1"/>
  <c r="BK627" i="1"/>
  <c r="BN627" i="1"/>
  <c r="BJ627" i="1"/>
  <c r="BM627" i="1"/>
  <c r="BI627" i="1"/>
  <c r="BM660" i="1"/>
  <c r="BI660" i="1"/>
  <c r="BL660" i="1"/>
  <c r="BO660" i="1"/>
  <c r="BK660" i="1"/>
  <c r="BN660" i="1"/>
  <c r="BJ660" i="1"/>
  <c r="BL860" i="1"/>
  <c r="BO860" i="1"/>
  <c r="BK860" i="1"/>
  <c r="BN860" i="1"/>
  <c r="BJ860" i="1"/>
  <c r="BM860" i="1"/>
  <c r="BI860" i="1"/>
  <c r="BL608" i="1"/>
  <c r="BO608" i="1"/>
  <c r="BK608" i="1"/>
  <c r="BN608" i="1"/>
  <c r="BJ608" i="1"/>
  <c r="BM608" i="1"/>
  <c r="BI608" i="1"/>
  <c r="BN659" i="1"/>
  <c r="BJ659" i="1"/>
  <c r="BM659" i="1"/>
  <c r="BI659" i="1"/>
  <c r="BL659" i="1"/>
  <c r="BO659" i="1"/>
  <c r="BK659" i="1"/>
  <c r="BN720" i="1"/>
  <c r="BJ720" i="1"/>
  <c r="BM720" i="1"/>
  <c r="BI720" i="1"/>
  <c r="BL720" i="1"/>
  <c r="BO720" i="1"/>
  <c r="BK720" i="1"/>
  <c r="BN610" i="1"/>
  <c r="BJ610" i="1"/>
  <c r="BM610" i="1"/>
  <c r="BI610" i="1"/>
  <c r="BL610" i="1"/>
  <c r="BO610" i="1"/>
  <c r="BK610" i="1"/>
  <c r="BO666" i="1"/>
  <c r="BK666" i="1"/>
  <c r="BN666" i="1"/>
  <c r="BJ666" i="1"/>
  <c r="BM666" i="1"/>
  <c r="BI666" i="1"/>
  <c r="BL666" i="1"/>
  <c r="BL649" i="1"/>
  <c r="BO649" i="1"/>
  <c r="BK649" i="1"/>
  <c r="BN649" i="1"/>
  <c r="BJ649" i="1"/>
  <c r="BM649" i="1"/>
  <c r="BI649" i="1"/>
  <c r="BN706" i="1"/>
  <c r="BJ706" i="1"/>
  <c r="BM706" i="1"/>
  <c r="BI706" i="1"/>
  <c r="BL706" i="1"/>
  <c r="BO706" i="1"/>
  <c r="BK706" i="1"/>
  <c r="BO861" i="1"/>
  <c r="BK861" i="1"/>
  <c r="BN861" i="1"/>
  <c r="BJ861" i="1"/>
  <c r="BM861" i="1"/>
  <c r="BI861" i="1"/>
  <c r="BL861" i="1"/>
  <c r="BM848" i="1"/>
  <c r="BI848" i="1"/>
  <c r="BL848" i="1"/>
  <c r="BN848" i="1"/>
  <c r="BO848" i="1"/>
  <c r="BK848" i="1"/>
  <c r="BJ848" i="1"/>
  <c r="BN816" i="1"/>
  <c r="BJ816" i="1"/>
  <c r="BM816" i="1"/>
  <c r="BI816" i="1"/>
  <c r="BL816" i="1"/>
  <c r="BO816" i="1"/>
  <c r="BK816" i="1"/>
  <c r="BN667" i="1"/>
  <c r="BJ667" i="1"/>
  <c r="BM667" i="1"/>
  <c r="BI667" i="1"/>
  <c r="BL667" i="1"/>
  <c r="BO667" i="1"/>
  <c r="BK667" i="1"/>
  <c r="BL621" i="1"/>
  <c r="BO621" i="1"/>
  <c r="BK621" i="1"/>
  <c r="BN621" i="1"/>
  <c r="BJ621" i="1"/>
  <c r="BM621" i="1"/>
  <c r="BI621" i="1"/>
  <c r="BN704" i="1"/>
  <c r="BJ704" i="1"/>
  <c r="BM704" i="1"/>
  <c r="BI704" i="1"/>
  <c r="BL704" i="1"/>
  <c r="BO704" i="1"/>
  <c r="BK704" i="1"/>
  <c r="BM677" i="1"/>
  <c r="BI677" i="1"/>
  <c r="BL677" i="1"/>
  <c r="BO677" i="1"/>
  <c r="BK677" i="1"/>
  <c r="BN677" i="1"/>
  <c r="BJ677" i="1"/>
  <c r="BO647" i="1"/>
  <c r="BK647" i="1"/>
  <c r="BN647" i="1"/>
  <c r="BJ647" i="1"/>
  <c r="BM647" i="1"/>
  <c r="BI647" i="1"/>
  <c r="BL647" i="1"/>
  <c r="BN584" i="1"/>
  <c r="BJ584" i="1"/>
  <c r="BM584" i="1"/>
  <c r="BI584" i="1"/>
  <c r="BL584" i="1"/>
  <c r="BO584" i="1"/>
  <c r="BK584" i="1"/>
  <c r="BN656" i="1"/>
  <c r="BJ656" i="1"/>
  <c r="BM656" i="1"/>
  <c r="BI656" i="1"/>
  <c r="BL656" i="1"/>
  <c r="BO656" i="1"/>
  <c r="BK656" i="1"/>
  <c r="BN738" i="1"/>
  <c r="BJ738" i="1"/>
  <c r="BM738" i="1"/>
  <c r="BI738" i="1"/>
  <c r="BL738" i="1"/>
  <c r="BO738" i="1"/>
  <c r="BK738" i="1"/>
  <c r="BO675" i="1"/>
  <c r="BK675" i="1"/>
  <c r="BN675" i="1"/>
  <c r="BJ675" i="1"/>
  <c r="BM675" i="1"/>
  <c r="BI675" i="1"/>
  <c r="BL675" i="1"/>
  <c r="BN828" i="1"/>
  <c r="BJ828" i="1"/>
  <c r="BM828" i="1"/>
  <c r="BI828" i="1"/>
  <c r="BL828" i="1"/>
  <c r="BO828" i="1"/>
  <c r="BK828" i="1"/>
  <c r="BF812" i="1"/>
  <c r="BG812" i="1" s="1"/>
  <c r="BH812" i="1" s="1"/>
  <c r="A812" i="1" s="1"/>
  <c r="BN652" i="1"/>
  <c r="BJ652" i="1"/>
  <c r="BM652" i="1"/>
  <c r="BI652" i="1"/>
  <c r="BL652" i="1"/>
  <c r="BO652" i="1"/>
  <c r="BK652" i="1"/>
  <c r="BM591" i="1"/>
  <c r="BI591" i="1"/>
  <c r="BL591" i="1"/>
  <c r="BO591" i="1"/>
  <c r="BK591" i="1"/>
  <c r="BN591" i="1"/>
  <c r="BJ591" i="1"/>
  <c r="BF809" i="1"/>
  <c r="BG809" i="1" s="1"/>
  <c r="BH809" i="1" s="1"/>
  <c r="A809" i="1" s="1"/>
  <c r="BO839" i="1"/>
  <c r="BK839" i="1"/>
  <c r="BN839" i="1"/>
  <c r="BJ839" i="1"/>
  <c r="BM839" i="1"/>
  <c r="BI839" i="1"/>
  <c r="BL839" i="1"/>
  <c r="BF766" i="1"/>
  <c r="BG766" i="1" s="1"/>
  <c r="BH766" i="1" s="1"/>
  <c r="A766" i="1" s="1"/>
  <c r="BN680" i="1"/>
  <c r="BJ680" i="1"/>
  <c r="BM680" i="1"/>
  <c r="BI680" i="1"/>
  <c r="BL680" i="1"/>
  <c r="BO680" i="1"/>
  <c r="BK680" i="1"/>
  <c r="BO773" i="1"/>
  <c r="BM773" i="1"/>
  <c r="BI773" i="1"/>
  <c r="BL773" i="1"/>
  <c r="BK773" i="1"/>
  <c r="BN773" i="1"/>
  <c r="BJ773" i="1"/>
  <c r="BL857" i="1"/>
  <c r="BO857" i="1"/>
  <c r="BK857" i="1"/>
  <c r="BN857" i="1"/>
  <c r="BJ857" i="1"/>
  <c r="BM857" i="1"/>
  <c r="BI857" i="1"/>
  <c r="BN578" i="1"/>
  <c r="BJ578" i="1"/>
  <c r="BM578" i="1"/>
  <c r="BI578" i="1"/>
  <c r="BL578" i="1"/>
  <c r="BO578" i="1"/>
  <c r="BK578" i="1"/>
  <c r="BM587" i="1"/>
  <c r="BI587" i="1"/>
  <c r="BL587" i="1"/>
  <c r="BO587" i="1"/>
  <c r="BK587" i="1"/>
  <c r="BN587" i="1"/>
  <c r="BJ587" i="1"/>
  <c r="BN594" i="1"/>
  <c r="BJ594" i="1"/>
  <c r="BM594" i="1"/>
  <c r="BI594" i="1"/>
  <c r="BL594" i="1"/>
  <c r="BO594" i="1"/>
  <c r="BK594" i="1"/>
  <c r="BL830" i="1"/>
  <c r="BO830" i="1"/>
  <c r="BK830" i="1"/>
  <c r="BN830" i="1"/>
  <c r="BJ830" i="1"/>
  <c r="BM830" i="1"/>
  <c r="BI830" i="1"/>
  <c r="BF814" i="1"/>
  <c r="BG814" i="1" s="1"/>
  <c r="BH814" i="1" s="1"/>
  <c r="A814" i="1" s="1"/>
  <c r="BN619" i="1"/>
  <c r="BJ619" i="1"/>
  <c r="BM619" i="1"/>
  <c r="BI619" i="1"/>
  <c r="BL619" i="1"/>
  <c r="BO619" i="1"/>
  <c r="BK619" i="1"/>
  <c r="BL585" i="1"/>
  <c r="BO585" i="1"/>
  <c r="BK585" i="1"/>
  <c r="BN585" i="1"/>
  <c r="BJ585" i="1"/>
  <c r="BM585" i="1"/>
  <c r="BI585" i="1"/>
  <c r="BM715" i="1"/>
  <c r="BI715" i="1"/>
  <c r="BL715" i="1"/>
  <c r="BO715" i="1"/>
  <c r="BK715" i="1"/>
  <c r="BN715" i="1"/>
  <c r="BJ715" i="1"/>
  <c r="BN701" i="1"/>
  <c r="BJ701" i="1"/>
  <c r="BM701" i="1"/>
  <c r="BI701" i="1"/>
  <c r="BL701" i="1"/>
  <c r="BO701" i="1"/>
  <c r="BK701" i="1"/>
  <c r="BM836" i="1"/>
  <c r="BI836" i="1"/>
  <c r="BL836" i="1"/>
  <c r="BK836" i="1"/>
  <c r="BO836" i="1"/>
  <c r="BJ836" i="1"/>
  <c r="BN836" i="1"/>
  <c r="BL744" i="1"/>
  <c r="BO744" i="1"/>
  <c r="BK744" i="1"/>
  <c r="BN744" i="1"/>
  <c r="BJ744" i="1"/>
  <c r="BM744" i="1"/>
  <c r="BI744" i="1"/>
  <c r="BL728" i="1"/>
  <c r="BO728" i="1"/>
  <c r="BK728" i="1"/>
  <c r="BN728" i="1"/>
  <c r="BJ728" i="1"/>
  <c r="BM728" i="1"/>
  <c r="BI728" i="1"/>
  <c r="BF800" i="1"/>
  <c r="BG800" i="1" s="1"/>
  <c r="BH800" i="1" s="1"/>
  <c r="A800" i="1" s="1"/>
  <c r="BN623" i="1"/>
  <c r="BJ623" i="1"/>
  <c r="BM623" i="1"/>
  <c r="BI623" i="1"/>
  <c r="BL623" i="1"/>
  <c r="BO623" i="1"/>
  <c r="BK623" i="1"/>
  <c r="BM668" i="1"/>
  <c r="BI668" i="1"/>
  <c r="BL668" i="1"/>
  <c r="BO668" i="1"/>
  <c r="BK668" i="1"/>
  <c r="BN668" i="1"/>
  <c r="BJ668" i="1"/>
  <c r="BO670" i="1"/>
  <c r="BK670" i="1"/>
  <c r="BN670" i="1"/>
  <c r="BJ670" i="1"/>
  <c r="BM670" i="1"/>
  <c r="BI670" i="1"/>
  <c r="BL670" i="1"/>
  <c r="BO622" i="1"/>
  <c r="BK622" i="1"/>
  <c r="BN622" i="1"/>
  <c r="BJ622" i="1"/>
  <c r="BM622" i="1"/>
  <c r="BI622" i="1"/>
  <c r="BL622" i="1"/>
  <c r="BL596" i="1"/>
  <c r="BO596" i="1"/>
  <c r="BK596" i="1"/>
  <c r="BN596" i="1"/>
  <c r="BJ596" i="1"/>
  <c r="BM596" i="1"/>
  <c r="BI596" i="1"/>
  <c r="BL793" i="1"/>
  <c r="BO793" i="1"/>
  <c r="BK793" i="1"/>
  <c r="BN793" i="1"/>
  <c r="BJ793" i="1"/>
  <c r="BM793" i="1"/>
  <c r="BI793" i="1"/>
  <c r="BF829" i="1"/>
  <c r="BG829" i="1" s="1"/>
  <c r="BH829" i="1" s="1"/>
  <c r="A829" i="1" s="1"/>
  <c r="BO601" i="1"/>
  <c r="BK601" i="1"/>
  <c r="BN601" i="1"/>
  <c r="BJ601" i="1"/>
  <c r="BM601" i="1"/>
  <c r="BI601" i="1"/>
  <c r="BL601" i="1"/>
  <c r="BO709" i="1"/>
  <c r="BK709" i="1"/>
  <c r="BN709" i="1"/>
  <c r="BJ709" i="1"/>
  <c r="BM709" i="1"/>
  <c r="BI709" i="1"/>
  <c r="BL709" i="1"/>
  <c r="BM767" i="1"/>
  <c r="BI767" i="1"/>
  <c r="BL767" i="1"/>
  <c r="BO767" i="1"/>
  <c r="BK767" i="1"/>
  <c r="BN767" i="1"/>
  <c r="BJ767" i="1"/>
  <c r="BF802" i="1"/>
  <c r="BG802" i="1" s="1"/>
  <c r="BH802" i="1" s="1"/>
  <c r="A802" i="1" s="1"/>
  <c r="BN700" i="1"/>
  <c r="BJ700" i="1"/>
  <c r="BM700" i="1"/>
  <c r="BI700" i="1"/>
  <c r="BL700" i="1"/>
  <c r="BO700" i="1"/>
  <c r="BK700" i="1"/>
  <c r="BO597" i="1"/>
  <c r="BK597" i="1"/>
  <c r="BN597" i="1"/>
  <c r="BJ597" i="1"/>
  <c r="BM597" i="1"/>
  <c r="BI597" i="1"/>
  <c r="BL597" i="1"/>
  <c r="BN712" i="1"/>
  <c r="BJ712" i="1"/>
  <c r="BM712" i="1"/>
  <c r="BI712" i="1"/>
  <c r="BL712" i="1"/>
  <c r="BO712" i="1"/>
  <c r="BK712" i="1"/>
  <c r="BK128" i="1"/>
  <c r="BM128" i="1"/>
  <c r="BO761" i="1"/>
  <c r="BK761" i="1"/>
  <c r="BN761" i="1"/>
  <c r="BJ761" i="1"/>
  <c r="BM761" i="1"/>
  <c r="BI761" i="1"/>
  <c r="BL761" i="1"/>
  <c r="BO679" i="1"/>
  <c r="BK679" i="1"/>
  <c r="BN679" i="1"/>
  <c r="BJ679" i="1"/>
  <c r="BM679" i="1"/>
  <c r="BI679" i="1"/>
  <c r="BL679" i="1"/>
  <c r="BN663" i="1"/>
  <c r="BJ663" i="1"/>
  <c r="BM663" i="1"/>
  <c r="BI663" i="1"/>
  <c r="BL663" i="1"/>
  <c r="BO663" i="1"/>
  <c r="BK663" i="1"/>
  <c r="BL775" i="1"/>
  <c r="BO775" i="1"/>
  <c r="BK775" i="1"/>
  <c r="BN775" i="1"/>
  <c r="BJ775" i="1"/>
  <c r="BM775" i="1"/>
  <c r="BI775" i="1"/>
  <c r="BL694" i="1"/>
  <c r="BO694" i="1"/>
  <c r="BK694" i="1"/>
  <c r="BN694" i="1"/>
  <c r="BJ694" i="1"/>
  <c r="BM694" i="1"/>
  <c r="BI694" i="1"/>
  <c r="BM854" i="1"/>
  <c r="BI854" i="1"/>
  <c r="BL854" i="1"/>
  <c r="BO854" i="1"/>
  <c r="BK854" i="1"/>
  <c r="BN854" i="1"/>
  <c r="BJ854" i="1"/>
  <c r="BL592" i="1"/>
  <c r="BO592" i="1"/>
  <c r="BK592" i="1"/>
  <c r="BN592" i="1"/>
  <c r="BJ592" i="1"/>
  <c r="BM592" i="1"/>
  <c r="BI592" i="1"/>
  <c r="BL651" i="1"/>
  <c r="BO651" i="1"/>
  <c r="BK651" i="1"/>
  <c r="BN651" i="1"/>
  <c r="BJ651" i="1"/>
  <c r="BM651" i="1"/>
  <c r="BI651" i="1"/>
  <c r="BN708" i="1"/>
  <c r="BJ708" i="1"/>
  <c r="BM708" i="1"/>
  <c r="BI708" i="1"/>
  <c r="BL708" i="1"/>
  <c r="BO708" i="1"/>
  <c r="BK708" i="1"/>
  <c r="BM642" i="1"/>
  <c r="BI642" i="1"/>
  <c r="BL642" i="1"/>
  <c r="BO642" i="1"/>
  <c r="BK642" i="1"/>
  <c r="BN642" i="1"/>
  <c r="BJ642" i="1"/>
  <c r="BF842" i="1"/>
  <c r="BG842" i="1" s="1"/>
  <c r="BH842" i="1" s="1"/>
  <c r="A842" i="1" s="1"/>
  <c r="BL631" i="1"/>
  <c r="BO631" i="1"/>
  <c r="BK631" i="1"/>
  <c r="BN631" i="1"/>
  <c r="BJ631" i="1"/>
  <c r="BM631" i="1"/>
  <c r="BI631" i="1"/>
  <c r="BN859" i="1"/>
  <c r="BJ859" i="1"/>
  <c r="BM859" i="1"/>
  <c r="BI859" i="1"/>
  <c r="BL859" i="1"/>
  <c r="BO859" i="1"/>
  <c r="BK859" i="1"/>
  <c r="BN832" i="1"/>
  <c r="BJ832" i="1"/>
  <c r="BM832" i="1"/>
  <c r="BI832" i="1"/>
  <c r="BL832" i="1"/>
  <c r="BO832" i="1"/>
  <c r="BK832" i="1"/>
  <c r="BL655" i="1"/>
  <c r="BO655" i="1"/>
  <c r="BK655" i="1"/>
  <c r="BN655" i="1"/>
  <c r="BJ655" i="1"/>
  <c r="BM655" i="1"/>
  <c r="BI655" i="1"/>
  <c r="BN727" i="1"/>
  <c r="BJ727" i="1"/>
  <c r="BM727" i="1"/>
  <c r="BI727" i="1"/>
  <c r="BL727" i="1"/>
  <c r="BO727" i="1"/>
  <c r="BK727" i="1"/>
  <c r="BN762" i="1"/>
  <c r="BJ762" i="1"/>
  <c r="BM762" i="1"/>
  <c r="BI762" i="1"/>
  <c r="BL762" i="1"/>
  <c r="BO762" i="1"/>
  <c r="BK762" i="1"/>
  <c r="BN730" i="1"/>
  <c r="BJ730" i="1"/>
  <c r="BM730" i="1"/>
  <c r="BI730" i="1"/>
  <c r="BL730" i="1"/>
  <c r="BO730" i="1"/>
  <c r="BK730" i="1"/>
  <c r="BN676" i="1"/>
  <c r="BJ676" i="1"/>
  <c r="BM676" i="1"/>
  <c r="BI676" i="1"/>
  <c r="BL676" i="1"/>
  <c r="BO676" i="1"/>
  <c r="BK676" i="1"/>
  <c r="BL810" i="1"/>
  <c r="BO810" i="1"/>
  <c r="BK810" i="1"/>
  <c r="BN810" i="1"/>
  <c r="BJ810" i="1"/>
  <c r="BM810" i="1"/>
  <c r="BI810" i="1"/>
  <c r="BL837" i="1"/>
  <c r="BO837" i="1"/>
  <c r="BJ837" i="1"/>
  <c r="BN837" i="1"/>
  <c r="BI837" i="1"/>
  <c r="BM837" i="1"/>
  <c r="BK837" i="1"/>
  <c r="BM768" i="1"/>
  <c r="BI768" i="1"/>
  <c r="BL768" i="1"/>
  <c r="BO768" i="1"/>
  <c r="BK768" i="1"/>
  <c r="BN768" i="1"/>
  <c r="BJ768" i="1"/>
  <c r="BM615" i="1"/>
  <c r="BI615" i="1"/>
  <c r="BL615" i="1"/>
  <c r="BO615" i="1"/>
  <c r="BK615" i="1"/>
  <c r="BN615" i="1"/>
  <c r="BJ615" i="1"/>
  <c r="BM833" i="1"/>
  <c r="BI833" i="1"/>
  <c r="BL833" i="1"/>
  <c r="BO833" i="1"/>
  <c r="BK833" i="1"/>
  <c r="BN833" i="1"/>
  <c r="BJ833" i="1"/>
  <c r="BN643" i="1"/>
  <c r="BJ643" i="1"/>
  <c r="BM643" i="1"/>
  <c r="BI643" i="1"/>
  <c r="BL643" i="1"/>
  <c r="BO643" i="1"/>
  <c r="BK643" i="1"/>
  <c r="BN699" i="1"/>
  <c r="BJ699" i="1"/>
  <c r="BM699" i="1"/>
  <c r="BI699" i="1"/>
  <c r="BL699" i="1"/>
  <c r="BO699" i="1"/>
  <c r="BK699" i="1"/>
  <c r="BF831" i="1"/>
  <c r="BG831" i="1" s="1"/>
  <c r="BH831" i="1" s="1"/>
  <c r="A831" i="1" s="1"/>
  <c r="BM624" i="1"/>
  <c r="BI624" i="1"/>
  <c r="BL624" i="1"/>
  <c r="BO624" i="1"/>
  <c r="BK624" i="1"/>
  <c r="BN624" i="1"/>
  <c r="BJ624" i="1"/>
  <c r="BM673" i="1"/>
  <c r="BI673" i="1"/>
  <c r="BL673" i="1"/>
  <c r="BO673" i="1"/>
  <c r="BK673" i="1"/>
  <c r="BN673" i="1"/>
  <c r="BJ673" i="1"/>
  <c r="BF855" i="1"/>
  <c r="BG855" i="1" s="1"/>
  <c r="BH855" i="1" s="1"/>
  <c r="A855" i="1" s="1"/>
  <c r="BM611" i="1"/>
  <c r="BI611" i="1"/>
  <c r="BL611" i="1"/>
  <c r="BO611" i="1"/>
  <c r="BK611" i="1"/>
  <c r="BN611" i="1"/>
  <c r="BJ611" i="1"/>
  <c r="BL636" i="1"/>
  <c r="BO636" i="1"/>
  <c r="BK636" i="1"/>
  <c r="BN636" i="1"/>
  <c r="BJ636" i="1"/>
  <c r="BM636" i="1"/>
  <c r="BI636" i="1"/>
  <c r="BL628" i="1"/>
  <c r="BO628" i="1"/>
  <c r="BK628" i="1"/>
  <c r="BN628" i="1"/>
  <c r="BJ628" i="1"/>
  <c r="BM628" i="1"/>
  <c r="BI628" i="1"/>
  <c r="BL822" i="1"/>
  <c r="BO822" i="1"/>
  <c r="BK822" i="1"/>
  <c r="BN822" i="1"/>
  <c r="BJ822" i="1"/>
  <c r="BM822" i="1"/>
  <c r="BI822" i="1"/>
  <c r="BN582" i="1"/>
  <c r="BJ582" i="1"/>
  <c r="BM582" i="1"/>
  <c r="BI582" i="1"/>
  <c r="BL582" i="1"/>
  <c r="BO582" i="1"/>
  <c r="BK582" i="1"/>
  <c r="BL719" i="1"/>
  <c r="BO719" i="1"/>
  <c r="BK719" i="1"/>
  <c r="BN719" i="1"/>
  <c r="BJ719" i="1"/>
  <c r="BM719" i="1"/>
  <c r="BI719" i="1"/>
  <c r="BN672" i="1"/>
  <c r="BM672" i="1"/>
  <c r="BI672" i="1"/>
  <c r="BL672" i="1"/>
  <c r="BO672" i="1"/>
  <c r="BK672" i="1"/>
  <c r="BJ672" i="1"/>
  <c r="BL682" i="1"/>
  <c r="BO682" i="1"/>
  <c r="BK682" i="1"/>
  <c r="BN682" i="1"/>
  <c r="BJ682" i="1"/>
  <c r="BM682" i="1"/>
  <c r="BI682" i="1"/>
  <c r="BM731" i="1"/>
  <c r="BI731" i="1"/>
  <c r="BL731" i="1"/>
  <c r="BO731" i="1"/>
  <c r="BK731" i="1"/>
  <c r="BN731" i="1"/>
  <c r="BJ731" i="1"/>
  <c r="BF763" i="1"/>
  <c r="BG763" i="1" s="1"/>
  <c r="BH763" i="1" s="1"/>
  <c r="A763" i="1" s="1"/>
  <c r="BM788" i="1"/>
  <c r="BI788" i="1"/>
  <c r="BL788" i="1"/>
  <c r="BO788" i="1"/>
  <c r="BK788" i="1"/>
  <c r="BN788" i="1"/>
  <c r="BJ788" i="1"/>
  <c r="BO856" i="1"/>
  <c r="BK856" i="1"/>
  <c r="BN856" i="1"/>
  <c r="BJ856" i="1"/>
  <c r="BM856" i="1"/>
  <c r="BI856" i="1"/>
  <c r="BL856" i="1"/>
  <c r="BO593" i="1"/>
  <c r="BK593" i="1"/>
  <c r="BN593" i="1"/>
  <c r="BJ593" i="1"/>
  <c r="BM593" i="1"/>
  <c r="BI593" i="1"/>
  <c r="BL593" i="1"/>
  <c r="BF792" i="1"/>
  <c r="BG792" i="1" s="1"/>
  <c r="BH792" i="1" s="1"/>
  <c r="A792" i="1" s="1"/>
  <c r="BM759" i="1"/>
  <c r="BI759" i="1"/>
  <c r="BL759" i="1"/>
  <c r="BO759" i="1"/>
  <c r="BK759" i="1"/>
  <c r="BN759" i="1"/>
  <c r="BJ759" i="1"/>
  <c r="BN698" i="1"/>
  <c r="BJ698" i="1"/>
  <c r="BM698" i="1"/>
  <c r="BI698" i="1"/>
  <c r="BL698" i="1"/>
  <c r="BO698" i="1"/>
  <c r="BK698" i="1"/>
  <c r="BO589" i="1"/>
  <c r="BK589" i="1"/>
  <c r="BN589" i="1"/>
  <c r="BJ589" i="1"/>
  <c r="BM589" i="1"/>
  <c r="BI589" i="1"/>
  <c r="BL589" i="1"/>
  <c r="BF851" i="1"/>
  <c r="BG851" i="1" s="1"/>
  <c r="BH851" i="1" s="1"/>
  <c r="A851" i="1" s="1"/>
  <c r="BF799" i="1"/>
  <c r="BG799" i="1" s="1"/>
  <c r="BH799" i="1" s="1"/>
  <c r="A799" i="1" s="1"/>
  <c r="BO662" i="1"/>
  <c r="BK662" i="1"/>
  <c r="BN662" i="1"/>
  <c r="BJ662" i="1"/>
  <c r="BM662" i="1"/>
  <c r="BI662" i="1"/>
  <c r="BL662" i="1"/>
  <c r="BN696" i="1"/>
  <c r="BJ696" i="1"/>
  <c r="BM696" i="1"/>
  <c r="BI696" i="1"/>
  <c r="BL696" i="1"/>
  <c r="BO696" i="1"/>
  <c r="BK696" i="1"/>
  <c r="BL128" i="1"/>
  <c r="BO753" i="1"/>
  <c r="BK753" i="1"/>
  <c r="BN753" i="1"/>
  <c r="BJ753" i="1"/>
  <c r="BM753" i="1"/>
  <c r="BI753" i="1"/>
  <c r="BL753" i="1"/>
  <c r="BL653" i="1"/>
  <c r="BO653" i="1"/>
  <c r="BK653" i="1"/>
  <c r="BN653" i="1"/>
  <c r="BJ653" i="1"/>
  <c r="BM653" i="1"/>
  <c r="BI653" i="1"/>
  <c r="BO658" i="1"/>
  <c r="BK658" i="1"/>
  <c r="BN658" i="1"/>
  <c r="BJ658" i="1"/>
  <c r="BM658" i="1"/>
  <c r="BI658" i="1"/>
  <c r="BL658" i="1"/>
  <c r="BO786" i="1"/>
  <c r="BK786" i="1"/>
  <c r="BN786" i="1"/>
  <c r="BJ786" i="1"/>
  <c r="BM786" i="1"/>
  <c r="BI786" i="1"/>
  <c r="BL786" i="1"/>
  <c r="BO852" i="1"/>
  <c r="BK852" i="1"/>
  <c r="BN852" i="1"/>
  <c r="BJ852" i="1"/>
  <c r="BM852" i="1"/>
  <c r="BI852" i="1"/>
  <c r="BL852" i="1"/>
  <c r="BL633" i="1"/>
  <c r="BO633" i="1"/>
  <c r="BK633" i="1"/>
  <c r="BN633" i="1"/>
  <c r="BJ633" i="1"/>
  <c r="BM633" i="1"/>
  <c r="BI633" i="1"/>
  <c r="BM638" i="1"/>
  <c r="BI638" i="1"/>
  <c r="BL638" i="1"/>
  <c r="BO638" i="1"/>
  <c r="BK638" i="1"/>
  <c r="BN638" i="1"/>
  <c r="BJ638" i="1"/>
  <c r="BF749" i="1"/>
  <c r="BG749" i="1" s="1"/>
  <c r="BH749" i="1" s="1"/>
  <c r="A749" i="1" s="1"/>
  <c r="BL604" i="1"/>
  <c r="BO604" i="1"/>
  <c r="BK604" i="1"/>
  <c r="BN604" i="1"/>
  <c r="BJ604" i="1"/>
  <c r="BM604" i="1"/>
  <c r="BI604" i="1"/>
  <c r="BL637" i="1"/>
  <c r="BO637" i="1"/>
  <c r="BK637" i="1"/>
  <c r="BN637" i="1"/>
  <c r="BJ637" i="1"/>
  <c r="BM637" i="1"/>
  <c r="BI637" i="1"/>
  <c r="BL645" i="1"/>
  <c r="BO645" i="1"/>
  <c r="BK645" i="1"/>
  <c r="BN645" i="1"/>
  <c r="BJ645" i="1"/>
  <c r="BM645" i="1"/>
  <c r="BI645" i="1"/>
  <c r="BN707" i="1"/>
  <c r="BJ707" i="1"/>
  <c r="BM707" i="1"/>
  <c r="BI707" i="1"/>
  <c r="BL707" i="1"/>
  <c r="BO707" i="1"/>
  <c r="BK707" i="1"/>
  <c r="BM772" i="1"/>
  <c r="BI772" i="1"/>
  <c r="BL772" i="1"/>
  <c r="BO772" i="1"/>
  <c r="BK772" i="1"/>
  <c r="BN772" i="1"/>
  <c r="BJ772" i="1"/>
  <c r="BN754" i="1"/>
  <c r="BJ754" i="1"/>
  <c r="BM754" i="1"/>
  <c r="BI754" i="1"/>
  <c r="BL754" i="1"/>
  <c r="BO754" i="1"/>
  <c r="BK754" i="1"/>
  <c r="BN722" i="1"/>
  <c r="BJ722" i="1"/>
  <c r="BM722" i="1"/>
  <c r="BI722" i="1"/>
  <c r="BL722" i="1"/>
  <c r="BO722" i="1"/>
  <c r="BK722" i="1"/>
  <c r="BF794" i="1"/>
  <c r="BG794" i="1" s="1"/>
  <c r="BH794" i="1" s="1"/>
  <c r="A794" i="1" s="1"/>
  <c r="BM607" i="1"/>
  <c r="BI607" i="1"/>
  <c r="BL607" i="1"/>
  <c r="BO607" i="1"/>
  <c r="BK607" i="1"/>
  <c r="BN607" i="1"/>
  <c r="BJ607" i="1"/>
  <c r="BN639" i="1"/>
  <c r="BJ639" i="1"/>
  <c r="BM639" i="1"/>
  <c r="BI639" i="1"/>
  <c r="BL639" i="1"/>
  <c r="BO639" i="1"/>
  <c r="BK639" i="1"/>
  <c r="BO683" i="1"/>
  <c r="BK683" i="1"/>
  <c r="BN683" i="1"/>
  <c r="BJ683" i="1"/>
  <c r="BM683" i="1"/>
  <c r="BI683" i="1"/>
  <c r="BL683" i="1"/>
  <c r="BO717" i="1"/>
  <c r="BK717" i="1"/>
  <c r="BN717" i="1"/>
  <c r="BJ717" i="1"/>
  <c r="BM717" i="1"/>
  <c r="BI717" i="1"/>
  <c r="BL717" i="1"/>
  <c r="BL665" i="1"/>
  <c r="BO665" i="1"/>
  <c r="BK665" i="1"/>
  <c r="BN665" i="1"/>
  <c r="BJ665" i="1"/>
  <c r="BM665" i="1"/>
  <c r="BI665" i="1"/>
  <c r="BO835" i="1"/>
  <c r="BK835" i="1"/>
  <c r="BN835" i="1"/>
  <c r="BJ835" i="1"/>
  <c r="BM835" i="1"/>
  <c r="BI835" i="1"/>
  <c r="BL835" i="1"/>
  <c r="BN790" i="1"/>
  <c r="BJ790" i="1"/>
  <c r="BM790" i="1"/>
  <c r="BI790" i="1"/>
  <c r="BL790" i="1"/>
  <c r="BO790" i="1"/>
  <c r="BK790" i="1"/>
  <c r="BM603" i="1"/>
  <c r="BI603" i="1"/>
  <c r="BL603" i="1"/>
  <c r="BO603" i="1"/>
  <c r="BK603" i="1"/>
  <c r="BN603" i="1"/>
  <c r="BJ603" i="1"/>
  <c r="BM769" i="1"/>
  <c r="BI769" i="1"/>
  <c r="BL769" i="1"/>
  <c r="BO769" i="1"/>
  <c r="BK769" i="1"/>
  <c r="BN769" i="1"/>
  <c r="BJ769" i="1"/>
  <c r="BM770" i="1"/>
  <c r="BI770" i="1"/>
  <c r="BL770" i="1"/>
  <c r="BO770" i="1"/>
  <c r="BK770" i="1"/>
  <c r="BN770" i="1"/>
  <c r="BJ770" i="1"/>
  <c r="BM780" i="1"/>
  <c r="BI780" i="1"/>
  <c r="BL780" i="1"/>
  <c r="BO780" i="1"/>
  <c r="BK780" i="1"/>
  <c r="BN780" i="1"/>
  <c r="BJ780" i="1"/>
  <c r="BL760" i="1"/>
  <c r="BO760" i="1"/>
  <c r="BK760" i="1"/>
  <c r="BN760" i="1"/>
  <c r="BJ760" i="1"/>
  <c r="BM760" i="1"/>
  <c r="BI760" i="1"/>
  <c r="BL583" i="1"/>
  <c r="BO583" i="1"/>
  <c r="BK583" i="1"/>
  <c r="BN583" i="1"/>
  <c r="BJ583" i="1"/>
  <c r="BM583" i="1"/>
  <c r="BI583" i="1"/>
  <c r="BL779" i="1"/>
  <c r="BO779" i="1"/>
  <c r="BK779" i="1"/>
  <c r="BN779" i="1"/>
  <c r="BJ779" i="1"/>
  <c r="BM779" i="1"/>
  <c r="BI779" i="1"/>
  <c r="BO691" i="1"/>
  <c r="BK691" i="1"/>
  <c r="BN691" i="1"/>
  <c r="BJ691" i="1"/>
  <c r="BM691" i="1"/>
  <c r="BI691" i="1"/>
  <c r="BL691" i="1"/>
  <c r="BM850" i="1"/>
  <c r="BI850" i="1"/>
  <c r="BL850" i="1"/>
  <c r="BO850" i="1"/>
  <c r="BK850" i="1"/>
  <c r="BN850" i="1"/>
  <c r="BJ850" i="1"/>
  <c r="BM784" i="1"/>
  <c r="BI784" i="1"/>
  <c r="BL784" i="1"/>
  <c r="BO784" i="1"/>
  <c r="BK784" i="1"/>
  <c r="BN784" i="1"/>
  <c r="BJ784" i="1"/>
  <c r="BN688" i="1"/>
  <c r="BJ688" i="1"/>
  <c r="BM688" i="1"/>
  <c r="BI688" i="1"/>
  <c r="BL688" i="1"/>
  <c r="BO688" i="1"/>
  <c r="BK688" i="1"/>
  <c r="BF739" i="1"/>
  <c r="BG739" i="1" s="1"/>
  <c r="BH739" i="1" s="1"/>
  <c r="A739" i="1" s="1"/>
  <c r="BM681" i="1"/>
  <c r="BI681" i="1"/>
  <c r="BL681" i="1"/>
  <c r="BO681" i="1"/>
  <c r="BK681" i="1"/>
  <c r="BN681" i="1"/>
  <c r="BJ681" i="1"/>
  <c r="BM825" i="1"/>
  <c r="BI825" i="1"/>
  <c r="BL825" i="1"/>
  <c r="BO825" i="1"/>
  <c r="BK825" i="1"/>
  <c r="BN825" i="1"/>
  <c r="BJ825" i="1"/>
  <c r="BL714" i="1"/>
  <c r="BO714" i="1"/>
  <c r="BK714" i="1"/>
  <c r="BN714" i="1"/>
  <c r="BJ714" i="1"/>
  <c r="BM714" i="1"/>
  <c r="BI714" i="1"/>
  <c r="BO644" i="1"/>
  <c r="BK644" i="1"/>
  <c r="BN644" i="1"/>
  <c r="BJ644" i="1"/>
  <c r="BM644" i="1"/>
  <c r="BI644" i="1"/>
  <c r="BL644" i="1"/>
  <c r="BO846" i="1"/>
  <c r="BK846" i="1"/>
  <c r="BN846" i="1"/>
  <c r="BJ846" i="1"/>
  <c r="BM846" i="1"/>
  <c r="BI846" i="1"/>
  <c r="BL846" i="1"/>
  <c r="BO841" i="1"/>
  <c r="BK841" i="1"/>
  <c r="BN841" i="1"/>
  <c r="BJ841" i="1"/>
  <c r="BM841" i="1"/>
  <c r="BI841" i="1"/>
  <c r="BL841" i="1"/>
  <c r="BL776" i="1"/>
  <c r="BO776" i="1"/>
  <c r="BK776" i="1"/>
  <c r="BN776" i="1"/>
  <c r="BJ776" i="1"/>
  <c r="BM776" i="1"/>
  <c r="BI776" i="1"/>
  <c r="BF735" i="1"/>
  <c r="BG735" i="1" s="1"/>
  <c r="BH735" i="1" s="1"/>
  <c r="A735" i="1" s="1"/>
  <c r="BO613" i="1"/>
  <c r="BK613" i="1"/>
  <c r="BN613" i="1"/>
  <c r="BJ613" i="1"/>
  <c r="BM613" i="1"/>
  <c r="BI613" i="1"/>
  <c r="BL613" i="1"/>
  <c r="BO827" i="1"/>
  <c r="BK827" i="1"/>
  <c r="BN827" i="1"/>
  <c r="BJ827" i="1"/>
  <c r="BM827" i="1"/>
  <c r="BI827" i="1"/>
  <c r="BL827" i="1"/>
  <c r="BO789" i="1"/>
  <c r="BK789" i="1"/>
  <c r="BN789" i="1"/>
  <c r="BJ789" i="1"/>
  <c r="BM789" i="1"/>
  <c r="BI789" i="1"/>
  <c r="BL789" i="1"/>
  <c r="BO713" i="1"/>
  <c r="BK713" i="1"/>
  <c r="BN713" i="1"/>
  <c r="BJ713" i="1"/>
  <c r="BM713" i="1"/>
  <c r="BI713" i="1"/>
  <c r="BL713" i="1"/>
  <c r="BO840" i="1"/>
  <c r="BK840" i="1"/>
  <c r="BN840" i="1"/>
  <c r="BJ840" i="1"/>
  <c r="BM840" i="1"/>
  <c r="BI840" i="1"/>
  <c r="BL840" i="1"/>
  <c r="BN452" i="1"/>
  <c r="BJ452" i="1"/>
  <c r="BM452" i="1"/>
  <c r="BI452" i="1"/>
  <c r="BL452" i="1"/>
  <c r="BO452" i="1"/>
  <c r="BK452" i="1"/>
  <c r="BN385" i="1"/>
  <c r="BJ385" i="1"/>
  <c r="BM385" i="1"/>
  <c r="BI385" i="1"/>
  <c r="BL385" i="1"/>
  <c r="BK385" i="1"/>
  <c r="BO385" i="1"/>
  <c r="BO406" i="1"/>
  <c r="BK406" i="1"/>
  <c r="BN406" i="1"/>
  <c r="BJ406" i="1"/>
  <c r="BM406" i="1"/>
  <c r="BI406" i="1"/>
  <c r="BL406" i="1"/>
  <c r="BN563" i="1"/>
  <c r="BJ563" i="1"/>
  <c r="BM563" i="1"/>
  <c r="BI563" i="1"/>
  <c r="BL563" i="1"/>
  <c r="BO563" i="1"/>
  <c r="BK563" i="1"/>
  <c r="BO568" i="1"/>
  <c r="BK568" i="1"/>
  <c r="BN568" i="1"/>
  <c r="BJ568" i="1"/>
  <c r="BM568" i="1"/>
  <c r="BI568" i="1"/>
  <c r="BL568" i="1"/>
  <c r="BM460" i="1"/>
  <c r="BI460" i="1"/>
  <c r="BL460" i="1"/>
  <c r="BK460" i="1"/>
  <c r="BJ460" i="1"/>
  <c r="BO460" i="1"/>
  <c r="BN460" i="1"/>
  <c r="BM501" i="1"/>
  <c r="BI501" i="1"/>
  <c r="BL501" i="1"/>
  <c r="BN501" i="1"/>
  <c r="BK501" i="1"/>
  <c r="BJ501" i="1"/>
  <c r="BO501" i="1"/>
  <c r="BM468" i="1"/>
  <c r="BI468" i="1"/>
  <c r="BL468" i="1"/>
  <c r="BN468" i="1"/>
  <c r="BK468" i="1"/>
  <c r="BJ468" i="1"/>
  <c r="BO468" i="1"/>
  <c r="BL397" i="1"/>
  <c r="BO397" i="1"/>
  <c r="BK397" i="1"/>
  <c r="BN397" i="1"/>
  <c r="BJ397" i="1"/>
  <c r="BM397" i="1"/>
  <c r="BI397" i="1"/>
  <c r="BL353" i="1"/>
  <c r="BO353" i="1"/>
  <c r="BK353" i="1"/>
  <c r="BJ353" i="1"/>
  <c r="BI353" i="1"/>
  <c r="BN353" i="1"/>
  <c r="BM353" i="1"/>
  <c r="BO526" i="1"/>
  <c r="BK526" i="1"/>
  <c r="BN526" i="1"/>
  <c r="BJ526" i="1"/>
  <c r="BL526" i="1"/>
  <c r="BI526" i="1"/>
  <c r="BM526" i="1"/>
  <c r="BM404" i="1"/>
  <c r="BI404" i="1"/>
  <c r="BL404" i="1"/>
  <c r="BO404" i="1"/>
  <c r="BK404" i="1"/>
  <c r="BN404" i="1"/>
  <c r="BJ404" i="1"/>
  <c r="BL486" i="1"/>
  <c r="BO486" i="1"/>
  <c r="BK486" i="1"/>
  <c r="BN486" i="1"/>
  <c r="BJ486" i="1"/>
  <c r="BM486" i="1"/>
  <c r="BI486" i="1"/>
  <c r="BL297" i="1"/>
  <c r="BO297" i="1"/>
  <c r="BK297" i="1"/>
  <c r="BJ297" i="1"/>
  <c r="BI297" i="1"/>
  <c r="BN297" i="1"/>
  <c r="BM297" i="1"/>
  <c r="BM325" i="1"/>
  <c r="BI325" i="1"/>
  <c r="BL325" i="1"/>
  <c r="BO325" i="1"/>
  <c r="BK325" i="1"/>
  <c r="BN325" i="1"/>
  <c r="BJ325" i="1"/>
  <c r="BL564" i="1"/>
  <c r="BO564" i="1"/>
  <c r="BK564" i="1"/>
  <c r="BN564" i="1"/>
  <c r="BJ564" i="1"/>
  <c r="BI564" i="1"/>
  <c r="BM564" i="1"/>
  <c r="BO493" i="1"/>
  <c r="BK493" i="1"/>
  <c r="BN493" i="1"/>
  <c r="BJ493" i="1"/>
  <c r="BM493" i="1"/>
  <c r="BL493" i="1"/>
  <c r="BI493" i="1"/>
  <c r="BM386" i="1"/>
  <c r="BI386" i="1"/>
  <c r="BL386" i="1"/>
  <c r="BN386" i="1"/>
  <c r="BK386" i="1"/>
  <c r="BJ386" i="1"/>
  <c r="BO386" i="1"/>
  <c r="BM511" i="1"/>
  <c r="BI511" i="1"/>
  <c r="BL511" i="1"/>
  <c r="BO511" i="1"/>
  <c r="BK511" i="1"/>
  <c r="BN511" i="1"/>
  <c r="BJ511" i="1"/>
  <c r="BN328" i="1"/>
  <c r="BJ328" i="1"/>
  <c r="BM328" i="1"/>
  <c r="BI328" i="1"/>
  <c r="BL328" i="1"/>
  <c r="BO328" i="1"/>
  <c r="BK328" i="1"/>
  <c r="BL351" i="1"/>
  <c r="BO351" i="1"/>
  <c r="BK351" i="1"/>
  <c r="BJ351" i="1"/>
  <c r="BI351" i="1"/>
  <c r="BN351" i="1"/>
  <c r="BM351" i="1"/>
  <c r="BL496" i="1"/>
  <c r="BO496" i="1"/>
  <c r="BK496" i="1"/>
  <c r="BJ496" i="1"/>
  <c r="BI496" i="1"/>
  <c r="BN496" i="1"/>
  <c r="BM496" i="1"/>
  <c r="BN389" i="1"/>
  <c r="BJ389" i="1"/>
  <c r="BM389" i="1"/>
  <c r="BI389" i="1"/>
  <c r="BO389" i="1"/>
  <c r="BL389" i="1"/>
  <c r="BK389" i="1"/>
  <c r="BN299" i="1"/>
  <c r="BJ299" i="1"/>
  <c r="BM299" i="1"/>
  <c r="BI299" i="1"/>
  <c r="BL299" i="1"/>
  <c r="BO299" i="1"/>
  <c r="BK299" i="1"/>
  <c r="BN558" i="1"/>
  <c r="BJ558" i="1"/>
  <c r="BM558" i="1"/>
  <c r="BI558" i="1"/>
  <c r="BL558" i="1"/>
  <c r="BO558" i="1"/>
  <c r="BK558" i="1"/>
  <c r="BO427" i="1"/>
  <c r="BK427" i="1"/>
  <c r="BN427" i="1"/>
  <c r="BJ427" i="1"/>
  <c r="BM427" i="1"/>
  <c r="BL427" i="1"/>
  <c r="BI427" i="1"/>
  <c r="BN477" i="1"/>
  <c r="BJ477" i="1"/>
  <c r="BM477" i="1"/>
  <c r="BI477" i="1"/>
  <c r="BL477" i="1"/>
  <c r="BO477" i="1"/>
  <c r="BK477" i="1"/>
  <c r="BN554" i="1"/>
  <c r="BJ554" i="1"/>
  <c r="BM554" i="1"/>
  <c r="BI554" i="1"/>
  <c r="BL554" i="1"/>
  <c r="BO554" i="1"/>
  <c r="BK554" i="1"/>
  <c r="BL405" i="1"/>
  <c r="BO405" i="1"/>
  <c r="BK405" i="1"/>
  <c r="BN405" i="1"/>
  <c r="BJ405" i="1"/>
  <c r="BM405" i="1"/>
  <c r="BI405" i="1"/>
  <c r="BN463" i="1"/>
  <c r="BJ463" i="1"/>
  <c r="BM463" i="1"/>
  <c r="BI463" i="1"/>
  <c r="BO463" i="1"/>
  <c r="BL463" i="1"/>
  <c r="BK463" i="1"/>
  <c r="BM396" i="1"/>
  <c r="BI396" i="1"/>
  <c r="BL396" i="1"/>
  <c r="BO396" i="1"/>
  <c r="BK396" i="1"/>
  <c r="BN396" i="1"/>
  <c r="BJ396" i="1"/>
  <c r="BM536" i="1"/>
  <c r="BI536" i="1"/>
  <c r="BL536" i="1"/>
  <c r="BJ536" i="1"/>
  <c r="BO536" i="1"/>
  <c r="BN536" i="1"/>
  <c r="BK536" i="1"/>
  <c r="BL488" i="1"/>
  <c r="BO488" i="1"/>
  <c r="BK488" i="1"/>
  <c r="BN488" i="1"/>
  <c r="BJ488" i="1"/>
  <c r="BM488" i="1"/>
  <c r="BI488" i="1"/>
  <c r="BN369" i="1"/>
  <c r="BJ369" i="1"/>
  <c r="BM369" i="1"/>
  <c r="BI369" i="1"/>
  <c r="BL369" i="1"/>
  <c r="BO369" i="1"/>
  <c r="BK369" i="1"/>
  <c r="BN294" i="1"/>
  <c r="BJ294" i="1"/>
  <c r="BM294" i="1"/>
  <c r="BI294" i="1"/>
  <c r="BO294" i="1"/>
  <c r="BL294" i="1"/>
  <c r="BK294" i="1"/>
  <c r="BL348" i="1"/>
  <c r="BO348" i="1"/>
  <c r="BK348" i="1"/>
  <c r="BI348" i="1"/>
  <c r="BN348" i="1"/>
  <c r="BM348" i="1"/>
  <c r="BJ348" i="1"/>
  <c r="BL469" i="1"/>
  <c r="BO469" i="1"/>
  <c r="BK469" i="1"/>
  <c r="BN469" i="1"/>
  <c r="BM469" i="1"/>
  <c r="BJ469" i="1"/>
  <c r="BI469" i="1"/>
  <c r="BN571" i="1"/>
  <c r="BJ571" i="1"/>
  <c r="BM571" i="1"/>
  <c r="BI571" i="1"/>
  <c r="BL571" i="1"/>
  <c r="BO571" i="1"/>
  <c r="BK571" i="1"/>
  <c r="BO441" i="1"/>
  <c r="BK441" i="1"/>
  <c r="BN441" i="1"/>
  <c r="BJ441" i="1"/>
  <c r="BM441" i="1"/>
  <c r="BI441" i="1"/>
  <c r="BL441" i="1"/>
  <c r="BO319" i="1"/>
  <c r="BK319" i="1"/>
  <c r="BN319" i="1"/>
  <c r="BJ319" i="1"/>
  <c r="BM319" i="1"/>
  <c r="BI319" i="1"/>
  <c r="BL319" i="1"/>
  <c r="BO388" i="1"/>
  <c r="BK388" i="1"/>
  <c r="BN388" i="1"/>
  <c r="BJ388" i="1"/>
  <c r="BM388" i="1"/>
  <c r="BL388" i="1"/>
  <c r="BI388" i="1"/>
  <c r="BO376" i="1"/>
  <c r="BK376" i="1"/>
  <c r="BN376" i="1"/>
  <c r="BJ376" i="1"/>
  <c r="BM376" i="1"/>
  <c r="BI376" i="1"/>
  <c r="BL376" i="1"/>
  <c r="BL548" i="1"/>
  <c r="BO548" i="1"/>
  <c r="BK548" i="1"/>
  <c r="BN548" i="1"/>
  <c r="BJ548" i="1"/>
  <c r="BM548" i="1"/>
  <c r="BI548" i="1"/>
  <c r="BM390" i="1"/>
  <c r="BI390" i="1"/>
  <c r="BL390" i="1"/>
  <c r="BJ390" i="1"/>
  <c r="BO390" i="1"/>
  <c r="BN390" i="1"/>
  <c r="BK390" i="1"/>
  <c r="BL573" i="1"/>
  <c r="BO573" i="1"/>
  <c r="BK573" i="1"/>
  <c r="BN573" i="1"/>
  <c r="BJ573" i="1"/>
  <c r="BM573" i="1"/>
  <c r="BI573" i="1"/>
  <c r="BN562" i="1"/>
  <c r="BJ562" i="1"/>
  <c r="BM562" i="1"/>
  <c r="BI562" i="1"/>
  <c r="BL562" i="1"/>
  <c r="BO562" i="1"/>
  <c r="BK562" i="1"/>
  <c r="BO491" i="1"/>
  <c r="BK491" i="1"/>
  <c r="BN491" i="1"/>
  <c r="BJ491" i="1"/>
  <c r="BM491" i="1"/>
  <c r="BL491" i="1"/>
  <c r="BI491" i="1"/>
  <c r="BL310" i="1"/>
  <c r="BO310" i="1"/>
  <c r="BK310" i="1"/>
  <c r="BN310" i="1"/>
  <c r="BJ310" i="1"/>
  <c r="BM310" i="1"/>
  <c r="BI310" i="1"/>
  <c r="BL428" i="1"/>
  <c r="BO428" i="1"/>
  <c r="BK428" i="1"/>
  <c r="BI428" i="1"/>
  <c r="BN428" i="1"/>
  <c r="BM428" i="1"/>
  <c r="BJ428" i="1"/>
  <c r="BL372" i="1"/>
  <c r="BO372" i="1"/>
  <c r="BK372" i="1"/>
  <c r="BN372" i="1"/>
  <c r="BJ372" i="1"/>
  <c r="BM372" i="1"/>
  <c r="BI372" i="1"/>
  <c r="BO418" i="1"/>
  <c r="BK418" i="1"/>
  <c r="BL418" i="1"/>
  <c r="BJ418" i="1"/>
  <c r="BN418" i="1"/>
  <c r="BI418" i="1"/>
  <c r="BM418" i="1"/>
  <c r="BL357" i="1"/>
  <c r="BO357" i="1"/>
  <c r="BK357" i="1"/>
  <c r="BJ357" i="1"/>
  <c r="BI357" i="1"/>
  <c r="BN357" i="1"/>
  <c r="BM357" i="1"/>
  <c r="BN448" i="1"/>
  <c r="BJ448" i="1"/>
  <c r="BM448" i="1"/>
  <c r="BI448" i="1"/>
  <c r="BL448" i="1"/>
  <c r="BO448" i="1"/>
  <c r="BK448" i="1"/>
  <c r="BM414" i="1"/>
  <c r="BI414" i="1"/>
  <c r="BL414" i="1"/>
  <c r="BO414" i="1"/>
  <c r="BK414" i="1"/>
  <c r="BN414" i="1"/>
  <c r="BJ414" i="1"/>
  <c r="BN403" i="1"/>
  <c r="BJ403" i="1"/>
  <c r="BM403" i="1"/>
  <c r="BI403" i="1"/>
  <c r="BL403" i="1"/>
  <c r="BO403" i="1"/>
  <c r="BK403" i="1"/>
  <c r="BN456" i="1"/>
  <c r="BJ456" i="1"/>
  <c r="BM456" i="1"/>
  <c r="BI456" i="1"/>
  <c r="BL456" i="1"/>
  <c r="BO456" i="1"/>
  <c r="BK456" i="1"/>
  <c r="BN324" i="1"/>
  <c r="BJ324" i="1"/>
  <c r="BM324" i="1"/>
  <c r="BI324" i="1"/>
  <c r="BL324" i="1"/>
  <c r="BO324" i="1"/>
  <c r="BK324" i="1"/>
  <c r="BN316" i="1"/>
  <c r="BJ316" i="1"/>
  <c r="BM316" i="1"/>
  <c r="BI316" i="1"/>
  <c r="BL316" i="1"/>
  <c r="BO316" i="1"/>
  <c r="BK316" i="1"/>
  <c r="BM574" i="1"/>
  <c r="BI574" i="1"/>
  <c r="BL574" i="1"/>
  <c r="BO574" i="1"/>
  <c r="BK574" i="1"/>
  <c r="BN574" i="1"/>
  <c r="BJ574" i="1"/>
  <c r="BL485" i="1"/>
  <c r="BO485" i="1"/>
  <c r="BK485" i="1"/>
  <c r="BN485" i="1"/>
  <c r="BJ485" i="1"/>
  <c r="BM485" i="1"/>
  <c r="BI485" i="1"/>
  <c r="BO303" i="1"/>
  <c r="BK303" i="1"/>
  <c r="BN303" i="1"/>
  <c r="BJ303" i="1"/>
  <c r="BM303" i="1"/>
  <c r="BI303" i="1"/>
  <c r="BL303" i="1"/>
  <c r="BN567" i="1"/>
  <c r="BJ567" i="1"/>
  <c r="BM567" i="1"/>
  <c r="BI567" i="1"/>
  <c r="BL567" i="1"/>
  <c r="BO567" i="1"/>
  <c r="BK567" i="1"/>
  <c r="BN444" i="1"/>
  <c r="BJ444" i="1"/>
  <c r="BM444" i="1"/>
  <c r="BI444" i="1"/>
  <c r="BL444" i="1"/>
  <c r="BO444" i="1"/>
  <c r="BK444" i="1"/>
  <c r="BN377" i="1"/>
  <c r="BJ377" i="1"/>
  <c r="BM377" i="1"/>
  <c r="BI377" i="1"/>
  <c r="BL377" i="1"/>
  <c r="BO377" i="1"/>
  <c r="BK377" i="1"/>
  <c r="BN361" i="1"/>
  <c r="BJ361" i="1"/>
  <c r="BM361" i="1"/>
  <c r="BI361" i="1"/>
  <c r="BL361" i="1"/>
  <c r="BO361" i="1"/>
  <c r="BK361" i="1"/>
  <c r="BM433" i="1"/>
  <c r="BI433" i="1"/>
  <c r="BL433" i="1"/>
  <c r="BJ433" i="1"/>
  <c r="BO433" i="1"/>
  <c r="BN433" i="1"/>
  <c r="BK433" i="1"/>
  <c r="BN560" i="1"/>
  <c r="BJ560" i="1"/>
  <c r="BM560" i="1"/>
  <c r="BI560" i="1"/>
  <c r="BL560" i="1"/>
  <c r="BO560" i="1"/>
  <c r="BK560" i="1"/>
  <c r="BL423" i="1"/>
  <c r="BO423" i="1"/>
  <c r="BK423" i="1"/>
  <c r="BM423" i="1"/>
  <c r="BJ423" i="1"/>
  <c r="BI423" i="1"/>
  <c r="BN423" i="1"/>
  <c r="BN481" i="1"/>
  <c r="BJ481" i="1"/>
  <c r="BM481" i="1"/>
  <c r="BI481" i="1"/>
  <c r="BL481" i="1"/>
  <c r="BO481" i="1"/>
  <c r="BK481" i="1"/>
  <c r="BN557" i="1"/>
  <c r="BJ557" i="1"/>
  <c r="BM557" i="1"/>
  <c r="BI557" i="1"/>
  <c r="BL557" i="1"/>
  <c r="BO557" i="1"/>
  <c r="BK557" i="1"/>
  <c r="BO331" i="1"/>
  <c r="BK331" i="1"/>
  <c r="BN331" i="1"/>
  <c r="BJ331" i="1"/>
  <c r="BM331" i="1"/>
  <c r="BI331" i="1"/>
  <c r="BL331" i="1"/>
  <c r="BN505" i="1"/>
  <c r="BJ505" i="1"/>
  <c r="BM505" i="1"/>
  <c r="BI505" i="1"/>
  <c r="BL505" i="1"/>
  <c r="BK505" i="1"/>
  <c r="BO505" i="1"/>
  <c r="BN515" i="1"/>
  <c r="BJ515" i="1"/>
  <c r="BM515" i="1"/>
  <c r="BI515" i="1"/>
  <c r="BO515" i="1"/>
  <c r="BK515" i="1"/>
  <c r="BL515" i="1"/>
  <c r="BL487" i="1"/>
  <c r="BO487" i="1"/>
  <c r="BK487" i="1"/>
  <c r="BN487" i="1"/>
  <c r="BJ487" i="1"/>
  <c r="BM487" i="1"/>
  <c r="BI487" i="1"/>
  <c r="BL537" i="1"/>
  <c r="BO537" i="1"/>
  <c r="BK537" i="1"/>
  <c r="BJ537" i="1"/>
  <c r="BI537" i="1"/>
  <c r="BN537" i="1"/>
  <c r="BM537" i="1"/>
  <c r="BM570" i="1"/>
  <c r="BI570" i="1"/>
  <c r="BL570" i="1"/>
  <c r="BO570" i="1"/>
  <c r="BK570" i="1"/>
  <c r="BN570" i="1"/>
  <c r="BJ570" i="1"/>
  <c r="BM333" i="1"/>
  <c r="BI333" i="1"/>
  <c r="BL333" i="1"/>
  <c r="BO333" i="1"/>
  <c r="BK333" i="1"/>
  <c r="BN333" i="1"/>
  <c r="BJ333" i="1"/>
  <c r="BL540" i="1"/>
  <c r="BO540" i="1"/>
  <c r="BK540" i="1"/>
  <c r="BN540" i="1"/>
  <c r="BJ540" i="1"/>
  <c r="BM540" i="1"/>
  <c r="BI540" i="1"/>
  <c r="BL379" i="1"/>
  <c r="BO379" i="1"/>
  <c r="BK379" i="1"/>
  <c r="BN379" i="1"/>
  <c r="BM379" i="1"/>
  <c r="BJ379" i="1"/>
  <c r="BI379" i="1"/>
  <c r="BN320" i="1"/>
  <c r="BJ320" i="1"/>
  <c r="BM320" i="1"/>
  <c r="BI320" i="1"/>
  <c r="BL320" i="1"/>
  <c r="BO320" i="1"/>
  <c r="BK320" i="1"/>
  <c r="BL500" i="1"/>
  <c r="BO500" i="1"/>
  <c r="BK500" i="1"/>
  <c r="BJ500" i="1"/>
  <c r="BI500" i="1"/>
  <c r="BN500" i="1"/>
  <c r="BM500" i="1"/>
  <c r="BN296" i="1"/>
  <c r="BJ296" i="1"/>
  <c r="BM296" i="1"/>
  <c r="BI296" i="1"/>
  <c r="BO296" i="1"/>
  <c r="BL296" i="1"/>
  <c r="BK296" i="1"/>
  <c r="BO380" i="1"/>
  <c r="BK380" i="1"/>
  <c r="BN380" i="1"/>
  <c r="BJ380" i="1"/>
  <c r="BM380" i="1"/>
  <c r="BL380" i="1"/>
  <c r="BI380" i="1"/>
  <c r="BL383" i="1"/>
  <c r="BO383" i="1"/>
  <c r="BK383" i="1"/>
  <c r="BJ383" i="1"/>
  <c r="BI383" i="1"/>
  <c r="BN383" i="1"/>
  <c r="BM383" i="1"/>
  <c r="BO534" i="1"/>
  <c r="BK534" i="1"/>
  <c r="BN534" i="1"/>
  <c r="BJ534" i="1"/>
  <c r="BL534" i="1"/>
  <c r="BI534" i="1"/>
  <c r="BM534" i="1"/>
  <c r="BO495" i="1"/>
  <c r="BK495" i="1"/>
  <c r="BN495" i="1"/>
  <c r="BJ495" i="1"/>
  <c r="BM495" i="1"/>
  <c r="BL495" i="1"/>
  <c r="BI495" i="1"/>
  <c r="BN556" i="1"/>
  <c r="BJ556" i="1"/>
  <c r="BM556" i="1"/>
  <c r="BI556" i="1"/>
  <c r="BL556" i="1"/>
  <c r="BO556" i="1"/>
  <c r="BK556" i="1"/>
  <c r="BN467" i="1"/>
  <c r="BJ467" i="1"/>
  <c r="BM467" i="1"/>
  <c r="BI467" i="1"/>
  <c r="BK467" i="1"/>
  <c r="BO467" i="1"/>
  <c r="BL467" i="1"/>
  <c r="BO359" i="1"/>
  <c r="BN359" i="1"/>
  <c r="BJ359" i="1"/>
  <c r="BM359" i="1"/>
  <c r="BI359" i="1"/>
  <c r="BK359" i="1"/>
  <c r="BL359" i="1"/>
  <c r="BO530" i="1"/>
  <c r="BK530" i="1"/>
  <c r="BN530" i="1"/>
  <c r="BJ530" i="1"/>
  <c r="BL530" i="1"/>
  <c r="BI530" i="1"/>
  <c r="BM530" i="1"/>
  <c r="BL474" i="1"/>
  <c r="BO474" i="1"/>
  <c r="BK474" i="1"/>
  <c r="BN474" i="1"/>
  <c r="BJ474" i="1"/>
  <c r="BM474" i="1"/>
  <c r="BI474" i="1"/>
  <c r="BN430" i="1"/>
  <c r="BJ430" i="1"/>
  <c r="BM430" i="1"/>
  <c r="BI430" i="1"/>
  <c r="BO430" i="1"/>
  <c r="BL430" i="1"/>
  <c r="BK430" i="1"/>
  <c r="BL314" i="1"/>
  <c r="BO314" i="1"/>
  <c r="BK314" i="1"/>
  <c r="BN314" i="1"/>
  <c r="BJ314" i="1"/>
  <c r="BM314" i="1"/>
  <c r="BI314" i="1"/>
  <c r="BM509" i="1"/>
  <c r="BI509" i="1"/>
  <c r="BL509" i="1"/>
  <c r="BO509" i="1"/>
  <c r="BK509" i="1"/>
  <c r="BN509" i="1"/>
  <c r="BJ509" i="1"/>
  <c r="BN539" i="1"/>
  <c r="BJ539" i="1"/>
  <c r="BM539" i="1"/>
  <c r="BI539" i="1"/>
  <c r="BL539" i="1"/>
  <c r="BK539" i="1"/>
  <c r="BO539" i="1"/>
  <c r="BN519" i="1"/>
  <c r="BJ519" i="1"/>
  <c r="BM519" i="1"/>
  <c r="BI519" i="1"/>
  <c r="BK519" i="1"/>
  <c r="BO519" i="1"/>
  <c r="BL519" i="1"/>
  <c r="BO434" i="1"/>
  <c r="BK434" i="1"/>
  <c r="BN434" i="1"/>
  <c r="BJ434" i="1"/>
  <c r="BM434" i="1"/>
  <c r="BL434" i="1"/>
  <c r="BI434" i="1"/>
  <c r="BM566" i="1"/>
  <c r="BI566" i="1"/>
  <c r="BL566" i="1"/>
  <c r="BO566" i="1"/>
  <c r="BK566" i="1"/>
  <c r="BN566" i="1"/>
  <c r="BJ566" i="1"/>
  <c r="BL432" i="1"/>
  <c r="BO432" i="1"/>
  <c r="BK432" i="1"/>
  <c r="BN432" i="1"/>
  <c r="BM432" i="1"/>
  <c r="BJ432" i="1"/>
  <c r="BI432" i="1"/>
  <c r="BL521" i="1"/>
  <c r="BO521" i="1"/>
  <c r="BK521" i="1"/>
  <c r="BJ521" i="1"/>
  <c r="BI521" i="1"/>
  <c r="BN521" i="1"/>
  <c r="BM521" i="1"/>
  <c r="BO494" i="1"/>
  <c r="BK494" i="1"/>
  <c r="BN494" i="1"/>
  <c r="BJ494" i="1"/>
  <c r="BI494" i="1"/>
  <c r="BM494" i="1"/>
  <c r="BL494" i="1"/>
  <c r="BO335" i="1"/>
  <c r="BK335" i="1"/>
  <c r="BN335" i="1"/>
  <c r="BJ335" i="1"/>
  <c r="BM335" i="1"/>
  <c r="BI335" i="1"/>
  <c r="BL335" i="1"/>
  <c r="BM317" i="1"/>
  <c r="BI317" i="1"/>
  <c r="BL317" i="1"/>
  <c r="BO317" i="1"/>
  <c r="BK317" i="1"/>
  <c r="BN317" i="1"/>
  <c r="BJ317" i="1"/>
  <c r="BL343" i="1"/>
  <c r="BO343" i="1"/>
  <c r="BK343" i="1"/>
  <c r="BN343" i="1"/>
  <c r="BM343" i="1"/>
  <c r="BJ343" i="1"/>
  <c r="BI343" i="1"/>
  <c r="BM524" i="1"/>
  <c r="BI524" i="1"/>
  <c r="BL524" i="1"/>
  <c r="BJ524" i="1"/>
  <c r="BO524" i="1"/>
  <c r="BN524" i="1"/>
  <c r="BK524" i="1"/>
  <c r="BL391" i="1"/>
  <c r="BO391" i="1"/>
  <c r="BK391" i="1"/>
  <c r="BJ391" i="1"/>
  <c r="BI391" i="1"/>
  <c r="BN391" i="1"/>
  <c r="BM391" i="1"/>
  <c r="BO492" i="1"/>
  <c r="BK492" i="1"/>
  <c r="BN492" i="1"/>
  <c r="BJ492" i="1"/>
  <c r="BI492" i="1"/>
  <c r="BM492" i="1"/>
  <c r="BL492" i="1"/>
  <c r="BO538" i="1"/>
  <c r="BK538" i="1"/>
  <c r="BN538" i="1"/>
  <c r="BJ538" i="1"/>
  <c r="BL538" i="1"/>
  <c r="BI538" i="1"/>
  <c r="BM538" i="1"/>
  <c r="BO514" i="1"/>
  <c r="BK514" i="1"/>
  <c r="BJ514" i="1"/>
  <c r="BI514" i="1"/>
  <c r="BN514" i="1"/>
  <c r="BM514" i="1"/>
  <c r="BL514" i="1"/>
  <c r="BL334" i="1"/>
  <c r="BO334" i="1"/>
  <c r="BK334" i="1"/>
  <c r="BN334" i="1"/>
  <c r="BJ334" i="1"/>
  <c r="BM334" i="1"/>
  <c r="BI334" i="1"/>
  <c r="BL342" i="1"/>
  <c r="BO342" i="1"/>
  <c r="BK342" i="1"/>
  <c r="BN342" i="1"/>
  <c r="BM342" i="1"/>
  <c r="BJ342" i="1"/>
  <c r="BI342" i="1"/>
  <c r="BL436" i="1"/>
  <c r="BO436" i="1"/>
  <c r="BK436" i="1"/>
  <c r="BM436" i="1"/>
  <c r="BJ436" i="1"/>
  <c r="BI436" i="1"/>
  <c r="BN436" i="1"/>
  <c r="BL306" i="1"/>
  <c r="BO306" i="1"/>
  <c r="BK306" i="1"/>
  <c r="BN306" i="1"/>
  <c r="BJ306" i="1"/>
  <c r="BM306" i="1"/>
  <c r="BI306" i="1"/>
  <c r="BO508" i="1"/>
  <c r="BK508" i="1"/>
  <c r="BM508" i="1"/>
  <c r="BI508" i="1"/>
  <c r="BL508" i="1"/>
  <c r="BN508" i="1"/>
  <c r="BJ508" i="1"/>
  <c r="BL440" i="1"/>
  <c r="BO440" i="1"/>
  <c r="BK440" i="1"/>
  <c r="BN440" i="1"/>
  <c r="BM440" i="1"/>
  <c r="BJ440" i="1"/>
  <c r="BI440" i="1"/>
  <c r="BO545" i="1"/>
  <c r="BK545" i="1"/>
  <c r="BN545" i="1"/>
  <c r="BJ545" i="1"/>
  <c r="BM545" i="1"/>
  <c r="BI545" i="1"/>
  <c r="BL545" i="1"/>
  <c r="BN395" i="1"/>
  <c r="BJ395" i="1"/>
  <c r="BM395" i="1"/>
  <c r="BI395" i="1"/>
  <c r="BL395" i="1"/>
  <c r="BO395" i="1"/>
  <c r="BK395" i="1"/>
  <c r="BN339" i="1"/>
  <c r="BJ339" i="1"/>
  <c r="BM339" i="1"/>
  <c r="BI339" i="1"/>
  <c r="BL339" i="1"/>
  <c r="BK339" i="1"/>
  <c r="BO339" i="1"/>
  <c r="BL318" i="1"/>
  <c r="BO318" i="1"/>
  <c r="BK318" i="1"/>
  <c r="BN318" i="1"/>
  <c r="BJ318" i="1"/>
  <c r="BM318" i="1"/>
  <c r="BI318" i="1"/>
  <c r="BL352" i="1"/>
  <c r="BO352" i="1"/>
  <c r="BK352" i="1"/>
  <c r="BN352" i="1"/>
  <c r="BM352" i="1"/>
  <c r="BJ352" i="1"/>
  <c r="BI352" i="1"/>
  <c r="BM532" i="1"/>
  <c r="BI532" i="1"/>
  <c r="BL532" i="1"/>
  <c r="BJ532" i="1"/>
  <c r="BO532" i="1"/>
  <c r="BN532" i="1"/>
  <c r="BK532" i="1"/>
  <c r="BL565" i="1"/>
  <c r="BO565" i="1"/>
  <c r="BK565" i="1"/>
  <c r="BN565" i="1"/>
  <c r="BJ565" i="1"/>
  <c r="BM565" i="1"/>
  <c r="BI565" i="1"/>
  <c r="BM408" i="1"/>
  <c r="BI408" i="1"/>
  <c r="BL408" i="1"/>
  <c r="BO408" i="1"/>
  <c r="BK408" i="1"/>
  <c r="BN408" i="1"/>
  <c r="BJ408" i="1"/>
  <c r="BN439" i="1"/>
  <c r="BJ439" i="1"/>
  <c r="BM439" i="1"/>
  <c r="BI439" i="1"/>
  <c r="BO439" i="1"/>
  <c r="BL439" i="1"/>
  <c r="BK439" i="1"/>
  <c r="BN559" i="1"/>
  <c r="BJ559" i="1"/>
  <c r="BM559" i="1"/>
  <c r="BI559" i="1"/>
  <c r="BL559" i="1"/>
  <c r="BO559" i="1"/>
  <c r="BK559" i="1"/>
  <c r="BL344" i="1"/>
  <c r="BO344" i="1"/>
  <c r="BK344" i="1"/>
  <c r="BN344" i="1"/>
  <c r="BM344" i="1"/>
  <c r="BJ344" i="1"/>
  <c r="BI344" i="1"/>
  <c r="BN502" i="1"/>
  <c r="BJ502" i="1"/>
  <c r="BM502" i="1"/>
  <c r="BI502" i="1"/>
  <c r="BO502" i="1"/>
  <c r="BL502" i="1"/>
  <c r="BK502" i="1"/>
  <c r="BL544" i="1"/>
  <c r="BO544" i="1"/>
  <c r="BK544" i="1"/>
  <c r="BN544" i="1"/>
  <c r="BJ544" i="1"/>
  <c r="BM544" i="1"/>
  <c r="BI544" i="1"/>
  <c r="BO410" i="1"/>
  <c r="BK410" i="1"/>
  <c r="BN410" i="1"/>
  <c r="BJ410" i="1"/>
  <c r="BM410" i="1"/>
  <c r="BI410" i="1"/>
  <c r="BL410" i="1"/>
  <c r="BN471" i="1"/>
  <c r="BJ471" i="1"/>
  <c r="BM471" i="1"/>
  <c r="BI471" i="1"/>
  <c r="BO471" i="1"/>
  <c r="BL471" i="1"/>
  <c r="BK471" i="1"/>
  <c r="BN523" i="1"/>
  <c r="BJ523" i="1"/>
  <c r="BM523" i="1"/>
  <c r="BI523" i="1"/>
  <c r="BK523" i="1"/>
  <c r="BO523" i="1"/>
  <c r="BL523" i="1"/>
  <c r="BO327" i="1"/>
  <c r="BK327" i="1"/>
  <c r="BN327" i="1"/>
  <c r="BJ327" i="1"/>
  <c r="BM327" i="1"/>
  <c r="BI327" i="1"/>
  <c r="BL327" i="1"/>
  <c r="BN301" i="1"/>
  <c r="BJ301" i="1"/>
  <c r="BM301" i="1"/>
  <c r="BI301" i="1"/>
  <c r="BL301" i="1"/>
  <c r="BO301" i="1"/>
  <c r="BK301" i="1"/>
  <c r="BM417" i="1"/>
  <c r="BI417" i="1"/>
  <c r="BL417" i="1"/>
  <c r="BO417" i="1"/>
  <c r="BK417" i="1"/>
  <c r="BN417" i="1"/>
  <c r="BJ417" i="1"/>
  <c r="BL479" i="1"/>
  <c r="BO479" i="1"/>
  <c r="BK479" i="1"/>
  <c r="BN479" i="1"/>
  <c r="BJ479" i="1"/>
  <c r="BM479" i="1"/>
  <c r="BI479" i="1"/>
  <c r="BL424" i="1"/>
  <c r="BO424" i="1"/>
  <c r="BK424" i="1"/>
  <c r="BI424" i="1"/>
  <c r="BN424" i="1"/>
  <c r="BM424" i="1"/>
  <c r="BJ424" i="1"/>
  <c r="BO338" i="1"/>
  <c r="BK338" i="1"/>
  <c r="BN338" i="1"/>
  <c r="BJ338" i="1"/>
  <c r="BL338" i="1"/>
  <c r="BI338" i="1"/>
  <c r="BM338" i="1"/>
  <c r="BL364" i="1"/>
  <c r="BO364" i="1"/>
  <c r="BK364" i="1"/>
  <c r="BN364" i="1"/>
  <c r="BJ364" i="1"/>
  <c r="BM364" i="1"/>
  <c r="BI364" i="1"/>
  <c r="BM513" i="1"/>
  <c r="BI513" i="1"/>
  <c r="BL513" i="1"/>
  <c r="BO513" i="1"/>
  <c r="BK513" i="1"/>
  <c r="BN513" i="1"/>
  <c r="BJ513" i="1"/>
  <c r="BO480" i="1"/>
  <c r="BK480" i="1"/>
  <c r="BN480" i="1"/>
  <c r="BJ480" i="1"/>
  <c r="BM480" i="1"/>
  <c r="BI480" i="1"/>
  <c r="BL480" i="1"/>
  <c r="BN355" i="1"/>
  <c r="BJ355" i="1"/>
  <c r="BM355" i="1"/>
  <c r="BI355" i="1"/>
  <c r="BL355" i="1"/>
  <c r="BK355" i="1"/>
  <c r="BO355" i="1"/>
  <c r="BN546" i="1"/>
  <c r="BJ546" i="1"/>
  <c r="BM546" i="1"/>
  <c r="BI546" i="1"/>
  <c r="BL546" i="1"/>
  <c r="BO546" i="1"/>
  <c r="BK546" i="1"/>
  <c r="BM378" i="1"/>
  <c r="BI378" i="1"/>
  <c r="BL378" i="1"/>
  <c r="BO378" i="1"/>
  <c r="BK378" i="1"/>
  <c r="BN378" i="1"/>
  <c r="BJ378" i="1"/>
  <c r="BO541" i="1"/>
  <c r="BK541" i="1"/>
  <c r="BN541" i="1"/>
  <c r="BJ541" i="1"/>
  <c r="BM541" i="1"/>
  <c r="BI541" i="1"/>
  <c r="BL541" i="1"/>
  <c r="BO455" i="1"/>
  <c r="BK455" i="1"/>
  <c r="BN455" i="1"/>
  <c r="BJ455" i="1"/>
  <c r="BM455" i="1"/>
  <c r="BI455" i="1"/>
  <c r="BL455" i="1"/>
  <c r="BN531" i="1"/>
  <c r="BJ531" i="1"/>
  <c r="BM531" i="1"/>
  <c r="BI531" i="1"/>
  <c r="BK531" i="1"/>
  <c r="BO531" i="1"/>
  <c r="BL531" i="1"/>
  <c r="BN393" i="1"/>
  <c r="BJ393" i="1"/>
  <c r="BM393" i="1"/>
  <c r="BI393" i="1"/>
  <c r="BL393" i="1"/>
  <c r="BK393" i="1"/>
  <c r="BO393" i="1"/>
  <c r="BL350" i="1"/>
  <c r="BO350" i="1"/>
  <c r="BK350" i="1"/>
  <c r="BI350" i="1"/>
  <c r="BN350" i="1"/>
  <c r="BM350" i="1"/>
  <c r="BJ350" i="1"/>
  <c r="BN555" i="1"/>
  <c r="BJ555" i="1"/>
  <c r="BM555" i="1"/>
  <c r="BI555" i="1"/>
  <c r="BL555" i="1"/>
  <c r="BO555" i="1"/>
  <c r="BK555" i="1"/>
  <c r="BN308" i="1"/>
  <c r="BJ308" i="1"/>
  <c r="BM308" i="1"/>
  <c r="BI308" i="1"/>
  <c r="BL308" i="1"/>
  <c r="BO308" i="1"/>
  <c r="BK308" i="1"/>
  <c r="BO470" i="1"/>
  <c r="BK470" i="1"/>
  <c r="BN470" i="1"/>
  <c r="BJ470" i="1"/>
  <c r="BM470" i="1"/>
  <c r="BL470" i="1"/>
  <c r="BI470" i="1"/>
  <c r="BN407" i="1"/>
  <c r="BJ407" i="1"/>
  <c r="BM407" i="1"/>
  <c r="BI407" i="1"/>
  <c r="BL407" i="1"/>
  <c r="BO407" i="1"/>
  <c r="BK407" i="1"/>
  <c r="BL368" i="1"/>
  <c r="BO368" i="1"/>
  <c r="BK368" i="1"/>
  <c r="BN368" i="1"/>
  <c r="BJ368" i="1"/>
  <c r="BM368" i="1"/>
  <c r="BI368" i="1"/>
  <c r="BO549" i="1"/>
  <c r="BK549" i="1"/>
  <c r="BN549" i="1"/>
  <c r="BJ549" i="1"/>
  <c r="BM549" i="1"/>
  <c r="BI549" i="1"/>
  <c r="BL549" i="1"/>
  <c r="BN399" i="1"/>
  <c r="BJ399" i="1"/>
  <c r="BM399" i="1"/>
  <c r="BI399" i="1"/>
  <c r="BL399" i="1"/>
  <c r="BO399" i="1"/>
  <c r="BK399" i="1"/>
  <c r="BL326" i="1"/>
  <c r="BO326" i="1"/>
  <c r="BK326" i="1"/>
  <c r="BN326" i="1"/>
  <c r="BJ326" i="1"/>
  <c r="BM326" i="1"/>
  <c r="BI326" i="1"/>
  <c r="BL489" i="1"/>
  <c r="BO489" i="1"/>
  <c r="BK489" i="1"/>
  <c r="BN489" i="1"/>
  <c r="BJ489" i="1"/>
  <c r="BM489" i="1"/>
  <c r="BI489" i="1"/>
  <c r="BO512" i="1"/>
  <c r="BK512" i="1"/>
  <c r="BN512" i="1"/>
  <c r="BJ512" i="1"/>
  <c r="BM512" i="1"/>
  <c r="BI512" i="1"/>
  <c r="BL512" i="1"/>
  <c r="BM472" i="1"/>
  <c r="BI472" i="1"/>
  <c r="BL472" i="1"/>
  <c r="BJ472" i="1"/>
  <c r="BO472" i="1"/>
  <c r="BN472" i="1"/>
  <c r="BK472" i="1"/>
  <c r="BL569" i="1"/>
  <c r="BO569" i="1"/>
  <c r="BK569" i="1"/>
  <c r="BN569" i="1"/>
  <c r="BJ569" i="1"/>
  <c r="BM569" i="1"/>
  <c r="BI569" i="1"/>
  <c r="BM506" i="1"/>
  <c r="BI506" i="1"/>
  <c r="BL506" i="1"/>
  <c r="BK506" i="1"/>
  <c r="BJ506" i="1"/>
  <c r="BO506" i="1"/>
  <c r="BN506" i="1"/>
  <c r="BN381" i="1"/>
  <c r="BJ381" i="1"/>
  <c r="BM381" i="1"/>
  <c r="BI381" i="1"/>
  <c r="BO381" i="1"/>
  <c r="BL381" i="1"/>
  <c r="BK381" i="1"/>
  <c r="BO459" i="1"/>
  <c r="BK459" i="1"/>
  <c r="BN459" i="1"/>
  <c r="BJ459" i="1"/>
  <c r="BM459" i="1"/>
  <c r="BI459" i="1"/>
  <c r="BL459" i="1"/>
  <c r="BO466" i="1"/>
  <c r="BK466" i="1"/>
  <c r="BN466" i="1"/>
  <c r="BJ466" i="1"/>
  <c r="BI466" i="1"/>
  <c r="BM466" i="1"/>
  <c r="BL466" i="1"/>
  <c r="BO311" i="1"/>
  <c r="BK311" i="1"/>
  <c r="BN311" i="1"/>
  <c r="BJ311" i="1"/>
  <c r="BM311" i="1"/>
  <c r="BI311" i="1"/>
  <c r="BL311" i="1"/>
  <c r="BL475" i="1"/>
  <c r="BO475" i="1"/>
  <c r="BK475" i="1"/>
  <c r="BN475" i="1"/>
  <c r="BJ475" i="1"/>
  <c r="BM475" i="1"/>
  <c r="BI475" i="1"/>
  <c r="BM360" i="1"/>
  <c r="BI360" i="1"/>
  <c r="BL360" i="1"/>
  <c r="BO360" i="1"/>
  <c r="BK360" i="1"/>
  <c r="BN360" i="1"/>
  <c r="BJ360" i="1"/>
  <c r="BO402" i="1"/>
  <c r="BK402" i="1"/>
  <c r="BN402" i="1"/>
  <c r="BJ402" i="1"/>
  <c r="BM402" i="1"/>
  <c r="BI402" i="1"/>
  <c r="BL402" i="1"/>
  <c r="BN535" i="1"/>
  <c r="BJ535" i="1"/>
  <c r="BM535" i="1"/>
  <c r="BI535" i="1"/>
  <c r="BK535" i="1"/>
  <c r="BO535" i="1"/>
  <c r="BL535" i="1"/>
  <c r="BO462" i="1"/>
  <c r="BK462" i="1"/>
  <c r="BN462" i="1"/>
  <c r="BJ462" i="1"/>
  <c r="BM462" i="1"/>
  <c r="BL462" i="1"/>
  <c r="BI462" i="1"/>
  <c r="BO398" i="1"/>
  <c r="BK398" i="1"/>
  <c r="BN398" i="1"/>
  <c r="BJ398" i="1"/>
  <c r="BM398" i="1"/>
  <c r="BI398" i="1"/>
  <c r="BL398" i="1"/>
  <c r="BM445" i="1"/>
  <c r="BI445" i="1"/>
  <c r="BL445" i="1"/>
  <c r="BO445" i="1"/>
  <c r="BK445" i="1"/>
  <c r="BN445" i="1"/>
  <c r="BJ445" i="1"/>
  <c r="BL341" i="1"/>
  <c r="BO341" i="1"/>
  <c r="BK341" i="1"/>
  <c r="BM341" i="1"/>
  <c r="BJ341" i="1"/>
  <c r="BI341" i="1"/>
  <c r="BN341" i="1"/>
  <c r="BL450" i="1"/>
  <c r="BO450" i="1"/>
  <c r="BK450" i="1"/>
  <c r="BN450" i="1"/>
  <c r="BJ450" i="1"/>
  <c r="BM450" i="1"/>
  <c r="BI450" i="1"/>
  <c r="BM547" i="1"/>
  <c r="BI547" i="1"/>
  <c r="BL547" i="1"/>
  <c r="BO547" i="1"/>
  <c r="BK547" i="1"/>
  <c r="BN547" i="1"/>
  <c r="BJ547" i="1"/>
  <c r="BM340" i="1"/>
  <c r="BI340" i="1"/>
  <c r="BL340" i="1"/>
  <c r="BN340" i="1"/>
  <c r="BK340" i="1"/>
  <c r="BJ340" i="1"/>
  <c r="BO340" i="1"/>
  <c r="BN437" i="1"/>
  <c r="BJ437" i="1"/>
  <c r="BM437" i="1"/>
  <c r="BI437" i="1"/>
  <c r="BL437" i="1"/>
  <c r="BK437" i="1"/>
  <c r="BO437" i="1"/>
  <c r="BL387" i="1"/>
  <c r="BO387" i="1"/>
  <c r="BK387" i="1"/>
  <c r="BN387" i="1"/>
  <c r="BM387" i="1"/>
  <c r="BJ387" i="1"/>
  <c r="BI387" i="1"/>
  <c r="BL529" i="1"/>
  <c r="BO529" i="1"/>
  <c r="BK529" i="1"/>
  <c r="BJ529" i="1"/>
  <c r="BI529" i="1"/>
  <c r="BN529" i="1"/>
  <c r="BM529" i="1"/>
  <c r="BN367" i="1"/>
  <c r="BJ367" i="1"/>
  <c r="BM367" i="1"/>
  <c r="BI367" i="1"/>
  <c r="BL367" i="1"/>
  <c r="BO367" i="1"/>
  <c r="BK367" i="1"/>
  <c r="BN332" i="1"/>
  <c r="BJ332" i="1"/>
  <c r="BM332" i="1"/>
  <c r="BI332" i="1"/>
  <c r="BL332" i="1"/>
  <c r="BO332" i="1"/>
  <c r="BK332" i="1"/>
  <c r="BL576" i="1"/>
  <c r="BO576" i="1"/>
  <c r="BK576" i="1"/>
  <c r="BN576" i="1"/>
  <c r="BJ576" i="1"/>
  <c r="BM576" i="1"/>
  <c r="BI576" i="1"/>
  <c r="BL419" i="1"/>
  <c r="BO419" i="1"/>
  <c r="BK419" i="1"/>
  <c r="BN419" i="1"/>
  <c r="BM419" i="1"/>
  <c r="BJ419" i="1"/>
  <c r="BI419" i="1"/>
  <c r="BN435" i="1"/>
  <c r="BJ435" i="1"/>
  <c r="BM435" i="1"/>
  <c r="BI435" i="1"/>
  <c r="BL435" i="1"/>
  <c r="BK435" i="1"/>
  <c r="BO435" i="1"/>
  <c r="BM543" i="1"/>
  <c r="BI543" i="1"/>
  <c r="BL543" i="1"/>
  <c r="BO543" i="1"/>
  <c r="BK543" i="1"/>
  <c r="BN543" i="1"/>
  <c r="BJ543" i="1"/>
  <c r="BL438" i="1"/>
  <c r="BO438" i="1"/>
  <c r="BK438" i="1"/>
  <c r="BN438" i="1"/>
  <c r="BM438" i="1"/>
  <c r="BJ438" i="1"/>
  <c r="BI438" i="1"/>
  <c r="BO476" i="1"/>
  <c r="BK476" i="1"/>
  <c r="BN476" i="1"/>
  <c r="BJ476" i="1"/>
  <c r="BM476" i="1"/>
  <c r="BI476" i="1"/>
  <c r="BL476" i="1"/>
  <c r="BM497" i="1"/>
  <c r="BI497" i="1"/>
  <c r="BL497" i="1"/>
  <c r="BO497" i="1"/>
  <c r="BN497" i="1"/>
  <c r="BK497" i="1"/>
  <c r="BJ497" i="1"/>
  <c r="BO431" i="1"/>
  <c r="BK431" i="1"/>
  <c r="BN431" i="1"/>
  <c r="BJ431" i="1"/>
  <c r="BL431" i="1"/>
  <c r="BI431" i="1"/>
  <c r="BM431" i="1"/>
  <c r="BM520" i="1"/>
  <c r="BI520" i="1"/>
  <c r="BL520" i="1"/>
  <c r="BJ520" i="1"/>
  <c r="BO520" i="1"/>
  <c r="BN520" i="1"/>
  <c r="BK520" i="1"/>
  <c r="BO518" i="1"/>
  <c r="BK518" i="1"/>
  <c r="BN518" i="1"/>
  <c r="BJ518" i="1"/>
  <c r="BL518" i="1"/>
  <c r="BI518" i="1"/>
  <c r="BM518" i="1"/>
  <c r="BN411" i="1"/>
  <c r="BJ411" i="1"/>
  <c r="BM411" i="1"/>
  <c r="BI411" i="1"/>
  <c r="BL411" i="1"/>
  <c r="BO411" i="1"/>
  <c r="BK411" i="1"/>
  <c r="BL443" i="1"/>
  <c r="BO443" i="1"/>
  <c r="BK443" i="1"/>
  <c r="BN443" i="1"/>
  <c r="BJ443" i="1"/>
  <c r="BM443" i="1"/>
  <c r="BI443" i="1"/>
  <c r="BO307" i="1"/>
  <c r="BK307" i="1"/>
  <c r="BN307" i="1"/>
  <c r="BJ307" i="1"/>
  <c r="BM307" i="1"/>
  <c r="BI307" i="1"/>
  <c r="BL307" i="1"/>
  <c r="BN550" i="1"/>
  <c r="BJ550" i="1"/>
  <c r="BM550" i="1"/>
  <c r="BI550" i="1"/>
  <c r="BL550" i="1"/>
  <c r="BO550" i="1"/>
  <c r="BK550" i="1"/>
  <c r="BM478" i="1"/>
  <c r="BI478" i="1"/>
  <c r="BL478" i="1"/>
  <c r="BO478" i="1"/>
  <c r="BK478" i="1"/>
  <c r="BN478" i="1"/>
  <c r="BJ478" i="1"/>
  <c r="BL409" i="1"/>
  <c r="BO409" i="1"/>
  <c r="BK409" i="1"/>
  <c r="BN409" i="1"/>
  <c r="BJ409" i="1"/>
  <c r="BM409" i="1"/>
  <c r="BI409" i="1"/>
  <c r="BL295" i="1"/>
  <c r="BO295" i="1"/>
  <c r="BK295" i="1"/>
  <c r="BI295" i="1"/>
  <c r="BN295" i="1"/>
  <c r="BM295" i="1"/>
  <c r="BJ295" i="1"/>
  <c r="BM313" i="1"/>
  <c r="BI313" i="1"/>
  <c r="BL313" i="1"/>
  <c r="BO313" i="1"/>
  <c r="BK313" i="1"/>
  <c r="BN313" i="1"/>
  <c r="BJ313" i="1"/>
  <c r="BL421" i="1"/>
  <c r="BO421" i="1"/>
  <c r="BK421" i="1"/>
  <c r="BN421" i="1"/>
  <c r="BM421" i="1"/>
  <c r="BJ421" i="1"/>
  <c r="BI421" i="1"/>
  <c r="BM464" i="1"/>
  <c r="BI464" i="1"/>
  <c r="BL464" i="1"/>
  <c r="BO464" i="1"/>
  <c r="BN464" i="1"/>
  <c r="BK464" i="1"/>
  <c r="BJ464" i="1"/>
  <c r="BM551" i="1"/>
  <c r="BI551" i="1"/>
  <c r="BL551" i="1"/>
  <c r="BO551" i="1"/>
  <c r="BK551" i="1"/>
  <c r="BN551" i="1"/>
  <c r="BJ551" i="1"/>
  <c r="BM363" i="1"/>
  <c r="BI363" i="1"/>
  <c r="BL363" i="1"/>
  <c r="BO363" i="1"/>
  <c r="BK363" i="1"/>
  <c r="BN363" i="1"/>
  <c r="BJ363" i="1"/>
  <c r="BO522" i="1"/>
  <c r="BK522" i="1"/>
  <c r="BN522" i="1"/>
  <c r="BJ522" i="1"/>
  <c r="BL522" i="1"/>
  <c r="BI522" i="1"/>
  <c r="BM522" i="1"/>
  <c r="BL473" i="1"/>
  <c r="BO473" i="1"/>
  <c r="BK473" i="1"/>
  <c r="BJ473" i="1"/>
  <c r="BI473" i="1"/>
  <c r="BN473" i="1"/>
  <c r="BM473" i="1"/>
  <c r="BO577" i="1"/>
  <c r="BK577" i="1"/>
  <c r="BN577" i="1"/>
  <c r="BJ577" i="1"/>
  <c r="BM577" i="1"/>
  <c r="BI577" i="1"/>
  <c r="BL577" i="1"/>
  <c r="BL346" i="1"/>
  <c r="BO346" i="1"/>
  <c r="BK346" i="1"/>
  <c r="BJ346" i="1"/>
  <c r="BI346" i="1"/>
  <c r="BN346" i="1"/>
  <c r="BM346" i="1"/>
  <c r="BN442" i="1"/>
  <c r="BJ442" i="1"/>
  <c r="BM442" i="1"/>
  <c r="BI442" i="1"/>
  <c r="BL442" i="1"/>
  <c r="BO442" i="1"/>
  <c r="BK442" i="1"/>
  <c r="BN312" i="1"/>
  <c r="BJ312" i="1"/>
  <c r="BM312" i="1"/>
  <c r="BI312" i="1"/>
  <c r="BL312" i="1"/>
  <c r="BO312" i="1"/>
  <c r="BK312" i="1"/>
  <c r="BO356" i="1"/>
  <c r="BK356" i="1"/>
  <c r="BN356" i="1"/>
  <c r="BJ356" i="1"/>
  <c r="BM356" i="1"/>
  <c r="BL356" i="1"/>
  <c r="BI356" i="1"/>
  <c r="BN304" i="1"/>
  <c r="BJ304" i="1"/>
  <c r="BM304" i="1"/>
  <c r="BI304" i="1"/>
  <c r="BL304" i="1"/>
  <c r="BO304" i="1"/>
  <c r="BK304" i="1"/>
  <c r="BN498" i="1"/>
  <c r="BJ498" i="1"/>
  <c r="BM498" i="1"/>
  <c r="BI498" i="1"/>
  <c r="BK498" i="1"/>
  <c r="BO498" i="1"/>
  <c r="BL498" i="1"/>
  <c r="BO507" i="1"/>
  <c r="BK507" i="1"/>
  <c r="BN507" i="1"/>
  <c r="BJ507" i="1"/>
  <c r="BL507" i="1"/>
  <c r="BI507" i="1"/>
  <c r="BM507" i="1"/>
  <c r="BN527" i="1"/>
  <c r="BJ527" i="1"/>
  <c r="BM527" i="1"/>
  <c r="BI527" i="1"/>
  <c r="BK527" i="1"/>
  <c r="BO527" i="1"/>
  <c r="BL527" i="1"/>
  <c r="BL483" i="1"/>
  <c r="BO483" i="1"/>
  <c r="BK483" i="1"/>
  <c r="BN483" i="1"/>
  <c r="BJ483" i="1"/>
  <c r="BM483" i="1"/>
  <c r="BI483" i="1"/>
  <c r="BL533" i="1"/>
  <c r="BO533" i="1"/>
  <c r="BK533" i="1"/>
  <c r="BJ533" i="1"/>
  <c r="BI533" i="1"/>
  <c r="BN533" i="1"/>
  <c r="BM533" i="1"/>
  <c r="BN371" i="1"/>
  <c r="BJ371" i="1"/>
  <c r="BM371" i="1"/>
  <c r="BI371" i="1"/>
  <c r="BL371" i="1"/>
  <c r="BO371" i="1"/>
  <c r="BK371" i="1"/>
  <c r="BM552" i="1"/>
  <c r="BI552" i="1"/>
  <c r="BO552" i="1"/>
  <c r="BJ552" i="1"/>
  <c r="BN552" i="1"/>
  <c r="BL552" i="1"/>
  <c r="BK552" i="1"/>
  <c r="BL375" i="1"/>
  <c r="BO375" i="1"/>
  <c r="BK375" i="1"/>
  <c r="BN375" i="1"/>
  <c r="BJ375" i="1"/>
  <c r="BM375" i="1"/>
  <c r="BI375" i="1"/>
  <c r="BN426" i="1"/>
  <c r="BJ426" i="1"/>
  <c r="BM426" i="1"/>
  <c r="BI426" i="1"/>
  <c r="BK426" i="1"/>
  <c r="BO426" i="1"/>
  <c r="BL426" i="1"/>
  <c r="BN336" i="1"/>
  <c r="BJ336" i="1"/>
  <c r="BM336" i="1"/>
  <c r="BI336" i="1"/>
  <c r="BL336" i="1"/>
  <c r="BO336" i="1"/>
  <c r="BK336" i="1"/>
  <c r="BO447" i="1"/>
  <c r="BK447" i="1"/>
  <c r="BN447" i="1"/>
  <c r="BJ447" i="1"/>
  <c r="BM447" i="1"/>
  <c r="BI447" i="1"/>
  <c r="BL447" i="1"/>
  <c r="BM516" i="1"/>
  <c r="BI516" i="1"/>
  <c r="BL516" i="1"/>
  <c r="BO516" i="1"/>
  <c r="BN516" i="1"/>
  <c r="BK516" i="1"/>
  <c r="BJ516" i="1"/>
  <c r="BN373" i="1"/>
  <c r="BJ373" i="1"/>
  <c r="BM373" i="1"/>
  <c r="BI373" i="1"/>
  <c r="BL373" i="1"/>
  <c r="BO373" i="1"/>
  <c r="BK373" i="1"/>
  <c r="BO451" i="1"/>
  <c r="BK451" i="1"/>
  <c r="BN451" i="1"/>
  <c r="BJ451" i="1"/>
  <c r="BM451" i="1"/>
  <c r="BI451" i="1"/>
  <c r="BL451" i="1"/>
  <c r="BO323" i="1"/>
  <c r="BK323" i="1"/>
  <c r="BN323" i="1"/>
  <c r="BJ323" i="1"/>
  <c r="BM323" i="1"/>
  <c r="BI323" i="1"/>
  <c r="BL323" i="1"/>
  <c r="BM329" i="1"/>
  <c r="BI329" i="1"/>
  <c r="BL329" i="1"/>
  <c r="BO329" i="1"/>
  <c r="BK329" i="1"/>
  <c r="BN329" i="1"/>
  <c r="BJ329" i="1"/>
  <c r="BO384" i="1"/>
  <c r="BK384" i="1"/>
  <c r="BN384" i="1"/>
  <c r="BJ384" i="1"/>
  <c r="BL384" i="1"/>
  <c r="BI384" i="1"/>
  <c r="BM384" i="1"/>
  <c r="BL366" i="1"/>
  <c r="BO366" i="1"/>
  <c r="BK366" i="1"/>
  <c r="BN366" i="1"/>
  <c r="BJ366" i="1"/>
  <c r="BM366" i="1"/>
  <c r="BI366" i="1"/>
  <c r="BM415" i="1"/>
  <c r="BI415" i="1"/>
  <c r="BL415" i="1"/>
  <c r="BO415" i="1"/>
  <c r="BK415" i="1"/>
  <c r="BN415" i="1"/>
  <c r="BJ415" i="1"/>
  <c r="BL401" i="1"/>
  <c r="BO401" i="1"/>
  <c r="BK401" i="1"/>
  <c r="BN401" i="1"/>
  <c r="BJ401" i="1"/>
  <c r="BM401" i="1"/>
  <c r="BI401" i="1"/>
  <c r="BO572" i="1"/>
  <c r="BK572" i="1"/>
  <c r="BN572" i="1"/>
  <c r="BJ572" i="1"/>
  <c r="BM572" i="1"/>
  <c r="BI572" i="1"/>
  <c r="BL572" i="1"/>
  <c r="BO503" i="1"/>
  <c r="BK503" i="1"/>
  <c r="BN503" i="1"/>
  <c r="BJ503" i="1"/>
  <c r="BL503" i="1"/>
  <c r="BI503" i="1"/>
  <c r="BM503" i="1"/>
  <c r="BL420" i="1"/>
  <c r="BO420" i="1"/>
  <c r="BK420" i="1"/>
  <c r="BJ420" i="1"/>
  <c r="BI420" i="1"/>
  <c r="BN420" i="1"/>
  <c r="BM420" i="1"/>
  <c r="BL347" i="1"/>
  <c r="BO347" i="1"/>
  <c r="BK347" i="1"/>
  <c r="BM347" i="1"/>
  <c r="BJ347" i="1"/>
  <c r="BI347" i="1"/>
  <c r="BN347" i="1"/>
  <c r="BL484" i="1"/>
  <c r="BO484" i="1"/>
  <c r="BK484" i="1"/>
  <c r="BN484" i="1"/>
  <c r="BJ484" i="1"/>
  <c r="BM484" i="1"/>
  <c r="BI484" i="1"/>
  <c r="BM453" i="1"/>
  <c r="BI453" i="1"/>
  <c r="BL453" i="1"/>
  <c r="BO453" i="1"/>
  <c r="BK453" i="1"/>
  <c r="BN453" i="1"/>
  <c r="BJ453" i="1"/>
  <c r="BL349" i="1"/>
  <c r="BO349" i="1"/>
  <c r="BK349" i="1"/>
  <c r="BM349" i="1"/>
  <c r="BJ349" i="1"/>
  <c r="BI349" i="1"/>
  <c r="BN349" i="1"/>
  <c r="BN542" i="1"/>
  <c r="BJ542" i="1"/>
  <c r="BM542" i="1"/>
  <c r="BI542" i="1"/>
  <c r="BL542" i="1"/>
  <c r="BO542" i="1"/>
  <c r="BK542" i="1"/>
  <c r="BO394" i="1"/>
  <c r="BK394" i="1"/>
  <c r="BN394" i="1"/>
  <c r="BJ394" i="1"/>
  <c r="BM394" i="1"/>
  <c r="BI394" i="1"/>
  <c r="BL394" i="1"/>
  <c r="BO510" i="1"/>
  <c r="BK510" i="1"/>
  <c r="BN510" i="1"/>
  <c r="BJ510" i="1"/>
  <c r="BM510" i="1"/>
  <c r="BI510" i="1"/>
  <c r="BL510" i="1"/>
  <c r="BN365" i="1"/>
  <c r="BJ365" i="1"/>
  <c r="BM365" i="1"/>
  <c r="BI365" i="1"/>
  <c r="BL365" i="1"/>
  <c r="BO365" i="1"/>
  <c r="BK365" i="1"/>
  <c r="BL298" i="1"/>
  <c r="BO298" i="1"/>
  <c r="BK298" i="1"/>
  <c r="BN298" i="1"/>
  <c r="BJ298" i="1"/>
  <c r="BM298" i="1"/>
  <c r="BI298" i="1"/>
  <c r="BO499" i="1"/>
  <c r="BK499" i="1"/>
  <c r="BN499" i="1"/>
  <c r="BJ499" i="1"/>
  <c r="BM499" i="1"/>
  <c r="BL499" i="1"/>
  <c r="BI499" i="1"/>
  <c r="BO392" i="1"/>
  <c r="BK392" i="1"/>
  <c r="BN392" i="1"/>
  <c r="BJ392" i="1"/>
  <c r="BL392" i="1"/>
  <c r="BI392" i="1"/>
  <c r="BM392" i="1"/>
  <c r="BM382" i="1"/>
  <c r="BI382" i="1"/>
  <c r="BL382" i="1"/>
  <c r="BJ382" i="1"/>
  <c r="BO382" i="1"/>
  <c r="BN382" i="1"/>
  <c r="BK382" i="1"/>
  <c r="BO315" i="1"/>
  <c r="BK315" i="1"/>
  <c r="BN315" i="1"/>
  <c r="BJ315" i="1"/>
  <c r="BM315" i="1"/>
  <c r="BI315" i="1"/>
  <c r="BL315" i="1"/>
  <c r="BN213" i="1"/>
  <c r="BJ213" i="1"/>
  <c r="BM213" i="1"/>
  <c r="BI213" i="1"/>
  <c r="BO213" i="1"/>
  <c r="BL213" i="1"/>
  <c r="BK213" i="1"/>
  <c r="BM216" i="1"/>
  <c r="BI216" i="1"/>
  <c r="BL216" i="1"/>
  <c r="BJ216" i="1"/>
  <c r="BO216" i="1"/>
  <c r="BN216" i="1"/>
  <c r="BK216" i="1"/>
  <c r="BL186" i="1"/>
  <c r="BK186" i="1"/>
  <c r="BO186" i="1"/>
  <c r="BJ186" i="1"/>
  <c r="BI186" i="1"/>
  <c r="BM186" i="1"/>
  <c r="BN186" i="1"/>
  <c r="BO184" i="1"/>
  <c r="BK184" i="1"/>
  <c r="BN184" i="1"/>
  <c r="BJ184" i="1"/>
  <c r="BL184" i="1"/>
  <c r="BI184" i="1"/>
  <c r="BM184" i="1"/>
  <c r="BO195" i="1"/>
  <c r="BK195" i="1"/>
  <c r="BN195" i="1"/>
  <c r="BI195" i="1"/>
  <c r="BM195" i="1"/>
  <c r="BL195" i="1"/>
  <c r="BJ195" i="1"/>
  <c r="BM189" i="1"/>
  <c r="BI189" i="1"/>
  <c r="BL189" i="1"/>
  <c r="BK189" i="1"/>
  <c r="BO189" i="1"/>
  <c r="BJ189" i="1"/>
  <c r="BN189" i="1"/>
  <c r="BM261" i="1"/>
  <c r="BI261" i="1"/>
  <c r="BL261" i="1"/>
  <c r="BO261" i="1"/>
  <c r="BK261" i="1"/>
  <c r="BN261" i="1"/>
  <c r="BJ261" i="1"/>
  <c r="BO293" i="1"/>
  <c r="BK293" i="1"/>
  <c r="BN293" i="1"/>
  <c r="BJ293" i="1"/>
  <c r="BM293" i="1"/>
  <c r="BI293" i="1"/>
  <c r="BL293" i="1"/>
  <c r="BL202" i="1"/>
  <c r="BO202" i="1"/>
  <c r="BK202" i="1"/>
  <c r="BJ202" i="1"/>
  <c r="BI202" i="1"/>
  <c r="BN202" i="1"/>
  <c r="BM202" i="1"/>
  <c r="BN161" i="1"/>
  <c r="BJ161" i="1"/>
  <c r="BM161" i="1"/>
  <c r="BI161" i="1"/>
  <c r="BL161" i="1"/>
  <c r="BK161" i="1"/>
  <c r="BO161" i="1"/>
  <c r="BL237" i="1"/>
  <c r="BO237" i="1"/>
  <c r="BK237" i="1"/>
  <c r="BN237" i="1"/>
  <c r="BJ237" i="1"/>
  <c r="BM237" i="1"/>
  <c r="BI237" i="1"/>
  <c r="BN256" i="1"/>
  <c r="BJ256" i="1"/>
  <c r="BM256" i="1"/>
  <c r="BI256" i="1"/>
  <c r="BL256" i="1"/>
  <c r="BK256" i="1"/>
  <c r="BO256" i="1"/>
  <c r="BM166" i="1"/>
  <c r="BI166" i="1"/>
  <c r="BL166" i="1"/>
  <c r="BJ166" i="1"/>
  <c r="BO166" i="1"/>
  <c r="BK166" i="1"/>
  <c r="BN166" i="1"/>
  <c r="BL175" i="1"/>
  <c r="BO175" i="1"/>
  <c r="BK175" i="1"/>
  <c r="BJ175" i="1"/>
  <c r="BI175" i="1"/>
  <c r="BM175" i="1"/>
  <c r="BN175" i="1"/>
  <c r="BM257" i="1"/>
  <c r="BI257" i="1"/>
  <c r="BL257" i="1"/>
  <c r="BO257" i="1"/>
  <c r="BK257" i="1"/>
  <c r="BN257" i="1"/>
  <c r="BJ257" i="1"/>
  <c r="BL242" i="1"/>
  <c r="BM242" i="1"/>
  <c r="BK242" i="1"/>
  <c r="BO242" i="1"/>
  <c r="BJ242" i="1"/>
  <c r="BN242" i="1"/>
  <c r="BI242" i="1"/>
  <c r="BM271" i="1"/>
  <c r="BI271" i="1"/>
  <c r="BO271" i="1"/>
  <c r="BJ271" i="1"/>
  <c r="BL271" i="1"/>
  <c r="BK271" i="1"/>
  <c r="BN271" i="1"/>
  <c r="BO97" i="1"/>
  <c r="BI97" i="1"/>
  <c r="BK129" i="1"/>
  <c r="BJ129" i="1"/>
  <c r="BL263" i="1"/>
  <c r="BN263" i="1"/>
  <c r="BJ263" i="1"/>
  <c r="BK263" i="1"/>
  <c r="BI263" i="1"/>
  <c r="BO263" i="1"/>
  <c r="BM263" i="1"/>
  <c r="BL199" i="1"/>
  <c r="BO199" i="1"/>
  <c r="BK199" i="1"/>
  <c r="BI199" i="1"/>
  <c r="BN199" i="1"/>
  <c r="BM199" i="1"/>
  <c r="BJ199" i="1"/>
  <c r="BL219" i="1"/>
  <c r="BO219" i="1"/>
  <c r="BK219" i="1"/>
  <c r="BM219" i="1"/>
  <c r="BJ219" i="1"/>
  <c r="BI219" i="1"/>
  <c r="BN219" i="1"/>
  <c r="BO247" i="1"/>
  <c r="BK247" i="1"/>
  <c r="BL247" i="1"/>
  <c r="BJ247" i="1"/>
  <c r="BN247" i="1"/>
  <c r="BI247" i="1"/>
  <c r="BM247" i="1"/>
  <c r="BO218" i="1"/>
  <c r="BK218" i="1"/>
  <c r="BN218" i="1"/>
  <c r="BJ218" i="1"/>
  <c r="BI218" i="1"/>
  <c r="BM218" i="1"/>
  <c r="BL218" i="1"/>
  <c r="BL285" i="1"/>
  <c r="BN285" i="1"/>
  <c r="BJ285" i="1"/>
  <c r="BM285" i="1"/>
  <c r="BK285" i="1"/>
  <c r="BI285" i="1"/>
  <c r="BO285" i="1"/>
  <c r="BM282" i="1"/>
  <c r="BI282" i="1"/>
  <c r="BO282" i="1"/>
  <c r="BK282" i="1"/>
  <c r="BN282" i="1"/>
  <c r="BL282" i="1"/>
  <c r="BJ282" i="1"/>
  <c r="BN226" i="1"/>
  <c r="BJ226" i="1"/>
  <c r="BM226" i="1"/>
  <c r="BI226" i="1"/>
  <c r="BO226" i="1"/>
  <c r="BL226" i="1"/>
  <c r="BK226" i="1"/>
  <c r="BM193" i="1"/>
  <c r="BI193" i="1"/>
  <c r="BO193" i="1"/>
  <c r="BJ193" i="1"/>
  <c r="BN193" i="1"/>
  <c r="BL193" i="1"/>
  <c r="BK193" i="1"/>
  <c r="BN165" i="1"/>
  <c r="BJ165" i="1"/>
  <c r="BM165" i="1"/>
  <c r="BI165" i="1"/>
  <c r="BO165" i="1"/>
  <c r="BK165" i="1"/>
  <c r="BL165" i="1"/>
  <c r="BM262" i="1"/>
  <c r="BI262" i="1"/>
  <c r="BO262" i="1"/>
  <c r="BK262" i="1"/>
  <c r="BN262" i="1"/>
  <c r="BL262" i="1"/>
  <c r="BJ262" i="1"/>
  <c r="BN269" i="1"/>
  <c r="BJ269" i="1"/>
  <c r="BL269" i="1"/>
  <c r="BO269" i="1"/>
  <c r="BI269" i="1"/>
  <c r="BM269" i="1"/>
  <c r="BK269" i="1"/>
  <c r="BN265" i="1"/>
  <c r="BO265" i="1"/>
  <c r="BJ265" i="1"/>
  <c r="BL265" i="1"/>
  <c r="BK265" i="1"/>
  <c r="BI265" i="1"/>
  <c r="BM265" i="1"/>
  <c r="BO154" i="1"/>
  <c r="BK154" i="1"/>
  <c r="BN154" i="1"/>
  <c r="BJ154" i="1"/>
  <c r="BM154" i="1"/>
  <c r="BL154" i="1"/>
  <c r="BI154" i="1"/>
  <c r="BO238" i="1"/>
  <c r="BK238" i="1"/>
  <c r="BN238" i="1"/>
  <c r="BJ238" i="1"/>
  <c r="BM238" i="1"/>
  <c r="BI238" i="1"/>
  <c r="BL238" i="1"/>
  <c r="BL204" i="1"/>
  <c r="BO204" i="1"/>
  <c r="BK204" i="1"/>
  <c r="BN204" i="1"/>
  <c r="BM204" i="1"/>
  <c r="BJ204" i="1"/>
  <c r="BI204" i="1"/>
  <c r="BO280" i="1"/>
  <c r="BK280" i="1"/>
  <c r="BN280" i="1"/>
  <c r="BI280" i="1"/>
  <c r="BM280" i="1"/>
  <c r="BL280" i="1"/>
  <c r="BJ280" i="1"/>
  <c r="BM273" i="1"/>
  <c r="BI273" i="1"/>
  <c r="BO273" i="1"/>
  <c r="BJ273" i="1"/>
  <c r="BL273" i="1"/>
  <c r="BK273" i="1"/>
  <c r="BN273" i="1"/>
  <c r="BM290" i="1"/>
  <c r="BI290" i="1"/>
  <c r="BO290" i="1"/>
  <c r="BK290" i="1"/>
  <c r="BN290" i="1"/>
  <c r="BL290" i="1"/>
  <c r="BJ290" i="1"/>
  <c r="BO255" i="1"/>
  <c r="BK255" i="1"/>
  <c r="BN255" i="1"/>
  <c r="BJ255" i="1"/>
  <c r="BM255" i="1"/>
  <c r="BL255" i="1"/>
  <c r="BI255" i="1"/>
  <c r="BM182" i="1"/>
  <c r="BI182" i="1"/>
  <c r="BL182" i="1"/>
  <c r="BJ182" i="1"/>
  <c r="BO182" i="1"/>
  <c r="BK182" i="1"/>
  <c r="BN182" i="1"/>
  <c r="BM249" i="1"/>
  <c r="BI249" i="1"/>
  <c r="BO249" i="1"/>
  <c r="BJ249" i="1"/>
  <c r="BN249" i="1"/>
  <c r="BL249" i="1"/>
  <c r="BK249" i="1"/>
  <c r="BL225" i="1"/>
  <c r="BO225" i="1"/>
  <c r="BK225" i="1"/>
  <c r="BJ225" i="1"/>
  <c r="BI225" i="1"/>
  <c r="BN225" i="1"/>
  <c r="BM225" i="1"/>
  <c r="BM272" i="1"/>
  <c r="BI272" i="1"/>
  <c r="BL272" i="1"/>
  <c r="BO272" i="1"/>
  <c r="BJ272" i="1"/>
  <c r="BN272" i="1"/>
  <c r="BK272" i="1"/>
  <c r="BL246" i="1"/>
  <c r="BO246" i="1"/>
  <c r="BJ246" i="1"/>
  <c r="BN246" i="1"/>
  <c r="BI246" i="1"/>
  <c r="BM246" i="1"/>
  <c r="BK246" i="1"/>
  <c r="BL206" i="1"/>
  <c r="BO206" i="1"/>
  <c r="BK206" i="1"/>
  <c r="BM206" i="1"/>
  <c r="BJ206" i="1"/>
  <c r="BI206" i="1"/>
  <c r="BN206" i="1"/>
  <c r="BN239" i="1"/>
  <c r="BJ239" i="1"/>
  <c r="BM239" i="1"/>
  <c r="BI239" i="1"/>
  <c r="BL239" i="1"/>
  <c r="BO239" i="1"/>
  <c r="BK239" i="1"/>
  <c r="BM157" i="1"/>
  <c r="BI157" i="1"/>
  <c r="BL157" i="1"/>
  <c r="BJ157" i="1"/>
  <c r="BO157" i="1"/>
  <c r="BK157" i="1"/>
  <c r="BN157" i="1"/>
  <c r="BN287" i="1"/>
  <c r="BJ287" i="1"/>
  <c r="BL287" i="1"/>
  <c r="BM287" i="1"/>
  <c r="BK287" i="1"/>
  <c r="BI287" i="1"/>
  <c r="BO287" i="1"/>
  <c r="BN244" i="1"/>
  <c r="BJ244" i="1"/>
  <c r="BL244" i="1"/>
  <c r="BK244" i="1"/>
  <c r="BO244" i="1"/>
  <c r="BI244" i="1"/>
  <c r="BM244" i="1"/>
  <c r="BL229" i="1"/>
  <c r="BO229" i="1"/>
  <c r="BK229" i="1"/>
  <c r="BI229" i="1"/>
  <c r="BN229" i="1"/>
  <c r="BM229" i="1"/>
  <c r="BJ229" i="1"/>
  <c r="BM245" i="1"/>
  <c r="BI245" i="1"/>
  <c r="BL245" i="1"/>
  <c r="BK245" i="1"/>
  <c r="BO245" i="1"/>
  <c r="BJ245" i="1"/>
  <c r="BN245" i="1"/>
  <c r="BM266" i="1"/>
  <c r="BI266" i="1"/>
  <c r="BO266" i="1"/>
  <c r="BJ266" i="1"/>
  <c r="BL266" i="1"/>
  <c r="BN266" i="1"/>
  <c r="BK266" i="1"/>
  <c r="BM236" i="1"/>
  <c r="BI236" i="1"/>
  <c r="BL236" i="1"/>
  <c r="BO236" i="1"/>
  <c r="BK236" i="1"/>
  <c r="BN236" i="1"/>
  <c r="BJ236" i="1"/>
  <c r="BL200" i="1"/>
  <c r="BO200" i="1"/>
  <c r="BK200" i="1"/>
  <c r="BJ200" i="1"/>
  <c r="BI200" i="1"/>
  <c r="BN200" i="1"/>
  <c r="BM200" i="1"/>
  <c r="BL171" i="1"/>
  <c r="BO171" i="1"/>
  <c r="BK171" i="1"/>
  <c r="BN171" i="1"/>
  <c r="BM171" i="1"/>
  <c r="BI171" i="1"/>
  <c r="BJ171" i="1"/>
  <c r="BJ97" i="1"/>
  <c r="BN97" i="1"/>
  <c r="BL129" i="1"/>
  <c r="BN129" i="1"/>
  <c r="BO168" i="1"/>
  <c r="BK168" i="1"/>
  <c r="BN168" i="1"/>
  <c r="BJ168" i="1"/>
  <c r="BL168" i="1"/>
  <c r="BI168" i="1"/>
  <c r="BM168" i="1"/>
  <c r="BN252" i="1"/>
  <c r="BJ252" i="1"/>
  <c r="BL252" i="1"/>
  <c r="BK252" i="1"/>
  <c r="BO252" i="1"/>
  <c r="BI252" i="1"/>
  <c r="BM252" i="1"/>
  <c r="BM153" i="1"/>
  <c r="BI153" i="1"/>
  <c r="BL153" i="1"/>
  <c r="BN153" i="1"/>
  <c r="BK153" i="1"/>
  <c r="BO153" i="1"/>
  <c r="BJ153" i="1"/>
  <c r="BM281" i="1"/>
  <c r="BI281" i="1"/>
  <c r="BO281" i="1"/>
  <c r="BK281" i="1"/>
  <c r="BN281" i="1"/>
  <c r="BL281" i="1"/>
  <c r="BJ281" i="1"/>
  <c r="BN224" i="1"/>
  <c r="BJ224" i="1"/>
  <c r="BM224" i="1"/>
  <c r="BI224" i="1"/>
  <c r="BO224" i="1"/>
  <c r="BL224" i="1"/>
  <c r="BK224" i="1"/>
  <c r="BN260" i="1"/>
  <c r="BJ260" i="1"/>
  <c r="BM260" i="1"/>
  <c r="BI260" i="1"/>
  <c r="BL260" i="1"/>
  <c r="BO260" i="1"/>
  <c r="BK260" i="1"/>
  <c r="BL254" i="1"/>
  <c r="BO254" i="1"/>
  <c r="BJ254" i="1"/>
  <c r="BN254" i="1"/>
  <c r="BI254" i="1"/>
  <c r="BM254" i="1"/>
  <c r="BK254" i="1"/>
  <c r="BN196" i="1"/>
  <c r="BJ196" i="1"/>
  <c r="BL196" i="1"/>
  <c r="BK196" i="1"/>
  <c r="BO196" i="1"/>
  <c r="BI196" i="1"/>
  <c r="BM196" i="1"/>
  <c r="BO264" i="1"/>
  <c r="BK264" i="1"/>
  <c r="BM264" i="1"/>
  <c r="BI264" i="1"/>
  <c r="BN264" i="1"/>
  <c r="BL264" i="1"/>
  <c r="BJ264" i="1"/>
  <c r="BN169" i="1"/>
  <c r="BJ169" i="1"/>
  <c r="BM169" i="1"/>
  <c r="BI169" i="1"/>
  <c r="BL169" i="1"/>
  <c r="BK169" i="1"/>
  <c r="BO169" i="1"/>
  <c r="BO276" i="1"/>
  <c r="BK276" i="1"/>
  <c r="BN276" i="1"/>
  <c r="BJ276" i="1"/>
  <c r="BM276" i="1"/>
  <c r="BI276" i="1"/>
  <c r="BL276" i="1"/>
  <c r="BO187" i="1"/>
  <c r="BK187" i="1"/>
  <c r="BM187" i="1"/>
  <c r="BL187" i="1"/>
  <c r="BI187" i="1"/>
  <c r="BJ187" i="1"/>
  <c r="BN187" i="1"/>
  <c r="BL267" i="1"/>
  <c r="BM267" i="1"/>
  <c r="BO267" i="1"/>
  <c r="BJ267" i="1"/>
  <c r="BN267" i="1"/>
  <c r="BK267" i="1"/>
  <c r="BI267" i="1"/>
  <c r="BO158" i="1"/>
  <c r="BK158" i="1"/>
  <c r="BN158" i="1"/>
  <c r="BJ158" i="1"/>
  <c r="BI158" i="1"/>
  <c r="BL158" i="1"/>
  <c r="BM158" i="1"/>
  <c r="BN217" i="1"/>
  <c r="BJ217" i="1"/>
  <c r="BM217" i="1"/>
  <c r="BI217" i="1"/>
  <c r="BO217" i="1"/>
  <c r="BL217" i="1"/>
  <c r="BK217" i="1"/>
  <c r="BO274" i="1"/>
  <c r="BN274" i="1"/>
  <c r="BJ274" i="1"/>
  <c r="BM274" i="1"/>
  <c r="BI274" i="1"/>
  <c r="BK274" i="1"/>
  <c r="BL274" i="1"/>
  <c r="BO172" i="1"/>
  <c r="BK172" i="1"/>
  <c r="BN172" i="1"/>
  <c r="BJ172" i="1"/>
  <c r="BM172" i="1"/>
  <c r="BI172" i="1"/>
  <c r="BL172" i="1"/>
  <c r="BO164" i="1"/>
  <c r="BK164" i="1"/>
  <c r="BN164" i="1"/>
  <c r="BJ164" i="1"/>
  <c r="BM164" i="1"/>
  <c r="BI164" i="1"/>
  <c r="BL164" i="1"/>
  <c r="BN188" i="1"/>
  <c r="BJ188" i="1"/>
  <c r="BK188" i="1"/>
  <c r="BO188" i="1"/>
  <c r="BI188" i="1"/>
  <c r="BM188" i="1"/>
  <c r="BL188" i="1"/>
  <c r="BL205" i="1"/>
  <c r="BO205" i="1"/>
  <c r="BK205" i="1"/>
  <c r="BI205" i="1"/>
  <c r="BN205" i="1"/>
  <c r="BM205" i="1"/>
  <c r="BJ205" i="1"/>
  <c r="BL210" i="1"/>
  <c r="BO210" i="1"/>
  <c r="BK210" i="1"/>
  <c r="BJ210" i="1"/>
  <c r="BI210" i="1"/>
  <c r="BN210" i="1"/>
  <c r="BM210" i="1"/>
  <c r="BN181" i="1"/>
  <c r="BJ181" i="1"/>
  <c r="BM181" i="1"/>
  <c r="BI181" i="1"/>
  <c r="BO181" i="1"/>
  <c r="BK181" i="1"/>
  <c r="BL181" i="1"/>
  <c r="BN248" i="1"/>
  <c r="BJ248" i="1"/>
  <c r="BO248" i="1"/>
  <c r="BI248" i="1"/>
  <c r="BM248" i="1"/>
  <c r="BL248" i="1"/>
  <c r="BK248" i="1"/>
  <c r="BL258" i="1"/>
  <c r="BO258" i="1"/>
  <c r="BK258" i="1"/>
  <c r="BN258" i="1"/>
  <c r="BJ258" i="1"/>
  <c r="BM258" i="1"/>
  <c r="BI258" i="1"/>
  <c r="BO278" i="1"/>
  <c r="BK278" i="1"/>
  <c r="BN278" i="1"/>
  <c r="BJ278" i="1"/>
  <c r="BM278" i="1"/>
  <c r="BI278" i="1"/>
  <c r="BL278" i="1"/>
  <c r="BN228" i="1"/>
  <c r="BJ228" i="1"/>
  <c r="BM228" i="1"/>
  <c r="BI228" i="1"/>
  <c r="BO228" i="1"/>
  <c r="BL228" i="1"/>
  <c r="BK228" i="1"/>
  <c r="BO275" i="1"/>
  <c r="BK275" i="1"/>
  <c r="BN275" i="1"/>
  <c r="BJ275" i="1"/>
  <c r="BM275" i="1"/>
  <c r="BI275" i="1"/>
  <c r="BL275" i="1"/>
  <c r="BO277" i="1"/>
  <c r="BK277" i="1"/>
  <c r="BN277" i="1"/>
  <c r="BJ277" i="1"/>
  <c r="BM277" i="1"/>
  <c r="BI277" i="1"/>
  <c r="BL277" i="1"/>
  <c r="BN235" i="1"/>
  <c r="BJ235" i="1"/>
  <c r="BM235" i="1"/>
  <c r="BI235" i="1"/>
  <c r="BL235" i="1"/>
  <c r="BK235" i="1"/>
  <c r="BO235" i="1"/>
  <c r="BO234" i="1"/>
  <c r="BK234" i="1"/>
  <c r="BN234" i="1"/>
  <c r="BJ234" i="1"/>
  <c r="BM234" i="1"/>
  <c r="BI234" i="1"/>
  <c r="BL234" i="1"/>
  <c r="BN192" i="1"/>
  <c r="BJ192" i="1"/>
  <c r="BM192" i="1"/>
  <c r="BL192" i="1"/>
  <c r="BK192" i="1"/>
  <c r="BO192" i="1"/>
  <c r="BI192" i="1"/>
  <c r="BK97" i="1"/>
  <c r="BN231" i="1"/>
  <c r="BJ231" i="1"/>
  <c r="BM231" i="1"/>
  <c r="BI231" i="1"/>
  <c r="BL231" i="1"/>
  <c r="BO231" i="1"/>
  <c r="BK231" i="1"/>
  <c r="BL190" i="1"/>
  <c r="BM190" i="1"/>
  <c r="BJ190" i="1"/>
  <c r="BO190" i="1"/>
  <c r="BI190" i="1"/>
  <c r="BN190" i="1"/>
  <c r="BK190" i="1"/>
  <c r="BL198" i="1"/>
  <c r="BK198" i="1"/>
  <c r="BO198" i="1"/>
  <c r="BJ198" i="1"/>
  <c r="BN198" i="1"/>
  <c r="BI198" i="1"/>
  <c r="BM198" i="1"/>
  <c r="BL183" i="1"/>
  <c r="BO183" i="1"/>
  <c r="BK183" i="1"/>
  <c r="BJ183" i="1"/>
  <c r="BI183" i="1"/>
  <c r="BM183" i="1"/>
  <c r="BN183" i="1"/>
  <c r="BO243" i="1"/>
  <c r="BK243" i="1"/>
  <c r="BN243" i="1"/>
  <c r="BI243" i="1"/>
  <c r="BM243" i="1"/>
  <c r="BL243" i="1"/>
  <c r="BJ243" i="1"/>
  <c r="BO214" i="1"/>
  <c r="BK214" i="1"/>
  <c r="BN214" i="1"/>
  <c r="BJ214" i="1"/>
  <c r="BL214" i="1"/>
  <c r="BI214" i="1"/>
  <c r="BM214" i="1"/>
  <c r="BM240" i="1"/>
  <c r="BI240" i="1"/>
  <c r="BL240" i="1"/>
  <c r="BO240" i="1"/>
  <c r="BK240" i="1"/>
  <c r="BJ240" i="1"/>
  <c r="BN240" i="1"/>
  <c r="BL208" i="1"/>
  <c r="BO208" i="1"/>
  <c r="BK208" i="1"/>
  <c r="BM208" i="1"/>
  <c r="BJ208" i="1"/>
  <c r="BI208" i="1"/>
  <c r="BN208" i="1"/>
  <c r="BN173" i="1"/>
  <c r="BJ173" i="1"/>
  <c r="BM173" i="1"/>
  <c r="BI173" i="1"/>
  <c r="BO173" i="1"/>
  <c r="BK173" i="1"/>
  <c r="BL173" i="1"/>
  <c r="BO288" i="1"/>
  <c r="BK288" i="1"/>
  <c r="BM288" i="1"/>
  <c r="BI288" i="1"/>
  <c r="BN288" i="1"/>
  <c r="BL288" i="1"/>
  <c r="BJ288" i="1"/>
  <c r="BL194" i="1"/>
  <c r="BM194" i="1"/>
  <c r="BK194" i="1"/>
  <c r="BO194" i="1"/>
  <c r="BJ194" i="1"/>
  <c r="BN194" i="1"/>
  <c r="BI194" i="1"/>
  <c r="BL211" i="1"/>
  <c r="BO211" i="1"/>
  <c r="BK211" i="1"/>
  <c r="BN211" i="1"/>
  <c r="BM211" i="1"/>
  <c r="BJ211" i="1"/>
  <c r="BI211" i="1"/>
  <c r="BL201" i="1"/>
  <c r="BO201" i="1"/>
  <c r="BK201" i="1"/>
  <c r="BJ201" i="1"/>
  <c r="BI201" i="1"/>
  <c r="BN201" i="1"/>
  <c r="BM201" i="1"/>
  <c r="BN185" i="1"/>
  <c r="BJ185" i="1"/>
  <c r="BM185" i="1"/>
  <c r="BI185" i="1"/>
  <c r="BL185" i="1"/>
  <c r="BK185" i="1"/>
  <c r="BO185" i="1"/>
  <c r="BL289" i="1"/>
  <c r="BN289" i="1"/>
  <c r="BJ289" i="1"/>
  <c r="BK289" i="1"/>
  <c r="BI289" i="1"/>
  <c r="BO289" i="1"/>
  <c r="BM289" i="1"/>
  <c r="BL203" i="1"/>
  <c r="BO203" i="1"/>
  <c r="BK203" i="1"/>
  <c r="BM203" i="1"/>
  <c r="BJ203" i="1"/>
  <c r="BI203" i="1"/>
  <c r="BN203" i="1"/>
  <c r="BM162" i="1"/>
  <c r="BI162" i="1"/>
  <c r="BL162" i="1"/>
  <c r="BN162" i="1"/>
  <c r="BK162" i="1"/>
  <c r="BO162" i="1"/>
  <c r="BJ162" i="1"/>
  <c r="BO191" i="1"/>
  <c r="BK191" i="1"/>
  <c r="BJ191" i="1"/>
  <c r="BN191" i="1"/>
  <c r="BI191" i="1"/>
  <c r="BM191" i="1"/>
  <c r="BL191" i="1"/>
  <c r="BL167" i="1"/>
  <c r="BO167" i="1"/>
  <c r="BK167" i="1"/>
  <c r="BJ167" i="1"/>
  <c r="BI167" i="1"/>
  <c r="BM167" i="1"/>
  <c r="BN167" i="1"/>
  <c r="BL215" i="1"/>
  <c r="BO215" i="1"/>
  <c r="BK215" i="1"/>
  <c r="BN215" i="1"/>
  <c r="BM215" i="1"/>
  <c r="BJ215" i="1"/>
  <c r="BI215" i="1"/>
  <c r="BN222" i="1"/>
  <c r="BJ222" i="1"/>
  <c r="BM222" i="1"/>
  <c r="BI222" i="1"/>
  <c r="BK222" i="1"/>
  <c r="BO222" i="1"/>
  <c r="BL222" i="1"/>
  <c r="BM174" i="1"/>
  <c r="BI174" i="1"/>
  <c r="BL174" i="1"/>
  <c r="BJ174" i="1"/>
  <c r="BO174" i="1"/>
  <c r="BK174" i="1"/>
  <c r="BN174" i="1"/>
  <c r="BL292" i="1"/>
  <c r="BN292" i="1"/>
  <c r="BJ292" i="1"/>
  <c r="BK292" i="1"/>
  <c r="BI292" i="1"/>
  <c r="BO292" i="1"/>
  <c r="BM292" i="1"/>
  <c r="BN283" i="1"/>
  <c r="BJ283" i="1"/>
  <c r="BL283" i="1"/>
  <c r="BI283" i="1"/>
  <c r="BO283" i="1"/>
  <c r="BM283" i="1"/>
  <c r="BK283" i="1"/>
  <c r="BN177" i="1"/>
  <c r="BJ177" i="1"/>
  <c r="BM177" i="1"/>
  <c r="BI177" i="1"/>
  <c r="BL177" i="1"/>
  <c r="BK177" i="1"/>
  <c r="BO177" i="1"/>
  <c r="BM178" i="1"/>
  <c r="BI178" i="1"/>
  <c r="BL178" i="1"/>
  <c r="BN178" i="1"/>
  <c r="BK178" i="1"/>
  <c r="BO178" i="1"/>
  <c r="BJ178" i="1"/>
  <c r="BM155" i="1"/>
  <c r="BI155" i="1"/>
  <c r="BL155" i="1"/>
  <c r="BO155" i="1"/>
  <c r="BN155" i="1"/>
  <c r="BJ155" i="1"/>
  <c r="BK155" i="1"/>
  <c r="BO160" i="1"/>
  <c r="BK160" i="1"/>
  <c r="BN160" i="1"/>
  <c r="BJ160" i="1"/>
  <c r="BL160" i="1"/>
  <c r="BI160" i="1"/>
  <c r="BM160" i="1"/>
  <c r="BO251" i="1"/>
  <c r="BK251" i="1"/>
  <c r="BN251" i="1"/>
  <c r="BI251" i="1"/>
  <c r="BM251" i="1"/>
  <c r="BL251" i="1"/>
  <c r="BJ251" i="1"/>
  <c r="BO284" i="1"/>
  <c r="BK284" i="1"/>
  <c r="BM284" i="1"/>
  <c r="BI284" i="1"/>
  <c r="BL284" i="1"/>
  <c r="BJ284" i="1"/>
  <c r="BN284" i="1"/>
  <c r="BO152" i="1"/>
  <c r="BK152" i="1"/>
  <c r="BN152" i="1"/>
  <c r="BJ152" i="1"/>
  <c r="BL152" i="1"/>
  <c r="BI152" i="1"/>
  <c r="BM152" i="1"/>
  <c r="BO134" i="1"/>
  <c r="BK134" i="1"/>
  <c r="BN134" i="1"/>
  <c r="BJ134" i="1"/>
  <c r="BM134" i="1"/>
  <c r="BI134" i="1"/>
  <c r="BL134" i="1"/>
  <c r="BO138" i="1"/>
  <c r="BK138" i="1"/>
  <c r="BN138" i="1"/>
  <c r="BJ138" i="1"/>
  <c r="BM138" i="1"/>
  <c r="BI138" i="1"/>
  <c r="BL138" i="1"/>
  <c r="BN103" i="1"/>
  <c r="BJ103" i="1"/>
  <c r="BL103" i="1"/>
  <c r="BK103" i="1"/>
  <c r="BM103" i="1"/>
  <c r="BI103" i="1"/>
  <c r="BO103" i="1"/>
  <c r="BN113" i="1"/>
  <c r="BJ113" i="1"/>
  <c r="BM113" i="1"/>
  <c r="BI113" i="1"/>
  <c r="BL113" i="1"/>
  <c r="BO113" i="1"/>
  <c r="BK113" i="1"/>
  <c r="BO136" i="1"/>
  <c r="BK136" i="1"/>
  <c r="BN136" i="1"/>
  <c r="BJ136" i="1"/>
  <c r="BM136" i="1"/>
  <c r="BI136" i="1"/>
  <c r="BL136" i="1"/>
  <c r="BO123" i="1"/>
  <c r="BK123" i="1"/>
  <c r="BN123" i="1"/>
  <c r="BJ123" i="1"/>
  <c r="BL123" i="1"/>
  <c r="BI123" i="1"/>
  <c r="BM123" i="1"/>
  <c r="BN99" i="1"/>
  <c r="BJ99" i="1"/>
  <c r="BM99" i="1"/>
  <c r="BL99" i="1"/>
  <c r="BK99" i="1"/>
  <c r="BO99" i="1"/>
  <c r="BI99" i="1"/>
  <c r="BN105" i="1"/>
  <c r="BJ105" i="1"/>
  <c r="BM105" i="1"/>
  <c r="BO105" i="1"/>
  <c r="BL105" i="1"/>
  <c r="BI105" i="1"/>
  <c r="BK105" i="1"/>
  <c r="BL144" i="1"/>
  <c r="BO144" i="1"/>
  <c r="BK144" i="1"/>
  <c r="BJ144" i="1"/>
  <c r="BI144" i="1"/>
  <c r="BN144" i="1"/>
  <c r="BM144" i="1"/>
  <c r="BO112" i="1"/>
  <c r="BK112" i="1"/>
  <c r="BN112" i="1"/>
  <c r="BJ112" i="1"/>
  <c r="BM112" i="1"/>
  <c r="BI112" i="1"/>
  <c r="BL112" i="1"/>
  <c r="BM118" i="1"/>
  <c r="BI118" i="1"/>
  <c r="BL118" i="1"/>
  <c r="BO118" i="1"/>
  <c r="BK118" i="1"/>
  <c r="BN118" i="1"/>
  <c r="BJ118" i="1"/>
  <c r="BM92" i="1"/>
  <c r="BI92" i="1"/>
  <c r="BL92" i="1"/>
  <c r="BK92" i="1"/>
  <c r="BO92" i="1"/>
  <c r="BN92" i="1"/>
  <c r="BJ92" i="1"/>
  <c r="BL140" i="1"/>
  <c r="BO140" i="1"/>
  <c r="BK140" i="1"/>
  <c r="BJ140" i="1"/>
  <c r="BI140" i="1"/>
  <c r="BN140" i="1"/>
  <c r="BM140" i="1"/>
  <c r="BL101" i="1"/>
  <c r="BM101" i="1"/>
  <c r="BK101" i="1"/>
  <c r="BN101" i="1"/>
  <c r="BJ101" i="1"/>
  <c r="BO101" i="1"/>
  <c r="BI101" i="1"/>
  <c r="BN131" i="1"/>
  <c r="BJ131" i="1"/>
  <c r="BM131" i="1"/>
  <c r="BI131" i="1"/>
  <c r="BO131" i="1"/>
  <c r="BL131" i="1"/>
  <c r="BK131" i="1"/>
  <c r="BM100" i="1"/>
  <c r="BI100" i="1"/>
  <c r="BO100" i="1"/>
  <c r="BJ100" i="1"/>
  <c r="BN100" i="1"/>
  <c r="BK100" i="1"/>
  <c r="BL100" i="1"/>
  <c r="BL148" i="1"/>
  <c r="BO148" i="1"/>
  <c r="BK148" i="1"/>
  <c r="BI148" i="1"/>
  <c r="BN148" i="1"/>
  <c r="BM148" i="1"/>
  <c r="BJ148" i="1"/>
  <c r="BM145" i="1"/>
  <c r="BI145" i="1"/>
  <c r="BL145" i="1"/>
  <c r="BN145" i="1"/>
  <c r="BK145" i="1"/>
  <c r="BJ145" i="1"/>
  <c r="BO145" i="1"/>
  <c r="BN109" i="1"/>
  <c r="BJ109" i="1"/>
  <c r="BL109" i="1"/>
  <c r="BO109" i="1"/>
  <c r="BM109" i="1"/>
  <c r="BK109" i="1"/>
  <c r="BI109" i="1"/>
  <c r="BM141" i="1"/>
  <c r="BI141" i="1"/>
  <c r="BL141" i="1"/>
  <c r="BO141" i="1"/>
  <c r="BN141" i="1"/>
  <c r="BK141" i="1"/>
  <c r="BJ141" i="1"/>
  <c r="BO104" i="1"/>
  <c r="BK104" i="1"/>
  <c r="BJ104" i="1"/>
  <c r="BI104" i="1"/>
  <c r="BN104" i="1"/>
  <c r="BM104" i="1"/>
  <c r="BL104" i="1"/>
  <c r="BL115" i="1"/>
  <c r="BO115" i="1"/>
  <c r="BK115" i="1"/>
  <c r="BN115" i="1"/>
  <c r="BJ115" i="1"/>
  <c r="BM115" i="1"/>
  <c r="BI115" i="1"/>
  <c r="BN124" i="1"/>
  <c r="BJ124" i="1"/>
  <c r="BM124" i="1"/>
  <c r="BI124" i="1"/>
  <c r="BL124" i="1"/>
  <c r="BK124" i="1"/>
  <c r="BO124" i="1"/>
  <c r="BL93" i="1"/>
  <c r="BO93" i="1"/>
  <c r="BJ93" i="1"/>
  <c r="BN93" i="1"/>
  <c r="BI93" i="1"/>
  <c r="BM93" i="1"/>
  <c r="BK93" i="1"/>
  <c r="BO135" i="1"/>
  <c r="BK135" i="1"/>
  <c r="BN135" i="1"/>
  <c r="BJ135" i="1"/>
  <c r="BM135" i="1"/>
  <c r="BI135" i="1"/>
  <c r="BL135" i="1"/>
  <c r="BO137" i="1"/>
  <c r="BK137" i="1"/>
  <c r="BN137" i="1"/>
  <c r="BJ137" i="1"/>
  <c r="BM137" i="1"/>
  <c r="BI137" i="1"/>
  <c r="BL137" i="1"/>
  <c r="BO120" i="1"/>
  <c r="BK120" i="1"/>
  <c r="BN120" i="1"/>
  <c r="BJ120" i="1"/>
  <c r="BM120" i="1"/>
  <c r="BI120" i="1"/>
  <c r="BL120" i="1"/>
  <c r="BO133" i="1"/>
  <c r="BK133" i="1"/>
  <c r="BN133" i="1"/>
  <c r="BJ133" i="1"/>
  <c r="BM133" i="1"/>
  <c r="BI133" i="1"/>
  <c r="BL133" i="1"/>
  <c r="BN121" i="1"/>
  <c r="BJ121" i="1"/>
  <c r="BM121" i="1"/>
  <c r="BI121" i="1"/>
  <c r="BL121" i="1"/>
  <c r="BO121" i="1"/>
  <c r="BK121" i="1"/>
  <c r="BO127" i="1"/>
  <c r="BK127" i="1"/>
  <c r="BN127" i="1"/>
  <c r="BJ127" i="1"/>
  <c r="BM127" i="1"/>
  <c r="BL127" i="1"/>
  <c r="BI127" i="1"/>
  <c r="BN117" i="1"/>
  <c r="BJ117" i="1"/>
  <c r="BM117" i="1"/>
  <c r="BI117" i="1"/>
  <c r="BL117" i="1"/>
  <c r="BK117" i="1"/>
  <c r="BO117" i="1"/>
  <c r="BM110" i="1"/>
  <c r="BI110" i="1"/>
  <c r="BO110" i="1"/>
  <c r="BJ110" i="1"/>
  <c r="BN110" i="1"/>
  <c r="BK110" i="1"/>
  <c r="BL110" i="1"/>
  <c r="BM149" i="1"/>
  <c r="BI149" i="1"/>
  <c r="BL149" i="1"/>
  <c r="BK149" i="1"/>
  <c r="BJ149" i="1"/>
  <c r="BO149" i="1"/>
  <c r="BN149" i="1"/>
  <c r="BM106" i="1"/>
  <c r="BI106" i="1"/>
  <c r="BO106" i="1"/>
  <c r="BJ106" i="1"/>
  <c r="BL106" i="1"/>
  <c r="BK106" i="1"/>
  <c r="BN106" i="1"/>
  <c r="BO108" i="1"/>
  <c r="BK108" i="1"/>
  <c r="BN108" i="1"/>
  <c r="BI108" i="1"/>
  <c r="BM108" i="1"/>
  <c r="BJ108" i="1"/>
  <c r="BL108" i="1"/>
  <c r="BO132" i="1"/>
  <c r="BK132" i="1"/>
  <c r="BN132" i="1"/>
  <c r="BJ132" i="1"/>
  <c r="BM132" i="1"/>
  <c r="BL132" i="1"/>
  <c r="BI132" i="1"/>
  <c r="BO139" i="1"/>
  <c r="BK139" i="1"/>
  <c r="BN139" i="1"/>
  <c r="BI139" i="1"/>
  <c r="BM139" i="1"/>
  <c r="BL139" i="1"/>
  <c r="BJ139" i="1"/>
  <c r="BO143" i="1"/>
  <c r="BK143" i="1"/>
  <c r="BN143" i="1"/>
  <c r="BJ143" i="1"/>
  <c r="BM143" i="1"/>
  <c r="BL143" i="1"/>
  <c r="BI143" i="1"/>
  <c r="BL119" i="1"/>
  <c r="BO119" i="1"/>
  <c r="BK119" i="1"/>
  <c r="BN119" i="1"/>
  <c r="BJ119" i="1"/>
  <c r="BM119" i="1"/>
  <c r="BI119" i="1"/>
  <c r="BN95" i="1"/>
  <c r="BJ95" i="1"/>
  <c r="BO95" i="1"/>
  <c r="BI95" i="1"/>
  <c r="BM95" i="1"/>
  <c r="BL95" i="1"/>
  <c r="BK95" i="1"/>
  <c r="BO147" i="1"/>
  <c r="BK147" i="1"/>
  <c r="BN147" i="1"/>
  <c r="BJ147" i="1"/>
  <c r="BM147" i="1"/>
  <c r="BL147" i="1"/>
  <c r="BI147" i="1"/>
  <c r="BN146" i="1"/>
  <c r="BJ146" i="1"/>
  <c r="BM146" i="1"/>
  <c r="BI146" i="1"/>
  <c r="BK146" i="1"/>
  <c r="BO146" i="1"/>
  <c r="BL146" i="1"/>
  <c r="BO90" i="1"/>
  <c r="BK90" i="1"/>
  <c r="BM90" i="1"/>
  <c r="BL90" i="1"/>
  <c r="BN90" i="1"/>
  <c r="BI90" i="1"/>
  <c r="BJ90" i="1"/>
  <c r="BM122" i="1"/>
  <c r="BI122" i="1"/>
  <c r="BL122" i="1"/>
  <c r="BO122" i="1"/>
  <c r="BK122" i="1"/>
  <c r="BJ122" i="1"/>
  <c r="BN122" i="1"/>
  <c r="BO116" i="1"/>
  <c r="BK116" i="1"/>
  <c r="BN116" i="1"/>
  <c r="BJ116" i="1"/>
  <c r="BM116" i="1"/>
  <c r="BI116" i="1"/>
  <c r="BL116" i="1"/>
  <c r="BN91" i="1"/>
  <c r="BJ91" i="1"/>
  <c r="BK91" i="1"/>
  <c r="BO91" i="1"/>
  <c r="BI91" i="1"/>
  <c r="BM91" i="1"/>
  <c r="BL91" i="1"/>
  <c r="BL107" i="1"/>
  <c r="BM107" i="1"/>
  <c r="BK107" i="1"/>
  <c r="BJ107" i="1"/>
  <c r="BI107" i="1"/>
  <c r="BO107" i="1"/>
  <c r="BN107" i="1"/>
  <c r="BN142" i="1"/>
  <c r="BJ142" i="1"/>
  <c r="BM142" i="1"/>
  <c r="BI142" i="1"/>
  <c r="BL142" i="1"/>
  <c r="BK142" i="1"/>
  <c r="BO142" i="1"/>
  <c r="BO98" i="1"/>
  <c r="BK98" i="1"/>
  <c r="BJ98" i="1"/>
  <c r="BN98" i="1"/>
  <c r="BI98" i="1"/>
  <c r="BL98" i="1"/>
  <c r="BM98" i="1"/>
  <c r="BM50" i="1"/>
  <c r="BI50" i="1"/>
  <c r="BO50" i="1"/>
  <c r="BK50" i="1"/>
  <c r="BN50" i="1"/>
  <c r="BL50" i="1"/>
  <c r="BJ50" i="1"/>
  <c r="BM70" i="1"/>
  <c r="BI70" i="1"/>
  <c r="BO70" i="1"/>
  <c r="BK70" i="1"/>
  <c r="BL70" i="1"/>
  <c r="BN70" i="1"/>
  <c r="BJ70" i="1"/>
  <c r="BH10" i="1"/>
  <c r="BL787" i="1" l="1"/>
  <c r="BI797" i="1"/>
  <c r="BM787" i="1"/>
  <c r="BK702" i="1"/>
  <c r="BL797" i="1"/>
  <c r="BJ757" i="1"/>
  <c r="BN747" i="1"/>
  <c r="BK741" i="1"/>
  <c r="BK834" i="1"/>
  <c r="BN757" i="1"/>
  <c r="BJ797" i="1"/>
  <c r="BO747" i="1"/>
  <c r="BJ787" i="1"/>
  <c r="BM750" i="1"/>
  <c r="BL757" i="1"/>
  <c r="BO757" i="1"/>
  <c r="BN797" i="1"/>
  <c r="BM702" i="1"/>
  <c r="BL747" i="1"/>
  <c r="BN787" i="1"/>
  <c r="BM757" i="1"/>
  <c r="BK797" i="1"/>
  <c r="BJ747" i="1"/>
  <c r="BI747" i="1"/>
  <c r="BO787" i="1"/>
  <c r="BO803" i="1"/>
  <c r="BL823" i="1"/>
  <c r="BM729" i="1"/>
  <c r="BN823" i="1"/>
  <c r="BJ807" i="1"/>
  <c r="BO729" i="1"/>
  <c r="BL803" i="1"/>
  <c r="BN755" i="1"/>
  <c r="BL807" i="1"/>
  <c r="BN807" i="1"/>
  <c r="BJ729" i="1"/>
  <c r="BI823" i="1"/>
  <c r="BK823" i="1"/>
  <c r="BM803" i="1"/>
  <c r="BO755" i="1"/>
  <c r="BI807" i="1"/>
  <c r="BK807" i="1"/>
  <c r="BL729" i="1"/>
  <c r="BN729" i="1"/>
  <c r="BM823" i="1"/>
  <c r="BO823" i="1"/>
  <c r="BL785" i="1"/>
  <c r="BJ803" i="1"/>
  <c r="BL755" i="1"/>
  <c r="BI757" i="1"/>
  <c r="BK757" i="1"/>
  <c r="BM797" i="1"/>
  <c r="BO797" i="1"/>
  <c r="BM807" i="1"/>
  <c r="BO807" i="1"/>
  <c r="BI729" i="1"/>
  <c r="BK729" i="1"/>
  <c r="BK747" i="1"/>
  <c r="BM747" i="1"/>
  <c r="BJ823" i="1"/>
  <c r="BI787" i="1"/>
  <c r="BK787" i="1"/>
  <c r="BJ755" i="1"/>
  <c r="BM804" i="1"/>
  <c r="A804" i="1"/>
  <c r="BK806" i="1"/>
  <c r="A806" i="1"/>
  <c r="BJ791" i="1"/>
  <c r="BO702" i="1"/>
  <c r="BJ702" i="1"/>
  <c r="BM820" i="1"/>
  <c r="A820" i="1"/>
  <c r="BL748" i="1"/>
  <c r="A748" i="1"/>
  <c r="BJ733" i="1"/>
  <c r="A733" i="1"/>
  <c r="BI734" i="1"/>
  <c r="A734" i="1"/>
  <c r="BN824" i="1"/>
  <c r="A824" i="1"/>
  <c r="BN741" i="1"/>
  <c r="A741" i="1"/>
  <c r="BL702" i="1"/>
  <c r="BN702" i="1"/>
  <c r="BM785" i="1"/>
  <c r="A785" i="1"/>
  <c r="BK803" i="1"/>
  <c r="A803" i="1"/>
  <c r="BM755" i="1"/>
  <c r="A755" i="1"/>
  <c r="BO791" i="1"/>
  <c r="A791" i="1"/>
  <c r="BJ781" i="1"/>
  <c r="A781" i="1"/>
  <c r="BO843" i="1"/>
  <c r="A843" i="1"/>
  <c r="BI702" i="1"/>
  <c r="BI750" i="1"/>
  <c r="A750" i="1"/>
  <c r="BN834" i="1"/>
  <c r="A834" i="1"/>
  <c r="BH8" i="1"/>
  <c r="A10" i="1"/>
  <c r="BI785" i="1"/>
  <c r="BO785" i="1"/>
  <c r="BL804" i="1"/>
  <c r="BI781" i="1"/>
  <c r="BG8" i="1"/>
  <c r="BM741" i="1"/>
  <c r="BO741" i="1"/>
  <c r="BL733" i="1"/>
  <c r="BJ741" i="1"/>
  <c r="BK734" i="1"/>
  <c r="BJ820" i="1"/>
  <c r="BJ785" i="1"/>
  <c r="BN733" i="1"/>
  <c r="BL741" i="1"/>
  <c r="BM734" i="1"/>
  <c r="BO820" i="1"/>
  <c r="BN791" i="1"/>
  <c r="BM806" i="1"/>
  <c r="BJ804" i="1"/>
  <c r="BN781" i="1"/>
  <c r="BI791" i="1"/>
  <c r="BK791" i="1"/>
  <c r="BJ806" i="1"/>
  <c r="BL843" i="1"/>
  <c r="BN804" i="1"/>
  <c r="BM791" i="1"/>
  <c r="BO806" i="1"/>
  <c r="BJ843" i="1"/>
  <c r="BO804" i="1"/>
  <c r="BL781" i="1"/>
  <c r="BO734" i="1"/>
  <c r="BJ734" i="1"/>
  <c r="BN806" i="1"/>
  <c r="BK824" i="1"/>
  <c r="BM824" i="1"/>
  <c r="BI843" i="1"/>
  <c r="BK843" i="1"/>
  <c r="BL820" i="1"/>
  <c r="BN820" i="1"/>
  <c r="BI804" i="1"/>
  <c r="BI748" i="1"/>
  <c r="BK748" i="1"/>
  <c r="BK781" i="1"/>
  <c r="BM781" i="1"/>
  <c r="BI733" i="1"/>
  <c r="BK733" i="1"/>
  <c r="BL734" i="1"/>
  <c r="BN734" i="1"/>
  <c r="BI806" i="1"/>
  <c r="BO824" i="1"/>
  <c r="BJ824" i="1"/>
  <c r="BM843" i="1"/>
  <c r="BI820" i="1"/>
  <c r="BK785" i="1"/>
  <c r="BI803" i="1"/>
  <c r="BK804" i="1"/>
  <c r="BM748" i="1"/>
  <c r="BO748" i="1"/>
  <c r="BK755" i="1"/>
  <c r="BO781" i="1"/>
  <c r="BM733" i="1"/>
  <c r="BO733" i="1"/>
  <c r="BL824" i="1"/>
  <c r="BK820" i="1"/>
  <c r="BJ748" i="1"/>
  <c r="BO750" i="1"/>
  <c r="BJ750" i="1"/>
  <c r="BM834" i="1"/>
  <c r="BO834" i="1"/>
  <c r="BL750" i="1"/>
  <c r="BN750" i="1"/>
  <c r="BJ834" i="1"/>
  <c r="BL834" i="1"/>
  <c r="BM735" i="1"/>
  <c r="BI735" i="1"/>
  <c r="BL735" i="1"/>
  <c r="BO735" i="1"/>
  <c r="BK735" i="1"/>
  <c r="BN735" i="1"/>
  <c r="BJ735" i="1"/>
  <c r="BN851" i="1"/>
  <c r="BJ851" i="1"/>
  <c r="BM851" i="1"/>
  <c r="BI851" i="1"/>
  <c r="BL851" i="1"/>
  <c r="BO851" i="1"/>
  <c r="BK851" i="1"/>
  <c r="BM763" i="1"/>
  <c r="BI763" i="1"/>
  <c r="BL763" i="1"/>
  <c r="BO763" i="1"/>
  <c r="BK763" i="1"/>
  <c r="BN763" i="1"/>
  <c r="BJ763" i="1"/>
  <c r="BN855" i="1"/>
  <c r="BJ855" i="1"/>
  <c r="BM855" i="1"/>
  <c r="BI855" i="1"/>
  <c r="BL855" i="1"/>
  <c r="BO855" i="1"/>
  <c r="BK855" i="1"/>
  <c r="BN800" i="1"/>
  <c r="BJ800" i="1"/>
  <c r="BM800" i="1"/>
  <c r="BI800" i="1"/>
  <c r="BL800" i="1"/>
  <c r="BO800" i="1"/>
  <c r="BK800" i="1"/>
  <c r="BN766" i="1"/>
  <c r="BJ766" i="1"/>
  <c r="BM766" i="1"/>
  <c r="BI766" i="1"/>
  <c r="BL766" i="1"/>
  <c r="BO766" i="1"/>
  <c r="BK766" i="1"/>
  <c r="BM809" i="1"/>
  <c r="BI809" i="1"/>
  <c r="BL809" i="1"/>
  <c r="BO809" i="1"/>
  <c r="BK809" i="1"/>
  <c r="BN809" i="1"/>
  <c r="BJ809" i="1"/>
  <c r="BL756" i="1"/>
  <c r="BO756" i="1"/>
  <c r="BK756" i="1"/>
  <c r="BN756" i="1"/>
  <c r="BJ756" i="1"/>
  <c r="BM756" i="1"/>
  <c r="BI756" i="1"/>
  <c r="BL818" i="1"/>
  <c r="BO818" i="1"/>
  <c r="BK818" i="1"/>
  <c r="BN818" i="1"/>
  <c r="BJ818" i="1"/>
  <c r="BM818" i="1"/>
  <c r="BI818" i="1"/>
  <c r="BN794" i="1"/>
  <c r="BJ794" i="1"/>
  <c r="BM794" i="1"/>
  <c r="BI794" i="1"/>
  <c r="BL794" i="1"/>
  <c r="BO794" i="1"/>
  <c r="BK794" i="1"/>
  <c r="BO842" i="1"/>
  <c r="BK842" i="1"/>
  <c r="BN842" i="1"/>
  <c r="BJ842" i="1"/>
  <c r="BM842" i="1"/>
  <c r="BI842" i="1"/>
  <c r="BL842" i="1"/>
  <c r="BM829" i="1"/>
  <c r="BI829" i="1"/>
  <c r="BL829" i="1"/>
  <c r="BO829" i="1"/>
  <c r="BK829" i="1"/>
  <c r="BN829" i="1"/>
  <c r="BJ829" i="1"/>
  <c r="BM821" i="1"/>
  <c r="BI821" i="1"/>
  <c r="BL821" i="1"/>
  <c r="BO821" i="1"/>
  <c r="BK821" i="1"/>
  <c r="BN821" i="1"/>
  <c r="BJ821" i="1"/>
  <c r="BO811" i="1"/>
  <c r="BK811" i="1"/>
  <c r="BN811" i="1"/>
  <c r="BJ811" i="1"/>
  <c r="BM811" i="1"/>
  <c r="BI811" i="1"/>
  <c r="BL811" i="1"/>
  <c r="BM739" i="1"/>
  <c r="BI739" i="1"/>
  <c r="BL739" i="1"/>
  <c r="BO739" i="1"/>
  <c r="BK739" i="1"/>
  <c r="BN739" i="1"/>
  <c r="BJ739" i="1"/>
  <c r="BO749" i="1"/>
  <c r="BK749" i="1"/>
  <c r="BN749" i="1"/>
  <c r="BJ749" i="1"/>
  <c r="BM749" i="1"/>
  <c r="BI749" i="1"/>
  <c r="BL749" i="1"/>
  <c r="BN792" i="1"/>
  <c r="BJ792" i="1"/>
  <c r="BM792" i="1"/>
  <c r="BI792" i="1"/>
  <c r="BL792" i="1"/>
  <c r="BO792" i="1"/>
  <c r="BK792" i="1"/>
  <c r="BL814" i="1"/>
  <c r="BO814" i="1"/>
  <c r="BK814" i="1"/>
  <c r="BN814" i="1"/>
  <c r="BJ814" i="1"/>
  <c r="BM814" i="1"/>
  <c r="BI814" i="1"/>
  <c r="BL799" i="1"/>
  <c r="BO799" i="1"/>
  <c r="BK799" i="1"/>
  <c r="BN799" i="1"/>
  <c r="BJ799" i="1"/>
  <c r="BM799" i="1"/>
  <c r="BI799" i="1"/>
  <c r="BO831" i="1"/>
  <c r="BK831" i="1"/>
  <c r="BN831" i="1"/>
  <c r="BJ831" i="1"/>
  <c r="BM831" i="1"/>
  <c r="BI831" i="1"/>
  <c r="BL831" i="1"/>
  <c r="BL802" i="1"/>
  <c r="BO802" i="1"/>
  <c r="BK802" i="1"/>
  <c r="BN802" i="1"/>
  <c r="BJ802" i="1"/>
  <c r="BM802" i="1"/>
  <c r="BI802" i="1"/>
  <c r="BN812" i="1"/>
  <c r="BJ812" i="1"/>
  <c r="BM812" i="1"/>
  <c r="BI812" i="1"/>
  <c r="BL812" i="1"/>
  <c r="BO812" i="1"/>
  <c r="BK812" i="1"/>
  <c r="BL736" i="1"/>
  <c r="BO736" i="1"/>
  <c r="BK736" i="1"/>
  <c r="BN736" i="1"/>
  <c r="BJ736" i="1"/>
  <c r="BM736" i="1"/>
  <c r="BI736" i="1"/>
  <c r="BN10" i="1"/>
  <c r="BO10" i="1"/>
  <c r="BL10" i="1"/>
  <c r="BM10" i="1"/>
  <c r="BJ10" i="1"/>
  <c r="BK10" i="1"/>
  <c r="BI10" i="1"/>
  <c r="BH6" i="1" l="1"/>
  <c r="BI9" i="1"/>
  <c r="BJ9" i="1"/>
  <c r="BL9" i="1"/>
  <c r="BK9" i="1"/>
  <c r="BM9" i="1"/>
  <c r="BO9" i="1"/>
  <c r="BN9" i="1"/>
  <c r="BM8" i="1"/>
  <c r="BL8" i="1"/>
  <c r="BK8" i="1"/>
  <c r="BO8" i="1"/>
  <c r="BJ8" i="1"/>
  <c r="BN8" i="1"/>
  <c r="BI8" i="1"/>
  <c r="DG4" i="1" l="1"/>
  <c r="BI6" i="1"/>
  <c r="BW4" i="1"/>
  <c r="DC4" i="1" l="1"/>
  <c r="DD4" i="1" s="1"/>
  <c r="DF4" i="1"/>
  <c r="DG57" i="1"/>
  <c r="DC58" i="1" s="1"/>
  <c r="BS5" i="1"/>
  <c r="BW57" i="1"/>
  <c r="BJ6" i="1"/>
  <c r="BV4" i="1"/>
  <c r="BS4" i="1"/>
  <c r="BT4" i="1" s="1"/>
  <c r="CF4" i="1"/>
  <c r="DB58" i="1" l="1"/>
  <c r="DD58" i="1"/>
  <c r="BR5" i="1"/>
  <c r="DB5" i="1" s="1"/>
  <c r="DC5" i="1"/>
  <c r="DF57" i="1"/>
  <c r="DC57" i="1"/>
  <c r="DD57" i="1" s="1"/>
  <c r="DG110" i="1"/>
  <c r="BT5" i="1"/>
  <c r="DD5" i="1" s="1"/>
  <c r="BS58" i="1"/>
  <c r="BK6" i="1"/>
  <c r="BW110" i="1"/>
  <c r="BV57" i="1"/>
  <c r="BS57" i="1"/>
  <c r="BT57" i="1" s="1"/>
  <c r="DO4" i="1"/>
  <c r="CP4" i="1"/>
  <c r="DT4" i="1"/>
  <c r="DS4" i="1"/>
  <c r="DU4" i="1"/>
  <c r="DK4" i="1"/>
  <c r="CA4" i="1"/>
  <c r="CE4" i="1"/>
  <c r="DL4" i="1"/>
  <c r="CN4" i="1"/>
  <c r="DX4" i="1"/>
  <c r="DH4" i="1"/>
  <c r="CL4" i="1"/>
  <c r="BZ4" i="1"/>
  <c r="DI4" i="1"/>
  <c r="DW4" i="1"/>
  <c r="EA4" i="1"/>
  <c r="CI4" i="1"/>
  <c r="DP4" i="1"/>
  <c r="CO4" i="1"/>
  <c r="CB57" i="1"/>
  <c r="CB4" i="1"/>
  <c r="DZ4" i="1"/>
  <c r="CG4" i="1"/>
  <c r="DY4" i="1"/>
  <c r="CK4" i="1"/>
  <c r="BY4" i="1"/>
  <c r="DV4" i="1"/>
  <c r="DJ4" i="1"/>
  <c r="DM4" i="1"/>
  <c r="CQ4" i="1"/>
  <c r="BX4" i="1"/>
  <c r="DQ4" i="1"/>
  <c r="DR4" i="1"/>
  <c r="CH4" i="1"/>
  <c r="CD4" i="1"/>
  <c r="CJ4" i="1"/>
  <c r="CC4" i="1"/>
  <c r="DN4" i="1"/>
  <c r="CM4" i="1"/>
  <c r="BQ4" i="1" l="1"/>
  <c r="BQ5" i="1" s="1"/>
  <c r="BR58" i="1"/>
  <c r="DA4" i="1"/>
  <c r="DC111" i="1"/>
  <c r="DF110" i="1"/>
  <c r="DC110" i="1"/>
  <c r="DD110" i="1" s="1"/>
  <c r="DG216" i="1"/>
  <c r="BT58" i="1"/>
  <c r="BL6" i="1"/>
  <c r="BM6" i="1" s="1"/>
  <c r="BN6" i="1" s="1"/>
  <c r="BW253" i="1"/>
  <c r="BS110" i="1"/>
  <c r="BT110" i="1" s="1"/>
  <c r="BV110" i="1"/>
  <c r="BS111" i="1"/>
  <c r="BT111" i="1" s="1"/>
  <c r="DT57" i="1"/>
  <c r="CQ57" i="1"/>
  <c r="CM57" i="1"/>
  <c r="DI57" i="1"/>
  <c r="DV57" i="1"/>
  <c r="BW111" i="1"/>
  <c r="CF57" i="1"/>
  <c r="DR57" i="1"/>
  <c r="DH57" i="1"/>
  <c r="DG58" i="1"/>
  <c r="CB110" i="1"/>
  <c r="DK57" i="1"/>
  <c r="DW57" i="1"/>
  <c r="DY57" i="1"/>
  <c r="DL57" i="1"/>
  <c r="DZ57" i="1"/>
  <c r="DQ57" i="1"/>
  <c r="DU57" i="1"/>
  <c r="DG111" i="1"/>
  <c r="CN57" i="1"/>
  <c r="CP57" i="1"/>
  <c r="EA57" i="1"/>
  <c r="CJ57" i="1"/>
  <c r="CE57" i="1"/>
  <c r="DP57" i="1"/>
  <c r="DO57" i="1"/>
  <c r="CO57" i="1"/>
  <c r="DS57" i="1"/>
  <c r="BZ57" i="1"/>
  <c r="CA57" i="1"/>
  <c r="CI57" i="1"/>
  <c r="BX57" i="1"/>
  <c r="CC57" i="1"/>
  <c r="DX57" i="1"/>
  <c r="CL57" i="1"/>
  <c r="BY57" i="1"/>
  <c r="DN57" i="1"/>
  <c r="CK57" i="1"/>
  <c r="DJ57" i="1"/>
  <c r="BW5" i="1"/>
  <c r="CG57" i="1"/>
  <c r="CD57" i="1"/>
  <c r="DM57" i="1"/>
  <c r="CH57" i="1"/>
  <c r="BQ57" i="1" l="1"/>
  <c r="BV5" i="1"/>
  <c r="BS6" i="1"/>
  <c r="BR6" i="1" s="1"/>
  <c r="DG5" i="1"/>
  <c r="DC59" i="1"/>
  <c r="DF58" i="1"/>
  <c r="DC112" i="1"/>
  <c r="DF111" i="1"/>
  <c r="DA57" i="1"/>
  <c r="DA58" i="1" s="1"/>
  <c r="DC217" i="1"/>
  <c r="DC216" i="1"/>
  <c r="DD216" i="1" s="1"/>
  <c r="DF216" i="1"/>
  <c r="DB111" i="1"/>
  <c r="DD111" i="1"/>
  <c r="BS253" i="1"/>
  <c r="BT253" i="1" s="1"/>
  <c r="BR111" i="1"/>
  <c r="BV253" i="1"/>
  <c r="BS254" i="1"/>
  <c r="BR254" i="1" s="1"/>
  <c r="BS112" i="1"/>
  <c r="BV111" i="1"/>
  <c r="BQ58" i="1"/>
  <c r="CO110" i="1"/>
  <c r="DZ110" i="1"/>
  <c r="CA110" i="1"/>
  <c r="CH110" i="1"/>
  <c r="BZ5" i="1"/>
  <c r="CE110" i="1"/>
  <c r="DR110" i="1"/>
  <c r="DM110" i="1"/>
  <c r="DJ110" i="1"/>
  <c r="BZ110" i="1"/>
  <c r="DN110" i="1"/>
  <c r="CC5" i="1"/>
  <c r="DP110" i="1"/>
  <c r="DH110" i="1"/>
  <c r="DT110" i="1"/>
  <c r="DW110" i="1"/>
  <c r="CM5" i="1"/>
  <c r="DQ110" i="1"/>
  <c r="CA5" i="1"/>
  <c r="DV110" i="1"/>
  <c r="BX5" i="1"/>
  <c r="CK110" i="1"/>
  <c r="DO110" i="1"/>
  <c r="CJ110" i="1"/>
  <c r="CC110" i="1"/>
  <c r="CP5" i="1"/>
  <c r="DY110" i="1"/>
  <c r="CG5" i="1"/>
  <c r="CD5" i="1"/>
  <c r="CM110" i="1"/>
  <c r="CE5" i="1"/>
  <c r="DL110" i="1"/>
  <c r="CQ110" i="1"/>
  <c r="CG110" i="1"/>
  <c r="EA110" i="1"/>
  <c r="BZ253" i="1"/>
  <c r="DU110" i="1"/>
  <c r="CI5" i="1"/>
  <c r="DX110" i="1"/>
  <c r="BW58" i="1"/>
  <c r="CQ5" i="1"/>
  <c r="CP110" i="1"/>
  <c r="BX110" i="1"/>
  <c r="BY110" i="1"/>
  <c r="CL5" i="1"/>
  <c r="DI110" i="1"/>
  <c r="BY5" i="1"/>
  <c r="CI110" i="1"/>
  <c r="CF5" i="1"/>
  <c r="CL110" i="1"/>
  <c r="DS110" i="1"/>
  <c r="CF110" i="1"/>
  <c r="CD110" i="1"/>
  <c r="DK110" i="1"/>
  <c r="CN110" i="1"/>
  <c r="CH5" i="1"/>
  <c r="BQ110" i="1" l="1"/>
  <c r="BQ111" i="1" s="1"/>
  <c r="DC6" i="1"/>
  <c r="BT6" i="1"/>
  <c r="DF5" i="1"/>
  <c r="DW5" i="1"/>
  <c r="DV5" i="1"/>
  <c r="DZ5" i="1"/>
  <c r="DI5" i="1"/>
  <c r="DR5" i="1"/>
  <c r="BS59" i="1"/>
  <c r="BT59" i="1" s="1"/>
  <c r="BV58" i="1"/>
  <c r="DA5" i="1"/>
  <c r="DB59" i="1"/>
  <c r="DA59" i="1" s="1"/>
  <c r="DD59" i="1"/>
  <c r="EA5" i="1"/>
  <c r="DH5" i="1"/>
  <c r="DS5" i="1"/>
  <c r="DK5" i="1"/>
  <c r="DJ5" i="1"/>
  <c r="DM5" i="1"/>
  <c r="DQ5" i="1"/>
  <c r="DO5" i="1"/>
  <c r="DN5" i="1"/>
  <c r="DP5" i="1"/>
  <c r="BQ6" i="1"/>
  <c r="DB6" i="1"/>
  <c r="DA110" i="1"/>
  <c r="DA111" i="1" s="1"/>
  <c r="DD217" i="1"/>
  <c r="DB217" i="1"/>
  <c r="DD112" i="1"/>
  <c r="DB112" i="1"/>
  <c r="BT254" i="1"/>
  <c r="BT112" i="1"/>
  <c r="BR112" i="1"/>
  <c r="DH111" i="1"/>
  <c r="CF111" i="1"/>
  <c r="DP111" i="1"/>
  <c r="DO216" i="1"/>
  <c r="CH111" i="1"/>
  <c r="DU216" i="1"/>
  <c r="DM111" i="1"/>
  <c r="BX111" i="1"/>
  <c r="DZ111" i="1"/>
  <c r="DY216" i="1"/>
  <c r="CI253" i="1"/>
  <c r="CG111" i="1"/>
  <c r="DT216" i="1"/>
  <c r="CQ58" i="1"/>
  <c r="CH253" i="1"/>
  <c r="CC111" i="1"/>
  <c r="CC58" i="1"/>
  <c r="DG59" i="1"/>
  <c r="DK111" i="1"/>
  <c r="DX111" i="1"/>
  <c r="CJ5" i="1"/>
  <c r="CI111" i="1"/>
  <c r="DH216" i="1"/>
  <c r="DR216" i="1"/>
  <c r="CP58" i="1"/>
  <c r="CJ111" i="1"/>
  <c r="CM111" i="1"/>
  <c r="BW59" i="1"/>
  <c r="EA216" i="1"/>
  <c r="DL216" i="1"/>
  <c r="DN216" i="1"/>
  <c r="BW6" i="1"/>
  <c r="DN111" i="1"/>
  <c r="CN253" i="1"/>
  <c r="CD111" i="1"/>
  <c r="DP216" i="1"/>
  <c r="DZ216" i="1"/>
  <c r="BX253" i="1"/>
  <c r="DI111" i="1"/>
  <c r="CK111" i="1"/>
  <c r="CJ253" i="1"/>
  <c r="DV216" i="1"/>
  <c r="CE253" i="1"/>
  <c r="BZ111" i="1"/>
  <c r="CB111" i="1"/>
  <c r="CA111" i="1"/>
  <c r="CK5" i="1"/>
  <c r="CE111" i="1"/>
  <c r="CQ253" i="1"/>
  <c r="DJ216" i="1"/>
  <c r="CP253" i="1"/>
  <c r="DV111" i="1"/>
  <c r="CD253" i="1"/>
  <c r="BY111" i="1"/>
  <c r="CK253" i="1"/>
  <c r="CG253" i="1"/>
  <c r="BY253" i="1"/>
  <c r="CL111" i="1"/>
  <c r="DQ111" i="1"/>
  <c r="CO111" i="1"/>
  <c r="DQ216" i="1"/>
  <c r="CQ111" i="1"/>
  <c r="CN5" i="1"/>
  <c r="DM216" i="1"/>
  <c r="CA253" i="1"/>
  <c r="CM253" i="1"/>
  <c r="EA111" i="1"/>
  <c r="CO5" i="1"/>
  <c r="DS216" i="1"/>
  <c r="CE58" i="1"/>
  <c r="CO253" i="1"/>
  <c r="CB253" i="1"/>
  <c r="DU111" i="1"/>
  <c r="CL253" i="1"/>
  <c r="DO111" i="1"/>
  <c r="DW111" i="1"/>
  <c r="DT111" i="1"/>
  <c r="CN111" i="1"/>
  <c r="DJ111" i="1"/>
  <c r="CP111" i="1"/>
  <c r="CB5" i="1"/>
  <c r="DX216" i="1"/>
  <c r="DI216" i="1"/>
  <c r="DG112" i="1"/>
  <c r="DR111" i="1"/>
  <c r="DW216" i="1"/>
  <c r="DL111" i="1"/>
  <c r="CF253" i="1"/>
  <c r="DK216" i="1"/>
  <c r="DS111" i="1"/>
  <c r="DY111" i="1"/>
  <c r="CC253" i="1"/>
  <c r="DG217" i="1"/>
  <c r="BQ112" i="1" l="1"/>
  <c r="DG6" i="1"/>
  <c r="BS7" i="1"/>
  <c r="BR7" i="1" s="1"/>
  <c r="BV6" i="1"/>
  <c r="DD6" i="1"/>
  <c r="DL5" i="1"/>
  <c r="DX5" i="1"/>
  <c r="DU5" i="1"/>
  <c r="DT5" i="1"/>
  <c r="DY5" i="1"/>
  <c r="BR59" i="1"/>
  <c r="BQ59" i="1" s="1"/>
  <c r="DF59" i="1"/>
  <c r="BS60" i="1"/>
  <c r="DC60" i="1" s="1"/>
  <c r="BV59" i="1"/>
  <c r="DA112" i="1"/>
  <c r="DC113" i="1"/>
  <c r="DF112" i="1"/>
  <c r="DA216" i="1"/>
  <c r="DA217" i="1" s="1"/>
  <c r="DC218" i="1"/>
  <c r="DF217" i="1"/>
  <c r="BQ253" i="1"/>
  <c r="BQ254" i="1" s="1"/>
  <c r="BZ58" i="1"/>
  <c r="CD58" i="1"/>
  <c r="DV58" i="1"/>
  <c r="DH59" i="1"/>
  <c r="DZ59" i="1"/>
  <c r="DZ58" i="1"/>
  <c r="CQ59" i="1"/>
  <c r="DJ58" i="1"/>
  <c r="CI59" i="1"/>
  <c r="DW58" i="1"/>
  <c r="CE59" i="1"/>
  <c r="CM58" i="1"/>
  <c r="CO59" i="1"/>
  <c r="DY58" i="1"/>
  <c r="CH58" i="1"/>
  <c r="DL58" i="1"/>
  <c r="DU58" i="1"/>
  <c r="DP58" i="1"/>
  <c r="DH58" i="1"/>
  <c r="CK6" i="1"/>
  <c r="CP59" i="1"/>
  <c r="CL58" i="1"/>
  <c r="CN59" i="1"/>
  <c r="BX59" i="1"/>
  <c r="DW59" i="1"/>
  <c r="DS58" i="1"/>
  <c r="DK58" i="1"/>
  <c r="DQ58" i="1"/>
  <c r="EA58" i="1"/>
  <c r="CA59" i="1"/>
  <c r="DX58" i="1"/>
  <c r="CA58" i="1"/>
  <c r="CB59" i="1"/>
  <c r="DN58" i="1"/>
  <c r="CK58" i="1"/>
  <c r="DN59" i="1"/>
  <c r="CO58" i="1"/>
  <c r="CI58" i="1"/>
  <c r="DT58" i="1"/>
  <c r="CM59" i="1"/>
  <c r="DR58" i="1"/>
  <c r="DL59" i="1"/>
  <c r="CF58" i="1"/>
  <c r="DO58" i="1"/>
  <c r="CJ58" i="1"/>
  <c r="BX58" i="1"/>
  <c r="CG59" i="1"/>
  <c r="CL59" i="1"/>
  <c r="DR59" i="1"/>
  <c r="DI58" i="1"/>
  <c r="CG58" i="1"/>
  <c r="CB58" i="1"/>
  <c r="BW254" i="1"/>
  <c r="DQ59" i="1"/>
  <c r="BW112" i="1"/>
  <c r="CN58" i="1"/>
  <c r="BY58" i="1"/>
  <c r="DV59" i="1"/>
  <c r="DM58" i="1"/>
  <c r="BV254" i="1" l="1"/>
  <c r="BS255" i="1"/>
  <c r="BR255" i="1" s="1"/>
  <c r="BQ255" i="1" s="1"/>
  <c r="BS113" i="1"/>
  <c r="BT113" i="1" s="1"/>
  <c r="BV112" i="1"/>
  <c r="BT7" i="1"/>
  <c r="DD7" i="1" s="1"/>
  <c r="DU6" i="1"/>
  <c r="DC7" i="1"/>
  <c r="DF6" i="1"/>
  <c r="BR60" i="1"/>
  <c r="DB60" i="1" s="1"/>
  <c r="BT60" i="1"/>
  <c r="DD60" i="1" s="1"/>
  <c r="BQ7" i="1"/>
  <c r="DB7" i="1"/>
  <c r="DB218" i="1"/>
  <c r="DA218" i="1" s="1"/>
  <c r="DD218" i="1"/>
  <c r="DB113" i="1"/>
  <c r="DA113" i="1" s="1"/>
  <c r="DD113" i="1"/>
  <c r="BY6" i="1"/>
  <c r="BZ254" i="1"/>
  <c r="DX59" i="1"/>
  <c r="CL6" i="1"/>
  <c r="CA6" i="1"/>
  <c r="DM59" i="1"/>
  <c r="EA217" i="1"/>
  <c r="DV217" i="1"/>
  <c r="CE6" i="1"/>
  <c r="DL217" i="1"/>
  <c r="CA254" i="1"/>
  <c r="CC59" i="1"/>
  <c r="CJ6" i="1"/>
  <c r="BZ6" i="1"/>
  <c r="DJ217" i="1"/>
  <c r="EA59" i="1"/>
  <c r="CF6" i="1"/>
  <c r="DQ217" i="1"/>
  <c r="BX6" i="1"/>
  <c r="CO254" i="1"/>
  <c r="BW7" i="1"/>
  <c r="DY59" i="1"/>
  <c r="DI59" i="1"/>
  <c r="CI6" i="1"/>
  <c r="DT217" i="1"/>
  <c r="CL254" i="1"/>
  <c r="CN6" i="1"/>
  <c r="DZ217" i="1"/>
  <c r="DH217" i="1"/>
  <c r="CH59" i="1"/>
  <c r="CM6" i="1"/>
  <c r="CJ59" i="1"/>
  <c r="CH6" i="1"/>
  <c r="CG6" i="1"/>
  <c r="BY254" i="1"/>
  <c r="BY59" i="1"/>
  <c r="DG113" i="1"/>
  <c r="DU59" i="1"/>
  <c r="CQ6" i="1"/>
  <c r="DP217" i="1"/>
  <c r="DK59" i="1"/>
  <c r="CD59" i="1"/>
  <c r="CB6" i="1"/>
  <c r="DS59" i="1"/>
  <c r="DO217" i="1"/>
  <c r="CO6" i="1"/>
  <c r="DT59" i="1"/>
  <c r="CF59" i="1"/>
  <c r="CK59" i="1"/>
  <c r="CE254" i="1"/>
  <c r="DO59" i="1"/>
  <c r="DP59" i="1"/>
  <c r="CD6" i="1"/>
  <c r="DM217" i="1"/>
  <c r="CP6" i="1"/>
  <c r="DJ59" i="1"/>
  <c r="CC6" i="1"/>
  <c r="DK217" i="1"/>
  <c r="CC254" i="1"/>
  <c r="BZ59" i="1"/>
  <c r="CO112" i="1"/>
  <c r="DI6" i="1" l="1"/>
  <c r="DT6" i="1"/>
  <c r="DY6" i="1"/>
  <c r="DL6" i="1"/>
  <c r="DX6" i="1"/>
  <c r="DJ6" i="1"/>
  <c r="DA6" i="1"/>
  <c r="EA6" i="1"/>
  <c r="BR113" i="1"/>
  <c r="BQ113" i="1" s="1"/>
  <c r="BT255" i="1"/>
  <c r="DR6" i="1"/>
  <c r="DZ6" i="1"/>
  <c r="DW6" i="1"/>
  <c r="DP6" i="1"/>
  <c r="DK6" i="1"/>
  <c r="DS6" i="1"/>
  <c r="DH6" i="1"/>
  <c r="DQ6" i="1"/>
  <c r="DM6" i="1"/>
  <c r="DO6" i="1"/>
  <c r="DV6" i="1"/>
  <c r="DN6" i="1"/>
  <c r="DG7" i="1"/>
  <c r="BS8" i="1"/>
  <c r="BR8" i="1" s="1"/>
  <c r="BV7" i="1"/>
  <c r="BQ60" i="1"/>
  <c r="DA60" i="1" s="1"/>
  <c r="DC114" i="1"/>
  <c r="DF113" i="1"/>
  <c r="CK112" i="1"/>
  <c r="CJ112" i="1"/>
  <c r="BZ112" i="1"/>
  <c r="DX217" i="1"/>
  <c r="DI112" i="1"/>
  <c r="CM112" i="1"/>
  <c r="CH254" i="1"/>
  <c r="CI112" i="1"/>
  <c r="DV112" i="1"/>
  <c r="CH112" i="1"/>
  <c r="CD254" i="1"/>
  <c r="BX112" i="1"/>
  <c r="DL112" i="1"/>
  <c r="CN112" i="1"/>
  <c r="DS112" i="1"/>
  <c r="CQ112" i="1"/>
  <c r="CL112" i="1"/>
  <c r="BW255" i="1"/>
  <c r="DZ112" i="1"/>
  <c r="CC112" i="1"/>
  <c r="CE112" i="1"/>
  <c r="CP254" i="1"/>
  <c r="CG254" i="1"/>
  <c r="DK112" i="1"/>
  <c r="CB112" i="1"/>
  <c r="CK254" i="1"/>
  <c r="DM112" i="1"/>
  <c r="CJ254" i="1"/>
  <c r="DY112" i="1"/>
  <c r="DI217" i="1"/>
  <c r="BW60" i="1"/>
  <c r="DU112" i="1"/>
  <c r="DS217" i="1"/>
  <c r="CP112" i="1"/>
  <c r="DQ112" i="1"/>
  <c r="CG112" i="1"/>
  <c r="DP112" i="1"/>
  <c r="DX112" i="1"/>
  <c r="CF112" i="1"/>
  <c r="BX254" i="1"/>
  <c r="DW112" i="1"/>
  <c r="CB254" i="1"/>
  <c r="DR217" i="1"/>
  <c r="DO112" i="1"/>
  <c r="DU217" i="1"/>
  <c r="CD112" i="1"/>
  <c r="DN217" i="1"/>
  <c r="CN254" i="1"/>
  <c r="DH112" i="1"/>
  <c r="DN112" i="1"/>
  <c r="DR112" i="1"/>
  <c r="EA112" i="1"/>
  <c r="CM254" i="1"/>
  <c r="BY112" i="1"/>
  <c r="CQ254" i="1"/>
  <c r="CA112" i="1"/>
  <c r="DJ112" i="1"/>
  <c r="DY217" i="1"/>
  <c r="DG218" i="1"/>
  <c r="DW217" i="1"/>
  <c r="BW113" i="1"/>
  <c r="CF254" i="1"/>
  <c r="DT112" i="1"/>
  <c r="CI254" i="1"/>
  <c r="BV113" i="1" l="1"/>
  <c r="BS114" i="1"/>
  <c r="BT114" i="1" s="1"/>
  <c r="BV255" i="1"/>
  <c r="BS256" i="1"/>
  <c r="BR256" i="1" s="1"/>
  <c r="BQ256" i="1" s="1"/>
  <c r="DF218" i="1"/>
  <c r="DC219" i="1"/>
  <c r="DD219" i="1" s="1"/>
  <c r="DG60" i="1"/>
  <c r="BV60" i="1"/>
  <c r="BS61" i="1"/>
  <c r="BT61" i="1" s="1"/>
  <c r="DD61" i="1" s="1"/>
  <c r="DF7" i="1"/>
  <c r="BT8" i="1"/>
  <c r="DC8" i="1"/>
  <c r="BQ8" i="1"/>
  <c r="DB8" i="1"/>
  <c r="DD114" i="1"/>
  <c r="DB114" i="1"/>
  <c r="DA114" i="1" s="1"/>
  <c r="CP7" i="1"/>
  <c r="CH7" i="1"/>
  <c r="CQ113" i="1"/>
  <c r="BX7" i="1"/>
  <c r="CO113" i="1"/>
  <c r="BZ7" i="1"/>
  <c r="DZ113" i="1"/>
  <c r="CN7" i="1"/>
  <c r="CG7" i="1"/>
  <c r="CC7" i="1"/>
  <c r="CJ7" i="1"/>
  <c r="CK113" i="1"/>
  <c r="CA7" i="1"/>
  <c r="CD7" i="1"/>
  <c r="CB7" i="1"/>
  <c r="DW218" i="1"/>
  <c r="CM7" i="1"/>
  <c r="DQ218" i="1"/>
  <c r="CQ7" i="1"/>
  <c r="CM255" i="1"/>
  <c r="DQ113" i="1"/>
  <c r="CF7" i="1"/>
  <c r="DW113" i="1"/>
  <c r="CL7" i="1"/>
  <c r="CK7" i="1"/>
  <c r="CI7" i="1"/>
  <c r="CF113" i="1"/>
  <c r="CB113" i="1"/>
  <c r="CO7" i="1"/>
  <c r="CE7" i="1"/>
  <c r="BZ113" i="1"/>
  <c r="CE255" i="1"/>
  <c r="BY7" i="1"/>
  <c r="CH255" i="1"/>
  <c r="BW114" i="1"/>
  <c r="DV218" i="1"/>
  <c r="BR114" i="1" l="1"/>
  <c r="BQ114" i="1" s="1"/>
  <c r="DB219" i="1"/>
  <c r="DA219" i="1" s="1"/>
  <c r="BT256" i="1"/>
  <c r="DT7" i="1"/>
  <c r="DM7" i="1"/>
  <c r="DX7" i="1"/>
  <c r="DH7" i="1"/>
  <c r="DP7" i="1"/>
  <c r="DZ7" i="1"/>
  <c r="DU7" i="1"/>
  <c r="DY7" i="1"/>
  <c r="DN7" i="1"/>
  <c r="DO7" i="1"/>
  <c r="DQ7" i="1"/>
  <c r="DK7" i="1"/>
  <c r="DJ7" i="1"/>
  <c r="DL7" i="1"/>
  <c r="DS7" i="1"/>
  <c r="DA7" i="1"/>
  <c r="EA7" i="1"/>
  <c r="DR7" i="1"/>
  <c r="DI7" i="1"/>
  <c r="DW7" i="1"/>
  <c r="DV7" i="1"/>
  <c r="DD8" i="1"/>
  <c r="DC61" i="1"/>
  <c r="BR61" i="1"/>
  <c r="DF60" i="1"/>
  <c r="BS115" i="1"/>
  <c r="BV114" i="1"/>
  <c r="CK255" i="1"/>
  <c r="BZ255" i="1"/>
  <c r="CO60" i="1"/>
  <c r="CL113" i="1"/>
  <c r="CN60" i="1"/>
  <c r="DU113" i="1"/>
  <c r="CI113" i="1"/>
  <c r="DJ218" i="1"/>
  <c r="DY218" i="1"/>
  <c r="DS218" i="1"/>
  <c r="CB60" i="1"/>
  <c r="CE113" i="1"/>
  <c r="CD60" i="1"/>
  <c r="CM60" i="1"/>
  <c r="CB255" i="1"/>
  <c r="BW61" i="1"/>
  <c r="DO218" i="1"/>
  <c r="DG219" i="1"/>
  <c r="CC113" i="1"/>
  <c r="DP218" i="1"/>
  <c r="CQ255" i="1"/>
  <c r="CL255" i="1"/>
  <c r="DG114" i="1"/>
  <c r="BX113" i="1"/>
  <c r="DZ218" i="1"/>
  <c r="DY113" i="1"/>
  <c r="EA113" i="1"/>
  <c r="CA60" i="1"/>
  <c r="EA60" i="1"/>
  <c r="CP113" i="1"/>
  <c r="CE60" i="1"/>
  <c r="BY255" i="1"/>
  <c r="BZ60" i="1"/>
  <c r="CJ60" i="1"/>
  <c r="DT113" i="1"/>
  <c r="CP255" i="1"/>
  <c r="DH218" i="1"/>
  <c r="CL60" i="1"/>
  <c r="DJ113" i="1"/>
  <c r="CJ255" i="1"/>
  <c r="DH113" i="1"/>
  <c r="CN113" i="1"/>
  <c r="CF60" i="1"/>
  <c r="DN218" i="1"/>
  <c r="CA255" i="1"/>
  <c r="DO113" i="1"/>
  <c r="DI218" i="1"/>
  <c r="DR218" i="1"/>
  <c r="DS113" i="1"/>
  <c r="BW256" i="1"/>
  <c r="CF255" i="1"/>
  <c r="CG113" i="1"/>
  <c r="BX60" i="1"/>
  <c r="DR113" i="1"/>
  <c r="EA218" i="1"/>
  <c r="DK218" i="1"/>
  <c r="DK113" i="1"/>
  <c r="CQ60" i="1"/>
  <c r="DL113" i="1"/>
  <c r="CH113" i="1"/>
  <c r="CA113" i="1"/>
  <c r="CH60" i="1"/>
  <c r="DV113" i="1"/>
  <c r="DM113" i="1"/>
  <c r="CK60" i="1"/>
  <c r="CD255" i="1"/>
  <c r="BX255" i="1"/>
  <c r="BY113" i="1"/>
  <c r="CI60" i="1"/>
  <c r="DX218" i="1"/>
  <c r="CG255" i="1"/>
  <c r="BW8" i="1"/>
  <c r="CC255" i="1"/>
  <c r="CM113" i="1"/>
  <c r="CJ113" i="1"/>
  <c r="DU218" i="1"/>
  <c r="DX113" i="1"/>
  <c r="CG60" i="1"/>
  <c r="DN113" i="1"/>
  <c r="DI113" i="1"/>
  <c r="DL218" i="1"/>
  <c r="BY60" i="1"/>
  <c r="CD113" i="1"/>
  <c r="DP113" i="1"/>
  <c r="DT218" i="1"/>
  <c r="DM218" i="1"/>
  <c r="CP60" i="1"/>
  <c r="CN255" i="1"/>
  <c r="CI255" i="1"/>
  <c r="CC60" i="1"/>
  <c r="CO255" i="1"/>
  <c r="DC220" i="1" l="1"/>
  <c r="DB220" i="1" s="1"/>
  <c r="DA220" i="1" s="1"/>
  <c r="DF219" i="1"/>
  <c r="BS257" i="1"/>
  <c r="BT257" i="1" s="1"/>
  <c r="BV256" i="1"/>
  <c r="BV61" i="1"/>
  <c r="DG61" i="1"/>
  <c r="BS62" i="1"/>
  <c r="BT62" i="1" s="1"/>
  <c r="DC115" i="1"/>
  <c r="DD115" i="1" s="1"/>
  <c r="DF114" i="1"/>
  <c r="DJ60" i="1"/>
  <c r="DW60" i="1"/>
  <c r="DR60" i="1"/>
  <c r="DZ60" i="1"/>
  <c r="DM60" i="1"/>
  <c r="DU60" i="1"/>
  <c r="DQ60" i="1"/>
  <c r="DY60" i="1"/>
  <c r="DH60" i="1"/>
  <c r="DN60" i="1"/>
  <c r="DS60" i="1"/>
  <c r="DI60" i="1"/>
  <c r="DV60" i="1"/>
  <c r="DP60" i="1"/>
  <c r="DL60" i="1"/>
  <c r="DK60" i="1"/>
  <c r="DO60" i="1"/>
  <c r="DX60" i="1"/>
  <c r="DT60" i="1"/>
  <c r="DG8" i="1"/>
  <c r="BV8" i="1"/>
  <c r="BS9" i="1"/>
  <c r="DB61" i="1"/>
  <c r="BQ61" i="1"/>
  <c r="DA61" i="1" s="1"/>
  <c r="BR115" i="1"/>
  <c r="BQ115" i="1" s="1"/>
  <c r="BT115" i="1"/>
  <c r="DM114" i="1"/>
  <c r="CF114" i="1"/>
  <c r="DS114" i="1"/>
  <c r="DQ114" i="1"/>
  <c r="DO114" i="1"/>
  <c r="DT114" i="1"/>
  <c r="DK114" i="1"/>
  <c r="CK114" i="1"/>
  <c r="DY114" i="1"/>
  <c r="BY114" i="1"/>
  <c r="CA114" i="1"/>
  <c r="CC114" i="1"/>
  <c r="BX114" i="1"/>
  <c r="BZ114" i="1"/>
  <c r="DP114" i="1"/>
  <c r="CJ114" i="1"/>
  <c r="DN114" i="1"/>
  <c r="CD114" i="1"/>
  <c r="CQ114" i="1"/>
  <c r="DJ114" i="1"/>
  <c r="CL114" i="1"/>
  <c r="DG220" i="1"/>
  <c r="CH114" i="1"/>
  <c r="DI114" i="1"/>
  <c r="DU114" i="1"/>
  <c r="DZ114" i="1"/>
  <c r="BW62" i="1"/>
  <c r="EA114" i="1"/>
  <c r="BW115" i="1"/>
  <c r="CB114" i="1"/>
  <c r="DG115" i="1"/>
  <c r="CI114" i="1"/>
  <c r="DW114" i="1"/>
  <c r="CE114" i="1"/>
  <c r="DL114" i="1"/>
  <c r="CN114" i="1"/>
  <c r="CM114" i="1"/>
  <c r="DH114" i="1"/>
  <c r="CP114" i="1"/>
  <c r="DV114" i="1"/>
  <c r="CO114" i="1"/>
  <c r="CG114" i="1"/>
  <c r="DX114" i="1"/>
  <c r="DR114" i="1"/>
  <c r="BX256" i="1"/>
  <c r="DD220" i="1" l="1"/>
  <c r="BR257" i="1"/>
  <c r="BQ257" i="1" s="1"/>
  <c r="DF220" i="1"/>
  <c r="DC221" i="1"/>
  <c r="DD221" i="1" s="1"/>
  <c r="DC62" i="1"/>
  <c r="BR62" i="1"/>
  <c r="DB62" i="1" s="1"/>
  <c r="DF61" i="1"/>
  <c r="DB115" i="1"/>
  <c r="DA115" i="1" s="1"/>
  <c r="BT9" i="1"/>
  <c r="DC9" i="1"/>
  <c r="BR9" i="1"/>
  <c r="DF8" i="1"/>
  <c r="DG62" i="1"/>
  <c r="BS63" i="1"/>
  <c r="BR63" i="1" s="1"/>
  <c r="BV62" i="1"/>
  <c r="DD62" i="1"/>
  <c r="DC116" i="1"/>
  <c r="DF115" i="1"/>
  <c r="BS116" i="1"/>
  <c r="BV115" i="1"/>
  <c r="CB8" i="1"/>
  <c r="CC8" i="1"/>
  <c r="DL219" i="1"/>
  <c r="CG61" i="1"/>
  <c r="CA256" i="1"/>
  <c r="DH219" i="1"/>
  <c r="CH256" i="1"/>
  <c r="BY61" i="1"/>
  <c r="EA62" i="1"/>
  <c r="CF61" i="1"/>
  <c r="DY219" i="1"/>
  <c r="CF256" i="1"/>
  <c r="CD8" i="1"/>
  <c r="CC61" i="1"/>
  <c r="DX219" i="1"/>
  <c r="CH61" i="1"/>
  <c r="CD256" i="1"/>
  <c r="CL61" i="1"/>
  <c r="CI61" i="1"/>
  <c r="CE62" i="1"/>
  <c r="BX8" i="1"/>
  <c r="CA8" i="1"/>
  <c r="CJ61" i="1"/>
  <c r="CM8" i="1"/>
  <c r="CL256" i="1"/>
  <c r="CP8" i="1"/>
  <c r="BZ8" i="1"/>
  <c r="CB61" i="1"/>
  <c r="EA61" i="1"/>
  <c r="CN61" i="1"/>
  <c r="CQ8" i="1"/>
  <c r="CJ8" i="1"/>
  <c r="DJ219" i="1"/>
  <c r="DZ219" i="1"/>
  <c r="CE8" i="1"/>
  <c r="CM61" i="1"/>
  <c r="CJ256" i="1"/>
  <c r="DM219" i="1"/>
  <c r="DU219" i="1"/>
  <c r="CK256" i="1"/>
  <c r="CM256" i="1"/>
  <c r="CK61" i="1"/>
  <c r="CG256" i="1"/>
  <c r="CO256" i="1"/>
  <c r="CP61" i="1"/>
  <c r="CE256" i="1"/>
  <c r="CI8" i="1"/>
  <c r="DR219" i="1"/>
  <c r="DI219" i="1"/>
  <c r="BX61" i="1"/>
  <c r="DP219" i="1"/>
  <c r="CP256" i="1"/>
  <c r="CO8" i="1"/>
  <c r="CQ61" i="1"/>
  <c r="EA219" i="1"/>
  <c r="CG8" i="1"/>
  <c r="CA61" i="1"/>
  <c r="CH8" i="1"/>
  <c r="BZ61" i="1"/>
  <c r="CK8" i="1"/>
  <c r="CB256" i="1"/>
  <c r="DW219" i="1"/>
  <c r="DK219" i="1"/>
  <c r="CN256" i="1"/>
  <c r="CC256" i="1"/>
  <c r="BY8" i="1"/>
  <c r="BX62" i="1"/>
  <c r="CN8" i="1"/>
  <c r="CH62" i="1"/>
  <c r="CI256" i="1"/>
  <c r="BZ256" i="1"/>
  <c r="CF8" i="1"/>
  <c r="CQ256" i="1"/>
  <c r="DS219" i="1"/>
  <c r="BW257" i="1"/>
  <c r="DQ219" i="1"/>
  <c r="BY256" i="1"/>
  <c r="CE61" i="1"/>
  <c r="DV219" i="1"/>
  <c r="CL8" i="1"/>
  <c r="DO219" i="1"/>
  <c r="CD61" i="1"/>
  <c r="CO61" i="1"/>
  <c r="DN219" i="1"/>
  <c r="DT219" i="1"/>
  <c r="EA2" i="1" l="1"/>
  <c r="DZ2" i="1"/>
  <c r="CP2" i="1"/>
  <c r="CQ2" i="1"/>
  <c r="CR2" i="1"/>
  <c r="BS258" i="1"/>
  <c r="BT258" i="1" s="1"/>
  <c r="BV257" i="1"/>
  <c r="DB221" i="1"/>
  <c r="DA221" i="1" s="1"/>
  <c r="BQ62" i="1"/>
  <c r="DA62" i="1" s="1"/>
  <c r="DC63" i="1"/>
  <c r="DD63" i="1" s="1"/>
  <c r="DX61" i="1"/>
  <c r="DU61" i="1"/>
  <c r="DZ61" i="1"/>
  <c r="DS61" i="1"/>
  <c r="DM61" i="1"/>
  <c r="DW61" i="1"/>
  <c r="DJ61" i="1"/>
  <c r="DO61" i="1"/>
  <c r="DH61" i="1"/>
  <c r="DP61" i="1"/>
  <c r="DK61" i="1"/>
  <c r="DQ61" i="1"/>
  <c r="DV61" i="1"/>
  <c r="DT61" i="1"/>
  <c r="DY61" i="1"/>
  <c r="DR61" i="1"/>
  <c r="DI61" i="1"/>
  <c r="DN61" i="1"/>
  <c r="DL61" i="1"/>
  <c r="DO8" i="1"/>
  <c r="DM8" i="1"/>
  <c r="DV8" i="1"/>
  <c r="DJ8" i="1"/>
  <c r="DI8" i="1"/>
  <c r="DH8" i="1"/>
  <c r="DN8" i="1"/>
  <c r="DP8" i="1"/>
  <c r="EA8" i="1"/>
  <c r="DA8" i="1"/>
  <c r="DS8" i="1"/>
  <c r="DU8" i="1"/>
  <c r="DZ8" i="1"/>
  <c r="DW8" i="1"/>
  <c r="DY8" i="1"/>
  <c r="DX8" i="1"/>
  <c r="DK8" i="1"/>
  <c r="DQ8" i="1"/>
  <c r="DR8" i="1"/>
  <c r="DT8" i="1"/>
  <c r="DL8" i="1"/>
  <c r="DD9" i="1"/>
  <c r="BQ9" i="1"/>
  <c r="DB9" i="1"/>
  <c r="DH62" i="1"/>
  <c r="DR62" i="1"/>
  <c r="DO62" i="1"/>
  <c r="BT63" i="1"/>
  <c r="DF62" i="1"/>
  <c r="DD116" i="1"/>
  <c r="DB116" i="1"/>
  <c r="DA116" i="1" s="1"/>
  <c r="BT116" i="1"/>
  <c r="BR116" i="1"/>
  <c r="BQ116" i="1" s="1"/>
  <c r="DT115" i="1"/>
  <c r="CO115" i="1"/>
  <c r="CN115" i="1"/>
  <c r="CB257" i="1"/>
  <c r="CD115" i="1"/>
  <c r="DN115" i="1"/>
  <c r="DM115" i="1"/>
  <c r="DS115" i="1"/>
  <c r="CE115" i="1"/>
  <c r="BY115" i="1"/>
  <c r="DU115" i="1"/>
  <c r="CO62" i="1"/>
  <c r="BW258" i="1"/>
  <c r="BZ115" i="1"/>
  <c r="DQ115" i="1"/>
  <c r="CI62" i="1"/>
  <c r="BZ62" i="1"/>
  <c r="DH115" i="1"/>
  <c r="CM115" i="1"/>
  <c r="CH115" i="1"/>
  <c r="CA115" i="1"/>
  <c r="CC115" i="1"/>
  <c r="CF62" i="1"/>
  <c r="DZ115" i="1"/>
  <c r="DJ115" i="1"/>
  <c r="DL115" i="1"/>
  <c r="CF115" i="1"/>
  <c r="DV115" i="1"/>
  <c r="CG62" i="1"/>
  <c r="CJ62" i="1"/>
  <c r="DR115" i="1"/>
  <c r="CG257" i="1"/>
  <c r="DX220" i="1"/>
  <c r="DI115" i="1"/>
  <c r="CG115" i="1"/>
  <c r="CK257" i="1"/>
  <c r="DW115" i="1"/>
  <c r="CJ115" i="1"/>
  <c r="CP115" i="1"/>
  <c r="DO115" i="1"/>
  <c r="CQ62" i="1"/>
  <c r="BW9" i="1"/>
  <c r="CK115" i="1"/>
  <c r="CA62" i="1"/>
  <c r="CB62" i="1"/>
  <c r="CC62" i="1"/>
  <c r="CM62" i="1"/>
  <c r="CL115" i="1"/>
  <c r="CN62" i="1"/>
  <c r="CK62" i="1"/>
  <c r="CL62" i="1"/>
  <c r="DG221" i="1"/>
  <c r="CD62" i="1"/>
  <c r="DX115" i="1"/>
  <c r="CP62" i="1"/>
  <c r="DY115" i="1"/>
  <c r="EA115" i="1"/>
  <c r="CI115" i="1"/>
  <c r="BX115" i="1"/>
  <c r="DN220" i="1"/>
  <c r="DR220" i="1"/>
  <c r="BY62" i="1"/>
  <c r="DK115" i="1"/>
  <c r="CQ115" i="1"/>
  <c r="DU220" i="1"/>
  <c r="DP115" i="1"/>
  <c r="CB115" i="1"/>
  <c r="DQ220" i="1"/>
  <c r="DG63" i="1"/>
  <c r="DH220" i="1"/>
  <c r="DG116" i="1"/>
  <c r="BQ63" i="1" l="1"/>
  <c r="BR258" i="1"/>
  <c r="BQ258" i="1" s="1"/>
  <c r="DC222" i="1"/>
  <c r="DD222" i="1" s="1"/>
  <c r="DF221" i="1"/>
  <c r="DB63" i="1"/>
  <c r="DA63" i="1" s="1"/>
  <c r="DY62" i="1"/>
  <c r="DU62" i="1"/>
  <c r="DZ62" i="1"/>
  <c r="DQ62" i="1"/>
  <c r="DW62" i="1"/>
  <c r="DM62" i="1"/>
  <c r="DT62" i="1"/>
  <c r="DN62" i="1"/>
  <c r="DP62" i="1"/>
  <c r="DK62" i="1"/>
  <c r="DJ62" i="1"/>
  <c r="DX62" i="1"/>
  <c r="DI62" i="1"/>
  <c r="DS62" i="1"/>
  <c r="DV62" i="1"/>
  <c r="DL62" i="1"/>
  <c r="DG9" i="1"/>
  <c r="BS10" i="1"/>
  <c r="BV9" i="1"/>
  <c r="BS259" i="1"/>
  <c r="BT259" i="1" s="1"/>
  <c r="BV258" i="1"/>
  <c r="DC64" i="1"/>
  <c r="DF63" i="1"/>
  <c r="DC117" i="1"/>
  <c r="DF116" i="1"/>
  <c r="DJ220" i="1"/>
  <c r="CC257" i="1"/>
  <c r="DI220" i="1"/>
  <c r="DZ220" i="1"/>
  <c r="DS220" i="1"/>
  <c r="CF257" i="1"/>
  <c r="BX258" i="1"/>
  <c r="DP220" i="1"/>
  <c r="DT221" i="1"/>
  <c r="DK221" i="1"/>
  <c r="BW116" i="1"/>
  <c r="BZ257" i="1"/>
  <c r="CN257" i="1"/>
  <c r="CL257" i="1"/>
  <c r="CD257" i="1"/>
  <c r="DW220" i="1"/>
  <c r="DV221" i="1"/>
  <c r="DQ221" i="1"/>
  <c r="EA220" i="1"/>
  <c r="DY220" i="1"/>
  <c r="CH257" i="1"/>
  <c r="CE257" i="1"/>
  <c r="DK220" i="1"/>
  <c r="CJ258" i="1"/>
  <c r="CA257" i="1"/>
  <c r="BY257" i="1"/>
  <c r="CJ257" i="1"/>
  <c r="CI257" i="1"/>
  <c r="DM220" i="1"/>
  <c r="CP257" i="1"/>
  <c r="CQ257" i="1"/>
  <c r="DT220" i="1"/>
  <c r="CP258" i="1"/>
  <c r="DV220" i="1"/>
  <c r="DL220" i="1"/>
  <c r="CO257" i="1"/>
  <c r="BW63" i="1"/>
  <c r="BX257" i="1"/>
  <c r="DO220" i="1"/>
  <c r="CM257" i="1"/>
  <c r="BW259" i="1"/>
  <c r="BS117" i="1" l="1"/>
  <c r="BR117" i="1" s="1"/>
  <c r="BQ117" i="1" s="1"/>
  <c r="BV116" i="1"/>
  <c r="DB64" i="1"/>
  <c r="DA64" i="1" s="1"/>
  <c r="BS64" i="1"/>
  <c r="BR64" i="1" s="1"/>
  <c r="BQ64" i="1" s="1"/>
  <c r="BV63" i="1"/>
  <c r="DB222" i="1"/>
  <c r="DA222" i="1" s="1"/>
  <c r="BR259" i="1"/>
  <c r="BQ259" i="1" s="1"/>
  <c r="DF9" i="1"/>
  <c r="BT10" i="1"/>
  <c r="DC10" i="1"/>
  <c r="BR10" i="1"/>
  <c r="DD64" i="1"/>
  <c r="DB117" i="1"/>
  <c r="DA117" i="1" s="1"/>
  <c r="DD117" i="1"/>
  <c r="BS260" i="1"/>
  <c r="BV259" i="1"/>
  <c r="BT117" i="1"/>
  <c r="CI116" i="1"/>
  <c r="CH63" i="1"/>
  <c r="DN63" i="1"/>
  <c r="DH221" i="1"/>
  <c r="CQ116" i="1"/>
  <c r="DX63" i="1"/>
  <c r="CO9" i="1"/>
  <c r="CE258" i="1"/>
  <c r="DW63" i="1"/>
  <c r="DU116" i="1"/>
  <c r="DZ63" i="1"/>
  <c r="CE9" i="1"/>
  <c r="BZ9" i="1"/>
  <c r="CD9" i="1"/>
  <c r="CG258" i="1"/>
  <c r="CA116" i="1"/>
  <c r="CB116" i="1"/>
  <c r="CC258" i="1"/>
  <c r="CJ116" i="1"/>
  <c r="DX116" i="1"/>
  <c r="CN258" i="1"/>
  <c r="DO221" i="1"/>
  <c r="DI221" i="1"/>
  <c r="DK63" i="1"/>
  <c r="CB63" i="1"/>
  <c r="DV116" i="1"/>
  <c r="DS116" i="1"/>
  <c r="CF9" i="1"/>
  <c r="DM221" i="1"/>
  <c r="CC116" i="1"/>
  <c r="CL9" i="1"/>
  <c r="BX116" i="1"/>
  <c r="BY258" i="1"/>
  <c r="DR116" i="1"/>
  <c r="CJ9" i="1"/>
  <c r="CA258" i="1"/>
  <c r="CD258" i="1"/>
  <c r="CD116" i="1"/>
  <c r="CN116" i="1"/>
  <c r="CF63" i="1"/>
  <c r="CH258" i="1"/>
  <c r="DN116" i="1"/>
  <c r="DR221" i="1"/>
  <c r="CC9" i="1"/>
  <c r="DO116" i="1"/>
  <c r="DP221" i="1"/>
  <c r="DL116" i="1"/>
  <c r="DG222" i="1"/>
  <c r="CF258" i="1"/>
  <c r="DJ116" i="1"/>
  <c r="CK258" i="1"/>
  <c r="BX9" i="1"/>
  <c r="BY63" i="1"/>
  <c r="CE116" i="1"/>
  <c r="DH63" i="1"/>
  <c r="DG117" i="1"/>
  <c r="DP116" i="1"/>
  <c r="CQ9" i="1"/>
  <c r="CG9" i="1"/>
  <c r="CG116" i="1"/>
  <c r="DP63" i="1"/>
  <c r="DK116" i="1"/>
  <c r="CP9" i="1"/>
  <c r="DW221" i="1"/>
  <c r="CI63" i="1"/>
  <c r="CK63" i="1"/>
  <c r="CQ258" i="1"/>
  <c r="DM116" i="1"/>
  <c r="BZ258" i="1"/>
  <c r="CB258" i="1"/>
  <c r="CN63" i="1"/>
  <c r="CG63" i="1"/>
  <c r="BZ63" i="1"/>
  <c r="DM63" i="1"/>
  <c r="DL221" i="1"/>
  <c r="DJ221" i="1"/>
  <c r="DW116" i="1"/>
  <c r="DU63" i="1"/>
  <c r="DZ116" i="1"/>
  <c r="DY63" i="1"/>
  <c r="DO63" i="1"/>
  <c r="DH116" i="1"/>
  <c r="DJ63" i="1"/>
  <c r="BY116" i="1"/>
  <c r="CL258" i="1"/>
  <c r="CI9" i="1"/>
  <c r="CE63" i="1"/>
  <c r="EA63" i="1"/>
  <c r="DY221" i="1"/>
  <c r="DZ221" i="1"/>
  <c r="CP116" i="1"/>
  <c r="CH116" i="1"/>
  <c r="BZ116" i="1"/>
  <c r="CO116" i="1"/>
  <c r="CN9" i="1"/>
  <c r="DN221" i="1"/>
  <c r="CO258" i="1"/>
  <c r="DT116" i="1"/>
  <c r="CL116" i="1"/>
  <c r="DS221" i="1"/>
  <c r="BX63" i="1"/>
  <c r="CJ63" i="1"/>
  <c r="CA63" i="1"/>
  <c r="DI63" i="1"/>
  <c r="DY116" i="1"/>
  <c r="DS63" i="1"/>
  <c r="CH9" i="1"/>
  <c r="DV63" i="1"/>
  <c r="EA221" i="1"/>
  <c r="DI116" i="1"/>
  <c r="DL63" i="1"/>
  <c r="CM63" i="1"/>
  <c r="CB9" i="1"/>
  <c r="BY9" i="1"/>
  <c r="CK9" i="1"/>
  <c r="CM9" i="1"/>
  <c r="CI258" i="1"/>
  <c r="CM116" i="1"/>
  <c r="CO63" i="1"/>
  <c r="DR63" i="1"/>
  <c r="DQ116" i="1"/>
  <c r="CM258" i="1"/>
  <c r="DQ63" i="1"/>
  <c r="EA116" i="1"/>
  <c r="CQ63" i="1"/>
  <c r="DU221" i="1"/>
  <c r="CP63" i="1"/>
  <c r="CK116" i="1"/>
  <c r="CA9" i="1"/>
  <c r="CF116" i="1"/>
  <c r="DX221" i="1"/>
  <c r="DT63" i="1"/>
  <c r="BT64" i="1" l="1"/>
  <c r="DF222" i="1"/>
  <c r="DC223" i="1"/>
  <c r="DB223" i="1" s="1"/>
  <c r="DA223" i="1" s="1"/>
  <c r="DM9" i="1"/>
  <c r="DA9" i="1"/>
  <c r="EA9" i="1"/>
  <c r="DK9" i="1"/>
  <c r="DI9" i="1"/>
  <c r="DH9" i="1"/>
  <c r="DP9" i="1"/>
  <c r="DV9" i="1"/>
  <c r="DJ9" i="1"/>
  <c r="DT9" i="1"/>
  <c r="DO9" i="1"/>
  <c r="DL9" i="1"/>
  <c r="DZ9" i="1"/>
  <c r="CS2" i="1"/>
  <c r="DX9" i="1"/>
  <c r="DS9" i="1"/>
  <c r="DU9" i="1"/>
  <c r="DR9" i="1"/>
  <c r="DQ9" i="1"/>
  <c r="DN9" i="1"/>
  <c r="DW9" i="1"/>
  <c r="DY9" i="1"/>
  <c r="DD10" i="1"/>
  <c r="BQ10" i="1"/>
  <c r="DB10" i="1"/>
  <c r="DC118" i="1"/>
  <c r="DF117" i="1"/>
  <c r="BT260" i="1"/>
  <c r="BR260" i="1"/>
  <c r="BQ260" i="1" s="1"/>
  <c r="CC63" i="1"/>
  <c r="BW64" i="1"/>
  <c r="BW10" i="1"/>
  <c r="CL63" i="1"/>
  <c r="BW117" i="1"/>
  <c r="CD63" i="1"/>
  <c r="DG64" i="1"/>
  <c r="DC65" i="1" l="1"/>
  <c r="DD65" i="1" s="1"/>
  <c r="DF64" i="1"/>
  <c r="BS118" i="1"/>
  <c r="BV117" i="1"/>
  <c r="DD223" i="1"/>
  <c r="BV64" i="1"/>
  <c r="BS65" i="1"/>
  <c r="BT65" i="1" s="1"/>
  <c r="BS11" i="1"/>
  <c r="DG10" i="1"/>
  <c r="BV10" i="1"/>
  <c r="DJ222" i="1"/>
  <c r="CL259" i="1"/>
  <c r="DS222" i="1"/>
  <c r="CI259" i="1"/>
  <c r="CQ64" i="1"/>
  <c r="CB259" i="1"/>
  <c r="CK259" i="1"/>
  <c r="DX222" i="1"/>
  <c r="DT222" i="1"/>
  <c r="DI222" i="1"/>
  <c r="DO222" i="1"/>
  <c r="CE259" i="1"/>
  <c r="DG223" i="1"/>
  <c r="CQ259" i="1"/>
  <c r="DY222" i="1"/>
  <c r="DZ222" i="1"/>
  <c r="EA222" i="1"/>
  <c r="CG259" i="1"/>
  <c r="CO259" i="1"/>
  <c r="DQ222" i="1"/>
  <c r="DU222" i="1"/>
  <c r="DR222" i="1"/>
  <c r="DV222" i="1"/>
  <c r="BZ259" i="1"/>
  <c r="DH222" i="1"/>
  <c r="CA259" i="1"/>
  <c r="CD259" i="1"/>
  <c r="CC259" i="1"/>
  <c r="DW222" i="1"/>
  <c r="CP259" i="1"/>
  <c r="DG65" i="1"/>
  <c r="DK222" i="1"/>
  <c r="CH259" i="1"/>
  <c r="DL222" i="1"/>
  <c r="DM222" i="1"/>
  <c r="BW65" i="1"/>
  <c r="BX259" i="1"/>
  <c r="BW260" i="1"/>
  <c r="CM259" i="1"/>
  <c r="CF259" i="1"/>
  <c r="CJ259" i="1"/>
  <c r="DN222" i="1"/>
  <c r="CN259" i="1"/>
  <c r="DP222" i="1"/>
  <c r="BY259" i="1"/>
  <c r="DB65" i="1" l="1"/>
  <c r="DA65" i="1" s="1"/>
  <c r="BR65" i="1"/>
  <c r="BQ65" i="1" s="1"/>
  <c r="DF10" i="1"/>
  <c r="DC11" i="1"/>
  <c r="BR11" i="1"/>
  <c r="BT11" i="1"/>
  <c r="DF65" i="1"/>
  <c r="DC66" i="1"/>
  <c r="DC224" i="1"/>
  <c r="DF223" i="1"/>
  <c r="DD118" i="1"/>
  <c r="DB118" i="1"/>
  <c r="DA118" i="1" s="1"/>
  <c r="BS66" i="1"/>
  <c r="BV65" i="1"/>
  <c r="BS261" i="1"/>
  <c r="BV260" i="1"/>
  <c r="BR118" i="1"/>
  <c r="BQ118" i="1" s="1"/>
  <c r="BT118" i="1"/>
  <c r="CK10" i="1"/>
  <c r="BY117" i="1"/>
  <c r="CQ117" i="1"/>
  <c r="DP64" i="1"/>
  <c r="DM64" i="1"/>
  <c r="DV117" i="1"/>
  <c r="CH117" i="1"/>
  <c r="DM117" i="1"/>
  <c r="DI117" i="1"/>
  <c r="CE64" i="1"/>
  <c r="CH64" i="1"/>
  <c r="CB10" i="1"/>
  <c r="CP10" i="1"/>
  <c r="CC117" i="1"/>
  <c r="CN10" i="1"/>
  <c r="DO117" i="1"/>
  <c r="EA117" i="1"/>
  <c r="DT117" i="1"/>
  <c r="DK117" i="1"/>
  <c r="DR117" i="1"/>
  <c r="CH10" i="1"/>
  <c r="CE10" i="1"/>
  <c r="BZ64" i="1"/>
  <c r="BY10" i="1"/>
  <c r="BZ10" i="1"/>
  <c r="CG117" i="1"/>
  <c r="CL64" i="1"/>
  <c r="DW117" i="1"/>
  <c r="CJ10" i="1"/>
  <c r="CD64" i="1"/>
  <c r="DR64" i="1"/>
  <c r="CK117" i="1"/>
  <c r="DY64" i="1"/>
  <c r="BX10" i="1"/>
  <c r="DS64" i="1"/>
  <c r="CQ10" i="1"/>
  <c r="CB64" i="1"/>
  <c r="CF64" i="1"/>
  <c r="CB117" i="1"/>
  <c r="CG64" i="1"/>
  <c r="CI64" i="1"/>
  <c r="DO64" i="1"/>
  <c r="DJ64" i="1"/>
  <c r="CO64" i="1"/>
  <c r="DL64" i="1"/>
  <c r="CA10" i="1"/>
  <c r="DZ117" i="1"/>
  <c r="CJ64" i="1"/>
  <c r="DQ64" i="1"/>
  <c r="CI117" i="1"/>
  <c r="DU64" i="1"/>
  <c r="DP117" i="1"/>
  <c r="DK64" i="1"/>
  <c r="DJ117" i="1"/>
  <c r="CD10" i="1"/>
  <c r="DS117" i="1"/>
  <c r="DV64" i="1"/>
  <c r="CA64" i="1"/>
  <c r="BX64" i="1"/>
  <c r="DH117" i="1"/>
  <c r="DU117" i="1"/>
  <c r="CG10" i="1"/>
  <c r="CC10" i="1"/>
  <c r="DX64" i="1"/>
  <c r="DL117" i="1"/>
  <c r="BW118" i="1"/>
  <c r="DY117" i="1"/>
  <c r="CA117" i="1"/>
  <c r="CJ117" i="1"/>
  <c r="CC64" i="1"/>
  <c r="CM64" i="1"/>
  <c r="DQ117" i="1"/>
  <c r="BZ117" i="1"/>
  <c r="CK64" i="1"/>
  <c r="CP117" i="1"/>
  <c r="DI64" i="1"/>
  <c r="CQ65" i="1"/>
  <c r="EA64" i="1"/>
  <c r="CO117" i="1"/>
  <c r="CL117" i="1"/>
  <c r="CD117" i="1"/>
  <c r="CF10" i="1"/>
  <c r="DN64" i="1"/>
  <c r="DW64" i="1"/>
  <c r="DX117" i="1"/>
  <c r="CF117" i="1"/>
  <c r="DZ64" i="1"/>
  <c r="CO10" i="1"/>
  <c r="CM117" i="1"/>
  <c r="CP64" i="1"/>
  <c r="CM10" i="1"/>
  <c r="CI10" i="1"/>
  <c r="DT64" i="1"/>
  <c r="DK65" i="1"/>
  <c r="BY64" i="1"/>
  <c r="CN117" i="1"/>
  <c r="CE117" i="1"/>
  <c r="CN64" i="1"/>
  <c r="BX117" i="1"/>
  <c r="DN117" i="1"/>
  <c r="DH64" i="1"/>
  <c r="CL10" i="1"/>
  <c r="CP55" i="1" l="1"/>
  <c r="EA55" i="1"/>
  <c r="CR55" i="1"/>
  <c r="DZ55" i="1"/>
  <c r="CQ55" i="1"/>
  <c r="CS55" i="1"/>
  <c r="DS10" i="1"/>
  <c r="DL10" i="1"/>
  <c r="DO10" i="1"/>
  <c r="DR10" i="1"/>
  <c r="DM10" i="1"/>
  <c r="DP10" i="1"/>
  <c r="DN10" i="1"/>
  <c r="DV10" i="1"/>
  <c r="DJ10" i="1"/>
  <c r="DZ10" i="1"/>
  <c r="DX10" i="1"/>
  <c r="DH10" i="1"/>
  <c r="DU10" i="1"/>
  <c r="DT10" i="1"/>
  <c r="DA10" i="1"/>
  <c r="EA10" i="1"/>
  <c r="CS10" i="1"/>
  <c r="DW10" i="1"/>
  <c r="DK10" i="1"/>
  <c r="DI10" i="1"/>
  <c r="DY10" i="1"/>
  <c r="DQ10" i="1"/>
  <c r="BQ11" i="1"/>
  <c r="DB11" i="1"/>
  <c r="DD11" i="1"/>
  <c r="DB66" i="1"/>
  <c r="DA66" i="1" s="1"/>
  <c r="DD66" i="1"/>
  <c r="DB224" i="1"/>
  <c r="DA224" i="1" s="1"/>
  <c r="DD224" i="1"/>
  <c r="BT66" i="1"/>
  <c r="BR66" i="1"/>
  <c r="BR261" i="1"/>
  <c r="BQ261" i="1" s="1"/>
  <c r="BT261" i="1"/>
  <c r="BS119" i="1"/>
  <c r="BV118" i="1"/>
  <c r="DV65" i="1"/>
  <c r="DO65" i="1"/>
  <c r="DM65" i="1"/>
  <c r="DX223" i="1"/>
  <c r="DZ65" i="1"/>
  <c r="DV223" i="1"/>
  <c r="DS223" i="1"/>
  <c r="DL223" i="1"/>
  <c r="CB65" i="1"/>
  <c r="CJ65" i="1"/>
  <c r="DQ223" i="1"/>
  <c r="CP65" i="1"/>
  <c r="CL260" i="1"/>
  <c r="CF65" i="1"/>
  <c r="DX65" i="1"/>
  <c r="DI223" i="1"/>
  <c r="DW65" i="1"/>
  <c r="DY223" i="1"/>
  <c r="DT65" i="1"/>
  <c r="BW66" i="1"/>
  <c r="CL65" i="1"/>
  <c r="BX260" i="1"/>
  <c r="DN223" i="1"/>
  <c r="DJ65" i="1"/>
  <c r="CA260" i="1"/>
  <c r="DP223" i="1"/>
  <c r="CJ260" i="1"/>
  <c r="DS65" i="1"/>
  <c r="DU65" i="1"/>
  <c r="CF260" i="1"/>
  <c r="CH260" i="1"/>
  <c r="CQ260" i="1"/>
  <c r="CK260" i="1"/>
  <c r="CM260" i="1"/>
  <c r="DK223" i="1"/>
  <c r="BX65" i="1"/>
  <c r="DL65" i="1"/>
  <c r="CE65" i="1"/>
  <c r="CE260" i="1"/>
  <c r="CA65" i="1"/>
  <c r="DH223" i="1"/>
  <c r="CG65" i="1"/>
  <c r="DY65" i="1"/>
  <c r="CC260" i="1"/>
  <c r="EA65" i="1"/>
  <c r="DI65" i="1"/>
  <c r="EA223" i="1"/>
  <c r="CC65" i="1"/>
  <c r="CI65" i="1"/>
  <c r="DH65" i="1"/>
  <c r="CN65" i="1"/>
  <c r="DN65" i="1"/>
  <c r="BZ260" i="1"/>
  <c r="DW223" i="1"/>
  <c r="BY260" i="1"/>
  <c r="DP65" i="1"/>
  <c r="CG260" i="1"/>
  <c r="CM65" i="1"/>
  <c r="DJ223" i="1"/>
  <c r="BW11" i="1"/>
  <c r="CI260" i="1"/>
  <c r="DG118" i="1"/>
  <c r="CK65" i="1"/>
  <c r="CD65" i="1"/>
  <c r="DT223" i="1"/>
  <c r="DQ65" i="1"/>
  <c r="DM223" i="1"/>
  <c r="DU223" i="1"/>
  <c r="CN260" i="1"/>
  <c r="BZ65" i="1"/>
  <c r="CH65" i="1"/>
  <c r="CO260" i="1"/>
  <c r="DR65" i="1"/>
  <c r="CO65" i="1"/>
  <c r="DR223" i="1"/>
  <c r="DO223" i="1"/>
  <c r="CD260" i="1"/>
  <c r="BY65" i="1"/>
  <c r="DZ223" i="1"/>
  <c r="BW261" i="1"/>
  <c r="DC119" i="1" l="1"/>
  <c r="DB119" i="1" s="1"/>
  <c r="DA119" i="1" s="1"/>
  <c r="DF118" i="1"/>
  <c r="BV11" i="1"/>
  <c r="BS12" i="1"/>
  <c r="DG11" i="1"/>
  <c r="BQ66" i="1"/>
  <c r="BS67" i="1"/>
  <c r="BV66" i="1"/>
  <c r="BS262" i="1"/>
  <c r="BV261" i="1"/>
  <c r="BT119" i="1"/>
  <c r="BR119" i="1"/>
  <c r="BQ119" i="1" s="1"/>
  <c r="BP66" i="1"/>
  <c r="DN66" i="1"/>
  <c r="DH118" i="1"/>
  <c r="CI118" i="1"/>
  <c r="DX118" i="1"/>
  <c r="DV118" i="1"/>
  <c r="DX66" i="1"/>
  <c r="DT118" i="1"/>
  <c r="BZ118" i="1"/>
  <c r="CH118" i="1"/>
  <c r="CO118" i="1"/>
  <c r="BX118" i="1"/>
  <c r="CB260" i="1"/>
  <c r="DL118" i="1"/>
  <c r="CQ118" i="1"/>
  <c r="DJ118" i="1"/>
  <c r="CN118" i="1"/>
  <c r="CD118" i="1"/>
  <c r="CL118" i="1"/>
  <c r="DW118" i="1"/>
  <c r="DO118" i="1"/>
  <c r="CA118" i="1"/>
  <c r="DR118" i="1"/>
  <c r="DQ118" i="1"/>
  <c r="CP260" i="1"/>
  <c r="CP118" i="1"/>
  <c r="DG66" i="1"/>
  <c r="DZ118" i="1"/>
  <c r="DP118" i="1"/>
  <c r="CB118" i="1"/>
  <c r="DG224" i="1"/>
  <c r="CC118" i="1"/>
  <c r="CM118" i="1"/>
  <c r="DN118" i="1"/>
  <c r="CE118" i="1"/>
  <c r="DS118" i="1"/>
  <c r="CG118" i="1"/>
  <c r="BY118" i="1"/>
  <c r="DM118" i="1"/>
  <c r="CJ118" i="1"/>
  <c r="DY118" i="1"/>
  <c r="DI118" i="1"/>
  <c r="CK118" i="1"/>
  <c r="CF118" i="1"/>
  <c r="DK118" i="1"/>
  <c r="DU118" i="1"/>
  <c r="EA118" i="1"/>
  <c r="DG119" i="1"/>
  <c r="DD119" i="1" l="1"/>
  <c r="DF224" i="1"/>
  <c r="DC225" i="1"/>
  <c r="DD225" i="1" s="1"/>
  <c r="DF66" i="1"/>
  <c r="DC67" i="1"/>
  <c r="DD67" i="1" s="1"/>
  <c r="DC12" i="1"/>
  <c r="BT12" i="1"/>
  <c r="BR12" i="1"/>
  <c r="DF11" i="1"/>
  <c r="DC120" i="1"/>
  <c r="DF119" i="1"/>
  <c r="BT67" i="1"/>
  <c r="BR67" i="1"/>
  <c r="BT262" i="1"/>
  <c r="BR262" i="1"/>
  <c r="BQ262" i="1" s="1"/>
  <c r="DT224" i="1"/>
  <c r="CB261" i="1"/>
  <c r="DV66" i="1"/>
  <c r="CH66" i="1"/>
  <c r="DM66" i="1"/>
  <c r="CN261" i="1"/>
  <c r="CG66" i="1"/>
  <c r="DS66" i="1"/>
  <c r="CH261" i="1"/>
  <c r="CC66" i="1"/>
  <c r="CP261" i="1"/>
  <c r="CD66" i="1"/>
  <c r="DH66" i="1"/>
  <c r="DN224" i="1"/>
  <c r="CC261" i="1"/>
  <c r="CE261" i="1"/>
  <c r="DH224" i="1"/>
  <c r="BY261" i="1"/>
  <c r="DZ66" i="1"/>
  <c r="CL261" i="1"/>
  <c r="CQ261" i="1"/>
  <c r="BY66" i="1"/>
  <c r="EA224" i="1"/>
  <c r="BY11" i="1"/>
  <c r="CK66" i="1"/>
  <c r="CI66" i="1"/>
  <c r="CI261" i="1"/>
  <c r="EA66" i="1"/>
  <c r="CB66" i="1"/>
  <c r="CK11" i="1"/>
  <c r="CA11" i="1"/>
  <c r="CK261" i="1"/>
  <c r="DU66" i="1"/>
  <c r="CM66" i="1"/>
  <c r="CJ66" i="1"/>
  <c r="DY224" i="1"/>
  <c r="CQ11" i="1"/>
  <c r="CQ66" i="1"/>
  <c r="CG11" i="1"/>
  <c r="DK224" i="1"/>
  <c r="CD261" i="1"/>
  <c r="DJ224" i="1"/>
  <c r="DX224" i="1"/>
  <c r="CF11" i="1"/>
  <c r="CC11" i="1"/>
  <c r="DO66" i="1"/>
  <c r="CE66" i="1"/>
  <c r="DJ66" i="1"/>
  <c r="DT66" i="1"/>
  <c r="CL11" i="1"/>
  <c r="DL224" i="1"/>
  <c r="BW119" i="1"/>
  <c r="DI66" i="1"/>
  <c r="DV224" i="1"/>
  <c r="CG261" i="1"/>
  <c r="CL66" i="1"/>
  <c r="DY66" i="1"/>
  <c r="BX261" i="1"/>
  <c r="CO66" i="1"/>
  <c r="DW224" i="1"/>
  <c r="CO11" i="1"/>
  <c r="DR66" i="1"/>
  <c r="CF66" i="1"/>
  <c r="DI224" i="1"/>
  <c r="DK66" i="1"/>
  <c r="DQ224" i="1"/>
  <c r="CJ261" i="1"/>
  <c r="BZ261" i="1"/>
  <c r="DL66" i="1"/>
  <c r="DS224" i="1"/>
  <c r="CF261" i="1"/>
  <c r="CH11" i="1"/>
  <c r="BX11" i="1"/>
  <c r="BZ66" i="1"/>
  <c r="DQ66" i="1"/>
  <c r="CM11" i="1"/>
  <c r="DM224" i="1"/>
  <c r="CA66" i="1"/>
  <c r="CI11" i="1"/>
  <c r="DZ224" i="1"/>
  <c r="CB11" i="1"/>
  <c r="DO224" i="1"/>
  <c r="DR224" i="1"/>
  <c r="CJ11" i="1"/>
  <c r="DW66" i="1"/>
  <c r="DP224" i="1"/>
  <c r="CP66" i="1"/>
  <c r="CN11" i="1"/>
  <c r="CE11" i="1"/>
  <c r="CM261" i="1"/>
  <c r="CD11" i="1"/>
  <c r="DU224" i="1"/>
  <c r="DP66" i="1"/>
  <c r="CO261" i="1"/>
  <c r="BX66" i="1"/>
  <c r="CA261" i="1"/>
  <c r="CN66" i="1"/>
  <c r="CP11" i="1"/>
  <c r="BZ11" i="1"/>
  <c r="BW262" i="1"/>
  <c r="BW67" i="1"/>
  <c r="DB225" i="1" l="1"/>
  <c r="DA225" i="1" s="1"/>
  <c r="BS120" i="1"/>
  <c r="BT120" i="1" s="1"/>
  <c r="BV119" i="1"/>
  <c r="DB67" i="1"/>
  <c r="DA67" i="1" s="1"/>
  <c r="DR11" i="1"/>
  <c r="DZ11" i="1"/>
  <c r="DL11" i="1"/>
  <c r="DP11" i="1"/>
  <c r="DQ11" i="1"/>
  <c r="DN11" i="1"/>
  <c r="DU11" i="1"/>
  <c r="DV11" i="1"/>
  <c r="DW11" i="1"/>
  <c r="DO11" i="1"/>
  <c r="DY11" i="1"/>
  <c r="DH11" i="1"/>
  <c r="DI11" i="1"/>
  <c r="DJ11" i="1"/>
  <c r="DT11" i="1"/>
  <c r="DX11" i="1"/>
  <c r="DS11" i="1"/>
  <c r="DM11" i="1"/>
  <c r="DA11" i="1"/>
  <c r="EA11" i="1"/>
  <c r="CS11" i="1"/>
  <c r="DK11" i="1"/>
  <c r="DB12" i="1"/>
  <c r="BQ12" i="1"/>
  <c r="DD12" i="1"/>
  <c r="BQ67" i="1"/>
  <c r="DD120" i="1"/>
  <c r="DB120" i="1"/>
  <c r="DA120" i="1" s="1"/>
  <c r="BS68" i="1"/>
  <c r="BV67" i="1"/>
  <c r="CS66" i="1"/>
  <c r="BS263" i="1"/>
  <c r="BV262" i="1"/>
  <c r="DG225" i="1"/>
  <c r="DZ119" i="1"/>
  <c r="DH119" i="1"/>
  <c r="DO67" i="1"/>
  <c r="BW12" i="1"/>
  <c r="DX119" i="1"/>
  <c r="DG67" i="1"/>
  <c r="DF225" i="1" l="1"/>
  <c r="DC226" i="1"/>
  <c r="BR120" i="1"/>
  <c r="BQ120" i="1" s="1"/>
  <c r="DC68" i="1"/>
  <c r="DB68" i="1" s="1"/>
  <c r="DA68" i="1" s="1"/>
  <c r="DF67" i="1"/>
  <c r="DG12" i="1"/>
  <c r="BV12" i="1"/>
  <c r="BS13" i="1"/>
  <c r="DB226" i="1"/>
  <c r="DA226" i="1" s="1"/>
  <c r="DD226" i="1"/>
  <c r="BT68" i="1"/>
  <c r="BR68" i="1"/>
  <c r="BR263" i="1"/>
  <c r="BQ263" i="1" s="1"/>
  <c r="BT263" i="1"/>
  <c r="CN67" i="1"/>
  <c r="BX262" i="1"/>
  <c r="DJ67" i="1"/>
  <c r="CJ262" i="1"/>
  <c r="CC67" i="1"/>
  <c r="DJ119" i="1"/>
  <c r="CQ67" i="1"/>
  <c r="CJ67" i="1"/>
  <c r="DT67" i="1"/>
  <c r="DY225" i="1"/>
  <c r="CP67" i="1"/>
  <c r="CE262" i="1"/>
  <c r="CO67" i="1"/>
  <c r="CF67" i="1"/>
  <c r="EA67" i="1"/>
  <c r="CL262" i="1"/>
  <c r="DK225" i="1"/>
  <c r="CH262" i="1"/>
  <c r="BZ262" i="1"/>
  <c r="DM67" i="1"/>
  <c r="CA262" i="1"/>
  <c r="CH67" i="1"/>
  <c r="CG119" i="1"/>
  <c r="CD119" i="1"/>
  <c r="CM262" i="1"/>
  <c r="CA67" i="1"/>
  <c r="DN67" i="1"/>
  <c r="DU225" i="1"/>
  <c r="DN225" i="1"/>
  <c r="DK119" i="1"/>
  <c r="BX67" i="1"/>
  <c r="DI119" i="1"/>
  <c r="CE67" i="1"/>
  <c r="CL119" i="1"/>
  <c r="DN119" i="1"/>
  <c r="DL67" i="1"/>
  <c r="DU119" i="1"/>
  <c r="CJ119" i="1"/>
  <c r="DZ67" i="1"/>
  <c r="DR67" i="1"/>
  <c r="DS67" i="1"/>
  <c r="CO262" i="1"/>
  <c r="CB67" i="1"/>
  <c r="CN262" i="1"/>
  <c r="CM67" i="1"/>
  <c r="CK67" i="1"/>
  <c r="DX225" i="1"/>
  <c r="BX119" i="1"/>
  <c r="CI119" i="1"/>
  <c r="CH119" i="1"/>
  <c r="DQ119" i="1"/>
  <c r="DT225" i="1"/>
  <c r="DT119" i="1"/>
  <c r="DY119" i="1"/>
  <c r="BZ67" i="1"/>
  <c r="CF119" i="1"/>
  <c r="DW67" i="1"/>
  <c r="DP119" i="1"/>
  <c r="DW225" i="1"/>
  <c r="CM119" i="1"/>
  <c r="CE119" i="1"/>
  <c r="DV119" i="1"/>
  <c r="CI262" i="1"/>
  <c r="DP225" i="1"/>
  <c r="CL67" i="1"/>
  <c r="CA119" i="1"/>
  <c r="CN119" i="1"/>
  <c r="DL225" i="1"/>
  <c r="DI225" i="1"/>
  <c r="DY67" i="1"/>
  <c r="BY119" i="1"/>
  <c r="DM225" i="1"/>
  <c r="DS119" i="1"/>
  <c r="CI67" i="1"/>
  <c r="DQ225" i="1"/>
  <c r="DK67" i="1"/>
  <c r="DV67" i="1"/>
  <c r="EA225" i="1"/>
  <c r="DV225" i="1"/>
  <c r="DI67" i="1"/>
  <c r="CQ119" i="1"/>
  <c r="DO119" i="1"/>
  <c r="DR225" i="1"/>
  <c r="BW120" i="1"/>
  <c r="BZ119" i="1"/>
  <c r="DW119" i="1"/>
  <c r="DZ225" i="1"/>
  <c r="BW68" i="1"/>
  <c r="CK119" i="1"/>
  <c r="DU67" i="1"/>
  <c r="CC119" i="1"/>
  <c r="CG262" i="1"/>
  <c r="BY67" i="1"/>
  <c r="CK262" i="1"/>
  <c r="DH225" i="1"/>
  <c r="DM119" i="1"/>
  <c r="DJ225" i="1"/>
  <c r="CF262" i="1"/>
  <c r="CD67" i="1"/>
  <c r="DP67" i="1"/>
  <c r="DR119" i="1"/>
  <c r="EA119" i="1"/>
  <c r="CO119" i="1"/>
  <c r="CD262" i="1"/>
  <c r="DS225" i="1"/>
  <c r="CG67" i="1"/>
  <c r="CP262" i="1"/>
  <c r="DL119" i="1"/>
  <c r="DO225" i="1"/>
  <c r="DQ67" i="1"/>
  <c r="CB119" i="1"/>
  <c r="DH67" i="1"/>
  <c r="CC262" i="1"/>
  <c r="CP119" i="1"/>
  <c r="DG120" i="1"/>
  <c r="DX67" i="1"/>
  <c r="DG226" i="1"/>
  <c r="DD68" i="1" l="1"/>
  <c r="BS121" i="1"/>
  <c r="BR121" i="1" s="1"/>
  <c r="BQ121" i="1" s="1"/>
  <c r="BV120" i="1"/>
  <c r="DC121" i="1"/>
  <c r="DB121" i="1" s="1"/>
  <c r="DA121" i="1" s="1"/>
  <c r="DF120" i="1"/>
  <c r="DC13" i="1"/>
  <c r="BT13" i="1"/>
  <c r="BR13" i="1"/>
  <c r="DF12" i="1"/>
  <c r="BQ68" i="1"/>
  <c r="DF226" i="1"/>
  <c r="DC227" i="1"/>
  <c r="BS69" i="1"/>
  <c r="BV68" i="1"/>
  <c r="CS67" i="1"/>
  <c r="DY120" i="1"/>
  <c r="CE12" i="1"/>
  <c r="DZ120" i="1"/>
  <c r="CL120" i="1"/>
  <c r="BY120" i="1"/>
  <c r="CF12" i="1"/>
  <c r="DJ120" i="1"/>
  <c r="CP12" i="1"/>
  <c r="BZ120" i="1"/>
  <c r="EA120" i="1"/>
  <c r="DV120" i="1"/>
  <c r="CA12" i="1"/>
  <c r="CI12" i="1"/>
  <c r="DG68" i="1"/>
  <c r="DY68" i="1"/>
  <c r="CJ12" i="1"/>
  <c r="DH120" i="1"/>
  <c r="CH120" i="1"/>
  <c r="CO12" i="1"/>
  <c r="CN12" i="1"/>
  <c r="CA120" i="1"/>
  <c r="CB262" i="1"/>
  <c r="CI120" i="1"/>
  <c r="DI120" i="1"/>
  <c r="BY12" i="1"/>
  <c r="CQ262" i="1"/>
  <c r="CC12" i="1"/>
  <c r="DL120" i="1"/>
  <c r="CK12" i="1"/>
  <c r="EA68" i="1"/>
  <c r="BW263" i="1"/>
  <c r="CL12" i="1"/>
  <c r="DQ120" i="1"/>
  <c r="CD12" i="1"/>
  <c r="CN120" i="1"/>
  <c r="BZ12" i="1"/>
  <c r="BX12" i="1"/>
  <c r="CB12" i="1"/>
  <c r="BY262" i="1"/>
  <c r="CG12" i="1"/>
  <c r="CM12" i="1"/>
  <c r="CG120" i="1"/>
  <c r="CH12" i="1"/>
  <c r="CQ12" i="1"/>
  <c r="DF68" i="1" l="1"/>
  <c r="DC69" i="1"/>
  <c r="DB69" i="1" s="1"/>
  <c r="DA69" i="1" s="1"/>
  <c r="BT121" i="1"/>
  <c r="DD121" i="1"/>
  <c r="BS264" i="1"/>
  <c r="BT264" i="1" s="1"/>
  <c r="BV263" i="1"/>
  <c r="DH12" i="1"/>
  <c r="DY12" i="1"/>
  <c r="DZ12" i="1"/>
  <c r="DK12" i="1"/>
  <c r="DX12" i="1"/>
  <c r="EA12" i="1"/>
  <c r="DA12" i="1"/>
  <c r="CS12" i="1"/>
  <c r="DQ12" i="1"/>
  <c r="DR12" i="1"/>
  <c r="DM12" i="1"/>
  <c r="DL12" i="1"/>
  <c r="DO12" i="1"/>
  <c r="DV12" i="1"/>
  <c r="DN12" i="1"/>
  <c r="DU12" i="1"/>
  <c r="DT12" i="1"/>
  <c r="DJ12" i="1"/>
  <c r="DS12" i="1"/>
  <c r="DW12" i="1"/>
  <c r="DI12" i="1"/>
  <c r="DP12" i="1"/>
  <c r="DB13" i="1"/>
  <c r="BQ13" i="1"/>
  <c r="DD13" i="1"/>
  <c r="DB227" i="1"/>
  <c r="DA227" i="1" s="1"/>
  <c r="DD227" i="1"/>
  <c r="BT69" i="1"/>
  <c r="BR69" i="1"/>
  <c r="DO120" i="1"/>
  <c r="CK68" i="1"/>
  <c r="CP120" i="1"/>
  <c r="CJ120" i="1"/>
  <c r="CF120" i="1"/>
  <c r="DU68" i="1"/>
  <c r="CC120" i="1"/>
  <c r="BX68" i="1"/>
  <c r="DZ68" i="1"/>
  <c r="CO68" i="1"/>
  <c r="DK68" i="1"/>
  <c r="BX120" i="1"/>
  <c r="DT120" i="1"/>
  <c r="BZ68" i="1"/>
  <c r="CD120" i="1"/>
  <c r="DO226" i="1"/>
  <c r="DU120" i="1"/>
  <c r="DN68" i="1"/>
  <c r="CB120" i="1"/>
  <c r="CQ120" i="1"/>
  <c r="CB68" i="1"/>
  <c r="BW13" i="1"/>
  <c r="DS120" i="1"/>
  <c r="DV68" i="1"/>
  <c r="DX120" i="1"/>
  <c r="CA68" i="1"/>
  <c r="DH68" i="1"/>
  <c r="DX68" i="1"/>
  <c r="DK120" i="1"/>
  <c r="DW120" i="1"/>
  <c r="DS68" i="1"/>
  <c r="DG121" i="1"/>
  <c r="DP68" i="1"/>
  <c r="DP120" i="1"/>
  <c r="BW264" i="1"/>
  <c r="DR68" i="1"/>
  <c r="DT68" i="1"/>
  <c r="DI68" i="1"/>
  <c r="DL226" i="1"/>
  <c r="CN68" i="1"/>
  <c r="CL68" i="1"/>
  <c r="CP68" i="1"/>
  <c r="CD68" i="1"/>
  <c r="CK120" i="1"/>
  <c r="CM68" i="1"/>
  <c r="DG227" i="1"/>
  <c r="DQ68" i="1"/>
  <c r="DO68" i="1"/>
  <c r="DR120" i="1"/>
  <c r="DJ68" i="1"/>
  <c r="CQ68" i="1"/>
  <c r="DW68" i="1"/>
  <c r="DN120" i="1"/>
  <c r="CC68" i="1"/>
  <c r="CG68" i="1"/>
  <c r="CM120" i="1"/>
  <c r="CE120" i="1"/>
  <c r="CE68" i="1"/>
  <c r="DM120" i="1"/>
  <c r="CH68" i="1"/>
  <c r="BY68" i="1"/>
  <c r="CO120" i="1"/>
  <c r="DM68" i="1"/>
  <c r="DL68" i="1"/>
  <c r="BW121" i="1"/>
  <c r="CF68" i="1"/>
  <c r="CJ68" i="1"/>
  <c r="CI68" i="1"/>
  <c r="DG69" i="1"/>
  <c r="DD69" i="1" l="1"/>
  <c r="DF121" i="1"/>
  <c r="DC122" i="1"/>
  <c r="DB122" i="1" s="1"/>
  <c r="DA122" i="1" s="1"/>
  <c r="BR264" i="1"/>
  <c r="BQ264" i="1" s="1"/>
  <c r="BS122" i="1"/>
  <c r="BR122" i="1" s="1"/>
  <c r="BQ122" i="1" s="1"/>
  <c r="BV121" i="1"/>
  <c r="BV13" i="1"/>
  <c r="DG13" i="1"/>
  <c r="BS14" i="1"/>
  <c r="DF69" i="1"/>
  <c r="DC70" i="1"/>
  <c r="BQ69" i="1"/>
  <c r="DC228" i="1"/>
  <c r="DF227" i="1"/>
  <c r="DD122" i="1"/>
  <c r="CS68" i="1"/>
  <c r="BS265" i="1"/>
  <c r="BV264" i="1"/>
  <c r="DS226" i="1"/>
  <c r="DV226" i="1"/>
  <c r="CH121" i="1"/>
  <c r="DQ226" i="1"/>
  <c r="CB263" i="1"/>
  <c r="CC263" i="1"/>
  <c r="CF263" i="1"/>
  <c r="CE263" i="1"/>
  <c r="DM226" i="1"/>
  <c r="DZ226" i="1"/>
  <c r="CP263" i="1"/>
  <c r="CA263" i="1"/>
  <c r="CH263" i="1"/>
  <c r="CQ263" i="1"/>
  <c r="DK226" i="1"/>
  <c r="DR226" i="1"/>
  <c r="CI263" i="1"/>
  <c r="DN226" i="1"/>
  <c r="BZ263" i="1"/>
  <c r="BY263" i="1"/>
  <c r="DH226" i="1"/>
  <c r="BX263" i="1"/>
  <c r="DW226" i="1"/>
  <c r="CB121" i="1"/>
  <c r="DY226" i="1"/>
  <c r="CM263" i="1"/>
  <c r="CN121" i="1"/>
  <c r="CG263" i="1"/>
  <c r="DU226" i="1"/>
  <c r="EA226" i="1"/>
  <c r="CL263" i="1"/>
  <c r="CN263" i="1"/>
  <c r="DP226" i="1"/>
  <c r="CK263" i="1"/>
  <c r="DT226" i="1"/>
  <c r="BW69" i="1"/>
  <c r="CO263" i="1"/>
  <c r="DI226" i="1"/>
  <c r="DX226" i="1"/>
  <c r="DJ226" i="1"/>
  <c r="CD263" i="1"/>
  <c r="CJ263" i="1"/>
  <c r="BX121" i="1"/>
  <c r="BS70" i="1" l="1"/>
  <c r="BT70" i="1" s="1"/>
  <c r="BV69" i="1"/>
  <c r="BT122" i="1"/>
  <c r="DC14" i="1"/>
  <c r="BR14" i="1"/>
  <c r="BT14" i="1"/>
  <c r="DF13" i="1"/>
  <c r="DB70" i="1"/>
  <c r="DA70" i="1" s="1"/>
  <c r="DD70" i="1"/>
  <c r="DD228" i="1"/>
  <c r="DB228" i="1"/>
  <c r="DA228" i="1" s="1"/>
  <c r="BR265" i="1"/>
  <c r="BQ265" i="1" s="1"/>
  <c r="BT265" i="1"/>
  <c r="BZ121" i="1"/>
  <c r="DI121" i="1"/>
  <c r="CF121" i="1"/>
  <c r="DQ121" i="1"/>
  <c r="DZ121" i="1"/>
  <c r="BR70" i="1" l="1"/>
  <c r="BQ70" i="1" s="1"/>
  <c r="DB14" i="1"/>
  <c r="BQ14" i="1"/>
  <c r="DD14" i="1"/>
  <c r="DQ69" i="1"/>
  <c r="DZ69" i="1"/>
  <c r="DL227" i="1"/>
  <c r="CJ13" i="1"/>
  <c r="CD121" i="1"/>
  <c r="CJ121" i="1"/>
  <c r="CP121" i="1"/>
  <c r="DN227" i="1"/>
  <c r="BY13" i="1"/>
  <c r="DR69" i="1"/>
  <c r="CM69" i="1"/>
  <c r="DN69" i="1"/>
  <c r="CC121" i="1"/>
  <c r="CL13" i="1"/>
  <c r="DI69" i="1"/>
  <c r="CN264" i="1"/>
  <c r="BX69" i="1"/>
  <c r="BY121" i="1"/>
  <c r="CE121" i="1"/>
  <c r="CH69" i="1"/>
  <c r="DH121" i="1"/>
  <c r="CG121" i="1"/>
  <c r="CM121" i="1"/>
  <c r="DX69" i="1"/>
  <c r="CP69" i="1"/>
  <c r="DN121" i="1"/>
  <c r="CD264" i="1"/>
  <c r="DJ69" i="1"/>
  <c r="BW122" i="1"/>
  <c r="CH13" i="1"/>
  <c r="CB13" i="1"/>
  <c r="CP13" i="1"/>
  <c r="CA69" i="1"/>
  <c r="DS227" i="1"/>
  <c r="DM121" i="1"/>
  <c r="CE264" i="1"/>
  <c r="CQ264" i="1"/>
  <c r="CF69" i="1"/>
  <c r="CQ121" i="1"/>
  <c r="DR121" i="1"/>
  <c r="DL121" i="1"/>
  <c r="BY69" i="1"/>
  <c r="DY69" i="1"/>
  <c r="DW121" i="1"/>
  <c r="BZ69" i="1"/>
  <c r="DR227" i="1"/>
  <c r="EA227" i="1"/>
  <c r="DZ227" i="1"/>
  <c r="CI121" i="1"/>
  <c r="DX227" i="1"/>
  <c r="DY227" i="1"/>
  <c r="DH69" i="1"/>
  <c r="CB264" i="1"/>
  <c r="DU227" i="1"/>
  <c r="CO13" i="1"/>
  <c r="EA121" i="1"/>
  <c r="CO69" i="1"/>
  <c r="CE69" i="1"/>
  <c r="DQ227" i="1"/>
  <c r="CO121" i="1"/>
  <c r="DJ121" i="1"/>
  <c r="DV227" i="1"/>
  <c r="BW14" i="1"/>
  <c r="DK227" i="1"/>
  <c r="CD69" i="1"/>
  <c r="EA69" i="1"/>
  <c r="DS69" i="1"/>
  <c r="BZ264" i="1"/>
  <c r="CF13" i="1"/>
  <c r="DO121" i="1"/>
  <c r="CA121" i="1"/>
  <c r="DT69" i="1"/>
  <c r="DW69" i="1"/>
  <c r="CA13" i="1"/>
  <c r="CG13" i="1"/>
  <c r="CP264" i="1"/>
  <c r="DH227" i="1"/>
  <c r="DP121" i="1"/>
  <c r="CH264" i="1"/>
  <c r="DX121" i="1"/>
  <c r="DU69" i="1"/>
  <c r="DP69" i="1"/>
  <c r="CG69" i="1"/>
  <c r="CI264" i="1"/>
  <c r="CN69" i="1"/>
  <c r="DO69" i="1"/>
  <c r="DI227" i="1"/>
  <c r="DJ227" i="1"/>
  <c r="CI13" i="1"/>
  <c r="CQ69" i="1"/>
  <c r="CJ69" i="1"/>
  <c r="CD13" i="1"/>
  <c r="CC264" i="1"/>
  <c r="BY264" i="1"/>
  <c r="CO264" i="1"/>
  <c r="BX264" i="1"/>
  <c r="DU121" i="1"/>
  <c r="CM264" i="1"/>
  <c r="DS121" i="1"/>
  <c r="DL69" i="1"/>
  <c r="CA264" i="1"/>
  <c r="CL121" i="1"/>
  <c r="BW265" i="1"/>
  <c r="DV121" i="1"/>
  <c r="CN13" i="1"/>
  <c r="CC69" i="1"/>
  <c r="CK121" i="1"/>
  <c r="CL69" i="1"/>
  <c r="DV69" i="1"/>
  <c r="DO227" i="1"/>
  <c r="DG122" i="1"/>
  <c r="DT121" i="1"/>
  <c r="DM227" i="1"/>
  <c r="DG228" i="1"/>
  <c r="CJ264" i="1"/>
  <c r="CL264" i="1"/>
  <c r="DK121" i="1"/>
  <c r="CI69" i="1"/>
  <c r="CC13" i="1"/>
  <c r="CM13" i="1"/>
  <c r="CB69" i="1"/>
  <c r="BX13" i="1"/>
  <c r="CE13" i="1"/>
  <c r="DG70" i="1"/>
  <c r="CK264" i="1"/>
  <c r="DT227" i="1"/>
  <c r="CK13" i="1"/>
  <c r="DW227" i="1"/>
  <c r="CQ13" i="1"/>
  <c r="DP227" i="1"/>
  <c r="CG264" i="1"/>
  <c r="DK69" i="1"/>
  <c r="BW70" i="1"/>
  <c r="DY121" i="1"/>
  <c r="DM69" i="1"/>
  <c r="CK69" i="1"/>
  <c r="BZ13" i="1"/>
  <c r="CF264" i="1"/>
  <c r="DS13" i="1" l="1"/>
  <c r="DU13" i="1"/>
  <c r="DQ13" i="1"/>
  <c r="DW13" i="1"/>
  <c r="DM13" i="1"/>
  <c r="DR13" i="1"/>
  <c r="DK13" i="1"/>
  <c r="DC71" i="1"/>
  <c r="DD71" i="1" s="1"/>
  <c r="DF70" i="1"/>
  <c r="DX13" i="1"/>
  <c r="DH13" i="1"/>
  <c r="DP13" i="1"/>
  <c r="BS266" i="1"/>
  <c r="BR266" i="1" s="1"/>
  <c r="BQ266" i="1" s="1"/>
  <c r="BV265" i="1"/>
  <c r="DT13" i="1"/>
  <c r="DO13" i="1"/>
  <c r="DL13" i="1"/>
  <c r="DI13" i="1"/>
  <c r="DZ13" i="1"/>
  <c r="DY13" i="1"/>
  <c r="BS71" i="1"/>
  <c r="BR71" i="1" s="1"/>
  <c r="BV70" i="1"/>
  <c r="DV13" i="1"/>
  <c r="EA13" i="1"/>
  <c r="CS13" i="1"/>
  <c r="DA13" i="1"/>
  <c r="CS69" i="1"/>
  <c r="DN13" i="1"/>
  <c r="BV122" i="1"/>
  <c r="BS123" i="1"/>
  <c r="BR123" i="1" s="1"/>
  <c r="BQ123" i="1" s="1"/>
  <c r="DJ13" i="1"/>
  <c r="DF228" i="1"/>
  <c r="DC229" i="1"/>
  <c r="DB229" i="1" s="1"/>
  <c r="DA229" i="1" s="1"/>
  <c r="DF122" i="1"/>
  <c r="DC123" i="1"/>
  <c r="DB123" i="1" s="1"/>
  <c r="DA123" i="1" s="1"/>
  <c r="BS15" i="1"/>
  <c r="BV14" i="1"/>
  <c r="DG14" i="1"/>
  <c r="CJ265" i="1"/>
  <c r="CE70" i="1"/>
  <c r="CO70" i="1"/>
  <c r="DV122" i="1"/>
  <c r="DP70" i="1"/>
  <c r="DW228" i="1"/>
  <c r="CC122" i="1"/>
  <c r="BZ265" i="1"/>
  <c r="BZ70" i="1"/>
  <c r="DI122" i="1"/>
  <c r="DU70" i="1"/>
  <c r="DQ122" i="1"/>
  <c r="CD265" i="1"/>
  <c r="CO265" i="1"/>
  <c r="CD70" i="1"/>
  <c r="DW70" i="1"/>
  <c r="DI70" i="1"/>
  <c r="CJ70" i="1"/>
  <c r="CK265" i="1"/>
  <c r="CP70" i="1"/>
  <c r="DV228" i="1"/>
  <c r="CI70" i="1"/>
  <c r="CB265" i="1"/>
  <c r="DS228" i="1"/>
  <c r="DN70" i="1"/>
  <c r="CM265" i="1"/>
  <c r="DM122" i="1"/>
  <c r="CA122" i="1"/>
  <c r="DJ228" i="1"/>
  <c r="DQ70" i="1"/>
  <c r="DT122" i="1"/>
  <c r="CQ70" i="1"/>
  <c r="BZ122" i="1"/>
  <c r="CC70" i="1"/>
  <c r="CN122" i="1"/>
  <c r="CG70" i="1"/>
  <c r="DL70" i="1"/>
  <c r="DK122" i="1"/>
  <c r="BX70" i="1"/>
  <c r="CB70" i="1"/>
  <c r="DK228" i="1"/>
  <c r="DX228" i="1"/>
  <c r="BY70" i="1"/>
  <c r="DH228" i="1"/>
  <c r="DP228" i="1"/>
  <c r="DM70" i="1"/>
  <c r="CL70" i="1"/>
  <c r="CF122" i="1"/>
  <c r="DV70" i="1"/>
  <c r="DK70" i="1"/>
  <c r="CN70" i="1"/>
  <c r="CO122" i="1"/>
  <c r="DZ122" i="1"/>
  <c r="DL228" i="1"/>
  <c r="DX70" i="1"/>
  <c r="DR122" i="1"/>
  <c r="CQ265" i="1"/>
  <c r="DZ70" i="1"/>
  <c r="CL122" i="1"/>
  <c r="DL122" i="1"/>
  <c r="EA228" i="1"/>
  <c r="DR228" i="1"/>
  <c r="DZ228" i="1"/>
  <c r="DY122" i="1"/>
  <c r="BT71" i="1" l="1"/>
  <c r="DB71" i="1"/>
  <c r="DA71" i="1" s="1"/>
  <c r="BT123" i="1"/>
  <c r="BT266" i="1"/>
  <c r="DD229" i="1"/>
  <c r="DD123" i="1"/>
  <c r="DF14" i="1"/>
  <c r="DC15" i="1"/>
  <c r="BT15" i="1"/>
  <c r="BR15" i="1"/>
  <c r="BQ71" i="1"/>
  <c r="CS70" i="1"/>
  <c r="BY122" i="1"/>
  <c r="BX265" i="1"/>
  <c r="DO228" i="1"/>
  <c r="DJ122" i="1"/>
  <c r="CF14" i="1"/>
  <c r="DH70" i="1"/>
  <c r="CN14" i="1"/>
  <c r="DO70" i="1"/>
  <c r="CC14" i="1"/>
  <c r="CB122" i="1"/>
  <c r="BW266" i="1"/>
  <c r="CK14" i="1"/>
  <c r="CE265" i="1"/>
  <c r="CM122" i="1"/>
  <c r="CH70" i="1"/>
  <c r="CM14" i="1"/>
  <c r="CF265" i="1"/>
  <c r="CA14" i="1"/>
  <c r="CK70" i="1"/>
  <c r="BW123" i="1"/>
  <c r="BZ14" i="1"/>
  <c r="BW71" i="1"/>
  <c r="DU228" i="1"/>
  <c r="CM70" i="1"/>
  <c r="DT228" i="1"/>
  <c r="DY70" i="1"/>
  <c r="DX122" i="1"/>
  <c r="DS70" i="1"/>
  <c r="CG265" i="1"/>
  <c r="CQ122" i="1"/>
  <c r="CP14" i="1"/>
  <c r="CJ122" i="1"/>
  <c r="CL14" i="1"/>
  <c r="DN228" i="1"/>
  <c r="DS122" i="1"/>
  <c r="DP122" i="1"/>
  <c r="DY228" i="1"/>
  <c r="DO122" i="1"/>
  <c r="CH122" i="1"/>
  <c r="DG123" i="1"/>
  <c r="CJ14" i="1"/>
  <c r="CE14" i="1"/>
  <c r="DG229" i="1"/>
  <c r="CG14" i="1"/>
  <c r="CI14" i="1"/>
  <c r="CP265" i="1"/>
  <c r="CI122" i="1"/>
  <c r="CB14" i="1"/>
  <c r="CD122" i="1"/>
  <c r="DT70" i="1"/>
  <c r="CG122" i="1"/>
  <c r="CA70" i="1"/>
  <c r="DN122" i="1"/>
  <c r="CD14" i="1"/>
  <c r="CF70" i="1"/>
  <c r="BY14" i="1"/>
  <c r="CN265" i="1"/>
  <c r="CL265" i="1"/>
  <c r="CA265" i="1"/>
  <c r="EA122" i="1"/>
  <c r="CQ14" i="1"/>
  <c r="DG71" i="1"/>
  <c r="CK122" i="1"/>
  <c r="BX122" i="1"/>
  <c r="BY265" i="1"/>
  <c r="DR70" i="1"/>
  <c r="DW122" i="1"/>
  <c r="DJ70" i="1"/>
  <c r="DI228" i="1"/>
  <c r="CC265" i="1"/>
  <c r="BX14" i="1"/>
  <c r="CE122" i="1"/>
  <c r="CH14" i="1"/>
  <c r="CI265" i="1"/>
  <c r="DQ228" i="1"/>
  <c r="DH122" i="1"/>
  <c r="CH265" i="1"/>
  <c r="DM228" i="1"/>
  <c r="CP122" i="1"/>
  <c r="DU122" i="1"/>
  <c r="EA70" i="1"/>
  <c r="CO14" i="1"/>
  <c r="DF71" i="1" l="1"/>
  <c r="DC72" i="1"/>
  <c r="DD72" i="1" s="1"/>
  <c r="BS72" i="1"/>
  <c r="BT72" i="1" s="1"/>
  <c r="BV71" i="1"/>
  <c r="DF123" i="1"/>
  <c r="DC124" i="1"/>
  <c r="DD124" i="1" s="1"/>
  <c r="BV123" i="1"/>
  <c r="BS124" i="1"/>
  <c r="BT124" i="1" s="1"/>
  <c r="DC230" i="1"/>
  <c r="DD230" i="1" s="1"/>
  <c r="DF229" i="1"/>
  <c r="DS14" i="1"/>
  <c r="DZ14" i="1"/>
  <c r="DY14" i="1"/>
  <c r="DT14" i="1"/>
  <c r="DK14" i="1"/>
  <c r="DL14" i="1"/>
  <c r="DN14" i="1"/>
  <c r="DP14" i="1"/>
  <c r="BS267" i="1"/>
  <c r="BR267" i="1" s="1"/>
  <c r="BQ267" i="1" s="1"/>
  <c r="BV266" i="1"/>
  <c r="DR14" i="1"/>
  <c r="DI14" i="1"/>
  <c r="DM14" i="1"/>
  <c r="DO14" i="1"/>
  <c r="DH14" i="1"/>
  <c r="DX14" i="1"/>
  <c r="DQ14" i="1"/>
  <c r="DV14" i="1"/>
  <c r="DW14" i="1"/>
  <c r="DJ14" i="1"/>
  <c r="EA14" i="1"/>
  <c r="DA14" i="1"/>
  <c r="CS14" i="1"/>
  <c r="DU14" i="1"/>
  <c r="DB15" i="1"/>
  <c r="BQ15" i="1"/>
  <c r="DD15" i="1"/>
  <c r="DB72" i="1"/>
  <c r="DA72" i="1" s="1"/>
  <c r="BR72" i="1"/>
  <c r="DY123" i="1"/>
  <c r="BW15" i="1"/>
  <c r="DG124" i="1"/>
  <c r="DQ123" i="1"/>
  <c r="BW72" i="1"/>
  <c r="CM266" i="1"/>
  <c r="CB71" i="1"/>
  <c r="CH123" i="1"/>
  <c r="CJ123" i="1"/>
  <c r="DZ123" i="1"/>
  <c r="CC71" i="1"/>
  <c r="CC123" i="1"/>
  <c r="DH123" i="1"/>
  <c r="CF123" i="1"/>
  <c r="DV71" i="1"/>
  <c r="DU123" i="1"/>
  <c r="DG72" i="1"/>
  <c r="DL71" i="1"/>
  <c r="BY123" i="1"/>
  <c r="DS123" i="1"/>
  <c r="DY229" i="1"/>
  <c r="DM71" i="1"/>
  <c r="DB124" i="1" l="1"/>
  <c r="DA124" i="1" s="1"/>
  <c r="BR124" i="1"/>
  <c r="BQ124" i="1" s="1"/>
  <c r="DB230" i="1"/>
  <c r="DA230" i="1" s="1"/>
  <c r="DC125" i="1"/>
  <c r="DD125" i="1" s="1"/>
  <c r="DF124" i="1"/>
  <c r="BT267" i="1"/>
  <c r="BS16" i="1"/>
  <c r="BV15" i="1"/>
  <c r="DG15" i="1"/>
  <c r="DF72" i="1"/>
  <c r="DC73" i="1"/>
  <c r="BQ72" i="1"/>
  <c r="BS73" i="1"/>
  <c r="BV72" i="1"/>
  <c r="DW123" i="1"/>
  <c r="DW229" i="1"/>
  <c r="CD71" i="1"/>
  <c r="CA266" i="1"/>
  <c r="DJ229" i="1"/>
  <c r="DP71" i="1"/>
  <c r="DP123" i="1"/>
  <c r="DM229" i="1"/>
  <c r="CF266" i="1"/>
  <c r="CK123" i="1"/>
  <c r="DU229" i="1"/>
  <c r="DV123" i="1"/>
  <c r="BX72" i="1"/>
  <c r="CG123" i="1"/>
  <c r="CB123" i="1"/>
  <c r="DX71" i="1"/>
  <c r="DT71" i="1"/>
  <c r="CI123" i="1"/>
  <c r="DM123" i="1"/>
  <c r="DY72" i="1"/>
  <c r="BW124" i="1"/>
  <c r="DK123" i="1"/>
  <c r="CL71" i="1"/>
  <c r="DW71" i="1"/>
  <c r="DQ71" i="1"/>
  <c r="DO229" i="1"/>
  <c r="DI71" i="1"/>
  <c r="BZ123" i="1"/>
  <c r="DN229" i="1"/>
  <c r="DN71" i="1"/>
  <c r="CH266" i="1"/>
  <c r="BY71" i="1"/>
  <c r="EA123" i="1"/>
  <c r="DT229" i="1"/>
  <c r="CB266" i="1"/>
  <c r="DJ71" i="1"/>
  <c r="DL229" i="1"/>
  <c r="DH72" i="1"/>
  <c r="CD123" i="1"/>
  <c r="CQ123" i="1"/>
  <c r="CG71" i="1"/>
  <c r="CC266" i="1"/>
  <c r="CK266" i="1"/>
  <c r="CH71" i="1"/>
  <c r="CK71" i="1"/>
  <c r="DY71" i="1"/>
  <c r="CL266" i="1"/>
  <c r="CD266" i="1"/>
  <c r="DP72" i="1"/>
  <c r="CA72" i="1"/>
  <c r="CN123" i="1"/>
  <c r="BZ266" i="1"/>
  <c r="EA71" i="1"/>
  <c r="DT123" i="1"/>
  <c r="CO266" i="1"/>
  <c r="CO123" i="1"/>
  <c r="DX229" i="1"/>
  <c r="CP123" i="1"/>
  <c r="BZ71" i="1"/>
  <c r="DX123" i="1"/>
  <c r="CP71" i="1"/>
  <c r="CA71" i="1"/>
  <c r="DI229" i="1"/>
  <c r="DZ71" i="1"/>
  <c r="DV229" i="1"/>
  <c r="DH71" i="1"/>
  <c r="DX72" i="1"/>
  <c r="DR71" i="1"/>
  <c r="CQ266" i="1"/>
  <c r="CN266" i="1"/>
  <c r="BX123" i="1"/>
  <c r="DR229" i="1"/>
  <c r="CE71" i="1"/>
  <c r="CQ71" i="1"/>
  <c r="CI71" i="1"/>
  <c r="DS71" i="1"/>
  <c r="CM123" i="1"/>
  <c r="CF71" i="1"/>
  <c r="BY266" i="1"/>
  <c r="DQ229" i="1"/>
  <c r="CG266" i="1"/>
  <c r="CE266" i="1"/>
  <c r="DU71" i="1"/>
  <c r="DO123" i="1"/>
  <c r="DK229" i="1"/>
  <c r="BX71" i="1"/>
  <c r="DI123" i="1"/>
  <c r="CI266" i="1"/>
  <c r="BX266" i="1"/>
  <c r="CM71" i="1"/>
  <c r="CO71" i="1"/>
  <c r="DS229" i="1"/>
  <c r="DL123" i="1"/>
  <c r="DZ229" i="1"/>
  <c r="CA123" i="1"/>
  <c r="BW267" i="1"/>
  <c r="EA229" i="1"/>
  <c r="CJ266" i="1"/>
  <c r="DN123" i="1"/>
  <c r="DP229" i="1"/>
  <c r="DG230" i="1"/>
  <c r="CL123" i="1"/>
  <c r="CE123" i="1"/>
  <c r="DJ123" i="1"/>
  <c r="CP266" i="1"/>
  <c r="DH229" i="1"/>
  <c r="DO71" i="1"/>
  <c r="CN71" i="1"/>
  <c r="DR123" i="1"/>
  <c r="DK71" i="1"/>
  <c r="CJ71" i="1"/>
  <c r="DT72" i="1"/>
  <c r="DV72" i="1"/>
  <c r="BS125" i="1" l="1"/>
  <c r="BT125" i="1" s="1"/>
  <c r="BV124" i="1"/>
  <c r="DB125" i="1"/>
  <c r="DA125" i="1" s="1"/>
  <c r="DF230" i="1"/>
  <c r="DC231" i="1"/>
  <c r="DB231" i="1" s="1"/>
  <c r="DA231" i="1" s="1"/>
  <c r="BV267" i="1"/>
  <c r="BS268" i="1"/>
  <c r="BT268" i="1" s="1"/>
  <c r="DF15" i="1"/>
  <c r="DC16" i="1"/>
  <c r="BT16" i="1"/>
  <c r="BR16" i="1"/>
  <c r="DB73" i="1"/>
  <c r="DA73" i="1" s="1"/>
  <c r="DD73" i="1"/>
  <c r="BT73" i="1"/>
  <c r="BR73" i="1"/>
  <c r="DZ230" i="1"/>
  <c r="EA230" i="1"/>
  <c r="CL72" i="1"/>
  <c r="CQ72" i="1"/>
  <c r="DM72" i="1"/>
  <c r="DG231" i="1"/>
  <c r="BW73" i="1"/>
  <c r="CP72" i="1"/>
  <c r="BY72" i="1"/>
  <c r="CJ72" i="1"/>
  <c r="CI72" i="1"/>
  <c r="BY15" i="1"/>
  <c r="DZ72" i="1"/>
  <c r="CD267" i="1"/>
  <c r="DT230" i="1"/>
  <c r="DS72" i="1"/>
  <c r="CF15" i="1"/>
  <c r="CO15" i="1"/>
  <c r="CN267" i="1"/>
  <c r="CL15" i="1"/>
  <c r="CE267" i="1"/>
  <c r="CM72" i="1"/>
  <c r="CJ15" i="1"/>
  <c r="DI72" i="1"/>
  <c r="CB15" i="1"/>
  <c r="CE15" i="1"/>
  <c r="CB72" i="1"/>
  <c r="DO72" i="1"/>
  <c r="DQ72" i="1"/>
  <c r="DU72" i="1"/>
  <c r="CN72" i="1"/>
  <c r="CD72" i="1"/>
  <c r="DW72" i="1"/>
  <c r="CH15" i="1"/>
  <c r="DJ72" i="1"/>
  <c r="DL72" i="1"/>
  <c r="DJ230" i="1"/>
  <c r="BZ15" i="1"/>
  <c r="CE72" i="1"/>
  <c r="CG15" i="1"/>
  <c r="CF72" i="1"/>
  <c r="CO72" i="1"/>
  <c r="CP15" i="1"/>
  <c r="CG72" i="1"/>
  <c r="EA72" i="1"/>
  <c r="CA15" i="1"/>
  <c r="CM15" i="1"/>
  <c r="CI15" i="1"/>
  <c r="CD15" i="1"/>
  <c r="CC72" i="1"/>
  <c r="DK72" i="1"/>
  <c r="BW268" i="1"/>
  <c r="CN15" i="1"/>
  <c r="BZ72" i="1"/>
  <c r="CQ15" i="1"/>
  <c r="CM267" i="1"/>
  <c r="BX15" i="1"/>
  <c r="DR72" i="1"/>
  <c r="CK72" i="1"/>
  <c r="CH72" i="1"/>
  <c r="CK15" i="1"/>
  <c r="CC15" i="1"/>
  <c r="DN72" i="1"/>
  <c r="BR125" i="1" l="1"/>
  <c r="BQ125" i="1" s="1"/>
  <c r="DD231" i="1"/>
  <c r="BR268" i="1"/>
  <c r="BQ268" i="1" s="1"/>
  <c r="DH15" i="1"/>
  <c r="DW15" i="1"/>
  <c r="DR15" i="1"/>
  <c r="DU15" i="1"/>
  <c r="DN15" i="1"/>
  <c r="DL15" i="1"/>
  <c r="DS15" i="1"/>
  <c r="DK15" i="1"/>
  <c r="DY15" i="1"/>
  <c r="DV15" i="1"/>
  <c r="EA15" i="1"/>
  <c r="DA15" i="1"/>
  <c r="DI15" i="1"/>
  <c r="DM15" i="1"/>
  <c r="DQ15" i="1"/>
  <c r="DT15" i="1"/>
  <c r="DZ15" i="1"/>
  <c r="DO15" i="1"/>
  <c r="DX15" i="1"/>
  <c r="DP15" i="1"/>
  <c r="DJ15" i="1"/>
  <c r="DB16" i="1"/>
  <c r="BQ16" i="1"/>
  <c r="DD16" i="1"/>
  <c r="BQ73" i="1"/>
  <c r="DC232" i="1"/>
  <c r="DF231" i="1"/>
  <c r="BS74" i="1"/>
  <c r="BV73" i="1"/>
  <c r="BS269" i="1"/>
  <c r="BV268" i="1"/>
  <c r="DR230" i="1"/>
  <c r="DV230" i="1"/>
  <c r="DR124" i="1"/>
  <c r="CH124" i="1"/>
  <c r="DY124" i="1"/>
  <c r="DS124" i="1"/>
  <c r="CJ267" i="1"/>
  <c r="DQ230" i="1"/>
  <c r="EA124" i="1"/>
  <c r="DW230" i="1"/>
  <c r="BY124" i="1"/>
  <c r="DM230" i="1"/>
  <c r="CB124" i="1"/>
  <c r="DU124" i="1"/>
  <c r="CM124" i="1"/>
  <c r="DK230" i="1"/>
  <c r="CC267" i="1"/>
  <c r="DN230" i="1"/>
  <c r="DH230" i="1"/>
  <c r="DP124" i="1"/>
  <c r="CL267" i="1"/>
  <c r="CP124" i="1"/>
  <c r="BZ267" i="1"/>
  <c r="CF124" i="1"/>
  <c r="CC124" i="1"/>
  <c r="DO230" i="1"/>
  <c r="CH267" i="1"/>
  <c r="DZ124" i="1"/>
  <c r="CP267" i="1"/>
  <c r="DN124" i="1"/>
  <c r="CF267" i="1"/>
  <c r="CI267" i="1"/>
  <c r="BW16" i="1"/>
  <c r="CO267" i="1"/>
  <c r="DX124" i="1"/>
  <c r="CA267" i="1"/>
  <c r="BW125" i="1"/>
  <c r="BY267" i="1"/>
  <c r="BX267" i="1"/>
  <c r="CK124" i="1"/>
  <c r="DK124" i="1"/>
  <c r="DT124" i="1"/>
  <c r="CL124" i="1"/>
  <c r="DI230" i="1"/>
  <c r="DJ124" i="1"/>
  <c r="CN124" i="1"/>
  <c r="BZ124" i="1"/>
  <c r="DQ124" i="1"/>
  <c r="CD124" i="1"/>
  <c r="DO124" i="1"/>
  <c r="CJ124" i="1"/>
  <c r="CQ124" i="1"/>
  <c r="DI124" i="1"/>
  <c r="CK267" i="1"/>
  <c r="DH124" i="1"/>
  <c r="DP230" i="1"/>
  <c r="CG124" i="1"/>
  <c r="CG267" i="1"/>
  <c r="CA124" i="1"/>
  <c r="DX230" i="1"/>
  <c r="CO124" i="1"/>
  <c r="DW124" i="1"/>
  <c r="DL230" i="1"/>
  <c r="DG73" i="1"/>
  <c r="DU230" i="1"/>
  <c r="DY230" i="1"/>
  <c r="BX124" i="1"/>
  <c r="DL124" i="1"/>
  <c r="CI124" i="1"/>
  <c r="CB267" i="1"/>
  <c r="DS230" i="1"/>
  <c r="DM124" i="1"/>
  <c r="BZ73" i="1"/>
  <c r="DG125" i="1"/>
  <c r="CQ267" i="1"/>
  <c r="DV124" i="1"/>
  <c r="CE124" i="1"/>
  <c r="DC126" i="1" l="1"/>
  <c r="DF125" i="1"/>
  <c r="BS126" i="1"/>
  <c r="BV125" i="1"/>
  <c r="DF73" i="1"/>
  <c r="DC74" i="1"/>
  <c r="DD74" i="1" s="1"/>
  <c r="BV16" i="1"/>
  <c r="DG16" i="1"/>
  <c r="BS17" i="1"/>
  <c r="DD232" i="1"/>
  <c r="DB232" i="1"/>
  <c r="DA232" i="1" s="1"/>
  <c r="BT74" i="1"/>
  <c r="BR74" i="1"/>
  <c r="BR269" i="1"/>
  <c r="BQ269" i="1" s="1"/>
  <c r="BT269" i="1"/>
  <c r="DR73" i="1"/>
  <c r="DT231" i="1"/>
  <c r="DJ73" i="1"/>
  <c r="DY73" i="1"/>
  <c r="CQ268" i="1"/>
  <c r="DQ231" i="1"/>
  <c r="DU231" i="1"/>
  <c r="CG268" i="1"/>
  <c r="CL268" i="1"/>
  <c r="CL73" i="1"/>
  <c r="BY73" i="1"/>
  <c r="CA268" i="1"/>
  <c r="CM268" i="1"/>
  <c r="CP73" i="1"/>
  <c r="DO73" i="1"/>
  <c r="CO268" i="1"/>
  <c r="DL231" i="1"/>
  <c r="DJ231" i="1"/>
  <c r="BX268" i="1"/>
  <c r="DV73" i="1"/>
  <c r="CC73" i="1"/>
  <c r="BX73" i="1"/>
  <c r="CD73" i="1"/>
  <c r="DK231" i="1"/>
  <c r="BZ268" i="1"/>
  <c r="DP73" i="1"/>
  <c r="CN268" i="1"/>
  <c r="BW269" i="1"/>
  <c r="DP231" i="1"/>
  <c r="DG74" i="1"/>
  <c r="DV231" i="1"/>
  <c r="DI231" i="1"/>
  <c r="DS231" i="1"/>
  <c r="EA73" i="1"/>
  <c r="BY268" i="1"/>
  <c r="DS73" i="1"/>
  <c r="DW73" i="1"/>
  <c r="CC268" i="1"/>
  <c r="CB268" i="1"/>
  <c r="DL73" i="1"/>
  <c r="CI73" i="1"/>
  <c r="CH268" i="1"/>
  <c r="DN231" i="1"/>
  <c r="DU73" i="1"/>
  <c r="CN73" i="1"/>
  <c r="CF268" i="1"/>
  <c r="CD268" i="1"/>
  <c r="DX231" i="1"/>
  <c r="DR231" i="1"/>
  <c r="CE73" i="1"/>
  <c r="CJ73" i="1"/>
  <c r="DM231" i="1"/>
  <c r="DX73" i="1"/>
  <c r="DM73" i="1"/>
  <c r="DN73" i="1"/>
  <c r="DH73" i="1"/>
  <c r="CQ73" i="1"/>
  <c r="DZ231" i="1"/>
  <c r="CB73" i="1"/>
  <c r="CK268" i="1"/>
  <c r="EA231" i="1"/>
  <c r="CA73" i="1"/>
  <c r="DO231" i="1"/>
  <c r="DZ73" i="1"/>
  <c r="CO73" i="1"/>
  <c r="DH231" i="1"/>
  <c r="CF73" i="1"/>
  <c r="CG73" i="1"/>
  <c r="CE268" i="1"/>
  <c r="DI73" i="1"/>
  <c r="CK73" i="1"/>
  <c r="CJ268" i="1"/>
  <c r="DQ73" i="1"/>
  <c r="DK73" i="1"/>
  <c r="DY231" i="1"/>
  <c r="CP268" i="1"/>
  <c r="DT73" i="1"/>
  <c r="CI268" i="1"/>
  <c r="CM73" i="1"/>
  <c r="DW231" i="1"/>
  <c r="CH73" i="1"/>
  <c r="DG232" i="1"/>
  <c r="BR126" i="1" l="1"/>
  <c r="BQ126" i="1" s="1"/>
  <c r="BT126" i="1"/>
  <c r="DB126" i="1"/>
  <c r="DA126" i="1" s="1"/>
  <c r="DD126" i="1"/>
  <c r="DB74" i="1"/>
  <c r="DA74" i="1" s="1"/>
  <c r="DC17" i="1"/>
  <c r="BT17" i="1"/>
  <c r="BR17" i="1"/>
  <c r="DF16" i="1"/>
  <c r="DF74" i="1"/>
  <c r="DC75" i="1"/>
  <c r="BQ74" i="1"/>
  <c r="DF232" i="1"/>
  <c r="DC233" i="1"/>
  <c r="BS270" i="1"/>
  <c r="BV269" i="1"/>
  <c r="DR125" i="1"/>
  <c r="CM125" i="1"/>
  <c r="DM125" i="1"/>
  <c r="BW74" i="1"/>
  <c r="DS125" i="1"/>
  <c r="CM16" i="1"/>
  <c r="CP16" i="1"/>
  <c r="DZ125" i="1"/>
  <c r="DX125" i="1"/>
  <c r="CH125" i="1"/>
  <c r="BZ16" i="1"/>
  <c r="CJ125" i="1"/>
  <c r="CK125" i="1"/>
  <c r="CF16" i="1"/>
  <c r="DN125" i="1"/>
  <c r="CI125" i="1"/>
  <c r="DT125" i="1"/>
  <c r="DI125" i="1"/>
  <c r="CQ125" i="1"/>
  <c r="CO16" i="1"/>
  <c r="CD125" i="1"/>
  <c r="DP125" i="1"/>
  <c r="DY125" i="1"/>
  <c r="DV125" i="1"/>
  <c r="CB16" i="1"/>
  <c r="CG125" i="1"/>
  <c r="CK16" i="1"/>
  <c r="CL16" i="1"/>
  <c r="DO125" i="1"/>
  <c r="CN125" i="1"/>
  <c r="CP125" i="1"/>
  <c r="BZ125" i="1"/>
  <c r="CE16" i="1"/>
  <c r="CC16" i="1"/>
  <c r="DJ125" i="1"/>
  <c r="CL125" i="1"/>
  <c r="CC125" i="1"/>
  <c r="CO125" i="1"/>
  <c r="DL125" i="1"/>
  <c r="BX125" i="1"/>
  <c r="DQ125" i="1"/>
  <c r="CH16" i="1"/>
  <c r="CB125" i="1"/>
  <c r="DK125" i="1"/>
  <c r="CQ16" i="1"/>
  <c r="CA16" i="1"/>
  <c r="CE125" i="1"/>
  <c r="DW125" i="1"/>
  <c r="CA125" i="1"/>
  <c r="BX16" i="1"/>
  <c r="BY125" i="1"/>
  <c r="CN16" i="1"/>
  <c r="BY16" i="1"/>
  <c r="CJ16" i="1"/>
  <c r="CD16" i="1"/>
  <c r="EA125" i="1"/>
  <c r="DH125" i="1"/>
  <c r="CF125" i="1"/>
  <c r="DU125" i="1"/>
  <c r="CG16" i="1"/>
  <c r="CI16" i="1"/>
  <c r="BV74" i="1" l="1"/>
  <c r="BS75" i="1"/>
  <c r="BT75" i="1" s="1"/>
  <c r="DM16" i="1"/>
  <c r="DP16" i="1"/>
  <c r="DI16" i="1"/>
  <c r="DY16" i="1"/>
  <c r="DV16" i="1"/>
  <c r="DW16" i="1"/>
  <c r="DH16" i="1"/>
  <c r="DX16" i="1"/>
  <c r="DQ16" i="1"/>
  <c r="DL16" i="1"/>
  <c r="DR16" i="1"/>
  <c r="DJ16" i="1"/>
  <c r="DA16" i="1"/>
  <c r="EA16" i="1"/>
  <c r="DO16" i="1"/>
  <c r="DK16" i="1"/>
  <c r="DT16" i="1"/>
  <c r="DS16" i="1"/>
  <c r="DZ16" i="1"/>
  <c r="DU16" i="1"/>
  <c r="DN16" i="1"/>
  <c r="DB17" i="1"/>
  <c r="BQ17" i="1"/>
  <c r="DD17" i="1"/>
  <c r="DB75" i="1"/>
  <c r="DA75" i="1" s="1"/>
  <c r="DD75" i="1"/>
  <c r="DB233" i="1"/>
  <c r="DA233" i="1" s="1"/>
  <c r="DD233" i="1"/>
  <c r="BT270" i="1"/>
  <c r="BR270" i="1"/>
  <c r="BQ270" i="1" s="1"/>
  <c r="DG126" i="1"/>
  <c r="CQ74" i="1"/>
  <c r="DR74" i="1"/>
  <c r="CE269" i="1"/>
  <c r="CA74" i="1"/>
  <c r="DL232" i="1"/>
  <c r="BY269" i="1"/>
  <c r="DX232" i="1"/>
  <c r="BW17" i="1"/>
  <c r="CL269" i="1"/>
  <c r="CI74" i="1"/>
  <c r="BX269" i="1"/>
  <c r="CH74" i="1"/>
  <c r="DO232" i="1"/>
  <c r="CC269" i="1"/>
  <c r="DS232" i="1"/>
  <c r="CI269" i="1"/>
  <c r="DV232" i="1"/>
  <c r="CK269" i="1"/>
  <c r="CO74" i="1"/>
  <c r="CM269" i="1"/>
  <c r="CB74" i="1"/>
  <c r="CB269" i="1"/>
  <c r="DQ232" i="1"/>
  <c r="DU232" i="1"/>
  <c r="EA232" i="1"/>
  <c r="CQ269" i="1"/>
  <c r="DY232" i="1"/>
  <c r="CO269" i="1"/>
  <c r="CA269" i="1"/>
  <c r="DH232" i="1"/>
  <c r="CD269" i="1"/>
  <c r="BW126" i="1"/>
  <c r="DN232" i="1"/>
  <c r="CN269" i="1"/>
  <c r="DI232" i="1"/>
  <c r="DW232" i="1"/>
  <c r="CH269" i="1"/>
  <c r="DK232" i="1"/>
  <c r="DP232" i="1"/>
  <c r="CJ269" i="1"/>
  <c r="BZ269" i="1"/>
  <c r="DT232" i="1"/>
  <c r="CF74" i="1"/>
  <c r="CF269" i="1"/>
  <c r="DQ74" i="1"/>
  <c r="DR232" i="1"/>
  <c r="CP269" i="1"/>
  <c r="DM232" i="1"/>
  <c r="DJ232" i="1"/>
  <c r="CG269" i="1"/>
  <c r="DZ232" i="1"/>
  <c r="BW270" i="1"/>
  <c r="BV126" i="1" l="1"/>
  <c r="BS127" i="1"/>
  <c r="DF126" i="1"/>
  <c r="DC127" i="1"/>
  <c r="BR75" i="1"/>
  <c r="BQ75" i="1" s="1"/>
  <c r="DG17" i="1"/>
  <c r="BS18" i="1"/>
  <c r="BV17" i="1"/>
  <c r="BS271" i="1"/>
  <c r="BV270" i="1"/>
  <c r="DU74" i="1"/>
  <c r="BX74" i="1"/>
  <c r="DX74" i="1"/>
  <c r="DZ74" i="1"/>
  <c r="EA74" i="1"/>
  <c r="CL74" i="1"/>
  <c r="DI74" i="1"/>
  <c r="DK74" i="1"/>
  <c r="DG75" i="1"/>
  <c r="DL74" i="1"/>
  <c r="CJ74" i="1"/>
  <c r="DH74" i="1"/>
  <c r="DY74" i="1"/>
  <c r="CD74" i="1"/>
  <c r="DW74" i="1"/>
  <c r="DO74" i="1"/>
  <c r="CG74" i="1"/>
  <c r="BW75" i="1"/>
  <c r="DV74" i="1"/>
  <c r="CP74" i="1"/>
  <c r="DN74" i="1"/>
  <c r="CM74" i="1"/>
  <c r="CC74" i="1"/>
  <c r="BY74" i="1"/>
  <c r="CK74" i="1"/>
  <c r="DP74" i="1"/>
  <c r="CN74" i="1"/>
  <c r="DG233" i="1"/>
  <c r="CE74" i="1"/>
  <c r="DJ74" i="1"/>
  <c r="DT74" i="1"/>
  <c r="DM74" i="1"/>
  <c r="DS74" i="1"/>
  <c r="BZ74" i="1"/>
  <c r="BT127" i="1" l="1"/>
  <c r="BR127" i="1"/>
  <c r="BQ127" i="1" s="1"/>
  <c r="DB127" i="1"/>
  <c r="DA127" i="1" s="1"/>
  <c r="DD127" i="1"/>
  <c r="DF233" i="1"/>
  <c r="DC234" i="1"/>
  <c r="DD234" i="1" s="1"/>
  <c r="BS76" i="1"/>
  <c r="BT76" i="1" s="1"/>
  <c r="BV75" i="1"/>
  <c r="DC76" i="1"/>
  <c r="DB76" i="1" s="1"/>
  <c r="DA76" i="1" s="1"/>
  <c r="DF75" i="1"/>
  <c r="DF17" i="1"/>
  <c r="DC18" i="1"/>
  <c r="BR18" i="1"/>
  <c r="BT18" i="1"/>
  <c r="BR271" i="1"/>
  <c r="BQ271" i="1" s="1"/>
  <c r="BT271" i="1"/>
  <c r="DQ126" i="1"/>
  <c r="CG126" i="1"/>
  <c r="DZ233" i="1"/>
  <c r="CF17" i="1"/>
  <c r="DZ126" i="1"/>
  <c r="CL17" i="1"/>
  <c r="DV126" i="1"/>
  <c r="CF126" i="1"/>
  <c r="CA126" i="1"/>
  <c r="DR233" i="1"/>
  <c r="BZ270" i="1"/>
  <c r="DV233" i="1"/>
  <c r="CC126" i="1"/>
  <c r="CD126" i="1"/>
  <c r="CA270" i="1"/>
  <c r="DW126" i="1"/>
  <c r="CA17" i="1"/>
  <c r="DS233" i="1"/>
  <c r="CE126" i="1"/>
  <c r="DM126" i="1"/>
  <c r="DL233" i="1"/>
  <c r="DT126" i="1"/>
  <c r="DT233" i="1"/>
  <c r="BX17" i="1"/>
  <c r="DN126" i="1"/>
  <c r="CB126" i="1"/>
  <c r="CN126" i="1"/>
  <c r="DI233" i="1"/>
  <c r="CP17" i="1"/>
  <c r="DO233" i="1"/>
  <c r="DL126" i="1"/>
  <c r="CN270" i="1"/>
  <c r="CJ270" i="1"/>
  <c r="CB17" i="1"/>
  <c r="CQ17" i="1"/>
  <c r="CI17" i="1"/>
  <c r="CH270" i="1"/>
  <c r="BY17" i="1"/>
  <c r="DX233" i="1"/>
  <c r="CO126" i="1"/>
  <c r="DJ126" i="1"/>
  <c r="CG270" i="1"/>
  <c r="DU126" i="1"/>
  <c r="CO17" i="1"/>
  <c r="CF270" i="1"/>
  <c r="CH126" i="1"/>
  <c r="DK126" i="1"/>
  <c r="DK233" i="1"/>
  <c r="BX270" i="1"/>
  <c r="CJ126" i="1"/>
  <c r="DN233" i="1"/>
  <c r="BY270" i="1"/>
  <c r="CJ17" i="1"/>
  <c r="CN17" i="1"/>
  <c r="CI270" i="1"/>
  <c r="DM233" i="1"/>
  <c r="DP126" i="1"/>
  <c r="CD270" i="1"/>
  <c r="CP126" i="1"/>
  <c r="DY126" i="1"/>
  <c r="DU233" i="1"/>
  <c r="CE270" i="1"/>
  <c r="DY233" i="1"/>
  <c r="CL126" i="1"/>
  <c r="DR126" i="1"/>
  <c r="CO270" i="1"/>
  <c r="DS126" i="1"/>
  <c r="BZ126" i="1"/>
  <c r="EA126" i="1"/>
  <c r="CD17" i="1"/>
  <c r="EA233" i="1"/>
  <c r="CQ126" i="1"/>
  <c r="CC17" i="1"/>
  <c r="CB270" i="1"/>
  <c r="CK126" i="1"/>
  <c r="CG17" i="1"/>
  <c r="CC270" i="1"/>
  <c r="CM17" i="1"/>
  <c r="CE17" i="1"/>
  <c r="CM126" i="1"/>
  <c r="BY126" i="1"/>
  <c r="CQ270" i="1"/>
  <c r="DW233" i="1"/>
  <c r="CK270" i="1"/>
  <c r="DJ233" i="1"/>
  <c r="DP233" i="1"/>
  <c r="DO126" i="1"/>
  <c r="DH126" i="1"/>
  <c r="DQ233" i="1"/>
  <c r="DX126" i="1"/>
  <c r="DH233" i="1"/>
  <c r="BX126" i="1"/>
  <c r="CH17" i="1"/>
  <c r="CL270" i="1"/>
  <c r="DI126" i="1"/>
  <c r="BZ17" i="1"/>
  <c r="CP270" i="1"/>
  <c r="CK17" i="1"/>
  <c r="CM270" i="1"/>
  <c r="CI126" i="1"/>
  <c r="CP75" i="1"/>
  <c r="DG234" i="1"/>
  <c r="DB234" i="1" l="1"/>
  <c r="DA234" i="1" s="1"/>
  <c r="DD76" i="1"/>
  <c r="BR76" i="1"/>
  <c r="BQ76" i="1" s="1"/>
  <c r="EA17" i="1"/>
  <c r="DA17" i="1"/>
  <c r="DW17" i="1"/>
  <c r="DX17" i="1"/>
  <c r="DT17" i="1"/>
  <c r="DP17" i="1"/>
  <c r="DM17" i="1"/>
  <c r="DH17" i="1"/>
  <c r="DL17" i="1"/>
  <c r="DI17" i="1"/>
  <c r="DN17" i="1"/>
  <c r="DJ17" i="1"/>
  <c r="DZ17" i="1"/>
  <c r="DK17" i="1"/>
  <c r="DS17" i="1"/>
  <c r="DU17" i="1"/>
  <c r="DQ17" i="1"/>
  <c r="DO17" i="1"/>
  <c r="DV17" i="1"/>
  <c r="DR17" i="1"/>
  <c r="DY17" i="1"/>
  <c r="DD18" i="1"/>
  <c r="DB18" i="1"/>
  <c r="BQ18" i="1"/>
  <c r="DF234" i="1"/>
  <c r="DC235" i="1"/>
  <c r="DN75" i="1"/>
  <c r="EA75" i="1"/>
  <c r="CJ75" i="1"/>
  <c r="CO75" i="1"/>
  <c r="BX75" i="1"/>
  <c r="BW18" i="1"/>
  <c r="DI75" i="1"/>
  <c r="DP75" i="1"/>
  <c r="CH75" i="1"/>
  <c r="CC75" i="1"/>
  <c r="DX75" i="1"/>
  <c r="DW75" i="1"/>
  <c r="DV75" i="1"/>
  <c r="DM75" i="1"/>
  <c r="BW76" i="1"/>
  <c r="CB75" i="1"/>
  <c r="DR75" i="1"/>
  <c r="BZ75" i="1"/>
  <c r="CN75" i="1"/>
  <c r="CL75" i="1"/>
  <c r="DQ75" i="1"/>
  <c r="CA75" i="1"/>
  <c r="BY75" i="1"/>
  <c r="CI75" i="1"/>
  <c r="DG76" i="1"/>
  <c r="BW271" i="1"/>
  <c r="CD75" i="1"/>
  <c r="CG75" i="1"/>
  <c r="DK75" i="1"/>
  <c r="DH75" i="1"/>
  <c r="DY75" i="1"/>
  <c r="CM75" i="1"/>
  <c r="DZ75" i="1"/>
  <c r="CE75" i="1"/>
  <c r="BW127" i="1"/>
  <c r="DO75" i="1"/>
  <c r="DS75" i="1"/>
  <c r="DU75" i="1"/>
  <c r="CQ75" i="1"/>
  <c r="CF75" i="1"/>
  <c r="DT75" i="1"/>
  <c r="DJ75" i="1"/>
  <c r="CK75" i="1"/>
  <c r="DL75" i="1"/>
  <c r="DG127" i="1"/>
  <c r="DC128" i="1" l="1"/>
  <c r="DF127" i="1"/>
  <c r="BS128" i="1"/>
  <c r="BV127" i="1"/>
  <c r="DF76" i="1"/>
  <c r="DC77" i="1"/>
  <c r="DB77" i="1" s="1"/>
  <c r="DA77" i="1" s="1"/>
  <c r="BV76" i="1"/>
  <c r="BS77" i="1"/>
  <c r="BT77" i="1" s="1"/>
  <c r="BS272" i="1"/>
  <c r="BT272" i="1" s="1"/>
  <c r="BV271" i="1"/>
  <c r="DG18" i="1"/>
  <c r="BV18" i="1"/>
  <c r="BS19" i="1"/>
  <c r="DB235" i="1"/>
  <c r="DA235" i="1" s="1"/>
  <c r="DD235" i="1"/>
  <c r="CK76" i="1"/>
  <c r="DN234" i="1"/>
  <c r="DP234" i="1"/>
  <c r="CO76" i="1"/>
  <c r="CI76" i="1"/>
  <c r="BW77" i="1"/>
  <c r="BT128" i="1" l="1"/>
  <c r="BR128" i="1"/>
  <c r="BQ128" i="1" s="1"/>
  <c r="DD128" i="1"/>
  <c r="DB128" i="1"/>
  <c r="DA128" i="1" s="1"/>
  <c r="BR77" i="1"/>
  <c r="BQ77" i="1" s="1"/>
  <c r="DD77" i="1"/>
  <c r="BR272" i="1"/>
  <c r="BQ272" i="1" s="1"/>
  <c r="DC19" i="1"/>
  <c r="BR19" i="1"/>
  <c r="BT19" i="1"/>
  <c r="DF18" i="1"/>
  <c r="BS78" i="1"/>
  <c r="BV77" i="1"/>
  <c r="DG77" i="1"/>
  <c r="DU127" i="1"/>
  <c r="DL127" i="1"/>
  <c r="DR127" i="1"/>
  <c r="CG271" i="1"/>
  <c r="CE18" i="1"/>
  <c r="CI127" i="1"/>
  <c r="DO127" i="1"/>
  <c r="CI18" i="1"/>
  <c r="DQ127" i="1"/>
  <c r="DJ234" i="1"/>
  <c r="DR234" i="1"/>
  <c r="CD127" i="1"/>
  <c r="BX127" i="1"/>
  <c r="DJ127" i="1"/>
  <c r="DT127" i="1"/>
  <c r="CP76" i="1"/>
  <c r="DN127" i="1"/>
  <c r="CN76" i="1"/>
  <c r="DP76" i="1"/>
  <c r="CC18" i="1"/>
  <c r="DN76" i="1"/>
  <c r="DX127" i="1"/>
  <c r="CC271" i="1"/>
  <c r="DY127" i="1"/>
  <c r="DJ76" i="1"/>
  <c r="CG76" i="1"/>
  <c r="CK271" i="1"/>
  <c r="BZ18" i="1"/>
  <c r="DT234" i="1"/>
  <c r="CF18" i="1"/>
  <c r="DO76" i="1"/>
  <c r="BW272" i="1"/>
  <c r="DQ76" i="1"/>
  <c r="CP127" i="1"/>
  <c r="CJ76" i="1"/>
  <c r="CD271" i="1"/>
  <c r="CE127" i="1"/>
  <c r="DW76" i="1"/>
  <c r="DU76" i="1"/>
  <c r="DV234" i="1"/>
  <c r="CO271" i="1"/>
  <c r="EA234" i="1"/>
  <c r="CM127" i="1"/>
  <c r="CH127" i="1"/>
  <c r="CC76" i="1"/>
  <c r="CP18" i="1"/>
  <c r="CK127" i="1"/>
  <c r="BZ76" i="1"/>
  <c r="DY76" i="1"/>
  <c r="DK234" i="1"/>
  <c r="CJ271" i="1"/>
  <c r="DR76" i="1"/>
  <c r="DZ76" i="1"/>
  <c r="CF127" i="1"/>
  <c r="CL18" i="1"/>
  <c r="DS127" i="1"/>
  <c r="CM271" i="1"/>
  <c r="BX76" i="1"/>
  <c r="CJ18" i="1"/>
  <c r="DH127" i="1"/>
  <c r="CQ271" i="1"/>
  <c r="CM76" i="1"/>
  <c r="CB271" i="1"/>
  <c r="CP271" i="1"/>
  <c r="BY76" i="1"/>
  <c r="CQ127" i="1"/>
  <c r="DH234" i="1"/>
  <c r="CL76" i="1"/>
  <c r="CA18" i="1"/>
  <c r="CD18" i="1"/>
  <c r="DI234" i="1"/>
  <c r="CB76" i="1"/>
  <c r="DK76" i="1"/>
  <c r="DV76" i="1"/>
  <c r="DV127" i="1"/>
  <c r="DM127" i="1"/>
  <c r="CF271" i="1"/>
  <c r="DI76" i="1"/>
  <c r="DP127" i="1"/>
  <c r="CB127" i="1"/>
  <c r="CA271" i="1"/>
  <c r="EA76" i="1"/>
  <c r="DX234" i="1"/>
  <c r="DZ234" i="1"/>
  <c r="CK18" i="1"/>
  <c r="DS76" i="1"/>
  <c r="DT76" i="1"/>
  <c r="DG235" i="1"/>
  <c r="DL234" i="1"/>
  <c r="CN271" i="1"/>
  <c r="CE271" i="1"/>
  <c r="CO127" i="1"/>
  <c r="CL271" i="1"/>
  <c r="DX76" i="1"/>
  <c r="EA127" i="1"/>
  <c r="CQ76" i="1"/>
  <c r="CG18" i="1"/>
  <c r="DQ234" i="1"/>
  <c r="BZ127" i="1"/>
  <c r="CA127" i="1"/>
  <c r="DM76" i="1"/>
  <c r="CH76" i="1"/>
  <c r="DY234" i="1"/>
  <c r="BX271" i="1"/>
  <c r="DK127" i="1"/>
  <c r="CG127" i="1"/>
  <c r="DI127" i="1"/>
  <c r="CJ127" i="1"/>
  <c r="DM234" i="1"/>
  <c r="DS234" i="1"/>
  <c r="DW127" i="1"/>
  <c r="BY271" i="1"/>
  <c r="CH271" i="1"/>
  <c r="CA76" i="1"/>
  <c r="CN127" i="1"/>
  <c r="CL127" i="1"/>
  <c r="CC127" i="1"/>
  <c r="DZ127" i="1"/>
  <c r="CM18" i="1"/>
  <c r="CF76" i="1"/>
  <c r="DH76" i="1"/>
  <c r="CN18" i="1"/>
  <c r="CD76" i="1"/>
  <c r="DW234" i="1"/>
  <c r="BX18" i="1"/>
  <c r="CI271" i="1"/>
  <c r="DL76" i="1"/>
  <c r="CE76" i="1"/>
  <c r="DU234" i="1"/>
  <c r="DL77" i="1"/>
  <c r="CO18" i="1"/>
  <c r="CQ18" i="1"/>
  <c r="DO234" i="1"/>
  <c r="CB18" i="1"/>
  <c r="CH18" i="1"/>
  <c r="BY127" i="1"/>
  <c r="BZ271" i="1"/>
  <c r="BY18" i="1"/>
  <c r="DJ77" i="1"/>
  <c r="DF77" i="1" l="1"/>
  <c r="DC78" i="1"/>
  <c r="DB78" i="1" s="1"/>
  <c r="DA78" i="1" s="1"/>
  <c r="BS273" i="1"/>
  <c r="BT273" i="1" s="1"/>
  <c r="BV272" i="1"/>
  <c r="DF235" i="1"/>
  <c r="DC236" i="1"/>
  <c r="DD236" i="1" s="1"/>
  <c r="DL18" i="1"/>
  <c r="DW18" i="1"/>
  <c r="DO18" i="1"/>
  <c r="DJ18" i="1"/>
  <c r="DV18" i="1"/>
  <c r="DR18" i="1"/>
  <c r="DS18" i="1"/>
  <c r="EA18" i="1"/>
  <c r="DA18" i="1"/>
  <c r="DQ18" i="1"/>
  <c r="DT18" i="1"/>
  <c r="DH18" i="1"/>
  <c r="DN18" i="1"/>
  <c r="DZ18" i="1"/>
  <c r="DU18" i="1"/>
  <c r="DK18" i="1"/>
  <c r="DM18" i="1"/>
  <c r="DX18" i="1"/>
  <c r="DI18" i="1"/>
  <c r="DY18" i="1"/>
  <c r="DP18" i="1"/>
  <c r="DD19" i="1"/>
  <c r="BQ19" i="1"/>
  <c r="DB19" i="1"/>
  <c r="BT78" i="1"/>
  <c r="BR78" i="1"/>
  <c r="CN77" i="1"/>
  <c r="DV77" i="1"/>
  <c r="CE77" i="1"/>
  <c r="DX77" i="1"/>
  <c r="DO77" i="1"/>
  <c r="CD77" i="1"/>
  <c r="DN77" i="1"/>
  <c r="DU77" i="1"/>
  <c r="CA77" i="1"/>
  <c r="CM77" i="1"/>
  <c r="DR77" i="1"/>
  <c r="BW19" i="1"/>
  <c r="DG236" i="1"/>
  <c r="CB77" i="1"/>
  <c r="DS77" i="1"/>
  <c r="CQ77" i="1"/>
  <c r="DI77" i="1"/>
  <c r="CI272" i="1"/>
  <c r="BX77" i="1"/>
  <c r="CM272" i="1"/>
  <c r="BW128" i="1"/>
  <c r="DM77" i="1"/>
  <c r="DQ77" i="1"/>
  <c r="CO77" i="1"/>
  <c r="CG77" i="1"/>
  <c r="DY77" i="1"/>
  <c r="DH77" i="1"/>
  <c r="CK77" i="1"/>
  <c r="CP77" i="1"/>
  <c r="CH77" i="1"/>
  <c r="DT77" i="1"/>
  <c r="CF77" i="1"/>
  <c r="BZ77" i="1"/>
  <c r="DK77" i="1"/>
  <c r="DP77" i="1"/>
  <c r="CJ77" i="1"/>
  <c r="DW77" i="1"/>
  <c r="CL77" i="1"/>
  <c r="CC77" i="1"/>
  <c r="DG78" i="1"/>
  <c r="DG128" i="1"/>
  <c r="CI77" i="1"/>
  <c r="BY77" i="1"/>
  <c r="EA77" i="1"/>
  <c r="DZ77" i="1"/>
  <c r="DD78" i="1" l="1"/>
  <c r="BV128" i="1"/>
  <c r="BS129" i="1"/>
  <c r="DC129" i="1"/>
  <c r="DF128" i="1"/>
  <c r="DB236" i="1"/>
  <c r="DA236" i="1" s="1"/>
  <c r="BR273" i="1"/>
  <c r="BQ273" i="1" s="1"/>
  <c r="BS20" i="1"/>
  <c r="DG19" i="1"/>
  <c r="BV19" i="1"/>
  <c r="DF78" i="1"/>
  <c r="DC79" i="1"/>
  <c r="BQ78" i="1"/>
  <c r="DC237" i="1"/>
  <c r="DF236" i="1"/>
  <c r="CQ272" i="1"/>
  <c r="CB272" i="1"/>
  <c r="BZ272" i="1"/>
  <c r="CJ272" i="1"/>
  <c r="DN235" i="1"/>
  <c r="DL235" i="1"/>
  <c r="DS235" i="1"/>
  <c r="EA235" i="1"/>
  <c r="DU235" i="1"/>
  <c r="DR235" i="1"/>
  <c r="CP272" i="1"/>
  <c r="CG272" i="1"/>
  <c r="DX235" i="1"/>
  <c r="CD272" i="1"/>
  <c r="CL272" i="1"/>
  <c r="BX272" i="1"/>
  <c r="CF272" i="1"/>
  <c r="DI235" i="1"/>
  <c r="DZ235" i="1"/>
  <c r="DW235" i="1"/>
  <c r="CN272" i="1"/>
  <c r="CE272" i="1"/>
  <c r="DO235" i="1"/>
  <c r="CO272" i="1"/>
  <c r="DV235" i="1"/>
  <c r="BW273" i="1"/>
  <c r="DJ235" i="1"/>
  <c r="CA272" i="1"/>
  <c r="DP235" i="1"/>
  <c r="DY235" i="1"/>
  <c r="BW78" i="1"/>
  <c r="CK272" i="1"/>
  <c r="DT235" i="1"/>
  <c r="DQ235" i="1"/>
  <c r="DK235" i="1"/>
  <c r="CH272" i="1"/>
  <c r="DH235" i="1"/>
  <c r="DM235" i="1"/>
  <c r="BY272" i="1"/>
  <c r="CC272" i="1"/>
  <c r="DD129" i="1" l="1"/>
  <c r="DB129" i="1"/>
  <c r="DA129" i="1" s="1"/>
  <c r="BR129" i="1"/>
  <c r="BQ129" i="1" s="1"/>
  <c r="BT129" i="1"/>
  <c r="BS79" i="1"/>
  <c r="BT79" i="1" s="1"/>
  <c r="BV78" i="1"/>
  <c r="BV273" i="1"/>
  <c r="BS274" i="1"/>
  <c r="BT274" i="1" s="1"/>
  <c r="DF19" i="1"/>
  <c r="DC20" i="1"/>
  <c r="BT20" i="1"/>
  <c r="BR20" i="1"/>
  <c r="DB79" i="1"/>
  <c r="DA79" i="1" s="1"/>
  <c r="DD79" i="1"/>
  <c r="DB237" i="1"/>
  <c r="DA237" i="1" s="1"/>
  <c r="DD237" i="1"/>
  <c r="DV128" i="1"/>
  <c r="CO78" i="1"/>
  <c r="DK128" i="1"/>
  <c r="CH78" i="1"/>
  <c r="CF128" i="1"/>
  <c r="CN19" i="1"/>
  <c r="CC78" i="1"/>
  <c r="CJ78" i="1"/>
  <c r="CQ78" i="1"/>
  <c r="CC128" i="1"/>
  <c r="DQ128" i="1"/>
  <c r="DZ78" i="1"/>
  <c r="CL78" i="1"/>
  <c r="BW79" i="1"/>
  <c r="DZ128" i="1"/>
  <c r="CK19" i="1"/>
  <c r="CG19" i="1"/>
  <c r="CB19" i="1"/>
  <c r="DJ128" i="1"/>
  <c r="CO19" i="1"/>
  <c r="DI78" i="1"/>
  <c r="CK128" i="1"/>
  <c r="CK78" i="1"/>
  <c r="CE19" i="1"/>
  <c r="DR78" i="1"/>
  <c r="CA19" i="1"/>
  <c r="DU128" i="1"/>
  <c r="DS78" i="1"/>
  <c r="CP273" i="1"/>
  <c r="CB78" i="1"/>
  <c r="DT128" i="1"/>
  <c r="DN78" i="1"/>
  <c r="DP128" i="1"/>
  <c r="BX78" i="1"/>
  <c r="BZ128" i="1"/>
  <c r="DN236" i="1"/>
  <c r="CP19" i="1"/>
  <c r="CQ128" i="1"/>
  <c r="DU78" i="1"/>
  <c r="BX19" i="1"/>
  <c r="DW128" i="1"/>
  <c r="DL128" i="1"/>
  <c r="DM128" i="1"/>
  <c r="CN273" i="1"/>
  <c r="CE128" i="1"/>
  <c r="BZ19" i="1"/>
  <c r="DW78" i="1"/>
  <c r="CG128" i="1"/>
  <c r="DR128" i="1"/>
  <c r="CQ19" i="1"/>
  <c r="DM78" i="1"/>
  <c r="DX78" i="1"/>
  <c r="CI19" i="1"/>
  <c r="CL128" i="1"/>
  <c r="CA128" i="1"/>
  <c r="CP128" i="1"/>
  <c r="EA128" i="1"/>
  <c r="DO128" i="1"/>
  <c r="CH128" i="1"/>
  <c r="BY128" i="1"/>
  <c r="CD78" i="1"/>
  <c r="BY78" i="1"/>
  <c r="DS128" i="1"/>
  <c r="CJ19" i="1"/>
  <c r="CL19" i="1"/>
  <c r="CF78" i="1"/>
  <c r="CA78" i="1"/>
  <c r="CM128" i="1"/>
  <c r="DH128" i="1"/>
  <c r="CP78" i="1"/>
  <c r="DY236" i="1"/>
  <c r="CO128" i="1"/>
  <c r="CI78" i="1"/>
  <c r="BX128" i="1"/>
  <c r="DQ78" i="1"/>
  <c r="CM78" i="1"/>
  <c r="CQ273" i="1"/>
  <c r="DY128" i="1"/>
  <c r="DN128" i="1"/>
  <c r="CI128" i="1"/>
  <c r="CF19" i="1"/>
  <c r="BY19" i="1"/>
  <c r="CN128" i="1"/>
  <c r="CJ128" i="1"/>
  <c r="DX128" i="1"/>
  <c r="CB128" i="1"/>
  <c r="DI128" i="1"/>
  <c r="CD19" i="1"/>
  <c r="CJ273" i="1"/>
  <c r="DJ78" i="1"/>
  <c r="CM19" i="1"/>
  <c r="CG78" i="1"/>
  <c r="CD128" i="1"/>
  <c r="CH19" i="1"/>
  <c r="CC19" i="1"/>
  <c r="CM273" i="1"/>
  <c r="BW274" i="1"/>
  <c r="BR79" i="1" l="1"/>
  <c r="BQ79" i="1" s="1"/>
  <c r="BR274" i="1"/>
  <c r="BQ274" i="1" s="1"/>
  <c r="DZ19" i="1"/>
  <c r="DK19" i="1"/>
  <c r="DR19" i="1"/>
  <c r="DY19" i="1"/>
  <c r="DI19" i="1"/>
  <c r="DL19" i="1"/>
  <c r="DO19" i="1"/>
  <c r="DQ19" i="1"/>
  <c r="DS19" i="1"/>
  <c r="DA19" i="1"/>
  <c r="EA19" i="1"/>
  <c r="DM19" i="1"/>
  <c r="DT19" i="1"/>
  <c r="DP19" i="1"/>
  <c r="DW19" i="1"/>
  <c r="DN19" i="1"/>
  <c r="DX19" i="1"/>
  <c r="DJ19" i="1"/>
  <c r="DU19" i="1"/>
  <c r="DH19" i="1"/>
  <c r="DV19" i="1"/>
  <c r="DB20" i="1"/>
  <c r="BQ20" i="1"/>
  <c r="DD20" i="1"/>
  <c r="BS80" i="1"/>
  <c r="BV79" i="1"/>
  <c r="BS275" i="1"/>
  <c r="BV274" i="1"/>
  <c r="DQ236" i="1"/>
  <c r="DT236" i="1"/>
  <c r="DP78" i="1"/>
  <c r="CL273" i="1"/>
  <c r="CN78" i="1"/>
  <c r="DO78" i="1"/>
  <c r="DL236" i="1"/>
  <c r="DU236" i="1"/>
  <c r="CF273" i="1"/>
  <c r="CA273" i="1"/>
  <c r="DY78" i="1"/>
  <c r="DK236" i="1"/>
  <c r="DI236" i="1"/>
  <c r="DK78" i="1"/>
  <c r="CD273" i="1"/>
  <c r="DZ236" i="1"/>
  <c r="DJ236" i="1"/>
  <c r="EA236" i="1"/>
  <c r="DR236" i="1"/>
  <c r="DW236" i="1"/>
  <c r="DS236" i="1"/>
  <c r="BY273" i="1"/>
  <c r="CB273" i="1"/>
  <c r="CE78" i="1"/>
  <c r="CK273" i="1"/>
  <c r="DH78" i="1"/>
  <c r="DG237" i="1"/>
  <c r="BX273" i="1"/>
  <c r="CE273" i="1"/>
  <c r="EA78" i="1"/>
  <c r="EA79" i="1"/>
  <c r="DG79" i="1"/>
  <c r="BZ78" i="1"/>
  <c r="DP236" i="1"/>
  <c r="CC273" i="1"/>
  <c r="DI79" i="1"/>
  <c r="DX236" i="1"/>
  <c r="DM236" i="1"/>
  <c r="DV78" i="1"/>
  <c r="BW20" i="1"/>
  <c r="CG273" i="1"/>
  <c r="DL78" i="1"/>
  <c r="BW129" i="1"/>
  <c r="CO273" i="1"/>
  <c r="BZ273" i="1"/>
  <c r="DH236" i="1"/>
  <c r="CH273" i="1"/>
  <c r="DO236" i="1"/>
  <c r="DG129" i="1"/>
  <c r="DV236" i="1"/>
  <c r="CI273" i="1"/>
  <c r="DT78" i="1"/>
  <c r="DC130" i="1" l="1"/>
  <c r="DF129" i="1"/>
  <c r="BS130" i="1"/>
  <c r="BV129" i="1"/>
  <c r="DF237" i="1"/>
  <c r="DC238" i="1"/>
  <c r="DD238" i="1" s="1"/>
  <c r="DF79" i="1"/>
  <c r="DC80" i="1"/>
  <c r="DD80" i="1" s="1"/>
  <c r="BS21" i="1"/>
  <c r="DG20" i="1"/>
  <c r="BV20" i="1"/>
  <c r="BT80" i="1"/>
  <c r="BR80" i="1"/>
  <c r="BR275" i="1"/>
  <c r="BQ275" i="1" s="1"/>
  <c r="BT275" i="1"/>
  <c r="EA237" i="1"/>
  <c r="DH237" i="1"/>
  <c r="DY79" i="1"/>
  <c r="DH79" i="1"/>
  <c r="DM79" i="1"/>
  <c r="CG79" i="1"/>
  <c r="BY79" i="1"/>
  <c r="CB79" i="1"/>
  <c r="CO79" i="1"/>
  <c r="BW275" i="1"/>
  <c r="CK79" i="1"/>
  <c r="DS237" i="1"/>
  <c r="CQ274" i="1"/>
  <c r="DK237" i="1"/>
  <c r="DK79" i="1"/>
  <c r="DX79" i="1"/>
  <c r="CH274" i="1"/>
  <c r="DV79" i="1"/>
  <c r="CJ274" i="1"/>
  <c r="CD79" i="1"/>
  <c r="DV237" i="1"/>
  <c r="CI274" i="1"/>
  <c r="DQ237" i="1"/>
  <c r="DM237" i="1"/>
  <c r="CA274" i="1"/>
  <c r="DG238" i="1"/>
  <c r="DJ79" i="1"/>
  <c r="CE274" i="1"/>
  <c r="CM274" i="1"/>
  <c r="DZ79" i="1"/>
  <c r="DT79" i="1"/>
  <c r="DG80" i="1"/>
  <c r="DR237" i="1"/>
  <c r="CB274" i="1"/>
  <c r="CA79" i="1"/>
  <c r="DQ79" i="1"/>
  <c r="DT237" i="1"/>
  <c r="DN79" i="1"/>
  <c r="DP79" i="1"/>
  <c r="CP274" i="1"/>
  <c r="CN274" i="1"/>
  <c r="DU237" i="1"/>
  <c r="CN79" i="1"/>
  <c r="DU79" i="1"/>
  <c r="BZ274" i="1"/>
  <c r="BY274" i="1"/>
  <c r="CP79" i="1"/>
  <c r="BX274" i="1"/>
  <c r="CL274" i="1"/>
  <c r="CH79" i="1"/>
  <c r="DS79" i="1"/>
  <c r="BX79" i="1"/>
  <c r="DL79" i="1"/>
  <c r="DP237" i="1"/>
  <c r="DI237" i="1"/>
  <c r="CC274" i="1"/>
  <c r="DW237" i="1"/>
  <c r="DJ237" i="1"/>
  <c r="DX237" i="1"/>
  <c r="DL237" i="1"/>
  <c r="DY237" i="1"/>
  <c r="CG274" i="1"/>
  <c r="CQ79" i="1"/>
  <c r="CL79" i="1"/>
  <c r="DR79" i="1"/>
  <c r="CC79" i="1"/>
  <c r="DZ237" i="1"/>
  <c r="DO237" i="1"/>
  <c r="CO274" i="1"/>
  <c r="CD274" i="1"/>
  <c r="CK274" i="1"/>
  <c r="DN237" i="1"/>
  <c r="CF79" i="1"/>
  <c r="CE79" i="1"/>
  <c r="CM79" i="1"/>
  <c r="CJ79" i="1"/>
  <c r="DW79" i="1"/>
  <c r="DO79" i="1"/>
  <c r="BZ79" i="1"/>
  <c r="CI79" i="1"/>
  <c r="CF274" i="1"/>
  <c r="BT130" i="1" l="1"/>
  <c r="BR130" i="1"/>
  <c r="BQ130" i="1" s="1"/>
  <c r="DD130" i="1"/>
  <c r="DB130" i="1"/>
  <c r="DA130" i="1" s="1"/>
  <c r="DB80" i="1"/>
  <c r="DA80" i="1" s="1"/>
  <c r="DB238" i="1"/>
  <c r="DA238" i="1" s="1"/>
  <c r="DC81" i="1"/>
  <c r="DF20" i="1"/>
  <c r="DC21" i="1"/>
  <c r="BR21" i="1"/>
  <c r="BT21" i="1"/>
  <c r="DF80" i="1"/>
  <c r="BQ80" i="1"/>
  <c r="DC239" i="1"/>
  <c r="DF238" i="1"/>
  <c r="BS276" i="1"/>
  <c r="BV275" i="1"/>
  <c r="CM20" i="1"/>
  <c r="CK20" i="1"/>
  <c r="CF20" i="1"/>
  <c r="BW80" i="1"/>
  <c r="CA20" i="1"/>
  <c r="DL129" i="1"/>
  <c r="CF129" i="1"/>
  <c r="BY129" i="1"/>
  <c r="CK129" i="1"/>
  <c r="CB129" i="1"/>
  <c r="DH129" i="1"/>
  <c r="CH129" i="1"/>
  <c r="CN129" i="1"/>
  <c r="CI20" i="1"/>
  <c r="DT129" i="1"/>
  <c r="CC20" i="1"/>
  <c r="CD20" i="1"/>
  <c r="DV129" i="1"/>
  <c r="DI129" i="1"/>
  <c r="EA129" i="1"/>
  <c r="BZ20" i="1"/>
  <c r="DX129" i="1"/>
  <c r="CB20" i="1"/>
  <c r="DU129" i="1"/>
  <c r="DJ129" i="1"/>
  <c r="CN20" i="1"/>
  <c r="CD129" i="1"/>
  <c r="DR129" i="1"/>
  <c r="CJ20" i="1"/>
  <c r="CO129" i="1"/>
  <c r="DN129" i="1"/>
  <c r="DS129" i="1"/>
  <c r="CH20" i="1"/>
  <c r="CP20" i="1"/>
  <c r="CP129" i="1"/>
  <c r="CM129" i="1"/>
  <c r="CG20" i="1"/>
  <c r="CL20" i="1"/>
  <c r="DP129" i="1"/>
  <c r="CE129" i="1"/>
  <c r="CL129" i="1"/>
  <c r="CG129" i="1"/>
  <c r="CJ129" i="1"/>
  <c r="BZ129" i="1"/>
  <c r="DY129" i="1"/>
  <c r="CE20" i="1"/>
  <c r="DO129" i="1"/>
  <c r="CI129" i="1"/>
  <c r="CQ20" i="1"/>
  <c r="DK129" i="1"/>
  <c r="DZ129" i="1"/>
  <c r="BX20" i="1"/>
  <c r="BY20" i="1"/>
  <c r="BX129" i="1"/>
  <c r="DM129" i="1"/>
  <c r="CO20" i="1"/>
  <c r="DQ129" i="1"/>
  <c r="CC129" i="1"/>
  <c r="CQ129" i="1"/>
  <c r="DW129" i="1"/>
  <c r="CA129" i="1"/>
  <c r="BS81" i="1" l="1"/>
  <c r="BT81" i="1" s="1"/>
  <c r="BV80" i="1"/>
  <c r="DB81" i="1"/>
  <c r="DA81" i="1" s="1"/>
  <c r="DD81" i="1"/>
  <c r="DO20" i="1"/>
  <c r="DL20" i="1"/>
  <c r="DQ20" i="1"/>
  <c r="DJ20" i="1"/>
  <c r="DK20" i="1"/>
  <c r="DI20" i="1"/>
  <c r="DP20" i="1"/>
  <c r="DU20" i="1"/>
  <c r="DZ20" i="1"/>
  <c r="DR20" i="1"/>
  <c r="DH20" i="1"/>
  <c r="DX20" i="1"/>
  <c r="DY20" i="1"/>
  <c r="DM20" i="1"/>
  <c r="DN20" i="1"/>
  <c r="EA20" i="1"/>
  <c r="DA20" i="1"/>
  <c r="DT20" i="1"/>
  <c r="DS20" i="1"/>
  <c r="DV20" i="1"/>
  <c r="DW20" i="1"/>
  <c r="DD21" i="1"/>
  <c r="BQ21" i="1"/>
  <c r="DB21" i="1"/>
  <c r="DB239" i="1"/>
  <c r="DA239" i="1" s="1"/>
  <c r="DD239" i="1"/>
  <c r="BT276" i="1"/>
  <c r="BR276" i="1"/>
  <c r="BQ276" i="1" s="1"/>
  <c r="CO275" i="1"/>
  <c r="CD275" i="1"/>
  <c r="DM80" i="1"/>
  <c r="DG130" i="1"/>
  <c r="BX275" i="1"/>
  <c r="DM238" i="1"/>
  <c r="CQ275" i="1"/>
  <c r="DL238" i="1"/>
  <c r="CA275" i="1"/>
  <c r="CP80" i="1"/>
  <c r="CG275" i="1"/>
  <c r="CE275" i="1"/>
  <c r="DR80" i="1"/>
  <c r="CC275" i="1"/>
  <c r="CJ275" i="1"/>
  <c r="EA238" i="1"/>
  <c r="DI238" i="1"/>
  <c r="DH80" i="1"/>
  <c r="CF275" i="1"/>
  <c r="CL275" i="1"/>
  <c r="DW80" i="1"/>
  <c r="CF80" i="1"/>
  <c r="DK238" i="1"/>
  <c r="DN238" i="1"/>
  <c r="CM275" i="1"/>
  <c r="CI80" i="1"/>
  <c r="CG80" i="1"/>
  <c r="DT80" i="1"/>
  <c r="DT238" i="1"/>
  <c r="CL80" i="1"/>
  <c r="BZ275" i="1"/>
  <c r="BX80" i="1"/>
  <c r="DV238" i="1"/>
  <c r="CN275" i="1"/>
  <c r="CK80" i="1"/>
  <c r="DP238" i="1"/>
  <c r="DX238" i="1"/>
  <c r="DI80" i="1"/>
  <c r="BY80" i="1"/>
  <c r="CB275" i="1"/>
  <c r="DX80" i="1"/>
  <c r="DR238" i="1"/>
  <c r="CK275" i="1"/>
  <c r="CC80" i="1"/>
  <c r="DW238" i="1"/>
  <c r="CB80" i="1"/>
  <c r="DQ238" i="1"/>
  <c r="DS238" i="1"/>
  <c r="BW130" i="1"/>
  <c r="DO80" i="1"/>
  <c r="BW21" i="1"/>
  <c r="DU238" i="1"/>
  <c r="CP275" i="1"/>
  <c r="CH275" i="1"/>
  <c r="CH80" i="1"/>
  <c r="BY275" i="1"/>
  <c r="DO238" i="1"/>
  <c r="DY238" i="1"/>
  <c r="DZ238" i="1"/>
  <c r="CI275" i="1"/>
  <c r="DJ238" i="1"/>
  <c r="DH238" i="1"/>
  <c r="BW81" i="1"/>
  <c r="BW276" i="1"/>
  <c r="DC131" i="1" l="1"/>
  <c r="DF130" i="1"/>
  <c r="BV130" i="1"/>
  <c r="BS131" i="1"/>
  <c r="BR81" i="1"/>
  <c r="BQ81" i="1" s="1"/>
  <c r="BV81" i="1"/>
  <c r="BS82" i="1"/>
  <c r="BV21" i="1"/>
  <c r="BS22" i="1"/>
  <c r="DG21" i="1"/>
  <c r="BS277" i="1"/>
  <c r="BV276" i="1"/>
  <c r="CE80" i="1"/>
  <c r="CM80" i="1"/>
  <c r="DG239" i="1"/>
  <c r="BZ80" i="1"/>
  <c r="DY80" i="1"/>
  <c r="DU80" i="1"/>
  <c r="CD80" i="1"/>
  <c r="DN80" i="1"/>
  <c r="CO80" i="1"/>
  <c r="CA80" i="1"/>
  <c r="EA80" i="1"/>
  <c r="CQ80" i="1"/>
  <c r="DG81" i="1"/>
  <c r="DK80" i="1"/>
  <c r="DS80" i="1"/>
  <c r="DV80" i="1"/>
  <c r="CJ80" i="1"/>
  <c r="CN80" i="1"/>
  <c r="DP80" i="1"/>
  <c r="DL80" i="1"/>
  <c r="DQ80" i="1"/>
  <c r="DJ80" i="1"/>
  <c r="DZ80" i="1"/>
  <c r="CG81" i="1"/>
  <c r="BT131" i="1" l="1"/>
  <c r="BR131" i="1"/>
  <c r="BQ131" i="1" s="1"/>
  <c r="DD131" i="1"/>
  <c r="DB131" i="1"/>
  <c r="DA131" i="1" s="1"/>
  <c r="DF239" i="1"/>
  <c r="DC240" i="1"/>
  <c r="DD240" i="1" s="1"/>
  <c r="DF81" i="1"/>
  <c r="DC82" i="1"/>
  <c r="DD82" i="1" s="1"/>
  <c r="BT82" i="1"/>
  <c r="BR82" i="1"/>
  <c r="BQ82" i="1" s="1"/>
  <c r="DC22" i="1"/>
  <c r="BT22" i="1"/>
  <c r="BR22" i="1"/>
  <c r="DF21" i="1"/>
  <c r="BT277" i="1"/>
  <c r="BR277" i="1"/>
  <c r="BQ277" i="1" s="1"/>
  <c r="CF130" i="1"/>
  <c r="DQ81" i="1"/>
  <c r="DO239" i="1"/>
  <c r="CB81" i="1"/>
  <c r="DI130" i="1"/>
  <c r="CH130" i="1"/>
  <c r="CC130" i="1"/>
  <c r="DR130" i="1"/>
  <c r="DT81" i="1"/>
  <c r="DX130" i="1"/>
  <c r="CP276" i="1"/>
  <c r="EA239" i="1"/>
  <c r="CL81" i="1"/>
  <c r="CI81" i="1"/>
  <c r="CN130" i="1"/>
  <c r="DW239" i="1"/>
  <c r="DJ130" i="1"/>
  <c r="CE21" i="1"/>
  <c r="CK21" i="1"/>
  <c r="CO276" i="1"/>
  <c r="CO130" i="1"/>
  <c r="DU130" i="1"/>
  <c r="CP130" i="1"/>
  <c r="CC81" i="1"/>
  <c r="CF276" i="1"/>
  <c r="CF21" i="1"/>
  <c r="CM21" i="1"/>
  <c r="DN130" i="1"/>
  <c r="CC276" i="1"/>
  <c r="CE81" i="1"/>
  <c r="CA21" i="1"/>
  <c r="CL276" i="1"/>
  <c r="DZ81" i="1"/>
  <c r="CD130" i="1"/>
  <c r="DL239" i="1"/>
  <c r="CO21" i="1"/>
  <c r="CN81" i="1"/>
  <c r="DK81" i="1"/>
  <c r="CM130" i="1"/>
  <c r="BZ276" i="1"/>
  <c r="DV81" i="1"/>
  <c r="DY239" i="1"/>
  <c r="CQ130" i="1"/>
  <c r="CD21" i="1"/>
  <c r="CJ276" i="1"/>
  <c r="DR81" i="1"/>
  <c r="CQ81" i="1"/>
  <c r="DP130" i="1"/>
  <c r="DM81" i="1"/>
  <c r="DX239" i="1"/>
  <c r="DN239" i="1"/>
  <c r="DW81" i="1"/>
  <c r="DU239" i="1"/>
  <c r="BX81" i="1"/>
  <c r="DJ239" i="1"/>
  <c r="DN81" i="1"/>
  <c r="CD276" i="1"/>
  <c r="CQ21" i="1"/>
  <c r="CB21" i="1"/>
  <c r="DX81" i="1"/>
  <c r="DI239" i="1"/>
  <c r="CK276" i="1"/>
  <c r="DY130" i="1"/>
  <c r="BW82" i="1"/>
  <c r="DK130" i="1"/>
  <c r="CC21" i="1"/>
  <c r="CB130" i="1"/>
  <c r="CA130" i="1"/>
  <c r="DW130" i="1"/>
  <c r="DI81" i="1"/>
  <c r="CG276" i="1"/>
  <c r="BY276" i="1"/>
  <c r="BY81" i="1"/>
  <c r="CP81" i="1"/>
  <c r="CJ21" i="1"/>
  <c r="CI276" i="1"/>
  <c r="DH81" i="1"/>
  <c r="CA81" i="1"/>
  <c r="DU81" i="1"/>
  <c r="CE276" i="1"/>
  <c r="EA81" i="1"/>
  <c r="BZ21" i="1"/>
  <c r="BY21" i="1"/>
  <c r="DM239" i="1"/>
  <c r="CA276" i="1"/>
  <c r="BX21" i="1"/>
  <c r="BZ81" i="1"/>
  <c r="CI130" i="1"/>
  <c r="BZ130" i="1"/>
  <c r="DO81" i="1"/>
  <c r="CQ276" i="1"/>
  <c r="CM81" i="1"/>
  <c r="CH276" i="1"/>
  <c r="DR239" i="1"/>
  <c r="DJ81" i="1"/>
  <c r="DP239" i="1"/>
  <c r="DS81" i="1"/>
  <c r="DQ239" i="1"/>
  <c r="BY130" i="1"/>
  <c r="DT130" i="1"/>
  <c r="EA130" i="1"/>
  <c r="DO130" i="1"/>
  <c r="CG130" i="1"/>
  <c r="DY81" i="1"/>
  <c r="CK81" i="1"/>
  <c r="CM276" i="1"/>
  <c r="DV130" i="1"/>
  <c r="CK130" i="1"/>
  <c r="CJ130" i="1"/>
  <c r="BX130" i="1"/>
  <c r="CN276" i="1"/>
  <c r="CE130" i="1"/>
  <c r="DS130" i="1"/>
  <c r="DL130" i="1"/>
  <c r="DV239" i="1"/>
  <c r="CL130" i="1"/>
  <c r="DT239" i="1"/>
  <c r="DS239" i="1"/>
  <c r="CD81" i="1"/>
  <c r="DZ130" i="1"/>
  <c r="DK239" i="1"/>
  <c r="DQ130" i="1"/>
  <c r="DZ239" i="1"/>
  <c r="BX276" i="1"/>
  <c r="CI21" i="1"/>
  <c r="CO81" i="1"/>
  <c r="DM130" i="1"/>
  <c r="CF81" i="1"/>
  <c r="CB276" i="1"/>
  <c r="DP81" i="1"/>
  <c r="DH130" i="1"/>
  <c r="CL21" i="1"/>
  <c r="CG21" i="1"/>
  <c r="DL81" i="1"/>
  <c r="CP21" i="1"/>
  <c r="CH81" i="1"/>
  <c r="CJ81" i="1"/>
  <c r="DH239" i="1"/>
  <c r="CN21" i="1"/>
  <c r="CH21" i="1"/>
  <c r="BW277" i="1"/>
  <c r="DB240" i="1" l="1"/>
  <c r="DA240" i="1" s="1"/>
  <c r="DB82" i="1"/>
  <c r="DA82" i="1" s="1"/>
  <c r="BV82" i="1"/>
  <c r="BS83" i="1"/>
  <c r="DZ21" i="1"/>
  <c r="DS21" i="1"/>
  <c r="DL21" i="1"/>
  <c r="DY21" i="1"/>
  <c r="DV21" i="1"/>
  <c r="DQ21" i="1"/>
  <c r="DA21" i="1"/>
  <c r="EA21" i="1"/>
  <c r="DT21" i="1"/>
  <c r="DP21" i="1"/>
  <c r="DK21" i="1"/>
  <c r="DW21" i="1"/>
  <c r="DO21" i="1"/>
  <c r="DI21" i="1"/>
  <c r="DN21" i="1"/>
  <c r="DJ21" i="1"/>
  <c r="DR21" i="1"/>
  <c r="DX21" i="1"/>
  <c r="DH21" i="1"/>
  <c r="DU21" i="1"/>
  <c r="DM21" i="1"/>
  <c r="BQ22" i="1"/>
  <c r="DB22" i="1"/>
  <c r="DD22" i="1"/>
  <c r="BS278" i="1"/>
  <c r="BV277" i="1"/>
  <c r="CL82" i="1"/>
  <c r="DW82" i="1"/>
  <c r="BW131" i="1"/>
  <c r="CM82" i="1"/>
  <c r="CC82" i="1"/>
  <c r="CQ82" i="1"/>
  <c r="DV82" i="1"/>
  <c r="DG240" i="1"/>
  <c r="CG82" i="1"/>
  <c r="BW22" i="1"/>
  <c r="DG131" i="1"/>
  <c r="DK82" i="1"/>
  <c r="DQ82" i="1"/>
  <c r="DH82" i="1"/>
  <c r="DM82" i="1"/>
  <c r="DG82" i="1"/>
  <c r="BV131" i="1" l="1"/>
  <c r="BS132" i="1"/>
  <c r="DF131" i="1"/>
  <c r="DC132" i="1"/>
  <c r="DF240" i="1"/>
  <c r="DC241" i="1"/>
  <c r="DD241" i="1" s="1"/>
  <c r="DF82" i="1"/>
  <c r="DC83" i="1"/>
  <c r="DB83" i="1" s="1"/>
  <c r="DA83" i="1" s="1"/>
  <c r="BT83" i="1"/>
  <c r="BR83" i="1"/>
  <c r="BQ83" i="1" s="1"/>
  <c r="BS23" i="1"/>
  <c r="BV22" i="1"/>
  <c r="DG22" i="1"/>
  <c r="BR278" i="1"/>
  <c r="BQ278" i="1" s="1"/>
  <c r="BT278" i="1"/>
  <c r="CA82" i="1"/>
  <c r="DM240" i="1"/>
  <c r="DV240" i="1"/>
  <c r="DJ82" i="1"/>
  <c r="CI277" i="1"/>
  <c r="CO277" i="1"/>
  <c r="CF277" i="1"/>
  <c r="CE277" i="1"/>
  <c r="CL277" i="1"/>
  <c r="DZ240" i="1"/>
  <c r="BX82" i="1"/>
  <c r="DN82" i="1"/>
  <c r="CD82" i="1"/>
  <c r="DU82" i="1"/>
  <c r="BZ82" i="1"/>
  <c r="DI82" i="1"/>
  <c r="BW278" i="1"/>
  <c r="DS240" i="1"/>
  <c r="DY240" i="1"/>
  <c r="DW240" i="1"/>
  <c r="DL82" i="1"/>
  <c r="DU240" i="1"/>
  <c r="CI82" i="1"/>
  <c r="CN82" i="1"/>
  <c r="CD277" i="1"/>
  <c r="DP240" i="1"/>
  <c r="CP277" i="1"/>
  <c r="CB277" i="1"/>
  <c r="CJ277" i="1"/>
  <c r="EA240" i="1"/>
  <c r="DK240" i="1"/>
  <c r="CB82" i="1"/>
  <c r="EA82" i="1"/>
  <c r="CG277" i="1"/>
  <c r="BW83" i="1"/>
  <c r="DO82" i="1"/>
  <c r="DT240" i="1"/>
  <c r="CE82" i="1"/>
  <c r="CH277" i="1"/>
  <c r="CP82" i="1"/>
  <c r="CM277" i="1"/>
  <c r="DI240" i="1"/>
  <c r="BX277" i="1"/>
  <c r="CN277" i="1"/>
  <c r="CK277" i="1"/>
  <c r="DZ82" i="1"/>
  <c r="DX82" i="1"/>
  <c r="CC277" i="1"/>
  <c r="BZ277" i="1"/>
  <c r="DY82" i="1"/>
  <c r="DR240" i="1"/>
  <c r="CA277" i="1"/>
  <c r="CH82" i="1"/>
  <c r="DQ240" i="1"/>
  <c r="DL240" i="1"/>
  <c r="DN240" i="1"/>
  <c r="CO82" i="1"/>
  <c r="CF82" i="1"/>
  <c r="DG241" i="1"/>
  <c r="DS82" i="1"/>
  <c r="DX240" i="1"/>
  <c r="DR82" i="1"/>
  <c r="DO240" i="1"/>
  <c r="DP82" i="1"/>
  <c r="CK82" i="1"/>
  <c r="DJ240" i="1"/>
  <c r="BY82" i="1"/>
  <c r="BY277" i="1"/>
  <c r="CJ82" i="1"/>
  <c r="CQ277" i="1"/>
  <c r="DT82" i="1"/>
  <c r="DH240" i="1"/>
  <c r="DD132" i="1" l="1"/>
  <c r="DB132" i="1"/>
  <c r="DA132" i="1" s="1"/>
  <c r="BR132" i="1"/>
  <c r="BQ132" i="1" s="1"/>
  <c r="BT132" i="1"/>
  <c r="DB241" i="1"/>
  <c r="DA241" i="1" s="1"/>
  <c r="DD83" i="1"/>
  <c r="BV83" i="1"/>
  <c r="BS84" i="1"/>
  <c r="DF22" i="1"/>
  <c r="DC23" i="1"/>
  <c r="BT23" i="1"/>
  <c r="BR23" i="1"/>
  <c r="DC242" i="1"/>
  <c r="DF241" i="1"/>
  <c r="BS279" i="1"/>
  <c r="BV278" i="1"/>
  <c r="CJ131" i="1"/>
  <c r="DM131" i="1"/>
  <c r="DX131" i="1"/>
  <c r="CD131" i="1"/>
  <c r="CA131" i="1"/>
  <c r="BY22" i="1"/>
  <c r="BX22" i="1"/>
  <c r="DR131" i="1"/>
  <c r="CI131" i="1"/>
  <c r="DI131" i="1"/>
  <c r="CB22" i="1"/>
  <c r="CK131" i="1"/>
  <c r="CD83" i="1"/>
  <c r="DP131" i="1"/>
  <c r="DU131" i="1"/>
  <c r="CN22" i="1"/>
  <c r="CG22" i="1"/>
  <c r="CL22" i="1"/>
  <c r="CN131" i="1"/>
  <c r="CP22" i="1"/>
  <c r="CF22" i="1"/>
  <c r="BY131" i="1"/>
  <c r="CF131" i="1"/>
  <c r="DQ83" i="1"/>
  <c r="CE22" i="1"/>
  <c r="DH131" i="1"/>
  <c r="DO131" i="1"/>
  <c r="CL131" i="1"/>
  <c r="DS131" i="1"/>
  <c r="CI22" i="1"/>
  <c r="DK83" i="1"/>
  <c r="DW131" i="1"/>
  <c r="DY131" i="1"/>
  <c r="CH22" i="1"/>
  <c r="DG83" i="1"/>
  <c r="DZ131" i="1"/>
  <c r="CG131" i="1"/>
  <c r="DJ131" i="1"/>
  <c r="DV131" i="1"/>
  <c r="CD22" i="1"/>
  <c r="CA22" i="1"/>
  <c r="CK22" i="1"/>
  <c r="DN131" i="1"/>
  <c r="DT131" i="1"/>
  <c r="DQ131" i="1"/>
  <c r="BZ22" i="1"/>
  <c r="CQ131" i="1"/>
  <c r="DL131" i="1"/>
  <c r="CC22" i="1"/>
  <c r="CE131" i="1"/>
  <c r="CO22" i="1"/>
  <c r="CO131" i="1"/>
  <c r="CQ22" i="1"/>
  <c r="DK131" i="1"/>
  <c r="CH131" i="1"/>
  <c r="CP131" i="1"/>
  <c r="CO83" i="1"/>
  <c r="CC131" i="1"/>
  <c r="CM22" i="1"/>
  <c r="BX131" i="1"/>
  <c r="CJ22" i="1"/>
  <c r="CB131" i="1"/>
  <c r="BZ131" i="1"/>
  <c r="EA131" i="1"/>
  <c r="CM131" i="1"/>
  <c r="DF83" i="1" l="1"/>
  <c r="DC84" i="1"/>
  <c r="DB84" i="1" s="1"/>
  <c r="DA84" i="1" s="1"/>
  <c r="BT84" i="1"/>
  <c r="BR84" i="1"/>
  <c r="BQ84" i="1" s="1"/>
  <c r="DJ22" i="1"/>
  <c r="DW22" i="1"/>
  <c r="DM22" i="1"/>
  <c r="DT22" i="1"/>
  <c r="DK22" i="1"/>
  <c r="DA22" i="1"/>
  <c r="EA22" i="1"/>
  <c r="DI22" i="1"/>
  <c r="DX22" i="1"/>
  <c r="DN22" i="1"/>
  <c r="DP22" i="1"/>
  <c r="DL22" i="1"/>
  <c r="DH22" i="1"/>
  <c r="DS22" i="1"/>
  <c r="DU22" i="1"/>
  <c r="DQ22" i="1"/>
  <c r="DO22" i="1"/>
  <c r="DR22" i="1"/>
  <c r="DZ22" i="1"/>
  <c r="DY22" i="1"/>
  <c r="DV22" i="1"/>
  <c r="BQ23" i="1"/>
  <c r="DB23" i="1"/>
  <c r="DD23" i="1"/>
  <c r="DD242" i="1"/>
  <c r="DB242" i="1"/>
  <c r="DA242" i="1" s="1"/>
  <c r="BT279" i="1"/>
  <c r="BR279" i="1"/>
  <c r="BQ279" i="1" s="1"/>
  <c r="DJ83" i="1"/>
  <c r="DS241" i="1"/>
  <c r="BZ278" i="1"/>
  <c r="DS83" i="1"/>
  <c r="DM241" i="1"/>
  <c r="CM278" i="1"/>
  <c r="DX241" i="1"/>
  <c r="BW84" i="1"/>
  <c r="DZ241" i="1"/>
  <c r="DN241" i="1"/>
  <c r="CG83" i="1"/>
  <c r="CC278" i="1"/>
  <c r="DV241" i="1"/>
  <c r="DP83" i="1"/>
  <c r="DX83" i="1"/>
  <c r="DH241" i="1"/>
  <c r="DG132" i="1"/>
  <c r="DO83" i="1"/>
  <c r="CP278" i="1"/>
  <c r="CQ278" i="1"/>
  <c r="DG242" i="1"/>
  <c r="CG278" i="1"/>
  <c r="DN83" i="1"/>
  <c r="CI278" i="1"/>
  <c r="CF83" i="1"/>
  <c r="DQ241" i="1"/>
  <c r="BW23" i="1"/>
  <c r="CK83" i="1"/>
  <c r="CK278" i="1"/>
  <c r="CL83" i="1"/>
  <c r="CH278" i="1"/>
  <c r="DU241" i="1"/>
  <c r="DY241" i="1"/>
  <c r="CC83" i="1"/>
  <c r="CJ83" i="1"/>
  <c r="CB278" i="1"/>
  <c r="CL278" i="1"/>
  <c r="CJ278" i="1"/>
  <c r="CO278" i="1"/>
  <c r="CE83" i="1"/>
  <c r="EA83" i="1"/>
  <c r="CD278" i="1"/>
  <c r="CH83" i="1"/>
  <c r="BX83" i="1"/>
  <c r="BW132" i="1"/>
  <c r="DM83" i="1"/>
  <c r="DU83" i="1"/>
  <c r="DL241" i="1"/>
  <c r="CN83" i="1"/>
  <c r="BY83" i="1"/>
  <c r="CP83" i="1"/>
  <c r="DP241" i="1"/>
  <c r="CA83" i="1"/>
  <c r="DH83" i="1"/>
  <c r="CE278" i="1"/>
  <c r="CQ83" i="1"/>
  <c r="CB83" i="1"/>
  <c r="BZ83" i="1"/>
  <c r="BY278" i="1"/>
  <c r="DT241" i="1"/>
  <c r="CI83" i="1"/>
  <c r="DJ241" i="1"/>
  <c r="CA278" i="1"/>
  <c r="DI83" i="1"/>
  <c r="CM83" i="1"/>
  <c r="DR83" i="1"/>
  <c r="DW241" i="1"/>
  <c r="DY83" i="1"/>
  <c r="DR241" i="1"/>
  <c r="DT83" i="1"/>
  <c r="DW83" i="1"/>
  <c r="DO241" i="1"/>
  <c r="DV83" i="1"/>
  <c r="DI241" i="1"/>
  <c r="DZ83" i="1"/>
  <c r="CF278" i="1"/>
  <c r="DL83" i="1"/>
  <c r="CN278" i="1"/>
  <c r="EA241" i="1"/>
  <c r="DG84" i="1"/>
  <c r="DK241" i="1"/>
  <c r="BS133" i="1" l="1"/>
  <c r="BV132" i="1"/>
  <c r="DF132" i="1"/>
  <c r="DC133" i="1"/>
  <c r="DD84" i="1"/>
  <c r="DC85" i="1"/>
  <c r="BV84" i="1"/>
  <c r="BS85" i="1"/>
  <c r="BV23" i="1"/>
  <c r="DG23" i="1"/>
  <c r="BS24" i="1"/>
  <c r="DF84" i="1"/>
  <c r="DF242" i="1"/>
  <c r="DC243" i="1"/>
  <c r="BX278" i="1"/>
  <c r="DQ84" i="1"/>
  <c r="DW84" i="1"/>
  <c r="DS84" i="1"/>
  <c r="CK84" i="1"/>
  <c r="BZ84" i="1"/>
  <c r="BY84" i="1"/>
  <c r="CL84" i="1"/>
  <c r="BW279" i="1"/>
  <c r="DH84" i="1"/>
  <c r="CC84" i="1"/>
  <c r="DP84" i="1"/>
  <c r="BV279" i="1" l="1"/>
  <c r="BS280" i="1"/>
  <c r="BT280" i="1" s="1"/>
  <c r="DB133" i="1"/>
  <c r="DA133" i="1" s="1"/>
  <c r="DD133" i="1"/>
  <c r="BT133" i="1"/>
  <c r="BR133" i="1"/>
  <c r="BQ133" i="1" s="1"/>
  <c r="BT85" i="1"/>
  <c r="BR85" i="1"/>
  <c r="BQ85" i="1" s="1"/>
  <c r="DB85" i="1"/>
  <c r="DA85" i="1" s="1"/>
  <c r="DD85" i="1"/>
  <c r="DC24" i="1"/>
  <c r="BR24" i="1"/>
  <c r="BT24" i="1"/>
  <c r="DF23" i="1"/>
  <c r="DB243" i="1"/>
  <c r="DA243" i="1" s="1"/>
  <c r="DD243" i="1"/>
  <c r="CH84" i="1"/>
  <c r="CJ84" i="1"/>
  <c r="CQ84" i="1"/>
  <c r="DR84" i="1"/>
  <c r="DO84" i="1"/>
  <c r="CA84" i="1"/>
  <c r="DL84" i="1"/>
  <c r="DP242" i="1"/>
  <c r="CH23" i="1"/>
  <c r="CQ23" i="1"/>
  <c r="BY23" i="1"/>
  <c r="DW132" i="1"/>
  <c r="DZ132" i="1"/>
  <c r="CG23" i="1"/>
  <c r="CP279" i="1"/>
  <c r="CQ279" i="1"/>
  <c r="CM279" i="1"/>
  <c r="CF132" i="1"/>
  <c r="CO132" i="1"/>
  <c r="DY242" i="1"/>
  <c r="DS242" i="1"/>
  <c r="CH279" i="1"/>
  <c r="CP132" i="1"/>
  <c r="CI23" i="1"/>
  <c r="CC23" i="1"/>
  <c r="CA23" i="1"/>
  <c r="CG84" i="1"/>
  <c r="CN132" i="1"/>
  <c r="CM132" i="1"/>
  <c r="DM132" i="1"/>
  <c r="BX132" i="1"/>
  <c r="DH132" i="1"/>
  <c r="CL23" i="1"/>
  <c r="CP84" i="1"/>
  <c r="CK279" i="1"/>
  <c r="BX23" i="1"/>
  <c r="EA242" i="1"/>
  <c r="EA132" i="1"/>
  <c r="BW85" i="1"/>
  <c r="DR242" i="1"/>
  <c r="CK23" i="1"/>
  <c r="CG132" i="1"/>
  <c r="CO84" i="1"/>
  <c r="DI84" i="1"/>
  <c r="CF84" i="1"/>
  <c r="CE84" i="1"/>
  <c r="DN84" i="1"/>
  <c r="CD84" i="1"/>
  <c r="CJ132" i="1"/>
  <c r="DT132" i="1"/>
  <c r="DO242" i="1"/>
  <c r="CN23" i="1"/>
  <c r="BZ279" i="1"/>
  <c r="DQ242" i="1"/>
  <c r="DR132" i="1"/>
  <c r="DU132" i="1"/>
  <c r="DM242" i="1"/>
  <c r="CI279" i="1"/>
  <c r="CJ23" i="1"/>
  <c r="CN279" i="1"/>
  <c r="CC279" i="1"/>
  <c r="DV242" i="1"/>
  <c r="CN84" i="1"/>
  <c r="DL242" i="1"/>
  <c r="CG279" i="1"/>
  <c r="CK132" i="1"/>
  <c r="DN132" i="1"/>
  <c r="DM84" i="1"/>
  <c r="CL279" i="1"/>
  <c r="CD279" i="1"/>
  <c r="CC132" i="1"/>
  <c r="CF279" i="1"/>
  <c r="CJ279" i="1"/>
  <c r="CE279" i="1"/>
  <c r="DZ84" i="1"/>
  <c r="DK132" i="1"/>
  <c r="CP23" i="1"/>
  <c r="CI132" i="1"/>
  <c r="DU242" i="1"/>
  <c r="CH132" i="1"/>
  <c r="CL132" i="1"/>
  <c r="DO132" i="1"/>
  <c r="DJ242" i="1"/>
  <c r="DJ84" i="1"/>
  <c r="BX84" i="1"/>
  <c r="DX84" i="1"/>
  <c r="DT84" i="1"/>
  <c r="DU84" i="1"/>
  <c r="CB84" i="1"/>
  <c r="CM84" i="1"/>
  <c r="CI84" i="1"/>
  <c r="EA84" i="1"/>
  <c r="DY84" i="1"/>
  <c r="DV84" i="1"/>
  <c r="DK84" i="1"/>
  <c r="DI132" i="1"/>
  <c r="CO23" i="1"/>
  <c r="DK242" i="1"/>
  <c r="BY279" i="1"/>
  <c r="DG85" i="1"/>
  <c r="DV132" i="1"/>
  <c r="CM23" i="1"/>
  <c r="CQ132" i="1"/>
  <c r="DI242" i="1"/>
  <c r="CB23" i="1"/>
  <c r="DX242" i="1"/>
  <c r="CO279" i="1"/>
  <c r="DJ132" i="1"/>
  <c r="CD23" i="1"/>
  <c r="DX132" i="1"/>
  <c r="DS132" i="1"/>
  <c r="CA132" i="1"/>
  <c r="BZ132" i="1"/>
  <c r="CA279" i="1"/>
  <c r="DT242" i="1"/>
  <c r="BY132" i="1"/>
  <c r="DY132" i="1"/>
  <c r="DW242" i="1"/>
  <c r="CE132" i="1"/>
  <c r="DQ132" i="1"/>
  <c r="CE23" i="1"/>
  <c r="CF23" i="1"/>
  <c r="DZ242" i="1"/>
  <c r="CB132" i="1"/>
  <c r="CB279" i="1"/>
  <c r="DP132" i="1"/>
  <c r="DH242" i="1"/>
  <c r="DN242" i="1"/>
  <c r="DL132" i="1"/>
  <c r="CD132" i="1"/>
  <c r="BZ23" i="1"/>
  <c r="BW280" i="1"/>
  <c r="BR280" i="1" l="1"/>
  <c r="BQ280" i="1" s="1"/>
  <c r="DC86" i="1"/>
  <c r="BV85" i="1"/>
  <c r="BS86" i="1"/>
  <c r="DV23" i="1"/>
  <c r="DK23" i="1"/>
  <c r="DO23" i="1"/>
  <c r="DS23" i="1"/>
  <c r="DY23" i="1"/>
  <c r="EA23" i="1"/>
  <c r="DA23" i="1"/>
  <c r="DJ23" i="1"/>
  <c r="DT23" i="1"/>
  <c r="DX23" i="1"/>
  <c r="DR23" i="1"/>
  <c r="DQ23" i="1"/>
  <c r="DN23" i="1"/>
  <c r="DZ23" i="1"/>
  <c r="DI23" i="1"/>
  <c r="DM23" i="1"/>
  <c r="DP23" i="1"/>
  <c r="DW23" i="1"/>
  <c r="DL23" i="1"/>
  <c r="DH23" i="1"/>
  <c r="DU23" i="1"/>
  <c r="DD24" i="1"/>
  <c r="BQ24" i="1"/>
  <c r="DB24" i="1"/>
  <c r="DF85" i="1"/>
  <c r="BS281" i="1"/>
  <c r="BV280" i="1"/>
  <c r="DG243" i="1"/>
  <c r="DV85" i="1"/>
  <c r="BW24" i="1"/>
  <c r="BX279" i="1"/>
  <c r="DG133" i="1"/>
  <c r="BW133" i="1"/>
  <c r="CO85" i="1"/>
  <c r="CD85" i="1"/>
  <c r="DC244" i="1" l="1"/>
  <c r="DD244" i="1" s="1"/>
  <c r="DF243" i="1"/>
  <c r="BS134" i="1"/>
  <c r="BV133" i="1"/>
  <c r="DF133" i="1"/>
  <c r="DC134" i="1"/>
  <c r="BT86" i="1"/>
  <c r="BR86" i="1"/>
  <c r="BQ86" i="1" s="1"/>
  <c r="DB86" i="1"/>
  <c r="DA86" i="1" s="1"/>
  <c r="DD86" i="1"/>
  <c r="BV24" i="1"/>
  <c r="BS25" i="1"/>
  <c r="DG24" i="1"/>
  <c r="BR281" i="1"/>
  <c r="BQ281" i="1" s="1"/>
  <c r="BT281" i="1"/>
  <c r="CD280" i="1"/>
  <c r="DN85" i="1"/>
  <c r="CN85" i="1"/>
  <c r="DW243" i="1"/>
  <c r="CG85" i="1"/>
  <c r="DV243" i="1"/>
  <c r="CC280" i="1"/>
  <c r="DM85" i="1"/>
  <c r="CA280" i="1"/>
  <c r="CH280" i="1"/>
  <c r="DT243" i="1"/>
  <c r="CF280" i="1"/>
  <c r="CK280" i="1"/>
  <c r="CI280" i="1"/>
  <c r="DK243" i="1"/>
  <c r="CB85" i="1"/>
  <c r="CP280" i="1"/>
  <c r="DS85" i="1"/>
  <c r="DS243" i="1"/>
  <c r="DY243" i="1"/>
  <c r="CM280" i="1"/>
  <c r="DU85" i="1"/>
  <c r="DZ85" i="1"/>
  <c r="DQ85" i="1"/>
  <c r="CK85" i="1"/>
  <c r="DN243" i="1"/>
  <c r="BZ280" i="1"/>
  <c r="EA85" i="1"/>
  <c r="CE85" i="1"/>
  <c r="BZ85" i="1"/>
  <c r="CA85" i="1"/>
  <c r="BW86" i="1"/>
  <c r="DR243" i="1"/>
  <c r="CH85" i="1"/>
  <c r="CB280" i="1"/>
  <c r="DJ243" i="1"/>
  <c r="CG280" i="1"/>
  <c r="CN280" i="1"/>
  <c r="CI85" i="1"/>
  <c r="DK85" i="1"/>
  <c r="CM85" i="1"/>
  <c r="CJ280" i="1"/>
  <c r="CJ85" i="1"/>
  <c r="BY85" i="1"/>
  <c r="CC85" i="1"/>
  <c r="EA243" i="1"/>
  <c r="DW85" i="1"/>
  <c r="BY280" i="1"/>
  <c r="DY85" i="1"/>
  <c r="DM243" i="1"/>
  <c r="DO243" i="1"/>
  <c r="DG86" i="1"/>
  <c r="DT85" i="1"/>
  <c r="CL85" i="1"/>
  <c r="CE280" i="1"/>
  <c r="DU243" i="1"/>
  <c r="BW281" i="1"/>
  <c r="DL85" i="1"/>
  <c r="DI85" i="1"/>
  <c r="DL243" i="1"/>
  <c r="CL280" i="1"/>
  <c r="DQ243" i="1"/>
  <c r="CP85" i="1"/>
  <c r="BX85" i="1"/>
  <c r="DH85" i="1"/>
  <c r="DI243" i="1"/>
  <c r="DX85" i="1"/>
  <c r="DR85" i="1"/>
  <c r="DH243" i="1"/>
  <c r="DJ85" i="1"/>
  <c r="DP243" i="1"/>
  <c r="DZ243" i="1"/>
  <c r="DP85" i="1"/>
  <c r="CO280" i="1"/>
  <c r="CQ85" i="1"/>
  <c r="DX243" i="1"/>
  <c r="CF85" i="1"/>
  <c r="DO85" i="1"/>
  <c r="DB244" i="1" l="1"/>
  <c r="DA244" i="1" s="1"/>
  <c r="DD134" i="1"/>
  <c r="DB134" i="1"/>
  <c r="DA134" i="1" s="1"/>
  <c r="BR134" i="1"/>
  <c r="BQ134" i="1" s="1"/>
  <c r="BT134" i="1"/>
  <c r="DC87" i="1"/>
  <c r="BV86" i="1"/>
  <c r="BS87" i="1"/>
  <c r="DC25" i="1"/>
  <c r="BR25" i="1"/>
  <c r="BT25" i="1"/>
  <c r="DF24" i="1"/>
  <c r="DF86" i="1"/>
  <c r="BS282" i="1"/>
  <c r="BV281" i="1"/>
  <c r="CC24" i="1"/>
  <c r="BZ133" i="1"/>
  <c r="CI133" i="1"/>
  <c r="EA133" i="1"/>
  <c r="BY24" i="1"/>
  <c r="CG24" i="1"/>
  <c r="CP133" i="1"/>
  <c r="DH133" i="1"/>
  <c r="BX280" i="1"/>
  <c r="DY133" i="1"/>
  <c r="CB133" i="1"/>
  <c r="CN133" i="1"/>
  <c r="CF133" i="1"/>
  <c r="DT133" i="1"/>
  <c r="DI133" i="1"/>
  <c r="CQ280" i="1"/>
  <c r="CB24" i="1"/>
  <c r="BX133" i="1"/>
  <c r="DP133" i="1"/>
  <c r="DV133" i="1"/>
  <c r="CP24" i="1"/>
  <c r="DN133" i="1"/>
  <c r="CL133" i="1"/>
  <c r="CM24" i="1"/>
  <c r="CQ24" i="1"/>
  <c r="DK133" i="1"/>
  <c r="CD133" i="1"/>
  <c r="DJ133" i="1"/>
  <c r="CD24" i="1"/>
  <c r="DU133" i="1"/>
  <c r="CE24" i="1"/>
  <c r="BY133" i="1"/>
  <c r="DZ133" i="1"/>
  <c r="DW133" i="1"/>
  <c r="BZ86" i="1"/>
  <c r="CJ24" i="1"/>
  <c r="CM133" i="1"/>
  <c r="DS133" i="1"/>
  <c r="CF24" i="1"/>
  <c r="CI24" i="1"/>
  <c r="DG244" i="1"/>
  <c r="BZ24" i="1"/>
  <c r="CC133" i="1"/>
  <c r="DQ133" i="1"/>
  <c r="DM133" i="1"/>
  <c r="CL24" i="1"/>
  <c r="CK24" i="1"/>
  <c r="CN24" i="1"/>
  <c r="CA24" i="1"/>
  <c r="DO133" i="1"/>
  <c r="CH133" i="1"/>
  <c r="CA133" i="1"/>
  <c r="CO133" i="1"/>
  <c r="CO24" i="1"/>
  <c r="DX133" i="1"/>
  <c r="CH24" i="1"/>
  <c r="CD86" i="1"/>
  <c r="BX24" i="1"/>
  <c r="CG133" i="1"/>
  <c r="DR133" i="1"/>
  <c r="CK133" i="1"/>
  <c r="DL133" i="1"/>
  <c r="CJ133" i="1"/>
  <c r="CQ133" i="1"/>
  <c r="CE133" i="1"/>
  <c r="DC245" i="1" l="1"/>
  <c r="DB245" i="1" s="1"/>
  <c r="DA245" i="1" s="1"/>
  <c r="DF244" i="1"/>
  <c r="BT87" i="1"/>
  <c r="BR87" i="1"/>
  <c r="BQ87" i="1" s="1"/>
  <c r="DB87" i="1"/>
  <c r="DA87" i="1" s="1"/>
  <c r="DD87" i="1"/>
  <c r="DI24" i="1"/>
  <c r="DT24" i="1"/>
  <c r="DU24" i="1"/>
  <c r="DK24" i="1"/>
  <c r="DV24" i="1"/>
  <c r="DS24" i="1"/>
  <c r="DQ24" i="1"/>
  <c r="DN24" i="1"/>
  <c r="DY24" i="1"/>
  <c r="DL24" i="1"/>
  <c r="DZ24" i="1"/>
  <c r="DW24" i="1"/>
  <c r="DX24" i="1"/>
  <c r="DR24" i="1"/>
  <c r="DM24" i="1"/>
  <c r="DJ24" i="1"/>
  <c r="DA24" i="1"/>
  <c r="EA24" i="1"/>
  <c r="DP24" i="1"/>
  <c r="DH24" i="1"/>
  <c r="DO24" i="1"/>
  <c r="DD25" i="1"/>
  <c r="DB25" i="1"/>
  <c r="BQ25" i="1"/>
  <c r="BR282" i="1"/>
  <c r="BQ282" i="1" s="1"/>
  <c r="BT282" i="1"/>
  <c r="DT86" i="1"/>
  <c r="DN86" i="1"/>
  <c r="DS86" i="1"/>
  <c r="EA86" i="1"/>
  <c r="CM86" i="1"/>
  <c r="DV86" i="1"/>
  <c r="DZ244" i="1"/>
  <c r="DM86" i="1"/>
  <c r="DQ86" i="1"/>
  <c r="CP281" i="1"/>
  <c r="DN244" i="1"/>
  <c r="EA244" i="1"/>
  <c r="BW134" i="1"/>
  <c r="BW25" i="1"/>
  <c r="DG134" i="1"/>
  <c r="BX281" i="1"/>
  <c r="CO281" i="1"/>
  <c r="CP86" i="1"/>
  <c r="DL244" i="1"/>
  <c r="DS244" i="1"/>
  <c r="CL86" i="1"/>
  <c r="CH281" i="1"/>
  <c r="CN281" i="1"/>
  <c r="CQ86" i="1"/>
  <c r="DW86" i="1"/>
  <c r="DZ86" i="1"/>
  <c r="DJ86" i="1"/>
  <c r="DG87" i="1"/>
  <c r="DQ244" i="1"/>
  <c r="DW244" i="1"/>
  <c r="CO86" i="1"/>
  <c r="DU244" i="1"/>
  <c r="CJ86" i="1"/>
  <c r="CF281" i="1"/>
  <c r="CE281" i="1"/>
  <c r="BY86" i="1"/>
  <c r="CA86" i="1"/>
  <c r="DK86" i="1"/>
  <c r="DK244" i="1"/>
  <c r="DX244" i="1"/>
  <c r="CF86" i="1"/>
  <c r="DV244" i="1"/>
  <c r="DL86" i="1"/>
  <c r="BZ281" i="1"/>
  <c r="DO244" i="1"/>
  <c r="CC281" i="1"/>
  <c r="CI281" i="1"/>
  <c r="DX86" i="1"/>
  <c r="CA281" i="1"/>
  <c r="DO86" i="1"/>
  <c r="DU86" i="1"/>
  <c r="BY281" i="1"/>
  <c r="CB281" i="1"/>
  <c r="CB86" i="1"/>
  <c r="CH86" i="1"/>
  <c r="DI86" i="1"/>
  <c r="CL281" i="1"/>
  <c r="CD281" i="1"/>
  <c r="CM281" i="1"/>
  <c r="DY86" i="1"/>
  <c r="BW87" i="1"/>
  <c r="CN86" i="1"/>
  <c r="CG281" i="1"/>
  <c r="CQ281" i="1"/>
  <c r="CC86" i="1"/>
  <c r="CG86" i="1"/>
  <c r="DR86" i="1"/>
  <c r="DM244" i="1"/>
  <c r="DH86" i="1"/>
  <c r="DP86" i="1"/>
  <c r="DR244" i="1"/>
  <c r="DJ244" i="1"/>
  <c r="BX86" i="1"/>
  <c r="DY244" i="1"/>
  <c r="DH244" i="1"/>
  <c r="CK281" i="1"/>
  <c r="CK86" i="1"/>
  <c r="DP244" i="1"/>
  <c r="DT244" i="1"/>
  <c r="CI86" i="1"/>
  <c r="DI244" i="1"/>
  <c r="CE86" i="1"/>
  <c r="CJ281" i="1"/>
  <c r="DG245" i="1"/>
  <c r="DD245" i="1" l="1"/>
  <c r="BS135" i="1"/>
  <c r="BV134" i="1"/>
  <c r="DC135" i="1"/>
  <c r="DF134" i="1"/>
  <c r="DC88" i="1"/>
  <c r="BV87" i="1"/>
  <c r="BS88" i="1"/>
  <c r="DG25" i="1"/>
  <c r="BV25" i="1"/>
  <c r="BS26" i="1"/>
  <c r="DF87" i="1"/>
  <c r="DC246" i="1"/>
  <c r="DF245" i="1"/>
  <c r="CK87" i="1"/>
  <c r="BW282" i="1"/>
  <c r="DD135" i="1" l="1"/>
  <c r="DB135" i="1"/>
  <c r="DA135" i="1" s="1"/>
  <c r="BT135" i="1"/>
  <c r="BR135" i="1"/>
  <c r="BQ135" i="1" s="1"/>
  <c r="BS283" i="1"/>
  <c r="BR283" i="1" s="1"/>
  <c r="BQ283" i="1" s="1"/>
  <c r="BV282" i="1"/>
  <c r="BT88" i="1"/>
  <c r="BR88" i="1"/>
  <c r="BQ88" i="1" s="1"/>
  <c r="DB88" i="1"/>
  <c r="DA88" i="1" s="1"/>
  <c r="DD88" i="1"/>
  <c r="DC26" i="1"/>
  <c r="BR26" i="1"/>
  <c r="BT26" i="1"/>
  <c r="DF25" i="1"/>
  <c r="DD246" i="1"/>
  <c r="DB246" i="1"/>
  <c r="DA246" i="1" s="1"/>
  <c r="CJ134" i="1"/>
  <c r="DU245" i="1"/>
  <c r="EA245" i="1"/>
  <c r="CB134" i="1"/>
  <c r="DL87" i="1"/>
  <c r="CG87" i="1"/>
  <c r="DM134" i="1"/>
  <c r="CC282" i="1"/>
  <c r="CJ25" i="1"/>
  <c r="DM245" i="1"/>
  <c r="CG282" i="1"/>
  <c r="DH87" i="1"/>
  <c r="DJ134" i="1"/>
  <c r="CK25" i="1"/>
  <c r="DV87" i="1"/>
  <c r="DR134" i="1"/>
  <c r="CH134" i="1"/>
  <c r="BZ282" i="1"/>
  <c r="CN282" i="1"/>
  <c r="DH245" i="1"/>
  <c r="DP87" i="1"/>
  <c r="DP245" i="1"/>
  <c r="CN25" i="1"/>
  <c r="DN245" i="1"/>
  <c r="DK245" i="1"/>
  <c r="EA87" i="1"/>
  <c r="DY87" i="1"/>
  <c r="CA134" i="1"/>
  <c r="DQ87" i="1"/>
  <c r="CE134" i="1"/>
  <c r="CM134" i="1"/>
  <c r="DW134" i="1"/>
  <c r="CE282" i="1"/>
  <c r="DQ245" i="1"/>
  <c r="DK134" i="1"/>
  <c r="DL134" i="1"/>
  <c r="CM25" i="1"/>
  <c r="CI87" i="1"/>
  <c r="CQ25" i="1"/>
  <c r="CC134" i="1"/>
  <c r="CO282" i="1"/>
  <c r="CB87" i="1"/>
  <c r="DT245" i="1"/>
  <c r="CM87" i="1"/>
  <c r="CD25" i="1"/>
  <c r="CB282" i="1"/>
  <c r="CQ87" i="1"/>
  <c r="DI87" i="1"/>
  <c r="DO245" i="1"/>
  <c r="CL134" i="1"/>
  <c r="DS87" i="1"/>
  <c r="DP134" i="1"/>
  <c r="CE25" i="1"/>
  <c r="DI245" i="1"/>
  <c r="CI25" i="1"/>
  <c r="DS134" i="1"/>
  <c r="CP25" i="1"/>
  <c r="DN87" i="1"/>
  <c r="BX282" i="1"/>
  <c r="CE87" i="1"/>
  <c r="CA282" i="1"/>
  <c r="CD87" i="1"/>
  <c r="BX134" i="1"/>
  <c r="CP282" i="1"/>
  <c r="DK87" i="1"/>
  <c r="DT87" i="1"/>
  <c r="CN134" i="1"/>
  <c r="CH87" i="1"/>
  <c r="DX245" i="1"/>
  <c r="CP134" i="1"/>
  <c r="CO134" i="1"/>
  <c r="CD134" i="1"/>
  <c r="CP87" i="1"/>
  <c r="CN87" i="1"/>
  <c r="CC25" i="1"/>
  <c r="CK282" i="1"/>
  <c r="CD282" i="1"/>
  <c r="CI282" i="1"/>
  <c r="DM87" i="1"/>
  <c r="DX134" i="1"/>
  <c r="DN134" i="1"/>
  <c r="CC87" i="1"/>
  <c r="BX87" i="1"/>
  <c r="DV245" i="1"/>
  <c r="DT134" i="1"/>
  <c r="CG134" i="1"/>
  <c r="CF134" i="1"/>
  <c r="DW87" i="1"/>
  <c r="DR87" i="1"/>
  <c r="DU134" i="1"/>
  <c r="CQ282" i="1"/>
  <c r="CL87" i="1"/>
  <c r="DJ245" i="1"/>
  <c r="BW88" i="1"/>
  <c r="CI134" i="1"/>
  <c r="DV134" i="1"/>
  <c r="DX87" i="1"/>
  <c r="CB25" i="1"/>
  <c r="CF87" i="1"/>
  <c r="CJ87" i="1"/>
  <c r="BZ87" i="1"/>
  <c r="DW245" i="1"/>
  <c r="CG25" i="1"/>
  <c r="CM282" i="1"/>
  <c r="CH282" i="1"/>
  <c r="BZ134" i="1"/>
  <c r="CA87" i="1"/>
  <c r="EA134" i="1"/>
  <c r="DL245" i="1"/>
  <c r="CL282" i="1"/>
  <c r="CO25" i="1"/>
  <c r="DR245" i="1"/>
  <c r="DY134" i="1"/>
  <c r="DZ87" i="1"/>
  <c r="CO87" i="1"/>
  <c r="DO134" i="1"/>
  <c r="DO87" i="1"/>
  <c r="CF25" i="1"/>
  <c r="DS245" i="1"/>
  <c r="DI134" i="1"/>
  <c r="CK134" i="1"/>
  <c r="BY282" i="1"/>
  <c r="CF282" i="1"/>
  <c r="CA25" i="1"/>
  <c r="CQ134" i="1"/>
  <c r="DZ245" i="1"/>
  <c r="BY87" i="1"/>
  <c r="CJ282" i="1"/>
  <c r="DU87" i="1"/>
  <c r="DY245" i="1"/>
  <c r="BY25" i="1"/>
  <c r="DZ134" i="1"/>
  <c r="CH25" i="1"/>
  <c r="BX25" i="1"/>
  <c r="DQ134" i="1"/>
  <c r="DH134" i="1"/>
  <c r="BZ25" i="1"/>
  <c r="BY134" i="1"/>
  <c r="DJ87" i="1"/>
  <c r="CL25" i="1"/>
  <c r="BT283" i="1" l="1"/>
  <c r="BV88" i="1"/>
  <c r="DS25" i="1"/>
  <c r="DR25" i="1"/>
  <c r="DO25" i="1"/>
  <c r="DT25" i="1"/>
  <c r="DV25" i="1"/>
  <c r="DH25" i="1"/>
  <c r="DQ25" i="1"/>
  <c r="DJ25" i="1"/>
  <c r="DU25" i="1"/>
  <c r="DK25" i="1"/>
  <c r="DM25" i="1"/>
  <c r="DX25" i="1"/>
  <c r="DL25" i="1"/>
  <c r="DY25" i="1"/>
  <c r="DP25" i="1"/>
  <c r="DW25" i="1"/>
  <c r="DZ25" i="1"/>
  <c r="DA25" i="1"/>
  <c r="EA25" i="1"/>
  <c r="DI25" i="1"/>
  <c r="DN25" i="1"/>
  <c r="DD26" i="1"/>
  <c r="BQ26" i="1"/>
  <c r="DB26" i="1"/>
  <c r="BS89" i="1"/>
  <c r="CO88" i="1"/>
  <c r="BW26" i="1"/>
  <c r="DG135" i="1"/>
  <c r="BZ88" i="1"/>
  <c r="DR88" i="1"/>
  <c r="BW283" i="1"/>
  <c r="DO88" i="1"/>
  <c r="CL88" i="1"/>
  <c r="CE88" i="1"/>
  <c r="DK88" i="1"/>
  <c r="DQ88" i="1"/>
  <c r="DG88" i="1"/>
  <c r="CH88" i="1"/>
  <c r="DG246" i="1"/>
  <c r="DH88" i="1"/>
  <c r="CA88" i="1"/>
  <c r="CM88" i="1"/>
  <c r="BW135" i="1"/>
  <c r="DU88" i="1"/>
  <c r="BS136" i="1" l="1"/>
  <c r="BV135" i="1"/>
  <c r="DC136" i="1"/>
  <c r="DF135" i="1"/>
  <c r="DC89" i="1"/>
  <c r="DB89" i="1" s="1"/>
  <c r="DA89" i="1" s="1"/>
  <c r="DF88" i="1"/>
  <c r="DC247" i="1"/>
  <c r="DB247" i="1" s="1"/>
  <c r="DA247" i="1" s="1"/>
  <c r="DF246" i="1"/>
  <c r="BV283" i="1"/>
  <c r="BS284" i="1"/>
  <c r="BR284" i="1" s="1"/>
  <c r="BQ284" i="1" s="1"/>
  <c r="BV26" i="1"/>
  <c r="DG26" i="1"/>
  <c r="BS27" i="1"/>
  <c r="BT89" i="1"/>
  <c r="BR89" i="1"/>
  <c r="CI88" i="1"/>
  <c r="BX88" i="1"/>
  <c r="CN283" i="1"/>
  <c r="BW89" i="1"/>
  <c r="CP88" i="1"/>
  <c r="CG88" i="1"/>
  <c r="DV88" i="1"/>
  <c r="CJ88" i="1"/>
  <c r="DT88" i="1"/>
  <c r="CC88" i="1"/>
  <c r="DS88" i="1"/>
  <c r="DZ88" i="1"/>
  <c r="DG89" i="1"/>
  <c r="DN88" i="1"/>
  <c r="DY88" i="1"/>
  <c r="DX246" i="1"/>
  <c r="DI88" i="1"/>
  <c r="DJ88" i="1"/>
  <c r="BX283" i="1"/>
  <c r="BY88" i="1"/>
  <c r="EA88" i="1"/>
  <c r="CD88" i="1"/>
  <c r="EA246" i="1"/>
  <c r="CB88" i="1"/>
  <c r="CN88" i="1"/>
  <c r="DY246" i="1"/>
  <c r="CQ88" i="1"/>
  <c r="CK88" i="1"/>
  <c r="DX88" i="1"/>
  <c r="DM88" i="1"/>
  <c r="DW88" i="1"/>
  <c r="CF88" i="1"/>
  <c r="CB283" i="1"/>
  <c r="DP88" i="1"/>
  <c r="DR246" i="1"/>
  <c r="DL88" i="1"/>
  <c r="DD136" i="1" l="1"/>
  <c r="DB136" i="1"/>
  <c r="DA136" i="1" s="1"/>
  <c r="BT136" i="1"/>
  <c r="BR136" i="1"/>
  <c r="BQ136" i="1" s="1"/>
  <c r="DD89" i="1"/>
  <c r="DD247" i="1"/>
  <c r="BT284" i="1"/>
  <c r="DC27" i="1"/>
  <c r="BT27" i="1"/>
  <c r="BR27" i="1"/>
  <c r="DF26" i="1"/>
  <c r="DF89" i="1"/>
  <c r="DC90" i="1"/>
  <c r="BQ89" i="1"/>
  <c r="BS90" i="1"/>
  <c r="BV89" i="1"/>
  <c r="DJ135" i="1"/>
  <c r="CE283" i="1"/>
  <c r="CG26" i="1"/>
  <c r="CJ135" i="1"/>
  <c r="DQ135" i="1"/>
  <c r="CO135" i="1"/>
  <c r="CC26" i="1"/>
  <c r="CH26" i="1"/>
  <c r="DV246" i="1"/>
  <c r="DR135" i="1"/>
  <c r="DO246" i="1"/>
  <c r="DS135" i="1"/>
  <c r="DV135" i="1"/>
  <c r="CP283" i="1"/>
  <c r="DY135" i="1"/>
  <c r="CQ26" i="1"/>
  <c r="CJ26" i="1"/>
  <c r="CC135" i="1"/>
  <c r="BX26" i="1"/>
  <c r="CF135" i="1"/>
  <c r="DP246" i="1"/>
  <c r="CA26" i="1"/>
  <c r="DJ246" i="1"/>
  <c r="CL283" i="1"/>
  <c r="BX89" i="1"/>
  <c r="CL26" i="1"/>
  <c r="DO135" i="1"/>
  <c r="CP26" i="1"/>
  <c r="DX135" i="1"/>
  <c r="BY283" i="1"/>
  <c r="DZ135" i="1"/>
  <c r="CN135" i="1"/>
  <c r="DU135" i="1"/>
  <c r="DT135" i="1"/>
  <c r="BZ26" i="1"/>
  <c r="DS246" i="1"/>
  <c r="CJ283" i="1"/>
  <c r="DL246" i="1"/>
  <c r="CD283" i="1"/>
  <c r="CM135" i="1"/>
  <c r="DT89" i="1"/>
  <c r="CI26" i="1"/>
  <c r="DI135" i="1"/>
  <c r="DW246" i="1"/>
  <c r="CK135" i="1"/>
  <c r="DP135" i="1"/>
  <c r="DL135" i="1"/>
  <c r="CO26" i="1"/>
  <c r="DZ246" i="1"/>
  <c r="CD26" i="1"/>
  <c r="CM26" i="1"/>
  <c r="DH246" i="1"/>
  <c r="DM135" i="1"/>
  <c r="CQ283" i="1"/>
  <c r="CK283" i="1"/>
  <c r="CE135" i="1"/>
  <c r="DU246" i="1"/>
  <c r="CH135" i="1"/>
  <c r="CB26" i="1"/>
  <c r="CK26" i="1"/>
  <c r="CD135" i="1"/>
  <c r="EA135" i="1"/>
  <c r="BZ135" i="1"/>
  <c r="DQ246" i="1"/>
  <c r="BW284" i="1"/>
  <c r="CH283" i="1"/>
  <c r="CE26" i="1"/>
  <c r="DI246" i="1"/>
  <c r="DW135" i="1"/>
  <c r="CO283" i="1"/>
  <c r="BZ283" i="1"/>
  <c r="DT246" i="1"/>
  <c r="DM246" i="1"/>
  <c r="CG135" i="1"/>
  <c r="CA135" i="1"/>
  <c r="CF283" i="1"/>
  <c r="CI135" i="1"/>
  <c r="CF26" i="1"/>
  <c r="CN26" i="1"/>
  <c r="CG283" i="1"/>
  <c r="DH135" i="1"/>
  <c r="CB135" i="1"/>
  <c r="BX135" i="1"/>
  <c r="CA283" i="1"/>
  <c r="CL135" i="1"/>
  <c r="BY135" i="1"/>
  <c r="DN246" i="1"/>
  <c r="CM283" i="1"/>
  <c r="DK246" i="1"/>
  <c r="DW89" i="1"/>
  <c r="DK135" i="1"/>
  <c r="DN135" i="1"/>
  <c r="BY26" i="1"/>
  <c r="CP135" i="1"/>
  <c r="CI283" i="1"/>
  <c r="CQ135" i="1"/>
  <c r="CC283" i="1"/>
  <c r="BV284" i="1" l="1"/>
  <c r="BS285" i="1"/>
  <c r="BR285" i="1" s="1"/>
  <c r="BQ285" i="1" s="1"/>
  <c r="DM26" i="1"/>
  <c r="DT26" i="1"/>
  <c r="DX26" i="1"/>
  <c r="DJ26" i="1"/>
  <c r="DY26" i="1"/>
  <c r="DP26" i="1"/>
  <c r="DW26" i="1"/>
  <c r="DL26" i="1"/>
  <c r="DR26" i="1"/>
  <c r="DK26" i="1"/>
  <c r="DQ26" i="1"/>
  <c r="DH26" i="1"/>
  <c r="DZ26" i="1"/>
  <c r="DS26" i="1"/>
  <c r="DN26" i="1"/>
  <c r="DV26" i="1"/>
  <c r="DI26" i="1"/>
  <c r="DO26" i="1"/>
  <c r="DA26" i="1"/>
  <c r="EA26" i="1"/>
  <c r="DU26" i="1"/>
  <c r="DB27" i="1"/>
  <c r="BQ27" i="1"/>
  <c r="DD27" i="1"/>
  <c r="DB90" i="1"/>
  <c r="DA90" i="1" s="1"/>
  <c r="DD90" i="1"/>
  <c r="BT90" i="1"/>
  <c r="BR90" i="1"/>
  <c r="BZ89" i="1"/>
  <c r="DG136" i="1"/>
  <c r="CP89" i="1"/>
  <c r="CN89" i="1"/>
  <c r="DK89" i="1"/>
  <c r="DQ89" i="1"/>
  <c r="CL89" i="1"/>
  <c r="CI89" i="1"/>
  <c r="CJ284" i="1"/>
  <c r="DX89" i="1"/>
  <c r="DN247" i="1"/>
  <c r="DL247" i="1"/>
  <c r="CM89" i="1"/>
  <c r="DL89" i="1"/>
  <c r="CE89" i="1"/>
  <c r="DV89" i="1"/>
  <c r="DY89" i="1"/>
  <c r="DS89" i="1"/>
  <c r="DR89" i="1"/>
  <c r="CF89" i="1"/>
  <c r="CH89" i="1"/>
  <c r="DI247" i="1"/>
  <c r="CB89" i="1"/>
  <c r="CH284" i="1"/>
  <c r="CC89" i="1"/>
  <c r="CJ89" i="1"/>
  <c r="DM89" i="1"/>
  <c r="CD89" i="1"/>
  <c r="CQ89" i="1"/>
  <c r="BY89" i="1"/>
  <c r="DU89" i="1"/>
  <c r="BW27" i="1"/>
  <c r="DH89" i="1"/>
  <c r="CK89" i="1"/>
  <c r="DO89" i="1"/>
  <c r="DO247" i="1"/>
  <c r="CA284" i="1"/>
  <c r="CE284" i="1"/>
  <c r="DM247" i="1"/>
  <c r="CP284" i="1"/>
  <c r="DZ89" i="1"/>
  <c r="DI89" i="1"/>
  <c r="CO89" i="1"/>
  <c r="DN89" i="1"/>
  <c r="DJ89" i="1"/>
  <c r="CA89" i="1"/>
  <c r="BW136" i="1"/>
  <c r="CG89" i="1"/>
  <c r="DP89" i="1"/>
  <c r="DT247" i="1"/>
  <c r="DG247" i="1"/>
  <c r="EA89" i="1"/>
  <c r="BZ284" i="1"/>
  <c r="DG90" i="1"/>
  <c r="BS137" i="1" l="1"/>
  <c r="BV136" i="1"/>
  <c r="DC137" i="1"/>
  <c r="DF136" i="1"/>
  <c r="DF247" i="1"/>
  <c r="DC248" i="1"/>
  <c r="DD248" i="1" s="1"/>
  <c r="BT285" i="1"/>
  <c r="BV27" i="1"/>
  <c r="BS28" i="1"/>
  <c r="DG27" i="1"/>
  <c r="DF90" i="1"/>
  <c r="DC91" i="1"/>
  <c r="BQ90" i="1"/>
  <c r="CM284" i="1"/>
  <c r="BW285" i="1"/>
  <c r="CL284" i="1"/>
  <c r="CQ284" i="1"/>
  <c r="DH247" i="1"/>
  <c r="CC284" i="1"/>
  <c r="CB284" i="1"/>
  <c r="BX284" i="1"/>
  <c r="DZ247" i="1"/>
  <c r="CF284" i="1"/>
  <c r="DX247" i="1"/>
  <c r="CD284" i="1"/>
  <c r="DY247" i="1"/>
  <c r="CK284" i="1"/>
  <c r="DR247" i="1"/>
  <c r="DP247" i="1"/>
  <c r="CO284" i="1"/>
  <c r="CI284" i="1"/>
  <c r="DU247" i="1"/>
  <c r="BW90" i="1"/>
  <c r="DJ247" i="1"/>
  <c r="DW247" i="1"/>
  <c r="BY284" i="1"/>
  <c r="CG284" i="1"/>
  <c r="EA247" i="1"/>
  <c r="DS247" i="1"/>
  <c r="CN284" i="1"/>
  <c r="DG248" i="1"/>
  <c r="DV247" i="1"/>
  <c r="DQ247" i="1"/>
  <c r="DK247" i="1"/>
  <c r="DB137" i="1" l="1"/>
  <c r="DA137" i="1" s="1"/>
  <c r="DD137" i="1"/>
  <c r="BT137" i="1"/>
  <c r="BR137" i="1"/>
  <c r="BQ137" i="1" s="1"/>
  <c r="DB248" i="1"/>
  <c r="DA248" i="1" s="1"/>
  <c r="DF248" i="1"/>
  <c r="DC249" i="1"/>
  <c r="BS286" i="1"/>
  <c r="BT286" i="1" s="1"/>
  <c r="BV285" i="1"/>
  <c r="BV90" i="1"/>
  <c r="BS91" i="1"/>
  <c r="BT91" i="1" s="1"/>
  <c r="DC28" i="1"/>
  <c r="BT28" i="1"/>
  <c r="BR28" i="1"/>
  <c r="DF27" i="1"/>
  <c r="DB91" i="1"/>
  <c r="DA91" i="1" s="1"/>
  <c r="DD91" i="1"/>
  <c r="CM90" i="1"/>
  <c r="CE27" i="1"/>
  <c r="CQ27" i="1"/>
  <c r="CE285" i="1"/>
  <c r="CM27" i="1"/>
  <c r="CD136" i="1"/>
  <c r="DO136" i="1"/>
  <c r="DX136" i="1"/>
  <c r="DG91" i="1"/>
  <c r="CB27" i="1"/>
  <c r="CF136" i="1"/>
  <c r="BY27" i="1"/>
  <c r="CJ136" i="1"/>
  <c r="CO136" i="1"/>
  <c r="CP136" i="1"/>
  <c r="CH27" i="1"/>
  <c r="DN136" i="1"/>
  <c r="CG27" i="1"/>
  <c r="BZ27" i="1"/>
  <c r="DV136" i="1"/>
  <c r="CH136" i="1"/>
  <c r="CC136" i="1"/>
  <c r="CB136" i="1"/>
  <c r="CL136" i="1"/>
  <c r="DU136" i="1"/>
  <c r="CJ27" i="1"/>
  <c r="CN27" i="1"/>
  <c r="CK136" i="1"/>
  <c r="DS136" i="1"/>
  <c r="DY136" i="1"/>
  <c r="DH136" i="1"/>
  <c r="DI136" i="1"/>
  <c r="CD27" i="1"/>
  <c r="CQ136" i="1"/>
  <c r="CA27" i="1"/>
  <c r="CC27" i="1"/>
  <c r="CM136" i="1"/>
  <c r="DM136" i="1"/>
  <c r="CA136" i="1"/>
  <c r="CL27" i="1"/>
  <c r="CN136" i="1"/>
  <c r="DL136" i="1"/>
  <c r="CG90" i="1"/>
  <c r="DZ136" i="1"/>
  <c r="EA136" i="1"/>
  <c r="DT136" i="1"/>
  <c r="CL90" i="1"/>
  <c r="DP136" i="1"/>
  <c r="DR136" i="1"/>
  <c r="CO27" i="1"/>
  <c r="BW286" i="1"/>
  <c r="DK136" i="1"/>
  <c r="CI27" i="1"/>
  <c r="CK27" i="1"/>
  <c r="DJ136" i="1"/>
  <c r="DQ136" i="1"/>
  <c r="CE136" i="1"/>
  <c r="BX136" i="1"/>
  <c r="CG136" i="1"/>
  <c r="DW136" i="1"/>
  <c r="BX27" i="1"/>
  <c r="CP27" i="1"/>
  <c r="CF27" i="1"/>
  <c r="BY136" i="1"/>
  <c r="CI136" i="1"/>
  <c r="BZ136" i="1"/>
  <c r="CF90" i="1"/>
  <c r="BR286" i="1" l="1"/>
  <c r="BQ286" i="1" s="1"/>
  <c r="DB249" i="1"/>
  <c r="DA249" i="1" s="1"/>
  <c r="DD249" i="1"/>
  <c r="BR91" i="1"/>
  <c r="BQ91" i="1" s="1"/>
  <c r="DZ27" i="1"/>
  <c r="DM27" i="1"/>
  <c r="DN27" i="1"/>
  <c r="DO27" i="1"/>
  <c r="DY27" i="1"/>
  <c r="DH27" i="1"/>
  <c r="DP27" i="1"/>
  <c r="DK27" i="1"/>
  <c r="DI27" i="1"/>
  <c r="DU27" i="1"/>
  <c r="DJ27" i="1"/>
  <c r="DS27" i="1"/>
  <c r="DT27" i="1"/>
  <c r="DQ27" i="1"/>
  <c r="DX27" i="1"/>
  <c r="DR27" i="1"/>
  <c r="DL27" i="1"/>
  <c r="EA27" i="1"/>
  <c r="DA27" i="1"/>
  <c r="DV27" i="1"/>
  <c r="DW27" i="1"/>
  <c r="BQ28" i="1"/>
  <c r="DB28" i="1"/>
  <c r="DD28" i="1"/>
  <c r="DF91" i="1"/>
  <c r="DC92" i="1"/>
  <c r="BS287" i="1"/>
  <c r="BV286" i="1"/>
  <c r="DG249" i="1"/>
  <c r="CG285" i="1"/>
  <c r="DN248" i="1"/>
  <c r="DQ248" i="1"/>
  <c r="EA90" i="1"/>
  <c r="BZ90" i="1"/>
  <c r="DO90" i="1"/>
  <c r="CQ90" i="1"/>
  <c r="DH90" i="1"/>
  <c r="CI90" i="1"/>
  <c r="DS248" i="1"/>
  <c r="DQ90" i="1"/>
  <c r="DX248" i="1"/>
  <c r="BX285" i="1"/>
  <c r="BW28" i="1"/>
  <c r="BX90" i="1"/>
  <c r="DU248" i="1"/>
  <c r="CC90" i="1"/>
  <c r="CJ285" i="1"/>
  <c r="CC285" i="1"/>
  <c r="CO285" i="1"/>
  <c r="CO90" i="1"/>
  <c r="CQ285" i="1"/>
  <c r="DK248" i="1"/>
  <c r="DY90" i="1"/>
  <c r="CP90" i="1"/>
  <c r="DP248" i="1"/>
  <c r="BW137" i="1"/>
  <c r="BY90" i="1"/>
  <c r="DY248" i="1"/>
  <c r="CB90" i="1"/>
  <c r="DI248" i="1"/>
  <c r="CH285" i="1"/>
  <c r="DL90" i="1"/>
  <c r="CM285" i="1"/>
  <c r="CK90" i="1"/>
  <c r="CB285" i="1"/>
  <c r="DL248" i="1"/>
  <c r="CK285" i="1"/>
  <c r="DK90" i="1"/>
  <c r="DR248" i="1"/>
  <c r="BY285" i="1"/>
  <c r="CL285" i="1"/>
  <c r="CA90" i="1"/>
  <c r="EA248" i="1"/>
  <c r="DH248" i="1"/>
  <c r="CI285" i="1"/>
  <c r="DN90" i="1"/>
  <c r="DZ90" i="1"/>
  <c r="CJ90" i="1"/>
  <c r="DJ90" i="1"/>
  <c r="CP285" i="1"/>
  <c r="DG137" i="1"/>
  <c r="DZ248" i="1"/>
  <c r="DV90" i="1"/>
  <c r="DW90" i="1"/>
  <c r="DM90" i="1"/>
  <c r="CN285" i="1"/>
  <c r="DS90" i="1"/>
  <c r="DR90" i="1"/>
  <c r="CH90" i="1"/>
  <c r="DI90" i="1"/>
  <c r="BW91" i="1"/>
  <c r="DW248" i="1"/>
  <c r="DP90" i="1"/>
  <c r="DJ248" i="1"/>
  <c r="DU90" i="1"/>
  <c r="DX90" i="1"/>
  <c r="DO248" i="1"/>
  <c r="CF285" i="1"/>
  <c r="BZ285" i="1"/>
  <c r="DT248" i="1"/>
  <c r="CN90" i="1"/>
  <c r="CD285" i="1"/>
  <c r="DV248" i="1"/>
  <c r="CE90" i="1"/>
  <c r="DM248" i="1"/>
  <c r="CA285" i="1"/>
  <c r="DT90" i="1"/>
  <c r="CD90" i="1"/>
  <c r="DF249" i="1" l="1"/>
  <c r="DC250" i="1"/>
  <c r="DB250" i="1" s="1"/>
  <c r="DA250" i="1" s="1"/>
  <c r="BV137" i="1"/>
  <c r="BS138" i="1"/>
  <c r="DC138" i="1"/>
  <c r="DF137" i="1"/>
  <c r="BS92" i="1"/>
  <c r="BT92" i="1" s="1"/>
  <c r="BV91" i="1"/>
  <c r="DG28" i="1"/>
  <c r="BV28" i="1"/>
  <c r="BS29" i="1"/>
  <c r="DB92" i="1"/>
  <c r="DA92" i="1" s="1"/>
  <c r="DD92" i="1"/>
  <c r="DD250" i="1"/>
  <c r="BR287" i="1"/>
  <c r="BQ287" i="1" s="1"/>
  <c r="BT287" i="1"/>
  <c r="DH249" i="1"/>
  <c r="CL286" i="1"/>
  <c r="BW287" i="1"/>
  <c r="CO286" i="1"/>
  <c r="DM91" i="1"/>
  <c r="CO91" i="1"/>
  <c r="CH286" i="1"/>
  <c r="CK286" i="1"/>
  <c r="DK91" i="1"/>
  <c r="DU249" i="1"/>
  <c r="DX249" i="1"/>
  <c r="CD286" i="1"/>
  <c r="CC286" i="1"/>
  <c r="CL91" i="1"/>
  <c r="DZ249" i="1"/>
  <c r="DP249" i="1"/>
  <c r="DW249" i="1"/>
  <c r="DR249" i="1"/>
  <c r="CA286" i="1"/>
  <c r="CI286" i="1"/>
  <c r="DJ249" i="1"/>
  <c r="DQ249" i="1"/>
  <c r="BZ91" i="1"/>
  <c r="BZ286" i="1"/>
  <c r="CP286" i="1"/>
  <c r="CJ286" i="1"/>
  <c r="DY249" i="1"/>
  <c r="DL249" i="1"/>
  <c r="DV249" i="1"/>
  <c r="DK249" i="1"/>
  <c r="CB286" i="1"/>
  <c r="CM91" i="1"/>
  <c r="BW92" i="1"/>
  <c r="DN249" i="1"/>
  <c r="DZ91" i="1"/>
  <c r="EA249" i="1"/>
  <c r="DI249" i="1"/>
  <c r="DS249" i="1"/>
  <c r="CI91" i="1"/>
  <c r="CG286" i="1"/>
  <c r="DO249" i="1"/>
  <c r="DM249" i="1"/>
  <c r="CE286" i="1"/>
  <c r="CQ286" i="1"/>
  <c r="CC91" i="1"/>
  <c r="CN286" i="1"/>
  <c r="DT249" i="1"/>
  <c r="CM286" i="1"/>
  <c r="BX286" i="1"/>
  <c r="BY286" i="1"/>
  <c r="CF286" i="1"/>
  <c r="DD138" i="1" l="1"/>
  <c r="DB138" i="1"/>
  <c r="DA138" i="1" s="1"/>
  <c r="BR138" i="1"/>
  <c r="BQ138" i="1" s="1"/>
  <c r="BT138" i="1"/>
  <c r="BR92" i="1"/>
  <c r="BQ92" i="1" s="1"/>
  <c r="DC29" i="1"/>
  <c r="BT29" i="1"/>
  <c r="BR29" i="1"/>
  <c r="DF28" i="1"/>
  <c r="BS93" i="1"/>
  <c r="BV92" i="1"/>
  <c r="BS288" i="1"/>
  <c r="BV287" i="1"/>
  <c r="DI91" i="1"/>
  <c r="DU91" i="1"/>
  <c r="DG92" i="1"/>
  <c r="DW92" i="1"/>
  <c r="CE137" i="1"/>
  <c r="CP91" i="1"/>
  <c r="DR91" i="1"/>
  <c r="CJ28" i="1"/>
  <c r="DV91" i="1"/>
  <c r="DY91" i="1"/>
  <c r="CB137" i="1"/>
  <c r="DV137" i="1"/>
  <c r="CH137" i="1"/>
  <c r="CM137" i="1"/>
  <c r="DZ92" i="1"/>
  <c r="DT91" i="1"/>
  <c r="CD28" i="1"/>
  <c r="DU92" i="1"/>
  <c r="DL91" i="1"/>
  <c r="CK91" i="1"/>
  <c r="CK28" i="1"/>
  <c r="DY137" i="1"/>
  <c r="BX137" i="1"/>
  <c r="DZ137" i="1"/>
  <c r="CI28" i="1"/>
  <c r="CN137" i="1"/>
  <c r="BY137" i="1"/>
  <c r="CD137" i="1"/>
  <c r="CM28" i="1"/>
  <c r="CL28" i="1"/>
  <c r="BY91" i="1"/>
  <c r="DQ92" i="1"/>
  <c r="DP91" i="1"/>
  <c r="CD91" i="1"/>
  <c r="CF91" i="1"/>
  <c r="CC137" i="1"/>
  <c r="CL137" i="1"/>
  <c r="DO137" i="1"/>
  <c r="CG137" i="1"/>
  <c r="DY92" i="1"/>
  <c r="DW137" i="1"/>
  <c r="DL137" i="1"/>
  <c r="CG91" i="1"/>
  <c r="DS91" i="1"/>
  <c r="BZ28" i="1"/>
  <c r="DI92" i="1"/>
  <c r="CA137" i="1"/>
  <c r="CP137" i="1"/>
  <c r="DT137" i="1"/>
  <c r="DJ91" i="1"/>
  <c r="DN137" i="1"/>
  <c r="DR137" i="1"/>
  <c r="DX91" i="1"/>
  <c r="DU137" i="1"/>
  <c r="CQ92" i="1"/>
  <c r="BY28" i="1"/>
  <c r="DM137" i="1"/>
  <c r="CQ28" i="1"/>
  <c r="BZ137" i="1"/>
  <c r="DG250" i="1"/>
  <c r="CJ91" i="1"/>
  <c r="DP137" i="1"/>
  <c r="DO91" i="1"/>
  <c r="CF137" i="1"/>
  <c r="BX28" i="1"/>
  <c r="DQ137" i="1"/>
  <c r="CH91" i="1"/>
  <c r="DQ91" i="1"/>
  <c r="DX92" i="1"/>
  <c r="DI137" i="1"/>
  <c r="CB28" i="1"/>
  <c r="CE28" i="1"/>
  <c r="DX137" i="1"/>
  <c r="DK137" i="1"/>
  <c r="CN91" i="1"/>
  <c r="DH91" i="1"/>
  <c r="DK92" i="1"/>
  <c r="EA137" i="1"/>
  <c r="CQ137" i="1"/>
  <c r="CG28" i="1"/>
  <c r="CB91" i="1"/>
  <c r="CB92" i="1"/>
  <c r="CO137" i="1"/>
  <c r="BX91" i="1"/>
  <c r="CI137" i="1"/>
  <c r="DH137" i="1"/>
  <c r="CC28" i="1"/>
  <c r="CJ137" i="1"/>
  <c r="CN28" i="1"/>
  <c r="CA28" i="1"/>
  <c r="CO28" i="1"/>
  <c r="CK137" i="1"/>
  <c r="DN91" i="1"/>
  <c r="DW91" i="1"/>
  <c r="DS137" i="1"/>
  <c r="BZ92" i="1"/>
  <c r="EA91" i="1"/>
  <c r="CF28" i="1"/>
  <c r="CE91" i="1"/>
  <c r="CH28" i="1"/>
  <c r="CA91" i="1"/>
  <c r="CP28" i="1"/>
  <c r="DJ137" i="1"/>
  <c r="CQ91" i="1"/>
  <c r="DJ92" i="1"/>
  <c r="CA92" i="1"/>
  <c r="DC251" i="1" l="1"/>
  <c r="DD251" i="1" s="1"/>
  <c r="DF250" i="1"/>
  <c r="DF92" i="1"/>
  <c r="DC93" i="1"/>
  <c r="DB93" i="1" s="1"/>
  <c r="DA93" i="1" s="1"/>
  <c r="DL28" i="1"/>
  <c r="DA28" i="1"/>
  <c r="EA28" i="1"/>
  <c r="DP28" i="1"/>
  <c r="DQ28" i="1"/>
  <c r="DW28" i="1"/>
  <c r="DH28" i="1"/>
  <c r="DR28" i="1"/>
  <c r="DI28" i="1"/>
  <c r="DO28" i="1"/>
  <c r="DV28" i="1"/>
  <c r="DJ28" i="1"/>
  <c r="DK28" i="1"/>
  <c r="DT28" i="1"/>
  <c r="DN28" i="1"/>
  <c r="DY28" i="1"/>
  <c r="DM28" i="1"/>
  <c r="DS28" i="1"/>
  <c r="DZ28" i="1"/>
  <c r="DX28" i="1"/>
  <c r="DU28" i="1"/>
  <c r="DB29" i="1"/>
  <c r="BQ29" i="1"/>
  <c r="DD29" i="1"/>
  <c r="BT93" i="1"/>
  <c r="BR93" i="1"/>
  <c r="BT288" i="1"/>
  <c r="BR288" i="1"/>
  <c r="BQ288" i="1" s="1"/>
  <c r="EA92" i="1"/>
  <c r="CB287" i="1"/>
  <c r="CG287" i="1"/>
  <c r="BX92" i="1"/>
  <c r="DT92" i="1"/>
  <c r="CO92" i="1"/>
  <c r="CP287" i="1"/>
  <c r="DM92" i="1"/>
  <c r="DR92" i="1"/>
  <c r="DH250" i="1"/>
  <c r="DG251" i="1"/>
  <c r="DL250" i="1"/>
  <c r="CE92" i="1"/>
  <c r="DN250" i="1"/>
  <c r="DG138" i="1"/>
  <c r="BW29" i="1"/>
  <c r="DO250" i="1"/>
  <c r="CC92" i="1"/>
  <c r="CF92" i="1"/>
  <c r="CK92" i="1"/>
  <c r="DH92" i="1"/>
  <c r="CF287" i="1"/>
  <c r="EA250" i="1"/>
  <c r="CJ287" i="1"/>
  <c r="CJ92" i="1"/>
  <c r="CM92" i="1"/>
  <c r="BY92" i="1"/>
  <c r="DP250" i="1"/>
  <c r="CH92" i="1"/>
  <c r="CG92" i="1"/>
  <c r="DI250" i="1"/>
  <c r="DT250" i="1"/>
  <c r="DW250" i="1"/>
  <c r="CO287" i="1"/>
  <c r="DV250" i="1"/>
  <c r="DL92" i="1"/>
  <c r="CI92" i="1"/>
  <c r="CN92" i="1"/>
  <c r="DS92" i="1"/>
  <c r="CD92" i="1"/>
  <c r="BW93" i="1"/>
  <c r="DU250" i="1"/>
  <c r="BW138" i="1"/>
  <c r="CD287" i="1"/>
  <c r="DN92" i="1"/>
  <c r="CC287" i="1"/>
  <c r="DX250" i="1"/>
  <c r="DM250" i="1"/>
  <c r="CE287" i="1"/>
  <c r="DK250" i="1"/>
  <c r="DV92" i="1"/>
  <c r="DZ250" i="1"/>
  <c r="BX287" i="1"/>
  <c r="CI287" i="1"/>
  <c r="CK287" i="1"/>
  <c r="DO92" i="1"/>
  <c r="CH287" i="1"/>
  <c r="BZ287" i="1"/>
  <c r="DP92" i="1"/>
  <c r="CL92" i="1"/>
  <c r="DQ250" i="1"/>
  <c r="CM287" i="1"/>
  <c r="DY250" i="1"/>
  <c r="CN287" i="1"/>
  <c r="DS250" i="1"/>
  <c r="CL287" i="1"/>
  <c r="CP92" i="1"/>
  <c r="BY287" i="1"/>
  <c r="DR250" i="1"/>
  <c r="CQ287" i="1"/>
  <c r="DJ250" i="1"/>
  <c r="CA287" i="1"/>
  <c r="BS139" i="1" l="1"/>
  <c r="BV138" i="1"/>
  <c r="DC139" i="1"/>
  <c r="DF138" i="1"/>
  <c r="DD93" i="1"/>
  <c r="DB251" i="1"/>
  <c r="DA251" i="1" s="1"/>
  <c r="BV29" i="1"/>
  <c r="DG29" i="1"/>
  <c r="BS30" i="1"/>
  <c r="BQ93" i="1"/>
  <c r="DC252" i="1"/>
  <c r="DF251" i="1"/>
  <c r="BS94" i="1"/>
  <c r="BV93" i="1"/>
  <c r="DV93" i="1"/>
  <c r="BW288" i="1"/>
  <c r="DG93" i="1"/>
  <c r="DK93" i="1"/>
  <c r="DD139" i="1" l="1"/>
  <c r="DB139" i="1"/>
  <c r="DA139" i="1" s="1"/>
  <c r="BR139" i="1"/>
  <c r="BQ139" i="1" s="1"/>
  <c r="BT139" i="1"/>
  <c r="BV288" i="1"/>
  <c r="BS289" i="1"/>
  <c r="BR289" i="1" s="1"/>
  <c r="BQ289" i="1" s="1"/>
  <c r="DF93" i="1"/>
  <c r="DC94" i="1"/>
  <c r="DD94" i="1" s="1"/>
  <c r="DC30" i="1"/>
  <c r="BT30" i="1"/>
  <c r="BR30" i="1"/>
  <c r="DF29" i="1"/>
  <c r="DD252" i="1"/>
  <c r="DB252" i="1"/>
  <c r="DA252" i="1" s="1"/>
  <c r="BR94" i="1"/>
  <c r="BT94" i="1"/>
  <c r="DM93" i="1"/>
  <c r="EA93" i="1"/>
  <c r="DP138" i="1"/>
  <c r="CH138" i="1"/>
  <c r="DU138" i="1"/>
  <c r="DR93" i="1"/>
  <c r="DW138" i="1"/>
  <c r="DS138" i="1"/>
  <c r="CJ93" i="1"/>
  <c r="BY93" i="1"/>
  <c r="DQ138" i="1"/>
  <c r="CB138" i="1"/>
  <c r="CQ138" i="1"/>
  <c r="CF93" i="1"/>
  <c r="DP93" i="1"/>
  <c r="CL29" i="1"/>
  <c r="CG93" i="1"/>
  <c r="DG94" i="1"/>
  <c r="CO138" i="1"/>
  <c r="BY29" i="1"/>
  <c r="CI138" i="1"/>
  <c r="DJ93" i="1"/>
  <c r="CO29" i="1"/>
  <c r="DS93" i="1"/>
  <c r="CJ29" i="1"/>
  <c r="CL138" i="1"/>
  <c r="CA138" i="1"/>
  <c r="DH93" i="1"/>
  <c r="DJ138" i="1"/>
  <c r="EA251" i="1"/>
  <c r="DK138" i="1"/>
  <c r="CA29" i="1"/>
  <c r="DU93" i="1"/>
  <c r="DI93" i="1"/>
  <c r="CG138" i="1"/>
  <c r="DY93" i="1"/>
  <c r="DI138" i="1"/>
  <c r="DV138" i="1"/>
  <c r="CD29" i="1"/>
  <c r="CL93" i="1"/>
  <c r="CK138" i="1"/>
  <c r="CE29" i="1"/>
  <c r="CP29" i="1"/>
  <c r="CC29" i="1"/>
  <c r="DY138" i="1"/>
  <c r="BX93" i="1"/>
  <c r="DZ93" i="1"/>
  <c r="CF29" i="1"/>
  <c r="DT138" i="1"/>
  <c r="BX138" i="1"/>
  <c r="DW93" i="1"/>
  <c r="DO138" i="1"/>
  <c r="BZ138" i="1"/>
  <c r="CH29" i="1"/>
  <c r="CE93" i="1"/>
  <c r="CP138" i="1"/>
  <c r="BZ93" i="1"/>
  <c r="CB29" i="1"/>
  <c r="CB93" i="1"/>
  <c r="CH93" i="1"/>
  <c r="DL138" i="1"/>
  <c r="EA138" i="1"/>
  <c r="CM93" i="1"/>
  <c r="DN93" i="1"/>
  <c r="CD93" i="1"/>
  <c r="DZ251" i="1"/>
  <c r="CJ138" i="1"/>
  <c r="DH138" i="1"/>
  <c r="CC93" i="1"/>
  <c r="BX29" i="1"/>
  <c r="BW94" i="1"/>
  <c r="CA93" i="1"/>
  <c r="DX138" i="1"/>
  <c r="DX93" i="1"/>
  <c r="CE138" i="1"/>
  <c r="CI93" i="1"/>
  <c r="CP93" i="1"/>
  <c r="DZ138" i="1"/>
  <c r="CN29" i="1"/>
  <c r="DT93" i="1"/>
  <c r="CK93" i="1"/>
  <c r="DQ93" i="1"/>
  <c r="BY138" i="1"/>
  <c r="DR138" i="1"/>
  <c r="CK29" i="1"/>
  <c r="CQ93" i="1"/>
  <c r="BZ29" i="1"/>
  <c r="CO93" i="1"/>
  <c r="DN138" i="1"/>
  <c r="DL93" i="1"/>
  <c r="CQ29" i="1"/>
  <c r="CM138" i="1"/>
  <c r="CM29" i="1"/>
  <c r="CD138" i="1"/>
  <c r="CI29" i="1"/>
  <c r="CO288" i="1"/>
  <c r="CC138" i="1"/>
  <c r="DT251" i="1"/>
  <c r="DM138" i="1"/>
  <c r="DO93" i="1"/>
  <c r="CN93" i="1"/>
  <c r="CN138" i="1"/>
  <c r="CF138" i="1"/>
  <c r="CG29" i="1"/>
  <c r="DJ251" i="1"/>
  <c r="DX251" i="1"/>
  <c r="BT289" i="1" l="1"/>
  <c r="DB94" i="1"/>
  <c r="DA94" i="1" s="1"/>
  <c r="DJ29" i="1"/>
  <c r="DP29" i="1"/>
  <c r="DZ29" i="1"/>
  <c r="DI29" i="1"/>
  <c r="DV29" i="1"/>
  <c r="DK29" i="1"/>
  <c r="DN29" i="1"/>
  <c r="DQ29" i="1"/>
  <c r="DR29" i="1"/>
  <c r="DU29" i="1"/>
  <c r="DL29" i="1"/>
  <c r="DH29" i="1"/>
  <c r="DS29" i="1"/>
  <c r="DO29" i="1"/>
  <c r="DY29" i="1"/>
  <c r="DT29" i="1"/>
  <c r="DA29" i="1"/>
  <c r="EA29" i="1"/>
  <c r="DM29" i="1"/>
  <c r="DW29" i="1"/>
  <c r="DX29" i="1"/>
  <c r="BQ30" i="1"/>
  <c r="DB30" i="1"/>
  <c r="DD30" i="1"/>
  <c r="DF94" i="1"/>
  <c r="DC95" i="1"/>
  <c r="BQ94" i="1"/>
  <c r="BS95" i="1"/>
  <c r="BV94" i="1"/>
  <c r="CB288" i="1"/>
  <c r="CE288" i="1"/>
  <c r="DQ251" i="1"/>
  <c r="DR251" i="1"/>
  <c r="CL288" i="1"/>
  <c r="DS251" i="1"/>
  <c r="CA288" i="1"/>
  <c r="BY288" i="1"/>
  <c r="DM251" i="1"/>
  <c r="DG252" i="1"/>
  <c r="DV94" i="1"/>
  <c r="BW30" i="1"/>
  <c r="DN251" i="1"/>
  <c r="DL251" i="1"/>
  <c r="CG288" i="1"/>
  <c r="BZ288" i="1"/>
  <c r="CI288" i="1"/>
  <c r="DK251" i="1"/>
  <c r="DI251" i="1"/>
  <c r="CP288" i="1"/>
  <c r="CJ288" i="1"/>
  <c r="DG139" i="1"/>
  <c r="BW289" i="1"/>
  <c r="BW139" i="1"/>
  <c r="CK288" i="1"/>
  <c r="CC288" i="1"/>
  <c r="DU251" i="1"/>
  <c r="DV251" i="1"/>
  <c r="DO251" i="1"/>
  <c r="CH288" i="1"/>
  <c r="CN288" i="1"/>
  <c r="CM288" i="1"/>
  <c r="DT94" i="1"/>
  <c r="CD288" i="1"/>
  <c r="BX288" i="1"/>
  <c r="DH251" i="1"/>
  <c r="CF288" i="1"/>
  <c r="CQ288" i="1"/>
  <c r="DY251" i="1"/>
  <c r="DP251" i="1"/>
  <c r="DW251" i="1"/>
  <c r="DK94" i="1"/>
  <c r="DC140" i="1" l="1"/>
  <c r="DF139" i="1"/>
  <c r="BS140" i="1"/>
  <c r="BV139" i="1"/>
  <c r="DF252" i="1"/>
  <c r="DC253" i="1"/>
  <c r="DD253" i="1" s="1"/>
  <c r="BV289" i="1"/>
  <c r="BS290" i="1"/>
  <c r="BR290" i="1" s="1"/>
  <c r="BQ290" i="1" s="1"/>
  <c r="DG30" i="1"/>
  <c r="BS31" i="1"/>
  <c r="BV30" i="1"/>
  <c r="DB95" i="1"/>
  <c r="DA95" i="1" s="1"/>
  <c r="DD95" i="1"/>
  <c r="BR95" i="1"/>
  <c r="BT95" i="1"/>
  <c r="CM289" i="1"/>
  <c r="BZ94" i="1"/>
  <c r="CE94" i="1"/>
  <c r="DR252" i="1"/>
  <c r="EA252" i="1"/>
  <c r="DX252" i="1"/>
  <c r="CP94" i="1"/>
  <c r="BY289" i="1"/>
  <c r="DY252" i="1"/>
  <c r="DG95" i="1"/>
  <c r="CH94" i="1"/>
  <c r="DP94" i="1"/>
  <c r="DQ252" i="1"/>
  <c r="DN94" i="1"/>
  <c r="CF94" i="1"/>
  <c r="CD94" i="1"/>
  <c r="BY94" i="1"/>
  <c r="BZ289" i="1"/>
  <c r="CL289" i="1"/>
  <c r="DZ252" i="1"/>
  <c r="CL94" i="1"/>
  <c r="DV252" i="1"/>
  <c r="DW252" i="1"/>
  <c r="CO289" i="1"/>
  <c r="CJ289" i="1"/>
  <c r="CN94" i="1"/>
  <c r="CQ289" i="1"/>
  <c r="DH94" i="1"/>
  <c r="DQ94" i="1"/>
  <c r="DJ252" i="1"/>
  <c r="DW94" i="1"/>
  <c r="EA94" i="1"/>
  <c r="DX94" i="1"/>
  <c r="DL94" i="1"/>
  <c r="CO94" i="1"/>
  <c r="CA94" i="1"/>
  <c r="DL252" i="1"/>
  <c r="DP252" i="1"/>
  <c r="CF289" i="1"/>
  <c r="DI252" i="1"/>
  <c r="CE289" i="1"/>
  <c r="BX94" i="1"/>
  <c r="CG94" i="1"/>
  <c r="DN252" i="1"/>
  <c r="CA289" i="1"/>
  <c r="DK252" i="1"/>
  <c r="CN289" i="1"/>
  <c r="DH252" i="1"/>
  <c r="CD289" i="1"/>
  <c r="DO94" i="1"/>
  <c r="BX289" i="1"/>
  <c r="CM94" i="1"/>
  <c r="CK94" i="1"/>
  <c r="DM252" i="1"/>
  <c r="CP289" i="1"/>
  <c r="CJ94" i="1"/>
  <c r="DS252" i="1"/>
  <c r="DZ94" i="1"/>
  <c r="CI94" i="1"/>
  <c r="DM94" i="1"/>
  <c r="DJ94" i="1"/>
  <c r="DS94" i="1"/>
  <c r="CB289" i="1"/>
  <c r="DY94" i="1"/>
  <c r="CH289" i="1"/>
  <c r="DI94" i="1"/>
  <c r="CC289" i="1"/>
  <c r="CC94" i="1"/>
  <c r="CQ94" i="1"/>
  <c r="CK289" i="1"/>
  <c r="DO252" i="1"/>
  <c r="CG289" i="1"/>
  <c r="DT252" i="1"/>
  <c r="DU94" i="1"/>
  <c r="CB94" i="1"/>
  <c r="DU252" i="1"/>
  <c r="CI289" i="1"/>
  <c r="DR94" i="1"/>
  <c r="BR140" i="1" l="1"/>
  <c r="BQ140" i="1" s="1"/>
  <c r="BT140" i="1"/>
  <c r="DB140" i="1"/>
  <c r="DA140" i="1" s="1"/>
  <c r="DD140" i="1"/>
  <c r="DB253" i="1"/>
  <c r="DA253" i="1" s="1"/>
  <c r="BT290" i="1"/>
  <c r="DF30" i="1"/>
  <c r="DC31" i="1"/>
  <c r="BT31" i="1"/>
  <c r="BR31" i="1"/>
  <c r="DF95" i="1"/>
  <c r="DC96" i="1"/>
  <c r="BQ95" i="1"/>
  <c r="DY139" i="1"/>
  <c r="CC30" i="1"/>
  <c r="DN139" i="1"/>
  <c r="DU139" i="1"/>
  <c r="EA139" i="1"/>
  <c r="CF30" i="1"/>
  <c r="DQ139" i="1"/>
  <c r="DJ139" i="1"/>
  <c r="DP139" i="1"/>
  <c r="CD139" i="1"/>
  <c r="DW139" i="1"/>
  <c r="CE30" i="1"/>
  <c r="CP139" i="1"/>
  <c r="DL139" i="1"/>
  <c r="BY30" i="1"/>
  <c r="CG139" i="1"/>
  <c r="DG253" i="1"/>
  <c r="CJ30" i="1"/>
  <c r="CK30" i="1"/>
  <c r="CA139" i="1"/>
  <c r="CQ30" i="1"/>
  <c r="BY139" i="1"/>
  <c r="BZ139" i="1"/>
  <c r="CL139" i="1"/>
  <c r="DK139" i="1"/>
  <c r="DR139" i="1"/>
  <c r="BW95" i="1"/>
  <c r="DX139" i="1"/>
  <c r="DO139" i="1"/>
  <c r="CI30" i="1"/>
  <c r="CO30" i="1"/>
  <c r="CH30" i="1"/>
  <c r="CH139" i="1"/>
  <c r="CQ139" i="1"/>
  <c r="CE139" i="1"/>
  <c r="BX30" i="1"/>
  <c r="CL30" i="1"/>
  <c r="DH139" i="1"/>
  <c r="CK139" i="1"/>
  <c r="DV139" i="1"/>
  <c r="CM30" i="1"/>
  <c r="DZ139" i="1"/>
  <c r="DT139" i="1"/>
  <c r="CN30" i="1"/>
  <c r="CP30" i="1"/>
  <c r="CB139" i="1"/>
  <c r="DM139" i="1"/>
  <c r="CB30" i="1"/>
  <c r="CI139" i="1"/>
  <c r="CA30" i="1"/>
  <c r="CG30" i="1"/>
  <c r="CF139" i="1"/>
  <c r="CN139" i="1"/>
  <c r="CM139" i="1"/>
  <c r="BZ30" i="1"/>
  <c r="CO139" i="1"/>
  <c r="DS139" i="1"/>
  <c r="CD30" i="1"/>
  <c r="CJ139" i="1"/>
  <c r="BX139" i="1"/>
  <c r="BW290" i="1"/>
  <c r="DI139" i="1"/>
  <c r="CC139" i="1"/>
  <c r="BS96" i="1" l="1"/>
  <c r="BT96" i="1" s="1"/>
  <c r="BV95" i="1"/>
  <c r="BS291" i="1"/>
  <c r="BR291" i="1" s="1"/>
  <c r="BQ291" i="1" s="1"/>
  <c r="BV290" i="1"/>
  <c r="DC254" i="1"/>
  <c r="DB254" i="1" s="1"/>
  <c r="DA254" i="1" s="1"/>
  <c r="DF253" i="1"/>
  <c r="DR30" i="1"/>
  <c r="DO30" i="1"/>
  <c r="DZ30" i="1"/>
  <c r="DT30" i="1"/>
  <c r="DV30" i="1"/>
  <c r="DN30" i="1"/>
  <c r="DQ30" i="1"/>
  <c r="DI30" i="1"/>
  <c r="DM30" i="1"/>
  <c r="DY30" i="1"/>
  <c r="DA30" i="1"/>
  <c r="EA30" i="1"/>
  <c r="DL30" i="1"/>
  <c r="DP30" i="1"/>
  <c r="DX30" i="1"/>
  <c r="DU30" i="1"/>
  <c r="DS30" i="1"/>
  <c r="DH30" i="1"/>
  <c r="DJ30" i="1"/>
  <c r="DK30" i="1"/>
  <c r="DW30" i="1"/>
  <c r="BQ31" i="1"/>
  <c r="DB31" i="1"/>
  <c r="DD31" i="1"/>
  <c r="DB96" i="1"/>
  <c r="DA96" i="1" s="1"/>
  <c r="DD96" i="1"/>
  <c r="DG140" i="1"/>
  <c r="CC95" i="1"/>
  <c r="CP95" i="1"/>
  <c r="CH95" i="1"/>
  <c r="DZ95" i="1"/>
  <c r="DL95" i="1"/>
  <c r="DQ95" i="1"/>
  <c r="DW95" i="1"/>
  <c r="EA95" i="1"/>
  <c r="CA95" i="1"/>
  <c r="DP95" i="1"/>
  <c r="DJ95" i="1"/>
  <c r="BW31" i="1"/>
  <c r="CI95" i="1"/>
  <c r="CM95" i="1"/>
  <c r="DY95" i="1"/>
  <c r="CN95" i="1"/>
  <c r="DV95" i="1"/>
  <c r="DU95" i="1"/>
  <c r="CO95" i="1"/>
  <c r="DN95" i="1"/>
  <c r="CF95" i="1"/>
  <c r="CJ95" i="1"/>
  <c r="BW140" i="1"/>
  <c r="DO95" i="1"/>
  <c r="DX253" i="1"/>
  <c r="DR95" i="1"/>
  <c r="CB95" i="1"/>
  <c r="CL95" i="1"/>
  <c r="DT95" i="1"/>
  <c r="DM95" i="1"/>
  <c r="CE95" i="1"/>
  <c r="CQ95" i="1"/>
  <c r="DX95" i="1"/>
  <c r="CD95" i="1"/>
  <c r="DH95" i="1"/>
  <c r="CK95" i="1"/>
  <c r="BX95" i="1"/>
  <c r="CG95" i="1"/>
  <c r="DK95" i="1"/>
  <c r="BW96" i="1"/>
  <c r="BZ95" i="1"/>
  <c r="CE290" i="1"/>
  <c r="BY95" i="1"/>
  <c r="CL290" i="1"/>
  <c r="BV140" i="1" l="1"/>
  <c r="BS141" i="1"/>
  <c r="DF140" i="1"/>
  <c r="DC141" i="1"/>
  <c r="BR96" i="1"/>
  <c r="BQ96" i="1" s="1"/>
  <c r="DD254" i="1"/>
  <c r="BT291" i="1"/>
  <c r="BS32" i="1"/>
  <c r="BV31" i="1"/>
  <c r="DG31" i="1"/>
  <c r="BS97" i="1"/>
  <c r="BV96" i="1"/>
  <c r="DS253" i="1"/>
  <c r="BZ290" i="1"/>
  <c r="BX290" i="1"/>
  <c r="EA253" i="1"/>
  <c r="CC290" i="1"/>
  <c r="DU253" i="1"/>
  <c r="CJ290" i="1"/>
  <c r="CP290" i="1"/>
  <c r="DW253" i="1"/>
  <c r="CK290" i="1"/>
  <c r="CB290" i="1"/>
  <c r="CM290" i="1"/>
  <c r="DJ253" i="1"/>
  <c r="CN290" i="1"/>
  <c r="BW291" i="1"/>
  <c r="DY253" i="1"/>
  <c r="CH290" i="1"/>
  <c r="CG290" i="1"/>
  <c r="DH253" i="1"/>
  <c r="DP253" i="1"/>
  <c r="CF290" i="1"/>
  <c r="DO253" i="1"/>
  <c r="CA290" i="1"/>
  <c r="DL253" i="1"/>
  <c r="DS95" i="1"/>
  <c r="DR253" i="1"/>
  <c r="DN253" i="1"/>
  <c r="CP96" i="1"/>
  <c r="DK253" i="1"/>
  <c r="BY290" i="1"/>
  <c r="DG254" i="1"/>
  <c r="CQ290" i="1"/>
  <c r="DI253" i="1"/>
  <c r="CI290" i="1"/>
  <c r="DZ253" i="1"/>
  <c r="DT253" i="1"/>
  <c r="DQ253" i="1"/>
  <c r="DV253" i="1"/>
  <c r="DM253" i="1"/>
  <c r="DM96" i="1"/>
  <c r="DI95" i="1"/>
  <c r="CO290" i="1"/>
  <c r="CD290" i="1"/>
  <c r="DL96" i="1"/>
  <c r="DG96" i="1"/>
  <c r="DO96" i="1"/>
  <c r="CS253" i="1" l="1"/>
  <c r="DB141" i="1"/>
  <c r="DA141" i="1" s="1"/>
  <c r="DD141" i="1"/>
  <c r="BR141" i="1"/>
  <c r="BQ141" i="1" s="1"/>
  <c r="BT141" i="1"/>
  <c r="DC255" i="1"/>
  <c r="DB255" i="1" s="1"/>
  <c r="DA255" i="1" s="1"/>
  <c r="DF254" i="1"/>
  <c r="DF96" i="1"/>
  <c r="DC97" i="1"/>
  <c r="DB97" i="1" s="1"/>
  <c r="DA97" i="1" s="1"/>
  <c r="BS292" i="1"/>
  <c r="BT292" i="1" s="1"/>
  <c r="BV291" i="1"/>
  <c r="DF31" i="1"/>
  <c r="DC32" i="1"/>
  <c r="BR32" i="1"/>
  <c r="BT32" i="1"/>
  <c r="BT97" i="1"/>
  <c r="BR97" i="1"/>
  <c r="CL31" i="1"/>
  <c r="BX140" i="1"/>
  <c r="CP31" i="1"/>
  <c r="CQ31" i="1"/>
  <c r="DK140" i="1"/>
  <c r="CG96" i="1"/>
  <c r="DP140" i="1"/>
  <c r="DI96" i="1"/>
  <c r="CJ140" i="1"/>
  <c r="DS96" i="1"/>
  <c r="CK31" i="1"/>
  <c r="DU140" i="1"/>
  <c r="DV96" i="1"/>
  <c r="CO140" i="1"/>
  <c r="CK96" i="1"/>
  <c r="CN140" i="1"/>
  <c r="DP96" i="1"/>
  <c r="CF96" i="1"/>
  <c r="CC96" i="1"/>
  <c r="BX31" i="1"/>
  <c r="CD96" i="1"/>
  <c r="CK140" i="1"/>
  <c r="CQ291" i="1"/>
  <c r="CG31" i="1"/>
  <c r="DM140" i="1"/>
  <c r="DO254" i="1"/>
  <c r="CI31" i="1"/>
  <c r="CM140" i="1"/>
  <c r="DS140" i="1"/>
  <c r="CB31" i="1"/>
  <c r="DO140" i="1"/>
  <c r="DV254" i="1"/>
  <c r="DZ140" i="1"/>
  <c r="DW96" i="1"/>
  <c r="BY96" i="1"/>
  <c r="DL140" i="1"/>
  <c r="DN96" i="1"/>
  <c r="CL96" i="1"/>
  <c r="DN140" i="1"/>
  <c r="DT96" i="1"/>
  <c r="DH140" i="1"/>
  <c r="CM31" i="1"/>
  <c r="DR140" i="1"/>
  <c r="DJ96" i="1"/>
  <c r="CH140" i="1"/>
  <c r="CM96" i="1"/>
  <c r="CN96" i="1"/>
  <c r="CB140" i="1"/>
  <c r="DI140" i="1"/>
  <c r="DR96" i="1"/>
  <c r="CF140" i="1"/>
  <c r="DQ96" i="1"/>
  <c r="BZ31" i="1"/>
  <c r="CG140" i="1"/>
  <c r="BY140" i="1"/>
  <c r="CK291" i="1"/>
  <c r="CJ291" i="1"/>
  <c r="CA96" i="1"/>
  <c r="DP254" i="1"/>
  <c r="DT140" i="1"/>
  <c r="CN31" i="1"/>
  <c r="DJ140" i="1"/>
  <c r="DQ140" i="1"/>
  <c r="CJ31" i="1"/>
  <c r="EA140" i="1"/>
  <c r="CB96" i="1"/>
  <c r="CI96" i="1"/>
  <c r="BY31" i="1"/>
  <c r="CO291" i="1"/>
  <c r="DY254" i="1"/>
  <c r="CD140" i="1"/>
  <c r="CO31" i="1"/>
  <c r="DM254" i="1"/>
  <c r="DK96" i="1"/>
  <c r="DU96" i="1"/>
  <c r="BX96" i="1"/>
  <c r="CA31" i="1"/>
  <c r="CQ140" i="1"/>
  <c r="CH31" i="1"/>
  <c r="CO96" i="1"/>
  <c r="CF31" i="1"/>
  <c r="DI254" i="1"/>
  <c r="BZ96" i="1"/>
  <c r="DX140" i="1"/>
  <c r="DY96" i="1"/>
  <c r="CC140" i="1"/>
  <c r="CJ96" i="1"/>
  <c r="CQ96" i="1"/>
  <c r="CA140" i="1"/>
  <c r="BZ291" i="1"/>
  <c r="CE96" i="1"/>
  <c r="DX96" i="1"/>
  <c r="DZ96" i="1"/>
  <c r="CL140" i="1"/>
  <c r="CC31" i="1"/>
  <c r="CP140" i="1"/>
  <c r="CE31" i="1"/>
  <c r="DV140" i="1"/>
  <c r="CD31" i="1"/>
  <c r="BW97" i="1"/>
  <c r="CI140" i="1"/>
  <c r="DH96" i="1"/>
  <c r="BZ140" i="1"/>
  <c r="DW140" i="1"/>
  <c r="DY140" i="1"/>
  <c r="EA96" i="1"/>
  <c r="CE140" i="1"/>
  <c r="CH96" i="1"/>
  <c r="DD255" i="1" l="1"/>
  <c r="DD97" i="1"/>
  <c r="BR292" i="1"/>
  <c r="BQ292" i="1" s="1"/>
  <c r="DH31" i="1"/>
  <c r="DZ31" i="1"/>
  <c r="DN31" i="1"/>
  <c r="DI31" i="1"/>
  <c r="DU31" i="1"/>
  <c r="DA31" i="1"/>
  <c r="EA31" i="1"/>
  <c r="DQ31" i="1"/>
  <c r="DJ31" i="1"/>
  <c r="DO31" i="1"/>
  <c r="DX31" i="1"/>
  <c r="DL31" i="1"/>
  <c r="DP31" i="1"/>
  <c r="DK31" i="1"/>
  <c r="DV31" i="1"/>
  <c r="DW31" i="1"/>
  <c r="DR31" i="1"/>
  <c r="DM31" i="1"/>
  <c r="DT31" i="1"/>
  <c r="DS31" i="1"/>
  <c r="DY31" i="1"/>
  <c r="DD32" i="1"/>
  <c r="DB32" i="1"/>
  <c r="BQ32" i="1"/>
  <c r="BQ97" i="1"/>
  <c r="CS254" i="1"/>
  <c r="BS98" i="1"/>
  <c r="BV97" i="1"/>
  <c r="BY291" i="1"/>
  <c r="CP291" i="1"/>
  <c r="DQ254" i="1"/>
  <c r="DG97" i="1"/>
  <c r="CD291" i="1"/>
  <c r="BW292" i="1"/>
  <c r="DR254" i="1"/>
  <c r="DG255" i="1"/>
  <c r="BW141" i="1"/>
  <c r="DW254" i="1"/>
  <c r="DZ254" i="1"/>
  <c r="DG141" i="1"/>
  <c r="CN291" i="1"/>
  <c r="DS254" i="1"/>
  <c r="DH254" i="1"/>
  <c r="CI291" i="1"/>
  <c r="DN254" i="1"/>
  <c r="DL254" i="1"/>
  <c r="BW32" i="1"/>
  <c r="CE291" i="1"/>
  <c r="DT254" i="1"/>
  <c r="DK254" i="1"/>
  <c r="DX254" i="1"/>
  <c r="EA254" i="1"/>
  <c r="DJ254" i="1"/>
  <c r="CB291" i="1"/>
  <c r="CG291" i="1"/>
  <c r="CF291" i="1"/>
  <c r="CA291" i="1"/>
  <c r="CM291" i="1"/>
  <c r="CL291" i="1"/>
  <c r="CC291" i="1"/>
  <c r="CH291" i="1"/>
  <c r="BX291" i="1"/>
  <c r="DU254" i="1"/>
  <c r="DJ97" i="1"/>
  <c r="DF141" i="1" l="1"/>
  <c r="DC142" i="1"/>
  <c r="BS142" i="1"/>
  <c r="BV141" i="1"/>
  <c r="BS293" i="1"/>
  <c r="BR293" i="1" s="1"/>
  <c r="BQ293" i="1" s="1"/>
  <c r="BV292" i="1"/>
  <c r="DC98" i="1"/>
  <c r="DB98" i="1" s="1"/>
  <c r="DA98" i="1" s="1"/>
  <c r="DF97" i="1"/>
  <c r="DC256" i="1"/>
  <c r="DD256" i="1" s="1"/>
  <c r="DF255" i="1"/>
  <c r="BV32" i="1"/>
  <c r="DG32" i="1"/>
  <c r="BS33" i="1"/>
  <c r="BT98" i="1"/>
  <c r="BR98" i="1"/>
  <c r="DI97" i="1"/>
  <c r="DL97" i="1"/>
  <c r="CC97" i="1"/>
  <c r="DO97" i="1"/>
  <c r="CI97" i="1"/>
  <c r="CL97" i="1"/>
  <c r="BZ97" i="1"/>
  <c r="CF292" i="1"/>
  <c r="CH97" i="1"/>
  <c r="CO97" i="1"/>
  <c r="CN97" i="1"/>
  <c r="DV97" i="1"/>
  <c r="DX97" i="1"/>
  <c r="DU97" i="1"/>
  <c r="CE97" i="1"/>
  <c r="CK97" i="1"/>
  <c r="DS97" i="1"/>
  <c r="BW98" i="1"/>
  <c r="CB97" i="1"/>
  <c r="EA97" i="1"/>
  <c r="CG97" i="1"/>
  <c r="DG98" i="1"/>
  <c r="DL255" i="1"/>
  <c r="DM97" i="1"/>
  <c r="DP97" i="1"/>
  <c r="DW97" i="1"/>
  <c r="BY97" i="1"/>
  <c r="CP97" i="1"/>
  <c r="DY97" i="1"/>
  <c r="DH97" i="1"/>
  <c r="CA97" i="1"/>
  <c r="DN255" i="1"/>
  <c r="CD97" i="1"/>
  <c r="DN97" i="1"/>
  <c r="CQ97" i="1"/>
  <c r="CF97" i="1"/>
  <c r="BX97" i="1"/>
  <c r="DR97" i="1"/>
  <c r="DQ97" i="1"/>
  <c r="CJ97" i="1"/>
  <c r="DT97" i="1"/>
  <c r="DZ97" i="1"/>
  <c r="CM97" i="1"/>
  <c r="DK97" i="1"/>
  <c r="BT142" i="1" l="1"/>
  <c r="BR142" i="1"/>
  <c r="BQ142" i="1" s="1"/>
  <c r="DD142" i="1"/>
  <c r="DB142" i="1"/>
  <c r="DA142" i="1" s="1"/>
  <c r="DD98" i="1"/>
  <c r="DB256" i="1"/>
  <c r="DA256" i="1" s="1"/>
  <c r="BT293" i="1"/>
  <c r="DC33" i="1"/>
  <c r="BR33" i="1"/>
  <c r="BT33" i="1"/>
  <c r="DF32" i="1"/>
  <c r="DF98" i="1"/>
  <c r="DC99" i="1"/>
  <c r="BQ98" i="1"/>
  <c r="BS99" i="1"/>
  <c r="BV98" i="1"/>
  <c r="CP141" i="1"/>
  <c r="CE292" i="1"/>
  <c r="CG32" i="1"/>
  <c r="CO292" i="1"/>
  <c r="CI32" i="1"/>
  <c r="BW293" i="1"/>
  <c r="CH32" i="1"/>
  <c r="CC292" i="1"/>
  <c r="CD141" i="1"/>
  <c r="BY292" i="1"/>
  <c r="CN32" i="1"/>
  <c r="DJ255" i="1"/>
  <c r="CO32" i="1"/>
  <c r="CC141" i="1"/>
  <c r="DQ255" i="1"/>
  <c r="DU141" i="1"/>
  <c r="EA141" i="1"/>
  <c r="DW141" i="1"/>
  <c r="DK141" i="1"/>
  <c r="BZ32" i="1"/>
  <c r="DN141" i="1"/>
  <c r="DZ255" i="1"/>
  <c r="DV141" i="1"/>
  <c r="DM141" i="1"/>
  <c r="DV255" i="1"/>
  <c r="DM255" i="1"/>
  <c r="CM292" i="1"/>
  <c r="CD292" i="1"/>
  <c r="CP292" i="1"/>
  <c r="CM32" i="1"/>
  <c r="CB32" i="1"/>
  <c r="DL141" i="1"/>
  <c r="CA292" i="1"/>
  <c r="CL292" i="1"/>
  <c r="DH255" i="1"/>
  <c r="CF32" i="1"/>
  <c r="DH98" i="1"/>
  <c r="BX32" i="1"/>
  <c r="DP141" i="1"/>
  <c r="CP32" i="1"/>
  <c r="CH292" i="1"/>
  <c r="CG292" i="1"/>
  <c r="CK292" i="1"/>
  <c r="DG256" i="1"/>
  <c r="CQ141" i="1"/>
  <c r="DO141" i="1"/>
  <c r="BY32" i="1"/>
  <c r="DT255" i="1"/>
  <c r="CN141" i="1"/>
  <c r="CK141" i="1"/>
  <c r="BZ141" i="1"/>
  <c r="BX141" i="1"/>
  <c r="CM141" i="1"/>
  <c r="CH141" i="1"/>
  <c r="CA141" i="1"/>
  <c r="DH141" i="1"/>
  <c r="DX141" i="1"/>
  <c r="DY141" i="1"/>
  <c r="BY141" i="1"/>
  <c r="CO141" i="1"/>
  <c r="CI292" i="1"/>
  <c r="CF141" i="1"/>
  <c r="CL32" i="1"/>
  <c r="DO255" i="1"/>
  <c r="CJ141" i="1"/>
  <c r="DI255" i="1"/>
  <c r="CD32" i="1"/>
  <c r="CG141" i="1"/>
  <c r="CB141" i="1"/>
  <c r="EA255" i="1"/>
  <c r="DI141" i="1"/>
  <c r="DQ141" i="1"/>
  <c r="CL141" i="1"/>
  <c r="CC32" i="1"/>
  <c r="CJ32" i="1"/>
  <c r="CE141" i="1"/>
  <c r="DX255" i="1"/>
  <c r="DS255" i="1"/>
  <c r="DW255" i="1"/>
  <c r="BX292" i="1"/>
  <c r="CJ292" i="1"/>
  <c r="CK32" i="1"/>
  <c r="DT141" i="1"/>
  <c r="CI141" i="1"/>
  <c r="BZ292" i="1"/>
  <c r="CE32" i="1"/>
  <c r="DZ141" i="1"/>
  <c r="DJ141" i="1"/>
  <c r="CN292" i="1"/>
  <c r="DS141" i="1"/>
  <c r="DY255" i="1"/>
  <c r="CB292" i="1"/>
  <c r="DR255" i="1"/>
  <c r="DU255" i="1"/>
  <c r="DK255" i="1"/>
  <c r="DP255" i="1"/>
  <c r="CQ32" i="1"/>
  <c r="CA32" i="1"/>
  <c r="DR141" i="1"/>
  <c r="CQ292" i="1"/>
  <c r="DC257" i="1" l="1"/>
  <c r="DD257" i="1" s="1"/>
  <c r="DF256" i="1"/>
  <c r="CS255" i="1"/>
  <c r="BV293" i="1"/>
  <c r="BS294" i="1"/>
  <c r="BR294" i="1" s="1"/>
  <c r="BQ294" i="1" s="1"/>
  <c r="DA32" i="1"/>
  <c r="EA32" i="1"/>
  <c r="DM32" i="1"/>
  <c r="DR32" i="1"/>
  <c r="DL32" i="1"/>
  <c r="DV32" i="1"/>
  <c r="DI32" i="1"/>
  <c r="DZ32" i="1"/>
  <c r="DT32" i="1"/>
  <c r="DO32" i="1"/>
  <c r="DY32" i="1"/>
  <c r="DJ32" i="1"/>
  <c r="DK32" i="1"/>
  <c r="DH32" i="1"/>
  <c r="DQ32" i="1"/>
  <c r="DU32" i="1"/>
  <c r="DS32" i="1"/>
  <c r="DN32" i="1"/>
  <c r="DP32" i="1"/>
  <c r="DW32" i="1"/>
  <c r="DX32" i="1"/>
  <c r="DD33" i="1"/>
  <c r="BQ33" i="1"/>
  <c r="DB33" i="1"/>
  <c r="DB99" i="1"/>
  <c r="DA99" i="1" s="1"/>
  <c r="DD99" i="1"/>
  <c r="BT99" i="1"/>
  <c r="BR99" i="1"/>
  <c r="CP98" i="1"/>
  <c r="BY98" i="1"/>
  <c r="DY98" i="1"/>
  <c r="CG98" i="1"/>
  <c r="CF98" i="1"/>
  <c r="CK98" i="1"/>
  <c r="DS98" i="1"/>
  <c r="BW33" i="1"/>
  <c r="DN98" i="1"/>
  <c r="DP98" i="1"/>
  <c r="DO98" i="1"/>
  <c r="CJ98" i="1"/>
  <c r="CC98" i="1"/>
  <c r="DR98" i="1"/>
  <c r="CG293" i="1"/>
  <c r="CB98" i="1"/>
  <c r="DG99" i="1"/>
  <c r="DI98" i="1"/>
  <c r="DW98" i="1"/>
  <c r="CE98" i="1"/>
  <c r="CI98" i="1"/>
  <c r="CN98" i="1"/>
  <c r="CD98" i="1"/>
  <c r="DP256" i="1"/>
  <c r="BW142" i="1"/>
  <c r="BZ98" i="1"/>
  <c r="DQ98" i="1"/>
  <c r="DL98" i="1"/>
  <c r="EA98" i="1"/>
  <c r="DG142" i="1"/>
  <c r="DU98" i="1"/>
  <c r="BX98" i="1"/>
  <c r="CL98" i="1"/>
  <c r="CO98" i="1"/>
  <c r="DK98" i="1"/>
  <c r="CM98" i="1"/>
  <c r="DX98" i="1"/>
  <c r="DV98" i="1"/>
  <c r="DZ98" i="1"/>
  <c r="DT98" i="1"/>
  <c r="CH98" i="1"/>
  <c r="DM98" i="1"/>
  <c r="DJ98" i="1"/>
  <c r="CA98" i="1"/>
  <c r="CQ98" i="1"/>
  <c r="DF142" i="1" l="1"/>
  <c r="DC143" i="1"/>
  <c r="BS143" i="1"/>
  <c r="BV142" i="1"/>
  <c r="BT294" i="1"/>
  <c r="DB257" i="1"/>
  <c r="DA257" i="1" s="1"/>
  <c r="BS34" i="1"/>
  <c r="DG33" i="1"/>
  <c r="BV33" i="1"/>
  <c r="DF99" i="1"/>
  <c r="DC100" i="1"/>
  <c r="BQ99" i="1"/>
  <c r="BW99" i="1"/>
  <c r="CO293" i="1"/>
  <c r="DY256" i="1"/>
  <c r="DS256" i="1"/>
  <c r="CD293" i="1"/>
  <c r="DQ256" i="1"/>
  <c r="CC293" i="1"/>
  <c r="DN256" i="1"/>
  <c r="DU256" i="1"/>
  <c r="CM293" i="1"/>
  <c r="CL293" i="1"/>
  <c r="DH256" i="1"/>
  <c r="BZ293" i="1"/>
  <c r="DR256" i="1"/>
  <c r="CE293" i="1"/>
  <c r="DG257" i="1"/>
  <c r="CH293" i="1"/>
  <c r="DO256" i="1"/>
  <c r="CQ293" i="1"/>
  <c r="DM256" i="1"/>
  <c r="DT256" i="1"/>
  <c r="CI293" i="1"/>
  <c r="DJ256" i="1"/>
  <c r="DI256" i="1"/>
  <c r="BX293" i="1"/>
  <c r="CA293" i="1"/>
  <c r="DX256" i="1"/>
  <c r="DK256" i="1"/>
  <c r="BY293" i="1"/>
  <c r="BW294" i="1"/>
  <c r="DZ256" i="1"/>
  <c r="DV256" i="1"/>
  <c r="CK293" i="1"/>
  <c r="DL256" i="1"/>
  <c r="CF293" i="1"/>
  <c r="CN293" i="1"/>
  <c r="EA256" i="1"/>
  <c r="CJ293" i="1"/>
  <c r="CB293" i="1"/>
  <c r="CP293" i="1"/>
  <c r="DW256" i="1"/>
  <c r="BS100" i="1" l="1"/>
  <c r="BR100" i="1" s="1"/>
  <c r="BV99" i="1"/>
  <c r="BT143" i="1"/>
  <c r="BR143" i="1"/>
  <c r="BQ143" i="1" s="1"/>
  <c r="DB143" i="1"/>
  <c r="DA143" i="1" s="1"/>
  <c r="DD143" i="1"/>
  <c r="BV294" i="1"/>
  <c r="BS295" i="1"/>
  <c r="BT295" i="1" s="1"/>
  <c r="DC258" i="1"/>
  <c r="DD258" i="1" s="1"/>
  <c r="DF257" i="1"/>
  <c r="CS256" i="1"/>
  <c r="DF33" i="1"/>
  <c r="DC34" i="1"/>
  <c r="BR34" i="1"/>
  <c r="BT34" i="1"/>
  <c r="DB100" i="1"/>
  <c r="DA100" i="1" s="1"/>
  <c r="DD100" i="1"/>
  <c r="BT100" i="1"/>
  <c r="CI142" i="1"/>
  <c r="CI294" i="1"/>
  <c r="BW100" i="1"/>
  <c r="DL142" i="1"/>
  <c r="CJ33" i="1"/>
  <c r="BZ294" i="1"/>
  <c r="CK142" i="1"/>
  <c r="CN99" i="1"/>
  <c r="CM142" i="1"/>
  <c r="DK142" i="1"/>
  <c r="BZ33" i="1"/>
  <c r="DR99" i="1"/>
  <c r="DJ99" i="1"/>
  <c r="DI99" i="1"/>
  <c r="CM99" i="1"/>
  <c r="CF99" i="1"/>
  <c r="BZ142" i="1"/>
  <c r="CO99" i="1"/>
  <c r="CA142" i="1"/>
  <c r="DW142" i="1"/>
  <c r="CD33" i="1"/>
  <c r="CH33" i="1"/>
  <c r="CQ142" i="1"/>
  <c r="CE33" i="1"/>
  <c r="BW295" i="1"/>
  <c r="CP142" i="1"/>
  <c r="CQ99" i="1"/>
  <c r="DO142" i="1"/>
  <c r="DR142" i="1"/>
  <c r="DZ99" i="1"/>
  <c r="CG142" i="1"/>
  <c r="CJ99" i="1"/>
  <c r="CK33" i="1"/>
  <c r="DX142" i="1"/>
  <c r="CD99" i="1"/>
  <c r="CN294" i="1"/>
  <c r="DI142" i="1"/>
  <c r="BX99" i="1"/>
  <c r="EA99" i="1"/>
  <c r="BY142" i="1"/>
  <c r="DM142" i="1"/>
  <c r="CH99" i="1"/>
  <c r="DP142" i="1"/>
  <c r="CD142" i="1"/>
  <c r="CO142" i="1"/>
  <c r="CN33" i="1"/>
  <c r="DX99" i="1"/>
  <c r="DQ99" i="1"/>
  <c r="CC33" i="1"/>
  <c r="CQ33" i="1"/>
  <c r="CL99" i="1"/>
  <c r="BY33" i="1"/>
  <c r="DN142" i="1"/>
  <c r="CA99" i="1"/>
  <c r="CF33" i="1"/>
  <c r="CO33" i="1"/>
  <c r="CJ142" i="1"/>
  <c r="DN99" i="1"/>
  <c r="CC99" i="1"/>
  <c r="DY142" i="1"/>
  <c r="DH142" i="1"/>
  <c r="BZ99" i="1"/>
  <c r="CB142" i="1"/>
  <c r="CP99" i="1"/>
  <c r="DH99" i="1"/>
  <c r="CG33" i="1"/>
  <c r="CI33" i="1"/>
  <c r="CC142" i="1"/>
  <c r="DJ142" i="1"/>
  <c r="CK99" i="1"/>
  <c r="EA142" i="1"/>
  <c r="CH142" i="1"/>
  <c r="DG258" i="1"/>
  <c r="BY99" i="1"/>
  <c r="DH257" i="1"/>
  <c r="CN142" i="1"/>
  <c r="DM99" i="1"/>
  <c r="DU99" i="1"/>
  <c r="DT142" i="1"/>
  <c r="DL99" i="1"/>
  <c r="BX142" i="1"/>
  <c r="DS99" i="1"/>
  <c r="DP99" i="1"/>
  <c r="DZ142" i="1"/>
  <c r="CL142" i="1"/>
  <c r="CE142" i="1"/>
  <c r="CG99" i="1"/>
  <c r="DO99" i="1"/>
  <c r="CM33" i="1"/>
  <c r="CP33" i="1"/>
  <c r="DQ142" i="1"/>
  <c r="CL33" i="1"/>
  <c r="DT99" i="1"/>
  <c r="CF142" i="1"/>
  <c r="BX294" i="1"/>
  <c r="CI99" i="1"/>
  <c r="CE99" i="1"/>
  <c r="CB99" i="1"/>
  <c r="DU142" i="1"/>
  <c r="DV142" i="1"/>
  <c r="DS142" i="1"/>
  <c r="CF294" i="1"/>
  <c r="CB33" i="1"/>
  <c r="DK99" i="1"/>
  <c r="BX33" i="1"/>
  <c r="CA33" i="1"/>
  <c r="DB258" i="1" l="1"/>
  <c r="DA258" i="1" s="1"/>
  <c r="BR295" i="1"/>
  <c r="BQ295" i="1" s="1"/>
  <c r="DR33" i="1"/>
  <c r="DL33" i="1"/>
  <c r="DN33" i="1"/>
  <c r="DP33" i="1"/>
  <c r="DU33" i="1"/>
  <c r="DH33" i="1"/>
  <c r="DO33" i="1"/>
  <c r="DA33" i="1"/>
  <c r="EA33" i="1"/>
  <c r="DM33" i="1"/>
  <c r="DX33" i="1"/>
  <c r="DQ33" i="1"/>
  <c r="DZ33" i="1"/>
  <c r="DK33" i="1"/>
  <c r="DV33" i="1"/>
  <c r="DW33" i="1"/>
  <c r="DI33" i="1"/>
  <c r="DJ33" i="1"/>
  <c r="DS33" i="1"/>
  <c r="DT33" i="1"/>
  <c r="DY33" i="1"/>
  <c r="DD34" i="1"/>
  <c r="BQ34" i="1"/>
  <c r="DB34" i="1"/>
  <c r="BQ100" i="1"/>
  <c r="DF258" i="1"/>
  <c r="DC259" i="1"/>
  <c r="BS101" i="1"/>
  <c r="BV100" i="1"/>
  <c r="BS296" i="1"/>
  <c r="BV295" i="1"/>
  <c r="DG100" i="1"/>
  <c r="DJ257" i="1"/>
  <c r="DQ257" i="1"/>
  <c r="CB294" i="1"/>
  <c r="CL294" i="1"/>
  <c r="CP294" i="1"/>
  <c r="CC294" i="1"/>
  <c r="DI257" i="1"/>
  <c r="DN257" i="1"/>
  <c r="DO257" i="1"/>
  <c r="CO294" i="1"/>
  <c r="BW143" i="1"/>
  <c r="DP257" i="1"/>
  <c r="DM257" i="1"/>
  <c r="CD294" i="1"/>
  <c r="CK294" i="1"/>
  <c r="CM294" i="1"/>
  <c r="DU257" i="1"/>
  <c r="BW34" i="1"/>
  <c r="DV99" i="1"/>
  <c r="DY257" i="1"/>
  <c r="BY294" i="1"/>
  <c r="CQ294" i="1"/>
  <c r="DW257" i="1"/>
  <c r="DT257" i="1"/>
  <c r="DY99" i="1"/>
  <c r="DX257" i="1"/>
  <c r="CE294" i="1"/>
  <c r="DS257" i="1"/>
  <c r="EA257" i="1"/>
  <c r="DK257" i="1"/>
  <c r="CG294" i="1"/>
  <c r="DW99" i="1"/>
  <c r="DZ257" i="1"/>
  <c r="CH294" i="1"/>
  <c r="DG143" i="1"/>
  <c r="DV257" i="1"/>
  <c r="CJ294" i="1"/>
  <c r="DR257" i="1"/>
  <c r="DL257" i="1"/>
  <c r="CA294" i="1"/>
  <c r="DK100" i="1"/>
  <c r="DF143" i="1" l="1"/>
  <c r="DC144" i="1"/>
  <c r="BS144" i="1"/>
  <c r="BV143" i="1"/>
  <c r="DC101" i="1"/>
  <c r="DB101" i="1" s="1"/>
  <c r="DA101" i="1" s="1"/>
  <c r="DF100" i="1"/>
  <c r="CS257" i="1"/>
  <c r="DG34" i="1"/>
  <c r="BS35" i="1"/>
  <c r="BV34" i="1"/>
  <c r="DB259" i="1"/>
  <c r="DA259" i="1" s="1"/>
  <c r="DD259" i="1"/>
  <c r="BT101" i="1"/>
  <c r="BR101" i="1"/>
  <c r="BT296" i="1"/>
  <c r="BR296" i="1"/>
  <c r="BQ296" i="1" s="1"/>
  <c r="CN100" i="1"/>
  <c r="CK100" i="1"/>
  <c r="CE295" i="1"/>
  <c r="DH258" i="1"/>
  <c r="CP100" i="1"/>
  <c r="DQ258" i="1"/>
  <c r="CA100" i="1"/>
  <c r="CH100" i="1"/>
  <c r="DP258" i="1"/>
  <c r="DX100" i="1"/>
  <c r="CI100" i="1"/>
  <c r="BY295" i="1"/>
  <c r="DY100" i="1"/>
  <c r="CO100" i="1"/>
  <c r="DN100" i="1"/>
  <c r="BX295" i="1"/>
  <c r="BX100" i="1"/>
  <c r="CD295" i="1"/>
  <c r="DX258" i="1"/>
  <c r="DV258" i="1"/>
  <c r="CK295" i="1"/>
  <c r="CB100" i="1"/>
  <c r="DM258" i="1"/>
  <c r="CM100" i="1"/>
  <c r="DR100" i="1"/>
  <c r="DU100" i="1"/>
  <c r="CE100" i="1"/>
  <c r="DW100" i="1"/>
  <c r="DM100" i="1"/>
  <c r="CL295" i="1"/>
  <c r="DI100" i="1"/>
  <c r="DS258" i="1"/>
  <c r="DH100" i="1"/>
  <c r="BZ100" i="1"/>
  <c r="DP100" i="1"/>
  <c r="CL100" i="1"/>
  <c r="DR258" i="1"/>
  <c r="BW101" i="1"/>
  <c r="DQ100" i="1"/>
  <c r="CG100" i="1"/>
  <c r="DT258" i="1"/>
  <c r="DY258" i="1"/>
  <c r="BY100" i="1"/>
  <c r="CP295" i="1"/>
  <c r="DZ258" i="1"/>
  <c r="CC100" i="1"/>
  <c r="DW258" i="1"/>
  <c r="DZ100" i="1"/>
  <c r="CH295" i="1"/>
  <c r="DK258" i="1"/>
  <c r="CQ100" i="1"/>
  <c r="DL100" i="1"/>
  <c r="CG295" i="1"/>
  <c r="DI258" i="1"/>
  <c r="CO295" i="1"/>
  <c r="DN258" i="1"/>
  <c r="CB295" i="1"/>
  <c r="CF295" i="1"/>
  <c r="EA100" i="1"/>
  <c r="DO258" i="1"/>
  <c r="CF100" i="1"/>
  <c r="DJ258" i="1"/>
  <c r="CN295" i="1"/>
  <c r="DT100" i="1"/>
  <c r="CI295" i="1"/>
  <c r="DL258" i="1"/>
  <c r="DS100" i="1"/>
  <c r="BZ295" i="1"/>
  <c r="CJ100" i="1"/>
  <c r="DJ100" i="1"/>
  <c r="CQ295" i="1"/>
  <c r="DV100" i="1"/>
  <c r="EA258" i="1"/>
  <c r="CC295" i="1"/>
  <c r="CD100" i="1"/>
  <c r="DU258" i="1"/>
  <c r="CM295" i="1"/>
  <c r="DO100" i="1"/>
  <c r="DG259" i="1"/>
  <c r="CJ295" i="1"/>
  <c r="DD144" i="1" l="1"/>
  <c r="DB144" i="1"/>
  <c r="DA144" i="1" s="1"/>
  <c r="BR144" i="1"/>
  <c r="BQ144" i="1" s="1"/>
  <c r="BT144" i="1"/>
  <c r="DD101" i="1"/>
  <c r="DF34" i="1"/>
  <c r="DC35" i="1"/>
  <c r="BT35" i="1"/>
  <c r="BR35" i="1"/>
  <c r="BQ101" i="1"/>
  <c r="DC260" i="1"/>
  <c r="DF259" i="1"/>
  <c r="BS102" i="1"/>
  <c r="BV101" i="1"/>
  <c r="DU143" i="1"/>
  <c r="CB34" i="1"/>
  <c r="CB143" i="1"/>
  <c r="CA295" i="1"/>
  <c r="CE143" i="1"/>
  <c r="DQ143" i="1"/>
  <c r="DR101" i="1"/>
  <c r="DS143" i="1"/>
  <c r="CH143" i="1"/>
  <c r="BX34" i="1"/>
  <c r="CL34" i="1"/>
  <c r="CQ143" i="1"/>
  <c r="CH34" i="1"/>
  <c r="DI143" i="1"/>
  <c r="DG101" i="1"/>
  <c r="CJ34" i="1"/>
  <c r="DR143" i="1"/>
  <c r="CD34" i="1"/>
  <c r="DZ143" i="1"/>
  <c r="CJ143" i="1"/>
  <c r="CM34" i="1"/>
  <c r="DK143" i="1"/>
  <c r="CQ34" i="1"/>
  <c r="EA143" i="1"/>
  <c r="CP34" i="1"/>
  <c r="CG143" i="1"/>
  <c r="DS101" i="1"/>
  <c r="CP143" i="1"/>
  <c r="CN34" i="1"/>
  <c r="CI143" i="1"/>
  <c r="CI34" i="1"/>
  <c r="DL143" i="1"/>
  <c r="CO34" i="1"/>
  <c r="CK143" i="1"/>
  <c r="DN143" i="1"/>
  <c r="CO143" i="1"/>
  <c r="CN143" i="1"/>
  <c r="DH143" i="1"/>
  <c r="CC34" i="1"/>
  <c r="CF34" i="1"/>
  <c r="DW143" i="1"/>
  <c r="DP143" i="1"/>
  <c r="DT143" i="1"/>
  <c r="BW296" i="1"/>
  <c r="CG34" i="1"/>
  <c r="CD143" i="1"/>
  <c r="BZ101" i="1"/>
  <c r="CC143" i="1"/>
  <c r="BX143" i="1"/>
  <c r="CK34" i="1"/>
  <c r="DO143" i="1"/>
  <c r="BY143" i="1"/>
  <c r="BZ143" i="1"/>
  <c r="CA143" i="1"/>
  <c r="DO101" i="1"/>
  <c r="CM143" i="1"/>
  <c r="DX143" i="1"/>
  <c r="DV143" i="1"/>
  <c r="CL143" i="1"/>
  <c r="DJ143" i="1"/>
  <c r="BZ34" i="1"/>
  <c r="BY101" i="1"/>
  <c r="CF143" i="1"/>
  <c r="BY34" i="1"/>
  <c r="CE34" i="1"/>
  <c r="DL101" i="1"/>
  <c r="DY143" i="1"/>
  <c r="DU101" i="1"/>
  <c r="DM143" i="1"/>
  <c r="CA34" i="1"/>
  <c r="BV296" i="1" l="1"/>
  <c r="BS297" i="1"/>
  <c r="BR297" i="1" s="1"/>
  <c r="BQ297" i="1" s="1"/>
  <c r="DC102" i="1"/>
  <c r="DB102" i="1" s="1"/>
  <c r="DA102" i="1" s="1"/>
  <c r="DF101" i="1"/>
  <c r="DK34" i="1"/>
  <c r="DJ34" i="1"/>
  <c r="DN34" i="1"/>
  <c r="DL34" i="1"/>
  <c r="DY34" i="1"/>
  <c r="DO34" i="1"/>
  <c r="DA34" i="1"/>
  <c r="EA34" i="1"/>
  <c r="DP34" i="1"/>
  <c r="DQ34" i="1"/>
  <c r="DX34" i="1"/>
  <c r="DZ34" i="1"/>
  <c r="DM34" i="1"/>
  <c r="DT34" i="1"/>
  <c r="DV34" i="1"/>
  <c r="DW34" i="1"/>
  <c r="DR34" i="1"/>
  <c r="DS34" i="1"/>
  <c r="DI34" i="1"/>
  <c r="DH34" i="1"/>
  <c r="DU34" i="1"/>
  <c r="DB35" i="1"/>
  <c r="BQ35" i="1"/>
  <c r="DD35" i="1"/>
  <c r="DD260" i="1"/>
  <c r="DB260" i="1"/>
  <c r="DA260" i="1" s="1"/>
  <c r="BT102" i="1"/>
  <c r="BR102" i="1"/>
  <c r="DW101" i="1"/>
  <c r="BX296" i="1"/>
  <c r="CC101" i="1"/>
  <c r="CL101" i="1"/>
  <c r="BW35" i="1"/>
  <c r="BX101" i="1"/>
  <c r="CI296" i="1"/>
  <c r="DJ101" i="1"/>
  <c r="DT259" i="1"/>
  <c r="CC296" i="1"/>
  <c r="DV259" i="1"/>
  <c r="CE101" i="1"/>
  <c r="DU259" i="1"/>
  <c r="CM296" i="1"/>
  <c r="CD296" i="1"/>
  <c r="CP296" i="1"/>
  <c r="CB101" i="1"/>
  <c r="DW259" i="1"/>
  <c r="DL259" i="1"/>
  <c r="DN259" i="1"/>
  <c r="BY296" i="1"/>
  <c r="CJ101" i="1"/>
  <c r="DK101" i="1"/>
  <c r="EA101" i="1"/>
  <c r="CB296" i="1"/>
  <c r="DO259" i="1"/>
  <c r="CA296" i="1"/>
  <c r="CG296" i="1"/>
  <c r="DY259" i="1"/>
  <c r="CK101" i="1"/>
  <c r="EA259" i="1"/>
  <c r="DJ259" i="1"/>
  <c r="CH101" i="1"/>
  <c r="DR259" i="1"/>
  <c r="CO101" i="1"/>
  <c r="DK259" i="1"/>
  <c r="CM101" i="1"/>
  <c r="DM259" i="1"/>
  <c r="DH101" i="1"/>
  <c r="DI259" i="1"/>
  <c r="BZ296" i="1"/>
  <c r="BW144" i="1"/>
  <c r="CG101" i="1"/>
  <c r="DG144" i="1"/>
  <c r="DX259" i="1"/>
  <c r="CN296" i="1"/>
  <c r="DQ101" i="1"/>
  <c r="DV101" i="1"/>
  <c r="DT101" i="1"/>
  <c r="CK296" i="1"/>
  <c r="CL296" i="1"/>
  <c r="DP101" i="1"/>
  <c r="DZ259" i="1"/>
  <c r="DY101" i="1"/>
  <c r="DN101" i="1"/>
  <c r="DI101" i="1"/>
  <c r="DS259" i="1"/>
  <c r="CQ101" i="1"/>
  <c r="DP259" i="1"/>
  <c r="DM101" i="1"/>
  <c r="CP101" i="1"/>
  <c r="DZ101" i="1"/>
  <c r="DX101" i="1"/>
  <c r="DG102" i="1"/>
  <c r="DH259" i="1"/>
  <c r="CD101" i="1"/>
  <c r="CN101" i="1"/>
  <c r="CF296" i="1"/>
  <c r="CF101" i="1"/>
  <c r="DQ259" i="1"/>
  <c r="CH296" i="1"/>
  <c r="CI101" i="1"/>
  <c r="CQ296" i="1"/>
  <c r="CO296" i="1"/>
  <c r="CE296" i="1"/>
  <c r="CJ296" i="1"/>
  <c r="CA101" i="1"/>
  <c r="BW102" i="1"/>
  <c r="BT297" i="1" l="1"/>
  <c r="BV144" i="1"/>
  <c r="BS145" i="1"/>
  <c r="DF144" i="1"/>
  <c r="DC145" i="1"/>
  <c r="DD102" i="1"/>
  <c r="BV35" i="1"/>
  <c r="DG35" i="1"/>
  <c r="BS36" i="1"/>
  <c r="DF102" i="1"/>
  <c r="DC103" i="1"/>
  <c r="BQ102" i="1"/>
  <c r="BS103" i="1"/>
  <c r="BV102" i="1"/>
  <c r="DS102" i="1"/>
  <c r="DG260" i="1"/>
  <c r="BW297" i="1"/>
  <c r="DC261" i="1" l="1"/>
  <c r="DB261" i="1" s="1"/>
  <c r="DA261" i="1" s="1"/>
  <c r="DF260" i="1"/>
  <c r="BS298" i="1"/>
  <c r="BR298" i="1" s="1"/>
  <c r="BQ298" i="1" s="1"/>
  <c r="BV297" i="1"/>
  <c r="DB145" i="1"/>
  <c r="DA145" i="1" s="1"/>
  <c r="DD145" i="1"/>
  <c r="BR145" i="1"/>
  <c r="BQ145" i="1" s="1"/>
  <c r="BT145" i="1"/>
  <c r="DC36" i="1"/>
  <c r="BR36" i="1"/>
  <c r="BT36" i="1"/>
  <c r="DF35" i="1"/>
  <c r="DB103" i="1"/>
  <c r="DA103" i="1" s="1"/>
  <c r="DD103" i="1"/>
  <c r="BT103" i="1"/>
  <c r="BR103" i="1"/>
  <c r="BT298" i="1"/>
  <c r="CB35" i="1"/>
  <c r="CI35" i="1"/>
  <c r="DI102" i="1"/>
  <c r="DW102" i="1"/>
  <c r="DT102" i="1"/>
  <c r="DL144" i="1"/>
  <c r="DJ102" i="1"/>
  <c r="CL144" i="1"/>
  <c r="CJ144" i="1"/>
  <c r="CA144" i="1"/>
  <c r="DV102" i="1"/>
  <c r="EA144" i="1"/>
  <c r="CF144" i="1"/>
  <c r="CO144" i="1"/>
  <c r="CH144" i="1"/>
  <c r="CK35" i="1"/>
  <c r="CG144" i="1"/>
  <c r="DL102" i="1"/>
  <c r="CN102" i="1"/>
  <c r="CQ102" i="1"/>
  <c r="DV144" i="1"/>
  <c r="CD144" i="1"/>
  <c r="CF35" i="1"/>
  <c r="CF102" i="1"/>
  <c r="DO144" i="1"/>
  <c r="DG261" i="1"/>
  <c r="CI144" i="1"/>
  <c r="CH102" i="1"/>
  <c r="CN35" i="1"/>
  <c r="CD102" i="1"/>
  <c r="BZ297" i="1"/>
  <c r="CO297" i="1"/>
  <c r="DN144" i="1"/>
  <c r="DW144" i="1"/>
  <c r="BY144" i="1"/>
  <c r="DK102" i="1"/>
  <c r="EA102" i="1"/>
  <c r="BX297" i="1"/>
  <c r="DY260" i="1"/>
  <c r="DU102" i="1"/>
  <c r="CO102" i="1"/>
  <c r="DQ144" i="1"/>
  <c r="CK144" i="1"/>
  <c r="DX144" i="1"/>
  <c r="DR102" i="1"/>
  <c r="CL35" i="1"/>
  <c r="CH35" i="1"/>
  <c r="DI144" i="1"/>
  <c r="CJ102" i="1"/>
  <c r="CP35" i="1"/>
  <c r="CB144" i="1"/>
  <c r="BX102" i="1"/>
  <c r="CG102" i="1"/>
  <c r="CA102" i="1"/>
  <c r="CE102" i="1"/>
  <c r="DZ144" i="1"/>
  <c r="DZ102" i="1"/>
  <c r="DN102" i="1"/>
  <c r="BX144" i="1"/>
  <c r="BY102" i="1"/>
  <c r="BZ102" i="1"/>
  <c r="CL102" i="1"/>
  <c r="CE35" i="1"/>
  <c r="DS144" i="1"/>
  <c r="CP144" i="1"/>
  <c r="CJ35" i="1"/>
  <c r="CM102" i="1"/>
  <c r="CP102" i="1"/>
  <c r="CC35" i="1"/>
  <c r="CC102" i="1"/>
  <c r="CA297" i="1"/>
  <c r="DM144" i="1"/>
  <c r="DR144" i="1"/>
  <c r="DY102" i="1"/>
  <c r="DL260" i="1"/>
  <c r="CI102" i="1"/>
  <c r="CA35" i="1"/>
  <c r="DJ144" i="1"/>
  <c r="DP144" i="1"/>
  <c r="BY35" i="1"/>
  <c r="CG297" i="1"/>
  <c r="CH297" i="1"/>
  <c r="DM260" i="1"/>
  <c r="BX35" i="1"/>
  <c r="DT144" i="1"/>
  <c r="CG35" i="1"/>
  <c r="CO35" i="1"/>
  <c r="DY144" i="1"/>
  <c r="CN144" i="1"/>
  <c r="CQ144" i="1"/>
  <c r="CD35" i="1"/>
  <c r="DP102" i="1"/>
  <c r="DM102" i="1"/>
  <c r="CM144" i="1"/>
  <c r="BZ144" i="1"/>
  <c r="DX102" i="1"/>
  <c r="CM35" i="1"/>
  <c r="DU144" i="1"/>
  <c r="CC144" i="1"/>
  <c r="DQ102" i="1"/>
  <c r="CK102" i="1"/>
  <c r="DG103" i="1"/>
  <c r="DT260" i="1"/>
  <c r="DH102" i="1"/>
  <c r="DK260" i="1"/>
  <c r="CE144" i="1"/>
  <c r="CB102" i="1"/>
  <c r="DH144" i="1"/>
  <c r="DK144" i="1"/>
  <c r="BZ35" i="1"/>
  <c r="DO102" i="1"/>
  <c r="CQ35" i="1"/>
  <c r="DJ260" i="1"/>
  <c r="DD261" i="1" l="1"/>
  <c r="DR35" i="1"/>
  <c r="DJ35" i="1"/>
  <c r="DQ35" i="1"/>
  <c r="DZ35" i="1"/>
  <c r="DV35" i="1"/>
  <c r="DS35" i="1"/>
  <c r="DP35" i="1"/>
  <c r="DK35" i="1"/>
  <c r="DH35" i="1"/>
  <c r="DU35" i="1"/>
  <c r="DL35" i="1"/>
  <c r="DN35" i="1"/>
  <c r="EA35" i="1"/>
  <c r="DA35" i="1"/>
  <c r="DM35" i="1"/>
  <c r="DY35" i="1"/>
  <c r="DI35" i="1"/>
  <c r="DT35" i="1"/>
  <c r="DO35" i="1"/>
  <c r="DW35" i="1"/>
  <c r="DX35" i="1"/>
  <c r="DD36" i="1"/>
  <c r="BQ36" i="1"/>
  <c r="DB36" i="1"/>
  <c r="DF103" i="1"/>
  <c r="DC104" i="1"/>
  <c r="BQ103" i="1"/>
  <c r="DC262" i="1"/>
  <c r="DF261" i="1"/>
  <c r="CM297" i="1"/>
  <c r="DQ260" i="1"/>
  <c r="CJ297" i="1"/>
  <c r="BY297" i="1"/>
  <c r="CD297" i="1"/>
  <c r="CQ297" i="1"/>
  <c r="DN260" i="1"/>
  <c r="DG145" i="1"/>
  <c r="CB297" i="1"/>
  <c r="DP260" i="1"/>
  <c r="DW260" i="1"/>
  <c r="CK297" i="1"/>
  <c r="DS260" i="1"/>
  <c r="DO260" i="1"/>
  <c r="CL297" i="1"/>
  <c r="BW298" i="1"/>
  <c r="CE297" i="1"/>
  <c r="CF297" i="1"/>
  <c r="EA260" i="1"/>
  <c r="CI297" i="1"/>
  <c r="DR260" i="1"/>
  <c r="DU260" i="1"/>
  <c r="BW103" i="1"/>
  <c r="BW36" i="1"/>
  <c r="DH260" i="1"/>
  <c r="CN297" i="1"/>
  <c r="CC297" i="1"/>
  <c r="CP297" i="1"/>
  <c r="DI260" i="1"/>
  <c r="DX260" i="1"/>
  <c r="DV260" i="1"/>
  <c r="BW145" i="1"/>
  <c r="DZ260" i="1"/>
  <c r="DF145" i="1" l="1"/>
  <c r="DC146" i="1"/>
  <c r="BS146" i="1"/>
  <c r="BV145" i="1"/>
  <c r="BS104" i="1"/>
  <c r="BR104" i="1" s="1"/>
  <c r="BV103" i="1"/>
  <c r="BS299" i="1"/>
  <c r="BR299" i="1" s="1"/>
  <c r="BQ299" i="1" s="1"/>
  <c r="BV298" i="1"/>
  <c r="BS37" i="1"/>
  <c r="DG36" i="1"/>
  <c r="BV36" i="1"/>
  <c r="DD104" i="1"/>
  <c r="DB104" i="1"/>
  <c r="DA104" i="1" s="1"/>
  <c r="DD262" i="1"/>
  <c r="DB262" i="1"/>
  <c r="DA262" i="1" s="1"/>
  <c r="CA103" i="1"/>
  <c r="DT103" i="1"/>
  <c r="BZ103" i="1"/>
  <c r="CL103" i="1"/>
  <c r="DO103" i="1"/>
  <c r="DS103" i="1"/>
  <c r="DR103" i="1"/>
  <c r="DM103" i="1"/>
  <c r="CP103" i="1"/>
  <c r="CE103" i="1"/>
  <c r="CC103" i="1"/>
  <c r="CH103" i="1"/>
  <c r="DY261" i="1"/>
  <c r="CJ103" i="1"/>
  <c r="BT146" i="1" l="1"/>
  <c r="BR146" i="1"/>
  <c r="BQ146" i="1" s="1"/>
  <c r="DD146" i="1"/>
  <c r="DB146" i="1"/>
  <c r="DA146" i="1" s="1"/>
  <c r="BT104" i="1"/>
  <c r="BT299" i="1"/>
  <c r="DF36" i="1"/>
  <c r="DC37" i="1"/>
  <c r="BR37" i="1"/>
  <c r="BT37" i="1"/>
  <c r="BQ104" i="1"/>
  <c r="DQ103" i="1"/>
  <c r="CJ145" i="1"/>
  <c r="DV103" i="1"/>
  <c r="CJ36" i="1"/>
  <c r="CN145" i="1"/>
  <c r="CK103" i="1"/>
  <c r="DN261" i="1"/>
  <c r="CF145" i="1"/>
  <c r="CP145" i="1"/>
  <c r="CI36" i="1"/>
  <c r="DI145" i="1"/>
  <c r="CK145" i="1"/>
  <c r="CM298" i="1"/>
  <c r="CH298" i="1"/>
  <c r="DU261" i="1"/>
  <c r="CD36" i="1"/>
  <c r="DQ145" i="1"/>
  <c r="BX36" i="1"/>
  <c r="CO103" i="1"/>
  <c r="BY298" i="1"/>
  <c r="DZ103" i="1"/>
  <c r="CL145" i="1"/>
  <c r="DR145" i="1"/>
  <c r="DZ261" i="1"/>
  <c r="CL298" i="1"/>
  <c r="CP298" i="1"/>
  <c r="DK145" i="1"/>
  <c r="CE36" i="1"/>
  <c r="CA36" i="1"/>
  <c r="CD145" i="1"/>
  <c r="CF36" i="1"/>
  <c r="EA261" i="1"/>
  <c r="BZ36" i="1"/>
  <c r="CI103" i="1"/>
  <c r="DW103" i="1"/>
  <c r="DJ261" i="1"/>
  <c r="DO261" i="1"/>
  <c r="CB103" i="1"/>
  <c r="DJ103" i="1"/>
  <c r="BX103" i="1"/>
  <c r="CA145" i="1"/>
  <c r="DK103" i="1"/>
  <c r="DM261" i="1"/>
  <c r="BY103" i="1"/>
  <c r="CQ36" i="1"/>
  <c r="DO145" i="1"/>
  <c r="CK36" i="1"/>
  <c r="DT261" i="1"/>
  <c r="DW261" i="1"/>
  <c r="DU103" i="1"/>
  <c r="CC298" i="1"/>
  <c r="CC145" i="1"/>
  <c r="CN103" i="1"/>
  <c r="DW145" i="1"/>
  <c r="BY36" i="1"/>
  <c r="DY103" i="1"/>
  <c r="CI298" i="1"/>
  <c r="CG298" i="1"/>
  <c r="CO145" i="1"/>
  <c r="DZ145" i="1"/>
  <c r="DL261" i="1"/>
  <c r="DP103" i="1"/>
  <c r="DJ145" i="1"/>
  <c r="CB145" i="1"/>
  <c r="DX145" i="1"/>
  <c r="DL103" i="1"/>
  <c r="CN298" i="1"/>
  <c r="CH145" i="1"/>
  <c r="CK298" i="1"/>
  <c r="DQ261" i="1"/>
  <c r="DI103" i="1"/>
  <c r="CF298" i="1"/>
  <c r="DX261" i="1"/>
  <c r="DN145" i="1"/>
  <c r="DG262" i="1"/>
  <c r="DV261" i="1"/>
  <c r="EA145" i="1"/>
  <c r="DX103" i="1"/>
  <c r="CM103" i="1"/>
  <c r="CH36" i="1"/>
  <c r="DR261" i="1"/>
  <c r="DH145" i="1"/>
  <c r="CD103" i="1"/>
  <c r="DN103" i="1"/>
  <c r="CD298" i="1"/>
  <c r="BY145" i="1"/>
  <c r="DU145" i="1"/>
  <c r="CG145" i="1"/>
  <c r="CM36" i="1"/>
  <c r="CI145" i="1"/>
  <c r="CB298" i="1"/>
  <c r="BX145" i="1"/>
  <c r="DS145" i="1"/>
  <c r="DV145" i="1"/>
  <c r="DP261" i="1"/>
  <c r="BW299" i="1"/>
  <c r="CC36" i="1"/>
  <c r="CF103" i="1"/>
  <c r="CG36" i="1"/>
  <c r="CM145" i="1"/>
  <c r="BZ145" i="1"/>
  <c r="DP145" i="1"/>
  <c r="CA298" i="1"/>
  <c r="CB36" i="1"/>
  <c r="CQ145" i="1"/>
  <c r="CP36" i="1"/>
  <c r="CJ298" i="1"/>
  <c r="BW104" i="1"/>
  <c r="CE145" i="1"/>
  <c r="CG103" i="1"/>
  <c r="CN36" i="1"/>
  <c r="DS261" i="1"/>
  <c r="BZ298" i="1"/>
  <c r="DK261" i="1"/>
  <c r="CQ103" i="1"/>
  <c r="CO298" i="1"/>
  <c r="CL36" i="1"/>
  <c r="CQ298" i="1"/>
  <c r="DI261" i="1"/>
  <c r="CO36" i="1"/>
  <c r="DY145" i="1"/>
  <c r="DT145" i="1"/>
  <c r="DH103" i="1"/>
  <c r="DM145" i="1"/>
  <c r="CE298" i="1"/>
  <c r="DH261" i="1"/>
  <c r="EA103" i="1"/>
  <c r="DL145" i="1"/>
  <c r="BX298" i="1"/>
  <c r="DG104" i="1"/>
  <c r="DC105" i="1" l="1"/>
  <c r="DD105" i="1" s="1"/>
  <c r="DF104" i="1"/>
  <c r="BV104" i="1"/>
  <c r="BS105" i="1"/>
  <c r="BR105" i="1" s="1"/>
  <c r="BS300" i="1"/>
  <c r="BT300" i="1" s="1"/>
  <c r="BV299" i="1"/>
  <c r="DC263" i="1"/>
  <c r="DD263" i="1" s="1"/>
  <c r="DF262" i="1"/>
  <c r="DR36" i="1"/>
  <c r="DO36" i="1"/>
  <c r="DQ36" i="1"/>
  <c r="DK36" i="1"/>
  <c r="DW36" i="1"/>
  <c r="DS36" i="1"/>
  <c r="DP36" i="1"/>
  <c r="DA36" i="1"/>
  <c r="EA36" i="1"/>
  <c r="DN36" i="1"/>
  <c r="DY36" i="1"/>
  <c r="DL36" i="1"/>
  <c r="DJ36" i="1"/>
  <c r="DT36" i="1"/>
  <c r="DV36" i="1"/>
  <c r="DU36" i="1"/>
  <c r="DZ36" i="1"/>
  <c r="DM36" i="1"/>
  <c r="DI36" i="1"/>
  <c r="DH36" i="1"/>
  <c r="DX36" i="1"/>
  <c r="DD37" i="1"/>
  <c r="BQ37" i="1"/>
  <c r="DB37" i="1"/>
  <c r="BW146" i="1"/>
  <c r="CF299" i="1"/>
  <c r="DW262" i="1"/>
  <c r="CP299" i="1"/>
  <c r="CD104" i="1"/>
  <c r="DY262" i="1"/>
  <c r="DG263" i="1"/>
  <c r="BW37" i="1"/>
  <c r="DO262" i="1"/>
  <c r="DG146" i="1"/>
  <c r="CB299" i="1"/>
  <c r="DX262" i="1"/>
  <c r="BY299" i="1"/>
  <c r="DQ262" i="1"/>
  <c r="DZ262" i="1"/>
  <c r="CL299" i="1"/>
  <c r="DP262" i="1"/>
  <c r="CK299" i="1"/>
  <c r="EA262" i="1"/>
  <c r="BZ299" i="1"/>
  <c r="DT262" i="1"/>
  <c r="BX299" i="1"/>
  <c r="CO299" i="1"/>
  <c r="DH262" i="1"/>
  <c r="CG299" i="1"/>
  <c r="CN299" i="1"/>
  <c r="CH299" i="1"/>
  <c r="DV262" i="1"/>
  <c r="DS262" i="1"/>
  <c r="CE299" i="1"/>
  <c r="CQ299" i="1"/>
  <c r="DK262" i="1"/>
  <c r="DJ104" i="1"/>
  <c r="DJ262" i="1"/>
  <c r="DN262" i="1"/>
  <c r="CC299" i="1"/>
  <c r="CD299" i="1"/>
  <c r="DL104" i="1"/>
  <c r="DI262" i="1"/>
  <c r="BW300" i="1"/>
  <c r="DR262" i="1"/>
  <c r="CI299" i="1"/>
  <c r="DM262" i="1"/>
  <c r="CA299" i="1"/>
  <c r="CM299" i="1"/>
  <c r="CJ299" i="1"/>
  <c r="DL262" i="1"/>
  <c r="DU262" i="1"/>
  <c r="DC147" i="1" l="1"/>
  <c r="DF146" i="1"/>
  <c r="BS147" i="1"/>
  <c r="BV146" i="1"/>
  <c r="BT105" i="1"/>
  <c r="DB105" i="1"/>
  <c r="DA105" i="1" s="1"/>
  <c r="BR300" i="1"/>
  <c r="BQ300" i="1" s="1"/>
  <c r="DB263" i="1"/>
  <c r="DA263" i="1" s="1"/>
  <c r="DG37" i="1"/>
  <c r="BS38" i="1"/>
  <c r="BV37" i="1"/>
  <c r="CS262" i="1"/>
  <c r="BQ105" i="1"/>
  <c r="DC264" i="1"/>
  <c r="DF263" i="1"/>
  <c r="BS301" i="1"/>
  <c r="BV300" i="1"/>
  <c r="CI104" i="1"/>
  <c r="DH104" i="1"/>
  <c r="DU104" i="1"/>
  <c r="DS104" i="1"/>
  <c r="CB104" i="1"/>
  <c r="DT104" i="1"/>
  <c r="CG104" i="1"/>
  <c r="CK104" i="1"/>
  <c r="DG105" i="1"/>
  <c r="DR104" i="1"/>
  <c r="DY104" i="1"/>
  <c r="BW105" i="1"/>
  <c r="DQ104" i="1"/>
  <c r="CC104" i="1"/>
  <c r="DZ104" i="1"/>
  <c r="EA104" i="1"/>
  <c r="BY104" i="1"/>
  <c r="DV104" i="1"/>
  <c r="DI104" i="1"/>
  <c r="CA104" i="1"/>
  <c r="DO104" i="1"/>
  <c r="CM104" i="1"/>
  <c r="DW104" i="1"/>
  <c r="BX104" i="1"/>
  <c r="DM104" i="1"/>
  <c r="CQ104" i="1"/>
  <c r="DX104" i="1"/>
  <c r="DN104" i="1"/>
  <c r="CP104" i="1"/>
  <c r="CE104" i="1"/>
  <c r="DK104" i="1"/>
  <c r="CL104" i="1"/>
  <c r="CN104" i="1"/>
  <c r="CF104" i="1"/>
  <c r="BZ104" i="1"/>
  <c r="CJ104" i="1"/>
  <c r="DP104" i="1"/>
  <c r="CH104" i="1"/>
  <c r="CO104" i="1"/>
  <c r="BR147" i="1" l="1"/>
  <c r="BQ147" i="1" s="1"/>
  <c r="BT147" i="1"/>
  <c r="DD147" i="1"/>
  <c r="DB147" i="1"/>
  <c r="DA147" i="1" s="1"/>
  <c r="BV105" i="1"/>
  <c r="BS106" i="1"/>
  <c r="BR106" i="1" s="1"/>
  <c r="DC106" i="1"/>
  <c r="DD106" i="1" s="1"/>
  <c r="DF105" i="1"/>
  <c r="DF37" i="1"/>
  <c r="DC38" i="1"/>
  <c r="BT38" i="1"/>
  <c r="BR38" i="1"/>
  <c r="DD264" i="1"/>
  <c r="DB264" i="1"/>
  <c r="DA264" i="1" s="1"/>
  <c r="BR301" i="1"/>
  <c r="BQ301" i="1" s="1"/>
  <c r="BT301" i="1"/>
  <c r="BX146" i="1"/>
  <c r="CO146" i="1"/>
  <c r="DP146" i="1"/>
  <c r="CC146" i="1"/>
  <c r="DK263" i="1"/>
  <c r="CG37" i="1"/>
  <c r="CL300" i="1"/>
  <c r="CC37" i="1"/>
  <c r="CJ300" i="1"/>
  <c r="CH37" i="1"/>
  <c r="DX263" i="1"/>
  <c r="CJ146" i="1"/>
  <c r="DU105" i="1"/>
  <c r="DS263" i="1"/>
  <c r="CO300" i="1"/>
  <c r="DQ263" i="1"/>
  <c r="CB300" i="1"/>
  <c r="CN300" i="1"/>
  <c r="CM300" i="1"/>
  <c r="DR146" i="1"/>
  <c r="DJ146" i="1"/>
  <c r="DL263" i="1"/>
  <c r="BZ300" i="1"/>
  <c r="CH300" i="1"/>
  <c r="EA146" i="1"/>
  <c r="CK146" i="1"/>
  <c r="CI37" i="1"/>
  <c r="CQ37" i="1"/>
  <c r="DM146" i="1"/>
  <c r="CL37" i="1"/>
  <c r="CA300" i="1"/>
  <c r="CN37" i="1"/>
  <c r="DO263" i="1"/>
  <c r="CE300" i="1"/>
  <c r="CP146" i="1"/>
  <c r="DX146" i="1"/>
  <c r="DS146" i="1"/>
  <c r="CJ37" i="1"/>
  <c r="DK146" i="1"/>
  <c r="CE37" i="1"/>
  <c r="CO37" i="1"/>
  <c r="DW263" i="1"/>
  <c r="CI146" i="1"/>
  <c r="CI300" i="1"/>
  <c r="EA263" i="1"/>
  <c r="CK37" i="1"/>
  <c r="DN146" i="1"/>
  <c r="CD146" i="1"/>
  <c r="DU263" i="1"/>
  <c r="DY105" i="1"/>
  <c r="DM263" i="1"/>
  <c r="DO105" i="1"/>
  <c r="CD37" i="1"/>
  <c r="DZ146" i="1"/>
  <c r="DI146" i="1"/>
  <c r="DI263" i="1"/>
  <c r="CF146" i="1"/>
  <c r="CQ300" i="1"/>
  <c r="CP37" i="1"/>
  <c r="DW105" i="1"/>
  <c r="CH146" i="1"/>
  <c r="DZ263" i="1"/>
  <c r="CG146" i="1"/>
  <c r="BW301" i="1"/>
  <c r="DY263" i="1"/>
  <c r="DY146" i="1"/>
  <c r="CC300" i="1"/>
  <c r="DH146" i="1"/>
  <c r="BY300" i="1"/>
  <c r="DT146" i="1"/>
  <c r="CM37" i="1"/>
  <c r="DT263" i="1"/>
  <c r="CK300" i="1"/>
  <c r="DQ146" i="1"/>
  <c r="CP300" i="1"/>
  <c r="BZ146" i="1"/>
  <c r="DL146" i="1"/>
  <c r="CL146" i="1"/>
  <c r="CN146" i="1"/>
  <c r="DH263" i="1"/>
  <c r="BY37" i="1"/>
  <c r="BX37" i="1"/>
  <c r="CB37" i="1"/>
  <c r="DP263" i="1"/>
  <c r="DV263" i="1"/>
  <c r="DN263" i="1"/>
  <c r="DX105" i="1"/>
  <c r="CM146" i="1"/>
  <c r="DU146" i="1"/>
  <c r="BY146" i="1"/>
  <c r="DO146" i="1"/>
  <c r="DR263" i="1"/>
  <c r="CB146" i="1"/>
  <c r="CF300" i="1"/>
  <c r="CC105" i="1"/>
  <c r="DV146" i="1"/>
  <c r="BZ105" i="1"/>
  <c r="CQ146" i="1"/>
  <c r="DW146" i="1"/>
  <c r="CG300" i="1"/>
  <c r="DJ263" i="1"/>
  <c r="CA37" i="1"/>
  <c r="CF37" i="1"/>
  <c r="BZ37" i="1"/>
  <c r="CE146" i="1"/>
  <c r="CD300" i="1"/>
  <c r="CA146" i="1"/>
  <c r="BX300" i="1"/>
  <c r="DB106" i="1" l="1"/>
  <c r="DA106" i="1" s="1"/>
  <c r="BT106" i="1"/>
  <c r="DI37" i="1"/>
  <c r="DK37" i="1"/>
  <c r="DH37" i="1"/>
  <c r="DA37" i="1"/>
  <c r="EA37" i="1"/>
  <c r="DU37" i="1"/>
  <c r="DL37" i="1"/>
  <c r="DZ37" i="1"/>
  <c r="DO37" i="1"/>
  <c r="DP37" i="1"/>
  <c r="DX37" i="1"/>
  <c r="DQ37" i="1"/>
  <c r="DT37" i="1"/>
  <c r="DS37" i="1"/>
  <c r="DV37" i="1"/>
  <c r="DW37" i="1"/>
  <c r="DJ37" i="1"/>
  <c r="DM37" i="1"/>
  <c r="DN37" i="1"/>
  <c r="DR37" i="1"/>
  <c r="DY37" i="1"/>
  <c r="DB38" i="1"/>
  <c r="BQ38" i="1"/>
  <c r="DD38" i="1"/>
  <c r="BQ106" i="1"/>
  <c r="BS302" i="1"/>
  <c r="BV301" i="1"/>
  <c r="DG147" i="1"/>
  <c r="DT105" i="1"/>
  <c r="EA105" i="1"/>
  <c r="DV105" i="1"/>
  <c r="BW38" i="1"/>
  <c r="BY105" i="1"/>
  <c r="CB105" i="1"/>
  <c r="CJ105" i="1"/>
  <c r="DL105" i="1"/>
  <c r="CK105" i="1"/>
  <c r="DI105" i="1"/>
  <c r="CO105" i="1"/>
  <c r="CM105" i="1"/>
  <c r="DG264" i="1"/>
  <c r="BX105" i="1"/>
  <c r="CF105" i="1"/>
  <c r="DH105" i="1"/>
  <c r="CQ105" i="1"/>
  <c r="CH105" i="1"/>
  <c r="DQ105" i="1"/>
  <c r="DK105" i="1"/>
  <c r="CP105" i="1"/>
  <c r="DM105" i="1"/>
  <c r="BW106" i="1"/>
  <c r="CG105" i="1"/>
  <c r="CI105" i="1"/>
  <c r="CL105" i="1"/>
  <c r="DS105" i="1"/>
  <c r="CE105" i="1"/>
  <c r="DG106" i="1"/>
  <c r="DN105" i="1"/>
  <c r="CN105" i="1"/>
  <c r="CA105" i="1"/>
  <c r="DR105" i="1"/>
  <c r="DJ105" i="1"/>
  <c r="CD105" i="1"/>
  <c r="DP105" i="1"/>
  <c r="DZ105" i="1"/>
  <c r="BW147" i="1"/>
  <c r="DC148" i="1" l="1"/>
  <c r="DF147" i="1"/>
  <c r="BV147" i="1"/>
  <c r="BS148" i="1"/>
  <c r="DF264" i="1"/>
  <c r="DC265" i="1"/>
  <c r="DD265" i="1" s="1"/>
  <c r="DF106" i="1"/>
  <c r="DC107" i="1"/>
  <c r="DD107" i="1" s="1"/>
  <c r="BV106" i="1"/>
  <c r="BS107" i="1"/>
  <c r="BR107" i="1" s="1"/>
  <c r="BV38" i="1"/>
  <c r="DG38" i="1"/>
  <c r="BS39" i="1"/>
  <c r="BT302" i="1"/>
  <c r="BR302" i="1"/>
  <c r="BQ302" i="1" s="1"/>
  <c r="CM301" i="1"/>
  <c r="CC106" i="1"/>
  <c r="DI264" i="1"/>
  <c r="DP264" i="1"/>
  <c r="CN301" i="1"/>
  <c r="CF301" i="1"/>
  <c r="CH106" i="1"/>
  <c r="BY301" i="1"/>
  <c r="CF106" i="1"/>
  <c r="CI301" i="1"/>
  <c r="DV264" i="1"/>
  <c r="CP301" i="1"/>
  <c r="DR264" i="1"/>
  <c r="CK106" i="1"/>
  <c r="CM106" i="1"/>
  <c r="DG265" i="1"/>
  <c r="DW264" i="1"/>
  <c r="DS264" i="1"/>
  <c r="CO106" i="1"/>
  <c r="DQ264" i="1"/>
  <c r="BZ301" i="1"/>
  <c r="CD301" i="1"/>
  <c r="CG301" i="1"/>
  <c r="CG106" i="1"/>
  <c r="CA301" i="1"/>
  <c r="DL264" i="1"/>
  <c r="DM264" i="1"/>
  <c r="CE106" i="1"/>
  <c r="DK264" i="1"/>
  <c r="DH264" i="1"/>
  <c r="CO301" i="1"/>
  <c r="DU264" i="1"/>
  <c r="CL301" i="1"/>
  <c r="CE301" i="1"/>
  <c r="DY264" i="1"/>
  <c r="CK301" i="1"/>
  <c r="DJ264" i="1"/>
  <c r="DT264" i="1"/>
  <c r="DX264" i="1"/>
  <c r="CB301" i="1"/>
  <c r="CC301" i="1"/>
  <c r="CH301" i="1"/>
  <c r="DZ264" i="1"/>
  <c r="CQ301" i="1"/>
  <c r="DO264" i="1"/>
  <c r="EA264" i="1"/>
  <c r="BX301" i="1"/>
  <c r="DN264" i="1"/>
  <c r="CJ301" i="1"/>
  <c r="CI106" i="1"/>
  <c r="BW302" i="1"/>
  <c r="BT148" i="1" l="1"/>
  <c r="BR148" i="1"/>
  <c r="BQ148" i="1" s="1"/>
  <c r="DD148" i="1"/>
  <c r="DB148" i="1"/>
  <c r="DA148" i="1" s="1"/>
  <c r="DB265" i="1"/>
  <c r="DA265" i="1" s="1"/>
  <c r="DB107" i="1"/>
  <c r="DA107" i="1" s="1"/>
  <c r="BT107" i="1"/>
  <c r="DC39" i="1"/>
  <c r="BT39" i="1"/>
  <c r="BR39" i="1"/>
  <c r="DF38" i="1"/>
  <c r="BQ107" i="1"/>
  <c r="DC266" i="1"/>
  <c r="DF265" i="1"/>
  <c r="BS303" i="1"/>
  <c r="BV302" i="1"/>
  <c r="DX147" i="1"/>
  <c r="DN147" i="1"/>
  <c r="DM106" i="1"/>
  <c r="DZ147" i="1"/>
  <c r="CM147" i="1"/>
  <c r="DM147" i="1"/>
  <c r="BZ106" i="1"/>
  <c r="CF147" i="1"/>
  <c r="DG107" i="1"/>
  <c r="BX147" i="1"/>
  <c r="CH38" i="1"/>
  <c r="CB147" i="1"/>
  <c r="CL147" i="1"/>
  <c r="DL147" i="1"/>
  <c r="DH106" i="1"/>
  <c r="DI106" i="1"/>
  <c r="CP106" i="1"/>
  <c r="DZ106" i="1"/>
  <c r="CJ147" i="1"/>
  <c r="DL106" i="1"/>
  <c r="CM38" i="1"/>
  <c r="CJ38" i="1"/>
  <c r="DJ106" i="1"/>
  <c r="BY106" i="1"/>
  <c r="CK147" i="1"/>
  <c r="CL106" i="1"/>
  <c r="CQ38" i="1"/>
  <c r="CF38" i="1"/>
  <c r="CC38" i="1"/>
  <c r="CE38" i="1"/>
  <c r="DW147" i="1"/>
  <c r="DJ147" i="1"/>
  <c r="DO147" i="1"/>
  <c r="DQ147" i="1"/>
  <c r="DT147" i="1"/>
  <c r="DV147" i="1"/>
  <c r="CD106" i="1"/>
  <c r="CA106" i="1"/>
  <c r="DN106" i="1"/>
  <c r="CQ106" i="1"/>
  <c r="DY106" i="1"/>
  <c r="DU106" i="1"/>
  <c r="CA38" i="1"/>
  <c r="CE147" i="1"/>
  <c r="EA147" i="1"/>
  <c r="BY147" i="1"/>
  <c r="DS147" i="1"/>
  <c r="BZ147" i="1"/>
  <c r="DP147" i="1"/>
  <c r="EA106" i="1"/>
  <c r="CN147" i="1"/>
  <c r="CB106" i="1"/>
  <c r="DU147" i="1"/>
  <c r="CA147" i="1"/>
  <c r="CP147" i="1"/>
  <c r="CP38" i="1"/>
  <c r="CN38" i="1"/>
  <c r="DV106" i="1"/>
  <c r="BZ38" i="1"/>
  <c r="CH147" i="1"/>
  <c r="CL38" i="1"/>
  <c r="CK38" i="1"/>
  <c r="DR147" i="1"/>
  <c r="DK147" i="1"/>
  <c r="CC147" i="1"/>
  <c r="CI38" i="1"/>
  <c r="BX106" i="1"/>
  <c r="BX38" i="1"/>
  <c r="DS106" i="1"/>
  <c r="CG38" i="1"/>
  <c r="CO38" i="1"/>
  <c r="CN106" i="1"/>
  <c r="DO106" i="1"/>
  <c r="DT106" i="1"/>
  <c r="DR106" i="1"/>
  <c r="CQ147" i="1"/>
  <c r="CD147" i="1"/>
  <c r="CG147" i="1"/>
  <c r="CO147" i="1"/>
  <c r="DQ106" i="1"/>
  <c r="CJ106" i="1"/>
  <c r="CB38" i="1"/>
  <c r="BW107" i="1"/>
  <c r="DW106" i="1"/>
  <c r="DK106" i="1"/>
  <c r="CD38" i="1"/>
  <c r="DH147" i="1"/>
  <c r="DI147" i="1"/>
  <c r="DY147" i="1"/>
  <c r="DP106" i="1"/>
  <c r="DX106" i="1"/>
  <c r="BY38" i="1"/>
  <c r="CI147" i="1"/>
  <c r="BV107" i="1" l="1"/>
  <c r="BR56" i="1"/>
  <c r="DF107" i="1"/>
  <c r="DB56" i="1"/>
  <c r="DH38" i="1"/>
  <c r="DA38" i="1"/>
  <c r="EA38" i="1"/>
  <c r="DP38" i="1"/>
  <c r="DJ38" i="1"/>
  <c r="DV38" i="1"/>
  <c r="DI38" i="1"/>
  <c r="DT38" i="1"/>
  <c r="DZ38" i="1"/>
  <c r="DS38" i="1"/>
  <c r="DY38" i="1"/>
  <c r="DR38" i="1"/>
  <c r="DN38" i="1"/>
  <c r="DL38" i="1"/>
  <c r="DO38" i="1"/>
  <c r="DU38" i="1"/>
  <c r="DK38" i="1"/>
  <c r="DQ38" i="1"/>
  <c r="DM38" i="1"/>
  <c r="DW38" i="1"/>
  <c r="DX38" i="1"/>
  <c r="BQ39" i="1"/>
  <c r="DB39" i="1"/>
  <c r="DD39" i="1"/>
  <c r="DD266" i="1"/>
  <c r="DB266" i="1"/>
  <c r="DA266" i="1" s="1"/>
  <c r="BR303" i="1"/>
  <c r="BQ303" i="1" s="1"/>
  <c r="BT303" i="1"/>
  <c r="DG148" i="1"/>
  <c r="DV107" i="1"/>
  <c r="DS107" i="1"/>
  <c r="DW265" i="1"/>
  <c r="DY265" i="1"/>
  <c r="DP265" i="1"/>
  <c r="CA302" i="1"/>
  <c r="CK302" i="1"/>
  <c r="BY302" i="1"/>
  <c r="DT107" i="1"/>
  <c r="DV265" i="1"/>
  <c r="CA107" i="1"/>
  <c r="DN265" i="1"/>
  <c r="DH265" i="1"/>
  <c r="CK107" i="1"/>
  <c r="DW107" i="1"/>
  <c r="DM107" i="1"/>
  <c r="CL107" i="1"/>
  <c r="DI107" i="1"/>
  <c r="CB302" i="1"/>
  <c r="DS265" i="1"/>
  <c r="CI302" i="1"/>
  <c r="CC302" i="1"/>
  <c r="CD302" i="1"/>
  <c r="DR265" i="1"/>
  <c r="DJ265" i="1"/>
  <c r="DL107" i="1"/>
  <c r="DR107" i="1"/>
  <c r="DN107" i="1"/>
  <c r="DY107" i="1"/>
  <c r="CC107" i="1"/>
  <c r="DO265" i="1"/>
  <c r="BX107" i="1"/>
  <c r="EA265" i="1"/>
  <c r="CQ302" i="1"/>
  <c r="DI265" i="1"/>
  <c r="CP302" i="1"/>
  <c r="DU107" i="1"/>
  <c r="BZ302" i="1"/>
  <c r="DZ265" i="1"/>
  <c r="CJ302" i="1"/>
  <c r="CG302" i="1"/>
  <c r="CN302" i="1"/>
  <c r="BX302" i="1"/>
  <c r="DX265" i="1"/>
  <c r="CI107" i="1"/>
  <c r="DT265" i="1"/>
  <c r="CQ107" i="1"/>
  <c r="DU265" i="1"/>
  <c r="CO302" i="1"/>
  <c r="DM265" i="1"/>
  <c r="CE302" i="1"/>
  <c r="CH302" i="1"/>
  <c r="CF302" i="1"/>
  <c r="CJ107" i="1"/>
  <c r="DK265" i="1"/>
  <c r="BW39" i="1"/>
  <c r="BW148" i="1"/>
  <c r="CO107" i="1"/>
  <c r="CL302" i="1"/>
  <c r="DL265" i="1"/>
  <c r="CM302" i="1"/>
  <c r="DQ265" i="1"/>
  <c r="BW303" i="1"/>
  <c r="BS149" i="1" l="1"/>
  <c r="BV148" i="1"/>
  <c r="DF148" i="1"/>
  <c r="DC149" i="1"/>
  <c r="DG39" i="1"/>
  <c r="BS40" i="1"/>
  <c r="BV39" i="1"/>
  <c r="BS304" i="1"/>
  <c r="BV303" i="1"/>
  <c r="EA107" i="1"/>
  <c r="DX107" i="1"/>
  <c r="BZ107" i="1"/>
  <c r="CD107" i="1"/>
  <c r="CG107" i="1"/>
  <c r="DQ107" i="1"/>
  <c r="DH107" i="1"/>
  <c r="DP107" i="1"/>
  <c r="CE107" i="1"/>
  <c r="DZ107" i="1"/>
  <c r="CP107" i="1"/>
  <c r="DG266" i="1"/>
  <c r="BY107" i="1"/>
  <c r="DK107" i="1"/>
  <c r="CF107" i="1"/>
  <c r="DO107" i="1"/>
  <c r="CH107" i="1"/>
  <c r="CM107" i="1"/>
  <c r="DJ107" i="1"/>
  <c r="CN107" i="1"/>
  <c r="CB107" i="1"/>
  <c r="DF266" i="1" l="1"/>
  <c r="DC267" i="1"/>
  <c r="DB267" i="1" s="1"/>
  <c r="DA267" i="1" s="1"/>
  <c r="DD149" i="1"/>
  <c r="DB149" i="1"/>
  <c r="DA149" i="1" s="1"/>
  <c r="BT149" i="1"/>
  <c r="BR149" i="1"/>
  <c r="BQ149" i="1" s="1"/>
  <c r="DF39" i="1"/>
  <c r="DC40" i="1"/>
  <c r="BT40" i="1"/>
  <c r="BR40" i="1"/>
  <c r="BT304" i="1"/>
  <c r="BR304" i="1"/>
  <c r="BQ304" i="1" s="1"/>
  <c r="DI266" i="1"/>
  <c r="CJ148" i="1"/>
  <c r="CF39" i="1"/>
  <c r="DR266" i="1"/>
  <c r="BZ148" i="1"/>
  <c r="CI39" i="1"/>
  <c r="CE39" i="1"/>
  <c r="DX266" i="1"/>
  <c r="DM148" i="1"/>
  <c r="CD148" i="1"/>
  <c r="DL148" i="1"/>
  <c r="CJ39" i="1"/>
  <c r="DX148" i="1"/>
  <c r="CG148" i="1"/>
  <c r="CN148" i="1"/>
  <c r="CN303" i="1"/>
  <c r="DP266" i="1"/>
  <c r="CA39" i="1"/>
  <c r="DK148" i="1"/>
  <c r="DS266" i="1"/>
  <c r="DZ148" i="1"/>
  <c r="CI303" i="1"/>
  <c r="DQ266" i="1"/>
  <c r="DG267" i="1"/>
  <c r="CJ303" i="1"/>
  <c r="CQ39" i="1"/>
  <c r="BY148" i="1"/>
  <c r="CH148" i="1"/>
  <c r="DL266" i="1"/>
  <c r="DO266" i="1"/>
  <c r="EA148" i="1"/>
  <c r="BZ39" i="1"/>
  <c r="CL148" i="1"/>
  <c r="DH148" i="1"/>
  <c r="DM266" i="1"/>
  <c r="DT266" i="1"/>
  <c r="CK303" i="1"/>
  <c r="DH266" i="1"/>
  <c r="DU148" i="1"/>
  <c r="DK266" i="1"/>
  <c r="BX148" i="1"/>
  <c r="CF148" i="1"/>
  <c r="CE148" i="1"/>
  <c r="CQ148" i="1"/>
  <c r="DV148" i="1"/>
  <c r="BY39" i="1"/>
  <c r="CB148" i="1"/>
  <c r="DI148" i="1"/>
  <c r="CL39" i="1"/>
  <c r="CD39" i="1"/>
  <c r="CP39" i="1"/>
  <c r="CO39" i="1"/>
  <c r="DN148" i="1"/>
  <c r="CB39" i="1"/>
  <c r="CI148" i="1"/>
  <c r="DQ148" i="1"/>
  <c r="CD303" i="1"/>
  <c r="CK148" i="1"/>
  <c r="CO148" i="1"/>
  <c r="CL303" i="1"/>
  <c r="EA266" i="1"/>
  <c r="DP148" i="1"/>
  <c r="DY266" i="1"/>
  <c r="DY148" i="1"/>
  <c r="DV266" i="1"/>
  <c r="CK39" i="1"/>
  <c r="CE303" i="1"/>
  <c r="CP148" i="1"/>
  <c r="DZ266" i="1"/>
  <c r="BX39" i="1"/>
  <c r="DJ148" i="1"/>
  <c r="DS148" i="1"/>
  <c r="CM39" i="1"/>
  <c r="CN39" i="1"/>
  <c r="CA148" i="1"/>
  <c r="CC303" i="1"/>
  <c r="CH303" i="1"/>
  <c r="CG39" i="1"/>
  <c r="CM148" i="1"/>
  <c r="CF303" i="1"/>
  <c r="DW266" i="1"/>
  <c r="CH39" i="1"/>
  <c r="DW148" i="1"/>
  <c r="DJ266" i="1"/>
  <c r="DU266" i="1"/>
  <c r="DT148" i="1"/>
  <c r="CC39" i="1"/>
  <c r="DR148" i="1"/>
  <c r="DO148" i="1"/>
  <c r="CO303" i="1"/>
  <c r="CM303" i="1"/>
  <c r="DN266" i="1"/>
  <c r="CG303" i="1"/>
  <c r="CC148" i="1"/>
  <c r="DD267" i="1" l="1"/>
  <c r="DJ39" i="1"/>
  <c r="DH39" i="1"/>
  <c r="DS39" i="1"/>
  <c r="DI39" i="1"/>
  <c r="DU39" i="1"/>
  <c r="DR39" i="1"/>
  <c r="DL39" i="1"/>
  <c r="DZ39" i="1"/>
  <c r="DO39" i="1"/>
  <c r="DX39" i="1"/>
  <c r="DA39" i="1"/>
  <c r="EA39" i="1"/>
  <c r="DM39" i="1"/>
  <c r="DQ39" i="1"/>
  <c r="DV39" i="1"/>
  <c r="DW39" i="1"/>
  <c r="DN39" i="1"/>
  <c r="DT39" i="1"/>
  <c r="DP39" i="1"/>
  <c r="DK39" i="1"/>
  <c r="DY39" i="1"/>
  <c r="BQ40" i="1"/>
  <c r="DB40" i="1"/>
  <c r="DD40" i="1"/>
  <c r="DC268" i="1"/>
  <c r="DF267" i="1"/>
  <c r="CQ303" i="1"/>
  <c r="BZ303" i="1"/>
  <c r="BW149" i="1"/>
  <c r="BW40" i="1"/>
  <c r="CB303" i="1"/>
  <c r="BW304" i="1"/>
  <c r="CA303" i="1"/>
  <c r="BY303" i="1"/>
  <c r="BX303" i="1"/>
  <c r="CP303" i="1"/>
  <c r="DG149" i="1"/>
  <c r="BS150" i="1" l="1"/>
  <c r="BV149" i="1"/>
  <c r="DF149" i="1"/>
  <c r="DC150" i="1"/>
  <c r="BS305" i="1"/>
  <c r="BT305" i="1" s="1"/>
  <c r="BV304" i="1"/>
  <c r="DG40" i="1"/>
  <c r="BV40" i="1"/>
  <c r="BS41" i="1"/>
  <c r="DD268" i="1"/>
  <c r="DB268" i="1"/>
  <c r="DA268" i="1" s="1"/>
  <c r="DL267" i="1"/>
  <c r="DM267" i="1"/>
  <c r="DO267" i="1"/>
  <c r="CK304" i="1"/>
  <c r="DH267" i="1"/>
  <c r="CE304" i="1"/>
  <c r="CJ304" i="1"/>
  <c r="CL304" i="1"/>
  <c r="DJ267" i="1"/>
  <c r="DY267" i="1"/>
  <c r="CG304" i="1"/>
  <c r="CH304" i="1"/>
  <c r="DQ267" i="1"/>
  <c r="CD304" i="1"/>
  <c r="CI304" i="1"/>
  <c r="DU267" i="1"/>
  <c r="DT267" i="1"/>
  <c r="CM304" i="1"/>
  <c r="CC304" i="1"/>
  <c r="BW305" i="1"/>
  <c r="DR267" i="1"/>
  <c r="DX267" i="1"/>
  <c r="CN304" i="1"/>
  <c r="DN267" i="1"/>
  <c r="DI267" i="1"/>
  <c r="DB150" i="1" l="1"/>
  <c r="DA150" i="1" s="1"/>
  <c r="DD150" i="1"/>
  <c r="BR150" i="1"/>
  <c r="BQ150" i="1" s="1"/>
  <c r="BT150" i="1"/>
  <c r="BR305" i="1"/>
  <c r="BQ305" i="1" s="1"/>
  <c r="DC41" i="1"/>
  <c r="BR41" i="1"/>
  <c r="BT41" i="1"/>
  <c r="DF40" i="1"/>
  <c r="BS306" i="1"/>
  <c r="BV305" i="1"/>
  <c r="DP267" i="1"/>
  <c r="DV267" i="1"/>
  <c r="CF304" i="1"/>
  <c r="BY40" i="1"/>
  <c r="CA304" i="1"/>
  <c r="CN40" i="1"/>
  <c r="CG149" i="1"/>
  <c r="CF149" i="1"/>
  <c r="CH40" i="1"/>
  <c r="DS149" i="1"/>
  <c r="DS267" i="1"/>
  <c r="CB304" i="1"/>
  <c r="BY304" i="1"/>
  <c r="DZ149" i="1"/>
  <c r="CB40" i="1"/>
  <c r="DG268" i="1"/>
  <c r="BX304" i="1"/>
  <c r="CQ149" i="1"/>
  <c r="CA40" i="1"/>
  <c r="DJ149" i="1"/>
  <c r="BZ40" i="1"/>
  <c r="EA267" i="1"/>
  <c r="CB149" i="1"/>
  <c r="BZ149" i="1"/>
  <c r="CL40" i="1"/>
  <c r="CK40" i="1"/>
  <c r="DT149" i="1"/>
  <c r="CO149" i="1"/>
  <c r="DU149" i="1"/>
  <c r="DO149" i="1"/>
  <c r="BX40" i="1"/>
  <c r="DZ267" i="1"/>
  <c r="CN149" i="1"/>
  <c r="CD40" i="1"/>
  <c r="DX149" i="1"/>
  <c r="CE40" i="1"/>
  <c r="CF40" i="1"/>
  <c r="CI149" i="1"/>
  <c r="CI40" i="1"/>
  <c r="CC40" i="1"/>
  <c r="CO304" i="1"/>
  <c r="CL149" i="1"/>
  <c r="CQ40" i="1"/>
  <c r="DN149" i="1"/>
  <c r="CO40" i="1"/>
  <c r="DK267" i="1"/>
  <c r="DP149" i="1"/>
  <c r="DR149" i="1"/>
  <c r="CJ149" i="1"/>
  <c r="CE149" i="1"/>
  <c r="DL149" i="1"/>
  <c r="CP304" i="1"/>
  <c r="CM149" i="1"/>
  <c r="CH149" i="1"/>
  <c r="DK149" i="1"/>
  <c r="CP40" i="1"/>
  <c r="BZ304" i="1"/>
  <c r="CD149" i="1"/>
  <c r="DW267" i="1"/>
  <c r="CG40" i="1"/>
  <c r="EA149" i="1"/>
  <c r="DQ149" i="1"/>
  <c r="BX149" i="1"/>
  <c r="CM40" i="1"/>
  <c r="CQ304" i="1"/>
  <c r="DI149" i="1"/>
  <c r="CP149" i="1"/>
  <c r="BY149" i="1"/>
  <c r="CJ40" i="1"/>
  <c r="DM149" i="1"/>
  <c r="CK149" i="1"/>
  <c r="DV149" i="1"/>
  <c r="DW149" i="1"/>
  <c r="CA149" i="1"/>
  <c r="DH149" i="1"/>
  <c r="DY149" i="1"/>
  <c r="CC149" i="1"/>
  <c r="DF268" i="1" l="1"/>
  <c r="DC269" i="1"/>
  <c r="DB269" i="1" s="1"/>
  <c r="DA269" i="1" s="1"/>
  <c r="DH40" i="1"/>
  <c r="DJ40" i="1"/>
  <c r="DI40" i="1"/>
  <c r="DL40" i="1"/>
  <c r="DY40" i="1"/>
  <c r="DR40" i="1"/>
  <c r="DS40" i="1"/>
  <c r="DQ40" i="1"/>
  <c r="DK40" i="1"/>
  <c r="DU40" i="1"/>
  <c r="DN40" i="1"/>
  <c r="DA40" i="1"/>
  <c r="EA40" i="1"/>
  <c r="DO40" i="1"/>
  <c r="DP40" i="1"/>
  <c r="DX40" i="1"/>
  <c r="DM40" i="1"/>
  <c r="DZ40" i="1"/>
  <c r="DT40" i="1"/>
  <c r="DV40" i="1"/>
  <c r="DW40" i="1"/>
  <c r="DD41" i="1"/>
  <c r="DB41" i="1"/>
  <c r="BQ41" i="1"/>
  <c r="BR306" i="1"/>
  <c r="BQ306" i="1" s="1"/>
  <c r="BT306" i="1"/>
  <c r="DG150" i="1"/>
  <c r="DN268" i="1"/>
  <c r="EA268" i="1"/>
  <c r="DJ268" i="1"/>
  <c r="DL268" i="1"/>
  <c r="DZ268" i="1"/>
  <c r="BW150" i="1"/>
  <c r="DT268" i="1"/>
  <c r="DS268" i="1"/>
  <c r="DK268" i="1"/>
  <c r="DU268" i="1"/>
  <c r="CE305" i="1"/>
  <c r="BW306" i="1"/>
  <c r="CL305" i="1"/>
  <c r="CH305" i="1"/>
  <c r="DV268" i="1"/>
  <c r="CI305" i="1"/>
  <c r="DX268" i="1"/>
  <c r="DH268" i="1"/>
  <c r="DW268" i="1"/>
  <c r="DR268" i="1"/>
  <c r="CF305" i="1"/>
  <c r="CJ305" i="1"/>
  <c r="CM305" i="1"/>
  <c r="DY268" i="1"/>
  <c r="CC305" i="1"/>
  <c r="CG305" i="1"/>
  <c r="DO268" i="1"/>
  <c r="DP268" i="1"/>
  <c r="BW41" i="1"/>
  <c r="DI268" i="1"/>
  <c r="CK305" i="1"/>
  <c r="CO305" i="1"/>
  <c r="CN305" i="1"/>
  <c r="DQ268" i="1"/>
  <c r="DM268" i="1"/>
  <c r="CD305" i="1"/>
  <c r="BS151" i="1" l="1"/>
  <c r="BV150" i="1"/>
  <c r="DF150" i="1"/>
  <c r="DC151" i="1"/>
  <c r="DD269" i="1"/>
  <c r="BS42" i="1"/>
  <c r="DG41" i="1"/>
  <c r="BV41" i="1"/>
  <c r="BS307" i="1"/>
  <c r="BV306" i="1"/>
  <c r="CP305" i="1"/>
  <c r="BZ305" i="1"/>
  <c r="DG269" i="1"/>
  <c r="CA305" i="1"/>
  <c r="BX305" i="1"/>
  <c r="BY305" i="1"/>
  <c r="CQ305" i="1"/>
  <c r="CB305" i="1"/>
  <c r="DB151" i="1" l="1"/>
  <c r="DA151" i="1" s="1"/>
  <c r="DD151" i="1"/>
  <c r="BR151" i="1"/>
  <c r="BQ151" i="1" s="1"/>
  <c r="BT151" i="1"/>
  <c r="DC270" i="1"/>
  <c r="DB270" i="1" s="1"/>
  <c r="DA270" i="1" s="1"/>
  <c r="DF269" i="1"/>
  <c r="DF41" i="1"/>
  <c r="DC42" i="1"/>
  <c r="BR42" i="1"/>
  <c r="BT42" i="1"/>
  <c r="BT307" i="1"/>
  <c r="BR307" i="1"/>
  <c r="BQ307" i="1" s="1"/>
  <c r="CH150" i="1"/>
  <c r="DV150" i="1"/>
  <c r="CN150" i="1"/>
  <c r="CK150" i="1"/>
  <c r="DW269" i="1"/>
  <c r="DI150" i="1"/>
  <c r="DO150" i="1"/>
  <c r="BX41" i="1"/>
  <c r="DY150" i="1"/>
  <c r="CB150" i="1"/>
  <c r="CL150" i="1"/>
  <c r="DR150" i="1"/>
  <c r="CC150" i="1"/>
  <c r="CO41" i="1"/>
  <c r="DM269" i="1"/>
  <c r="CE41" i="1"/>
  <c r="CD41" i="1"/>
  <c r="DN150" i="1"/>
  <c r="DN269" i="1"/>
  <c r="DW150" i="1"/>
  <c r="DJ150" i="1"/>
  <c r="CE150" i="1"/>
  <c r="DP269" i="1"/>
  <c r="CO150" i="1"/>
  <c r="DP150" i="1"/>
  <c r="DY269" i="1"/>
  <c r="CD306" i="1"/>
  <c r="DR269" i="1"/>
  <c r="DT269" i="1"/>
  <c r="CA41" i="1"/>
  <c r="BX150" i="1"/>
  <c r="CD150" i="1"/>
  <c r="BY41" i="1"/>
  <c r="EA150" i="1"/>
  <c r="CP41" i="1"/>
  <c r="DQ150" i="1"/>
  <c r="CN306" i="1"/>
  <c r="CF41" i="1"/>
  <c r="CG41" i="1"/>
  <c r="EA269" i="1"/>
  <c r="DU269" i="1"/>
  <c r="CQ41" i="1"/>
  <c r="DX269" i="1"/>
  <c r="CJ150" i="1"/>
  <c r="CI306" i="1"/>
  <c r="DM150" i="1"/>
  <c r="DV269" i="1"/>
  <c r="CM41" i="1"/>
  <c r="DO269" i="1"/>
  <c r="CC41" i="1"/>
  <c r="CG150" i="1"/>
  <c r="CQ150" i="1"/>
  <c r="CG306" i="1"/>
  <c r="CH41" i="1"/>
  <c r="CF150" i="1"/>
  <c r="CO306" i="1"/>
  <c r="DS150" i="1"/>
  <c r="DJ269" i="1"/>
  <c r="CL306" i="1"/>
  <c r="DH269" i="1"/>
  <c r="CB41" i="1"/>
  <c r="BZ150" i="1"/>
  <c r="DU150" i="1"/>
  <c r="CA150" i="1"/>
  <c r="BW307" i="1"/>
  <c r="DK269" i="1"/>
  <c r="CP150" i="1"/>
  <c r="DL150" i="1"/>
  <c r="CN41" i="1"/>
  <c r="CK306" i="1"/>
  <c r="CI41" i="1"/>
  <c r="CM150" i="1"/>
  <c r="DH150" i="1"/>
  <c r="BY150" i="1"/>
  <c r="DG270" i="1"/>
  <c r="DS269" i="1"/>
  <c r="CI150" i="1"/>
  <c r="DQ269" i="1"/>
  <c r="DL269" i="1"/>
  <c r="CM306" i="1"/>
  <c r="CJ306" i="1"/>
  <c r="DK150" i="1"/>
  <c r="DZ269" i="1"/>
  <c r="DZ150" i="1"/>
  <c r="CH306" i="1"/>
  <c r="CJ41" i="1"/>
  <c r="DT150" i="1"/>
  <c r="CF306" i="1"/>
  <c r="BZ41" i="1"/>
  <c r="CC306" i="1"/>
  <c r="DI269" i="1"/>
  <c r="CK41" i="1"/>
  <c r="DX150" i="1"/>
  <c r="CL41" i="1"/>
  <c r="CE306" i="1"/>
  <c r="DD270" i="1" l="1"/>
  <c r="DM41" i="1"/>
  <c r="DJ41" i="1"/>
  <c r="DL41" i="1"/>
  <c r="EA41" i="1"/>
  <c r="DA41" i="1"/>
  <c r="DY41" i="1"/>
  <c r="DK41" i="1"/>
  <c r="DH41" i="1"/>
  <c r="DT41" i="1"/>
  <c r="DP41" i="1"/>
  <c r="DU41" i="1"/>
  <c r="DR41" i="1"/>
  <c r="DN41" i="1"/>
  <c r="DS41" i="1"/>
  <c r="DW41" i="1"/>
  <c r="DX41" i="1"/>
  <c r="DQ41" i="1"/>
  <c r="DI41" i="1"/>
  <c r="DZ41" i="1"/>
  <c r="DO41" i="1"/>
  <c r="DV41" i="1"/>
  <c r="DD42" i="1"/>
  <c r="BQ42" i="1"/>
  <c r="DB42" i="1"/>
  <c r="DC271" i="1"/>
  <c r="DF270" i="1"/>
  <c r="BS308" i="1"/>
  <c r="BV307" i="1"/>
  <c r="BY306" i="1"/>
  <c r="CQ306" i="1"/>
  <c r="CP306" i="1"/>
  <c r="BX306" i="1"/>
  <c r="DG151" i="1"/>
  <c r="BZ306" i="1"/>
  <c r="BW151" i="1"/>
  <c r="CA306" i="1"/>
  <c r="CB306" i="1"/>
  <c r="BW42" i="1"/>
  <c r="BS152" i="1" l="1"/>
  <c r="BV151" i="1"/>
  <c r="DC152" i="1"/>
  <c r="DF151" i="1"/>
  <c r="DG42" i="1"/>
  <c r="BS43" i="1"/>
  <c r="BV42" i="1"/>
  <c r="DB271" i="1"/>
  <c r="DA271" i="1" s="1"/>
  <c r="DD271" i="1"/>
  <c r="BT308" i="1"/>
  <c r="BR308" i="1"/>
  <c r="BQ308" i="1" s="1"/>
  <c r="DX270" i="1"/>
  <c r="DQ270" i="1"/>
  <c r="CK307" i="1"/>
  <c r="CH307" i="1"/>
  <c r="DH270" i="1"/>
  <c r="DS270" i="1"/>
  <c r="DO270" i="1"/>
  <c r="DL270" i="1"/>
  <c r="DN270" i="1"/>
  <c r="CN307" i="1"/>
  <c r="DW270" i="1"/>
  <c r="CG307" i="1"/>
  <c r="DJ270" i="1"/>
  <c r="CJ307" i="1"/>
  <c r="CL307" i="1"/>
  <c r="DK270" i="1"/>
  <c r="CO307" i="1"/>
  <c r="EA270" i="1"/>
  <c r="DR270" i="1"/>
  <c r="CC307" i="1"/>
  <c r="DT270" i="1"/>
  <c r="CI307" i="1"/>
  <c r="CF307" i="1"/>
  <c r="DU270" i="1"/>
  <c r="DY270" i="1"/>
  <c r="CE307" i="1"/>
  <c r="DI270" i="1"/>
  <c r="DZ270" i="1"/>
  <c r="CM307" i="1"/>
  <c r="DG271" i="1"/>
  <c r="DV270" i="1"/>
  <c r="DP270" i="1"/>
  <c r="DM270" i="1"/>
  <c r="CD307" i="1"/>
  <c r="BR152" i="1" l="1"/>
  <c r="BQ152" i="1" s="1"/>
  <c r="BT152" i="1"/>
  <c r="DD152" i="1"/>
  <c r="DB152" i="1"/>
  <c r="DA152" i="1" s="1"/>
  <c r="DF42" i="1"/>
  <c r="DC43" i="1"/>
  <c r="BR43" i="1"/>
  <c r="BT43" i="1"/>
  <c r="DC272" i="1"/>
  <c r="DF271" i="1"/>
  <c r="CD42" i="1"/>
  <c r="CB307" i="1"/>
  <c r="BW308" i="1"/>
  <c r="CA151" i="1"/>
  <c r="DN151" i="1"/>
  <c r="CN42" i="1"/>
  <c r="DM151" i="1"/>
  <c r="CK42" i="1"/>
  <c r="DZ151" i="1"/>
  <c r="CI42" i="1"/>
  <c r="CO42" i="1"/>
  <c r="BZ151" i="1"/>
  <c r="DO151" i="1"/>
  <c r="DW151" i="1"/>
  <c r="DJ151" i="1"/>
  <c r="DH151" i="1"/>
  <c r="BY42" i="1"/>
  <c r="BY307" i="1"/>
  <c r="CI151" i="1"/>
  <c r="CE42" i="1"/>
  <c r="DS151" i="1"/>
  <c r="CG151" i="1"/>
  <c r="CM42" i="1"/>
  <c r="CJ151" i="1"/>
  <c r="DK151" i="1"/>
  <c r="CQ307" i="1"/>
  <c r="CL42" i="1"/>
  <c r="CQ151" i="1"/>
  <c r="CK151" i="1"/>
  <c r="CG42" i="1"/>
  <c r="BZ42" i="1"/>
  <c r="BZ307" i="1"/>
  <c r="CQ42" i="1"/>
  <c r="DL151" i="1"/>
  <c r="CM151" i="1"/>
  <c r="CF151" i="1"/>
  <c r="CA307" i="1"/>
  <c r="CB151" i="1"/>
  <c r="CO151" i="1"/>
  <c r="CN151" i="1"/>
  <c r="CB42" i="1"/>
  <c r="CC42" i="1"/>
  <c r="CC151" i="1"/>
  <c r="DP151" i="1"/>
  <c r="CF42" i="1"/>
  <c r="EA151" i="1"/>
  <c r="DY151" i="1"/>
  <c r="CP42" i="1"/>
  <c r="BX42" i="1"/>
  <c r="DU151" i="1"/>
  <c r="CJ42" i="1"/>
  <c r="DV151" i="1"/>
  <c r="DQ151" i="1"/>
  <c r="BX307" i="1"/>
  <c r="CH151" i="1"/>
  <c r="DX151" i="1"/>
  <c r="DI151" i="1"/>
  <c r="DT151" i="1"/>
  <c r="CE151" i="1"/>
  <c r="CD151" i="1"/>
  <c r="CA42" i="1"/>
  <c r="CL151" i="1"/>
  <c r="BY151" i="1"/>
  <c r="CP307" i="1"/>
  <c r="BX151" i="1"/>
  <c r="DR151" i="1"/>
  <c r="CP151" i="1"/>
  <c r="CH42" i="1"/>
  <c r="BV308" i="1" l="1"/>
  <c r="BS309" i="1"/>
  <c r="BT309" i="1" s="1"/>
  <c r="DJ42" i="1"/>
  <c r="DN42" i="1"/>
  <c r="DS42" i="1"/>
  <c r="DL42" i="1"/>
  <c r="DV42" i="1"/>
  <c r="DR42" i="1"/>
  <c r="DQ42" i="1"/>
  <c r="DT42" i="1"/>
  <c r="DM42" i="1"/>
  <c r="DY42" i="1"/>
  <c r="DO42" i="1"/>
  <c r="DZ42" i="1"/>
  <c r="EA42" i="1"/>
  <c r="DA42" i="1"/>
  <c r="DX42" i="1"/>
  <c r="DU42" i="1"/>
  <c r="DK42" i="1"/>
  <c r="DI42" i="1"/>
  <c r="DP42" i="1"/>
  <c r="DH42" i="1"/>
  <c r="DW42" i="1"/>
  <c r="DD43" i="1"/>
  <c r="BQ43" i="1"/>
  <c r="DB43" i="1"/>
  <c r="DD272" i="1"/>
  <c r="DB272" i="1"/>
  <c r="DA272" i="1" s="1"/>
  <c r="DG152" i="1"/>
  <c r="DQ271" i="1"/>
  <c r="DU271" i="1"/>
  <c r="DZ271" i="1"/>
  <c r="CJ308" i="1"/>
  <c r="DS271" i="1"/>
  <c r="BW152" i="1"/>
  <c r="BW43" i="1"/>
  <c r="BV152" i="1" l="1"/>
  <c r="BS153" i="1"/>
  <c r="DF152" i="1"/>
  <c r="DC153" i="1"/>
  <c r="BR309" i="1"/>
  <c r="BQ309" i="1" s="1"/>
  <c r="BS44" i="1"/>
  <c r="BV43" i="1"/>
  <c r="DG43" i="1"/>
  <c r="CI308" i="1"/>
  <c r="CN308" i="1"/>
  <c r="DG272" i="1"/>
  <c r="DY271" i="1"/>
  <c r="BW309" i="1"/>
  <c r="BZ308" i="1"/>
  <c r="CD308" i="1"/>
  <c r="DT271" i="1"/>
  <c r="BX308" i="1"/>
  <c r="DV271" i="1"/>
  <c r="CA308" i="1"/>
  <c r="CK308" i="1"/>
  <c r="DM271" i="1"/>
  <c r="CC308" i="1"/>
  <c r="CM308" i="1"/>
  <c r="CE308" i="1"/>
  <c r="DL271" i="1"/>
  <c r="CQ308" i="1"/>
  <c r="EA271" i="1"/>
  <c r="CG308" i="1"/>
  <c r="DO271" i="1"/>
  <c r="DW271" i="1"/>
  <c r="DI271" i="1"/>
  <c r="CL308" i="1"/>
  <c r="DN271" i="1"/>
  <c r="DH271" i="1"/>
  <c r="DJ271" i="1"/>
  <c r="BY308" i="1"/>
  <c r="CO308" i="1"/>
  <c r="DR271" i="1"/>
  <c r="DX271" i="1"/>
  <c r="CB308" i="1"/>
  <c r="CH308" i="1"/>
  <c r="CP308" i="1"/>
  <c r="DK271" i="1"/>
  <c r="DP271" i="1"/>
  <c r="CF308" i="1"/>
  <c r="DB153" i="1" l="1"/>
  <c r="DA153" i="1" s="1"/>
  <c r="DD153" i="1"/>
  <c r="BR153" i="1"/>
  <c r="BQ153" i="1" s="1"/>
  <c r="BT153" i="1"/>
  <c r="DF272" i="1"/>
  <c r="DC273" i="1"/>
  <c r="DB273" i="1" s="1"/>
  <c r="DA273" i="1" s="1"/>
  <c r="BS310" i="1"/>
  <c r="BR310" i="1" s="1"/>
  <c r="BQ310" i="1" s="1"/>
  <c r="BV309" i="1"/>
  <c r="DF43" i="1"/>
  <c r="DC44" i="1"/>
  <c r="BT44" i="1"/>
  <c r="BR44" i="1"/>
  <c r="CA152" i="1"/>
  <c r="CO309" i="1"/>
  <c r="BX152" i="1"/>
  <c r="BX43" i="1"/>
  <c r="CJ152" i="1"/>
  <c r="DP152" i="1"/>
  <c r="CD43" i="1"/>
  <c r="DO152" i="1"/>
  <c r="DR272" i="1"/>
  <c r="CJ309" i="1"/>
  <c r="CO43" i="1"/>
  <c r="DS152" i="1"/>
  <c r="DW152" i="1"/>
  <c r="DI272" i="1"/>
  <c r="DU272" i="1"/>
  <c r="DY152" i="1"/>
  <c r="DQ152" i="1"/>
  <c r="DN152" i="1"/>
  <c r="CH43" i="1"/>
  <c r="DX152" i="1"/>
  <c r="CI152" i="1"/>
  <c r="BZ152" i="1"/>
  <c r="DZ272" i="1"/>
  <c r="CQ43" i="1"/>
  <c r="CN152" i="1"/>
  <c r="EA272" i="1"/>
  <c r="DV272" i="1"/>
  <c r="BZ43" i="1"/>
  <c r="BY152" i="1"/>
  <c r="CD309" i="1"/>
  <c r="CF309" i="1"/>
  <c r="CC309" i="1"/>
  <c r="DK152" i="1"/>
  <c r="CG309" i="1"/>
  <c r="CE43" i="1"/>
  <c r="CI309" i="1"/>
  <c r="DJ272" i="1"/>
  <c r="CG152" i="1"/>
  <c r="CN309" i="1"/>
  <c r="CH309" i="1"/>
  <c r="CI43" i="1"/>
  <c r="CH152" i="1"/>
  <c r="CO152" i="1"/>
  <c r="DL272" i="1"/>
  <c r="DR152" i="1"/>
  <c r="CE152" i="1"/>
  <c r="CB43" i="1"/>
  <c r="DM272" i="1"/>
  <c r="CL152" i="1"/>
  <c r="CP152" i="1"/>
  <c r="DI152" i="1"/>
  <c r="CN43" i="1"/>
  <c r="CP43" i="1"/>
  <c r="CJ43" i="1"/>
  <c r="CE309" i="1"/>
  <c r="DV152" i="1"/>
  <c r="CK309" i="1"/>
  <c r="DK272" i="1"/>
  <c r="EA152" i="1"/>
  <c r="CM309" i="1"/>
  <c r="CL309" i="1"/>
  <c r="DT272" i="1"/>
  <c r="DM152" i="1"/>
  <c r="DQ272" i="1"/>
  <c r="CM43" i="1"/>
  <c r="DH272" i="1"/>
  <c r="DU152" i="1"/>
  <c r="BY43" i="1"/>
  <c r="DP272" i="1"/>
  <c r="DS272" i="1"/>
  <c r="CF152" i="1"/>
  <c r="CC152" i="1"/>
  <c r="DX272" i="1"/>
  <c r="CD152" i="1"/>
  <c r="DW272" i="1"/>
  <c r="DJ152" i="1"/>
  <c r="CL43" i="1"/>
  <c r="DH152" i="1"/>
  <c r="DL152" i="1"/>
  <c r="CB152" i="1"/>
  <c r="DT152" i="1"/>
  <c r="CA43" i="1"/>
  <c r="CK152" i="1"/>
  <c r="DZ152" i="1"/>
  <c r="CQ152" i="1"/>
  <c r="DO272" i="1"/>
  <c r="CK43" i="1"/>
  <c r="DY272" i="1"/>
  <c r="DN272" i="1"/>
  <c r="CC43" i="1"/>
  <c r="CG43" i="1"/>
  <c r="CM152" i="1"/>
  <c r="CF43" i="1"/>
  <c r="BT310" i="1" l="1"/>
  <c r="DD273" i="1"/>
  <c r="DJ43" i="1"/>
  <c r="DM43" i="1"/>
  <c r="DO43" i="1"/>
  <c r="DZ43" i="1"/>
  <c r="DU43" i="1"/>
  <c r="DP43" i="1"/>
  <c r="DT43" i="1"/>
  <c r="DQ43" i="1"/>
  <c r="DN43" i="1"/>
  <c r="DX43" i="1"/>
  <c r="DR43" i="1"/>
  <c r="DL43" i="1"/>
  <c r="DA43" i="1"/>
  <c r="EA43" i="1"/>
  <c r="DV43" i="1"/>
  <c r="DW43" i="1"/>
  <c r="DS43" i="1"/>
  <c r="DK43" i="1"/>
  <c r="DI43" i="1"/>
  <c r="DH43" i="1"/>
  <c r="DY43" i="1"/>
  <c r="DB44" i="1"/>
  <c r="BQ44" i="1"/>
  <c r="DD44" i="1"/>
  <c r="BX309" i="1"/>
  <c r="CB309" i="1"/>
  <c r="BZ309" i="1"/>
  <c r="CP309" i="1"/>
  <c r="DG273" i="1"/>
  <c r="BW44" i="1"/>
  <c r="DG153" i="1"/>
  <c r="CA309" i="1"/>
  <c r="CQ309" i="1"/>
  <c r="BY309" i="1"/>
  <c r="BW153" i="1"/>
  <c r="BW310" i="1"/>
  <c r="DC154" i="1" l="1"/>
  <c r="DF153" i="1"/>
  <c r="BS154" i="1"/>
  <c r="BV153" i="1"/>
  <c r="BV310" i="1"/>
  <c r="BS311" i="1"/>
  <c r="BT311" i="1" s="1"/>
  <c r="DC274" i="1"/>
  <c r="DD274" i="1" s="1"/>
  <c r="DF273" i="1"/>
  <c r="BV44" i="1"/>
  <c r="DG44" i="1"/>
  <c r="BS45" i="1"/>
  <c r="CO310" i="1"/>
  <c r="DN273" i="1"/>
  <c r="CQ310" i="1"/>
  <c r="CI310" i="1"/>
  <c r="DK273" i="1"/>
  <c r="CC310" i="1"/>
  <c r="DJ273" i="1"/>
  <c r="BZ310" i="1"/>
  <c r="BX310" i="1"/>
  <c r="CG310" i="1"/>
  <c r="EA273" i="1"/>
  <c r="CA310" i="1"/>
  <c r="CD310" i="1"/>
  <c r="DM273" i="1"/>
  <c r="DG274" i="1"/>
  <c r="DW273" i="1"/>
  <c r="DR273" i="1"/>
  <c r="DL273" i="1"/>
  <c r="CK310" i="1"/>
  <c r="CF310" i="1"/>
  <c r="CN310" i="1"/>
  <c r="DX273" i="1"/>
  <c r="CB310" i="1"/>
  <c r="DH273" i="1"/>
  <c r="DI273" i="1"/>
  <c r="CP310" i="1"/>
  <c r="DP273" i="1"/>
  <c r="DO273" i="1"/>
  <c r="DV273" i="1"/>
  <c r="DZ273" i="1"/>
  <c r="BW311" i="1"/>
  <c r="CM310" i="1"/>
  <c r="DS273" i="1"/>
  <c r="DU273" i="1"/>
  <c r="CL310" i="1"/>
  <c r="CE310" i="1"/>
  <c r="DQ273" i="1"/>
  <c r="CJ310" i="1"/>
  <c r="DT273" i="1"/>
  <c r="CH310" i="1"/>
  <c r="DY273" i="1"/>
  <c r="BR311" i="1" l="1"/>
  <c r="BQ311" i="1" s="1"/>
  <c r="BR154" i="1"/>
  <c r="BQ154" i="1" s="1"/>
  <c r="BT154" i="1"/>
  <c r="DD154" i="1"/>
  <c r="DB154" i="1"/>
  <c r="DA154" i="1" s="1"/>
  <c r="DB274" i="1"/>
  <c r="DA274" i="1" s="1"/>
  <c r="DC45" i="1"/>
  <c r="BR45" i="1"/>
  <c r="BT45" i="1"/>
  <c r="DF44" i="1"/>
  <c r="DF274" i="1"/>
  <c r="DC275" i="1"/>
  <c r="BS312" i="1"/>
  <c r="BV311" i="1"/>
  <c r="BY310" i="1"/>
  <c r="EA153" i="1"/>
  <c r="CB44" i="1"/>
  <c r="CO44" i="1"/>
  <c r="DP153" i="1"/>
  <c r="BX44" i="1"/>
  <c r="DR153" i="1"/>
  <c r="BX153" i="1"/>
  <c r="DT153" i="1"/>
  <c r="CD44" i="1"/>
  <c r="DU153" i="1"/>
  <c r="DQ153" i="1"/>
  <c r="CD153" i="1"/>
  <c r="CG44" i="1"/>
  <c r="CE153" i="1"/>
  <c r="DH153" i="1"/>
  <c r="CA44" i="1"/>
  <c r="DO153" i="1"/>
  <c r="CI153" i="1"/>
  <c r="CK153" i="1"/>
  <c r="DV153" i="1"/>
  <c r="BY153" i="1"/>
  <c r="CE44" i="1"/>
  <c r="CM44" i="1"/>
  <c r="DM153" i="1"/>
  <c r="CI44" i="1"/>
  <c r="CC153" i="1"/>
  <c r="DZ153" i="1"/>
  <c r="CL153" i="1"/>
  <c r="CK44" i="1"/>
  <c r="CF153" i="1"/>
  <c r="DK153" i="1"/>
  <c r="CP44" i="1"/>
  <c r="DS153" i="1"/>
  <c r="CQ153" i="1"/>
  <c r="DX153" i="1"/>
  <c r="DI153" i="1"/>
  <c r="DL153" i="1"/>
  <c r="DJ153" i="1"/>
  <c r="CQ44" i="1"/>
  <c r="CM153" i="1"/>
  <c r="CC44" i="1"/>
  <c r="BZ44" i="1"/>
  <c r="CH153" i="1"/>
  <c r="CG153" i="1"/>
  <c r="CA153" i="1"/>
  <c r="CN44" i="1"/>
  <c r="CO153" i="1"/>
  <c r="CL44" i="1"/>
  <c r="CF44" i="1"/>
  <c r="CH44" i="1"/>
  <c r="CJ44" i="1"/>
  <c r="CN153" i="1"/>
  <c r="CB153" i="1"/>
  <c r="CP153" i="1"/>
  <c r="DN153" i="1"/>
  <c r="BY44" i="1"/>
  <c r="BZ153" i="1"/>
  <c r="DY153" i="1"/>
  <c r="DW153" i="1"/>
  <c r="CJ153" i="1"/>
  <c r="DH44" i="1" l="1"/>
  <c r="DL44" i="1"/>
  <c r="DJ44" i="1"/>
  <c r="DK44" i="1"/>
  <c r="DV44" i="1"/>
  <c r="DZ44" i="1"/>
  <c r="DN44" i="1"/>
  <c r="DO44" i="1"/>
  <c r="DM44" i="1"/>
  <c r="DU44" i="1"/>
  <c r="DT44" i="1"/>
  <c r="EA44" i="1"/>
  <c r="DA44" i="1"/>
  <c r="DR44" i="1"/>
  <c r="DP44" i="1"/>
  <c r="DY44" i="1"/>
  <c r="DQ44" i="1"/>
  <c r="DI44" i="1"/>
  <c r="DS44" i="1"/>
  <c r="DW44" i="1"/>
  <c r="DX44" i="1"/>
  <c r="DD45" i="1"/>
  <c r="BQ45" i="1"/>
  <c r="DB45" i="1"/>
  <c r="DB275" i="1"/>
  <c r="DA275" i="1" s="1"/>
  <c r="DD275" i="1"/>
  <c r="BT312" i="1"/>
  <c r="BR312" i="1"/>
  <c r="BQ312" i="1" s="1"/>
  <c r="DG154" i="1"/>
  <c r="EA274" i="1"/>
  <c r="DW274" i="1"/>
  <c r="BW154" i="1"/>
  <c r="CI311" i="1"/>
  <c r="CN311" i="1"/>
  <c r="DT274" i="1"/>
  <c r="CO311" i="1"/>
  <c r="BW312" i="1"/>
  <c r="DG275" i="1"/>
  <c r="DH274" i="1"/>
  <c r="DO274" i="1"/>
  <c r="CH311" i="1"/>
  <c r="DS274" i="1"/>
  <c r="DU274" i="1"/>
  <c r="CE311" i="1"/>
  <c r="BW45" i="1"/>
  <c r="DV274" i="1"/>
  <c r="CL311" i="1"/>
  <c r="DY274" i="1"/>
  <c r="CK311" i="1"/>
  <c r="DJ274" i="1"/>
  <c r="CD311" i="1"/>
  <c r="DQ274" i="1"/>
  <c r="CM311" i="1"/>
  <c r="CG311" i="1"/>
  <c r="DR274" i="1"/>
  <c r="DZ274" i="1"/>
  <c r="CC311" i="1"/>
  <c r="DI274" i="1"/>
  <c r="DN274" i="1"/>
  <c r="CJ311" i="1"/>
  <c r="DP274" i="1"/>
  <c r="DM274" i="1"/>
  <c r="DL274" i="1"/>
  <c r="DK274" i="1"/>
  <c r="CF311" i="1"/>
  <c r="DX274" i="1"/>
  <c r="BS155" i="1" l="1"/>
  <c r="BV154" i="1"/>
  <c r="DC155" i="1"/>
  <c r="DF154" i="1"/>
  <c r="DG45" i="1"/>
  <c r="BS46" i="1"/>
  <c r="BV45" i="1"/>
  <c r="DC276" i="1"/>
  <c r="DF275" i="1"/>
  <c r="BS313" i="1"/>
  <c r="BV312" i="1"/>
  <c r="BZ311" i="1"/>
  <c r="CQ311" i="1"/>
  <c r="CP311" i="1"/>
  <c r="CA311" i="1"/>
  <c r="BY311" i="1"/>
  <c r="CB311" i="1"/>
  <c r="BX311" i="1"/>
  <c r="DB155" i="1" l="1"/>
  <c r="DA155" i="1" s="1"/>
  <c r="DD155" i="1"/>
  <c r="BR155" i="1"/>
  <c r="BQ155" i="1" s="1"/>
  <c r="BT155" i="1"/>
  <c r="DF45" i="1"/>
  <c r="DC46" i="1"/>
  <c r="BR46" i="1"/>
  <c r="BT46" i="1"/>
  <c r="DD276" i="1"/>
  <c r="DB276" i="1"/>
  <c r="DA276" i="1" s="1"/>
  <c r="BR313" i="1"/>
  <c r="BQ313" i="1" s="1"/>
  <c r="BT313" i="1"/>
  <c r="CH154" i="1"/>
  <c r="BZ45" i="1"/>
  <c r="CP312" i="1"/>
  <c r="DI275" i="1"/>
  <c r="DP154" i="1"/>
  <c r="CE45" i="1"/>
  <c r="CF312" i="1"/>
  <c r="CP154" i="1"/>
  <c r="BX312" i="1"/>
  <c r="CK312" i="1"/>
  <c r="BX154" i="1"/>
  <c r="CK154" i="1"/>
  <c r="EA154" i="1"/>
  <c r="BZ312" i="1"/>
  <c r="CE154" i="1"/>
  <c r="DZ275" i="1"/>
  <c r="CB312" i="1"/>
  <c r="CK45" i="1"/>
  <c r="DS154" i="1"/>
  <c r="CA154" i="1"/>
  <c r="DP275" i="1"/>
  <c r="EA275" i="1"/>
  <c r="DU275" i="1"/>
  <c r="DO154" i="1"/>
  <c r="BY45" i="1"/>
  <c r="BZ154" i="1"/>
  <c r="CQ154" i="1"/>
  <c r="DW275" i="1"/>
  <c r="DK275" i="1"/>
  <c r="CD154" i="1"/>
  <c r="DJ154" i="1"/>
  <c r="CI45" i="1"/>
  <c r="CF45" i="1"/>
  <c r="CD45" i="1"/>
  <c r="DY154" i="1"/>
  <c r="CI154" i="1"/>
  <c r="CF154" i="1"/>
  <c r="DJ275" i="1"/>
  <c r="DI154" i="1"/>
  <c r="DV275" i="1"/>
  <c r="CO45" i="1"/>
  <c r="CN45" i="1"/>
  <c r="DN275" i="1"/>
  <c r="BX45" i="1"/>
  <c r="CG45" i="1"/>
  <c r="CB154" i="1"/>
  <c r="CL45" i="1"/>
  <c r="DX154" i="1"/>
  <c r="CJ45" i="1"/>
  <c r="DM154" i="1"/>
  <c r="DO275" i="1"/>
  <c r="CM312" i="1"/>
  <c r="CH312" i="1"/>
  <c r="DL154" i="1"/>
  <c r="DY275" i="1"/>
  <c r="CD312" i="1"/>
  <c r="CM154" i="1"/>
  <c r="DU154" i="1"/>
  <c r="CP45" i="1"/>
  <c r="DT154" i="1"/>
  <c r="DN154" i="1"/>
  <c r="CA312" i="1"/>
  <c r="CJ312" i="1"/>
  <c r="DT275" i="1"/>
  <c r="CN154" i="1"/>
  <c r="CN312" i="1"/>
  <c r="CG154" i="1"/>
  <c r="CC312" i="1"/>
  <c r="CC154" i="1"/>
  <c r="DM275" i="1"/>
  <c r="DQ154" i="1"/>
  <c r="DS275" i="1"/>
  <c r="DR154" i="1"/>
  <c r="DH275" i="1"/>
  <c r="DL275" i="1"/>
  <c r="CO312" i="1"/>
  <c r="CE312" i="1"/>
  <c r="BY154" i="1"/>
  <c r="DV154" i="1"/>
  <c r="CQ45" i="1"/>
  <c r="DH154" i="1"/>
  <c r="DQ275" i="1"/>
  <c r="CM45" i="1"/>
  <c r="BW313" i="1"/>
  <c r="CI312" i="1"/>
  <c r="CH45" i="1"/>
  <c r="CC45" i="1"/>
  <c r="CL154" i="1"/>
  <c r="DK154" i="1"/>
  <c r="CO154" i="1"/>
  <c r="DW154" i="1"/>
  <c r="DR275" i="1"/>
  <c r="BY312" i="1"/>
  <c r="CB45" i="1"/>
  <c r="CG312" i="1"/>
  <c r="DZ154" i="1"/>
  <c r="CA45" i="1"/>
  <c r="CJ154" i="1"/>
  <c r="CL312" i="1"/>
  <c r="CQ312" i="1"/>
  <c r="DX275" i="1"/>
  <c r="DI45" i="1" l="1"/>
  <c r="DT45" i="1"/>
  <c r="DH45" i="1"/>
  <c r="DS45" i="1"/>
  <c r="DX45" i="1"/>
  <c r="DO45" i="1"/>
  <c r="DQ45" i="1"/>
  <c r="DP45" i="1"/>
  <c r="DN45" i="1"/>
  <c r="DW45" i="1"/>
  <c r="DR45" i="1"/>
  <c r="DZ45" i="1"/>
  <c r="DM45" i="1"/>
  <c r="DV45" i="1"/>
  <c r="DU45" i="1"/>
  <c r="DJ45" i="1"/>
  <c r="DK45" i="1"/>
  <c r="DL45" i="1"/>
  <c r="DA45" i="1"/>
  <c r="EA45" i="1"/>
  <c r="DY45" i="1"/>
  <c r="DD46" i="1"/>
  <c r="BQ46" i="1"/>
  <c r="DB46" i="1"/>
  <c r="BS314" i="1"/>
  <c r="BV313" i="1"/>
  <c r="DG276" i="1"/>
  <c r="BW155" i="1"/>
  <c r="BW46" i="1"/>
  <c r="DG155" i="1"/>
  <c r="DF155" i="1" l="1"/>
  <c r="DC156" i="1"/>
  <c r="BV155" i="1"/>
  <c r="BS156" i="1"/>
  <c r="DF276" i="1"/>
  <c r="DC277" i="1"/>
  <c r="DD277" i="1" s="1"/>
  <c r="DG46" i="1"/>
  <c r="BS47" i="1"/>
  <c r="BV46" i="1"/>
  <c r="BT314" i="1"/>
  <c r="BR314" i="1"/>
  <c r="BQ314" i="1" s="1"/>
  <c r="DP276" i="1"/>
  <c r="CF313" i="1"/>
  <c r="DV276" i="1"/>
  <c r="CM313" i="1"/>
  <c r="EA276" i="1"/>
  <c r="CH313" i="1"/>
  <c r="DO276" i="1"/>
  <c r="DQ276" i="1"/>
  <c r="DX276" i="1"/>
  <c r="DN276" i="1"/>
  <c r="DK276" i="1"/>
  <c r="DW276" i="1"/>
  <c r="DT276" i="1"/>
  <c r="CO313" i="1"/>
  <c r="DI276" i="1"/>
  <c r="CE313" i="1"/>
  <c r="CG313" i="1"/>
  <c r="CK313" i="1"/>
  <c r="CN313" i="1"/>
  <c r="DS276" i="1"/>
  <c r="CD313" i="1"/>
  <c r="DR276" i="1"/>
  <c r="DM276" i="1"/>
  <c r="CJ313" i="1"/>
  <c r="DJ276" i="1"/>
  <c r="DH276" i="1"/>
  <c r="CC313" i="1"/>
  <c r="CL313" i="1"/>
  <c r="DL276" i="1"/>
  <c r="DU276" i="1"/>
  <c r="DZ276" i="1"/>
  <c r="CI313" i="1"/>
  <c r="DY276" i="1"/>
  <c r="BW314" i="1"/>
  <c r="DB156" i="1" l="1"/>
  <c r="DA156" i="1" s="1"/>
  <c r="DD156" i="1"/>
  <c r="BR156" i="1"/>
  <c r="BQ156" i="1" s="1"/>
  <c r="BT156" i="1"/>
  <c r="DB277" i="1"/>
  <c r="DA277" i="1" s="1"/>
  <c r="DF46" i="1"/>
  <c r="DC47" i="1"/>
  <c r="BR47" i="1"/>
  <c r="BT47" i="1"/>
  <c r="BS315" i="1"/>
  <c r="BV314" i="1"/>
  <c r="BX155" i="1"/>
  <c r="BZ313" i="1"/>
  <c r="CO155" i="1"/>
  <c r="CL155" i="1"/>
  <c r="DN155" i="1"/>
  <c r="EA155" i="1"/>
  <c r="CH155" i="1"/>
  <c r="CM155" i="1"/>
  <c r="CQ155" i="1"/>
  <c r="CB313" i="1"/>
  <c r="DW155" i="1"/>
  <c r="CE46" i="1"/>
  <c r="DS155" i="1"/>
  <c r="BY46" i="1"/>
  <c r="DM155" i="1"/>
  <c r="CJ46" i="1"/>
  <c r="CB46" i="1"/>
  <c r="CE155" i="1"/>
  <c r="DP155" i="1"/>
  <c r="DY155" i="1"/>
  <c r="CQ313" i="1"/>
  <c r="DL155" i="1"/>
  <c r="DH155" i="1"/>
  <c r="CN155" i="1"/>
  <c r="CA155" i="1"/>
  <c r="DI155" i="1"/>
  <c r="DX155" i="1"/>
  <c r="CM46" i="1"/>
  <c r="CH46" i="1"/>
  <c r="CO46" i="1"/>
  <c r="CC46" i="1"/>
  <c r="CL46" i="1"/>
  <c r="BX313" i="1"/>
  <c r="CK155" i="1"/>
  <c r="CB155" i="1"/>
  <c r="DR155" i="1"/>
  <c r="DT155" i="1"/>
  <c r="CF46" i="1"/>
  <c r="DU155" i="1"/>
  <c r="DJ155" i="1"/>
  <c r="DV155" i="1"/>
  <c r="CP155" i="1"/>
  <c r="CI155" i="1"/>
  <c r="CD155" i="1"/>
  <c r="CD46" i="1"/>
  <c r="DO155" i="1"/>
  <c r="BX46" i="1"/>
  <c r="CA46" i="1"/>
  <c r="BZ46" i="1"/>
  <c r="CG46" i="1"/>
  <c r="DG277" i="1"/>
  <c r="DQ155" i="1"/>
  <c r="BY155" i="1"/>
  <c r="CF155" i="1"/>
  <c r="CC155" i="1"/>
  <c r="CP313" i="1"/>
  <c r="CG155" i="1"/>
  <c r="CJ155" i="1"/>
  <c r="DK155" i="1"/>
  <c r="BY313" i="1"/>
  <c r="CI46" i="1"/>
  <c r="BZ155" i="1"/>
  <c r="CP46" i="1"/>
  <c r="CK46" i="1"/>
  <c r="CN46" i="1"/>
  <c r="CA313" i="1"/>
  <c r="CQ46" i="1"/>
  <c r="DZ155" i="1"/>
  <c r="DC278" i="1" l="1"/>
  <c r="DB278" i="1" s="1"/>
  <c r="DA278" i="1" s="1"/>
  <c r="DF277" i="1"/>
  <c r="DK46" i="1"/>
  <c r="DQ46" i="1"/>
  <c r="DP46" i="1"/>
  <c r="DR46" i="1"/>
  <c r="DX46" i="1"/>
  <c r="DZ46" i="1"/>
  <c r="DA46" i="1"/>
  <c r="EA46" i="1"/>
  <c r="DH46" i="1"/>
  <c r="DM46" i="1"/>
  <c r="DU46" i="1"/>
  <c r="DL46" i="1"/>
  <c r="DJ46" i="1"/>
  <c r="DT46" i="1"/>
  <c r="DV46" i="1"/>
  <c r="DW46" i="1"/>
  <c r="DI46" i="1"/>
  <c r="DS46" i="1"/>
  <c r="DO46" i="1"/>
  <c r="DN46" i="1"/>
  <c r="DY46" i="1"/>
  <c r="DD47" i="1"/>
  <c r="DB47" i="1"/>
  <c r="BQ47" i="1"/>
  <c r="BR315" i="1"/>
  <c r="BQ315" i="1" s="1"/>
  <c r="BT315" i="1"/>
  <c r="DQ277" i="1"/>
  <c r="CD314" i="1"/>
  <c r="BW47" i="1"/>
  <c r="DV277" i="1"/>
  <c r="CC314" i="1"/>
  <c r="DK277" i="1"/>
  <c r="DX277" i="1"/>
  <c r="DJ277" i="1"/>
  <c r="EA277" i="1"/>
  <c r="DY277" i="1"/>
  <c r="BW156" i="1"/>
  <c r="DT277" i="1"/>
  <c r="DU277" i="1"/>
  <c r="DG278" i="1"/>
  <c r="DZ277" i="1"/>
  <c r="CJ314" i="1"/>
  <c r="DG156" i="1"/>
  <c r="BW315" i="1"/>
  <c r="DP277" i="1"/>
  <c r="CI314" i="1"/>
  <c r="CL314" i="1"/>
  <c r="CK314" i="1"/>
  <c r="DR277" i="1"/>
  <c r="CE314" i="1"/>
  <c r="CF314" i="1"/>
  <c r="DO277" i="1"/>
  <c r="CH314" i="1"/>
  <c r="CO314" i="1"/>
  <c r="CG314" i="1"/>
  <c r="DS277" i="1"/>
  <c r="DL277" i="1"/>
  <c r="DM277" i="1"/>
  <c r="DH277" i="1"/>
  <c r="DN277" i="1"/>
  <c r="DW277" i="1"/>
  <c r="CM314" i="1"/>
  <c r="DI277" i="1"/>
  <c r="CN314" i="1"/>
  <c r="DD278" i="1" l="1"/>
  <c r="BS157" i="1"/>
  <c r="BV156" i="1"/>
  <c r="DC157" i="1"/>
  <c r="DF156" i="1"/>
  <c r="BV47" i="1"/>
  <c r="DG47" i="1"/>
  <c r="BS48" i="1"/>
  <c r="DC279" i="1"/>
  <c r="DF278" i="1"/>
  <c r="BS316" i="1"/>
  <c r="BV315" i="1"/>
  <c r="BY314" i="1"/>
  <c r="CA314" i="1"/>
  <c r="CQ314" i="1"/>
  <c r="CB314" i="1"/>
  <c r="BZ314" i="1"/>
  <c r="BX314" i="1"/>
  <c r="CP314" i="1"/>
  <c r="DD157" i="1" l="1"/>
  <c r="DB157" i="1"/>
  <c r="DA157" i="1" s="1"/>
  <c r="BT157" i="1"/>
  <c r="BR157" i="1"/>
  <c r="BQ157" i="1" s="1"/>
  <c r="DC48" i="1"/>
  <c r="BT48" i="1"/>
  <c r="BR48" i="1"/>
  <c r="DF47" i="1"/>
  <c r="DB279" i="1"/>
  <c r="DA279" i="1" s="1"/>
  <c r="DD279" i="1"/>
  <c r="BT316" i="1"/>
  <c r="BR316" i="1"/>
  <c r="BQ316" i="1" s="1"/>
  <c r="CA156" i="1"/>
  <c r="EA278" i="1"/>
  <c r="CD156" i="1"/>
  <c r="CG315" i="1"/>
  <c r="DU156" i="1"/>
  <c r="CE315" i="1"/>
  <c r="DU278" i="1"/>
  <c r="CE156" i="1"/>
  <c r="CL47" i="1"/>
  <c r="DR156" i="1"/>
  <c r="CH315" i="1"/>
  <c r="CC156" i="1"/>
  <c r="DH156" i="1"/>
  <c r="BY156" i="1"/>
  <c r="CF156" i="1"/>
  <c r="DN156" i="1"/>
  <c r="DX278" i="1"/>
  <c r="DR278" i="1"/>
  <c r="CK47" i="1"/>
  <c r="DZ156" i="1"/>
  <c r="CM315" i="1"/>
  <c r="CM47" i="1"/>
  <c r="DQ156" i="1"/>
  <c r="CM156" i="1"/>
  <c r="DG279" i="1"/>
  <c r="CP47" i="1"/>
  <c r="CO47" i="1"/>
  <c r="DV278" i="1"/>
  <c r="DI278" i="1"/>
  <c r="CF315" i="1"/>
  <c r="DZ278" i="1"/>
  <c r="CP156" i="1"/>
  <c r="CD47" i="1"/>
  <c r="DJ156" i="1"/>
  <c r="DJ278" i="1"/>
  <c r="BY47" i="1"/>
  <c r="CO315" i="1"/>
  <c r="CQ156" i="1"/>
  <c r="CK315" i="1"/>
  <c r="CN315" i="1"/>
  <c r="DV156" i="1"/>
  <c r="DL156" i="1"/>
  <c r="CJ156" i="1"/>
  <c r="DO278" i="1"/>
  <c r="DS156" i="1"/>
  <c r="CD315" i="1"/>
  <c r="DP278" i="1"/>
  <c r="CH47" i="1"/>
  <c r="CC315" i="1"/>
  <c r="DL278" i="1"/>
  <c r="DS278" i="1"/>
  <c r="CI315" i="1"/>
  <c r="CH156" i="1"/>
  <c r="CG156" i="1"/>
  <c r="CQ47" i="1"/>
  <c r="DX156" i="1"/>
  <c r="DY156" i="1"/>
  <c r="DO156" i="1"/>
  <c r="DT156" i="1"/>
  <c r="BX47" i="1"/>
  <c r="BZ156" i="1"/>
  <c r="DM278" i="1"/>
  <c r="DW278" i="1"/>
  <c r="CK156" i="1"/>
  <c r="DN278" i="1"/>
  <c r="CE47" i="1"/>
  <c r="DH278" i="1"/>
  <c r="DQ278" i="1"/>
  <c r="DI156" i="1"/>
  <c r="DW156" i="1"/>
  <c r="CG47" i="1"/>
  <c r="DT278" i="1"/>
  <c r="DK278" i="1"/>
  <c r="BX156" i="1"/>
  <c r="DK156" i="1"/>
  <c r="CI156" i="1"/>
  <c r="CC47" i="1"/>
  <c r="DM156" i="1"/>
  <c r="CB47" i="1"/>
  <c r="CI47" i="1"/>
  <c r="EA156" i="1"/>
  <c r="CO156" i="1"/>
  <c r="DP156" i="1"/>
  <c r="CF47" i="1"/>
  <c r="CN156" i="1"/>
  <c r="BZ47" i="1"/>
  <c r="DY278" i="1"/>
  <c r="CL156" i="1"/>
  <c r="CN47" i="1"/>
  <c r="BW316" i="1"/>
  <c r="CJ47" i="1"/>
  <c r="CL315" i="1"/>
  <c r="CB156" i="1"/>
  <c r="CA47" i="1"/>
  <c r="CJ315" i="1"/>
  <c r="CS156" i="1" l="1"/>
  <c r="DR47" i="1"/>
  <c r="DQ47" i="1"/>
  <c r="EA47" i="1"/>
  <c r="DA47" i="1"/>
  <c r="DL47" i="1"/>
  <c r="DV47" i="1"/>
  <c r="DK47" i="1"/>
  <c r="DT47" i="1"/>
  <c r="DH47" i="1"/>
  <c r="DM47" i="1"/>
  <c r="DY47" i="1"/>
  <c r="DZ47" i="1"/>
  <c r="DO47" i="1"/>
  <c r="DN47" i="1"/>
  <c r="DP47" i="1"/>
  <c r="DU47" i="1"/>
  <c r="DJ47" i="1"/>
  <c r="DI47" i="1"/>
  <c r="DS47" i="1"/>
  <c r="DW47" i="1"/>
  <c r="DX47" i="1"/>
  <c r="BQ48" i="1"/>
  <c r="DB48" i="1"/>
  <c r="DD48" i="1"/>
  <c r="DC280" i="1"/>
  <c r="DF279" i="1"/>
  <c r="BS317" i="1"/>
  <c r="BV316" i="1"/>
  <c r="CB315" i="1"/>
  <c r="BZ315" i="1"/>
  <c r="CA315" i="1"/>
  <c r="DG157" i="1"/>
  <c r="CP315" i="1"/>
  <c r="BW157" i="1"/>
  <c r="BY315" i="1"/>
  <c r="BX315" i="1"/>
  <c r="CQ315" i="1"/>
  <c r="BW48" i="1"/>
  <c r="BS158" i="1" l="1"/>
  <c r="BV157" i="1"/>
  <c r="DC158" i="1"/>
  <c r="DF157" i="1"/>
  <c r="DG48" i="1"/>
  <c r="BS49" i="1"/>
  <c r="BV48" i="1"/>
  <c r="DD280" i="1"/>
  <c r="DB280" i="1"/>
  <c r="DA280" i="1" s="1"/>
  <c r="BR317" i="1"/>
  <c r="BQ317" i="1" s="1"/>
  <c r="BT317" i="1"/>
  <c r="EA279" i="1"/>
  <c r="CM316" i="1"/>
  <c r="DV279" i="1"/>
  <c r="DK279" i="1"/>
  <c r="DJ279" i="1"/>
  <c r="CO316" i="1"/>
  <c r="DY279" i="1"/>
  <c r="BY316" i="1"/>
  <c r="DH279" i="1"/>
  <c r="CE316" i="1"/>
  <c r="CD316" i="1"/>
  <c r="CB316" i="1"/>
  <c r="CP316" i="1"/>
  <c r="CL316" i="1"/>
  <c r="DT279" i="1"/>
  <c r="DL279" i="1"/>
  <c r="CN316" i="1"/>
  <c r="BZ316" i="1"/>
  <c r="BX316" i="1"/>
  <c r="CF316" i="1"/>
  <c r="CG316" i="1"/>
  <c r="DO279" i="1"/>
  <c r="DP279" i="1"/>
  <c r="CH316" i="1"/>
  <c r="CC316" i="1"/>
  <c r="DN279" i="1"/>
  <c r="DR279" i="1"/>
  <c r="DM279" i="1"/>
  <c r="DQ279" i="1"/>
  <c r="CJ316" i="1"/>
  <c r="DX279" i="1"/>
  <c r="DS279" i="1"/>
  <c r="CA316" i="1"/>
  <c r="DZ279" i="1"/>
  <c r="DU279" i="1"/>
  <c r="CI316" i="1"/>
  <c r="CQ316" i="1"/>
  <c r="DI279" i="1"/>
  <c r="DW279" i="1"/>
  <c r="CK316" i="1"/>
  <c r="DG280" i="1"/>
  <c r="DB158" i="1" l="1"/>
  <c r="DA158" i="1" s="1"/>
  <c r="DD158" i="1"/>
  <c r="BT158" i="1"/>
  <c r="BR158" i="1"/>
  <c r="BQ158" i="1" s="1"/>
  <c r="DF48" i="1"/>
  <c r="DC49" i="1"/>
  <c r="BR49" i="1"/>
  <c r="BT49" i="1"/>
  <c r="DF280" i="1"/>
  <c r="DC281" i="1"/>
  <c r="DU157" i="1"/>
  <c r="BX157" i="1"/>
  <c r="CC157" i="1"/>
  <c r="CH157" i="1"/>
  <c r="CM48" i="1"/>
  <c r="CB48" i="1"/>
  <c r="CD157" i="1"/>
  <c r="CF157" i="1"/>
  <c r="DO157" i="1"/>
  <c r="DW157" i="1"/>
  <c r="CO157" i="1"/>
  <c r="CE157" i="1"/>
  <c r="CK157" i="1"/>
  <c r="CF48" i="1"/>
  <c r="BW317" i="1"/>
  <c r="DP157" i="1"/>
  <c r="CD48" i="1"/>
  <c r="CC48" i="1"/>
  <c r="CQ48" i="1"/>
  <c r="DX157" i="1"/>
  <c r="DV157" i="1"/>
  <c r="CI48" i="1"/>
  <c r="CH48" i="1"/>
  <c r="CA48" i="1"/>
  <c r="DY157" i="1"/>
  <c r="CN157" i="1"/>
  <c r="BY48" i="1"/>
  <c r="CM157" i="1"/>
  <c r="DS157" i="1"/>
  <c r="CL48" i="1"/>
  <c r="CP48" i="1"/>
  <c r="DQ157" i="1"/>
  <c r="CG48" i="1"/>
  <c r="CQ157" i="1"/>
  <c r="CJ157" i="1"/>
  <c r="DM157" i="1"/>
  <c r="DK157" i="1"/>
  <c r="BZ48" i="1"/>
  <c r="CI157" i="1"/>
  <c r="CA157" i="1"/>
  <c r="CP157" i="1"/>
  <c r="DI157" i="1"/>
  <c r="CG157" i="1"/>
  <c r="BZ157" i="1"/>
  <c r="BY157" i="1"/>
  <c r="CE48" i="1"/>
  <c r="DH157" i="1"/>
  <c r="DR157" i="1"/>
  <c r="DL157" i="1"/>
  <c r="CJ48" i="1"/>
  <c r="DT157" i="1"/>
  <c r="DJ157" i="1"/>
  <c r="DZ157" i="1"/>
  <c r="CN48" i="1"/>
  <c r="CB157" i="1"/>
  <c r="CL157" i="1"/>
  <c r="EA157" i="1"/>
  <c r="CK48" i="1"/>
  <c r="BX48" i="1"/>
  <c r="CO48" i="1"/>
  <c r="DN157" i="1"/>
  <c r="CS157" i="1" l="1"/>
  <c r="BV317" i="1"/>
  <c r="BS318" i="1"/>
  <c r="BT318" i="1" s="1"/>
  <c r="DQ48" i="1"/>
  <c r="DK48" i="1"/>
  <c r="DN48" i="1"/>
  <c r="DA48" i="1"/>
  <c r="EA48" i="1"/>
  <c r="DV48" i="1"/>
  <c r="DO48" i="1"/>
  <c r="DP48" i="1"/>
  <c r="DS48" i="1"/>
  <c r="DM48" i="1"/>
  <c r="DY48" i="1"/>
  <c r="DR48" i="1"/>
  <c r="DI48" i="1"/>
  <c r="DJ48" i="1"/>
  <c r="DX48" i="1"/>
  <c r="DU48" i="1"/>
  <c r="DL48" i="1"/>
  <c r="DH48" i="1"/>
  <c r="DZ48" i="1"/>
  <c r="DT48" i="1"/>
  <c r="DW48" i="1"/>
  <c r="DD49" i="1"/>
  <c r="BQ49" i="1"/>
  <c r="DB49" i="1"/>
  <c r="DB281" i="1"/>
  <c r="DA281" i="1" s="1"/>
  <c r="DD281" i="1"/>
  <c r="DU280" i="1"/>
  <c r="DN280" i="1"/>
  <c r="DO280" i="1"/>
  <c r="DG158" i="1"/>
  <c r="DL280" i="1"/>
  <c r="CG317" i="1"/>
  <c r="DI280" i="1"/>
  <c r="BW158" i="1"/>
  <c r="DK280" i="1"/>
  <c r="BW49" i="1"/>
  <c r="DT280" i="1"/>
  <c r="CL317" i="1"/>
  <c r="DQ280" i="1"/>
  <c r="BS159" i="1" l="1"/>
  <c r="BV158" i="1"/>
  <c r="DF158" i="1"/>
  <c r="DC159" i="1"/>
  <c r="BR318" i="1"/>
  <c r="BQ318" i="1" s="1"/>
  <c r="BV49" i="1"/>
  <c r="DG49" i="1"/>
  <c r="BS50" i="1"/>
  <c r="DY280" i="1"/>
  <c r="CB317" i="1"/>
  <c r="CI317" i="1"/>
  <c r="DG281" i="1"/>
  <c r="DX280" i="1"/>
  <c r="CC317" i="1"/>
  <c r="CM317" i="1"/>
  <c r="DS280" i="1"/>
  <c r="BX317" i="1"/>
  <c r="CO317" i="1"/>
  <c r="CP317" i="1"/>
  <c r="CN317" i="1"/>
  <c r="DP280" i="1"/>
  <c r="CH317" i="1"/>
  <c r="BY317" i="1"/>
  <c r="DV280" i="1"/>
  <c r="BZ317" i="1"/>
  <c r="CF317" i="1"/>
  <c r="CD317" i="1"/>
  <c r="DZ280" i="1"/>
  <c r="DR280" i="1"/>
  <c r="DM280" i="1"/>
  <c r="BW318" i="1"/>
  <c r="CK317" i="1"/>
  <c r="EA280" i="1"/>
  <c r="DH280" i="1"/>
  <c r="CE317" i="1"/>
  <c r="CQ317" i="1"/>
  <c r="CJ317" i="1"/>
  <c r="DW280" i="1"/>
  <c r="DJ280" i="1"/>
  <c r="CA317" i="1"/>
  <c r="DB159" i="1" l="1"/>
  <c r="DA159" i="1" s="1"/>
  <c r="DD159" i="1"/>
  <c r="BT159" i="1"/>
  <c r="BR159" i="1"/>
  <c r="BQ159" i="1" s="1"/>
  <c r="DC282" i="1"/>
  <c r="DD282" i="1" s="1"/>
  <c r="DF281" i="1"/>
  <c r="BV318" i="1"/>
  <c r="BS319" i="1"/>
  <c r="BT319" i="1" s="1"/>
  <c r="DC50" i="1"/>
  <c r="BT50" i="1"/>
  <c r="BR50" i="1"/>
  <c r="DF49" i="1"/>
  <c r="DO158" i="1"/>
  <c r="CL158" i="1"/>
  <c r="DZ281" i="1"/>
  <c r="CG318" i="1"/>
  <c r="CD49" i="1"/>
  <c r="CN49" i="1"/>
  <c r="DS158" i="1"/>
  <c r="EA158" i="1"/>
  <c r="EA281" i="1"/>
  <c r="CB158" i="1"/>
  <c r="DN281" i="1"/>
  <c r="CC318" i="1"/>
  <c r="CA158" i="1"/>
  <c r="CE158" i="1"/>
  <c r="CA49" i="1"/>
  <c r="DH281" i="1"/>
  <c r="DU281" i="1"/>
  <c r="DI158" i="1"/>
  <c r="DR281" i="1"/>
  <c r="DT281" i="1"/>
  <c r="CM318" i="1"/>
  <c r="CM49" i="1"/>
  <c r="CK49" i="1"/>
  <c r="DT158" i="1"/>
  <c r="DQ281" i="1"/>
  <c r="DX281" i="1"/>
  <c r="CH49" i="1"/>
  <c r="BY158" i="1"/>
  <c r="CP49" i="1"/>
  <c r="DR158" i="1"/>
  <c r="DS281" i="1"/>
  <c r="CL318" i="1"/>
  <c r="DK158" i="1"/>
  <c r="CJ158" i="1"/>
  <c r="CI158" i="1"/>
  <c r="DG282" i="1"/>
  <c r="DV158" i="1"/>
  <c r="CF158" i="1"/>
  <c r="BX49" i="1"/>
  <c r="DN158" i="1"/>
  <c r="CK158" i="1"/>
  <c r="BZ158" i="1"/>
  <c r="DM281" i="1"/>
  <c r="DJ158" i="1"/>
  <c r="DM158" i="1"/>
  <c r="DX158" i="1"/>
  <c r="BX158" i="1"/>
  <c r="CH158" i="1"/>
  <c r="CF49" i="1"/>
  <c r="DY281" i="1"/>
  <c r="CO49" i="1"/>
  <c r="CH318" i="1"/>
  <c r="CM158" i="1"/>
  <c r="DW158" i="1"/>
  <c r="DL281" i="1"/>
  <c r="CC158" i="1"/>
  <c r="CG49" i="1"/>
  <c r="CE318" i="1"/>
  <c r="CO158" i="1"/>
  <c r="CL49" i="1"/>
  <c r="DP158" i="1"/>
  <c r="DP281" i="1"/>
  <c r="CE49" i="1"/>
  <c r="DQ158" i="1"/>
  <c r="CJ318" i="1"/>
  <c r="CC49" i="1"/>
  <c r="CD158" i="1"/>
  <c r="CJ49" i="1"/>
  <c r="CQ158" i="1"/>
  <c r="CI49" i="1"/>
  <c r="DI281" i="1"/>
  <c r="DV281" i="1"/>
  <c r="DH158" i="1"/>
  <c r="DJ281" i="1"/>
  <c r="CG158" i="1"/>
  <c r="CB49" i="1"/>
  <c r="BY49" i="1"/>
  <c r="DY158" i="1"/>
  <c r="DO281" i="1"/>
  <c r="DL158" i="1"/>
  <c r="CP158" i="1"/>
  <c r="DZ158" i="1"/>
  <c r="CO318" i="1"/>
  <c r="DW281" i="1"/>
  <c r="BZ49" i="1"/>
  <c r="DU158" i="1"/>
  <c r="CD318" i="1"/>
  <c r="CQ49" i="1"/>
  <c r="CI318" i="1"/>
  <c r="CF318" i="1"/>
  <c r="CN158" i="1"/>
  <c r="CN318" i="1"/>
  <c r="DK281" i="1"/>
  <c r="CK318" i="1"/>
  <c r="CS158" i="1" l="1"/>
  <c r="BR319" i="1"/>
  <c r="BQ319" i="1" s="1"/>
  <c r="DB282" i="1"/>
  <c r="DA282" i="1" s="1"/>
  <c r="DK49" i="1"/>
  <c r="DQ49" i="1"/>
  <c r="DO49" i="1"/>
  <c r="DZ49" i="1"/>
  <c r="DY49" i="1"/>
  <c r="DI49" i="1"/>
  <c r="DS49" i="1"/>
  <c r="DN49" i="1"/>
  <c r="DR49" i="1"/>
  <c r="DU49" i="1"/>
  <c r="DL49" i="1"/>
  <c r="DJ49" i="1"/>
  <c r="DA49" i="1"/>
  <c r="EA49" i="1"/>
  <c r="DM49" i="1"/>
  <c r="DX49" i="1"/>
  <c r="DT49" i="1"/>
  <c r="DP49" i="1"/>
  <c r="DH49" i="1"/>
  <c r="DV49" i="1"/>
  <c r="DW49" i="1"/>
  <c r="DB50" i="1"/>
  <c r="BQ50" i="1"/>
  <c r="DD50" i="1"/>
  <c r="DF282" i="1"/>
  <c r="DC283" i="1"/>
  <c r="BY318" i="1"/>
  <c r="BW50" i="1"/>
  <c r="CQ318" i="1"/>
  <c r="BW159" i="1"/>
  <c r="CB318" i="1"/>
  <c r="CP318" i="1"/>
  <c r="BZ318" i="1"/>
  <c r="DG159" i="1"/>
  <c r="BW319" i="1"/>
  <c r="CA318" i="1"/>
  <c r="BX318" i="1"/>
  <c r="BS320" i="1" l="1"/>
  <c r="BR320" i="1" s="1"/>
  <c r="BQ320" i="1" s="1"/>
  <c r="BV319" i="1"/>
  <c r="BV159" i="1"/>
  <c r="BS160" i="1"/>
  <c r="DC160" i="1"/>
  <c r="DF159" i="1"/>
  <c r="DG50" i="1"/>
  <c r="BV50" i="1"/>
  <c r="BS51" i="1"/>
  <c r="DB283" i="1"/>
  <c r="DA283" i="1" s="1"/>
  <c r="DD283" i="1"/>
  <c r="DY282" i="1"/>
  <c r="DJ282" i="1"/>
  <c r="CI319" i="1"/>
  <c r="CO319" i="1"/>
  <c r="CM319" i="1"/>
  <c r="DZ282" i="1"/>
  <c r="CH319" i="1"/>
  <c r="DR282" i="1"/>
  <c r="DX282" i="1"/>
  <c r="CL319" i="1"/>
  <c r="EA282" i="1"/>
  <c r="DW282" i="1"/>
  <c r="DO282" i="1"/>
  <c r="CG319" i="1"/>
  <c r="CJ319" i="1"/>
  <c r="DH282" i="1"/>
  <c r="DS282" i="1"/>
  <c r="DN282" i="1"/>
  <c r="CK319" i="1"/>
  <c r="DK282" i="1"/>
  <c r="DI282" i="1"/>
  <c r="DQ282" i="1"/>
  <c r="CN319" i="1"/>
  <c r="DU282" i="1"/>
  <c r="DL282" i="1"/>
  <c r="DM282" i="1"/>
  <c r="CC319" i="1"/>
  <c r="CD319" i="1"/>
  <c r="DP282" i="1"/>
  <c r="CF319" i="1"/>
  <c r="DT282" i="1"/>
  <c r="DV282" i="1"/>
  <c r="CE319" i="1"/>
  <c r="BT320" i="1" l="1"/>
  <c r="DD160" i="1"/>
  <c r="DB160" i="1"/>
  <c r="DA160" i="1" s="1"/>
  <c r="BR160" i="1"/>
  <c r="BQ160" i="1" s="1"/>
  <c r="BT160" i="1"/>
  <c r="DC51" i="1"/>
  <c r="BT51" i="1"/>
  <c r="BR51" i="1"/>
  <c r="DF50" i="1"/>
  <c r="CK50" i="1"/>
  <c r="EA159" i="1"/>
  <c r="BZ319" i="1"/>
  <c r="BY159" i="1"/>
  <c r="CL50" i="1"/>
  <c r="DO159" i="1"/>
  <c r="CF50" i="1"/>
  <c r="CP159" i="1"/>
  <c r="DN159" i="1"/>
  <c r="CQ319" i="1"/>
  <c r="CM159" i="1"/>
  <c r="CA319" i="1"/>
  <c r="BW320" i="1"/>
  <c r="CC159" i="1"/>
  <c r="CD50" i="1"/>
  <c r="BX319" i="1"/>
  <c r="DH159" i="1"/>
  <c r="DY159" i="1"/>
  <c r="CK159" i="1"/>
  <c r="CG50" i="1"/>
  <c r="DW159" i="1"/>
  <c r="CE50" i="1"/>
  <c r="DT159" i="1"/>
  <c r="CM50" i="1"/>
  <c r="CH159" i="1"/>
  <c r="CD159" i="1"/>
  <c r="CI159" i="1"/>
  <c r="CQ50" i="1"/>
  <c r="DM159" i="1"/>
  <c r="CE159" i="1"/>
  <c r="DV159" i="1"/>
  <c r="CG159" i="1"/>
  <c r="DZ159" i="1"/>
  <c r="BZ159" i="1"/>
  <c r="CO159" i="1"/>
  <c r="DJ159" i="1"/>
  <c r="DU159" i="1"/>
  <c r="BY50" i="1"/>
  <c r="CQ159" i="1"/>
  <c r="DK159" i="1"/>
  <c r="CB50" i="1"/>
  <c r="CP319" i="1"/>
  <c r="DQ159" i="1"/>
  <c r="CB159" i="1"/>
  <c r="CN50" i="1"/>
  <c r="DS159" i="1"/>
  <c r="CL159" i="1"/>
  <c r="CO50" i="1"/>
  <c r="CF159" i="1"/>
  <c r="DP159" i="1"/>
  <c r="DX159" i="1"/>
  <c r="CP50" i="1"/>
  <c r="BX159" i="1"/>
  <c r="CJ50" i="1"/>
  <c r="BY319" i="1"/>
  <c r="DG283" i="1"/>
  <c r="BZ50" i="1"/>
  <c r="BX50" i="1"/>
  <c r="CA159" i="1"/>
  <c r="CI50" i="1"/>
  <c r="CJ159" i="1"/>
  <c r="CA50" i="1"/>
  <c r="DI159" i="1"/>
  <c r="CN159" i="1"/>
  <c r="CB319" i="1"/>
  <c r="CC50" i="1"/>
  <c r="CH50" i="1"/>
  <c r="DR159" i="1"/>
  <c r="DL159" i="1"/>
  <c r="DF283" i="1" l="1"/>
  <c r="DC284" i="1"/>
  <c r="DB284" i="1" s="1"/>
  <c r="DA284" i="1" s="1"/>
  <c r="CS159" i="1"/>
  <c r="BV320" i="1"/>
  <c r="BS321" i="1"/>
  <c r="BR321" i="1" s="1"/>
  <c r="BQ321" i="1" s="1"/>
  <c r="DS50" i="1"/>
  <c r="DJ50" i="1"/>
  <c r="DR50" i="1"/>
  <c r="DI50" i="1"/>
  <c r="DV50" i="1"/>
  <c r="DT50" i="1"/>
  <c r="DN50" i="1"/>
  <c r="DZ50" i="1"/>
  <c r="DA50" i="1"/>
  <c r="EA50" i="1"/>
  <c r="DY50" i="1"/>
  <c r="DK50" i="1"/>
  <c r="DQ50" i="1"/>
  <c r="DM50" i="1"/>
  <c r="DO50" i="1"/>
  <c r="DU50" i="1"/>
  <c r="DH50" i="1"/>
  <c r="DP50" i="1"/>
  <c r="DL50" i="1"/>
  <c r="DW50" i="1"/>
  <c r="DX50" i="1"/>
  <c r="DB51" i="1"/>
  <c r="BQ51" i="1"/>
  <c r="DD51" i="1"/>
  <c r="DD284" i="1"/>
  <c r="BW160" i="1"/>
  <c r="DG160" i="1"/>
  <c r="BW51" i="1"/>
  <c r="DU283" i="1"/>
  <c r="DT283" i="1"/>
  <c r="DP283" i="1"/>
  <c r="CG320" i="1"/>
  <c r="DI283" i="1"/>
  <c r="CK320" i="1"/>
  <c r="CC320" i="1"/>
  <c r="DM283" i="1"/>
  <c r="EA283" i="1"/>
  <c r="DK283" i="1"/>
  <c r="BS161" i="1" l="1"/>
  <c r="BV160" i="1"/>
  <c r="DF160" i="1"/>
  <c r="DC161" i="1"/>
  <c r="BT321" i="1"/>
  <c r="DG51" i="1"/>
  <c r="BV51" i="1"/>
  <c r="BS52" i="1"/>
  <c r="CE320" i="1"/>
  <c r="DJ283" i="1"/>
  <c r="CJ320" i="1"/>
  <c r="CQ320" i="1"/>
  <c r="BY320" i="1"/>
  <c r="CA320" i="1"/>
  <c r="DY283" i="1"/>
  <c r="DS283" i="1"/>
  <c r="DL283" i="1"/>
  <c r="DW283" i="1"/>
  <c r="CN320" i="1"/>
  <c r="CB320" i="1"/>
  <c r="DQ283" i="1"/>
  <c r="DZ283" i="1"/>
  <c r="CI320" i="1"/>
  <c r="DG284" i="1"/>
  <c r="BZ320" i="1"/>
  <c r="CO320" i="1"/>
  <c r="BW321" i="1"/>
  <c r="CD320" i="1"/>
  <c r="DN283" i="1"/>
  <c r="DR283" i="1"/>
  <c r="BX320" i="1"/>
  <c r="CF320" i="1"/>
  <c r="DX283" i="1"/>
  <c r="CL320" i="1"/>
  <c r="CM320" i="1"/>
  <c r="DV283" i="1"/>
  <c r="DH283" i="1"/>
  <c r="CP320" i="1"/>
  <c r="DO283" i="1"/>
  <c r="CH320" i="1"/>
  <c r="DD161" i="1" l="1"/>
  <c r="DB161" i="1"/>
  <c r="DA161" i="1" s="1"/>
  <c r="BT161" i="1"/>
  <c r="BR161" i="1"/>
  <c r="BQ161" i="1" s="1"/>
  <c r="BS322" i="1"/>
  <c r="BR322" i="1" s="1"/>
  <c r="BQ322" i="1" s="1"/>
  <c r="BV321" i="1"/>
  <c r="DF284" i="1"/>
  <c r="DC285" i="1"/>
  <c r="DB285" i="1" s="1"/>
  <c r="DA285" i="1" s="1"/>
  <c r="DC52" i="1"/>
  <c r="BT52" i="1"/>
  <c r="BR52" i="1"/>
  <c r="DF51" i="1"/>
  <c r="CG160" i="1"/>
  <c r="CM160" i="1"/>
  <c r="CI51" i="1"/>
  <c r="DO284" i="1"/>
  <c r="EA160" i="1"/>
  <c r="CK321" i="1"/>
  <c r="CL51" i="1"/>
  <c r="CO321" i="1"/>
  <c r="CJ321" i="1"/>
  <c r="CD321" i="1"/>
  <c r="DL160" i="1"/>
  <c r="BZ160" i="1"/>
  <c r="BZ51" i="1"/>
  <c r="CO160" i="1"/>
  <c r="CH51" i="1"/>
  <c r="CL321" i="1"/>
  <c r="CJ51" i="1"/>
  <c r="CB160" i="1"/>
  <c r="CP160" i="1"/>
  <c r="BY321" i="1"/>
  <c r="CH160" i="1"/>
  <c r="DO160" i="1"/>
  <c r="CJ160" i="1"/>
  <c r="CH321" i="1"/>
  <c r="DW160" i="1"/>
  <c r="CL160" i="1"/>
  <c r="DQ284" i="1"/>
  <c r="DV160" i="1"/>
  <c r="CG51" i="1"/>
  <c r="DI160" i="1"/>
  <c r="CF160" i="1"/>
  <c r="DN284" i="1"/>
  <c r="CM321" i="1"/>
  <c r="DU284" i="1"/>
  <c r="CE160" i="1"/>
  <c r="DL284" i="1"/>
  <c r="DT160" i="1"/>
  <c r="CA321" i="1"/>
  <c r="CE321" i="1"/>
  <c r="DJ160" i="1"/>
  <c r="DH284" i="1"/>
  <c r="CK160" i="1"/>
  <c r="CC51" i="1"/>
  <c r="DW284" i="1"/>
  <c r="CK51" i="1"/>
  <c r="DU160" i="1"/>
  <c r="DI284" i="1"/>
  <c r="DZ284" i="1"/>
  <c r="CP321" i="1"/>
  <c r="CM51" i="1"/>
  <c r="BX51" i="1"/>
  <c r="CP51" i="1"/>
  <c r="DH160" i="1"/>
  <c r="CG321" i="1"/>
  <c r="CQ321" i="1"/>
  <c r="BY160" i="1"/>
  <c r="EA284" i="1"/>
  <c r="DM284" i="1"/>
  <c r="CA51" i="1"/>
  <c r="DX284" i="1"/>
  <c r="CE51" i="1"/>
  <c r="DR160" i="1"/>
  <c r="CI321" i="1"/>
  <c r="DR284" i="1"/>
  <c r="CQ51" i="1"/>
  <c r="DY284" i="1"/>
  <c r="CB321" i="1"/>
  <c r="CN51" i="1"/>
  <c r="CI160" i="1"/>
  <c r="DK160" i="1"/>
  <c r="CF321" i="1"/>
  <c r="DM160" i="1"/>
  <c r="DJ284" i="1"/>
  <c r="CA160" i="1"/>
  <c r="DP284" i="1"/>
  <c r="CF51" i="1"/>
  <c r="DS284" i="1"/>
  <c r="CD160" i="1"/>
  <c r="BZ321" i="1"/>
  <c r="BY51" i="1"/>
  <c r="CD51" i="1"/>
  <c r="CN160" i="1"/>
  <c r="CB51" i="1"/>
  <c r="DZ160" i="1"/>
  <c r="BX160" i="1"/>
  <c r="DP160" i="1"/>
  <c r="CC321" i="1"/>
  <c r="CO51" i="1"/>
  <c r="DQ160" i="1"/>
  <c r="CN321" i="1"/>
  <c r="DY160" i="1"/>
  <c r="DS160" i="1"/>
  <c r="CC160" i="1"/>
  <c r="DX160" i="1"/>
  <c r="DV284" i="1"/>
  <c r="BX321" i="1"/>
  <c r="DT284" i="1"/>
  <c r="DK284" i="1"/>
  <c r="CQ160" i="1"/>
  <c r="DN160" i="1"/>
  <c r="CS160" i="1" l="1"/>
  <c r="BT322" i="1"/>
  <c r="DD285" i="1"/>
  <c r="DA51" i="1"/>
  <c r="EA51" i="1"/>
  <c r="DR51" i="1"/>
  <c r="DQ51" i="1"/>
  <c r="DK51" i="1"/>
  <c r="DV51" i="1"/>
  <c r="DN51" i="1"/>
  <c r="DM51" i="1"/>
  <c r="DZ51" i="1"/>
  <c r="DS51" i="1"/>
  <c r="DY51" i="1"/>
  <c r="DI51" i="1"/>
  <c r="DP51" i="1"/>
  <c r="DJ51" i="1"/>
  <c r="DO51" i="1"/>
  <c r="DU51" i="1"/>
  <c r="DH51" i="1"/>
  <c r="DL51" i="1"/>
  <c r="DT51" i="1"/>
  <c r="DW51" i="1"/>
  <c r="DX51" i="1"/>
  <c r="BQ52" i="1"/>
  <c r="DB52" i="1"/>
  <c r="DD52" i="1"/>
  <c r="BW161" i="1"/>
  <c r="DG161" i="1"/>
  <c r="BW52" i="1"/>
  <c r="BW322" i="1"/>
  <c r="DC162" i="1" l="1"/>
  <c r="DF161" i="1"/>
  <c r="BS162" i="1"/>
  <c r="BV161" i="1"/>
  <c r="BS323" i="1"/>
  <c r="BR323" i="1" s="1"/>
  <c r="BQ323" i="1" s="1"/>
  <c r="BV322" i="1"/>
  <c r="BS53" i="1"/>
  <c r="BV52" i="1"/>
  <c r="DG52" i="1"/>
  <c r="DW285" i="1"/>
  <c r="DZ285" i="1"/>
  <c r="DU285" i="1"/>
  <c r="DH285" i="1"/>
  <c r="CH322" i="1"/>
  <c r="CJ322" i="1"/>
  <c r="CM322" i="1"/>
  <c r="DP285" i="1"/>
  <c r="DY285" i="1"/>
  <c r="DS285" i="1"/>
  <c r="CC322" i="1"/>
  <c r="DM285" i="1"/>
  <c r="CG322" i="1"/>
  <c r="CD322" i="1"/>
  <c r="DN285" i="1"/>
  <c r="DQ285" i="1"/>
  <c r="CI322" i="1"/>
  <c r="DO285" i="1"/>
  <c r="DG285" i="1"/>
  <c r="CN322" i="1"/>
  <c r="DL285" i="1"/>
  <c r="CF322" i="1"/>
  <c r="DV285" i="1"/>
  <c r="EA285" i="1"/>
  <c r="DX285" i="1"/>
  <c r="DF285" i="1" l="1"/>
  <c r="DC286" i="1"/>
  <c r="DD286" i="1" s="1"/>
  <c r="BT162" i="1"/>
  <c r="BR162" i="1"/>
  <c r="BQ162" i="1" s="1"/>
  <c r="DD162" i="1"/>
  <c r="DB162" i="1"/>
  <c r="DA162" i="1" s="1"/>
  <c r="BT323" i="1"/>
  <c r="DF52" i="1"/>
  <c r="DC53" i="1"/>
  <c r="BR53" i="1"/>
  <c r="BT53" i="1"/>
  <c r="CO322" i="1"/>
  <c r="CE322" i="1"/>
  <c r="CP52" i="1"/>
  <c r="CA161" i="1"/>
  <c r="CF52" i="1"/>
  <c r="CE161" i="1"/>
  <c r="BY52" i="1"/>
  <c r="CD161" i="1"/>
  <c r="EA161" i="1"/>
  <c r="BY161" i="1"/>
  <c r="CP161" i="1"/>
  <c r="DS161" i="1"/>
  <c r="BX52" i="1"/>
  <c r="DN161" i="1"/>
  <c r="CH161" i="1"/>
  <c r="CH52" i="1"/>
  <c r="DV161" i="1"/>
  <c r="DR161" i="1"/>
  <c r="CQ161" i="1"/>
  <c r="CK322" i="1"/>
  <c r="DJ285" i="1"/>
  <c r="CE52" i="1"/>
  <c r="CK161" i="1"/>
  <c r="BY322" i="1"/>
  <c r="CJ161" i="1"/>
  <c r="CB161" i="1"/>
  <c r="CG52" i="1"/>
  <c r="DZ161" i="1"/>
  <c r="BZ52" i="1"/>
  <c r="DY161" i="1"/>
  <c r="CC161" i="1"/>
  <c r="CB322" i="1"/>
  <c r="CA322" i="1"/>
  <c r="BZ322" i="1"/>
  <c r="DJ161" i="1"/>
  <c r="CM161" i="1"/>
  <c r="DT161" i="1"/>
  <c r="CP322" i="1"/>
  <c r="DK285" i="1"/>
  <c r="DT285" i="1"/>
  <c r="BX161" i="1"/>
  <c r="CQ52" i="1"/>
  <c r="CC52" i="1"/>
  <c r="CI52" i="1"/>
  <c r="CB52" i="1"/>
  <c r="BZ161" i="1"/>
  <c r="DP161" i="1"/>
  <c r="CI161" i="1"/>
  <c r="CQ322" i="1"/>
  <c r="BX322" i="1"/>
  <c r="CM52" i="1"/>
  <c r="CN52" i="1"/>
  <c r="CF161" i="1"/>
  <c r="BW323" i="1"/>
  <c r="CN161" i="1"/>
  <c r="DI161" i="1"/>
  <c r="DK161" i="1"/>
  <c r="CD52" i="1"/>
  <c r="CL322" i="1"/>
  <c r="CO52" i="1"/>
  <c r="DW161" i="1"/>
  <c r="CJ52" i="1"/>
  <c r="CO161" i="1"/>
  <c r="DU161" i="1"/>
  <c r="CK52" i="1"/>
  <c r="CL161" i="1"/>
  <c r="CA52" i="1"/>
  <c r="DH161" i="1"/>
  <c r="CL52" i="1"/>
  <c r="DO161" i="1"/>
  <c r="DL161" i="1"/>
  <c r="DM161" i="1"/>
  <c r="DR285" i="1"/>
  <c r="DQ161" i="1"/>
  <c r="CG161" i="1"/>
  <c r="DI285" i="1"/>
  <c r="DX161" i="1"/>
  <c r="DB286" i="1" l="1"/>
  <c r="DA286" i="1" s="1"/>
  <c r="BS324" i="1"/>
  <c r="BT324" i="1" s="1"/>
  <c r="BV323" i="1"/>
  <c r="DM52" i="1"/>
  <c r="DQ52" i="1"/>
  <c r="DK52" i="1"/>
  <c r="DZ52" i="1"/>
  <c r="DX52" i="1"/>
  <c r="DS52" i="1"/>
  <c r="DO52" i="1"/>
  <c r="DP52" i="1"/>
  <c r="DN52" i="1"/>
  <c r="DW52" i="1"/>
  <c r="DJ52" i="1"/>
  <c r="DI52" i="1"/>
  <c r="DT52" i="1"/>
  <c r="DY52" i="1"/>
  <c r="DV52" i="1"/>
  <c r="DH52" i="1"/>
  <c r="DL52" i="1"/>
  <c r="DR52" i="1"/>
  <c r="DA52" i="1"/>
  <c r="EA52" i="1"/>
  <c r="DU52" i="1"/>
  <c r="DD53" i="1"/>
  <c r="DB53" i="1"/>
  <c r="BQ53" i="1"/>
  <c r="CP323" i="1"/>
  <c r="BZ323" i="1"/>
  <c r="CA323" i="1"/>
  <c r="EA286" i="1"/>
  <c r="DT286" i="1"/>
  <c r="BW53" i="1"/>
  <c r="DU286" i="1"/>
  <c r="DW286" i="1"/>
  <c r="DG162" i="1"/>
  <c r="DG286" i="1"/>
  <c r="CQ323" i="1"/>
  <c r="CO323" i="1"/>
  <c r="CF323" i="1"/>
  <c r="CK323" i="1"/>
  <c r="CM323" i="1"/>
  <c r="DJ286" i="1"/>
  <c r="CL323" i="1"/>
  <c r="DH286" i="1"/>
  <c r="BW162" i="1"/>
  <c r="BX323" i="1"/>
  <c r="CN323" i="1"/>
  <c r="CI323" i="1"/>
  <c r="CB323" i="1"/>
  <c r="DS286" i="1"/>
  <c r="BY323" i="1"/>
  <c r="DQ286" i="1"/>
  <c r="CC323" i="1"/>
  <c r="CE323" i="1"/>
  <c r="CH323" i="1"/>
  <c r="CD323" i="1"/>
  <c r="DC287" i="1" l="1"/>
  <c r="DF286" i="1"/>
  <c r="DC163" i="1"/>
  <c r="DF162" i="1"/>
  <c r="BV162" i="1"/>
  <c r="BS163" i="1"/>
  <c r="BR324" i="1"/>
  <c r="BQ324" i="1" s="1"/>
  <c r="BV53" i="1"/>
  <c r="BS54" i="1"/>
  <c r="DG53" i="1"/>
  <c r="DM286" i="1"/>
  <c r="DG287" i="1"/>
  <c r="DR286" i="1"/>
  <c r="DN286" i="1"/>
  <c r="DP286" i="1"/>
  <c r="DI286" i="1"/>
  <c r="DO286" i="1"/>
  <c r="BW324" i="1"/>
  <c r="DY286" i="1"/>
  <c r="DX286" i="1"/>
  <c r="DK286" i="1"/>
  <c r="CG323" i="1"/>
  <c r="DL286" i="1"/>
  <c r="DV286" i="1"/>
  <c r="CJ323" i="1"/>
  <c r="DZ286" i="1"/>
  <c r="DD163" i="1" l="1"/>
  <c r="DB163" i="1"/>
  <c r="DA163" i="1" s="1"/>
  <c r="BT163" i="1"/>
  <c r="BR163" i="1"/>
  <c r="BQ163" i="1" s="1"/>
  <c r="DD287" i="1"/>
  <c r="DB287" i="1"/>
  <c r="DA287" i="1" s="1"/>
  <c r="DF287" i="1"/>
  <c r="DC288" i="1"/>
  <c r="DD288" i="1" s="1"/>
  <c r="BV324" i="1"/>
  <c r="BS325" i="1"/>
  <c r="BT325" i="1" s="1"/>
  <c r="DC54" i="1"/>
  <c r="BR54" i="1"/>
  <c r="BT54" i="1"/>
  <c r="DF53" i="1"/>
  <c r="DJ287" i="1"/>
  <c r="BY162" i="1"/>
  <c r="CH53" i="1"/>
  <c r="DU162" i="1"/>
  <c r="CD53" i="1"/>
  <c r="CJ162" i="1"/>
  <c r="DL162" i="1"/>
  <c r="CE324" i="1"/>
  <c r="CE162" i="1"/>
  <c r="CF162" i="1"/>
  <c r="CB162" i="1"/>
  <c r="DS162" i="1"/>
  <c r="DV162" i="1"/>
  <c r="CJ53" i="1"/>
  <c r="DW162" i="1"/>
  <c r="EA287" i="1"/>
  <c r="DY287" i="1"/>
  <c r="CA53" i="1"/>
  <c r="CC324" i="1"/>
  <c r="DZ162" i="1"/>
  <c r="CG162" i="1"/>
  <c r="CL162" i="1"/>
  <c r="DJ162" i="1"/>
  <c r="CP162" i="1"/>
  <c r="CI53" i="1"/>
  <c r="DH162" i="1"/>
  <c r="BZ162" i="1"/>
  <c r="CM53" i="1"/>
  <c r="DM162" i="1"/>
  <c r="DP162" i="1"/>
  <c r="CG324" i="1"/>
  <c r="DI287" i="1"/>
  <c r="CH324" i="1"/>
  <c r="DL287" i="1"/>
  <c r="CD324" i="1"/>
  <c r="DN162" i="1"/>
  <c r="DK162" i="1"/>
  <c r="CA162" i="1"/>
  <c r="CF53" i="1"/>
  <c r="CF324" i="1"/>
  <c r="CL53" i="1"/>
  <c r="DQ287" i="1"/>
  <c r="DO162" i="1"/>
  <c r="CH162" i="1"/>
  <c r="CO162" i="1"/>
  <c r="BY53" i="1"/>
  <c r="DP287" i="1"/>
  <c r="CK162" i="1"/>
  <c r="CB53" i="1"/>
  <c r="DR162" i="1"/>
  <c r="CO324" i="1"/>
  <c r="DY162" i="1"/>
  <c r="CL324" i="1"/>
  <c r="CC162" i="1"/>
  <c r="DQ162" i="1"/>
  <c r="CK53" i="1"/>
  <c r="CD162" i="1"/>
  <c r="DT162" i="1"/>
  <c r="CM162" i="1"/>
  <c r="CN53" i="1"/>
  <c r="EA162" i="1"/>
  <c r="DZ287" i="1"/>
  <c r="CC53" i="1"/>
  <c r="CO53" i="1"/>
  <c r="DX162" i="1"/>
  <c r="BX53" i="1"/>
  <c r="CQ162" i="1"/>
  <c r="CJ324" i="1"/>
  <c r="CI162" i="1"/>
  <c r="CP53" i="1"/>
  <c r="DR287" i="1"/>
  <c r="CN162" i="1"/>
  <c r="CE53" i="1"/>
  <c r="CQ53" i="1"/>
  <c r="BZ53" i="1"/>
  <c r="CI324" i="1"/>
  <c r="DI162" i="1"/>
  <c r="CG53" i="1"/>
  <c r="CK324" i="1"/>
  <c r="BX162" i="1"/>
  <c r="DB288" i="1" l="1"/>
  <c r="DA288" i="1" s="1"/>
  <c r="BR325" i="1"/>
  <c r="BQ325" i="1" s="1"/>
  <c r="DS53" i="1"/>
  <c r="DZ53" i="1"/>
  <c r="DH53" i="1"/>
  <c r="DL53" i="1"/>
  <c r="DY53" i="1"/>
  <c r="DT53" i="1"/>
  <c r="DP53" i="1"/>
  <c r="DM53" i="1"/>
  <c r="DK53" i="1"/>
  <c r="DU53" i="1"/>
  <c r="DI53" i="1"/>
  <c r="DN53" i="1"/>
  <c r="DJ53" i="1"/>
  <c r="DO53" i="1"/>
  <c r="DX53" i="1"/>
  <c r="DR53" i="1"/>
  <c r="DA53" i="1"/>
  <c r="EA53" i="1"/>
  <c r="DQ53" i="1"/>
  <c r="DV53" i="1"/>
  <c r="DW53" i="1"/>
  <c r="DD54" i="1"/>
  <c r="BQ54" i="1"/>
  <c r="DB54" i="1"/>
  <c r="DT287" i="1"/>
  <c r="DW287" i="1"/>
  <c r="BX324" i="1"/>
  <c r="DU287" i="1"/>
  <c r="CN324" i="1"/>
  <c r="DG288" i="1"/>
  <c r="BW163" i="1"/>
  <c r="BZ324" i="1"/>
  <c r="BW54" i="1"/>
  <c r="CA324" i="1"/>
  <c r="DH287" i="1"/>
  <c r="DK287" i="1"/>
  <c r="DO287" i="1"/>
  <c r="DV287" i="1"/>
  <c r="DX287" i="1"/>
  <c r="CP324" i="1"/>
  <c r="BY324" i="1"/>
  <c r="CB324" i="1"/>
  <c r="CM324" i="1"/>
  <c r="CQ324" i="1"/>
  <c r="DG163" i="1"/>
  <c r="DN287" i="1"/>
  <c r="DM287" i="1"/>
  <c r="DS287" i="1"/>
  <c r="BW325" i="1"/>
  <c r="DC164" i="1" l="1"/>
  <c r="DF163" i="1"/>
  <c r="BS164" i="1"/>
  <c r="BV163" i="1"/>
  <c r="DC289" i="1"/>
  <c r="DD289" i="1" s="1"/>
  <c r="DF288" i="1"/>
  <c r="BV325" i="1"/>
  <c r="BS326" i="1"/>
  <c r="BR326" i="1" s="1"/>
  <c r="BQ326" i="1" s="1"/>
  <c r="BV54" i="1"/>
  <c r="DG54" i="1"/>
  <c r="DB3" i="1" s="1"/>
  <c r="BR3" i="1"/>
  <c r="DY288" i="1"/>
  <c r="CD325" i="1"/>
  <c r="DT288" i="1"/>
  <c r="DX288" i="1"/>
  <c r="CM325" i="1"/>
  <c r="DH288" i="1"/>
  <c r="DM288" i="1"/>
  <c r="DK288" i="1"/>
  <c r="CJ325" i="1"/>
  <c r="DN288" i="1"/>
  <c r="CG325" i="1"/>
  <c r="CO325" i="1"/>
  <c r="DZ288" i="1"/>
  <c r="CB325" i="1"/>
  <c r="CL325" i="1"/>
  <c r="BZ325" i="1"/>
  <c r="DS288" i="1"/>
  <c r="CQ325" i="1"/>
  <c r="CK325" i="1"/>
  <c r="CF325" i="1"/>
  <c r="EA288" i="1"/>
  <c r="DB289" i="1" l="1"/>
  <c r="DA289" i="1" s="1"/>
  <c r="BR164" i="1"/>
  <c r="BQ164" i="1" s="1"/>
  <c r="BT164" i="1"/>
  <c r="DD164" i="1"/>
  <c r="DB164" i="1"/>
  <c r="DA164" i="1" s="1"/>
  <c r="BT326" i="1"/>
  <c r="DF54" i="1"/>
  <c r="DI163" i="1"/>
  <c r="CI163" i="1"/>
  <c r="DQ288" i="1"/>
  <c r="CF54" i="1"/>
  <c r="CA325" i="1"/>
  <c r="DU163" i="1"/>
  <c r="CQ54" i="1"/>
  <c r="DH163" i="1"/>
  <c r="DK163" i="1"/>
  <c r="CM54" i="1"/>
  <c r="CC325" i="1"/>
  <c r="CN325" i="1"/>
  <c r="BY325" i="1"/>
  <c r="CL163" i="1"/>
  <c r="CE163" i="1"/>
  <c r="CA54" i="1"/>
  <c r="DJ163" i="1"/>
  <c r="DN163" i="1"/>
  <c r="DW288" i="1"/>
  <c r="CJ54" i="1"/>
  <c r="DV163" i="1"/>
  <c r="CL54" i="1"/>
  <c r="DL163" i="1"/>
  <c r="BY54" i="1"/>
  <c r="CA163" i="1"/>
  <c r="DU288" i="1"/>
  <c r="BZ163" i="1"/>
  <c r="DL288" i="1"/>
  <c r="CG54" i="1"/>
  <c r="CH325" i="1"/>
  <c r="CN163" i="1"/>
  <c r="CM163" i="1"/>
  <c r="CE54" i="1"/>
  <c r="CH163" i="1"/>
  <c r="CF163" i="1"/>
  <c r="DO288" i="1"/>
  <c r="EA163" i="1"/>
  <c r="DZ163" i="1"/>
  <c r="CD54" i="1"/>
  <c r="CC54" i="1"/>
  <c r="CJ163" i="1"/>
  <c r="CD163" i="1"/>
  <c r="CP163" i="1"/>
  <c r="DS163" i="1"/>
  <c r="CG163" i="1"/>
  <c r="CO54" i="1"/>
  <c r="BX325" i="1"/>
  <c r="DJ288" i="1"/>
  <c r="DT163" i="1"/>
  <c r="DQ163" i="1"/>
  <c r="DV288" i="1"/>
  <c r="CN54" i="1"/>
  <c r="CK163" i="1"/>
  <c r="DR288" i="1"/>
  <c r="BX163" i="1"/>
  <c r="CO163" i="1"/>
  <c r="CK54" i="1"/>
  <c r="BX54" i="1"/>
  <c r="DG289" i="1"/>
  <c r="DP288" i="1"/>
  <c r="DP163" i="1"/>
  <c r="CP54" i="1"/>
  <c r="DY163" i="1"/>
  <c r="CC163" i="1"/>
  <c r="CQ163" i="1"/>
  <c r="DR163" i="1"/>
  <c r="CI325" i="1"/>
  <c r="CH54" i="1"/>
  <c r="CB163" i="1"/>
  <c r="CB54" i="1"/>
  <c r="DX163" i="1"/>
  <c r="BY163" i="1"/>
  <c r="CI54" i="1"/>
  <c r="DW163" i="1"/>
  <c r="CP325" i="1"/>
  <c r="BZ54" i="1"/>
  <c r="CE325" i="1"/>
  <c r="DM163" i="1"/>
  <c r="DI288" i="1"/>
  <c r="DO163" i="1"/>
  <c r="DC290" i="1" l="1"/>
  <c r="DD290" i="1" s="1"/>
  <c r="DF289" i="1"/>
  <c r="DI54" i="1"/>
  <c r="DQ54" i="1"/>
  <c r="DT54" i="1"/>
  <c r="DW54" i="1"/>
  <c r="DV54" i="1"/>
  <c r="DZ54" i="1"/>
  <c r="DP54" i="1"/>
  <c r="DO54" i="1"/>
  <c r="DY54" i="1"/>
  <c r="DS54" i="1"/>
  <c r="DM54" i="1"/>
  <c r="DL54" i="1"/>
  <c r="DU54" i="1"/>
  <c r="DA54" i="1"/>
  <c r="EA54" i="1"/>
  <c r="DX54" i="1"/>
  <c r="DN54" i="1"/>
  <c r="DR54" i="1"/>
  <c r="DH54" i="1"/>
  <c r="DK54" i="1"/>
  <c r="DJ54" i="1"/>
  <c r="BW326" i="1"/>
  <c r="BW164" i="1"/>
  <c r="DG164" i="1"/>
  <c r="BS327" i="1" l="1"/>
  <c r="BR327" i="1" s="1"/>
  <c r="BQ327" i="1" s="1"/>
  <c r="BV326" i="1"/>
  <c r="DC165" i="1"/>
  <c r="DF164" i="1"/>
  <c r="BS165" i="1"/>
  <c r="BV164" i="1"/>
  <c r="DB290" i="1"/>
  <c r="DA290" i="1" s="1"/>
  <c r="BZ326" i="1"/>
  <c r="CP326" i="1"/>
  <c r="CA326" i="1"/>
  <c r="BX326" i="1"/>
  <c r="BY326" i="1"/>
  <c r="CB326" i="1"/>
  <c r="CQ326" i="1"/>
  <c r="BT327" i="1" l="1"/>
  <c r="BR165" i="1"/>
  <c r="BQ165" i="1" s="1"/>
  <c r="BT165" i="1"/>
  <c r="DB165" i="1"/>
  <c r="DA165" i="1" s="1"/>
  <c r="DD165" i="1"/>
  <c r="DJ164" i="1"/>
  <c r="DW289" i="1"/>
  <c r="DK164" i="1"/>
  <c r="CH326" i="1"/>
  <c r="DU164" i="1"/>
  <c r="CO326" i="1"/>
  <c r="DM289" i="1"/>
  <c r="CE326" i="1"/>
  <c r="DZ289" i="1"/>
  <c r="BZ164" i="1"/>
  <c r="DJ289" i="1"/>
  <c r="CF164" i="1"/>
  <c r="DV289" i="1"/>
  <c r="DL289" i="1"/>
  <c r="CP164" i="1"/>
  <c r="DR289" i="1"/>
  <c r="DS289" i="1"/>
  <c r="DL164" i="1"/>
  <c r="CJ326" i="1"/>
  <c r="DQ164" i="1"/>
  <c r="DH289" i="1"/>
  <c r="CN164" i="1"/>
  <c r="CI326" i="1"/>
  <c r="DZ164" i="1"/>
  <c r="DK289" i="1"/>
  <c r="DS164" i="1"/>
  <c r="CK164" i="1"/>
  <c r="BW327" i="1"/>
  <c r="CH164" i="1"/>
  <c r="DX289" i="1"/>
  <c r="CL326" i="1"/>
  <c r="DW164" i="1"/>
  <c r="CG326" i="1"/>
  <c r="DN289" i="1"/>
  <c r="CA164" i="1"/>
  <c r="DH164" i="1"/>
  <c r="CJ164" i="1"/>
  <c r="EA289" i="1"/>
  <c r="CK326" i="1"/>
  <c r="DY164" i="1"/>
  <c r="CB164" i="1"/>
  <c r="DT289" i="1"/>
  <c r="DM164" i="1"/>
  <c r="DN164" i="1"/>
  <c r="CD164" i="1"/>
  <c r="CM164" i="1"/>
  <c r="DO289" i="1"/>
  <c r="CD326" i="1"/>
  <c r="CE164" i="1"/>
  <c r="DX164" i="1"/>
  <c r="CC326" i="1"/>
  <c r="DT164" i="1"/>
  <c r="DO164" i="1"/>
  <c r="BX164" i="1"/>
  <c r="CM326" i="1"/>
  <c r="CG164" i="1"/>
  <c r="CI164" i="1"/>
  <c r="BY164" i="1"/>
  <c r="DV164" i="1"/>
  <c r="DU289" i="1"/>
  <c r="CL164" i="1"/>
  <c r="CN326" i="1"/>
  <c r="DR164" i="1"/>
  <c r="DI289" i="1"/>
  <c r="CC164" i="1"/>
  <c r="CF326" i="1"/>
  <c r="CO164" i="1"/>
  <c r="CQ164" i="1"/>
  <c r="DY289" i="1"/>
  <c r="DI164" i="1"/>
  <c r="DP164" i="1"/>
  <c r="DP289" i="1"/>
  <c r="EA164" i="1"/>
  <c r="DQ289" i="1"/>
  <c r="DG290" i="1"/>
  <c r="DC291" i="1" l="1"/>
  <c r="DB291" i="1" s="1"/>
  <c r="DA291" i="1" s="1"/>
  <c r="DF290" i="1"/>
  <c r="BV327" i="1"/>
  <c r="BS328" i="1"/>
  <c r="BT328" i="1" s="1"/>
  <c r="DD291" i="1"/>
  <c r="DY290" i="1"/>
  <c r="DR290" i="1"/>
  <c r="CJ327" i="1"/>
  <c r="DV290" i="1"/>
  <c r="BY327" i="1"/>
  <c r="DN290" i="1"/>
  <c r="CA327" i="1"/>
  <c r="CE327" i="1"/>
  <c r="CI327" i="1"/>
  <c r="DJ290" i="1"/>
  <c r="DW290" i="1"/>
  <c r="DZ290" i="1"/>
  <c r="BW165" i="1"/>
  <c r="DH290" i="1"/>
  <c r="DM290" i="1"/>
  <c r="CK327" i="1"/>
  <c r="DG291" i="1"/>
  <c r="CN327" i="1"/>
  <c r="DG165" i="1"/>
  <c r="BX327" i="1"/>
  <c r="CB327" i="1"/>
  <c r="CQ327" i="1"/>
  <c r="CM327" i="1"/>
  <c r="DO290" i="1"/>
  <c r="CL327" i="1"/>
  <c r="BW328" i="1"/>
  <c r="DK290" i="1"/>
  <c r="BZ327" i="1"/>
  <c r="DI290" i="1"/>
  <c r="DX290" i="1"/>
  <c r="DP290" i="1"/>
  <c r="CP327" i="1"/>
  <c r="CO327" i="1"/>
  <c r="CF327" i="1"/>
  <c r="DT290" i="1"/>
  <c r="DS290" i="1"/>
  <c r="DL290" i="1"/>
  <c r="CH327" i="1"/>
  <c r="EA290" i="1"/>
  <c r="CD327" i="1"/>
  <c r="DQ290" i="1"/>
  <c r="DU290" i="1"/>
  <c r="CG327" i="1"/>
  <c r="CC327" i="1"/>
  <c r="BR328" i="1" l="1"/>
  <c r="BQ328" i="1" s="1"/>
  <c r="DC292" i="1"/>
  <c r="DB292" i="1" s="1"/>
  <c r="DA292" i="1" s="1"/>
  <c r="DF291" i="1"/>
  <c r="BV165" i="1"/>
  <c r="BS166" i="1"/>
  <c r="BV328" i="1"/>
  <c r="BS329" i="1"/>
  <c r="BT329" i="1" s="1"/>
  <c r="DC166" i="1"/>
  <c r="DF165" i="1"/>
  <c r="DD292" i="1"/>
  <c r="DT291" i="1"/>
  <c r="DR291" i="1"/>
  <c r="DI291" i="1"/>
  <c r="DY291" i="1"/>
  <c r="CN328" i="1"/>
  <c r="DS291" i="1"/>
  <c r="DQ291" i="1"/>
  <c r="CC328" i="1"/>
  <c r="DV291" i="1"/>
  <c r="DK291" i="1"/>
  <c r="CO328" i="1"/>
  <c r="CJ328" i="1"/>
  <c r="DU291" i="1"/>
  <c r="DX291" i="1"/>
  <c r="DH291" i="1"/>
  <c r="BR329" i="1" l="1"/>
  <c r="BQ329" i="1" s="1"/>
  <c r="BT166" i="1"/>
  <c r="BR166" i="1"/>
  <c r="BQ166" i="1" s="1"/>
  <c r="DB166" i="1"/>
  <c r="DA166" i="1" s="1"/>
  <c r="DD166" i="1"/>
  <c r="CE328" i="1"/>
  <c r="DO165" i="1"/>
  <c r="DN291" i="1"/>
  <c r="CM165" i="1"/>
  <c r="DO291" i="1"/>
  <c r="DP291" i="1"/>
  <c r="CA328" i="1"/>
  <c r="CB328" i="1"/>
  <c r="CP328" i="1"/>
  <c r="CG165" i="1"/>
  <c r="DY165" i="1"/>
  <c r="BW329" i="1"/>
  <c r="EA291" i="1"/>
  <c r="CE165" i="1"/>
  <c r="DN165" i="1"/>
  <c r="CK165" i="1"/>
  <c r="CB165" i="1"/>
  <c r="CK328" i="1"/>
  <c r="EA165" i="1"/>
  <c r="CD328" i="1"/>
  <c r="BZ328" i="1"/>
  <c r="CQ165" i="1"/>
  <c r="CJ165" i="1"/>
  <c r="DL291" i="1"/>
  <c r="DJ165" i="1"/>
  <c r="CM328" i="1"/>
  <c r="DI165" i="1"/>
  <c r="DJ291" i="1"/>
  <c r="BY165" i="1"/>
  <c r="CF328" i="1"/>
  <c r="DW291" i="1"/>
  <c r="DH165" i="1"/>
  <c r="DP165" i="1"/>
  <c r="DX165" i="1"/>
  <c r="DV165" i="1"/>
  <c r="DL165" i="1"/>
  <c r="CI165" i="1"/>
  <c r="CL165" i="1"/>
  <c r="BY328" i="1"/>
  <c r="CC165" i="1"/>
  <c r="CA165" i="1"/>
  <c r="BZ165" i="1"/>
  <c r="CF165" i="1"/>
  <c r="DW165" i="1"/>
  <c r="DU165" i="1"/>
  <c r="DM291" i="1"/>
  <c r="CL328" i="1"/>
  <c r="CI328" i="1"/>
  <c r="CN165" i="1"/>
  <c r="DM165" i="1"/>
  <c r="CG328" i="1"/>
  <c r="DS165" i="1"/>
  <c r="CH328" i="1"/>
  <c r="BX165" i="1"/>
  <c r="CD165" i="1"/>
  <c r="DZ291" i="1"/>
  <c r="BX328" i="1"/>
  <c r="DG292" i="1"/>
  <c r="DT165" i="1"/>
  <c r="DZ165" i="1"/>
  <c r="CQ328" i="1"/>
  <c r="CP165" i="1"/>
  <c r="CO165" i="1"/>
  <c r="DR165" i="1"/>
  <c r="CH165" i="1"/>
  <c r="DQ165" i="1"/>
  <c r="DK165" i="1"/>
  <c r="DC293" i="1" l="1"/>
  <c r="DF292" i="1"/>
  <c r="BS330" i="1"/>
  <c r="BR330" i="1" s="1"/>
  <c r="BQ330" i="1" s="1"/>
  <c r="BV329" i="1"/>
  <c r="DB293" i="1"/>
  <c r="DA293" i="1" s="1"/>
  <c r="DD293" i="1"/>
  <c r="DG166" i="1"/>
  <c r="BW166" i="1"/>
  <c r="CF329" i="1"/>
  <c r="BT330" i="1" l="1"/>
  <c r="DC167" i="1"/>
  <c r="DF166" i="1"/>
  <c r="BV166" i="1"/>
  <c r="BS167" i="1"/>
  <c r="CG329" i="1"/>
  <c r="CK329" i="1"/>
  <c r="CH329" i="1"/>
  <c r="BY329" i="1"/>
  <c r="CC329" i="1"/>
  <c r="CB329" i="1"/>
  <c r="CJ329" i="1"/>
  <c r="CI329" i="1"/>
  <c r="CN329" i="1"/>
  <c r="CD329" i="1"/>
  <c r="DG293" i="1"/>
  <c r="DI292" i="1"/>
  <c r="EA292" i="1"/>
  <c r="DT292" i="1"/>
  <c r="DZ292" i="1"/>
  <c r="DL292" i="1"/>
  <c r="DQ292" i="1"/>
  <c r="CE329" i="1"/>
  <c r="DH292" i="1"/>
  <c r="DS292" i="1"/>
  <c r="DX292" i="1"/>
  <c r="DJ292" i="1"/>
  <c r="DY292" i="1"/>
  <c r="CP329" i="1"/>
  <c r="CA329" i="1"/>
  <c r="CL329" i="1"/>
  <c r="DN292" i="1"/>
  <c r="BX329" i="1"/>
  <c r="DM292" i="1"/>
  <c r="DR292" i="1"/>
  <c r="DO292" i="1"/>
  <c r="CM329" i="1"/>
  <c r="DP292" i="1"/>
  <c r="DK292" i="1"/>
  <c r="CQ329" i="1"/>
  <c r="BZ329" i="1"/>
  <c r="DV292" i="1"/>
  <c r="CO329" i="1"/>
  <c r="DW292" i="1"/>
  <c r="DU292" i="1"/>
  <c r="BT167" i="1" l="1"/>
  <c r="BR167" i="1"/>
  <c r="BQ167" i="1" s="1"/>
  <c r="DD167" i="1"/>
  <c r="DB167" i="1"/>
  <c r="DA167" i="1" s="1"/>
  <c r="DF293" i="1"/>
  <c r="DC294" i="1"/>
  <c r="DD294" i="1" s="1"/>
  <c r="DM166" i="1"/>
  <c r="DS166" i="1"/>
  <c r="DR166" i="1"/>
  <c r="CD166" i="1"/>
  <c r="CM166" i="1"/>
  <c r="DL166" i="1"/>
  <c r="DQ166" i="1"/>
  <c r="DZ166" i="1"/>
  <c r="DH166" i="1"/>
  <c r="CH166" i="1"/>
  <c r="CF166" i="1"/>
  <c r="CP166" i="1"/>
  <c r="CG166" i="1"/>
  <c r="DI166" i="1"/>
  <c r="BY166" i="1"/>
  <c r="DX166" i="1"/>
  <c r="DN166" i="1"/>
  <c r="CJ166" i="1"/>
  <c r="BW330" i="1"/>
  <c r="BX166" i="1"/>
  <c r="CK166" i="1"/>
  <c r="CI166" i="1"/>
  <c r="EA166" i="1"/>
  <c r="CE166" i="1"/>
  <c r="DP166" i="1"/>
  <c r="DY166" i="1"/>
  <c r="DU166" i="1"/>
  <c r="DK166" i="1"/>
  <c r="DJ166" i="1"/>
  <c r="CL166" i="1"/>
  <c r="CQ166" i="1"/>
  <c r="CA166" i="1"/>
  <c r="CO166" i="1"/>
  <c r="DW166" i="1"/>
  <c r="CB166" i="1"/>
  <c r="DO166" i="1"/>
  <c r="DV166" i="1"/>
  <c r="BZ166" i="1"/>
  <c r="CC166" i="1"/>
  <c r="CN166" i="1"/>
  <c r="DT166" i="1"/>
  <c r="BS331" i="1" l="1"/>
  <c r="BV330" i="1"/>
  <c r="DB294" i="1"/>
  <c r="DA294" i="1" s="1"/>
  <c r="DG167" i="1"/>
  <c r="BW167" i="1"/>
  <c r="CA330" i="1"/>
  <c r="BT331" i="1" l="1"/>
  <c r="BR331" i="1"/>
  <c r="BQ331" i="1" s="1"/>
  <c r="DC168" i="1"/>
  <c r="DF167" i="1"/>
  <c r="BV167" i="1"/>
  <c r="BS168" i="1"/>
  <c r="CB330" i="1"/>
  <c r="DM293" i="1"/>
  <c r="DU293" i="1"/>
  <c r="CD330" i="1"/>
  <c r="DV293" i="1"/>
  <c r="DX293" i="1"/>
  <c r="CO330" i="1"/>
  <c r="CJ330" i="1"/>
  <c r="DS293" i="1"/>
  <c r="CK330" i="1"/>
  <c r="EA293" i="1"/>
  <c r="DQ293" i="1"/>
  <c r="CQ330" i="1"/>
  <c r="DW293" i="1"/>
  <c r="DR293" i="1"/>
  <c r="DN293" i="1"/>
  <c r="CC330" i="1"/>
  <c r="CE330" i="1"/>
  <c r="DO293" i="1"/>
  <c r="DI293" i="1"/>
  <c r="CH330" i="1"/>
  <c r="CM330" i="1"/>
  <c r="DL293" i="1"/>
  <c r="BX330" i="1"/>
  <c r="CI330" i="1"/>
  <c r="DZ293" i="1"/>
  <c r="DJ293" i="1"/>
  <c r="CP330" i="1"/>
  <c r="BY330" i="1"/>
  <c r="CN330" i="1"/>
  <c r="DH293" i="1"/>
  <c r="DY293" i="1"/>
  <c r="CL330" i="1"/>
  <c r="DP293" i="1"/>
  <c r="CG330" i="1"/>
  <c r="CF330" i="1"/>
  <c r="DK293" i="1"/>
  <c r="BZ330" i="1"/>
  <c r="DT293" i="1"/>
  <c r="BT168" i="1" l="1"/>
  <c r="BR168" i="1"/>
  <c r="BQ168" i="1" s="1"/>
  <c r="DD168" i="1"/>
  <c r="DB168" i="1"/>
  <c r="DA168" i="1" s="1"/>
  <c r="BW331" i="1"/>
  <c r="CO167" i="1"/>
  <c r="CE167" i="1"/>
  <c r="DG294" i="1"/>
  <c r="DN167" i="1"/>
  <c r="CM167" i="1"/>
  <c r="DI167" i="1"/>
  <c r="DM167" i="1"/>
  <c r="BY167" i="1"/>
  <c r="DP167" i="1"/>
  <c r="CQ167" i="1"/>
  <c r="CJ167" i="1"/>
  <c r="DR167" i="1"/>
  <c r="CK167" i="1"/>
  <c r="DU167" i="1"/>
  <c r="BZ167" i="1"/>
  <c r="CN167" i="1"/>
  <c r="CA167" i="1"/>
  <c r="DQ167" i="1"/>
  <c r="EA167" i="1"/>
  <c r="CF167" i="1"/>
  <c r="CH167" i="1"/>
  <c r="CL167" i="1"/>
  <c r="CD167" i="1"/>
  <c r="CC167" i="1"/>
  <c r="DX167" i="1"/>
  <c r="DK167" i="1"/>
  <c r="BX167" i="1"/>
  <c r="DS167" i="1"/>
  <c r="DJ167" i="1"/>
  <c r="DY167" i="1"/>
  <c r="DV167" i="1"/>
  <c r="DT167" i="1"/>
  <c r="DH167" i="1"/>
  <c r="CI167" i="1"/>
  <c r="CP167" i="1"/>
  <c r="DZ167" i="1"/>
  <c r="CB167" i="1"/>
  <c r="CG167" i="1"/>
  <c r="DW167" i="1"/>
  <c r="DO167" i="1"/>
  <c r="DL167" i="1"/>
  <c r="DC295" i="1" l="1"/>
  <c r="DF294" i="1"/>
  <c r="BS332" i="1"/>
  <c r="BV331" i="1"/>
  <c r="BW168" i="1"/>
  <c r="DG168" i="1"/>
  <c r="BR332" i="1" l="1"/>
  <c r="BQ332" i="1" s="1"/>
  <c r="BT332" i="1"/>
  <c r="DD295" i="1"/>
  <c r="DB295" i="1"/>
  <c r="DA295" i="1" s="1"/>
  <c r="DF168" i="1"/>
  <c r="DC169" i="1"/>
  <c r="BS169" i="1"/>
  <c r="BV168" i="1"/>
  <c r="CN331" i="1"/>
  <c r="CI331" i="1"/>
  <c r="DV294" i="1"/>
  <c r="DM294" i="1"/>
  <c r="DX294" i="1"/>
  <c r="CB331" i="1"/>
  <c r="CK331" i="1"/>
  <c r="DH294" i="1"/>
  <c r="DS294" i="1"/>
  <c r="DZ294" i="1"/>
  <c r="DR294" i="1"/>
  <c r="CO331" i="1"/>
  <c r="CP331" i="1"/>
  <c r="DT294" i="1"/>
  <c r="DN294" i="1"/>
  <c r="CQ331" i="1"/>
  <c r="DQ294" i="1"/>
  <c r="DO294" i="1"/>
  <c r="EA294" i="1"/>
  <c r="CG331" i="1"/>
  <c r="CF331" i="1"/>
  <c r="CC331" i="1"/>
  <c r="DK294" i="1"/>
  <c r="DU294" i="1"/>
  <c r="DP294" i="1"/>
  <c r="DJ294" i="1"/>
  <c r="DL294" i="1"/>
  <c r="BZ331" i="1"/>
  <c r="DY294" i="1"/>
  <c r="CM331" i="1"/>
  <c r="CL331" i="1"/>
  <c r="CA331" i="1"/>
  <c r="DI294" i="1"/>
  <c r="CD331" i="1"/>
  <c r="CJ331" i="1"/>
  <c r="DW294" i="1"/>
  <c r="CH331" i="1"/>
  <c r="BY331" i="1"/>
  <c r="BX331" i="1"/>
  <c r="CE331" i="1"/>
  <c r="BT169" i="1" l="1"/>
  <c r="BR169" i="1"/>
  <c r="BQ169" i="1" s="1"/>
  <c r="DD169" i="1"/>
  <c r="DB169" i="1"/>
  <c r="DA169" i="1" s="1"/>
  <c r="BW332" i="1"/>
  <c r="DS168" i="1"/>
  <c r="DY168" i="1"/>
  <c r="CB168" i="1"/>
  <c r="DJ168" i="1"/>
  <c r="CA168" i="1"/>
  <c r="DP168" i="1"/>
  <c r="CJ168" i="1"/>
  <c r="DR168" i="1"/>
  <c r="CH168" i="1"/>
  <c r="CD168" i="1"/>
  <c r="DL168" i="1"/>
  <c r="DG295" i="1"/>
  <c r="DW168" i="1"/>
  <c r="CL168" i="1"/>
  <c r="DT168" i="1"/>
  <c r="DZ168" i="1"/>
  <c r="DO168" i="1"/>
  <c r="DN168" i="1"/>
  <c r="CE168" i="1"/>
  <c r="CI168" i="1"/>
  <c r="DM168" i="1"/>
  <c r="EA168" i="1"/>
  <c r="DK168" i="1"/>
  <c r="DQ168" i="1"/>
  <c r="CG168" i="1"/>
  <c r="BZ168" i="1"/>
  <c r="DU168" i="1"/>
  <c r="CN168" i="1"/>
  <c r="CK168" i="1"/>
  <c r="CC168" i="1"/>
  <c r="DH168" i="1"/>
  <c r="CM168" i="1"/>
  <c r="CF168" i="1"/>
  <c r="BY168" i="1"/>
  <c r="CP168" i="1"/>
  <c r="DX168" i="1"/>
  <c r="BX168" i="1"/>
  <c r="DV168" i="1"/>
  <c r="CO168" i="1"/>
  <c r="DI168" i="1"/>
  <c r="CQ168" i="1"/>
  <c r="DF295" i="1" l="1"/>
  <c r="DC296" i="1"/>
  <c r="BV332" i="1"/>
  <c r="BS333" i="1"/>
  <c r="BW169" i="1"/>
  <c r="DG169" i="1"/>
  <c r="BR333" i="1" l="1"/>
  <c r="BQ333" i="1" s="1"/>
  <c r="BT333" i="1"/>
  <c r="DB296" i="1"/>
  <c r="DA296" i="1" s="1"/>
  <c r="DD296" i="1"/>
  <c r="BS170" i="1"/>
  <c r="BV169" i="1"/>
  <c r="DC170" i="1"/>
  <c r="DF169" i="1"/>
  <c r="DI295" i="1"/>
  <c r="DU295" i="1"/>
  <c r="CL332" i="1"/>
  <c r="DN295" i="1"/>
  <c r="DV295" i="1"/>
  <c r="CP332" i="1"/>
  <c r="BX332" i="1"/>
  <c r="DL295" i="1"/>
  <c r="CD332" i="1"/>
  <c r="DQ295" i="1"/>
  <c r="DO295" i="1"/>
  <c r="CB332" i="1"/>
  <c r="DT295" i="1"/>
  <c r="DZ295" i="1"/>
  <c r="EA295" i="1"/>
  <c r="DR295" i="1"/>
  <c r="CA332" i="1"/>
  <c r="DS295" i="1"/>
  <c r="CO332" i="1"/>
  <c r="CQ332" i="1"/>
  <c r="CK332" i="1"/>
  <c r="DX295" i="1"/>
  <c r="CN332" i="1"/>
  <c r="DH295" i="1"/>
  <c r="DP295" i="1"/>
  <c r="DY295" i="1"/>
  <c r="DJ295" i="1"/>
  <c r="CH332" i="1"/>
  <c r="BZ332" i="1"/>
  <c r="CF332" i="1"/>
  <c r="DM295" i="1"/>
  <c r="CC332" i="1"/>
  <c r="CG332" i="1"/>
  <c r="DW295" i="1"/>
  <c r="BY332" i="1"/>
  <c r="CJ332" i="1"/>
  <c r="CM332" i="1"/>
  <c r="CE332" i="1"/>
  <c r="DK295" i="1"/>
  <c r="CI332" i="1"/>
  <c r="DD170" i="1" l="1"/>
  <c r="DB170" i="1"/>
  <c r="DA170" i="1" s="1"/>
  <c r="BR170" i="1"/>
  <c r="BQ170" i="1" s="1"/>
  <c r="BT170" i="1"/>
  <c r="BW333" i="1"/>
  <c r="CN169" i="1"/>
  <c r="CJ169" i="1"/>
  <c r="CI169" i="1"/>
  <c r="BY169" i="1"/>
  <c r="DJ169" i="1"/>
  <c r="CF169" i="1"/>
  <c r="DK169" i="1"/>
  <c r="CH169" i="1"/>
  <c r="CQ169" i="1"/>
  <c r="DI169" i="1"/>
  <c r="DO169" i="1"/>
  <c r="CE169" i="1"/>
  <c r="CA169" i="1"/>
  <c r="CD169" i="1"/>
  <c r="DX169" i="1"/>
  <c r="CK169" i="1"/>
  <c r="CP169" i="1"/>
  <c r="BX169" i="1"/>
  <c r="DY169" i="1"/>
  <c r="DT169" i="1"/>
  <c r="CG169" i="1"/>
  <c r="CC169" i="1"/>
  <c r="DR169" i="1"/>
  <c r="DG296" i="1"/>
  <c r="DM169" i="1"/>
  <c r="DS169" i="1"/>
  <c r="DP169" i="1"/>
  <c r="DN169" i="1"/>
  <c r="DQ169" i="1"/>
  <c r="CO169" i="1"/>
  <c r="CB169" i="1"/>
  <c r="DL169" i="1"/>
  <c r="BZ169" i="1"/>
  <c r="DV169" i="1"/>
  <c r="CM169" i="1"/>
  <c r="DU169" i="1"/>
  <c r="DZ169" i="1"/>
  <c r="DH169" i="1"/>
  <c r="EA169" i="1"/>
  <c r="DW169" i="1"/>
  <c r="CL169" i="1"/>
  <c r="DC297" i="1" l="1"/>
  <c r="DF296" i="1"/>
  <c r="BV333" i="1"/>
  <c r="BS334" i="1"/>
  <c r="BW170" i="1"/>
  <c r="DG170" i="1"/>
  <c r="BR334" i="1" l="1"/>
  <c r="BQ334" i="1" s="1"/>
  <c r="BT334" i="1"/>
  <c r="DB297" i="1"/>
  <c r="DA297" i="1" s="1"/>
  <c r="DD297" i="1"/>
  <c r="BV170" i="1"/>
  <c r="BS171" i="1"/>
  <c r="DC171" i="1"/>
  <c r="DF170" i="1"/>
  <c r="DT296" i="1"/>
  <c r="DH296" i="1"/>
  <c r="DY296" i="1"/>
  <c r="DS296" i="1"/>
  <c r="DM296" i="1"/>
  <c r="DQ296" i="1"/>
  <c r="CP333" i="1"/>
  <c r="CD333" i="1"/>
  <c r="DZ296" i="1"/>
  <c r="CJ333" i="1"/>
  <c r="DI296" i="1"/>
  <c r="DO296" i="1"/>
  <c r="DN296" i="1"/>
  <c r="CB333" i="1"/>
  <c r="DJ296" i="1"/>
  <c r="DU296" i="1"/>
  <c r="DR296" i="1"/>
  <c r="DW296" i="1"/>
  <c r="DL296" i="1"/>
  <c r="CQ333" i="1"/>
  <c r="CF333" i="1"/>
  <c r="CL333" i="1"/>
  <c r="CO333" i="1"/>
  <c r="DV296" i="1"/>
  <c r="CA333" i="1"/>
  <c r="CN333" i="1"/>
  <c r="DX296" i="1"/>
  <c r="CC333" i="1"/>
  <c r="BY333" i="1"/>
  <c r="CG333" i="1"/>
  <c r="CI333" i="1"/>
  <c r="CH333" i="1"/>
  <c r="CM333" i="1"/>
  <c r="CE333" i="1"/>
  <c r="CK333" i="1"/>
  <c r="BZ333" i="1"/>
  <c r="EA296" i="1"/>
  <c r="DK296" i="1"/>
  <c r="DP296" i="1"/>
  <c r="BX333" i="1"/>
  <c r="DB171" i="1" l="1"/>
  <c r="DA171" i="1" s="1"/>
  <c r="DD171" i="1"/>
  <c r="BR171" i="1"/>
  <c r="BQ171" i="1" s="1"/>
  <c r="BT171" i="1"/>
  <c r="BW334" i="1"/>
  <c r="DP170" i="1"/>
  <c r="CQ170" i="1"/>
  <c r="CO170" i="1"/>
  <c r="CP170" i="1"/>
  <c r="CG170" i="1"/>
  <c r="CE170" i="1"/>
  <c r="DL170" i="1"/>
  <c r="DQ170" i="1"/>
  <c r="DR170" i="1"/>
  <c r="BX170" i="1"/>
  <c r="CB170" i="1"/>
  <c r="CK170" i="1"/>
  <c r="CN170" i="1"/>
  <c r="DG297" i="1"/>
  <c r="DX170" i="1"/>
  <c r="CL170" i="1"/>
  <c r="BY170" i="1"/>
  <c r="DV170" i="1"/>
  <c r="BZ170" i="1"/>
  <c r="DK170" i="1"/>
  <c r="CF170" i="1"/>
  <c r="DO170" i="1"/>
  <c r="EA170" i="1"/>
  <c r="DH170" i="1"/>
  <c r="CC170" i="1"/>
  <c r="CD170" i="1"/>
  <c r="CJ170" i="1"/>
  <c r="DJ170" i="1"/>
  <c r="DI170" i="1"/>
  <c r="CM170" i="1"/>
  <c r="CA170" i="1"/>
  <c r="DY170" i="1"/>
  <c r="DM170" i="1"/>
  <c r="DN170" i="1"/>
  <c r="DS170" i="1"/>
  <c r="DW170" i="1"/>
  <c r="DU170" i="1"/>
  <c r="DT170" i="1"/>
  <c r="CI170" i="1"/>
  <c r="CH170" i="1"/>
  <c r="DZ170" i="1"/>
  <c r="DC298" i="1" l="1"/>
  <c r="DF297" i="1"/>
  <c r="BS335" i="1"/>
  <c r="BV334" i="1"/>
  <c r="BW171" i="1"/>
  <c r="DG171" i="1"/>
  <c r="BR335" i="1" l="1"/>
  <c r="BQ335" i="1" s="1"/>
  <c r="BT335" i="1"/>
  <c r="DD298" i="1"/>
  <c r="DB298" i="1"/>
  <c r="DA298" i="1" s="1"/>
  <c r="DF171" i="1"/>
  <c r="DC172" i="1"/>
  <c r="BS172" i="1"/>
  <c r="BV171" i="1"/>
  <c r="CK334" i="1"/>
  <c r="DS297" i="1"/>
  <c r="CH334" i="1"/>
  <c r="DW297" i="1"/>
  <c r="DN297" i="1"/>
  <c r="CE334" i="1"/>
  <c r="CO334" i="1"/>
  <c r="CG334" i="1"/>
  <c r="DO297" i="1"/>
  <c r="DZ297" i="1"/>
  <c r="CB334" i="1"/>
  <c r="DL297" i="1"/>
  <c r="DK297" i="1"/>
  <c r="DU297" i="1"/>
  <c r="CA334" i="1"/>
  <c r="CD334" i="1"/>
  <c r="BZ334" i="1"/>
  <c r="CN334" i="1"/>
  <c r="CP334" i="1"/>
  <c r="BX334" i="1"/>
  <c r="CQ334" i="1"/>
  <c r="CM334" i="1"/>
  <c r="DY297" i="1"/>
  <c r="DX297" i="1"/>
  <c r="DT297" i="1"/>
  <c r="DM297" i="1"/>
  <c r="BY334" i="1"/>
  <c r="EA297" i="1"/>
  <c r="DH297" i="1"/>
  <c r="DR297" i="1"/>
  <c r="DV297" i="1"/>
  <c r="DJ297" i="1"/>
  <c r="DI297" i="1"/>
  <c r="CL334" i="1"/>
  <c r="CC334" i="1"/>
  <c r="CJ334" i="1"/>
  <c r="DP297" i="1"/>
  <c r="CI334" i="1"/>
  <c r="DQ297" i="1"/>
  <c r="CF334" i="1"/>
  <c r="BR172" i="1" l="1"/>
  <c r="BQ172" i="1" s="1"/>
  <c r="BT172" i="1"/>
  <c r="DD172" i="1"/>
  <c r="DB172" i="1"/>
  <c r="DA172" i="1" s="1"/>
  <c r="DG298" i="1"/>
  <c r="CN171" i="1"/>
  <c r="DQ171" i="1"/>
  <c r="CI171" i="1"/>
  <c r="BW335" i="1"/>
  <c r="DS171" i="1"/>
  <c r="CJ171" i="1"/>
  <c r="CC171" i="1"/>
  <c r="DO171" i="1"/>
  <c r="CQ171" i="1"/>
  <c r="DT171" i="1"/>
  <c r="CA171" i="1"/>
  <c r="CP171" i="1"/>
  <c r="CK171" i="1"/>
  <c r="CF171" i="1"/>
  <c r="CE171" i="1"/>
  <c r="DX171" i="1"/>
  <c r="CO171" i="1"/>
  <c r="DU171" i="1"/>
  <c r="DV171" i="1"/>
  <c r="CH171" i="1"/>
  <c r="DH171" i="1"/>
  <c r="CG171" i="1"/>
  <c r="DR171" i="1"/>
  <c r="CB171" i="1"/>
  <c r="DL171" i="1"/>
  <c r="DK171" i="1"/>
  <c r="CM171" i="1"/>
  <c r="DY171" i="1"/>
  <c r="DI171" i="1"/>
  <c r="CL171" i="1"/>
  <c r="BY171" i="1"/>
  <c r="BX171" i="1"/>
  <c r="DZ171" i="1"/>
  <c r="DJ171" i="1"/>
  <c r="EA171" i="1"/>
  <c r="CD171" i="1"/>
  <c r="BZ171" i="1"/>
  <c r="DM171" i="1"/>
  <c r="DN171" i="1"/>
  <c r="DP171" i="1"/>
  <c r="DW171" i="1"/>
  <c r="BS336" i="1" l="1"/>
  <c r="BV335" i="1"/>
  <c r="DF298" i="1"/>
  <c r="DC299" i="1"/>
  <c r="DG172" i="1"/>
  <c r="BW172" i="1"/>
  <c r="DB299" i="1" l="1"/>
  <c r="DA299" i="1" s="1"/>
  <c r="DD299" i="1"/>
  <c r="BR336" i="1"/>
  <c r="BQ336" i="1" s="1"/>
  <c r="BT336" i="1"/>
  <c r="BS173" i="1"/>
  <c r="BV172" i="1"/>
  <c r="DF172" i="1"/>
  <c r="DC173" i="1"/>
  <c r="DS298" i="1"/>
  <c r="CJ335" i="1"/>
  <c r="DM298" i="1"/>
  <c r="EA298" i="1"/>
  <c r="CM335" i="1"/>
  <c r="DJ298" i="1"/>
  <c r="DP298" i="1"/>
  <c r="DW298" i="1"/>
  <c r="DZ298" i="1"/>
  <c r="CP335" i="1"/>
  <c r="CA335" i="1"/>
  <c r="DH298" i="1"/>
  <c r="CC335" i="1"/>
  <c r="CI335" i="1"/>
  <c r="CN335" i="1"/>
  <c r="CK335" i="1"/>
  <c r="DY298" i="1"/>
  <c r="DN298" i="1"/>
  <c r="DL298" i="1"/>
  <c r="CQ335" i="1"/>
  <c r="CD335" i="1"/>
  <c r="CE335" i="1"/>
  <c r="BY335" i="1"/>
  <c r="DK298" i="1"/>
  <c r="BX335" i="1"/>
  <c r="DI298" i="1"/>
  <c r="CF335" i="1"/>
  <c r="DR298" i="1"/>
  <c r="CH335" i="1"/>
  <c r="DU298" i="1"/>
  <c r="CO335" i="1"/>
  <c r="DV298" i="1"/>
  <c r="DT298" i="1"/>
  <c r="CG335" i="1"/>
  <c r="CB335" i="1"/>
  <c r="BZ335" i="1"/>
  <c r="DQ298" i="1"/>
  <c r="CL335" i="1"/>
  <c r="DX298" i="1"/>
  <c r="DO298" i="1"/>
  <c r="DB173" i="1" l="1"/>
  <c r="DA173" i="1" s="1"/>
  <c r="DD173" i="1"/>
  <c r="BR173" i="1"/>
  <c r="BQ173" i="1" s="1"/>
  <c r="BT173" i="1"/>
  <c r="DG299" i="1"/>
  <c r="BY172" i="1"/>
  <c r="DX172" i="1"/>
  <c r="DQ172" i="1"/>
  <c r="CO172" i="1"/>
  <c r="EA172" i="1"/>
  <c r="CA172" i="1"/>
  <c r="DV172" i="1"/>
  <c r="CG172" i="1"/>
  <c r="CH172" i="1"/>
  <c r="CM172" i="1"/>
  <c r="DT172" i="1"/>
  <c r="CQ172" i="1"/>
  <c r="CE172" i="1"/>
  <c r="DK172" i="1"/>
  <c r="DJ172" i="1"/>
  <c r="BZ172" i="1"/>
  <c r="DL172" i="1"/>
  <c r="DP172" i="1"/>
  <c r="CP172" i="1"/>
  <c r="DR172" i="1"/>
  <c r="DM172" i="1"/>
  <c r="DZ172" i="1"/>
  <c r="CN172" i="1"/>
  <c r="CJ172" i="1"/>
  <c r="BX172" i="1"/>
  <c r="DI172" i="1"/>
  <c r="BW336" i="1"/>
  <c r="DY172" i="1"/>
  <c r="DO172" i="1"/>
  <c r="CK172" i="1"/>
  <c r="CB172" i="1"/>
  <c r="DS172" i="1"/>
  <c r="DU172" i="1"/>
  <c r="DW172" i="1"/>
  <c r="CF172" i="1"/>
  <c r="DN172" i="1"/>
  <c r="CD172" i="1"/>
  <c r="DH172" i="1"/>
  <c r="CL172" i="1"/>
  <c r="CI172" i="1"/>
  <c r="CC172" i="1"/>
  <c r="BV336" i="1" l="1"/>
  <c r="BS337" i="1"/>
  <c r="DF299" i="1"/>
  <c r="DC300" i="1"/>
  <c r="BW173" i="1"/>
  <c r="DG173" i="1"/>
  <c r="DD300" i="1" l="1"/>
  <c r="DB300" i="1"/>
  <c r="DA300" i="1" s="1"/>
  <c r="BR337" i="1"/>
  <c r="BQ337" i="1" s="1"/>
  <c r="BT337" i="1"/>
  <c r="DF173" i="1"/>
  <c r="DC174" i="1"/>
  <c r="BV173" i="1"/>
  <c r="BS174" i="1"/>
  <c r="DL299" i="1"/>
  <c r="DX299" i="1"/>
  <c r="BY336" i="1"/>
  <c r="CN336" i="1"/>
  <c r="CF336" i="1"/>
  <c r="CH336" i="1"/>
  <c r="DW299" i="1"/>
  <c r="CQ336" i="1"/>
  <c r="DY299" i="1"/>
  <c r="BX336" i="1"/>
  <c r="CJ336" i="1"/>
  <c r="CA336" i="1"/>
  <c r="DS299" i="1"/>
  <c r="DQ299" i="1"/>
  <c r="BZ336" i="1"/>
  <c r="CD336" i="1"/>
  <c r="DH299" i="1"/>
  <c r="CB336" i="1"/>
  <c r="CM336" i="1"/>
  <c r="CC336" i="1"/>
  <c r="CK336" i="1"/>
  <c r="DT299" i="1"/>
  <c r="CP336" i="1"/>
  <c r="CO336" i="1"/>
  <c r="DK299" i="1"/>
  <c r="CE336" i="1"/>
  <c r="EA299" i="1"/>
  <c r="DN299" i="1"/>
  <c r="CG336" i="1"/>
  <c r="CL336" i="1"/>
  <c r="DZ299" i="1"/>
  <c r="DJ299" i="1"/>
  <c r="DO299" i="1"/>
  <c r="DV299" i="1"/>
  <c r="DU299" i="1"/>
  <c r="DM299" i="1"/>
  <c r="CI336" i="1"/>
  <c r="DI299" i="1"/>
  <c r="DP299" i="1"/>
  <c r="DR299" i="1"/>
  <c r="BT174" i="1" l="1"/>
  <c r="BR174" i="1"/>
  <c r="BQ174" i="1" s="1"/>
  <c r="DD174" i="1"/>
  <c r="DB174" i="1"/>
  <c r="DA174" i="1" s="1"/>
  <c r="DG300" i="1"/>
  <c r="DP173" i="1"/>
  <c r="EA173" i="1"/>
  <c r="CE173" i="1"/>
  <c r="DO173" i="1"/>
  <c r="CQ173" i="1"/>
  <c r="CP173" i="1"/>
  <c r="DU173" i="1"/>
  <c r="CN173" i="1"/>
  <c r="DL173" i="1"/>
  <c r="CG173" i="1"/>
  <c r="CK173" i="1"/>
  <c r="CJ173" i="1"/>
  <c r="DK173" i="1"/>
  <c r="DT173" i="1"/>
  <c r="CL173" i="1"/>
  <c r="CD173" i="1"/>
  <c r="CH173" i="1"/>
  <c r="CA173" i="1"/>
  <c r="DY173" i="1"/>
  <c r="BZ173" i="1"/>
  <c r="DN173" i="1"/>
  <c r="DR173" i="1"/>
  <c r="DX173" i="1"/>
  <c r="CF173" i="1"/>
  <c r="DJ173" i="1"/>
  <c r="CI173" i="1"/>
  <c r="CB173" i="1"/>
  <c r="DZ173" i="1"/>
  <c r="DV173" i="1"/>
  <c r="DM173" i="1"/>
  <c r="CM173" i="1"/>
  <c r="DQ173" i="1"/>
  <c r="BY173" i="1"/>
  <c r="BW337" i="1"/>
  <c r="CO173" i="1"/>
  <c r="DH173" i="1"/>
  <c r="DW173" i="1"/>
  <c r="DI173" i="1"/>
  <c r="BX173" i="1"/>
  <c r="DS173" i="1"/>
  <c r="CC173" i="1"/>
  <c r="BS338" i="1" l="1"/>
  <c r="BV337" i="1"/>
  <c r="DC301" i="1"/>
  <c r="DF300" i="1"/>
  <c r="DG174" i="1"/>
  <c r="BW174" i="1"/>
  <c r="DB301" i="1" l="1"/>
  <c r="DA301" i="1" s="1"/>
  <c r="DD301" i="1"/>
  <c r="BR338" i="1"/>
  <c r="BQ338" i="1" s="1"/>
  <c r="BT338" i="1"/>
  <c r="BS175" i="1"/>
  <c r="BV174" i="1"/>
  <c r="DF174" i="1"/>
  <c r="DC175" i="1"/>
  <c r="DP300" i="1"/>
  <c r="CJ337" i="1"/>
  <c r="BY337" i="1"/>
  <c r="CE337" i="1"/>
  <c r="DH300" i="1"/>
  <c r="DU300" i="1"/>
  <c r="DN300" i="1"/>
  <c r="CC337" i="1"/>
  <c r="DI300" i="1"/>
  <c r="DO300" i="1"/>
  <c r="CH337" i="1"/>
  <c r="CP337" i="1"/>
  <c r="DX300" i="1"/>
  <c r="CA337" i="1"/>
  <c r="DJ300" i="1"/>
  <c r="CK337" i="1"/>
  <c r="CB337" i="1"/>
  <c r="DK300" i="1"/>
  <c r="EA300" i="1"/>
  <c r="CO337" i="1"/>
  <c r="DS300" i="1"/>
  <c r="DQ300" i="1"/>
  <c r="CL337" i="1"/>
  <c r="CI337" i="1"/>
  <c r="CF337" i="1"/>
  <c r="CG337" i="1"/>
  <c r="BX337" i="1"/>
  <c r="DT300" i="1"/>
  <c r="DW300" i="1"/>
  <c r="DV300" i="1"/>
  <c r="DR300" i="1"/>
  <c r="CN337" i="1"/>
  <c r="CD337" i="1"/>
  <c r="DM300" i="1"/>
  <c r="CQ337" i="1"/>
  <c r="DL300" i="1"/>
  <c r="DY300" i="1"/>
  <c r="DZ300" i="1"/>
  <c r="CM337" i="1"/>
  <c r="BZ337" i="1"/>
  <c r="DD175" i="1" l="1"/>
  <c r="DB175" i="1"/>
  <c r="DA175" i="1" s="1"/>
  <c r="BR175" i="1"/>
  <c r="BQ175" i="1" s="1"/>
  <c r="BT175" i="1"/>
  <c r="DG301" i="1"/>
  <c r="CJ174" i="1"/>
  <c r="BY174" i="1"/>
  <c r="CM174" i="1"/>
  <c r="DW174" i="1"/>
  <c r="CE174" i="1"/>
  <c r="DY174" i="1"/>
  <c r="CP174" i="1"/>
  <c r="CO174" i="1"/>
  <c r="CD174" i="1"/>
  <c r="EA174" i="1"/>
  <c r="CQ174" i="1"/>
  <c r="DM174" i="1"/>
  <c r="DO174" i="1"/>
  <c r="BW338" i="1"/>
  <c r="CH174" i="1"/>
  <c r="CI174" i="1"/>
  <c r="DQ174" i="1"/>
  <c r="DL174" i="1"/>
  <c r="DT174" i="1"/>
  <c r="DR174" i="1"/>
  <c r="DX174" i="1"/>
  <c r="DU174" i="1"/>
  <c r="DJ174" i="1"/>
  <c r="DH174" i="1"/>
  <c r="CG174" i="1"/>
  <c r="DN174" i="1"/>
  <c r="CK174" i="1"/>
  <c r="DK174" i="1"/>
  <c r="CN174" i="1"/>
  <c r="CF174" i="1"/>
  <c r="DP174" i="1"/>
  <c r="DI174" i="1"/>
  <c r="CB174" i="1"/>
  <c r="DZ174" i="1"/>
  <c r="BZ174" i="1"/>
  <c r="DV174" i="1"/>
  <c r="BX174" i="1"/>
  <c r="CC174" i="1"/>
  <c r="CL174" i="1"/>
  <c r="DS174" i="1"/>
  <c r="CA174" i="1"/>
  <c r="BV338" i="1" l="1"/>
  <c r="BS339" i="1"/>
  <c r="DC302" i="1"/>
  <c r="DF301" i="1"/>
  <c r="BW175" i="1"/>
  <c r="DG175" i="1"/>
  <c r="DD302" i="1" l="1"/>
  <c r="DB302" i="1"/>
  <c r="DA302" i="1" s="1"/>
  <c r="BR339" i="1"/>
  <c r="BQ339" i="1" s="1"/>
  <c r="BT339" i="1"/>
  <c r="BS176" i="1"/>
  <c r="BV175" i="1"/>
  <c r="DC176" i="1"/>
  <c r="DF175" i="1"/>
  <c r="CH338" i="1"/>
  <c r="DV301" i="1"/>
  <c r="DR301" i="1"/>
  <c r="CM338" i="1"/>
  <c r="BY338" i="1"/>
  <c r="DO301" i="1"/>
  <c r="DK301" i="1"/>
  <c r="CG338" i="1"/>
  <c r="CJ338" i="1"/>
  <c r="DX301" i="1"/>
  <c r="CF338" i="1"/>
  <c r="EA301" i="1"/>
  <c r="DT301" i="1"/>
  <c r="DW301" i="1"/>
  <c r="DM301" i="1"/>
  <c r="DS301" i="1"/>
  <c r="DN301" i="1"/>
  <c r="DU301" i="1"/>
  <c r="CQ338" i="1"/>
  <c r="CK338" i="1"/>
  <c r="DH301" i="1"/>
  <c r="DY301" i="1"/>
  <c r="DL301" i="1"/>
  <c r="DJ301" i="1"/>
  <c r="BX338" i="1"/>
  <c r="CL338" i="1"/>
  <c r="DP301" i="1"/>
  <c r="DI301" i="1"/>
  <c r="CI338" i="1"/>
  <c r="CE338" i="1"/>
  <c r="CB338" i="1"/>
  <c r="CO338" i="1"/>
  <c r="CN338" i="1"/>
  <c r="CD338" i="1"/>
  <c r="DZ301" i="1"/>
  <c r="DQ301" i="1"/>
  <c r="CC338" i="1"/>
  <c r="CP338" i="1"/>
  <c r="CA338" i="1"/>
  <c r="BZ338" i="1"/>
  <c r="DB176" i="1" l="1"/>
  <c r="DA176" i="1" s="1"/>
  <c r="DD176" i="1"/>
  <c r="BT176" i="1"/>
  <c r="BR176" i="1"/>
  <c r="BQ176" i="1" s="1"/>
  <c r="DG302" i="1"/>
  <c r="DJ175" i="1"/>
  <c r="CN175" i="1"/>
  <c r="DQ175" i="1"/>
  <c r="CB175" i="1"/>
  <c r="EA175" i="1"/>
  <c r="BW339" i="1"/>
  <c r="CE175" i="1"/>
  <c r="CM175" i="1"/>
  <c r="CD175" i="1"/>
  <c r="CG175" i="1"/>
  <c r="DP175" i="1"/>
  <c r="BX175" i="1"/>
  <c r="CC175" i="1"/>
  <c r="CJ175" i="1"/>
  <c r="BY175" i="1"/>
  <c r="DM175" i="1"/>
  <c r="CQ175" i="1"/>
  <c r="CK175" i="1"/>
  <c r="CP175" i="1"/>
  <c r="DN175" i="1"/>
  <c r="CA175" i="1"/>
  <c r="DK175" i="1"/>
  <c r="CL175" i="1"/>
  <c r="CF175" i="1"/>
  <c r="BZ175" i="1"/>
  <c r="DL175" i="1"/>
  <c r="DR175" i="1"/>
  <c r="CI175" i="1"/>
  <c r="DH175" i="1"/>
  <c r="CH175" i="1"/>
  <c r="DW175" i="1"/>
  <c r="DS175" i="1"/>
  <c r="DO175" i="1"/>
  <c r="DX175" i="1"/>
  <c r="DY175" i="1"/>
  <c r="DV175" i="1"/>
  <c r="DI175" i="1"/>
  <c r="DZ175" i="1"/>
  <c r="CO175" i="1"/>
  <c r="DU175" i="1"/>
  <c r="DT175" i="1"/>
  <c r="BS340" i="1" l="1"/>
  <c r="BV339" i="1"/>
  <c r="DF302" i="1"/>
  <c r="DC303" i="1"/>
  <c r="DG176" i="1"/>
  <c r="BW176" i="1"/>
  <c r="DB303" i="1" l="1"/>
  <c r="DA303" i="1" s="1"/>
  <c r="DD303" i="1"/>
  <c r="BT340" i="1"/>
  <c r="BR340" i="1"/>
  <c r="BQ340" i="1" s="1"/>
  <c r="BS177" i="1"/>
  <c r="BV176" i="1"/>
  <c r="DC177" i="1"/>
  <c r="DF176" i="1"/>
  <c r="DN302" i="1"/>
  <c r="CO339" i="1"/>
  <c r="DJ302" i="1"/>
  <c r="CN339" i="1"/>
  <c r="CB339" i="1"/>
  <c r="CJ339" i="1"/>
  <c r="DI302" i="1"/>
  <c r="DW302" i="1"/>
  <c r="DH302" i="1"/>
  <c r="DT302" i="1"/>
  <c r="DQ302" i="1"/>
  <c r="CL339" i="1"/>
  <c r="CP339" i="1"/>
  <c r="DO302" i="1"/>
  <c r="CG339" i="1"/>
  <c r="DZ302" i="1"/>
  <c r="DX302" i="1"/>
  <c r="DP302" i="1"/>
  <c r="CI339" i="1"/>
  <c r="DU302" i="1"/>
  <c r="DM302" i="1"/>
  <c r="BY339" i="1"/>
  <c r="CA339" i="1"/>
  <c r="CE339" i="1"/>
  <c r="BZ339" i="1"/>
  <c r="CQ339" i="1"/>
  <c r="DK302" i="1"/>
  <c r="DY302" i="1"/>
  <c r="BX339" i="1"/>
  <c r="DS302" i="1"/>
  <c r="CC339" i="1"/>
  <c r="CK339" i="1"/>
  <c r="EA302" i="1"/>
  <c r="CM339" i="1"/>
  <c r="CH339" i="1"/>
  <c r="DL302" i="1"/>
  <c r="CF339" i="1"/>
  <c r="DR302" i="1"/>
  <c r="CD339" i="1"/>
  <c r="DV302" i="1"/>
  <c r="DB177" i="1" l="1"/>
  <c r="DA177" i="1" s="1"/>
  <c r="DD177" i="1"/>
  <c r="BR177" i="1"/>
  <c r="BQ177" i="1" s="1"/>
  <c r="BT177" i="1"/>
  <c r="DG303" i="1"/>
  <c r="CK176" i="1"/>
  <c r="CM176" i="1"/>
  <c r="CF176" i="1"/>
  <c r="DV176" i="1"/>
  <c r="DM176" i="1"/>
  <c r="CH176" i="1"/>
  <c r="BW340" i="1"/>
  <c r="DJ176" i="1"/>
  <c r="DH176" i="1"/>
  <c r="DL176" i="1"/>
  <c r="DI176" i="1"/>
  <c r="DZ176" i="1"/>
  <c r="CQ176" i="1"/>
  <c r="BY176" i="1"/>
  <c r="DR176" i="1"/>
  <c r="EA176" i="1"/>
  <c r="CJ176" i="1"/>
  <c r="CL176" i="1"/>
  <c r="CC176" i="1"/>
  <c r="DW176" i="1"/>
  <c r="CA176" i="1"/>
  <c r="DU176" i="1"/>
  <c r="CI176" i="1"/>
  <c r="CN176" i="1"/>
  <c r="DN176" i="1"/>
  <c r="CB176" i="1"/>
  <c r="CD176" i="1"/>
  <c r="CP176" i="1"/>
  <c r="DK176" i="1"/>
  <c r="DP176" i="1"/>
  <c r="DQ176" i="1"/>
  <c r="DO176" i="1"/>
  <c r="CG176" i="1"/>
  <c r="DS176" i="1"/>
  <c r="DY176" i="1"/>
  <c r="CO176" i="1"/>
  <c r="CE176" i="1"/>
  <c r="DX176" i="1"/>
  <c r="BX176" i="1"/>
  <c r="DT176" i="1"/>
  <c r="BZ176" i="1"/>
  <c r="BV340" i="1" l="1"/>
  <c r="BS341" i="1"/>
  <c r="DC304" i="1"/>
  <c r="DF303" i="1"/>
  <c r="DG177" i="1"/>
  <c r="BW177" i="1"/>
  <c r="DD304" i="1" l="1"/>
  <c r="DB304" i="1"/>
  <c r="DA304" i="1" s="1"/>
  <c r="BR341" i="1"/>
  <c r="BQ341" i="1" s="1"/>
  <c r="BT341" i="1"/>
  <c r="DF177" i="1"/>
  <c r="DC178" i="1"/>
  <c r="BV177" i="1"/>
  <c r="BS178" i="1"/>
  <c r="CL340" i="1"/>
  <c r="CA340" i="1"/>
  <c r="DL303" i="1"/>
  <c r="DT303" i="1"/>
  <c r="CD340" i="1"/>
  <c r="DP303" i="1"/>
  <c r="BZ340" i="1"/>
  <c r="CE340" i="1"/>
  <c r="DQ303" i="1"/>
  <c r="CK340" i="1"/>
  <c r="CQ340" i="1"/>
  <c r="DH303" i="1"/>
  <c r="DM303" i="1"/>
  <c r="CG340" i="1"/>
  <c r="DS303" i="1"/>
  <c r="CC340" i="1"/>
  <c r="EA303" i="1"/>
  <c r="DU303" i="1"/>
  <c r="CJ340" i="1"/>
  <c r="BX340" i="1"/>
  <c r="CM340" i="1"/>
  <c r="DK303" i="1"/>
  <c r="CH340" i="1"/>
  <c r="DW303" i="1"/>
  <c r="DO303" i="1"/>
  <c r="CF340" i="1"/>
  <c r="DZ303" i="1"/>
  <c r="CI340" i="1"/>
  <c r="CP340" i="1"/>
  <c r="DY303" i="1"/>
  <c r="DR303" i="1"/>
  <c r="DJ303" i="1"/>
  <c r="CB340" i="1"/>
  <c r="BY340" i="1"/>
  <c r="CO340" i="1"/>
  <c r="DN303" i="1"/>
  <c r="DX303" i="1"/>
  <c r="DI303" i="1"/>
  <c r="CN340" i="1"/>
  <c r="DV303" i="1"/>
  <c r="BT178" i="1" l="1"/>
  <c r="BR178" i="1"/>
  <c r="BQ178" i="1" s="1"/>
  <c r="DD178" i="1"/>
  <c r="DB178" i="1"/>
  <c r="DA178" i="1" s="1"/>
  <c r="DG304" i="1"/>
  <c r="CP177" i="1"/>
  <c r="CL177" i="1"/>
  <c r="EA177" i="1"/>
  <c r="DU177" i="1"/>
  <c r="DR177" i="1"/>
  <c r="DI177" i="1"/>
  <c r="CO177" i="1"/>
  <c r="CH177" i="1"/>
  <c r="CQ177" i="1"/>
  <c r="CM177" i="1"/>
  <c r="CF177" i="1"/>
  <c r="DZ177" i="1"/>
  <c r="CK177" i="1"/>
  <c r="BW341" i="1"/>
  <c r="BZ177" i="1"/>
  <c r="DO177" i="1"/>
  <c r="CN177" i="1"/>
  <c r="CE177" i="1"/>
  <c r="DV177" i="1"/>
  <c r="CA177" i="1"/>
  <c r="DM177" i="1"/>
  <c r="DP177" i="1"/>
  <c r="DK177" i="1"/>
  <c r="CI177" i="1"/>
  <c r="CD177" i="1"/>
  <c r="CG177" i="1"/>
  <c r="DS177" i="1"/>
  <c r="CC177" i="1"/>
  <c r="DJ177" i="1"/>
  <c r="CJ177" i="1"/>
  <c r="BY177" i="1"/>
  <c r="DQ177" i="1"/>
  <c r="DW177" i="1"/>
  <c r="DT177" i="1"/>
  <c r="CB177" i="1"/>
  <c r="DX177" i="1"/>
  <c r="DN177" i="1"/>
  <c r="DY177" i="1"/>
  <c r="BX177" i="1"/>
  <c r="DH177" i="1"/>
  <c r="DL177" i="1"/>
  <c r="BS342" i="1" l="1"/>
  <c r="BV341" i="1"/>
  <c r="DF304" i="1"/>
  <c r="DC305" i="1"/>
  <c r="BW178" i="1"/>
  <c r="DG178" i="1"/>
  <c r="DB305" i="1" l="1"/>
  <c r="DA305" i="1" s="1"/>
  <c r="DD305" i="1"/>
  <c r="BR342" i="1"/>
  <c r="BQ342" i="1" s="1"/>
  <c r="BT342" i="1"/>
  <c r="DF178" i="1"/>
  <c r="DC179" i="1"/>
  <c r="BV178" i="1"/>
  <c r="BS179" i="1"/>
  <c r="DX304" i="1"/>
  <c r="CK341" i="1"/>
  <c r="DM304" i="1"/>
  <c r="DN304" i="1"/>
  <c r="CO341" i="1"/>
  <c r="DL304" i="1"/>
  <c r="CA341" i="1"/>
  <c r="CH341" i="1"/>
  <c r="DY304" i="1"/>
  <c r="CG341" i="1"/>
  <c r="DI304" i="1"/>
  <c r="DR304" i="1"/>
  <c r="CE341" i="1"/>
  <c r="DU304" i="1"/>
  <c r="DH304" i="1"/>
  <c r="DW304" i="1"/>
  <c r="BY341" i="1"/>
  <c r="EA304" i="1"/>
  <c r="DS304" i="1"/>
  <c r="DP304" i="1"/>
  <c r="DT304" i="1"/>
  <c r="CC341" i="1"/>
  <c r="DJ304" i="1"/>
  <c r="CI341" i="1"/>
  <c r="CM341" i="1"/>
  <c r="CJ341" i="1"/>
  <c r="CF341" i="1"/>
  <c r="CP341" i="1"/>
  <c r="DO304" i="1"/>
  <c r="DV304" i="1"/>
  <c r="DK304" i="1"/>
  <c r="DQ304" i="1"/>
  <c r="CB341" i="1"/>
  <c r="BZ341" i="1"/>
  <c r="BX341" i="1"/>
  <c r="CN341" i="1"/>
  <c r="CD341" i="1"/>
  <c r="DZ304" i="1"/>
  <c r="CQ341" i="1"/>
  <c r="CL341" i="1"/>
  <c r="BT179" i="1" l="1"/>
  <c r="BR179" i="1"/>
  <c r="BQ179" i="1" s="1"/>
  <c r="DB179" i="1"/>
  <c r="DA179" i="1" s="1"/>
  <c r="DD179" i="1"/>
  <c r="DG305" i="1"/>
  <c r="DY178" i="1"/>
  <c r="CB178" i="1"/>
  <c r="BW342" i="1"/>
  <c r="CK178" i="1"/>
  <c r="BX178" i="1"/>
  <c r="CN178" i="1"/>
  <c r="CG178" i="1"/>
  <c r="BZ178" i="1"/>
  <c r="CP178" i="1"/>
  <c r="DH178" i="1"/>
  <c r="DO178" i="1"/>
  <c r="DW178" i="1"/>
  <c r="DL178" i="1"/>
  <c r="DK178" i="1"/>
  <c r="DT178" i="1"/>
  <c r="CI178" i="1"/>
  <c r="CJ178" i="1"/>
  <c r="CH178" i="1"/>
  <c r="DS178" i="1"/>
  <c r="DM178" i="1"/>
  <c r="CL178" i="1"/>
  <c r="DI178" i="1"/>
  <c r="CE178" i="1"/>
  <c r="CM178" i="1"/>
  <c r="CD178" i="1"/>
  <c r="DQ178" i="1"/>
  <c r="DU178" i="1"/>
  <c r="DV178" i="1"/>
  <c r="DJ178" i="1"/>
  <c r="DX178" i="1"/>
  <c r="CO178" i="1"/>
  <c r="BY178" i="1"/>
  <c r="DP178" i="1"/>
  <c r="CC178" i="1"/>
  <c r="CA178" i="1"/>
  <c r="EA178" i="1"/>
  <c r="DN178" i="1"/>
  <c r="DZ178" i="1"/>
  <c r="DR178" i="1"/>
  <c r="CQ178" i="1"/>
  <c r="CF178" i="1"/>
  <c r="BV342" i="1" l="1"/>
  <c r="BS343" i="1"/>
  <c r="DF305" i="1"/>
  <c r="DC306" i="1"/>
  <c r="BW179" i="1"/>
  <c r="DG179" i="1"/>
  <c r="DD306" i="1" l="1"/>
  <c r="DB306" i="1"/>
  <c r="DA306" i="1" s="1"/>
  <c r="BT343" i="1"/>
  <c r="BR343" i="1"/>
  <c r="BQ343" i="1" s="1"/>
  <c r="DC180" i="1"/>
  <c r="DF179" i="1"/>
  <c r="BV179" i="1"/>
  <c r="BS180" i="1"/>
  <c r="DR305" i="1"/>
  <c r="DU305" i="1"/>
  <c r="CG342" i="1"/>
  <c r="DQ305" i="1"/>
  <c r="CB342" i="1"/>
  <c r="DL305" i="1"/>
  <c r="CF342" i="1"/>
  <c r="DX305" i="1"/>
  <c r="DZ305" i="1"/>
  <c r="CC342" i="1"/>
  <c r="DV305" i="1"/>
  <c r="CI342" i="1"/>
  <c r="DM305" i="1"/>
  <c r="CK342" i="1"/>
  <c r="DP305" i="1"/>
  <c r="CD342" i="1"/>
  <c r="BY342" i="1"/>
  <c r="CJ342" i="1"/>
  <c r="DH305" i="1"/>
  <c r="BZ342" i="1"/>
  <c r="DO305" i="1"/>
  <c r="CL342" i="1"/>
  <c r="CO342" i="1"/>
  <c r="EA305" i="1"/>
  <c r="DY305" i="1"/>
  <c r="CM342" i="1"/>
  <c r="CP342" i="1"/>
  <c r="DW305" i="1"/>
  <c r="CQ342" i="1"/>
  <c r="DI305" i="1"/>
  <c r="DK305" i="1"/>
  <c r="CH342" i="1"/>
  <c r="CE342" i="1"/>
  <c r="CA342" i="1"/>
  <c r="DT305" i="1"/>
  <c r="BX342" i="1"/>
  <c r="DJ305" i="1"/>
  <c r="DS305" i="1"/>
  <c r="CN342" i="1"/>
  <c r="DN305" i="1"/>
  <c r="BR180" i="1" l="1"/>
  <c r="BQ180" i="1" s="1"/>
  <c r="BT180" i="1"/>
  <c r="DD180" i="1"/>
  <c r="DB180" i="1"/>
  <c r="DA180" i="1" s="1"/>
  <c r="DG306" i="1"/>
  <c r="DT179" i="1"/>
  <c r="CI179" i="1"/>
  <c r="CA179" i="1"/>
  <c r="CO179" i="1"/>
  <c r="DV179" i="1"/>
  <c r="BX179" i="1"/>
  <c r="DS179" i="1"/>
  <c r="CP179" i="1"/>
  <c r="DK179" i="1"/>
  <c r="CQ179" i="1"/>
  <c r="BY179" i="1"/>
  <c r="DP179" i="1"/>
  <c r="CL179" i="1"/>
  <c r="DH179" i="1"/>
  <c r="DN179" i="1"/>
  <c r="DQ179" i="1"/>
  <c r="CN179" i="1"/>
  <c r="DW179" i="1"/>
  <c r="DI179" i="1"/>
  <c r="CE179" i="1"/>
  <c r="CB179" i="1"/>
  <c r="DX179" i="1"/>
  <c r="DJ179" i="1"/>
  <c r="DR179" i="1"/>
  <c r="CK179" i="1"/>
  <c r="CM179" i="1"/>
  <c r="DL179" i="1"/>
  <c r="CG179" i="1"/>
  <c r="DU179" i="1"/>
  <c r="CC179" i="1"/>
  <c r="EA179" i="1"/>
  <c r="DZ179" i="1"/>
  <c r="CH179" i="1"/>
  <c r="BW343" i="1"/>
  <c r="CJ179" i="1"/>
  <c r="CD179" i="1"/>
  <c r="CF179" i="1"/>
  <c r="DM179" i="1"/>
  <c r="DO179" i="1"/>
  <c r="BZ179" i="1"/>
  <c r="DY179" i="1"/>
  <c r="BV343" i="1" l="1"/>
  <c r="BS344" i="1"/>
  <c r="DC307" i="1"/>
  <c r="DF306" i="1"/>
  <c r="BW180" i="1"/>
  <c r="DG180" i="1"/>
  <c r="DD307" i="1" l="1"/>
  <c r="DB307" i="1"/>
  <c r="DA307" i="1" s="1"/>
  <c r="BR344" i="1"/>
  <c r="BQ344" i="1" s="1"/>
  <c r="BT344" i="1"/>
  <c r="DC181" i="1"/>
  <c r="DF180" i="1"/>
  <c r="BV180" i="1"/>
  <c r="BS181" i="1"/>
  <c r="CL343" i="1"/>
  <c r="CF343" i="1"/>
  <c r="DV306" i="1"/>
  <c r="DJ306" i="1"/>
  <c r="CP343" i="1"/>
  <c r="CK343" i="1"/>
  <c r="CC343" i="1"/>
  <c r="DT306" i="1"/>
  <c r="DU306" i="1"/>
  <c r="CQ343" i="1"/>
  <c r="BZ343" i="1"/>
  <c r="DY306" i="1"/>
  <c r="DK306" i="1"/>
  <c r="DP306" i="1"/>
  <c r="DS306" i="1"/>
  <c r="CB343" i="1"/>
  <c r="CN343" i="1"/>
  <c r="CG343" i="1"/>
  <c r="EA306" i="1"/>
  <c r="DH306" i="1"/>
  <c r="CA343" i="1"/>
  <c r="DN306" i="1"/>
  <c r="DQ306" i="1"/>
  <c r="DR306" i="1"/>
  <c r="CH343" i="1"/>
  <c r="DO306" i="1"/>
  <c r="DL306" i="1"/>
  <c r="BY343" i="1"/>
  <c r="DI306" i="1"/>
  <c r="DW306" i="1"/>
  <c r="CE343" i="1"/>
  <c r="CO343" i="1"/>
  <c r="DM306" i="1"/>
  <c r="BX343" i="1"/>
  <c r="DX306" i="1"/>
  <c r="CD343" i="1"/>
  <c r="DZ306" i="1"/>
  <c r="CI343" i="1"/>
  <c r="CM343" i="1"/>
  <c r="CJ343" i="1"/>
  <c r="BT181" i="1" l="1"/>
  <c r="BR181" i="1"/>
  <c r="BQ181" i="1" s="1"/>
  <c r="DB181" i="1"/>
  <c r="DA181" i="1" s="1"/>
  <c r="DD181" i="1"/>
  <c r="DG307" i="1"/>
  <c r="DX180" i="1"/>
  <c r="BX180" i="1"/>
  <c r="BZ180" i="1"/>
  <c r="DO180" i="1"/>
  <c r="BW344" i="1"/>
  <c r="DS180" i="1"/>
  <c r="DK180" i="1"/>
  <c r="DH180" i="1"/>
  <c r="CK180" i="1"/>
  <c r="CN180" i="1"/>
  <c r="DM180" i="1"/>
  <c r="CC180" i="1"/>
  <c r="DW180" i="1"/>
  <c r="CE180" i="1"/>
  <c r="DY180" i="1"/>
  <c r="CB180" i="1"/>
  <c r="DV180" i="1"/>
  <c r="DN180" i="1"/>
  <c r="DP180" i="1"/>
  <c r="CI180" i="1"/>
  <c r="DJ180" i="1"/>
  <c r="DI180" i="1"/>
  <c r="CL180" i="1"/>
  <c r="DT180" i="1"/>
  <c r="CF180" i="1"/>
  <c r="CM180" i="1"/>
  <c r="DL180" i="1"/>
  <c r="CJ180" i="1"/>
  <c r="DU180" i="1"/>
  <c r="EA180" i="1"/>
  <c r="CG180" i="1"/>
  <c r="CQ180" i="1"/>
  <c r="CH180" i="1"/>
  <c r="DZ180" i="1"/>
  <c r="DR180" i="1"/>
  <c r="BY180" i="1"/>
  <c r="CO180" i="1"/>
  <c r="CP180" i="1"/>
  <c r="CD180" i="1"/>
  <c r="DQ180" i="1"/>
  <c r="CA180" i="1"/>
  <c r="BV344" i="1" l="1"/>
  <c r="BS345" i="1"/>
  <c r="DC308" i="1"/>
  <c r="DF307" i="1"/>
  <c r="DG181" i="1"/>
  <c r="BW181" i="1"/>
  <c r="DB308" i="1" l="1"/>
  <c r="DA308" i="1" s="1"/>
  <c r="DD308" i="1"/>
  <c r="BT345" i="1"/>
  <c r="BR345" i="1"/>
  <c r="BQ345" i="1" s="1"/>
  <c r="DC182" i="1"/>
  <c r="DF181" i="1"/>
  <c r="BV181" i="1"/>
  <c r="BS182" i="1"/>
  <c r="CL344" i="1"/>
  <c r="DQ307" i="1"/>
  <c r="CF344" i="1"/>
  <c r="CQ344" i="1"/>
  <c r="BY344" i="1"/>
  <c r="DI307" i="1"/>
  <c r="DM307" i="1"/>
  <c r="DK307" i="1"/>
  <c r="CN344" i="1"/>
  <c r="BZ344" i="1"/>
  <c r="CA344" i="1"/>
  <c r="DH307" i="1"/>
  <c r="DR307" i="1"/>
  <c r="CJ344" i="1"/>
  <c r="DN307" i="1"/>
  <c r="CE344" i="1"/>
  <c r="CK344" i="1"/>
  <c r="DY307" i="1"/>
  <c r="DO307" i="1"/>
  <c r="DV307" i="1"/>
  <c r="CD344" i="1"/>
  <c r="DZ307" i="1"/>
  <c r="DX307" i="1"/>
  <c r="DS307" i="1"/>
  <c r="CM344" i="1"/>
  <c r="CG344" i="1"/>
  <c r="DL307" i="1"/>
  <c r="EA307" i="1"/>
  <c r="CH344" i="1"/>
  <c r="CC344" i="1"/>
  <c r="CO344" i="1"/>
  <c r="DT307" i="1"/>
  <c r="DP307" i="1"/>
  <c r="CB344" i="1"/>
  <c r="DJ307" i="1"/>
  <c r="DU307" i="1"/>
  <c r="CI344" i="1"/>
  <c r="CP344" i="1"/>
  <c r="DW307" i="1"/>
  <c r="BX344" i="1"/>
  <c r="BT182" i="1" l="1"/>
  <c r="BR182" i="1"/>
  <c r="BQ182" i="1" s="1"/>
  <c r="DB182" i="1"/>
  <c r="DA182" i="1" s="1"/>
  <c r="DD182" i="1"/>
  <c r="BW345" i="1"/>
  <c r="DS181" i="1"/>
  <c r="CP181" i="1"/>
  <c r="EA181" i="1"/>
  <c r="CC181" i="1"/>
  <c r="CI181" i="1"/>
  <c r="BZ181" i="1"/>
  <c r="DY181" i="1"/>
  <c r="DI181" i="1"/>
  <c r="DK181" i="1"/>
  <c r="BX181" i="1"/>
  <c r="DL181" i="1"/>
  <c r="DX181" i="1"/>
  <c r="DO181" i="1"/>
  <c r="CE181" i="1"/>
  <c r="DP181" i="1"/>
  <c r="CA181" i="1"/>
  <c r="DW181" i="1"/>
  <c r="CF181" i="1"/>
  <c r="DJ181" i="1"/>
  <c r="DM181" i="1"/>
  <c r="DQ181" i="1"/>
  <c r="DR181" i="1"/>
  <c r="CH181" i="1"/>
  <c r="DN181" i="1"/>
  <c r="CQ181" i="1"/>
  <c r="DG308" i="1"/>
  <c r="CK181" i="1"/>
  <c r="DH181" i="1"/>
  <c r="DZ181" i="1"/>
  <c r="BY181" i="1"/>
  <c r="CL181" i="1"/>
  <c r="CM181" i="1"/>
  <c r="CO181" i="1"/>
  <c r="CG181" i="1"/>
  <c r="CN181" i="1"/>
  <c r="DU181" i="1"/>
  <c r="CB181" i="1"/>
  <c r="CD181" i="1"/>
  <c r="DT181" i="1"/>
  <c r="DV181" i="1"/>
  <c r="CJ181" i="1"/>
  <c r="DF308" i="1" l="1"/>
  <c r="DC309" i="1"/>
  <c r="BS346" i="1"/>
  <c r="BV345" i="1"/>
  <c r="BW182" i="1"/>
  <c r="DG182" i="1"/>
  <c r="BR346" i="1" l="1"/>
  <c r="BQ346" i="1" s="1"/>
  <c r="BT346" i="1"/>
  <c r="DB309" i="1"/>
  <c r="DA309" i="1" s="1"/>
  <c r="DD309" i="1"/>
  <c r="BV182" i="1"/>
  <c r="BS183" i="1"/>
  <c r="DC183" i="1"/>
  <c r="DF182" i="1"/>
  <c r="DN308" i="1"/>
  <c r="CN345" i="1"/>
  <c r="DM308" i="1"/>
  <c r="CG345" i="1"/>
  <c r="DP308" i="1"/>
  <c r="CF345" i="1"/>
  <c r="BY345" i="1"/>
  <c r="DJ308" i="1"/>
  <c r="DV308" i="1"/>
  <c r="CK345" i="1"/>
  <c r="CB345" i="1"/>
  <c r="CJ345" i="1"/>
  <c r="DL308" i="1"/>
  <c r="CE345" i="1"/>
  <c r="CA345" i="1"/>
  <c r="CH345" i="1"/>
  <c r="DZ308" i="1"/>
  <c r="CP345" i="1"/>
  <c r="DI308" i="1"/>
  <c r="DR308" i="1"/>
  <c r="EA308" i="1"/>
  <c r="CQ345" i="1"/>
  <c r="DU308" i="1"/>
  <c r="DO308" i="1"/>
  <c r="DS308" i="1"/>
  <c r="DK308" i="1"/>
  <c r="CI345" i="1"/>
  <c r="BZ345" i="1"/>
  <c r="CD345" i="1"/>
  <c r="CO345" i="1"/>
  <c r="BX345" i="1"/>
  <c r="DT308" i="1"/>
  <c r="CM345" i="1"/>
  <c r="CC345" i="1"/>
  <c r="DQ308" i="1"/>
  <c r="DX308" i="1"/>
  <c r="DY308" i="1"/>
  <c r="DH308" i="1"/>
  <c r="DW308" i="1"/>
  <c r="CL345" i="1"/>
  <c r="DD183" i="1" l="1"/>
  <c r="DB183" i="1"/>
  <c r="DA183" i="1" s="1"/>
  <c r="BR183" i="1"/>
  <c r="BQ183" i="1" s="1"/>
  <c r="BT183" i="1"/>
  <c r="DG309" i="1"/>
  <c r="BX182" i="1"/>
  <c r="CE182" i="1"/>
  <c r="CC182" i="1"/>
  <c r="BW346" i="1"/>
  <c r="DU182" i="1"/>
  <c r="DL182" i="1"/>
  <c r="DH182" i="1"/>
  <c r="CA182" i="1"/>
  <c r="BY182" i="1"/>
  <c r="CK182" i="1"/>
  <c r="CD182" i="1"/>
  <c r="DW182" i="1"/>
  <c r="CP182" i="1"/>
  <c r="EA182" i="1"/>
  <c r="DK182" i="1"/>
  <c r="CF182" i="1"/>
  <c r="CJ182" i="1"/>
  <c r="DI182" i="1"/>
  <c r="CM182" i="1"/>
  <c r="DZ182" i="1"/>
  <c r="DM182" i="1"/>
  <c r="CQ182" i="1"/>
  <c r="BZ182" i="1"/>
  <c r="CH182" i="1"/>
  <c r="DN182" i="1"/>
  <c r="DJ182" i="1"/>
  <c r="DV182" i="1"/>
  <c r="DP182" i="1"/>
  <c r="DR182" i="1"/>
  <c r="DY182" i="1"/>
  <c r="DS182" i="1"/>
  <c r="DQ182" i="1"/>
  <c r="CO182" i="1"/>
  <c r="DX182" i="1"/>
  <c r="CI182" i="1"/>
  <c r="CN182" i="1"/>
  <c r="CL182" i="1"/>
  <c r="DT182" i="1"/>
  <c r="CG182" i="1"/>
  <c r="DO182" i="1"/>
  <c r="CB182" i="1"/>
  <c r="BV346" i="1" l="1"/>
  <c r="BS347" i="1"/>
  <c r="DC310" i="1"/>
  <c r="DF309" i="1"/>
  <c r="DG183" i="1"/>
  <c r="BW183" i="1"/>
  <c r="BT347" i="1" l="1"/>
  <c r="BR347" i="1"/>
  <c r="BQ347" i="1" s="1"/>
  <c r="DD310" i="1"/>
  <c r="DB310" i="1"/>
  <c r="DA310" i="1" s="1"/>
  <c r="BV183" i="1"/>
  <c r="BS184" i="1"/>
  <c r="DF183" i="1"/>
  <c r="DC184" i="1"/>
  <c r="DJ309" i="1"/>
  <c r="CI346" i="1"/>
  <c r="CP346" i="1"/>
  <c r="DT309" i="1"/>
  <c r="CK346" i="1"/>
  <c r="CH346" i="1"/>
  <c r="CM346" i="1"/>
  <c r="DO309" i="1"/>
  <c r="CA346" i="1"/>
  <c r="CQ346" i="1"/>
  <c r="DV309" i="1"/>
  <c r="DY309" i="1"/>
  <c r="EA309" i="1"/>
  <c r="CL346" i="1"/>
  <c r="CG346" i="1"/>
  <c r="BX346" i="1"/>
  <c r="DP309" i="1"/>
  <c r="BY346" i="1"/>
  <c r="DI309" i="1"/>
  <c r="DR309" i="1"/>
  <c r="CN346" i="1"/>
  <c r="DQ309" i="1"/>
  <c r="DM309" i="1"/>
  <c r="CJ346" i="1"/>
  <c r="CC346" i="1"/>
  <c r="CF346" i="1"/>
  <c r="DK309" i="1"/>
  <c r="CO346" i="1"/>
  <c r="DW309" i="1"/>
  <c r="CB346" i="1"/>
  <c r="DU309" i="1"/>
  <c r="BZ346" i="1"/>
  <c r="DZ309" i="1"/>
  <c r="DL309" i="1"/>
  <c r="DN309" i="1"/>
  <c r="DH309" i="1"/>
  <c r="CE346" i="1"/>
  <c r="DX309" i="1"/>
  <c r="CD346" i="1"/>
  <c r="DS309" i="1"/>
  <c r="DD184" i="1" l="1"/>
  <c r="DB184" i="1"/>
  <c r="DA184" i="1" s="1"/>
  <c r="BR184" i="1"/>
  <c r="BQ184" i="1" s="1"/>
  <c r="BT184" i="1"/>
  <c r="BW347" i="1"/>
  <c r="CH183" i="1"/>
  <c r="DO183" i="1"/>
  <c r="DN183" i="1"/>
  <c r="CC183" i="1"/>
  <c r="BX183" i="1"/>
  <c r="DQ183" i="1"/>
  <c r="CA183" i="1"/>
  <c r="CF183" i="1"/>
  <c r="DM183" i="1"/>
  <c r="CL183" i="1"/>
  <c r="DH183" i="1"/>
  <c r="DI183" i="1"/>
  <c r="DV183" i="1"/>
  <c r="DW183" i="1"/>
  <c r="BZ183" i="1"/>
  <c r="DS183" i="1"/>
  <c r="CK183" i="1"/>
  <c r="EA183" i="1"/>
  <c r="CM183" i="1"/>
  <c r="DZ183" i="1"/>
  <c r="DT183" i="1"/>
  <c r="DU183" i="1"/>
  <c r="DY183" i="1"/>
  <c r="CO183" i="1"/>
  <c r="CI183" i="1"/>
  <c r="CQ183" i="1"/>
  <c r="CN183" i="1"/>
  <c r="CD183" i="1"/>
  <c r="DJ183" i="1"/>
  <c r="BY183" i="1"/>
  <c r="CG183" i="1"/>
  <c r="CE183" i="1"/>
  <c r="DP183" i="1"/>
  <c r="CP183" i="1"/>
  <c r="DG310" i="1"/>
  <c r="DL183" i="1"/>
  <c r="DX183" i="1"/>
  <c r="CJ183" i="1"/>
  <c r="CB183" i="1"/>
  <c r="DK183" i="1"/>
  <c r="DR183" i="1"/>
  <c r="DC311" i="1" l="1"/>
  <c r="DF310" i="1"/>
  <c r="BV347" i="1"/>
  <c r="BS348" i="1"/>
  <c r="DG184" i="1"/>
  <c r="BW184" i="1"/>
  <c r="BR348" i="1" l="1"/>
  <c r="BQ348" i="1" s="1"/>
  <c r="BT348" i="1"/>
  <c r="DB311" i="1"/>
  <c r="DA311" i="1" s="1"/>
  <c r="DD311" i="1"/>
  <c r="BS185" i="1"/>
  <c r="BV184" i="1"/>
  <c r="DC185" i="1"/>
  <c r="DF184" i="1"/>
  <c r="CL347" i="1"/>
  <c r="DT310" i="1"/>
  <c r="CP347" i="1"/>
  <c r="DQ310" i="1"/>
  <c r="DJ310" i="1"/>
  <c r="DZ310" i="1"/>
  <c r="DX310" i="1"/>
  <c r="CI347" i="1"/>
  <c r="DN310" i="1"/>
  <c r="CO347" i="1"/>
  <c r="CD347" i="1"/>
  <c r="DL310" i="1"/>
  <c r="CK347" i="1"/>
  <c r="BY347" i="1"/>
  <c r="DK310" i="1"/>
  <c r="DM310" i="1"/>
  <c r="DY310" i="1"/>
  <c r="CN347" i="1"/>
  <c r="CB347" i="1"/>
  <c r="DO310" i="1"/>
  <c r="CC347" i="1"/>
  <c r="DU310" i="1"/>
  <c r="EA310" i="1"/>
  <c r="DH310" i="1"/>
  <c r="CE347" i="1"/>
  <c r="CM347" i="1"/>
  <c r="DR310" i="1"/>
  <c r="DS310" i="1"/>
  <c r="DP310" i="1"/>
  <c r="CQ347" i="1"/>
  <c r="CH347" i="1"/>
  <c r="CF347" i="1"/>
  <c r="DW310" i="1"/>
  <c r="CG347" i="1"/>
  <c r="CA347" i="1"/>
  <c r="CJ347" i="1"/>
  <c r="BX347" i="1"/>
  <c r="DV310" i="1"/>
  <c r="DI310" i="1"/>
  <c r="BZ347" i="1"/>
  <c r="DB185" i="1" l="1"/>
  <c r="DA185" i="1" s="1"/>
  <c r="DD185" i="1"/>
  <c r="BT185" i="1"/>
  <c r="BR185" i="1"/>
  <c r="BQ185" i="1" s="1"/>
  <c r="BW348" i="1"/>
  <c r="CD184" i="1"/>
  <c r="CN184" i="1"/>
  <c r="DG311" i="1"/>
  <c r="CC184" i="1"/>
  <c r="DU184" i="1"/>
  <c r="BX184" i="1"/>
  <c r="CQ184" i="1"/>
  <c r="DN184" i="1"/>
  <c r="DR184" i="1"/>
  <c r="EA184" i="1"/>
  <c r="DI184" i="1"/>
  <c r="DP184" i="1"/>
  <c r="DQ184" i="1"/>
  <c r="CO184" i="1"/>
  <c r="BY184" i="1"/>
  <c r="CB184" i="1"/>
  <c r="DH184" i="1"/>
  <c r="CP184" i="1"/>
  <c r="DT184" i="1"/>
  <c r="DK184" i="1"/>
  <c r="DJ184" i="1"/>
  <c r="BZ184" i="1"/>
  <c r="DY184" i="1"/>
  <c r="DZ184" i="1"/>
  <c r="CA184" i="1"/>
  <c r="DV184" i="1"/>
  <c r="DW184" i="1"/>
  <c r="DS184" i="1"/>
  <c r="DM184" i="1"/>
  <c r="CI184" i="1"/>
  <c r="DO184" i="1"/>
  <c r="CJ184" i="1"/>
  <c r="CE184" i="1"/>
  <c r="CF184" i="1"/>
  <c r="CM184" i="1"/>
  <c r="CK184" i="1"/>
  <c r="DL184" i="1"/>
  <c r="DX184" i="1"/>
  <c r="CL184" i="1"/>
  <c r="CG184" i="1"/>
  <c r="CH184" i="1"/>
  <c r="DF311" i="1" l="1"/>
  <c r="DC312" i="1"/>
  <c r="BS349" i="1"/>
  <c r="BV348" i="1"/>
  <c r="DG185" i="1"/>
  <c r="BW185" i="1"/>
  <c r="BT349" i="1" l="1"/>
  <c r="BR349" i="1"/>
  <c r="BQ349" i="1" s="1"/>
  <c r="DD312" i="1"/>
  <c r="DB312" i="1"/>
  <c r="DA312" i="1" s="1"/>
  <c r="DC186" i="1"/>
  <c r="DF185" i="1"/>
  <c r="BS186" i="1"/>
  <c r="BV185" i="1"/>
  <c r="DN311" i="1"/>
  <c r="DP311" i="1"/>
  <c r="DK311" i="1"/>
  <c r="CF348" i="1"/>
  <c r="DH311" i="1"/>
  <c r="CC348" i="1"/>
  <c r="DQ311" i="1"/>
  <c r="BZ348" i="1"/>
  <c r="DX311" i="1"/>
  <c r="DW311" i="1"/>
  <c r="CJ348" i="1"/>
  <c r="CN348" i="1"/>
  <c r="DS311" i="1"/>
  <c r="DM311" i="1"/>
  <c r="BY348" i="1"/>
  <c r="CH348" i="1"/>
  <c r="DL311" i="1"/>
  <c r="CI348" i="1"/>
  <c r="CP348" i="1"/>
  <c r="CL348" i="1"/>
  <c r="DV311" i="1"/>
  <c r="DZ311" i="1"/>
  <c r="DY311" i="1"/>
  <c r="CB348" i="1"/>
  <c r="CM348" i="1"/>
  <c r="DT311" i="1"/>
  <c r="DI311" i="1"/>
  <c r="CD348" i="1"/>
  <c r="CQ348" i="1"/>
  <c r="EA311" i="1"/>
  <c r="DR311" i="1"/>
  <c r="CO348" i="1"/>
  <c r="DO311" i="1"/>
  <c r="CE348" i="1"/>
  <c r="CA348" i="1"/>
  <c r="CK348" i="1"/>
  <c r="CG348" i="1"/>
  <c r="DJ311" i="1"/>
  <c r="DU311" i="1"/>
  <c r="BX348" i="1"/>
  <c r="BT186" i="1" l="1"/>
  <c r="BR186" i="1"/>
  <c r="BQ186" i="1" s="1"/>
  <c r="DB186" i="1"/>
  <c r="DA186" i="1" s="1"/>
  <c r="DD186" i="1"/>
  <c r="BW349" i="1"/>
  <c r="CE185" i="1"/>
  <c r="DK185" i="1"/>
  <c r="DG312" i="1"/>
  <c r="DO185" i="1"/>
  <c r="CP185" i="1"/>
  <c r="CN185" i="1"/>
  <c r="DN185" i="1"/>
  <c r="DL185" i="1"/>
  <c r="DX185" i="1"/>
  <c r="DQ185" i="1"/>
  <c r="CA185" i="1"/>
  <c r="DR185" i="1"/>
  <c r="EA185" i="1"/>
  <c r="DS185" i="1"/>
  <c r="DT185" i="1"/>
  <c r="DM185" i="1"/>
  <c r="DI185" i="1"/>
  <c r="DP185" i="1"/>
  <c r="DZ185" i="1"/>
  <c r="DU185" i="1"/>
  <c r="CC185" i="1"/>
  <c r="CF185" i="1"/>
  <c r="DH185" i="1"/>
  <c r="CH185" i="1"/>
  <c r="BX185" i="1"/>
  <c r="CJ185" i="1"/>
  <c r="CD185" i="1"/>
  <c r="CK185" i="1"/>
  <c r="BZ185" i="1"/>
  <c r="DW185" i="1"/>
  <c r="DV185" i="1"/>
  <c r="CB185" i="1"/>
  <c r="CO185" i="1"/>
  <c r="DY185" i="1"/>
  <c r="CG185" i="1"/>
  <c r="CQ185" i="1"/>
  <c r="BY185" i="1"/>
  <c r="CI185" i="1"/>
  <c r="DJ185" i="1"/>
  <c r="CL185" i="1"/>
  <c r="CM185" i="1"/>
  <c r="DF312" i="1" l="1"/>
  <c r="DC313" i="1"/>
  <c r="BS350" i="1"/>
  <c r="BV349" i="1"/>
  <c r="BW186" i="1"/>
  <c r="DG186" i="1"/>
  <c r="BR350" i="1" l="1"/>
  <c r="BQ350" i="1" s="1"/>
  <c r="BT350" i="1"/>
  <c r="DB313" i="1"/>
  <c r="DA313" i="1" s="1"/>
  <c r="DD313" i="1"/>
  <c r="DC187" i="1"/>
  <c r="DF186" i="1"/>
  <c r="BV186" i="1"/>
  <c r="BS187" i="1"/>
  <c r="CK349" i="1"/>
  <c r="EA312" i="1"/>
  <c r="CJ349" i="1"/>
  <c r="CD349" i="1"/>
  <c r="DZ312" i="1"/>
  <c r="CF349" i="1"/>
  <c r="DN312" i="1"/>
  <c r="CB349" i="1"/>
  <c r="CH349" i="1"/>
  <c r="CO349" i="1"/>
  <c r="DR312" i="1"/>
  <c r="DQ312" i="1"/>
  <c r="CL349" i="1"/>
  <c r="DU312" i="1"/>
  <c r="CE349" i="1"/>
  <c r="CA349" i="1"/>
  <c r="DY312" i="1"/>
  <c r="DT312" i="1"/>
  <c r="CQ349" i="1"/>
  <c r="CN349" i="1"/>
  <c r="DS312" i="1"/>
  <c r="DO312" i="1"/>
  <c r="DL312" i="1"/>
  <c r="CC349" i="1"/>
  <c r="BZ349" i="1"/>
  <c r="DH312" i="1"/>
  <c r="DP312" i="1"/>
  <c r="DX312" i="1"/>
  <c r="CI349" i="1"/>
  <c r="DK312" i="1"/>
  <c r="DI312" i="1"/>
  <c r="DJ312" i="1"/>
  <c r="DW312" i="1"/>
  <c r="BX349" i="1"/>
  <c r="CG349" i="1"/>
  <c r="CM349" i="1"/>
  <c r="DV312" i="1"/>
  <c r="DM312" i="1"/>
  <c r="CP349" i="1"/>
  <c r="BY349" i="1"/>
  <c r="BR187" i="1" l="1"/>
  <c r="BQ187" i="1" s="1"/>
  <c r="BT187" i="1"/>
  <c r="DB187" i="1"/>
  <c r="DA187" i="1" s="1"/>
  <c r="DD187" i="1"/>
  <c r="BW350" i="1"/>
  <c r="BZ186" i="1"/>
  <c r="CD186" i="1"/>
  <c r="DG313" i="1"/>
  <c r="DH186" i="1"/>
  <c r="DP186" i="1"/>
  <c r="CF186" i="1"/>
  <c r="DZ186" i="1"/>
  <c r="CQ186" i="1"/>
  <c r="DY186" i="1"/>
  <c r="CL186" i="1"/>
  <c r="CK186" i="1"/>
  <c r="CN186" i="1"/>
  <c r="CJ186" i="1"/>
  <c r="CM186" i="1"/>
  <c r="CA186" i="1"/>
  <c r="EA186" i="1"/>
  <c r="DV186" i="1"/>
  <c r="DM186" i="1"/>
  <c r="CH186" i="1"/>
  <c r="BX186" i="1"/>
  <c r="CB186" i="1"/>
  <c r="DR186" i="1"/>
  <c r="BY186" i="1"/>
  <c r="CC186" i="1"/>
  <c r="DI186" i="1"/>
  <c r="CO186" i="1"/>
  <c r="DK186" i="1"/>
  <c r="CI186" i="1"/>
  <c r="DT186" i="1"/>
  <c r="DW186" i="1"/>
  <c r="DL186" i="1"/>
  <c r="DX186" i="1"/>
  <c r="CP186" i="1"/>
  <c r="CG186" i="1"/>
  <c r="DQ186" i="1"/>
  <c r="CE186" i="1"/>
  <c r="DJ186" i="1"/>
  <c r="DS186" i="1"/>
  <c r="DU186" i="1"/>
  <c r="DO186" i="1"/>
  <c r="DN186" i="1"/>
  <c r="DF313" i="1" l="1"/>
  <c r="DC314" i="1"/>
  <c r="BS351" i="1"/>
  <c r="BV350" i="1"/>
  <c r="CP108" i="1"/>
  <c r="CR108" i="1"/>
  <c r="EA108" i="1"/>
  <c r="CQ108" i="1"/>
  <c r="DZ108" i="1"/>
  <c r="CS108" i="1"/>
  <c r="DG187" i="1"/>
  <c r="BW187" i="1"/>
  <c r="BR351" i="1" l="1"/>
  <c r="BQ351" i="1" s="1"/>
  <c r="BT351" i="1"/>
  <c r="DD314" i="1"/>
  <c r="DB314" i="1"/>
  <c r="DA314" i="1" s="1"/>
  <c r="BS188" i="1"/>
  <c r="BV187" i="1"/>
  <c r="DC188" i="1"/>
  <c r="DF187" i="1"/>
  <c r="DX313" i="1"/>
  <c r="DQ313" i="1"/>
  <c r="CK350" i="1"/>
  <c r="DT313" i="1"/>
  <c r="CN350" i="1"/>
  <c r="EA313" i="1"/>
  <c r="DY313" i="1"/>
  <c r="CA350" i="1"/>
  <c r="CE350" i="1"/>
  <c r="DJ313" i="1"/>
  <c r="DK313" i="1"/>
  <c r="BX350" i="1"/>
  <c r="CM350" i="1"/>
  <c r="CJ350" i="1"/>
  <c r="CL350" i="1"/>
  <c r="DO313" i="1"/>
  <c r="BY350" i="1"/>
  <c r="DM313" i="1"/>
  <c r="DV313" i="1"/>
  <c r="CH350" i="1"/>
  <c r="CD350" i="1"/>
  <c r="DR313" i="1"/>
  <c r="BZ350" i="1"/>
  <c r="DI313" i="1"/>
  <c r="DS313" i="1"/>
  <c r="CC350" i="1"/>
  <c r="CF350" i="1"/>
  <c r="CQ350" i="1"/>
  <c r="DW313" i="1"/>
  <c r="DP313" i="1"/>
  <c r="DZ313" i="1"/>
  <c r="DU313" i="1"/>
  <c r="CO350" i="1"/>
  <c r="CI350" i="1"/>
  <c r="CB350" i="1"/>
  <c r="DH313" i="1"/>
  <c r="CG350" i="1"/>
  <c r="DL313" i="1"/>
  <c r="DN313" i="1"/>
  <c r="CP350" i="1"/>
  <c r="DD188" i="1" l="1"/>
  <c r="DB188" i="1"/>
  <c r="DA188" i="1" s="1"/>
  <c r="BT188" i="1"/>
  <c r="BR188" i="1"/>
  <c r="BQ188" i="1" s="1"/>
  <c r="DG314" i="1"/>
  <c r="CM187" i="1"/>
  <c r="CI187" i="1"/>
  <c r="DY187" i="1"/>
  <c r="CE187" i="1"/>
  <c r="CG187" i="1"/>
  <c r="CH187" i="1"/>
  <c r="DX187" i="1"/>
  <c r="DK187" i="1"/>
  <c r="BX187" i="1"/>
  <c r="CD187" i="1"/>
  <c r="CB187" i="1"/>
  <c r="DM187" i="1"/>
  <c r="DI187" i="1"/>
  <c r="DP187" i="1"/>
  <c r="DO187" i="1"/>
  <c r="DH187" i="1"/>
  <c r="BY187" i="1"/>
  <c r="DU187" i="1"/>
  <c r="DL187" i="1"/>
  <c r="CQ187" i="1"/>
  <c r="DT187" i="1"/>
  <c r="EA187" i="1"/>
  <c r="DJ187" i="1"/>
  <c r="CA187" i="1"/>
  <c r="BW351" i="1"/>
  <c r="CN187" i="1"/>
  <c r="DW187" i="1"/>
  <c r="CJ187" i="1"/>
  <c r="CO187" i="1"/>
  <c r="CL187" i="1"/>
  <c r="DR187" i="1"/>
  <c r="CP187" i="1"/>
  <c r="DZ187" i="1"/>
  <c r="DQ187" i="1"/>
  <c r="DN187" i="1"/>
  <c r="DS187" i="1"/>
  <c r="CK187" i="1"/>
  <c r="DV187" i="1"/>
  <c r="CF187" i="1"/>
  <c r="BZ187" i="1"/>
  <c r="CC187" i="1"/>
  <c r="BV351" i="1" l="1"/>
  <c r="BS352" i="1"/>
  <c r="DC315" i="1"/>
  <c r="DF314" i="1"/>
  <c r="BW188" i="1"/>
  <c r="DG188" i="1"/>
  <c r="DB315" i="1" l="1"/>
  <c r="DA315" i="1" s="1"/>
  <c r="DD315" i="1"/>
  <c r="BR352" i="1"/>
  <c r="BQ352" i="1" s="1"/>
  <c r="BT352" i="1"/>
  <c r="DC189" i="1"/>
  <c r="DF188" i="1"/>
  <c r="BS189" i="1"/>
  <c r="BV188" i="1"/>
  <c r="CK351" i="1"/>
  <c r="DZ314" i="1"/>
  <c r="CF351" i="1"/>
  <c r="DM314" i="1"/>
  <c r="CC351" i="1"/>
  <c r="DU314" i="1"/>
  <c r="CH351" i="1"/>
  <c r="BY351" i="1"/>
  <c r="DK314" i="1"/>
  <c r="DS314" i="1"/>
  <c r="DR314" i="1"/>
  <c r="DP314" i="1"/>
  <c r="CA351" i="1"/>
  <c r="DV314" i="1"/>
  <c r="CI351" i="1"/>
  <c r="DT314" i="1"/>
  <c r="DX314" i="1"/>
  <c r="DW314" i="1"/>
  <c r="DQ314" i="1"/>
  <c r="BZ351" i="1"/>
  <c r="CM351" i="1"/>
  <c r="DL314" i="1"/>
  <c r="DY314" i="1"/>
  <c r="CN351" i="1"/>
  <c r="BX351" i="1"/>
  <c r="CO351" i="1"/>
  <c r="CB351" i="1"/>
  <c r="CE351" i="1"/>
  <c r="DJ314" i="1"/>
  <c r="CJ351" i="1"/>
  <c r="DI314" i="1"/>
  <c r="CP351" i="1"/>
  <c r="CQ351" i="1"/>
  <c r="DH314" i="1"/>
  <c r="DO314" i="1"/>
  <c r="CD351" i="1"/>
  <c r="EA314" i="1"/>
  <c r="DN314" i="1"/>
  <c r="CL351" i="1"/>
  <c r="CG351" i="1"/>
  <c r="BT189" i="1" l="1"/>
  <c r="BR189" i="1"/>
  <c r="BQ189" i="1" s="1"/>
  <c r="DD189" i="1"/>
  <c r="DB189" i="1"/>
  <c r="DA189" i="1" s="1"/>
  <c r="DG315" i="1"/>
  <c r="DW188" i="1"/>
  <c r="CP188" i="1"/>
  <c r="BW352" i="1"/>
  <c r="CN188" i="1"/>
  <c r="DM188" i="1"/>
  <c r="CD188" i="1"/>
  <c r="CE188" i="1"/>
  <c r="DR188" i="1"/>
  <c r="DT188" i="1"/>
  <c r="EA188" i="1"/>
  <c r="CQ188" i="1"/>
  <c r="CI188" i="1"/>
  <c r="CK188" i="1"/>
  <c r="CM188" i="1"/>
  <c r="DK188" i="1"/>
  <c r="DV188" i="1"/>
  <c r="DU188" i="1"/>
  <c r="DL188" i="1"/>
  <c r="DN188" i="1"/>
  <c r="DZ188" i="1"/>
  <c r="DO188" i="1"/>
  <c r="DI188" i="1"/>
  <c r="CH188" i="1"/>
  <c r="DY188" i="1"/>
  <c r="BX188" i="1"/>
  <c r="DX188" i="1"/>
  <c r="CB188" i="1"/>
  <c r="CO188" i="1"/>
  <c r="DH188" i="1"/>
  <c r="CG188" i="1"/>
  <c r="DS188" i="1"/>
  <c r="DQ188" i="1"/>
  <c r="CL188" i="1"/>
  <c r="BY188" i="1"/>
  <c r="DP188" i="1"/>
  <c r="CJ188" i="1"/>
  <c r="CC188" i="1"/>
  <c r="CF188" i="1"/>
  <c r="DJ188" i="1"/>
  <c r="CA188" i="1"/>
  <c r="BZ188" i="1"/>
  <c r="BV352" i="1" l="1"/>
  <c r="BS353" i="1"/>
  <c r="DC316" i="1"/>
  <c r="DF315" i="1"/>
  <c r="DG189" i="1"/>
  <c r="BW189" i="1"/>
  <c r="DD316" i="1" l="1"/>
  <c r="DB316" i="1"/>
  <c r="DA316" i="1" s="1"/>
  <c r="BR353" i="1"/>
  <c r="BQ353" i="1" s="1"/>
  <c r="BT353" i="1"/>
  <c r="BS190" i="1"/>
  <c r="BV189" i="1"/>
  <c r="DC190" i="1"/>
  <c r="DF189" i="1"/>
  <c r="CQ352" i="1"/>
  <c r="CM352" i="1"/>
  <c r="CN352" i="1"/>
  <c r="BX352" i="1"/>
  <c r="BY352" i="1"/>
  <c r="CA352" i="1"/>
  <c r="CF352" i="1"/>
  <c r="DP315" i="1"/>
  <c r="CO352" i="1"/>
  <c r="CC352" i="1"/>
  <c r="CP352" i="1"/>
  <c r="CI352" i="1"/>
  <c r="DT315" i="1"/>
  <c r="DR315" i="1"/>
  <c r="DM315" i="1"/>
  <c r="DJ315" i="1"/>
  <c r="CG352" i="1"/>
  <c r="CE352" i="1"/>
  <c r="CH352" i="1"/>
  <c r="DL315" i="1"/>
  <c r="DO315" i="1"/>
  <c r="BZ352" i="1"/>
  <c r="DZ315" i="1"/>
  <c r="EA315" i="1"/>
  <c r="DV315" i="1"/>
  <c r="DK315" i="1"/>
  <c r="CK352" i="1"/>
  <c r="DQ315" i="1"/>
  <c r="DU315" i="1"/>
  <c r="CJ352" i="1"/>
  <c r="DH315" i="1"/>
  <c r="DI315" i="1"/>
  <c r="DY315" i="1"/>
  <c r="DW315" i="1"/>
  <c r="CL352" i="1"/>
  <c r="DN315" i="1"/>
  <c r="CD352" i="1"/>
  <c r="CB352" i="1"/>
  <c r="DS315" i="1"/>
  <c r="DX315" i="1"/>
  <c r="DD190" i="1" l="1"/>
  <c r="DB190" i="1"/>
  <c r="DA190" i="1" s="1"/>
  <c r="BR190" i="1"/>
  <c r="BQ190" i="1" s="1"/>
  <c r="BT190" i="1"/>
  <c r="BW353" i="1"/>
  <c r="CL189" i="1"/>
  <c r="CF189" i="1"/>
  <c r="CQ189" i="1"/>
  <c r="DP189" i="1"/>
  <c r="DM189" i="1"/>
  <c r="CM189" i="1"/>
  <c r="CC189" i="1"/>
  <c r="BZ189" i="1"/>
  <c r="DH189" i="1"/>
  <c r="CA189" i="1"/>
  <c r="DJ189" i="1"/>
  <c r="DY189" i="1"/>
  <c r="DW189" i="1"/>
  <c r="CI189" i="1"/>
  <c r="DT189" i="1"/>
  <c r="CO189" i="1"/>
  <c r="CD189" i="1"/>
  <c r="DS189" i="1"/>
  <c r="DO189" i="1"/>
  <c r="DQ189" i="1"/>
  <c r="CE189" i="1"/>
  <c r="DL189" i="1"/>
  <c r="EA189" i="1"/>
  <c r="DG316" i="1"/>
  <c r="BY189" i="1"/>
  <c r="DK189" i="1"/>
  <c r="DI189" i="1"/>
  <c r="DV189" i="1"/>
  <c r="CN189" i="1"/>
  <c r="CB189" i="1"/>
  <c r="CJ189" i="1"/>
  <c r="DZ189" i="1"/>
  <c r="DN189" i="1"/>
  <c r="DX189" i="1"/>
  <c r="CG189" i="1"/>
  <c r="CH189" i="1"/>
  <c r="DR189" i="1"/>
  <c r="DU189" i="1"/>
  <c r="BX189" i="1"/>
  <c r="CP189" i="1"/>
  <c r="CK189" i="1"/>
  <c r="DC317" i="1" l="1"/>
  <c r="DF316" i="1"/>
  <c r="BV353" i="1"/>
  <c r="BS354" i="1"/>
  <c r="DG190" i="1"/>
  <c r="BW190" i="1"/>
  <c r="BR354" i="1" l="1"/>
  <c r="BQ354" i="1" s="1"/>
  <c r="BT354" i="1"/>
  <c r="DD317" i="1"/>
  <c r="DB317" i="1"/>
  <c r="DA317" i="1" s="1"/>
  <c r="BV190" i="1"/>
  <c r="BS191" i="1"/>
  <c r="DC191" i="1"/>
  <c r="DF190" i="1"/>
  <c r="CC353" i="1"/>
  <c r="DL316" i="1"/>
  <c r="CE353" i="1"/>
  <c r="CF353" i="1"/>
  <c r="DI316" i="1"/>
  <c r="DK316" i="1"/>
  <c r="BY353" i="1"/>
  <c r="CH353" i="1"/>
  <c r="CQ353" i="1"/>
  <c r="CD353" i="1"/>
  <c r="CK353" i="1"/>
  <c r="CI353" i="1"/>
  <c r="DZ316" i="1"/>
  <c r="CM353" i="1"/>
  <c r="DO316" i="1"/>
  <c r="DS316" i="1"/>
  <c r="DP316" i="1"/>
  <c r="DW316" i="1"/>
  <c r="CO353" i="1"/>
  <c r="DU316" i="1"/>
  <c r="DN316" i="1"/>
  <c r="CB353" i="1"/>
  <c r="CG353" i="1"/>
  <c r="CJ353" i="1"/>
  <c r="CP353" i="1"/>
  <c r="DM316" i="1"/>
  <c r="DT316" i="1"/>
  <c r="DR316" i="1"/>
  <c r="DX316" i="1"/>
  <c r="DQ316" i="1"/>
  <c r="CL353" i="1"/>
  <c r="EA316" i="1"/>
  <c r="BX353" i="1"/>
  <c r="DH316" i="1"/>
  <c r="DJ316" i="1"/>
  <c r="BZ353" i="1"/>
  <c r="CA353" i="1"/>
  <c r="CN353" i="1"/>
  <c r="DY316" i="1"/>
  <c r="DV316" i="1"/>
  <c r="DD191" i="1" l="1"/>
  <c r="DB191" i="1"/>
  <c r="DA191" i="1" s="1"/>
  <c r="BR191" i="1"/>
  <c r="BQ191" i="1" s="1"/>
  <c r="BT191" i="1"/>
  <c r="DG317" i="1"/>
  <c r="DK190" i="1"/>
  <c r="CL190" i="1"/>
  <c r="DL190" i="1"/>
  <c r="DS190" i="1"/>
  <c r="CN190" i="1"/>
  <c r="DX190" i="1"/>
  <c r="CK190" i="1"/>
  <c r="DM190" i="1"/>
  <c r="DU190" i="1"/>
  <c r="CF190" i="1"/>
  <c r="CA190" i="1"/>
  <c r="DO190" i="1"/>
  <c r="CM190" i="1"/>
  <c r="EA190" i="1"/>
  <c r="DH190" i="1"/>
  <c r="DW190" i="1"/>
  <c r="DT190" i="1"/>
  <c r="DV190" i="1"/>
  <c r="DI190" i="1"/>
  <c r="CB190" i="1"/>
  <c r="CH190" i="1"/>
  <c r="DJ190" i="1"/>
  <c r="CC190" i="1"/>
  <c r="DY190" i="1"/>
  <c r="CD190" i="1"/>
  <c r="BZ190" i="1"/>
  <c r="DQ190" i="1"/>
  <c r="BW354" i="1"/>
  <c r="DN190" i="1"/>
  <c r="CP190" i="1"/>
  <c r="DP190" i="1"/>
  <c r="CE190" i="1"/>
  <c r="CG190" i="1"/>
  <c r="CI190" i="1"/>
  <c r="DZ190" i="1"/>
  <c r="BX190" i="1"/>
  <c r="CQ190" i="1"/>
  <c r="CO190" i="1"/>
  <c r="BY190" i="1"/>
  <c r="DR190" i="1"/>
  <c r="CJ190" i="1"/>
  <c r="BS355" i="1" l="1"/>
  <c r="BV354" i="1"/>
  <c r="DC318" i="1"/>
  <c r="DF317" i="1"/>
  <c r="BW191" i="1"/>
  <c r="DG191" i="1"/>
  <c r="DD318" i="1" l="1"/>
  <c r="DB318" i="1"/>
  <c r="DA318" i="1" s="1"/>
  <c r="BT355" i="1"/>
  <c r="BR355" i="1"/>
  <c r="BQ355" i="1" s="1"/>
  <c r="DC192" i="1"/>
  <c r="DF191" i="1"/>
  <c r="BS192" i="1"/>
  <c r="BV191" i="1"/>
  <c r="DN317" i="1"/>
  <c r="BY354" i="1"/>
  <c r="DI317" i="1"/>
  <c r="CA354" i="1"/>
  <c r="DO317" i="1"/>
  <c r="DH317" i="1"/>
  <c r="CB354" i="1"/>
  <c r="CG354" i="1"/>
  <c r="CM354" i="1"/>
  <c r="DJ317" i="1"/>
  <c r="CJ354" i="1"/>
  <c r="CQ354" i="1"/>
  <c r="DW317" i="1"/>
  <c r="DU317" i="1"/>
  <c r="CN354" i="1"/>
  <c r="DP317" i="1"/>
  <c r="DM317" i="1"/>
  <c r="CK354" i="1"/>
  <c r="CC354" i="1"/>
  <c r="CH354" i="1"/>
  <c r="DZ317" i="1"/>
  <c r="CD354" i="1"/>
  <c r="CI354" i="1"/>
  <c r="DX317" i="1"/>
  <c r="DY317" i="1"/>
  <c r="CE354" i="1"/>
  <c r="CF354" i="1"/>
  <c r="DR317" i="1"/>
  <c r="CO354" i="1"/>
  <c r="EA317" i="1"/>
  <c r="CL354" i="1"/>
  <c r="DT317" i="1"/>
  <c r="DL317" i="1"/>
  <c r="DS317" i="1"/>
  <c r="DQ317" i="1"/>
  <c r="BX354" i="1"/>
  <c r="DK317" i="1"/>
  <c r="BZ354" i="1"/>
  <c r="CP354" i="1"/>
  <c r="DV317" i="1"/>
  <c r="BT192" i="1" l="1"/>
  <c r="BR192" i="1"/>
  <c r="BQ192" i="1" s="1"/>
  <c r="DD192" i="1"/>
  <c r="DB192" i="1"/>
  <c r="DA192" i="1" s="1"/>
  <c r="BW355" i="1"/>
  <c r="DS191" i="1"/>
  <c r="DK191" i="1"/>
  <c r="DQ191" i="1"/>
  <c r="DU191" i="1"/>
  <c r="EA191" i="1"/>
  <c r="BX191" i="1"/>
  <c r="CA191" i="1"/>
  <c r="CG191" i="1"/>
  <c r="DX191" i="1"/>
  <c r="CK191" i="1"/>
  <c r="CQ191" i="1"/>
  <c r="DO191" i="1"/>
  <c r="CB191" i="1"/>
  <c r="DN191" i="1"/>
  <c r="CH191" i="1"/>
  <c r="DJ191" i="1"/>
  <c r="CL191" i="1"/>
  <c r="CM191" i="1"/>
  <c r="BY191" i="1"/>
  <c r="CE191" i="1"/>
  <c r="CJ191" i="1"/>
  <c r="DL191" i="1"/>
  <c r="DV191" i="1"/>
  <c r="DP191" i="1"/>
  <c r="CN191" i="1"/>
  <c r="BZ191" i="1"/>
  <c r="DH191" i="1"/>
  <c r="CD191" i="1"/>
  <c r="DR191" i="1"/>
  <c r="CO191" i="1"/>
  <c r="DW191" i="1"/>
  <c r="DZ191" i="1"/>
  <c r="DI191" i="1"/>
  <c r="DG318" i="1"/>
  <c r="DM191" i="1"/>
  <c r="CC191" i="1"/>
  <c r="CF191" i="1"/>
  <c r="DY191" i="1"/>
  <c r="CP191" i="1"/>
  <c r="CI191" i="1"/>
  <c r="DT191" i="1"/>
  <c r="DC319" i="1" l="1"/>
  <c r="DF318" i="1"/>
  <c r="BV355" i="1"/>
  <c r="BS356" i="1"/>
  <c r="DG192" i="1"/>
  <c r="BW192" i="1"/>
  <c r="BR356" i="1" l="1"/>
  <c r="BQ356" i="1" s="1"/>
  <c r="BT356" i="1"/>
  <c r="DB319" i="1"/>
  <c r="DA319" i="1" s="1"/>
  <c r="DD319" i="1"/>
  <c r="BV192" i="1"/>
  <c r="BS193" i="1"/>
  <c r="DC193" i="1"/>
  <c r="DF192" i="1"/>
  <c r="CE355" i="1"/>
  <c r="DZ318" i="1"/>
  <c r="CL355" i="1"/>
  <c r="CN355" i="1"/>
  <c r="CG355" i="1"/>
  <c r="BZ355" i="1"/>
  <c r="CM355" i="1"/>
  <c r="CI355" i="1"/>
  <c r="DS318" i="1"/>
  <c r="CB355" i="1"/>
  <c r="DJ318" i="1"/>
  <c r="DK318" i="1"/>
  <c r="CC355" i="1"/>
  <c r="DH318" i="1"/>
  <c r="CP355" i="1"/>
  <c r="DQ318" i="1"/>
  <c r="BY355" i="1"/>
  <c r="DL318" i="1"/>
  <c r="BX355" i="1"/>
  <c r="CF355" i="1"/>
  <c r="CK355" i="1"/>
  <c r="DW318" i="1"/>
  <c r="DV318" i="1"/>
  <c r="DT318" i="1"/>
  <c r="CQ355" i="1"/>
  <c r="DY318" i="1"/>
  <c r="CH355" i="1"/>
  <c r="CA355" i="1"/>
  <c r="DM318" i="1"/>
  <c r="CJ355" i="1"/>
  <c r="CO355" i="1"/>
  <c r="DO318" i="1"/>
  <c r="CD355" i="1"/>
  <c r="DR318" i="1"/>
  <c r="DN318" i="1"/>
  <c r="DI318" i="1"/>
  <c r="DU318" i="1"/>
  <c r="DP318" i="1"/>
  <c r="EA318" i="1"/>
  <c r="DX318" i="1"/>
  <c r="DB193" i="1" l="1"/>
  <c r="DA193" i="1" s="1"/>
  <c r="DD193" i="1"/>
  <c r="BR193" i="1"/>
  <c r="BQ193" i="1" s="1"/>
  <c r="BT193" i="1"/>
  <c r="BW356" i="1"/>
  <c r="CN192" i="1"/>
  <c r="BZ192" i="1"/>
  <c r="BY192" i="1"/>
  <c r="CJ192" i="1"/>
  <c r="DL192" i="1"/>
  <c r="DT192" i="1"/>
  <c r="CH192" i="1"/>
  <c r="CM192" i="1"/>
  <c r="DJ192" i="1"/>
  <c r="DK192" i="1"/>
  <c r="CP192" i="1"/>
  <c r="CL192" i="1"/>
  <c r="DO192" i="1"/>
  <c r="EA192" i="1"/>
  <c r="DV192" i="1"/>
  <c r="DZ192" i="1"/>
  <c r="DQ192" i="1"/>
  <c r="DH192" i="1"/>
  <c r="DY192" i="1"/>
  <c r="CC192" i="1"/>
  <c r="DN192" i="1"/>
  <c r="CB192" i="1"/>
  <c r="DM192" i="1"/>
  <c r="CQ192" i="1"/>
  <c r="DX192" i="1"/>
  <c r="DI192" i="1"/>
  <c r="CA192" i="1"/>
  <c r="DR192" i="1"/>
  <c r="CK192" i="1"/>
  <c r="CD192" i="1"/>
  <c r="DW192" i="1"/>
  <c r="CO192" i="1"/>
  <c r="CI192" i="1"/>
  <c r="DP192" i="1"/>
  <c r="CG192" i="1"/>
  <c r="DG319" i="1"/>
  <c r="BX192" i="1"/>
  <c r="DS192" i="1"/>
  <c r="CF192" i="1"/>
  <c r="DU192" i="1"/>
  <c r="CE192" i="1"/>
  <c r="DF319" i="1" l="1"/>
  <c r="DC320" i="1"/>
  <c r="BS357" i="1"/>
  <c r="BV356" i="1"/>
  <c r="DG193" i="1"/>
  <c r="BW193" i="1"/>
  <c r="BT357" i="1" l="1"/>
  <c r="BR357" i="1"/>
  <c r="BQ357" i="1" s="1"/>
  <c r="DD320" i="1"/>
  <c r="DB320" i="1"/>
  <c r="DA320" i="1" s="1"/>
  <c r="BS194" i="1"/>
  <c r="BV193" i="1"/>
  <c r="DC194" i="1"/>
  <c r="DF193" i="1"/>
  <c r="CM356" i="1"/>
  <c r="CK356" i="1"/>
  <c r="CG356" i="1"/>
  <c r="DJ319" i="1"/>
  <c r="CJ356" i="1"/>
  <c r="DQ319" i="1"/>
  <c r="DP319" i="1"/>
  <c r="DL319" i="1"/>
  <c r="DK319" i="1"/>
  <c r="BY356" i="1"/>
  <c r="DV319" i="1"/>
  <c r="DS319" i="1"/>
  <c r="CF356" i="1"/>
  <c r="CO356" i="1"/>
  <c r="DT319" i="1"/>
  <c r="CH356" i="1"/>
  <c r="CE356" i="1"/>
  <c r="BZ356" i="1"/>
  <c r="DZ319" i="1"/>
  <c r="CB356" i="1"/>
  <c r="EA319" i="1"/>
  <c r="DR319" i="1"/>
  <c r="DN319" i="1"/>
  <c r="CA356" i="1"/>
  <c r="DM319" i="1"/>
  <c r="DI319" i="1"/>
  <c r="DU319" i="1"/>
  <c r="DO319" i="1"/>
  <c r="CN356" i="1"/>
  <c r="CI356" i="1"/>
  <c r="CL356" i="1"/>
  <c r="CQ356" i="1"/>
  <c r="CP356" i="1"/>
  <c r="BX356" i="1"/>
  <c r="DX319" i="1"/>
  <c r="DH319" i="1"/>
  <c r="DY319" i="1"/>
  <c r="CD356" i="1"/>
  <c r="DW319" i="1"/>
  <c r="CC356" i="1"/>
  <c r="DD194" i="1" l="1"/>
  <c r="DB194" i="1"/>
  <c r="DA194" i="1" s="1"/>
  <c r="BR194" i="1"/>
  <c r="BQ194" i="1" s="1"/>
  <c r="BT194" i="1"/>
  <c r="BW357" i="1"/>
  <c r="DX193" i="1"/>
  <c r="CO193" i="1"/>
  <c r="DW193" i="1"/>
  <c r="CP193" i="1"/>
  <c r="CL193" i="1"/>
  <c r="CN193" i="1"/>
  <c r="EA193" i="1"/>
  <c r="CM193" i="1"/>
  <c r="CB193" i="1"/>
  <c r="DO193" i="1"/>
  <c r="CA193" i="1"/>
  <c r="DL193" i="1"/>
  <c r="BY193" i="1"/>
  <c r="DG320" i="1"/>
  <c r="DR193" i="1"/>
  <c r="DM193" i="1"/>
  <c r="DZ193" i="1"/>
  <c r="DH193" i="1"/>
  <c r="CD193" i="1"/>
  <c r="CC193" i="1"/>
  <c r="CF193" i="1"/>
  <c r="CG193" i="1"/>
  <c r="BZ193" i="1"/>
  <c r="DU193" i="1"/>
  <c r="CI193" i="1"/>
  <c r="DY193" i="1"/>
  <c r="CE193" i="1"/>
  <c r="DN193" i="1"/>
  <c r="CH193" i="1"/>
  <c r="DP193" i="1"/>
  <c r="DI193" i="1"/>
  <c r="DS193" i="1"/>
  <c r="CJ193" i="1"/>
  <c r="CQ193" i="1"/>
  <c r="DK193" i="1"/>
  <c r="DT193" i="1"/>
  <c r="DQ193" i="1"/>
  <c r="BX193" i="1"/>
  <c r="DV193" i="1"/>
  <c r="DJ193" i="1"/>
  <c r="CK193" i="1"/>
  <c r="DC321" i="1" l="1"/>
  <c r="DF320" i="1"/>
  <c r="BS358" i="1"/>
  <c r="BV357" i="1"/>
  <c r="BW194" i="1"/>
  <c r="DG194" i="1"/>
  <c r="BT358" i="1" l="1"/>
  <c r="BR358" i="1"/>
  <c r="BQ358" i="1" s="1"/>
  <c r="DD321" i="1"/>
  <c r="DB321" i="1"/>
  <c r="DA321" i="1" s="1"/>
  <c r="DC195" i="1"/>
  <c r="DF194" i="1"/>
  <c r="BS195" i="1"/>
  <c r="BV194" i="1"/>
  <c r="BY357" i="1"/>
  <c r="DH320" i="1"/>
  <c r="DL320" i="1"/>
  <c r="BX357" i="1"/>
  <c r="DW320" i="1"/>
  <c r="DO320" i="1"/>
  <c r="DX320" i="1"/>
  <c r="DJ320" i="1"/>
  <c r="CL357" i="1"/>
  <c r="CO357" i="1"/>
  <c r="DK320" i="1"/>
  <c r="CK357" i="1"/>
  <c r="DQ320" i="1"/>
  <c r="DS320" i="1"/>
  <c r="CC357" i="1"/>
  <c r="DR320" i="1"/>
  <c r="CG357" i="1"/>
  <c r="CN357" i="1"/>
  <c r="DU320" i="1"/>
  <c r="BZ357" i="1"/>
  <c r="CH357" i="1"/>
  <c r="DT320" i="1"/>
  <c r="CI357" i="1"/>
  <c r="DY320" i="1"/>
  <c r="CF357" i="1"/>
  <c r="DN320" i="1"/>
  <c r="CM357" i="1"/>
  <c r="DZ320" i="1"/>
  <c r="DI320" i="1"/>
  <c r="CB357" i="1"/>
  <c r="CA357" i="1"/>
  <c r="DM320" i="1"/>
  <c r="CD357" i="1"/>
  <c r="CE357" i="1"/>
  <c r="EA320" i="1"/>
  <c r="CP357" i="1"/>
  <c r="DV320" i="1"/>
  <c r="CQ357" i="1"/>
  <c r="CJ357" i="1"/>
  <c r="DP320" i="1"/>
  <c r="BR195" i="1" l="1"/>
  <c r="BQ195" i="1" s="1"/>
  <c r="BT195" i="1"/>
  <c r="DB195" i="1"/>
  <c r="DA195" i="1" s="1"/>
  <c r="DD195" i="1"/>
  <c r="BW358" i="1"/>
  <c r="CN194" i="1"/>
  <c r="CK194" i="1"/>
  <c r="DU194" i="1"/>
  <c r="DW194" i="1"/>
  <c r="CQ194" i="1"/>
  <c r="DR194" i="1"/>
  <c r="CD194" i="1"/>
  <c r="CP194" i="1"/>
  <c r="CL194" i="1"/>
  <c r="DX194" i="1"/>
  <c r="DK194" i="1"/>
  <c r="CB194" i="1"/>
  <c r="DQ194" i="1"/>
  <c r="EA194" i="1"/>
  <c r="BX194" i="1"/>
  <c r="DG321" i="1"/>
  <c r="CH194" i="1"/>
  <c r="DM194" i="1"/>
  <c r="DP194" i="1"/>
  <c r="CA194" i="1"/>
  <c r="CO194" i="1"/>
  <c r="CF194" i="1"/>
  <c r="CI194" i="1"/>
  <c r="DZ194" i="1"/>
  <c r="DN194" i="1"/>
  <c r="DH194" i="1"/>
  <c r="CC194" i="1"/>
  <c r="DV194" i="1"/>
  <c r="DT194" i="1"/>
  <c r="BZ194" i="1"/>
  <c r="DS194" i="1"/>
  <c r="DO194" i="1"/>
  <c r="BY194" i="1"/>
  <c r="CE194" i="1"/>
  <c r="DY194" i="1"/>
  <c r="DI194" i="1"/>
  <c r="CM194" i="1"/>
  <c r="CJ194" i="1"/>
  <c r="DL194" i="1"/>
  <c r="DJ194" i="1"/>
  <c r="CG194" i="1"/>
  <c r="DC322" i="1" l="1"/>
  <c r="DF321" i="1"/>
  <c r="BV358" i="1"/>
  <c r="BS359" i="1"/>
  <c r="DG195" i="1"/>
  <c r="BW195" i="1"/>
  <c r="BT359" i="1" l="1"/>
  <c r="BR359" i="1"/>
  <c r="BQ359" i="1" s="1"/>
  <c r="DB322" i="1"/>
  <c r="DA322" i="1" s="1"/>
  <c r="DD322" i="1"/>
  <c r="BS196" i="1"/>
  <c r="BV195" i="1"/>
  <c r="DC196" i="1"/>
  <c r="DF195" i="1"/>
  <c r="CN358" i="1"/>
  <c r="DQ321" i="1"/>
  <c r="DS321" i="1"/>
  <c r="DZ321" i="1"/>
  <c r="CD358" i="1"/>
  <c r="CF358" i="1"/>
  <c r="DH321" i="1"/>
  <c r="DR321" i="1"/>
  <c r="DP321" i="1"/>
  <c r="CH358" i="1"/>
  <c r="DU321" i="1"/>
  <c r="DT321" i="1"/>
  <c r="CM358" i="1"/>
  <c r="DM321" i="1"/>
  <c r="BZ358" i="1"/>
  <c r="BX358" i="1"/>
  <c r="CC358" i="1"/>
  <c r="DL321" i="1"/>
  <c r="CI358" i="1"/>
  <c r="CP358" i="1"/>
  <c r="DN321" i="1"/>
  <c r="DI321" i="1"/>
  <c r="DK321" i="1"/>
  <c r="DX321" i="1"/>
  <c r="EA321" i="1"/>
  <c r="BY358" i="1"/>
  <c r="DW321" i="1"/>
  <c r="CB358" i="1"/>
  <c r="CJ358" i="1"/>
  <c r="CQ358" i="1"/>
  <c r="CG358" i="1"/>
  <c r="CE358" i="1"/>
  <c r="DV321" i="1"/>
  <c r="CK358" i="1"/>
  <c r="DY321" i="1"/>
  <c r="CO358" i="1"/>
  <c r="CA358" i="1"/>
  <c r="DO321" i="1"/>
  <c r="DJ321" i="1"/>
  <c r="CL358" i="1"/>
  <c r="DB196" i="1" l="1"/>
  <c r="DA196" i="1" s="1"/>
  <c r="DD196" i="1"/>
  <c r="BT196" i="1"/>
  <c r="BR196" i="1"/>
  <c r="BQ196" i="1" s="1"/>
  <c r="DG322" i="1"/>
  <c r="CE195" i="1"/>
  <c r="CH195" i="1"/>
  <c r="DM195" i="1"/>
  <c r="DY195" i="1"/>
  <c r="CP195" i="1"/>
  <c r="CQ195" i="1"/>
  <c r="CB195" i="1"/>
  <c r="DZ195" i="1"/>
  <c r="CG195" i="1"/>
  <c r="DO195" i="1"/>
  <c r="DI195" i="1"/>
  <c r="DK195" i="1"/>
  <c r="DU195" i="1"/>
  <c r="CD195" i="1"/>
  <c r="DH195" i="1"/>
  <c r="DL195" i="1"/>
  <c r="CM195" i="1"/>
  <c r="BY195" i="1"/>
  <c r="CJ195" i="1"/>
  <c r="DW195" i="1"/>
  <c r="DN195" i="1"/>
  <c r="DS195" i="1"/>
  <c r="DX195" i="1"/>
  <c r="CO195" i="1"/>
  <c r="BX195" i="1"/>
  <c r="CN195" i="1"/>
  <c r="DR195" i="1"/>
  <c r="DT195" i="1"/>
  <c r="EA195" i="1"/>
  <c r="CA195" i="1"/>
  <c r="CK195" i="1"/>
  <c r="DP195" i="1"/>
  <c r="BW359" i="1"/>
  <c r="CL195" i="1"/>
  <c r="DQ195" i="1"/>
  <c r="CC195" i="1"/>
  <c r="DV195" i="1"/>
  <c r="DJ195" i="1"/>
  <c r="BZ195" i="1"/>
  <c r="CF195" i="1"/>
  <c r="CI195" i="1"/>
  <c r="BS360" i="1" l="1"/>
  <c r="BV359" i="1"/>
  <c r="DC323" i="1"/>
  <c r="DF322" i="1"/>
  <c r="BW196" i="1"/>
  <c r="DG196" i="1"/>
  <c r="DB323" i="1" l="1"/>
  <c r="DA323" i="1" s="1"/>
  <c r="DD323" i="1"/>
  <c r="BR360" i="1"/>
  <c r="BQ360" i="1" s="1"/>
  <c r="BT360" i="1"/>
  <c r="DC197" i="1"/>
  <c r="DF196" i="1"/>
  <c r="BS197" i="1"/>
  <c r="BV196" i="1"/>
  <c r="DW322" i="1"/>
  <c r="DY322" i="1"/>
  <c r="DS322" i="1"/>
  <c r="CC359" i="1"/>
  <c r="DO322" i="1"/>
  <c r="CM359" i="1"/>
  <c r="CB359" i="1"/>
  <c r="DJ322" i="1"/>
  <c r="BZ359" i="1"/>
  <c r="DP322" i="1"/>
  <c r="DV322" i="1"/>
  <c r="CL359" i="1"/>
  <c r="DM322" i="1"/>
  <c r="CI359" i="1"/>
  <c r="CN359" i="1"/>
  <c r="CA359" i="1"/>
  <c r="DN322" i="1"/>
  <c r="CH359" i="1"/>
  <c r="DZ322" i="1"/>
  <c r="EA322" i="1"/>
  <c r="CP359" i="1"/>
  <c r="DT322" i="1"/>
  <c r="CF359" i="1"/>
  <c r="DR322" i="1"/>
  <c r="CG359" i="1"/>
  <c r="DQ322" i="1"/>
  <c r="BY359" i="1"/>
  <c r="DK322" i="1"/>
  <c r="CQ359" i="1"/>
  <c r="CJ359" i="1"/>
  <c r="BX359" i="1"/>
  <c r="CD359" i="1"/>
  <c r="CK359" i="1"/>
  <c r="DU322" i="1"/>
  <c r="DH322" i="1"/>
  <c r="DX322" i="1"/>
  <c r="CO359" i="1"/>
  <c r="DI322" i="1"/>
  <c r="CE359" i="1"/>
  <c r="DL322" i="1"/>
  <c r="BT197" i="1" l="1"/>
  <c r="BR197" i="1"/>
  <c r="BQ197" i="1" s="1"/>
  <c r="DD197" i="1"/>
  <c r="DB197" i="1"/>
  <c r="DA197" i="1" s="1"/>
  <c r="BW360" i="1"/>
  <c r="CB196" i="1"/>
  <c r="CQ196" i="1"/>
  <c r="DK196" i="1"/>
  <c r="DN196" i="1"/>
  <c r="DY196" i="1"/>
  <c r="CN196" i="1"/>
  <c r="CI196" i="1"/>
  <c r="DV196" i="1"/>
  <c r="DI196" i="1"/>
  <c r="BX196" i="1"/>
  <c r="DJ196" i="1"/>
  <c r="BY196" i="1"/>
  <c r="EA196" i="1"/>
  <c r="DX196" i="1"/>
  <c r="DP196" i="1"/>
  <c r="CM196" i="1"/>
  <c r="DQ196" i="1"/>
  <c r="DU196" i="1"/>
  <c r="DW196" i="1"/>
  <c r="CF196" i="1"/>
  <c r="CD196" i="1"/>
  <c r="DL196" i="1"/>
  <c r="BZ196" i="1"/>
  <c r="CA196" i="1"/>
  <c r="DZ196" i="1"/>
  <c r="CG196" i="1"/>
  <c r="CH196" i="1"/>
  <c r="DO196" i="1"/>
  <c r="CJ196" i="1"/>
  <c r="CE196" i="1"/>
  <c r="CK196" i="1"/>
  <c r="DM196" i="1"/>
  <c r="CP196" i="1"/>
  <c r="DG323" i="1"/>
  <c r="CO196" i="1"/>
  <c r="CL196" i="1"/>
  <c r="DH196" i="1"/>
  <c r="DS196" i="1"/>
  <c r="DR196" i="1"/>
  <c r="DT196" i="1"/>
  <c r="CC196" i="1"/>
  <c r="DC324" i="1" l="1"/>
  <c r="DF323" i="1"/>
  <c r="BV360" i="1"/>
  <c r="BS361" i="1"/>
  <c r="DG197" i="1"/>
  <c r="BW197" i="1"/>
  <c r="BT361" i="1" l="1"/>
  <c r="BR361" i="1"/>
  <c r="BQ361" i="1" s="1"/>
  <c r="DD324" i="1"/>
  <c r="DB324" i="1"/>
  <c r="DA324" i="1" s="1"/>
  <c r="BS198" i="1"/>
  <c r="BV197" i="1"/>
  <c r="DC198" i="1"/>
  <c r="DF197" i="1"/>
  <c r="DT323" i="1"/>
  <c r="DU323" i="1"/>
  <c r="CO360" i="1"/>
  <c r="EA323" i="1"/>
  <c r="DO323" i="1"/>
  <c r="CC360" i="1"/>
  <c r="CE360" i="1"/>
  <c r="BZ360" i="1"/>
  <c r="CJ360" i="1"/>
  <c r="CD360" i="1"/>
  <c r="BX360" i="1"/>
  <c r="CG360" i="1"/>
  <c r="DW323" i="1"/>
  <c r="CB360" i="1"/>
  <c r="CL360" i="1"/>
  <c r="DJ323" i="1"/>
  <c r="CH360" i="1"/>
  <c r="DV323" i="1"/>
  <c r="DM323" i="1"/>
  <c r="DQ323" i="1"/>
  <c r="CM360" i="1"/>
  <c r="CN360" i="1"/>
  <c r="CQ360" i="1"/>
  <c r="DZ323" i="1"/>
  <c r="BY360" i="1"/>
  <c r="CF360" i="1"/>
  <c r="DI323" i="1"/>
  <c r="DS323" i="1"/>
  <c r="DX323" i="1"/>
  <c r="CA360" i="1"/>
  <c r="CI360" i="1"/>
  <c r="DR323" i="1"/>
  <c r="DH323" i="1"/>
  <c r="DK323" i="1"/>
  <c r="DY323" i="1"/>
  <c r="DP323" i="1"/>
  <c r="CP360" i="1"/>
  <c r="DN323" i="1"/>
  <c r="CK360" i="1"/>
  <c r="DL323" i="1"/>
  <c r="DD198" i="1" l="1"/>
  <c r="DB198" i="1"/>
  <c r="DA198" i="1" s="1"/>
  <c r="BR198" i="1"/>
  <c r="BQ198" i="1" s="1"/>
  <c r="BT198" i="1"/>
  <c r="DG324" i="1"/>
  <c r="CP197" i="1"/>
  <c r="DR197" i="1"/>
  <c r="DJ197" i="1"/>
  <c r="DQ197" i="1"/>
  <c r="EA197" i="1"/>
  <c r="DU197" i="1"/>
  <c r="CI197" i="1"/>
  <c r="DI197" i="1"/>
  <c r="BZ197" i="1"/>
  <c r="DP197" i="1"/>
  <c r="CL197" i="1"/>
  <c r="CC197" i="1"/>
  <c r="DT197" i="1"/>
  <c r="CF197" i="1"/>
  <c r="DV197" i="1"/>
  <c r="CJ197" i="1"/>
  <c r="BW361" i="1"/>
  <c r="CO197" i="1"/>
  <c r="CD197" i="1"/>
  <c r="CE197" i="1"/>
  <c r="CQ197" i="1"/>
  <c r="DL197" i="1"/>
  <c r="DM197" i="1"/>
  <c r="CN197" i="1"/>
  <c r="BX197" i="1"/>
  <c r="CA197" i="1"/>
  <c r="DK197" i="1"/>
  <c r="CK197" i="1"/>
  <c r="BY197" i="1"/>
  <c r="DW197" i="1"/>
  <c r="CG197" i="1"/>
  <c r="CB197" i="1"/>
  <c r="DS197" i="1"/>
  <c r="DX197" i="1"/>
  <c r="CH197" i="1"/>
  <c r="DN197" i="1"/>
  <c r="CM197" i="1"/>
  <c r="DZ197" i="1"/>
  <c r="DO197" i="1"/>
  <c r="DH197" i="1"/>
  <c r="DY197" i="1"/>
  <c r="BS362" i="1" l="1"/>
  <c r="BV361" i="1"/>
  <c r="DC325" i="1"/>
  <c r="DF324" i="1"/>
  <c r="DG198" i="1"/>
  <c r="BW198" i="1"/>
  <c r="DD325" i="1" l="1"/>
  <c r="DB325" i="1"/>
  <c r="DA325" i="1" s="1"/>
  <c r="BR362" i="1"/>
  <c r="BQ362" i="1" s="1"/>
  <c r="BT362" i="1"/>
  <c r="BS199" i="1"/>
  <c r="BV198" i="1"/>
  <c r="DF198" i="1"/>
  <c r="DC199" i="1"/>
  <c r="CB361" i="1"/>
  <c r="BX361" i="1"/>
  <c r="CL361" i="1"/>
  <c r="BY361" i="1"/>
  <c r="CD361" i="1"/>
  <c r="CI361" i="1"/>
  <c r="CH361" i="1"/>
  <c r="DH324" i="1"/>
  <c r="CE361" i="1"/>
  <c r="DJ324" i="1"/>
  <c r="DL324" i="1"/>
  <c r="CJ361" i="1"/>
  <c r="DO324" i="1"/>
  <c r="CM361" i="1"/>
  <c r="DP324" i="1"/>
  <c r="DX324" i="1"/>
  <c r="CN361" i="1"/>
  <c r="DS324" i="1"/>
  <c r="DM324" i="1"/>
  <c r="DV324" i="1"/>
  <c r="DQ324" i="1"/>
  <c r="DR324" i="1"/>
  <c r="DU324" i="1"/>
  <c r="CG361" i="1"/>
  <c r="CF361" i="1"/>
  <c r="CP361" i="1"/>
  <c r="CK361" i="1"/>
  <c r="DZ324" i="1"/>
  <c r="EA324" i="1"/>
  <c r="CC361" i="1"/>
  <c r="CQ361" i="1"/>
  <c r="CA361" i="1"/>
  <c r="CO361" i="1"/>
  <c r="DN324" i="1"/>
  <c r="DW324" i="1"/>
  <c r="DY324" i="1"/>
  <c r="DT324" i="1"/>
  <c r="BZ361" i="1"/>
  <c r="DI324" i="1"/>
  <c r="DK324" i="1"/>
  <c r="DD199" i="1" l="1"/>
  <c r="DB199" i="1"/>
  <c r="DA199" i="1" s="1"/>
  <c r="BT199" i="1"/>
  <c r="BR199" i="1"/>
  <c r="BQ199" i="1" s="1"/>
  <c r="BW362" i="1"/>
  <c r="DS198" i="1"/>
  <c r="CP198" i="1"/>
  <c r="DX198" i="1"/>
  <c r="DM198" i="1"/>
  <c r="DV198" i="1"/>
  <c r="CI198" i="1"/>
  <c r="CE198" i="1"/>
  <c r="CO198" i="1"/>
  <c r="DU198" i="1"/>
  <c r="DN198" i="1"/>
  <c r="DI198" i="1"/>
  <c r="CK198" i="1"/>
  <c r="BY198" i="1"/>
  <c r="DQ198" i="1"/>
  <c r="CF198" i="1"/>
  <c r="DK198" i="1"/>
  <c r="EA198" i="1"/>
  <c r="DH198" i="1"/>
  <c r="DT198" i="1"/>
  <c r="CD198" i="1"/>
  <c r="DL198" i="1"/>
  <c r="BZ198" i="1"/>
  <c r="CG198" i="1"/>
  <c r="BX198" i="1"/>
  <c r="CN198" i="1"/>
  <c r="DZ198" i="1"/>
  <c r="DR198" i="1"/>
  <c r="CJ198" i="1"/>
  <c r="CC198" i="1"/>
  <c r="CM198" i="1"/>
  <c r="CH198" i="1"/>
  <c r="DY198" i="1"/>
  <c r="DG325" i="1"/>
  <c r="DW198" i="1"/>
  <c r="DO198" i="1"/>
  <c r="DJ198" i="1"/>
  <c r="DP198" i="1"/>
  <c r="CB198" i="1"/>
  <c r="CA198" i="1"/>
  <c r="CQ198" i="1"/>
  <c r="CL198" i="1"/>
  <c r="DC326" i="1" l="1"/>
  <c r="DF325" i="1"/>
  <c r="BS363" i="1"/>
  <c r="BV362" i="1"/>
  <c r="DG199" i="1"/>
  <c r="BW199" i="1"/>
  <c r="BT363" i="1" l="1"/>
  <c r="BR363" i="1"/>
  <c r="BQ363" i="1" s="1"/>
  <c r="DD326" i="1"/>
  <c r="DB326" i="1"/>
  <c r="DA326" i="1" s="1"/>
  <c r="BV199" i="1"/>
  <c r="BS200" i="1"/>
  <c r="DC200" i="1"/>
  <c r="DF199" i="1"/>
  <c r="CG362" i="1"/>
  <c r="CH362" i="1"/>
  <c r="DL325" i="1"/>
  <c r="DZ325" i="1"/>
  <c r="DX325" i="1"/>
  <c r="CN362" i="1"/>
  <c r="DH325" i="1"/>
  <c r="DJ325" i="1"/>
  <c r="DQ325" i="1"/>
  <c r="DR325" i="1"/>
  <c r="DW325" i="1"/>
  <c r="CJ362" i="1"/>
  <c r="CP362" i="1"/>
  <c r="DU325" i="1"/>
  <c r="DM325" i="1"/>
  <c r="DO325" i="1"/>
  <c r="CL362" i="1"/>
  <c r="CM362" i="1"/>
  <c r="CF362" i="1"/>
  <c r="CO362" i="1"/>
  <c r="BX362" i="1"/>
  <c r="CI362" i="1"/>
  <c r="EA325" i="1"/>
  <c r="DY325" i="1"/>
  <c r="CQ362" i="1"/>
  <c r="CC362" i="1"/>
  <c r="BZ362" i="1"/>
  <c r="BY362" i="1"/>
  <c r="DP325" i="1"/>
  <c r="DN325" i="1"/>
  <c r="DS325" i="1"/>
  <c r="CB362" i="1"/>
  <c r="DT325" i="1"/>
  <c r="DI325" i="1"/>
  <c r="CA362" i="1"/>
  <c r="DV325" i="1"/>
  <c r="DK325" i="1"/>
  <c r="CE362" i="1"/>
  <c r="CK362" i="1"/>
  <c r="CD362" i="1"/>
  <c r="BT200" i="1" l="1"/>
  <c r="BR200" i="1"/>
  <c r="BQ200" i="1" s="1"/>
  <c r="DD200" i="1"/>
  <c r="DB200" i="1"/>
  <c r="DA200" i="1" s="1"/>
  <c r="DG326" i="1"/>
  <c r="DI199" i="1"/>
  <c r="DO199" i="1"/>
  <c r="DN199" i="1"/>
  <c r="DK199" i="1"/>
  <c r="CD199" i="1"/>
  <c r="BZ199" i="1"/>
  <c r="DT199" i="1"/>
  <c r="CP199" i="1"/>
  <c r="DX199" i="1"/>
  <c r="DJ199" i="1"/>
  <c r="CI199" i="1"/>
  <c r="DH199" i="1"/>
  <c r="BX199" i="1"/>
  <c r="CN199" i="1"/>
  <c r="DP199" i="1"/>
  <c r="CJ199" i="1"/>
  <c r="DL199" i="1"/>
  <c r="EA199" i="1"/>
  <c r="DU199" i="1"/>
  <c r="DV199" i="1"/>
  <c r="CF199" i="1"/>
  <c r="CB199" i="1"/>
  <c r="CH199" i="1"/>
  <c r="DY199" i="1"/>
  <c r="DQ199" i="1"/>
  <c r="DR199" i="1"/>
  <c r="CQ199" i="1"/>
  <c r="BW363" i="1"/>
  <c r="CG199" i="1"/>
  <c r="CK199" i="1"/>
  <c r="DM199" i="1"/>
  <c r="BY199" i="1"/>
  <c r="CM199" i="1"/>
  <c r="CO199" i="1"/>
  <c r="CC199" i="1"/>
  <c r="DZ199" i="1"/>
  <c r="CL199" i="1"/>
  <c r="CE199" i="1"/>
  <c r="CA199" i="1"/>
  <c r="DS199" i="1"/>
  <c r="DW199" i="1"/>
  <c r="BS364" i="1" l="1"/>
  <c r="BV363" i="1"/>
  <c r="DC327" i="1"/>
  <c r="DF326" i="1"/>
  <c r="BW200" i="1"/>
  <c r="DG200" i="1"/>
  <c r="DD327" i="1" l="1"/>
  <c r="DB327" i="1"/>
  <c r="DA327" i="1" s="1"/>
  <c r="BR364" i="1"/>
  <c r="BQ364" i="1" s="1"/>
  <c r="BT364" i="1"/>
  <c r="DC201" i="1"/>
  <c r="DF200" i="1"/>
  <c r="BV200" i="1"/>
  <c r="BS201" i="1"/>
  <c r="CI363" i="1"/>
  <c r="DH326" i="1"/>
  <c r="DJ326" i="1"/>
  <c r="DU326" i="1"/>
  <c r="BZ363" i="1"/>
  <c r="CN363" i="1"/>
  <c r="DT326" i="1"/>
  <c r="CJ363" i="1"/>
  <c r="CP363" i="1"/>
  <c r="BX363" i="1"/>
  <c r="CA363" i="1"/>
  <c r="DZ326" i="1"/>
  <c r="DW326" i="1"/>
  <c r="EA326" i="1"/>
  <c r="CF363" i="1"/>
  <c r="DX326" i="1"/>
  <c r="DR326" i="1"/>
  <c r="DS326" i="1"/>
  <c r="CL363" i="1"/>
  <c r="CE363" i="1"/>
  <c r="DV326" i="1"/>
  <c r="BY363" i="1"/>
  <c r="CD363" i="1"/>
  <c r="CO363" i="1"/>
  <c r="DO326" i="1"/>
  <c r="CH363" i="1"/>
  <c r="DQ326" i="1"/>
  <c r="DL326" i="1"/>
  <c r="DM326" i="1"/>
  <c r="DP326" i="1"/>
  <c r="CQ363" i="1"/>
  <c r="DY326" i="1"/>
  <c r="CK363" i="1"/>
  <c r="DN326" i="1"/>
  <c r="CM363" i="1"/>
  <c r="DI326" i="1"/>
  <c r="CG363" i="1"/>
  <c r="CC363" i="1"/>
  <c r="CB363" i="1"/>
  <c r="DK326" i="1"/>
  <c r="BR201" i="1" l="1"/>
  <c r="BQ201" i="1" s="1"/>
  <c r="BT201" i="1"/>
  <c r="DB201" i="1"/>
  <c r="DA201" i="1" s="1"/>
  <c r="DD201" i="1"/>
  <c r="BW364" i="1"/>
  <c r="BZ200" i="1"/>
  <c r="DH200" i="1"/>
  <c r="DG327" i="1"/>
  <c r="DX200" i="1"/>
  <c r="CJ200" i="1"/>
  <c r="DU200" i="1"/>
  <c r="CQ200" i="1"/>
  <c r="CO200" i="1"/>
  <c r="DS200" i="1"/>
  <c r="DP200" i="1"/>
  <c r="BX200" i="1"/>
  <c r="DJ200" i="1"/>
  <c r="CN200" i="1"/>
  <c r="CP200" i="1"/>
  <c r="DK200" i="1"/>
  <c r="CF200" i="1"/>
  <c r="EA200" i="1"/>
  <c r="CK200" i="1"/>
  <c r="DT200" i="1"/>
  <c r="DW200" i="1"/>
  <c r="DI200" i="1"/>
  <c r="DM200" i="1"/>
  <c r="CD200" i="1"/>
  <c r="CI200" i="1"/>
  <c r="DZ200" i="1"/>
  <c r="DO200" i="1"/>
  <c r="CA200" i="1"/>
  <c r="DV200" i="1"/>
  <c r="CH200" i="1"/>
  <c r="DR200" i="1"/>
  <c r="BY200" i="1"/>
  <c r="DN200" i="1"/>
  <c r="CM200" i="1"/>
  <c r="DL200" i="1"/>
  <c r="DQ200" i="1"/>
  <c r="CG200" i="1"/>
  <c r="CC200" i="1"/>
  <c r="CB200" i="1"/>
  <c r="DY200" i="1"/>
  <c r="CE200" i="1"/>
  <c r="CL200" i="1"/>
  <c r="DC328" i="1" l="1"/>
  <c r="DF327" i="1"/>
  <c r="BV364" i="1"/>
  <c r="BS365" i="1"/>
  <c r="BW201" i="1"/>
  <c r="DG201" i="1"/>
  <c r="BT365" i="1" l="1"/>
  <c r="BR365" i="1"/>
  <c r="BQ365" i="1" s="1"/>
  <c r="DD328" i="1"/>
  <c r="DB328" i="1"/>
  <c r="DA328" i="1" s="1"/>
  <c r="DC202" i="1"/>
  <c r="DF201" i="1"/>
  <c r="BS202" i="1"/>
  <c r="BV201" i="1"/>
  <c r="CO364" i="1"/>
  <c r="DS327" i="1"/>
  <c r="DN327" i="1"/>
  <c r="DL327" i="1"/>
  <c r="DJ327" i="1"/>
  <c r="CM364" i="1"/>
  <c r="DR327" i="1"/>
  <c r="CI364" i="1"/>
  <c r="DW327" i="1"/>
  <c r="BZ364" i="1"/>
  <c r="CG364" i="1"/>
  <c r="DP327" i="1"/>
  <c r="EA327" i="1"/>
  <c r="CB364" i="1"/>
  <c r="CE364" i="1"/>
  <c r="DM327" i="1"/>
  <c r="BY364" i="1"/>
  <c r="DZ327" i="1"/>
  <c r="DO327" i="1"/>
  <c r="CN364" i="1"/>
  <c r="CC364" i="1"/>
  <c r="CF364" i="1"/>
  <c r="DX327" i="1"/>
  <c r="DK327" i="1"/>
  <c r="DQ327" i="1"/>
  <c r="DY327" i="1"/>
  <c r="CK364" i="1"/>
  <c r="CA364" i="1"/>
  <c r="DH327" i="1"/>
  <c r="CL364" i="1"/>
  <c r="DV327" i="1"/>
  <c r="CP364" i="1"/>
  <c r="CH364" i="1"/>
  <c r="CJ364" i="1"/>
  <c r="BX364" i="1"/>
  <c r="CQ364" i="1"/>
  <c r="DI327" i="1"/>
  <c r="CD364" i="1"/>
  <c r="DT327" i="1"/>
  <c r="DU327" i="1"/>
  <c r="BR202" i="1" l="1"/>
  <c r="BQ202" i="1" s="1"/>
  <c r="BT202" i="1"/>
  <c r="DD202" i="1"/>
  <c r="DB202" i="1"/>
  <c r="DA202" i="1" s="1"/>
  <c r="CL201" i="1"/>
  <c r="CA201" i="1"/>
  <c r="DZ201" i="1"/>
  <c r="CI201" i="1"/>
  <c r="DO201" i="1"/>
  <c r="EA201" i="1"/>
  <c r="BY201" i="1"/>
  <c r="CF201" i="1"/>
  <c r="CO201" i="1"/>
  <c r="CK201" i="1"/>
  <c r="DS201" i="1"/>
  <c r="BZ201" i="1"/>
  <c r="BX201" i="1"/>
  <c r="DG328" i="1"/>
  <c r="DX201" i="1"/>
  <c r="CQ201" i="1"/>
  <c r="BW365" i="1"/>
  <c r="CC201" i="1"/>
  <c r="CE201" i="1"/>
  <c r="CJ201" i="1"/>
  <c r="DP201" i="1"/>
  <c r="DR201" i="1"/>
  <c r="CP201" i="1"/>
  <c r="DN201" i="1"/>
  <c r="DY201" i="1"/>
  <c r="DQ201" i="1"/>
  <c r="DJ201" i="1"/>
  <c r="DV201" i="1"/>
  <c r="DU201" i="1"/>
  <c r="CM201" i="1"/>
  <c r="DM201" i="1"/>
  <c r="DH201" i="1"/>
  <c r="CD201" i="1"/>
  <c r="CG201" i="1"/>
  <c r="CH201" i="1"/>
  <c r="DW201" i="1"/>
  <c r="DL201" i="1"/>
  <c r="DT201" i="1"/>
  <c r="DI201" i="1"/>
  <c r="CB201" i="1"/>
  <c r="DK201" i="1"/>
  <c r="CN201" i="1"/>
  <c r="DF328" i="1" l="1"/>
  <c r="DC329" i="1"/>
  <c r="BV365" i="1"/>
  <c r="BS366" i="1"/>
  <c r="BW202" i="1"/>
  <c r="DG202" i="1"/>
  <c r="BR366" i="1" l="1"/>
  <c r="BQ366" i="1" s="1"/>
  <c r="BT366" i="1"/>
  <c r="DB329" i="1"/>
  <c r="DA329" i="1" s="1"/>
  <c r="DD329" i="1"/>
  <c r="DC203" i="1"/>
  <c r="DF202" i="1"/>
  <c r="BS203" i="1"/>
  <c r="BV202" i="1"/>
  <c r="CG365" i="1"/>
  <c r="BY365" i="1"/>
  <c r="DR328" i="1"/>
  <c r="DX328" i="1"/>
  <c r="CM365" i="1"/>
  <c r="DN328" i="1"/>
  <c r="CO365" i="1"/>
  <c r="CI365" i="1"/>
  <c r="CD365" i="1"/>
  <c r="DS328" i="1"/>
  <c r="DV328" i="1"/>
  <c r="DO328" i="1"/>
  <c r="CA365" i="1"/>
  <c r="CN365" i="1"/>
  <c r="CP365" i="1"/>
  <c r="CL365" i="1"/>
  <c r="DH328" i="1"/>
  <c r="CJ365" i="1"/>
  <c r="DY328" i="1"/>
  <c r="DK328" i="1"/>
  <c r="DW328" i="1"/>
  <c r="EA328" i="1"/>
  <c r="DZ328" i="1"/>
  <c r="CE365" i="1"/>
  <c r="CH365" i="1"/>
  <c r="DM328" i="1"/>
  <c r="DQ328" i="1"/>
  <c r="BZ365" i="1"/>
  <c r="DI328" i="1"/>
  <c r="DJ328" i="1"/>
  <c r="DT328" i="1"/>
  <c r="DL328" i="1"/>
  <c r="CB365" i="1"/>
  <c r="CC365" i="1"/>
  <c r="CQ365" i="1"/>
  <c r="CF365" i="1"/>
  <c r="DU328" i="1"/>
  <c r="CK365" i="1"/>
  <c r="BX365" i="1"/>
  <c r="DP328" i="1"/>
  <c r="BT203" i="1" l="1"/>
  <c r="BR203" i="1"/>
  <c r="BQ203" i="1" s="1"/>
  <c r="DD203" i="1"/>
  <c r="DB203" i="1"/>
  <c r="DA203" i="1" s="1"/>
  <c r="BW366" i="1"/>
  <c r="CQ202" i="1"/>
  <c r="CK202" i="1"/>
  <c r="CP202" i="1"/>
  <c r="DH202" i="1"/>
  <c r="DZ202" i="1"/>
  <c r="BX202" i="1"/>
  <c r="CL202" i="1"/>
  <c r="CF202" i="1"/>
  <c r="CO202" i="1"/>
  <c r="DU202" i="1"/>
  <c r="CG202" i="1"/>
  <c r="DS202" i="1"/>
  <c r="DK202" i="1"/>
  <c r="DO202" i="1"/>
  <c r="CM202" i="1"/>
  <c r="CD202" i="1"/>
  <c r="DP202" i="1"/>
  <c r="DX202" i="1"/>
  <c r="DL202" i="1"/>
  <c r="DV202" i="1"/>
  <c r="EA202" i="1"/>
  <c r="DG329" i="1"/>
  <c r="DM202" i="1"/>
  <c r="CA202" i="1"/>
  <c r="CE202" i="1"/>
  <c r="CJ202" i="1"/>
  <c r="CC202" i="1"/>
  <c r="DR202" i="1"/>
  <c r="BZ202" i="1"/>
  <c r="DY202" i="1"/>
  <c r="CI202" i="1"/>
  <c r="CN202" i="1"/>
  <c r="CH202" i="1"/>
  <c r="DQ202" i="1"/>
  <c r="DN202" i="1"/>
  <c r="DT202" i="1"/>
  <c r="DJ202" i="1"/>
  <c r="DI202" i="1"/>
  <c r="CB202" i="1"/>
  <c r="DW202" i="1"/>
  <c r="BY202" i="1"/>
  <c r="DC330" i="1" l="1"/>
  <c r="DF329" i="1"/>
  <c r="BV366" i="1"/>
  <c r="BS367" i="1"/>
  <c r="BW203" i="1"/>
  <c r="DG203" i="1"/>
  <c r="BT367" i="1" l="1"/>
  <c r="BR367" i="1"/>
  <c r="BQ367" i="1" s="1"/>
  <c r="DB330" i="1"/>
  <c r="DA330" i="1" s="1"/>
  <c r="DD330" i="1"/>
  <c r="DC204" i="1"/>
  <c r="DF203" i="1"/>
  <c r="BS204" i="1"/>
  <c r="BV203" i="1"/>
  <c r="CK366" i="1"/>
  <c r="DO329" i="1"/>
  <c r="BX366" i="1"/>
  <c r="CF366" i="1"/>
  <c r="DR329" i="1"/>
  <c r="DQ329" i="1"/>
  <c r="DU329" i="1"/>
  <c r="DP329" i="1"/>
  <c r="DL329" i="1"/>
  <c r="CM366" i="1"/>
  <c r="DY329" i="1"/>
  <c r="DH329" i="1"/>
  <c r="CG366" i="1"/>
  <c r="CP366" i="1"/>
  <c r="EA329" i="1"/>
  <c r="CH366" i="1"/>
  <c r="CJ366" i="1"/>
  <c r="DJ329" i="1"/>
  <c r="DM329" i="1"/>
  <c r="DI329" i="1"/>
  <c r="CI366" i="1"/>
  <c r="CL366" i="1"/>
  <c r="CO366" i="1"/>
  <c r="CB366" i="1"/>
  <c r="DZ329" i="1"/>
  <c r="CA366" i="1"/>
  <c r="DW329" i="1"/>
  <c r="DN329" i="1"/>
  <c r="CE366" i="1"/>
  <c r="CC366" i="1"/>
  <c r="DT329" i="1"/>
  <c r="CD366" i="1"/>
  <c r="BZ366" i="1"/>
  <c r="CN366" i="1"/>
  <c r="DK329" i="1"/>
  <c r="DS329" i="1"/>
  <c r="BY366" i="1"/>
  <c r="DX329" i="1"/>
  <c r="DV329" i="1"/>
  <c r="CQ366" i="1"/>
  <c r="BT204" i="1" l="1"/>
  <c r="BR204" i="1"/>
  <c r="BQ204" i="1" s="1"/>
  <c r="DD204" i="1"/>
  <c r="DB204" i="1"/>
  <c r="DA204" i="1" s="1"/>
  <c r="DG330" i="1"/>
  <c r="DQ203" i="1"/>
  <c r="CO203" i="1"/>
  <c r="CN203" i="1"/>
  <c r="CG203" i="1"/>
  <c r="CK203" i="1"/>
  <c r="CL203" i="1"/>
  <c r="DH203" i="1"/>
  <c r="DV203" i="1"/>
  <c r="CA203" i="1"/>
  <c r="CB203" i="1"/>
  <c r="DP203" i="1"/>
  <c r="DT203" i="1"/>
  <c r="DK203" i="1"/>
  <c r="EA203" i="1"/>
  <c r="DO203" i="1"/>
  <c r="DW203" i="1"/>
  <c r="CC203" i="1"/>
  <c r="BZ203" i="1"/>
  <c r="DL203" i="1"/>
  <c r="CP203" i="1"/>
  <c r="CE203" i="1"/>
  <c r="DS203" i="1"/>
  <c r="DM203" i="1"/>
  <c r="DI203" i="1"/>
  <c r="CH203" i="1"/>
  <c r="CJ203" i="1"/>
  <c r="DZ203" i="1"/>
  <c r="CF203" i="1"/>
  <c r="BX203" i="1"/>
  <c r="DR203" i="1"/>
  <c r="DU203" i="1"/>
  <c r="DN203" i="1"/>
  <c r="BW367" i="1"/>
  <c r="CM203" i="1"/>
  <c r="BY203" i="1"/>
  <c r="CI203" i="1"/>
  <c r="DJ203" i="1"/>
  <c r="CQ203" i="1"/>
  <c r="CD203" i="1"/>
  <c r="DX203" i="1"/>
  <c r="DY203" i="1"/>
  <c r="BV367" i="1" l="1"/>
  <c r="BS368" i="1"/>
  <c r="DC331" i="1"/>
  <c r="DF330" i="1"/>
  <c r="DG204" i="1"/>
  <c r="BW204" i="1"/>
  <c r="DD331" i="1" l="1"/>
  <c r="DB331" i="1"/>
  <c r="DA331" i="1" s="1"/>
  <c r="BR368" i="1"/>
  <c r="BQ368" i="1" s="1"/>
  <c r="BT368" i="1"/>
  <c r="BS205" i="1"/>
  <c r="BV204" i="1"/>
  <c r="DC205" i="1"/>
  <c r="DF204" i="1"/>
  <c r="CQ367" i="1"/>
  <c r="DY330" i="1"/>
  <c r="BZ367" i="1"/>
  <c r="DX330" i="1"/>
  <c r="CO367" i="1"/>
  <c r="DM330" i="1"/>
  <c r="DI330" i="1"/>
  <c r="EA330" i="1"/>
  <c r="CN367" i="1"/>
  <c r="DJ330" i="1"/>
  <c r="DQ330" i="1"/>
  <c r="CB367" i="1"/>
  <c r="CD367" i="1"/>
  <c r="CP367" i="1"/>
  <c r="DS330" i="1"/>
  <c r="DV330" i="1"/>
  <c r="CK367" i="1"/>
  <c r="DT330" i="1"/>
  <c r="DL330" i="1"/>
  <c r="BX367" i="1"/>
  <c r="CE367" i="1"/>
  <c r="CI367" i="1"/>
  <c r="CA367" i="1"/>
  <c r="DN330" i="1"/>
  <c r="CF367" i="1"/>
  <c r="CG367" i="1"/>
  <c r="CH367" i="1"/>
  <c r="CL367" i="1"/>
  <c r="CC367" i="1"/>
  <c r="DZ330" i="1"/>
  <c r="DW330" i="1"/>
  <c r="DR330" i="1"/>
  <c r="CJ367" i="1"/>
  <c r="DU330" i="1"/>
  <c r="DO330" i="1"/>
  <c r="CM367" i="1"/>
  <c r="DH330" i="1"/>
  <c r="BY367" i="1"/>
  <c r="DP330" i="1"/>
  <c r="DK330" i="1"/>
  <c r="DD205" i="1" l="1"/>
  <c r="DB205" i="1"/>
  <c r="DA205" i="1" s="1"/>
  <c r="BT205" i="1"/>
  <c r="BR205" i="1"/>
  <c r="BQ205" i="1" s="1"/>
  <c r="DG331" i="1"/>
  <c r="DZ204" i="1"/>
  <c r="DT204" i="1"/>
  <c r="CG204" i="1"/>
  <c r="DP204" i="1"/>
  <c r="DR204" i="1"/>
  <c r="CJ204" i="1"/>
  <c r="CQ204" i="1"/>
  <c r="EA204" i="1"/>
  <c r="DS204" i="1"/>
  <c r="DM204" i="1"/>
  <c r="DU204" i="1"/>
  <c r="CF204" i="1"/>
  <c r="DH204" i="1"/>
  <c r="DO204" i="1"/>
  <c r="CL204" i="1"/>
  <c r="BZ204" i="1"/>
  <c r="CK204" i="1"/>
  <c r="BX204" i="1"/>
  <c r="CB204" i="1"/>
  <c r="DV204" i="1"/>
  <c r="DX204" i="1"/>
  <c r="CH204" i="1"/>
  <c r="CD204" i="1"/>
  <c r="CC204" i="1"/>
  <c r="DQ204" i="1"/>
  <c r="CP204" i="1"/>
  <c r="DK204" i="1"/>
  <c r="DN204" i="1"/>
  <c r="DI204" i="1"/>
  <c r="CI204" i="1"/>
  <c r="DY204" i="1"/>
  <c r="CE204" i="1"/>
  <c r="DJ204" i="1"/>
  <c r="DL204" i="1"/>
  <c r="BY204" i="1"/>
  <c r="CO204" i="1"/>
  <c r="DW204" i="1"/>
  <c r="CA204" i="1"/>
  <c r="BW368" i="1"/>
  <c r="CM204" i="1"/>
  <c r="CN204" i="1"/>
  <c r="BV368" i="1" l="1"/>
  <c r="BS369" i="1"/>
  <c r="DC332" i="1"/>
  <c r="DF331" i="1"/>
  <c r="BW205" i="1"/>
  <c r="DG205" i="1"/>
  <c r="DD332" i="1" l="1"/>
  <c r="DB332" i="1"/>
  <c r="DA332" i="1" s="1"/>
  <c r="BT369" i="1"/>
  <c r="BR369" i="1"/>
  <c r="BQ369" i="1" s="1"/>
  <c r="DC206" i="1"/>
  <c r="DF205" i="1"/>
  <c r="BS206" i="1"/>
  <c r="BV205" i="1"/>
  <c r="CI368" i="1"/>
  <c r="DW331" i="1"/>
  <c r="CF368" i="1"/>
  <c r="CP368" i="1"/>
  <c r="DT331" i="1"/>
  <c r="DZ331" i="1"/>
  <c r="CM368" i="1"/>
  <c r="CH368" i="1"/>
  <c r="CJ368" i="1"/>
  <c r="DJ331" i="1"/>
  <c r="CG368" i="1"/>
  <c r="DM331" i="1"/>
  <c r="DV331" i="1"/>
  <c r="CB368" i="1"/>
  <c r="DY331" i="1"/>
  <c r="CD368" i="1"/>
  <c r="DS331" i="1"/>
  <c r="DP331" i="1"/>
  <c r="DX331" i="1"/>
  <c r="BZ368" i="1"/>
  <c r="DI331" i="1"/>
  <c r="DN331" i="1"/>
  <c r="DU331" i="1"/>
  <c r="CQ368" i="1"/>
  <c r="CL368" i="1"/>
  <c r="CE368" i="1"/>
  <c r="DK331" i="1"/>
  <c r="CO368" i="1"/>
  <c r="CA368" i="1"/>
  <c r="DH331" i="1"/>
  <c r="CN368" i="1"/>
  <c r="DR331" i="1"/>
  <c r="BY368" i="1"/>
  <c r="BX368" i="1"/>
  <c r="EA331" i="1"/>
  <c r="DL331" i="1"/>
  <c r="DQ331" i="1"/>
  <c r="CK368" i="1"/>
  <c r="CC368" i="1"/>
  <c r="DO331" i="1"/>
  <c r="BT206" i="1" l="1"/>
  <c r="BR206" i="1"/>
  <c r="BQ206" i="1" s="1"/>
  <c r="DD206" i="1"/>
  <c r="DB206" i="1"/>
  <c r="DA206" i="1" s="1"/>
  <c r="DG332" i="1"/>
  <c r="DY205" i="1"/>
  <c r="CN205" i="1"/>
  <c r="BW369" i="1"/>
  <c r="EA205" i="1"/>
  <c r="CL205" i="1"/>
  <c r="CQ205" i="1"/>
  <c r="CI205" i="1"/>
  <c r="CO205" i="1"/>
  <c r="BY205" i="1"/>
  <c r="DJ205" i="1"/>
  <c r="DU205" i="1"/>
  <c r="CE205" i="1"/>
  <c r="DN205" i="1"/>
  <c r="DK205" i="1"/>
  <c r="CA205" i="1"/>
  <c r="CM205" i="1"/>
  <c r="CF205" i="1"/>
  <c r="DR205" i="1"/>
  <c r="CJ205" i="1"/>
  <c r="BX205" i="1"/>
  <c r="DS205" i="1"/>
  <c r="DP205" i="1"/>
  <c r="CC205" i="1"/>
  <c r="CP205" i="1"/>
  <c r="CB205" i="1"/>
  <c r="CG205" i="1"/>
  <c r="CD205" i="1"/>
  <c r="DQ205" i="1"/>
  <c r="DZ205" i="1"/>
  <c r="DH205" i="1"/>
  <c r="DO205" i="1"/>
  <c r="DT205" i="1"/>
  <c r="DL205" i="1"/>
  <c r="DV205" i="1"/>
  <c r="DI205" i="1"/>
  <c r="DX205" i="1"/>
  <c r="BZ205" i="1"/>
  <c r="CH205" i="1"/>
  <c r="DM205" i="1"/>
  <c r="DW205" i="1"/>
  <c r="CK205" i="1"/>
  <c r="BS370" i="1" l="1"/>
  <c r="BV369" i="1"/>
  <c r="DC333" i="1"/>
  <c r="DF332" i="1"/>
  <c r="DG206" i="1"/>
  <c r="BW206" i="1"/>
  <c r="DD333" i="1" l="1"/>
  <c r="DB333" i="1"/>
  <c r="DA333" i="1" s="1"/>
  <c r="BR370" i="1"/>
  <c r="BQ370" i="1" s="1"/>
  <c r="BT370" i="1"/>
  <c r="DF206" i="1"/>
  <c r="DC207" i="1"/>
  <c r="BV206" i="1"/>
  <c r="BS207" i="1"/>
  <c r="DS332" i="1"/>
  <c r="CN369" i="1"/>
  <c r="DV332" i="1"/>
  <c r="DU332" i="1"/>
  <c r="CJ369" i="1"/>
  <c r="CL369" i="1"/>
  <c r="DY332" i="1"/>
  <c r="DP332" i="1"/>
  <c r="DR332" i="1"/>
  <c r="DZ332" i="1"/>
  <c r="DQ332" i="1"/>
  <c r="CH369" i="1"/>
  <c r="DN332" i="1"/>
  <c r="BZ369" i="1"/>
  <c r="CF369" i="1"/>
  <c r="BX369" i="1"/>
  <c r="DJ332" i="1"/>
  <c r="DL332" i="1"/>
  <c r="CE369" i="1"/>
  <c r="CP369" i="1"/>
  <c r="CO369" i="1"/>
  <c r="EA332" i="1"/>
  <c r="CD369" i="1"/>
  <c r="CM369" i="1"/>
  <c r="DX332" i="1"/>
  <c r="BY369" i="1"/>
  <c r="CQ369" i="1"/>
  <c r="CG369" i="1"/>
  <c r="DW332" i="1"/>
  <c r="CK369" i="1"/>
  <c r="CB369" i="1"/>
  <c r="CC369" i="1"/>
  <c r="DO332" i="1"/>
  <c r="DH332" i="1"/>
  <c r="DI332" i="1"/>
  <c r="DT332" i="1"/>
  <c r="DK332" i="1"/>
  <c r="DM332" i="1"/>
  <c r="CI369" i="1"/>
  <c r="CA369" i="1"/>
  <c r="BR207" i="1" l="1"/>
  <c r="BQ207" i="1" s="1"/>
  <c r="BT207" i="1"/>
  <c r="DB207" i="1"/>
  <c r="DA207" i="1" s="1"/>
  <c r="DD207" i="1"/>
  <c r="DG333" i="1"/>
  <c r="CD206" i="1"/>
  <c r="BY206" i="1"/>
  <c r="DH206" i="1"/>
  <c r="DV206" i="1"/>
  <c r="BX206" i="1"/>
  <c r="CG206" i="1"/>
  <c r="EA206" i="1"/>
  <c r="CL206" i="1"/>
  <c r="BZ206" i="1"/>
  <c r="CF206" i="1"/>
  <c r="DM206" i="1"/>
  <c r="CN206" i="1"/>
  <c r="CE206" i="1"/>
  <c r="DT206" i="1"/>
  <c r="DR206" i="1"/>
  <c r="DK206" i="1"/>
  <c r="DY206" i="1"/>
  <c r="BW370" i="1"/>
  <c r="CB206" i="1"/>
  <c r="DQ206" i="1"/>
  <c r="DP206" i="1"/>
  <c r="DN206" i="1"/>
  <c r="DO206" i="1"/>
  <c r="CP206" i="1"/>
  <c r="CC206" i="1"/>
  <c r="DJ206" i="1"/>
  <c r="CO206" i="1"/>
  <c r="CK206" i="1"/>
  <c r="DU206" i="1"/>
  <c r="DS206" i="1"/>
  <c r="DZ206" i="1"/>
  <c r="DL206" i="1"/>
  <c r="DW206" i="1"/>
  <c r="DX206" i="1"/>
  <c r="CI206" i="1"/>
  <c r="CQ206" i="1"/>
  <c r="DI206" i="1"/>
  <c r="CH206" i="1"/>
  <c r="CA206" i="1"/>
  <c r="CJ206" i="1"/>
  <c r="CM206" i="1"/>
  <c r="BS371" i="1" l="1"/>
  <c r="BV370" i="1"/>
  <c r="DC334" i="1"/>
  <c r="DF333" i="1"/>
  <c r="DG207" i="1"/>
  <c r="BW207" i="1"/>
  <c r="DD334" i="1" l="1"/>
  <c r="DB334" i="1"/>
  <c r="DA334" i="1" s="1"/>
  <c r="BT371" i="1"/>
  <c r="BR371" i="1"/>
  <c r="BQ371" i="1" s="1"/>
  <c r="BV207" i="1"/>
  <c r="BS208" i="1"/>
  <c r="DF207" i="1"/>
  <c r="DC208" i="1"/>
  <c r="DO333" i="1"/>
  <c r="CB370" i="1"/>
  <c r="CC370" i="1"/>
  <c r="DX333" i="1"/>
  <c r="CD370" i="1"/>
  <c r="CQ370" i="1"/>
  <c r="BX370" i="1"/>
  <c r="DP333" i="1"/>
  <c r="DH333" i="1"/>
  <c r="DY333" i="1"/>
  <c r="DL333" i="1"/>
  <c r="CL370" i="1"/>
  <c r="EA333" i="1"/>
  <c r="CO370" i="1"/>
  <c r="CM370" i="1"/>
  <c r="CF370" i="1"/>
  <c r="CH370" i="1"/>
  <c r="DI333" i="1"/>
  <c r="DM333" i="1"/>
  <c r="CE370" i="1"/>
  <c r="DU333" i="1"/>
  <c r="DW333" i="1"/>
  <c r="DZ333" i="1"/>
  <c r="CJ370" i="1"/>
  <c r="CK370" i="1"/>
  <c r="DK333" i="1"/>
  <c r="DJ333" i="1"/>
  <c r="CI370" i="1"/>
  <c r="DR333" i="1"/>
  <c r="DS333" i="1"/>
  <c r="DN333" i="1"/>
  <c r="BY370" i="1"/>
  <c r="DT333" i="1"/>
  <c r="BZ370" i="1"/>
  <c r="CP370" i="1"/>
  <c r="DV333" i="1"/>
  <c r="CN370" i="1"/>
  <c r="CG370" i="1"/>
  <c r="CA370" i="1"/>
  <c r="DQ333" i="1"/>
  <c r="DB208" i="1" l="1"/>
  <c r="DA208" i="1" s="1"/>
  <c r="DD208" i="1"/>
  <c r="BR208" i="1"/>
  <c r="BQ208" i="1" s="1"/>
  <c r="BT208" i="1"/>
  <c r="DG334" i="1"/>
  <c r="CO207" i="1"/>
  <c r="DN207" i="1"/>
  <c r="BW371" i="1"/>
  <c r="DI207" i="1"/>
  <c r="DL207" i="1"/>
  <c r="CQ207" i="1"/>
  <c r="BY207" i="1"/>
  <c r="EA207" i="1"/>
  <c r="CL207" i="1"/>
  <c r="CH207" i="1"/>
  <c r="CM207" i="1"/>
  <c r="BX207" i="1"/>
  <c r="CI207" i="1"/>
  <c r="DJ207" i="1"/>
  <c r="BZ207" i="1"/>
  <c r="DT207" i="1"/>
  <c r="CJ207" i="1"/>
  <c r="CP207" i="1"/>
  <c r="DM207" i="1"/>
  <c r="CE207" i="1"/>
  <c r="CG207" i="1"/>
  <c r="DQ207" i="1"/>
  <c r="CK207" i="1"/>
  <c r="DZ207" i="1"/>
  <c r="CB207" i="1"/>
  <c r="CC207" i="1"/>
  <c r="CF207" i="1"/>
  <c r="DP207" i="1"/>
  <c r="DW207" i="1"/>
  <c r="DR207" i="1"/>
  <c r="DK207" i="1"/>
  <c r="CD207" i="1"/>
  <c r="DS207" i="1"/>
  <c r="DX207" i="1"/>
  <c r="CA207" i="1"/>
  <c r="DH207" i="1"/>
  <c r="CN207" i="1"/>
  <c r="DV207" i="1"/>
  <c r="DY207" i="1"/>
  <c r="DO207" i="1"/>
  <c r="DU207" i="1"/>
  <c r="BV371" i="1" l="1"/>
  <c r="BS372" i="1"/>
  <c r="DF334" i="1"/>
  <c r="DC335" i="1"/>
  <c r="DG208" i="1"/>
  <c r="BW208" i="1"/>
  <c r="DD335" i="1" l="1"/>
  <c r="DB335" i="1"/>
  <c r="DA335" i="1" s="1"/>
  <c r="BT372" i="1"/>
  <c r="BR372" i="1"/>
  <c r="BQ372" i="1" s="1"/>
  <c r="BV208" i="1"/>
  <c r="BS209" i="1"/>
  <c r="DC209" i="1"/>
  <c r="DF208" i="1"/>
  <c r="CL371" i="1"/>
  <c r="BZ371" i="1"/>
  <c r="CN371" i="1"/>
  <c r="DW334" i="1"/>
  <c r="DX334" i="1"/>
  <c r="CD371" i="1"/>
  <c r="CP371" i="1"/>
  <c r="DY334" i="1"/>
  <c r="EA334" i="1"/>
  <c r="CB371" i="1"/>
  <c r="CG371" i="1"/>
  <c r="BY371" i="1"/>
  <c r="DN334" i="1"/>
  <c r="DU334" i="1"/>
  <c r="DO334" i="1"/>
  <c r="CF371" i="1"/>
  <c r="CM371" i="1"/>
  <c r="DT334" i="1"/>
  <c r="CJ371" i="1"/>
  <c r="DJ334" i="1"/>
  <c r="CH371" i="1"/>
  <c r="DM334" i="1"/>
  <c r="DR334" i="1"/>
  <c r="CK371" i="1"/>
  <c r="DQ334" i="1"/>
  <c r="CQ371" i="1"/>
  <c r="CA371" i="1"/>
  <c r="DL334" i="1"/>
  <c r="CO371" i="1"/>
  <c r="DV334" i="1"/>
  <c r="DS334" i="1"/>
  <c r="DI334" i="1"/>
  <c r="CI371" i="1"/>
  <c r="DH334" i="1"/>
  <c r="DP334" i="1"/>
  <c r="DZ334" i="1"/>
  <c r="DK334" i="1"/>
  <c r="CE371" i="1"/>
  <c r="BX371" i="1"/>
  <c r="CC371" i="1"/>
  <c r="DD209" i="1" l="1"/>
  <c r="DB209" i="1"/>
  <c r="DA209" i="1" s="1"/>
  <c r="BT209" i="1"/>
  <c r="BR209" i="1"/>
  <c r="BQ209" i="1" s="1"/>
  <c r="BW372" i="1"/>
  <c r="DZ208" i="1"/>
  <c r="CQ208" i="1"/>
  <c r="DG335" i="1"/>
  <c r="BZ208" i="1"/>
  <c r="CD208" i="1"/>
  <c r="CI208" i="1"/>
  <c r="DT208" i="1"/>
  <c r="CP208" i="1"/>
  <c r="DJ208" i="1"/>
  <c r="DV208" i="1"/>
  <c r="CC208" i="1"/>
  <c r="DR208" i="1"/>
  <c r="DS208" i="1"/>
  <c r="CN208" i="1"/>
  <c r="DI208" i="1"/>
  <c r="DQ208" i="1"/>
  <c r="DL208" i="1"/>
  <c r="DO208" i="1"/>
  <c r="DK208" i="1"/>
  <c r="CH208" i="1"/>
  <c r="DW208" i="1"/>
  <c r="CM208" i="1"/>
  <c r="CL208" i="1"/>
  <c r="CJ208" i="1"/>
  <c r="DU208" i="1"/>
  <c r="CF208" i="1"/>
  <c r="DP208" i="1"/>
  <c r="EA208" i="1"/>
  <c r="DX208" i="1"/>
  <c r="CO208" i="1"/>
  <c r="DY208" i="1"/>
  <c r="DN208" i="1"/>
  <c r="DH208" i="1"/>
  <c r="BX208" i="1"/>
  <c r="BY208" i="1"/>
  <c r="CK208" i="1"/>
  <c r="CB208" i="1"/>
  <c r="CE208" i="1"/>
  <c r="CG208" i="1"/>
  <c r="CA208" i="1"/>
  <c r="DM208" i="1"/>
  <c r="DF335" i="1" l="1"/>
  <c r="DC336" i="1"/>
  <c r="BS373" i="1"/>
  <c r="BV372" i="1"/>
  <c r="BW209" i="1"/>
  <c r="DG209" i="1"/>
  <c r="BR373" i="1" l="1"/>
  <c r="BQ373" i="1" s="1"/>
  <c r="BT373" i="1"/>
  <c r="DD336" i="1"/>
  <c r="DB336" i="1"/>
  <c r="DA336" i="1" s="1"/>
  <c r="DF209" i="1"/>
  <c r="DC210" i="1"/>
  <c r="BS210" i="1"/>
  <c r="BV209" i="1"/>
  <c r="DN335" i="1"/>
  <c r="DM335" i="1"/>
  <c r="DS335" i="1"/>
  <c r="CL372" i="1"/>
  <c r="DO335" i="1"/>
  <c r="CA372" i="1"/>
  <c r="CF372" i="1"/>
  <c r="BY372" i="1"/>
  <c r="DY335" i="1"/>
  <c r="BX372" i="1"/>
  <c r="DT335" i="1"/>
  <c r="CM372" i="1"/>
  <c r="DW335" i="1"/>
  <c r="DZ335" i="1"/>
  <c r="CJ372" i="1"/>
  <c r="DK335" i="1"/>
  <c r="EA335" i="1"/>
  <c r="CO372" i="1"/>
  <c r="DX335" i="1"/>
  <c r="CK372" i="1"/>
  <c r="CE372" i="1"/>
  <c r="DP335" i="1"/>
  <c r="DI335" i="1"/>
  <c r="DR335" i="1"/>
  <c r="CI372" i="1"/>
  <c r="DV335" i="1"/>
  <c r="CD372" i="1"/>
  <c r="DL335" i="1"/>
  <c r="DQ335" i="1"/>
  <c r="DJ335" i="1"/>
  <c r="CP372" i="1"/>
  <c r="CN372" i="1"/>
  <c r="DH335" i="1"/>
  <c r="BZ372" i="1"/>
  <c r="CC372" i="1"/>
  <c r="CH372" i="1"/>
  <c r="CQ372" i="1"/>
  <c r="DU335" i="1"/>
  <c r="CB372" i="1"/>
  <c r="CG372" i="1"/>
  <c r="BT210" i="1" l="1"/>
  <c r="BR210" i="1"/>
  <c r="BQ210" i="1" s="1"/>
  <c r="DB210" i="1"/>
  <c r="DA210" i="1" s="1"/>
  <c r="DD210" i="1"/>
  <c r="DG336" i="1"/>
  <c r="DO209" i="1"/>
  <c r="DR209" i="1"/>
  <c r="CL209" i="1"/>
  <c r="BZ209" i="1"/>
  <c r="DT209" i="1"/>
  <c r="CH209" i="1"/>
  <c r="DQ209" i="1"/>
  <c r="EA209" i="1"/>
  <c r="DY209" i="1"/>
  <c r="DN209" i="1"/>
  <c r="DV209" i="1"/>
  <c r="DZ209" i="1"/>
  <c r="CE209" i="1"/>
  <c r="CB209" i="1"/>
  <c r="BW373" i="1"/>
  <c r="CN209" i="1"/>
  <c r="CK209" i="1"/>
  <c r="DJ209" i="1"/>
  <c r="CP209" i="1"/>
  <c r="DU209" i="1"/>
  <c r="DW209" i="1"/>
  <c r="CA209" i="1"/>
  <c r="CQ209" i="1"/>
  <c r="DP209" i="1"/>
  <c r="DX209" i="1"/>
  <c r="CJ209" i="1"/>
  <c r="CG209" i="1"/>
  <c r="BY209" i="1"/>
  <c r="CD209" i="1"/>
  <c r="DK209" i="1"/>
  <c r="DI209" i="1"/>
  <c r="BX209" i="1"/>
  <c r="CC209" i="1"/>
  <c r="DM209" i="1"/>
  <c r="CO209" i="1"/>
  <c r="CI209" i="1"/>
  <c r="DL209" i="1"/>
  <c r="DS209" i="1"/>
  <c r="DH209" i="1"/>
  <c r="CF209" i="1"/>
  <c r="CM209" i="1"/>
  <c r="BS374" i="1" l="1"/>
  <c r="BV373" i="1"/>
  <c r="DC337" i="1"/>
  <c r="DF336" i="1"/>
  <c r="DG210" i="1"/>
  <c r="BW210" i="1"/>
  <c r="DB337" i="1" l="1"/>
  <c r="DA337" i="1" s="1"/>
  <c r="DD337" i="1"/>
  <c r="BT374" i="1"/>
  <c r="BR374" i="1"/>
  <c r="BQ374" i="1" s="1"/>
  <c r="BS211" i="1"/>
  <c r="BV210" i="1"/>
  <c r="DC211" i="1"/>
  <c r="DF210" i="1"/>
  <c r="CA373" i="1"/>
  <c r="DU336" i="1"/>
  <c r="BZ373" i="1"/>
  <c r="DM336" i="1"/>
  <c r="EA336" i="1"/>
  <c r="DY336" i="1"/>
  <c r="DS336" i="1"/>
  <c r="CQ373" i="1"/>
  <c r="DQ336" i="1"/>
  <c r="CK373" i="1"/>
  <c r="DO336" i="1"/>
  <c r="DK336" i="1"/>
  <c r="CF373" i="1"/>
  <c r="CN373" i="1"/>
  <c r="DZ336" i="1"/>
  <c r="DW336" i="1"/>
  <c r="DI336" i="1"/>
  <c r="CC373" i="1"/>
  <c r="DN336" i="1"/>
  <c r="DV336" i="1"/>
  <c r="CI373" i="1"/>
  <c r="DH336" i="1"/>
  <c r="DT336" i="1"/>
  <c r="BY373" i="1"/>
  <c r="CL373" i="1"/>
  <c r="CH373" i="1"/>
  <c r="DX336" i="1"/>
  <c r="CP373" i="1"/>
  <c r="CO373" i="1"/>
  <c r="DL336" i="1"/>
  <c r="CJ373" i="1"/>
  <c r="DP336" i="1"/>
  <c r="BX373" i="1"/>
  <c r="DR336" i="1"/>
  <c r="CB373" i="1"/>
  <c r="CM373" i="1"/>
  <c r="CD373" i="1"/>
  <c r="CE373" i="1"/>
  <c r="DJ336" i="1"/>
  <c r="CG373" i="1"/>
  <c r="DB211" i="1" l="1"/>
  <c r="DA211" i="1" s="1"/>
  <c r="DD211" i="1"/>
  <c r="BR211" i="1"/>
  <c r="BQ211" i="1" s="1"/>
  <c r="BT211" i="1"/>
  <c r="BW374" i="1"/>
  <c r="DH210" i="1"/>
  <c r="DU210" i="1"/>
  <c r="DG337" i="1"/>
  <c r="CK210" i="1"/>
  <c r="CO210" i="1"/>
  <c r="CE210" i="1"/>
  <c r="CB210" i="1"/>
  <c r="DO210" i="1"/>
  <c r="BZ210" i="1"/>
  <c r="CM210" i="1"/>
  <c r="CH210" i="1"/>
  <c r="CC210" i="1"/>
  <c r="CF210" i="1"/>
  <c r="DL210" i="1"/>
  <c r="DS210" i="1"/>
  <c r="CI210" i="1"/>
  <c r="DM210" i="1"/>
  <c r="DN210" i="1"/>
  <c r="DW210" i="1"/>
  <c r="CL210" i="1"/>
  <c r="CA210" i="1"/>
  <c r="CN210" i="1"/>
  <c r="DI210" i="1"/>
  <c r="CG210" i="1"/>
  <c r="DK210" i="1"/>
  <c r="CQ210" i="1"/>
  <c r="DY210" i="1"/>
  <c r="DP210" i="1"/>
  <c r="BY210" i="1"/>
  <c r="EA210" i="1"/>
  <c r="CP210" i="1"/>
  <c r="DQ210" i="1"/>
  <c r="BX210" i="1"/>
  <c r="CD210" i="1"/>
  <c r="DV210" i="1"/>
  <c r="DT210" i="1"/>
  <c r="DR210" i="1"/>
  <c r="CJ210" i="1"/>
  <c r="DJ210" i="1"/>
  <c r="DZ210" i="1"/>
  <c r="DX210" i="1"/>
  <c r="DC338" i="1" l="1"/>
  <c r="DF337" i="1"/>
  <c r="BV374" i="1"/>
  <c r="BS375" i="1"/>
  <c r="DG211" i="1"/>
  <c r="BW211" i="1"/>
  <c r="BR375" i="1" l="1"/>
  <c r="BQ375" i="1" s="1"/>
  <c r="BT375" i="1"/>
  <c r="DB338" i="1"/>
  <c r="DA338" i="1" s="1"/>
  <c r="DD338" i="1"/>
  <c r="BS212" i="1"/>
  <c r="BV211" i="1"/>
  <c r="DC212" i="1"/>
  <c r="DF211" i="1"/>
  <c r="DH337" i="1"/>
  <c r="CM374" i="1"/>
  <c r="CB374" i="1"/>
  <c r="DJ337" i="1"/>
  <c r="DV337" i="1"/>
  <c r="CQ374" i="1"/>
  <c r="DX337" i="1"/>
  <c r="DZ337" i="1"/>
  <c r="CK374" i="1"/>
  <c r="DL337" i="1"/>
  <c r="CO374" i="1"/>
  <c r="DY337" i="1"/>
  <c r="DT337" i="1"/>
  <c r="CD374" i="1"/>
  <c r="CI374" i="1"/>
  <c r="DK337" i="1"/>
  <c r="CG374" i="1"/>
  <c r="CP374" i="1"/>
  <c r="BZ374" i="1"/>
  <c r="BY374" i="1"/>
  <c r="DN337" i="1"/>
  <c r="CC374" i="1"/>
  <c r="DO337" i="1"/>
  <c r="CJ374" i="1"/>
  <c r="CH374" i="1"/>
  <c r="DS337" i="1"/>
  <c r="BX374" i="1"/>
  <c r="CA374" i="1"/>
  <c r="DU337" i="1"/>
  <c r="DR337" i="1"/>
  <c r="CN374" i="1"/>
  <c r="DI337" i="1"/>
  <c r="DM337" i="1"/>
  <c r="CF374" i="1"/>
  <c r="DP337" i="1"/>
  <c r="DW337" i="1"/>
  <c r="CE374" i="1"/>
  <c r="EA337" i="1"/>
  <c r="CL374" i="1"/>
  <c r="DQ337" i="1"/>
  <c r="DB212" i="1" l="1"/>
  <c r="DA212" i="1" s="1"/>
  <c r="DD212" i="1"/>
  <c r="BT212" i="1"/>
  <c r="BR212" i="1"/>
  <c r="BQ212" i="1" s="1"/>
  <c r="BW375" i="1"/>
  <c r="CA211" i="1"/>
  <c r="CI211" i="1"/>
  <c r="CB211" i="1"/>
  <c r="DW211" i="1"/>
  <c r="DP211" i="1"/>
  <c r="CO211" i="1"/>
  <c r="CF211" i="1"/>
  <c r="DX211" i="1"/>
  <c r="DQ211" i="1"/>
  <c r="CK211" i="1"/>
  <c r="DI211" i="1"/>
  <c r="CH211" i="1"/>
  <c r="DT211" i="1"/>
  <c r="DY211" i="1"/>
  <c r="DN211" i="1"/>
  <c r="DK211" i="1"/>
  <c r="DH211" i="1"/>
  <c r="DL211" i="1"/>
  <c r="CN211" i="1"/>
  <c r="CD211" i="1"/>
  <c r="DS211" i="1"/>
  <c r="BY211" i="1"/>
  <c r="DM211" i="1"/>
  <c r="DJ211" i="1"/>
  <c r="DO211" i="1"/>
  <c r="CQ211" i="1"/>
  <c r="CC211" i="1"/>
  <c r="BX211" i="1"/>
  <c r="BZ211" i="1"/>
  <c r="CL211" i="1"/>
  <c r="DR211" i="1"/>
  <c r="CP211" i="1"/>
  <c r="DG338" i="1"/>
  <c r="CM211" i="1"/>
  <c r="DV211" i="1"/>
  <c r="CG211" i="1"/>
  <c r="CJ211" i="1"/>
  <c r="DZ211" i="1"/>
  <c r="DU211" i="1"/>
  <c r="CE211" i="1"/>
  <c r="EA211" i="1"/>
  <c r="DC339" i="1" l="1"/>
  <c r="DF338" i="1"/>
  <c r="BS376" i="1"/>
  <c r="BV375" i="1"/>
  <c r="DG212" i="1"/>
  <c r="BW212" i="1"/>
  <c r="BT376" i="1" l="1"/>
  <c r="BR376" i="1"/>
  <c r="BQ376" i="1" s="1"/>
  <c r="DB339" i="1"/>
  <c r="DA339" i="1" s="1"/>
  <c r="DD339" i="1"/>
  <c r="BS213" i="1"/>
  <c r="BV212" i="1"/>
  <c r="DC213" i="1"/>
  <c r="DF212" i="1"/>
  <c r="DH338" i="1"/>
  <c r="CG375" i="1"/>
  <c r="DY338" i="1"/>
  <c r="CP375" i="1"/>
  <c r="DM338" i="1"/>
  <c r="DU338" i="1"/>
  <c r="CJ375" i="1"/>
  <c r="BZ375" i="1"/>
  <c r="CK375" i="1"/>
  <c r="DT338" i="1"/>
  <c r="DL338" i="1"/>
  <c r="CD375" i="1"/>
  <c r="DS338" i="1"/>
  <c r="CH375" i="1"/>
  <c r="CE375" i="1"/>
  <c r="DJ338" i="1"/>
  <c r="CQ375" i="1"/>
  <c r="BX375" i="1"/>
  <c r="DP338" i="1"/>
  <c r="DI338" i="1"/>
  <c r="DK338" i="1"/>
  <c r="CI375" i="1"/>
  <c r="DO338" i="1"/>
  <c r="DX338" i="1"/>
  <c r="CM375" i="1"/>
  <c r="BY375" i="1"/>
  <c r="DW338" i="1"/>
  <c r="DV338" i="1"/>
  <c r="CL375" i="1"/>
  <c r="CB375" i="1"/>
  <c r="CN375" i="1"/>
  <c r="EA338" i="1"/>
  <c r="DQ338" i="1"/>
  <c r="CF375" i="1"/>
  <c r="CC375" i="1"/>
  <c r="CA375" i="1"/>
  <c r="DZ338" i="1"/>
  <c r="DR338" i="1"/>
  <c r="CO375" i="1"/>
  <c r="DN338" i="1"/>
  <c r="DB213" i="1" l="1"/>
  <c r="DA213" i="1" s="1"/>
  <c r="DD213" i="1"/>
  <c r="BT213" i="1"/>
  <c r="BR213" i="1"/>
  <c r="BQ213" i="1" s="1"/>
  <c r="BW376" i="1"/>
  <c r="CM212" i="1"/>
  <c r="DU212" i="1"/>
  <c r="CQ212" i="1"/>
  <c r="CK212" i="1"/>
  <c r="DT212" i="1"/>
  <c r="DK212" i="1"/>
  <c r="DX212" i="1"/>
  <c r="EA212" i="1"/>
  <c r="CE212" i="1"/>
  <c r="CF212" i="1"/>
  <c r="DP212" i="1"/>
  <c r="DR212" i="1"/>
  <c r="DV212" i="1"/>
  <c r="BX212" i="1"/>
  <c r="CP212" i="1"/>
  <c r="CH212" i="1"/>
  <c r="BY212" i="1"/>
  <c r="DZ212" i="1"/>
  <c r="DL212" i="1"/>
  <c r="DO212" i="1"/>
  <c r="CJ212" i="1"/>
  <c r="DJ212" i="1"/>
  <c r="DM212" i="1"/>
  <c r="CD212" i="1"/>
  <c r="DY212" i="1"/>
  <c r="CI212" i="1"/>
  <c r="DN212" i="1"/>
  <c r="DS212" i="1"/>
  <c r="CN212" i="1"/>
  <c r="DW212" i="1"/>
  <c r="DH212" i="1"/>
  <c r="CC212" i="1"/>
  <c r="CO212" i="1"/>
  <c r="DG339" i="1"/>
  <c r="CL212" i="1"/>
  <c r="CB212" i="1"/>
  <c r="CA212" i="1"/>
  <c r="BZ212" i="1"/>
  <c r="DQ212" i="1"/>
  <c r="CG212" i="1"/>
  <c r="DI212" i="1"/>
  <c r="DC340" i="1" l="1"/>
  <c r="DF339" i="1"/>
  <c r="BS377" i="1"/>
  <c r="BV376" i="1"/>
  <c r="DG213" i="1"/>
  <c r="BW213" i="1"/>
  <c r="BR377" i="1" l="1"/>
  <c r="BQ377" i="1" s="1"/>
  <c r="BT377" i="1"/>
  <c r="DD340" i="1"/>
  <c r="DB340" i="1"/>
  <c r="DA340" i="1" s="1"/>
  <c r="BS214" i="1"/>
  <c r="BV213" i="1"/>
  <c r="DF213" i="1"/>
  <c r="DB109" i="1"/>
  <c r="DZ339" i="1"/>
  <c r="DT339" i="1"/>
  <c r="DK339" i="1"/>
  <c r="DO339" i="1"/>
  <c r="DQ339" i="1"/>
  <c r="CH376" i="1"/>
  <c r="CA376" i="1"/>
  <c r="CM376" i="1"/>
  <c r="DU339" i="1"/>
  <c r="DN339" i="1"/>
  <c r="DM339" i="1"/>
  <c r="CE376" i="1"/>
  <c r="EA339" i="1"/>
  <c r="DW339" i="1"/>
  <c r="DL339" i="1"/>
  <c r="DH339" i="1"/>
  <c r="CJ376" i="1"/>
  <c r="BY376" i="1"/>
  <c r="CK376" i="1"/>
  <c r="CB376" i="1"/>
  <c r="DV339" i="1"/>
  <c r="CP376" i="1"/>
  <c r="DX339" i="1"/>
  <c r="CG376" i="1"/>
  <c r="DJ339" i="1"/>
  <c r="DY339" i="1"/>
  <c r="CD376" i="1"/>
  <c r="CN376" i="1"/>
  <c r="CL376" i="1"/>
  <c r="CQ376" i="1"/>
  <c r="CO376" i="1"/>
  <c r="BZ376" i="1"/>
  <c r="DI339" i="1"/>
  <c r="DP339" i="1"/>
  <c r="CF376" i="1"/>
  <c r="CC376" i="1"/>
  <c r="DR339" i="1"/>
  <c r="CI376" i="1"/>
  <c r="DS339" i="1"/>
  <c r="BX376" i="1"/>
  <c r="BT214" i="1" l="1"/>
  <c r="BR214" i="1"/>
  <c r="BQ214" i="1" s="1"/>
  <c r="DP213" i="1"/>
  <c r="CK213" i="1"/>
  <c r="CP213" i="1"/>
  <c r="DG340" i="1"/>
  <c r="DM213" i="1"/>
  <c r="DO213" i="1"/>
  <c r="EA213" i="1"/>
  <c r="DY213" i="1"/>
  <c r="DQ213" i="1"/>
  <c r="CQ213" i="1"/>
  <c r="DL213" i="1"/>
  <c r="CC213" i="1"/>
  <c r="CE213" i="1"/>
  <c r="DX213" i="1"/>
  <c r="CF213" i="1"/>
  <c r="CN213" i="1"/>
  <c r="DI213" i="1"/>
  <c r="BW214" i="1"/>
  <c r="DT213" i="1"/>
  <c r="CM213" i="1"/>
  <c r="CG213" i="1"/>
  <c r="BW377" i="1"/>
  <c r="CD213" i="1"/>
  <c r="CO213" i="1"/>
  <c r="CI213" i="1"/>
  <c r="CL213" i="1"/>
  <c r="DZ213" i="1"/>
  <c r="BY213" i="1"/>
  <c r="CA213" i="1"/>
  <c r="DV213" i="1"/>
  <c r="DN213" i="1"/>
  <c r="BZ213" i="1"/>
  <c r="DS213" i="1"/>
  <c r="CJ213" i="1"/>
  <c r="DU213" i="1"/>
  <c r="DK213" i="1"/>
  <c r="DH213" i="1"/>
  <c r="CH213" i="1"/>
  <c r="DJ213" i="1"/>
  <c r="BX213" i="1"/>
  <c r="DW213" i="1"/>
  <c r="CB213" i="1"/>
  <c r="DR213" i="1"/>
  <c r="DC341" i="1" l="1"/>
  <c r="DF340" i="1"/>
  <c r="BS378" i="1"/>
  <c r="BV377" i="1"/>
  <c r="BV214" i="1"/>
  <c r="BS215" i="1"/>
  <c r="BT378" i="1" l="1"/>
  <c r="BR378" i="1"/>
  <c r="BQ378" i="1" s="1"/>
  <c r="DD341" i="1"/>
  <c r="DB341" i="1"/>
  <c r="DA341" i="1" s="1"/>
  <c r="BT215" i="1"/>
  <c r="BR215" i="1"/>
  <c r="BQ215" i="1" s="1"/>
  <c r="DK340" i="1"/>
  <c r="EA340" i="1"/>
  <c r="BZ214" i="1"/>
  <c r="CJ214" i="1"/>
  <c r="DT340" i="1"/>
  <c r="CE377" i="1"/>
  <c r="DV340" i="1"/>
  <c r="BW215" i="1"/>
  <c r="DW340" i="1"/>
  <c r="CI377" i="1"/>
  <c r="CI214" i="1"/>
  <c r="CL214" i="1"/>
  <c r="CK377" i="1"/>
  <c r="CE214" i="1"/>
  <c r="CA214" i="1"/>
  <c r="CG377" i="1"/>
  <c r="CQ377" i="1"/>
  <c r="CC214" i="1"/>
  <c r="CN214" i="1"/>
  <c r="DM340" i="1"/>
  <c r="DH340" i="1"/>
  <c r="BY214" i="1"/>
  <c r="CH214" i="1"/>
  <c r="CJ377" i="1"/>
  <c r="DL340" i="1"/>
  <c r="CO214" i="1"/>
  <c r="DS340" i="1"/>
  <c r="CB377" i="1"/>
  <c r="CM377" i="1"/>
  <c r="DP340" i="1"/>
  <c r="CB214" i="1"/>
  <c r="CM214" i="1"/>
  <c r="DX340" i="1"/>
  <c r="CC377" i="1"/>
  <c r="CG214" i="1"/>
  <c r="DU340" i="1"/>
  <c r="BZ377" i="1"/>
  <c r="DN340" i="1"/>
  <c r="CK214" i="1"/>
  <c r="DZ340" i="1"/>
  <c r="DQ340" i="1"/>
  <c r="CP377" i="1"/>
  <c r="CD214" i="1"/>
  <c r="CA377" i="1"/>
  <c r="DJ340" i="1"/>
  <c r="DO340" i="1"/>
  <c r="DI340" i="1"/>
  <c r="CQ214" i="1"/>
  <c r="BX377" i="1"/>
  <c r="CL377" i="1"/>
  <c r="CF377" i="1"/>
  <c r="BX214" i="1"/>
  <c r="CH377" i="1"/>
  <c r="CD377" i="1"/>
  <c r="BY377" i="1"/>
  <c r="CF214" i="1"/>
  <c r="DY340" i="1"/>
  <c r="CO377" i="1"/>
  <c r="CP214" i="1"/>
  <c r="CN377" i="1"/>
  <c r="DR340" i="1"/>
  <c r="BS216" i="1" l="1"/>
  <c r="BV215" i="1"/>
  <c r="DG341" i="1"/>
  <c r="BW378" i="1"/>
  <c r="BS379" i="1" l="1"/>
  <c r="BV378" i="1"/>
  <c r="DC342" i="1"/>
  <c r="DF341" i="1"/>
  <c r="BT216" i="1"/>
  <c r="BR216" i="1"/>
  <c r="BQ216" i="1" s="1"/>
  <c r="CB215" i="1"/>
  <c r="CK215" i="1"/>
  <c r="CN215" i="1"/>
  <c r="CC215" i="1"/>
  <c r="CG215" i="1"/>
  <c r="BZ215" i="1"/>
  <c r="CE215" i="1"/>
  <c r="CM215" i="1"/>
  <c r="CH215" i="1"/>
  <c r="CQ215" i="1"/>
  <c r="CF215" i="1"/>
  <c r="CA215" i="1"/>
  <c r="BX215" i="1"/>
  <c r="BW216" i="1"/>
  <c r="CO215" i="1"/>
  <c r="CL215" i="1"/>
  <c r="CJ215" i="1"/>
  <c r="CD215" i="1"/>
  <c r="CP215" i="1"/>
  <c r="BY215" i="1"/>
  <c r="CI215" i="1"/>
  <c r="DB342" i="1" l="1"/>
  <c r="DA342" i="1" s="1"/>
  <c r="DD342" i="1"/>
  <c r="BR379" i="1"/>
  <c r="BQ379" i="1" s="1"/>
  <c r="BT379" i="1"/>
  <c r="BS217" i="1"/>
  <c r="BV216" i="1"/>
  <c r="BX378" i="1"/>
  <c r="BZ378" i="1"/>
  <c r="DU341" i="1"/>
  <c r="DN341" i="1"/>
  <c r="DY341" i="1"/>
  <c r="DP341" i="1"/>
  <c r="DQ341" i="1"/>
  <c r="EA341" i="1"/>
  <c r="DI341" i="1"/>
  <c r="DJ341" i="1"/>
  <c r="DK341" i="1"/>
  <c r="DL341" i="1"/>
  <c r="CM378" i="1"/>
  <c r="DH341" i="1"/>
  <c r="DR341" i="1"/>
  <c r="CB378" i="1"/>
  <c r="CE378" i="1"/>
  <c r="CJ378" i="1"/>
  <c r="CK378" i="1"/>
  <c r="DW341" i="1"/>
  <c r="DO341" i="1"/>
  <c r="CA378" i="1"/>
  <c r="DX341" i="1"/>
  <c r="DV341" i="1"/>
  <c r="CI378" i="1"/>
  <c r="CG378" i="1"/>
  <c r="CL378" i="1"/>
  <c r="CQ378" i="1"/>
  <c r="CD378" i="1"/>
  <c r="CN378" i="1"/>
  <c r="DS341" i="1"/>
  <c r="DT341" i="1"/>
  <c r="DM341" i="1"/>
  <c r="CC378" i="1"/>
  <c r="CO378" i="1"/>
  <c r="DZ341" i="1"/>
  <c r="BY378" i="1"/>
  <c r="CH378" i="1"/>
  <c r="CF378" i="1"/>
  <c r="CP378" i="1"/>
  <c r="BR217" i="1" l="1"/>
  <c r="BQ217" i="1" s="1"/>
  <c r="BT217" i="1"/>
  <c r="CC216" i="1"/>
  <c r="BY216" i="1"/>
  <c r="CH216" i="1"/>
  <c r="CA216" i="1"/>
  <c r="CB216" i="1"/>
  <c r="CL216" i="1"/>
  <c r="CE216" i="1"/>
  <c r="CN216" i="1"/>
  <c r="CI216" i="1"/>
  <c r="CO216" i="1"/>
  <c r="CD216" i="1"/>
  <c r="BW379" i="1"/>
  <c r="CP216" i="1"/>
  <c r="CK216" i="1"/>
  <c r="CJ216" i="1"/>
  <c r="CQ216" i="1"/>
  <c r="BX216" i="1"/>
  <c r="CF216" i="1"/>
  <c r="CG216" i="1"/>
  <c r="DG342" i="1"/>
  <c r="CM216" i="1"/>
  <c r="BW217" i="1"/>
  <c r="BZ216" i="1"/>
  <c r="DC343" i="1" l="1"/>
  <c r="DF342" i="1"/>
  <c r="BS380" i="1"/>
  <c r="BV379" i="1"/>
  <c r="BV217" i="1"/>
  <c r="BS218" i="1"/>
  <c r="BT380" i="1" l="1"/>
  <c r="BR380" i="1"/>
  <c r="BQ380" i="1" s="1"/>
  <c r="DD343" i="1"/>
  <c r="DB343" i="1"/>
  <c r="DA343" i="1" s="1"/>
  <c r="BT218" i="1"/>
  <c r="BR218" i="1"/>
  <c r="BQ218" i="1" s="1"/>
  <c r="DK342" i="1"/>
  <c r="DR342" i="1"/>
  <c r="CE217" i="1"/>
  <c r="CI217" i="1"/>
  <c r="CB217" i="1"/>
  <c r="DU342" i="1"/>
  <c r="BX379" i="1"/>
  <c r="CF217" i="1"/>
  <c r="CH379" i="1"/>
  <c r="CJ379" i="1"/>
  <c r="CO379" i="1"/>
  <c r="CG217" i="1"/>
  <c r="CD379" i="1"/>
  <c r="CI379" i="1"/>
  <c r="DI342" i="1"/>
  <c r="DQ342" i="1"/>
  <c r="DY342" i="1"/>
  <c r="BY379" i="1"/>
  <c r="CN217" i="1"/>
  <c r="CK217" i="1"/>
  <c r="CC379" i="1"/>
  <c r="CG379" i="1"/>
  <c r="CP379" i="1"/>
  <c r="CH217" i="1"/>
  <c r="CF379" i="1"/>
  <c r="CM379" i="1"/>
  <c r="DL342" i="1"/>
  <c r="CQ217" i="1"/>
  <c r="CQ379" i="1"/>
  <c r="DN342" i="1"/>
  <c r="DP342" i="1"/>
  <c r="BZ217" i="1"/>
  <c r="BW218" i="1"/>
  <c r="BZ379" i="1"/>
  <c r="DS342" i="1"/>
  <c r="CK379" i="1"/>
  <c r="CO217" i="1"/>
  <c r="DZ342" i="1"/>
  <c r="CL379" i="1"/>
  <c r="CJ217" i="1"/>
  <c r="CP217" i="1"/>
  <c r="CB379" i="1"/>
  <c r="DX342" i="1"/>
  <c r="BX217" i="1"/>
  <c r="CC217" i="1"/>
  <c r="DW342" i="1"/>
  <c r="DH342" i="1"/>
  <c r="CA379" i="1"/>
  <c r="CA217" i="1"/>
  <c r="CL217" i="1"/>
  <c r="EA342" i="1"/>
  <c r="DJ342" i="1"/>
  <c r="BY217" i="1"/>
  <c r="CD217" i="1"/>
  <c r="DV342" i="1"/>
  <c r="CN379" i="1"/>
  <c r="CM217" i="1"/>
  <c r="DM342" i="1"/>
  <c r="DT342" i="1"/>
  <c r="DO342" i="1"/>
  <c r="CE379" i="1"/>
  <c r="BS219" i="1" l="1"/>
  <c r="BV218" i="1"/>
  <c r="DG343" i="1"/>
  <c r="BW380" i="1"/>
  <c r="DC344" i="1" l="1"/>
  <c r="DF343" i="1"/>
  <c r="BS381" i="1"/>
  <c r="BV380" i="1"/>
  <c r="BR219" i="1"/>
  <c r="BQ219" i="1" s="1"/>
  <c r="BT219" i="1"/>
  <c r="CP218" i="1"/>
  <c r="CK218" i="1"/>
  <c r="CO218" i="1"/>
  <c r="CC218" i="1"/>
  <c r="CH218" i="1"/>
  <c r="CN218" i="1"/>
  <c r="CL218" i="1"/>
  <c r="CE218" i="1"/>
  <c r="CD218" i="1"/>
  <c r="CA218" i="1"/>
  <c r="CJ218" i="1"/>
  <c r="CQ218" i="1"/>
  <c r="BY218" i="1"/>
  <c r="BW219" i="1"/>
  <c r="BX218" i="1"/>
  <c r="CI218" i="1"/>
  <c r="CG218" i="1"/>
  <c r="CF218" i="1"/>
  <c r="BZ218" i="1"/>
  <c r="CB218" i="1"/>
  <c r="CM218" i="1"/>
  <c r="BR381" i="1" l="1"/>
  <c r="BQ381" i="1" s="1"/>
  <c r="BT381" i="1"/>
  <c r="DD344" i="1"/>
  <c r="DB344" i="1"/>
  <c r="DA344" i="1" s="1"/>
  <c r="BS220" i="1"/>
  <c r="BV219" i="1"/>
  <c r="CL380" i="1"/>
  <c r="DO343" i="1"/>
  <c r="CQ380" i="1"/>
  <c r="CA380" i="1"/>
  <c r="DP343" i="1"/>
  <c r="DJ343" i="1"/>
  <c r="DW343" i="1"/>
  <c r="CF380" i="1"/>
  <c r="CJ380" i="1"/>
  <c r="CG380" i="1"/>
  <c r="DL343" i="1"/>
  <c r="DS343" i="1"/>
  <c r="CN380" i="1"/>
  <c r="CD380" i="1"/>
  <c r="CP380" i="1"/>
  <c r="CK380" i="1"/>
  <c r="CC380" i="1"/>
  <c r="CE380" i="1"/>
  <c r="EA343" i="1"/>
  <c r="DU343" i="1"/>
  <c r="BY380" i="1"/>
  <c r="DI343" i="1"/>
  <c r="BZ380" i="1"/>
  <c r="DH343" i="1"/>
  <c r="CI380" i="1"/>
  <c r="DN343" i="1"/>
  <c r="DY343" i="1"/>
  <c r="DQ343" i="1"/>
  <c r="DR343" i="1"/>
  <c r="DX343" i="1"/>
  <c r="CH380" i="1"/>
  <c r="DM343" i="1"/>
  <c r="DT343" i="1"/>
  <c r="DZ343" i="1"/>
  <c r="DV343" i="1"/>
  <c r="CO380" i="1"/>
  <c r="CB380" i="1"/>
  <c r="DK343" i="1"/>
  <c r="BX380" i="1"/>
  <c r="CM380" i="1"/>
  <c r="BT220" i="1" l="1"/>
  <c r="BR220" i="1"/>
  <c r="BQ220" i="1" s="1"/>
  <c r="CF219" i="1"/>
  <c r="BZ219" i="1"/>
  <c r="CK219" i="1"/>
  <c r="CB219" i="1"/>
  <c r="CI219" i="1"/>
  <c r="CP219" i="1"/>
  <c r="CN219" i="1"/>
  <c r="CC219" i="1"/>
  <c r="CH219" i="1"/>
  <c r="CL219" i="1"/>
  <c r="DG344" i="1"/>
  <c r="CQ219" i="1"/>
  <c r="BW220" i="1"/>
  <c r="CM219" i="1"/>
  <c r="CO219" i="1"/>
  <c r="BX219" i="1"/>
  <c r="BY219" i="1"/>
  <c r="CE219" i="1"/>
  <c r="BW381" i="1"/>
  <c r="CA219" i="1"/>
  <c r="CJ219" i="1"/>
  <c r="CG219" i="1"/>
  <c r="CD219" i="1"/>
  <c r="BS382" i="1" l="1"/>
  <c r="BV381" i="1"/>
  <c r="DF344" i="1"/>
  <c r="DC345" i="1"/>
  <c r="BS221" i="1"/>
  <c r="BV220" i="1"/>
  <c r="DB345" i="1" l="1"/>
  <c r="DA345" i="1" s="1"/>
  <c r="DD345" i="1"/>
  <c r="BT382" i="1"/>
  <c r="BR382" i="1"/>
  <c r="BQ382" i="1" s="1"/>
  <c r="BR221" i="1"/>
  <c r="BQ221" i="1" s="1"/>
  <c r="BT221" i="1"/>
  <c r="CB381" i="1"/>
  <c r="DH344" i="1"/>
  <c r="CE220" i="1"/>
  <c r="BZ220" i="1"/>
  <c r="DT344" i="1"/>
  <c r="CA381" i="1"/>
  <c r="CI220" i="1"/>
  <c r="CJ220" i="1"/>
  <c r="DI344" i="1"/>
  <c r="DN344" i="1"/>
  <c r="DQ344" i="1"/>
  <c r="CN220" i="1"/>
  <c r="DP344" i="1"/>
  <c r="CP381" i="1"/>
  <c r="CC220" i="1"/>
  <c r="DU344" i="1"/>
  <c r="DL344" i="1"/>
  <c r="CJ381" i="1"/>
  <c r="CE381" i="1"/>
  <c r="CQ220" i="1"/>
  <c r="BY220" i="1"/>
  <c r="CQ381" i="1"/>
  <c r="CG381" i="1"/>
  <c r="CH220" i="1"/>
  <c r="CG220" i="1"/>
  <c r="DR344" i="1"/>
  <c r="DV344" i="1"/>
  <c r="CF220" i="1"/>
  <c r="BW221" i="1"/>
  <c r="CL220" i="1"/>
  <c r="CL381" i="1"/>
  <c r="DM344" i="1"/>
  <c r="EA344" i="1"/>
  <c r="CK220" i="1"/>
  <c r="DZ344" i="1"/>
  <c r="CN381" i="1"/>
  <c r="CK381" i="1"/>
  <c r="CP220" i="1"/>
  <c r="CO220" i="1"/>
  <c r="DO344" i="1"/>
  <c r="DK344" i="1"/>
  <c r="BX220" i="1"/>
  <c r="DY344" i="1"/>
  <c r="CO381" i="1"/>
  <c r="CC381" i="1"/>
  <c r="CA220" i="1"/>
  <c r="DJ344" i="1"/>
  <c r="DW344" i="1"/>
  <c r="BY381" i="1"/>
  <c r="CD220" i="1"/>
  <c r="CM381" i="1"/>
  <c r="CF381" i="1"/>
  <c r="DS344" i="1"/>
  <c r="CM220" i="1"/>
  <c r="CD381" i="1"/>
  <c r="BX381" i="1"/>
  <c r="CI381" i="1"/>
  <c r="CB220" i="1"/>
  <c r="DX344" i="1"/>
  <c r="CH381" i="1"/>
  <c r="BZ381" i="1"/>
  <c r="BS222" i="1" l="1"/>
  <c r="BV221" i="1"/>
  <c r="DG345" i="1"/>
  <c r="BW382" i="1"/>
  <c r="BS383" i="1" l="1"/>
  <c r="BV382" i="1"/>
  <c r="DC346" i="1"/>
  <c r="DF345" i="1"/>
  <c r="BT222" i="1"/>
  <c r="BR222" i="1"/>
  <c r="BQ222" i="1" s="1"/>
  <c r="BX221" i="1"/>
  <c r="CF221" i="1"/>
  <c r="CB221" i="1"/>
  <c r="CK221" i="1"/>
  <c r="CM221" i="1"/>
  <c r="CO221" i="1"/>
  <c r="CI221" i="1"/>
  <c r="CA221" i="1"/>
  <c r="CJ221" i="1"/>
  <c r="BZ221" i="1"/>
  <c r="CG221" i="1"/>
  <c r="CD221" i="1"/>
  <c r="BY221" i="1"/>
  <c r="CQ221" i="1"/>
  <c r="CP221" i="1"/>
  <c r="BW222" i="1"/>
  <c r="CL221" i="1"/>
  <c r="CE221" i="1"/>
  <c r="CC221" i="1"/>
  <c r="CH221" i="1"/>
  <c r="CN221" i="1"/>
  <c r="DD346" i="1" l="1"/>
  <c r="DB346" i="1"/>
  <c r="DA346" i="1" s="1"/>
  <c r="BT383" i="1"/>
  <c r="BR383" i="1"/>
  <c r="BQ383" i="1" s="1"/>
  <c r="BS223" i="1"/>
  <c r="BV222" i="1"/>
  <c r="BZ382" i="1"/>
  <c r="DN345" i="1"/>
  <c r="CA382" i="1"/>
  <c r="DU345" i="1"/>
  <c r="DI345" i="1"/>
  <c r="DX345" i="1"/>
  <c r="DP345" i="1"/>
  <c r="DV345" i="1"/>
  <c r="CK382" i="1"/>
  <c r="DT345" i="1"/>
  <c r="CI382" i="1"/>
  <c r="CJ382" i="1"/>
  <c r="CP382" i="1"/>
  <c r="DM345" i="1"/>
  <c r="CB382" i="1"/>
  <c r="CE382" i="1"/>
  <c r="CG382" i="1"/>
  <c r="CN382" i="1"/>
  <c r="DZ345" i="1"/>
  <c r="DY345" i="1"/>
  <c r="CD382" i="1"/>
  <c r="DW345" i="1"/>
  <c r="CQ382" i="1"/>
  <c r="CM382" i="1"/>
  <c r="DQ345" i="1"/>
  <c r="CL382" i="1"/>
  <c r="DJ345" i="1"/>
  <c r="EA345" i="1"/>
  <c r="CO382" i="1"/>
  <c r="CF382" i="1"/>
  <c r="BX382" i="1"/>
  <c r="DL345" i="1"/>
  <c r="BY382" i="1"/>
  <c r="DH345" i="1"/>
  <c r="DS345" i="1"/>
  <c r="DK345" i="1"/>
  <c r="DR345" i="1"/>
  <c r="CC382" i="1"/>
  <c r="DO345" i="1"/>
  <c r="CH382" i="1"/>
  <c r="BR223" i="1" l="1"/>
  <c r="BQ223" i="1" s="1"/>
  <c r="BT223" i="1"/>
  <c r="CI222" i="1"/>
  <c r="CK222" i="1"/>
  <c r="CA222" i="1"/>
  <c r="BX222" i="1"/>
  <c r="CD222" i="1"/>
  <c r="CM222" i="1"/>
  <c r="BZ222" i="1"/>
  <c r="DG346" i="1"/>
  <c r="CL222" i="1"/>
  <c r="CE222" i="1"/>
  <c r="BW383" i="1"/>
  <c r="CO222" i="1"/>
  <c r="CF222" i="1"/>
  <c r="CB222" i="1"/>
  <c r="CG222" i="1"/>
  <c r="CQ222" i="1"/>
  <c r="CJ222" i="1"/>
  <c r="CC222" i="1"/>
  <c r="CH222" i="1"/>
  <c r="BY222" i="1"/>
  <c r="CP222" i="1"/>
  <c r="CN222" i="1"/>
  <c r="BW223" i="1"/>
  <c r="DC347" i="1" l="1"/>
  <c r="DF346" i="1"/>
  <c r="BV383" i="1"/>
  <c r="BS384" i="1"/>
  <c r="BS224" i="1"/>
  <c r="BV223" i="1"/>
  <c r="BR384" i="1" l="1"/>
  <c r="BQ384" i="1" s="1"/>
  <c r="BT384" i="1"/>
  <c r="DB347" i="1"/>
  <c r="DA347" i="1" s="1"/>
  <c r="DD347" i="1"/>
  <c r="BR224" i="1"/>
  <c r="BQ224" i="1" s="1"/>
  <c r="BT224" i="1"/>
  <c r="EA346" i="1"/>
  <c r="DR346" i="1"/>
  <c r="CH223" i="1"/>
  <c r="CL223" i="1"/>
  <c r="DQ346" i="1"/>
  <c r="CG383" i="1"/>
  <c r="DM346" i="1"/>
  <c r="CO223" i="1"/>
  <c r="DO346" i="1"/>
  <c r="DS346" i="1"/>
  <c r="CK223" i="1"/>
  <c r="DH346" i="1"/>
  <c r="CL383" i="1"/>
  <c r="CF223" i="1"/>
  <c r="CI223" i="1"/>
  <c r="DZ346" i="1"/>
  <c r="DT346" i="1"/>
  <c r="CK383" i="1"/>
  <c r="CC223" i="1"/>
  <c r="BX223" i="1"/>
  <c r="DY346" i="1"/>
  <c r="CC383" i="1"/>
  <c r="CM223" i="1"/>
  <c r="BY223" i="1"/>
  <c r="CQ383" i="1"/>
  <c r="DW346" i="1"/>
  <c r="CQ223" i="1"/>
  <c r="CP383" i="1"/>
  <c r="CP223" i="1"/>
  <c r="DX346" i="1"/>
  <c r="CD383" i="1"/>
  <c r="CE383" i="1"/>
  <c r="CA223" i="1"/>
  <c r="CB223" i="1"/>
  <c r="CJ383" i="1"/>
  <c r="BZ383" i="1"/>
  <c r="CE223" i="1"/>
  <c r="DI346" i="1"/>
  <c r="DN346" i="1"/>
  <c r="DU346" i="1"/>
  <c r="DV346" i="1"/>
  <c r="CO383" i="1"/>
  <c r="CA383" i="1"/>
  <c r="BZ223" i="1"/>
  <c r="BW224" i="1"/>
  <c r="CN383" i="1"/>
  <c r="DK346" i="1"/>
  <c r="CI383" i="1"/>
  <c r="CG223" i="1"/>
  <c r="DJ346" i="1"/>
  <c r="CM383" i="1"/>
  <c r="DL346" i="1"/>
  <c r="CN223" i="1"/>
  <c r="CB383" i="1"/>
  <c r="DP346" i="1"/>
  <c r="BY383" i="1"/>
  <c r="CH383" i="1"/>
  <c r="BX383" i="1"/>
  <c r="CF383" i="1"/>
  <c r="CJ223" i="1"/>
  <c r="CD223" i="1"/>
  <c r="BV224" i="1" l="1"/>
  <c r="BS225" i="1"/>
  <c r="DG347" i="1"/>
  <c r="BW384" i="1"/>
  <c r="BS385" i="1" l="1"/>
  <c r="BV384" i="1"/>
  <c r="DF347" i="1"/>
  <c r="DC348" i="1"/>
  <c r="BT225" i="1"/>
  <c r="BR225" i="1"/>
  <c r="BQ225" i="1" s="1"/>
  <c r="CJ224" i="1"/>
  <c r="CG224" i="1"/>
  <c r="CB224" i="1"/>
  <c r="CH224" i="1"/>
  <c r="CL224" i="1"/>
  <c r="BY224" i="1"/>
  <c r="CI224" i="1"/>
  <c r="CO224" i="1"/>
  <c r="CF224" i="1"/>
  <c r="CC224" i="1"/>
  <c r="CM224" i="1"/>
  <c r="CD224" i="1"/>
  <c r="CP224" i="1"/>
  <c r="BX224" i="1"/>
  <c r="CA224" i="1"/>
  <c r="CN224" i="1"/>
  <c r="BZ224" i="1"/>
  <c r="CQ224" i="1"/>
  <c r="CK224" i="1"/>
  <c r="BW225" i="1"/>
  <c r="CE224" i="1"/>
  <c r="DD348" i="1" l="1"/>
  <c r="DB348" i="1"/>
  <c r="DA348" i="1" s="1"/>
  <c r="BR385" i="1"/>
  <c r="BQ385" i="1" s="1"/>
  <c r="BT385" i="1"/>
  <c r="BS226" i="1"/>
  <c r="BV225" i="1"/>
  <c r="CJ384" i="1"/>
  <c r="BX384" i="1"/>
  <c r="DY347" i="1"/>
  <c r="DP347" i="1"/>
  <c r="DW347" i="1"/>
  <c r="DL347" i="1"/>
  <c r="CC384" i="1"/>
  <c r="CF384" i="1"/>
  <c r="DN347" i="1"/>
  <c r="DO347" i="1"/>
  <c r="DH347" i="1"/>
  <c r="CK384" i="1"/>
  <c r="EA347" i="1"/>
  <c r="CO384" i="1"/>
  <c r="CM384" i="1"/>
  <c r="DU347" i="1"/>
  <c r="CI384" i="1"/>
  <c r="DI347" i="1"/>
  <c r="BY384" i="1"/>
  <c r="CL384" i="1"/>
  <c r="CN384" i="1"/>
  <c r="CB384" i="1"/>
  <c r="CD384" i="1"/>
  <c r="DS347" i="1"/>
  <c r="DJ347" i="1"/>
  <c r="DQ347" i="1"/>
  <c r="BZ384" i="1"/>
  <c r="DX347" i="1"/>
  <c r="CH384" i="1"/>
  <c r="DV347" i="1"/>
  <c r="CE384" i="1"/>
  <c r="DT347" i="1"/>
  <c r="DM347" i="1"/>
  <c r="DK347" i="1"/>
  <c r="DR347" i="1"/>
  <c r="DZ347" i="1"/>
  <c r="CG384" i="1"/>
  <c r="CP384" i="1"/>
  <c r="CQ384" i="1"/>
  <c r="CA384" i="1"/>
  <c r="BT226" i="1" l="1"/>
  <c r="BR226" i="1"/>
  <c r="BQ226" i="1" s="1"/>
  <c r="BZ225" i="1"/>
  <c r="CG225" i="1"/>
  <c r="CN225" i="1"/>
  <c r="CO225" i="1"/>
  <c r="CC225" i="1"/>
  <c r="CH225" i="1"/>
  <c r="CA225" i="1"/>
  <c r="BX225" i="1"/>
  <c r="CB225" i="1"/>
  <c r="CP225" i="1"/>
  <c r="CD225" i="1"/>
  <c r="DG348" i="1"/>
  <c r="CQ225" i="1"/>
  <c r="CE225" i="1"/>
  <c r="BW226" i="1"/>
  <c r="BY225" i="1"/>
  <c r="CM225" i="1"/>
  <c r="CK225" i="1"/>
  <c r="BW385" i="1"/>
  <c r="CL225" i="1"/>
  <c r="CJ225" i="1"/>
  <c r="CI225" i="1"/>
  <c r="CF225" i="1"/>
  <c r="BV385" i="1" l="1"/>
  <c r="BS386" i="1"/>
  <c r="DC349" i="1"/>
  <c r="DF348" i="1"/>
  <c r="BS227" i="1"/>
  <c r="BV226" i="1"/>
  <c r="DD349" i="1" l="1"/>
  <c r="DB349" i="1"/>
  <c r="DA349" i="1" s="1"/>
  <c r="BT386" i="1"/>
  <c r="BR386" i="1"/>
  <c r="BQ386" i="1" s="1"/>
  <c r="BR227" i="1"/>
  <c r="BQ227" i="1" s="1"/>
  <c r="BT227" i="1"/>
  <c r="DK348" i="1"/>
  <c r="DS348" i="1"/>
  <c r="CL226" i="1"/>
  <c r="CE226" i="1"/>
  <c r="CD385" i="1"/>
  <c r="DU348" i="1"/>
  <c r="CK226" i="1"/>
  <c r="CB226" i="1"/>
  <c r="CJ385" i="1"/>
  <c r="CB385" i="1"/>
  <c r="BY226" i="1"/>
  <c r="CH385" i="1"/>
  <c r="CQ385" i="1"/>
  <c r="CP385" i="1"/>
  <c r="CC226" i="1"/>
  <c r="DH348" i="1"/>
  <c r="CN385" i="1"/>
  <c r="BX385" i="1"/>
  <c r="CP226" i="1"/>
  <c r="DL348" i="1"/>
  <c r="CM385" i="1"/>
  <c r="DJ348" i="1"/>
  <c r="CG226" i="1"/>
  <c r="DN348" i="1"/>
  <c r="CK385" i="1"/>
  <c r="DR348" i="1"/>
  <c r="CQ226" i="1"/>
  <c r="CE385" i="1"/>
  <c r="CL385" i="1"/>
  <c r="CO385" i="1"/>
  <c r="DQ348" i="1"/>
  <c r="CJ226" i="1"/>
  <c r="DT348" i="1"/>
  <c r="DV348" i="1"/>
  <c r="DZ348" i="1"/>
  <c r="BX226" i="1"/>
  <c r="CF385" i="1"/>
  <c r="DY348" i="1"/>
  <c r="CG385" i="1"/>
  <c r="CM226" i="1"/>
  <c r="BZ385" i="1"/>
  <c r="CI385" i="1"/>
  <c r="CF226" i="1"/>
  <c r="CN226" i="1"/>
  <c r="BY385" i="1"/>
  <c r="DO348" i="1"/>
  <c r="CA385" i="1"/>
  <c r="DW348" i="1"/>
  <c r="CD226" i="1"/>
  <c r="CC385" i="1"/>
  <c r="DI348" i="1"/>
  <c r="CO226" i="1"/>
  <c r="CI226" i="1"/>
  <c r="DM348" i="1"/>
  <c r="DX348" i="1"/>
  <c r="CH226" i="1"/>
  <c r="BW227" i="1"/>
  <c r="DP348" i="1"/>
  <c r="EA348" i="1"/>
  <c r="BZ226" i="1"/>
  <c r="CA226" i="1"/>
  <c r="BS228" i="1" l="1"/>
  <c r="BV227" i="1"/>
  <c r="DG349" i="1"/>
  <c r="BW386" i="1"/>
  <c r="BS387" i="1" l="1"/>
  <c r="BV386" i="1"/>
  <c r="DC350" i="1"/>
  <c r="DF349" i="1"/>
  <c r="BT228" i="1"/>
  <c r="BR228" i="1"/>
  <c r="BQ228" i="1" s="1"/>
  <c r="CG227" i="1"/>
  <c r="BY227" i="1"/>
  <c r="CC227" i="1"/>
  <c r="CA227" i="1"/>
  <c r="CL227" i="1"/>
  <c r="CI227" i="1"/>
  <c r="BW228" i="1"/>
  <c r="CP227" i="1"/>
  <c r="BX227" i="1"/>
  <c r="CF227" i="1"/>
  <c r="CD227" i="1"/>
  <c r="CN227" i="1"/>
  <c r="CK227" i="1"/>
  <c r="CO227" i="1"/>
  <c r="CQ227" i="1"/>
  <c r="CM227" i="1"/>
  <c r="CE227" i="1"/>
  <c r="BZ227" i="1"/>
  <c r="CH227" i="1"/>
  <c r="CB227" i="1"/>
  <c r="CJ227" i="1"/>
  <c r="DD350" i="1" l="1"/>
  <c r="DB350" i="1"/>
  <c r="DA350" i="1" s="1"/>
  <c r="BT387" i="1"/>
  <c r="BR387" i="1"/>
  <c r="BQ387" i="1" s="1"/>
  <c r="BS229" i="1"/>
  <c r="BV228" i="1"/>
  <c r="BX386" i="1"/>
  <c r="CI386" i="1"/>
  <c r="DS349" i="1"/>
  <c r="BZ386" i="1"/>
  <c r="DT349" i="1"/>
  <c r="CO386" i="1"/>
  <c r="CB386" i="1"/>
  <c r="CF386" i="1"/>
  <c r="BY386" i="1"/>
  <c r="CD386" i="1"/>
  <c r="DO349" i="1"/>
  <c r="DI349" i="1"/>
  <c r="EA349" i="1"/>
  <c r="DX349" i="1"/>
  <c r="DJ349" i="1"/>
  <c r="DP349" i="1"/>
  <c r="CC386" i="1"/>
  <c r="DN349" i="1"/>
  <c r="CL386" i="1"/>
  <c r="DH349" i="1"/>
  <c r="CN386" i="1"/>
  <c r="CG386" i="1"/>
  <c r="DQ349" i="1"/>
  <c r="DY349" i="1"/>
  <c r="CM386" i="1"/>
  <c r="CJ386" i="1"/>
  <c r="DM349" i="1"/>
  <c r="DU349" i="1"/>
  <c r="CA386" i="1"/>
  <c r="DK349" i="1"/>
  <c r="CQ386" i="1"/>
  <c r="CE386" i="1"/>
  <c r="DZ349" i="1"/>
  <c r="DW349" i="1"/>
  <c r="CK386" i="1"/>
  <c r="DR349" i="1"/>
  <c r="DL349" i="1"/>
  <c r="DV349" i="1"/>
  <c r="CP386" i="1"/>
  <c r="CH386" i="1"/>
  <c r="BR229" i="1" l="1"/>
  <c r="BQ229" i="1" s="1"/>
  <c r="BT229" i="1"/>
  <c r="CF228" i="1"/>
  <c r="CP228" i="1"/>
  <c r="CE228" i="1"/>
  <c r="CQ228" i="1"/>
  <c r="CD228" i="1"/>
  <c r="CI228" i="1"/>
  <c r="CC228" i="1"/>
  <c r="CK228" i="1"/>
  <c r="BX228" i="1"/>
  <c r="CB228" i="1"/>
  <c r="CA228" i="1"/>
  <c r="DG350" i="1"/>
  <c r="CN228" i="1"/>
  <c r="CM228" i="1"/>
  <c r="BZ228" i="1"/>
  <c r="CO228" i="1"/>
  <c r="BW229" i="1"/>
  <c r="CG228" i="1"/>
  <c r="BY228" i="1"/>
  <c r="BW387" i="1"/>
  <c r="CJ228" i="1"/>
  <c r="CL228" i="1"/>
  <c r="CH228" i="1"/>
  <c r="BS388" i="1" l="1"/>
  <c r="BV387" i="1"/>
  <c r="DF350" i="1"/>
  <c r="DC351" i="1"/>
  <c r="BS230" i="1"/>
  <c r="BV229" i="1"/>
  <c r="DD351" i="1" l="1"/>
  <c r="DB351" i="1"/>
  <c r="DA351" i="1" s="1"/>
  <c r="BT388" i="1"/>
  <c r="BR388" i="1"/>
  <c r="BQ388" i="1" s="1"/>
  <c r="BR230" i="1"/>
  <c r="BQ230" i="1" s="1"/>
  <c r="BT230" i="1"/>
  <c r="CE387" i="1"/>
  <c r="DS350" i="1"/>
  <c r="CC229" i="1"/>
  <c r="CK387" i="1"/>
  <c r="CI387" i="1"/>
  <c r="CH229" i="1"/>
  <c r="CK229" i="1"/>
  <c r="CC387" i="1"/>
  <c r="DV350" i="1"/>
  <c r="CA229" i="1"/>
  <c r="CB229" i="1"/>
  <c r="DZ350" i="1"/>
  <c r="CM387" i="1"/>
  <c r="DJ350" i="1"/>
  <c r="CD387" i="1"/>
  <c r="CN229" i="1"/>
  <c r="CL229" i="1"/>
  <c r="DU350" i="1"/>
  <c r="CN387" i="1"/>
  <c r="BY229" i="1"/>
  <c r="CM229" i="1"/>
  <c r="DX350" i="1"/>
  <c r="CF387" i="1"/>
  <c r="CI229" i="1"/>
  <c r="CD229" i="1"/>
  <c r="DK350" i="1"/>
  <c r="DL350" i="1"/>
  <c r="DQ350" i="1"/>
  <c r="DR350" i="1"/>
  <c r="CP229" i="1"/>
  <c r="BX387" i="1"/>
  <c r="CP387" i="1"/>
  <c r="CO387" i="1"/>
  <c r="CQ229" i="1"/>
  <c r="CJ387" i="1"/>
  <c r="DY350" i="1"/>
  <c r="CH387" i="1"/>
  <c r="CE229" i="1"/>
  <c r="DW350" i="1"/>
  <c r="DH350" i="1"/>
  <c r="BY387" i="1"/>
  <c r="BX229" i="1"/>
  <c r="DO350" i="1"/>
  <c r="CL387" i="1"/>
  <c r="CG387" i="1"/>
  <c r="DN350" i="1"/>
  <c r="CF229" i="1"/>
  <c r="DM350" i="1"/>
  <c r="DT350" i="1"/>
  <c r="BZ387" i="1"/>
  <c r="CG229" i="1"/>
  <c r="DP350" i="1"/>
  <c r="EA350" i="1"/>
  <c r="DI350" i="1"/>
  <c r="CO229" i="1"/>
  <c r="CA387" i="1"/>
  <c r="CQ387" i="1"/>
  <c r="CB387" i="1"/>
  <c r="CJ229" i="1"/>
  <c r="BZ229" i="1"/>
  <c r="BW230" i="1"/>
  <c r="BS231" i="1" l="1"/>
  <c r="BV230" i="1"/>
  <c r="DG351" i="1"/>
  <c r="BW388" i="1"/>
  <c r="BS389" i="1" l="1"/>
  <c r="BV388" i="1"/>
  <c r="DC352" i="1"/>
  <c r="DF351" i="1"/>
  <c r="BT231" i="1"/>
  <c r="BR231" i="1"/>
  <c r="BQ231" i="1" s="1"/>
  <c r="CP230" i="1"/>
  <c r="CJ230" i="1"/>
  <c r="BW231" i="1"/>
  <c r="CD230" i="1"/>
  <c r="CF230" i="1"/>
  <c r="CK230" i="1"/>
  <c r="BX230" i="1"/>
  <c r="CQ230" i="1"/>
  <c r="CO230" i="1"/>
  <c r="CH230" i="1"/>
  <c r="BY230" i="1"/>
  <c r="CL230" i="1"/>
  <c r="CE230" i="1"/>
  <c r="CB230" i="1"/>
  <c r="CG230" i="1"/>
  <c r="CI230" i="1"/>
  <c r="CA230" i="1"/>
  <c r="BZ230" i="1"/>
  <c r="CN230" i="1"/>
  <c r="CC230" i="1"/>
  <c r="CM230" i="1"/>
  <c r="DD352" i="1" l="1"/>
  <c r="DB352" i="1"/>
  <c r="DA352" i="1" s="1"/>
  <c r="BT389" i="1"/>
  <c r="BR389" i="1"/>
  <c r="BQ389" i="1" s="1"/>
  <c r="BS232" i="1"/>
  <c r="BV231" i="1"/>
  <c r="CH388" i="1"/>
  <c r="DQ351" i="1"/>
  <c r="DU351" i="1"/>
  <c r="DP351" i="1"/>
  <c r="DT351" i="1"/>
  <c r="CD388" i="1"/>
  <c r="CM388" i="1"/>
  <c r="CL388" i="1"/>
  <c r="DS351" i="1"/>
  <c r="DX351" i="1"/>
  <c r="DH351" i="1"/>
  <c r="BZ388" i="1"/>
  <c r="DI351" i="1"/>
  <c r="DN351" i="1"/>
  <c r="CJ388" i="1"/>
  <c r="CG388" i="1"/>
  <c r="CC388" i="1"/>
  <c r="EA351" i="1"/>
  <c r="CE388" i="1"/>
  <c r="DL351" i="1"/>
  <c r="BY388" i="1"/>
  <c r="DK351" i="1"/>
  <c r="CK388" i="1"/>
  <c r="DJ351" i="1"/>
  <c r="DV351" i="1"/>
  <c r="CP388" i="1"/>
  <c r="CQ388" i="1"/>
  <c r="DR351" i="1"/>
  <c r="CF388" i="1"/>
  <c r="CB388" i="1"/>
  <c r="BX388" i="1"/>
  <c r="DZ351" i="1"/>
  <c r="DO351" i="1"/>
  <c r="CA388" i="1"/>
  <c r="DY351" i="1"/>
  <c r="CO388" i="1"/>
  <c r="DM351" i="1"/>
  <c r="DW351" i="1"/>
  <c r="CI388" i="1"/>
  <c r="CN388" i="1"/>
  <c r="BT232" i="1" l="1"/>
  <c r="BR232" i="1"/>
  <c r="BQ232" i="1" s="1"/>
  <c r="CM231" i="1"/>
  <c r="CJ231" i="1"/>
  <c r="CF231" i="1"/>
  <c r="CA231" i="1"/>
  <c r="CP231" i="1"/>
  <c r="CQ231" i="1"/>
  <c r="CN231" i="1"/>
  <c r="BW389" i="1"/>
  <c r="CC231" i="1"/>
  <c r="CK231" i="1"/>
  <c r="CE231" i="1"/>
  <c r="DG352" i="1"/>
  <c r="CH231" i="1"/>
  <c r="BY231" i="1"/>
  <c r="CL231" i="1"/>
  <c r="CG231" i="1"/>
  <c r="BZ231" i="1"/>
  <c r="CB231" i="1"/>
  <c r="CD231" i="1"/>
  <c r="CI231" i="1"/>
  <c r="BW232" i="1"/>
  <c r="BX231" i="1"/>
  <c r="CO231" i="1"/>
  <c r="DF352" i="1" l="1"/>
  <c r="DC353" i="1"/>
  <c r="BS390" i="1"/>
  <c r="BV389" i="1"/>
  <c r="BS233" i="1"/>
  <c r="BV232" i="1"/>
  <c r="BT390" i="1" l="1"/>
  <c r="BR390" i="1"/>
  <c r="BQ390" i="1" s="1"/>
  <c r="DB353" i="1"/>
  <c r="DA353" i="1" s="1"/>
  <c r="DD353" i="1"/>
  <c r="BR233" i="1"/>
  <c r="BQ233" i="1" s="1"/>
  <c r="BT233" i="1"/>
  <c r="CN389" i="1"/>
  <c r="DX352" i="1"/>
  <c r="BW233" i="1"/>
  <c r="CA232" i="1"/>
  <c r="CJ389" i="1"/>
  <c r="DM352" i="1"/>
  <c r="CM232" i="1"/>
  <c r="CH389" i="1"/>
  <c r="CQ389" i="1"/>
  <c r="DT352" i="1"/>
  <c r="CD232" i="1"/>
  <c r="BY389" i="1"/>
  <c r="DS352" i="1"/>
  <c r="BZ389" i="1"/>
  <c r="CJ232" i="1"/>
  <c r="BX389" i="1"/>
  <c r="DO352" i="1"/>
  <c r="BY232" i="1"/>
  <c r="BZ232" i="1"/>
  <c r="DV352" i="1"/>
  <c r="DY352" i="1"/>
  <c r="CO232" i="1"/>
  <c r="DQ352" i="1"/>
  <c r="CE389" i="1"/>
  <c r="CA389" i="1"/>
  <c r="CF232" i="1"/>
  <c r="CD389" i="1"/>
  <c r="DU352" i="1"/>
  <c r="CG389" i="1"/>
  <c r="BX232" i="1"/>
  <c r="DJ352" i="1"/>
  <c r="DH352" i="1"/>
  <c r="EA352" i="1"/>
  <c r="CP232" i="1"/>
  <c r="CI232" i="1"/>
  <c r="CB389" i="1"/>
  <c r="CP389" i="1"/>
  <c r="CC389" i="1"/>
  <c r="CL232" i="1"/>
  <c r="CB232" i="1"/>
  <c r="CO389" i="1"/>
  <c r="CM389" i="1"/>
  <c r="CL389" i="1"/>
  <c r="DK352" i="1"/>
  <c r="CK232" i="1"/>
  <c r="DN352" i="1"/>
  <c r="CK389" i="1"/>
  <c r="DW352" i="1"/>
  <c r="CN232" i="1"/>
  <c r="DR352" i="1"/>
  <c r="DL352" i="1"/>
  <c r="CG232" i="1"/>
  <c r="CE232" i="1"/>
  <c r="DP352" i="1"/>
  <c r="CI389" i="1"/>
  <c r="CC232" i="1"/>
  <c r="DI352" i="1"/>
  <c r="CQ232" i="1"/>
  <c r="CH232" i="1"/>
  <c r="DZ352" i="1"/>
  <c r="CF389" i="1"/>
  <c r="BS234" i="1" l="1"/>
  <c r="BV233" i="1"/>
  <c r="BW390" i="1"/>
  <c r="DG353" i="1"/>
  <c r="BV390" i="1" l="1"/>
  <c r="BS391" i="1"/>
  <c r="DC354" i="1"/>
  <c r="DF353" i="1"/>
  <c r="BT234" i="1"/>
  <c r="BR234" i="1"/>
  <c r="BQ234" i="1" s="1"/>
  <c r="CD233" i="1"/>
  <c r="CP233" i="1"/>
  <c r="CE233" i="1"/>
  <c r="CB233" i="1"/>
  <c r="BY233" i="1"/>
  <c r="BW234" i="1"/>
  <c r="CK233" i="1"/>
  <c r="CL233" i="1"/>
  <c r="CM233" i="1"/>
  <c r="BX233" i="1"/>
  <c r="CH233" i="1"/>
  <c r="CN233" i="1"/>
  <c r="CJ233" i="1"/>
  <c r="BZ233" i="1"/>
  <c r="CA233" i="1"/>
  <c r="CF233" i="1"/>
  <c r="CG233" i="1"/>
  <c r="CQ233" i="1"/>
  <c r="CO233" i="1"/>
  <c r="CI233" i="1"/>
  <c r="CC233" i="1"/>
  <c r="DB354" i="1" l="1"/>
  <c r="DA354" i="1" s="1"/>
  <c r="DD354" i="1"/>
  <c r="BT391" i="1"/>
  <c r="BR391" i="1"/>
  <c r="BQ391" i="1" s="1"/>
  <c r="BS235" i="1"/>
  <c r="BV234" i="1"/>
  <c r="BZ390" i="1"/>
  <c r="CN390" i="1"/>
  <c r="CH390" i="1"/>
  <c r="BX390" i="1"/>
  <c r="DK353" i="1"/>
  <c r="DL353" i="1"/>
  <c r="CI390" i="1"/>
  <c r="DY353" i="1"/>
  <c r="CQ390" i="1"/>
  <c r="DV353" i="1"/>
  <c r="CJ390" i="1"/>
  <c r="DT353" i="1"/>
  <c r="DO353" i="1"/>
  <c r="CC390" i="1"/>
  <c r="DI353" i="1"/>
  <c r="DN353" i="1"/>
  <c r="BY390" i="1"/>
  <c r="DS353" i="1"/>
  <c r="DQ353" i="1"/>
  <c r="CM390" i="1"/>
  <c r="DU353" i="1"/>
  <c r="CB390" i="1"/>
  <c r="CD390" i="1"/>
  <c r="CP390" i="1"/>
  <c r="DP353" i="1"/>
  <c r="CF390" i="1"/>
  <c r="DH353" i="1"/>
  <c r="CO390" i="1"/>
  <c r="CL390" i="1"/>
  <c r="CA390" i="1"/>
  <c r="CE390" i="1"/>
  <c r="DW353" i="1"/>
  <c r="CG390" i="1"/>
  <c r="DM353" i="1"/>
  <c r="DR353" i="1"/>
  <c r="DX353" i="1"/>
  <c r="EA353" i="1"/>
  <c r="DZ353" i="1"/>
  <c r="CK390" i="1"/>
  <c r="DJ353" i="1"/>
  <c r="BR235" i="1" l="1"/>
  <c r="BQ235" i="1" s="1"/>
  <c r="BT235" i="1"/>
  <c r="CJ234" i="1"/>
  <c r="CB234" i="1"/>
  <c r="BX234" i="1"/>
  <c r="CD234" i="1"/>
  <c r="CP234" i="1"/>
  <c r="CI234" i="1"/>
  <c r="BZ234" i="1"/>
  <c r="CA234" i="1"/>
  <c r="CH234" i="1"/>
  <c r="CL234" i="1"/>
  <c r="CN234" i="1"/>
  <c r="BW391" i="1"/>
  <c r="CG234" i="1"/>
  <c r="DG354" i="1"/>
  <c r="CO234" i="1"/>
  <c r="BY234" i="1"/>
  <c r="CK234" i="1"/>
  <c r="CQ234" i="1"/>
  <c r="CM234" i="1"/>
  <c r="CF234" i="1"/>
  <c r="CC234" i="1"/>
  <c r="CE234" i="1"/>
  <c r="BW235" i="1"/>
  <c r="DF354" i="1" l="1"/>
  <c r="DC355" i="1"/>
  <c r="BV391" i="1"/>
  <c r="BS392" i="1"/>
  <c r="BS236" i="1"/>
  <c r="BV235" i="1"/>
  <c r="BR392" i="1" l="1"/>
  <c r="BQ392" i="1" s="1"/>
  <c r="BT392" i="1"/>
  <c r="DD355" i="1"/>
  <c r="DB355" i="1"/>
  <c r="DA355" i="1" s="1"/>
  <c r="BT236" i="1"/>
  <c r="BR236" i="1"/>
  <c r="BQ236" i="1" s="1"/>
  <c r="BZ391" i="1"/>
  <c r="CQ391" i="1"/>
  <c r="BZ235" i="1"/>
  <c r="CQ235" i="1"/>
  <c r="CP391" i="1"/>
  <c r="DI354" i="1"/>
  <c r="CN235" i="1"/>
  <c r="CD235" i="1"/>
  <c r="DX354" i="1"/>
  <c r="CC391" i="1"/>
  <c r="CN391" i="1"/>
  <c r="CI235" i="1"/>
  <c r="DR354" i="1"/>
  <c r="BX391" i="1"/>
  <c r="CE235" i="1"/>
  <c r="CI391" i="1"/>
  <c r="CE391" i="1"/>
  <c r="DV354" i="1"/>
  <c r="DP354" i="1"/>
  <c r="BX235" i="1"/>
  <c r="CO235" i="1"/>
  <c r="CH391" i="1"/>
  <c r="DU354" i="1"/>
  <c r="CA235" i="1"/>
  <c r="CC235" i="1"/>
  <c r="CA391" i="1"/>
  <c r="CK391" i="1"/>
  <c r="BY235" i="1"/>
  <c r="DO354" i="1"/>
  <c r="DY354" i="1"/>
  <c r="CP235" i="1"/>
  <c r="CF391" i="1"/>
  <c r="CB391" i="1"/>
  <c r="DW354" i="1"/>
  <c r="CG235" i="1"/>
  <c r="EA354" i="1"/>
  <c r="DQ354" i="1"/>
  <c r="CJ391" i="1"/>
  <c r="CK235" i="1"/>
  <c r="CM235" i="1"/>
  <c r="DN354" i="1"/>
  <c r="DJ354" i="1"/>
  <c r="CF235" i="1"/>
  <c r="DK354" i="1"/>
  <c r="DH354" i="1"/>
  <c r="BY391" i="1"/>
  <c r="CL235" i="1"/>
  <c r="CB235" i="1"/>
  <c r="CH235" i="1"/>
  <c r="DS354" i="1"/>
  <c r="CG391" i="1"/>
  <c r="DZ354" i="1"/>
  <c r="BW236" i="1"/>
  <c r="CM391" i="1"/>
  <c r="DT354" i="1"/>
  <c r="CO391" i="1"/>
  <c r="CJ235" i="1"/>
  <c r="CL391" i="1"/>
  <c r="DL354" i="1"/>
  <c r="DM354" i="1"/>
  <c r="CD391" i="1"/>
  <c r="BS237" i="1" l="1"/>
  <c r="BV236" i="1"/>
  <c r="DG355" i="1"/>
  <c r="BW392" i="1"/>
  <c r="BS393" i="1" l="1"/>
  <c r="BV392" i="1"/>
  <c r="DC356" i="1"/>
  <c r="DF355" i="1"/>
  <c r="BT237" i="1"/>
  <c r="BR237" i="1"/>
  <c r="BQ237" i="1" s="1"/>
  <c r="CN236" i="1"/>
  <c r="CD236" i="1"/>
  <c r="CK236" i="1"/>
  <c r="CI236" i="1"/>
  <c r="CA236" i="1"/>
  <c r="CM236" i="1"/>
  <c r="CL236" i="1"/>
  <c r="CJ236" i="1"/>
  <c r="CC236" i="1"/>
  <c r="CB236" i="1"/>
  <c r="CQ236" i="1"/>
  <c r="CO236" i="1"/>
  <c r="BW237" i="1"/>
  <c r="BY236" i="1"/>
  <c r="BX236" i="1"/>
  <c r="CH236" i="1"/>
  <c r="CE236" i="1"/>
  <c r="BZ236" i="1"/>
  <c r="CG236" i="1"/>
  <c r="CP236" i="1"/>
  <c r="CF236" i="1"/>
  <c r="DD356" i="1" l="1"/>
  <c r="DB356" i="1"/>
  <c r="DA356" i="1" s="1"/>
  <c r="BT393" i="1"/>
  <c r="BR393" i="1"/>
  <c r="BQ393" i="1" s="1"/>
  <c r="BS238" i="1"/>
  <c r="BV237" i="1"/>
  <c r="CG392" i="1"/>
  <c r="DS355" i="1"/>
  <c r="DT355" i="1"/>
  <c r="CM392" i="1"/>
  <c r="DM355" i="1"/>
  <c r="BX392" i="1"/>
  <c r="DX355" i="1"/>
  <c r="CO392" i="1"/>
  <c r="CE392" i="1"/>
  <c r="DR355" i="1"/>
  <c r="DP355" i="1"/>
  <c r="CH392" i="1"/>
  <c r="DH355" i="1"/>
  <c r="DK355" i="1"/>
  <c r="DQ355" i="1"/>
  <c r="BY392" i="1"/>
  <c r="CF392" i="1"/>
  <c r="DJ355" i="1"/>
  <c r="DU355" i="1"/>
  <c r="DW355" i="1"/>
  <c r="CL392" i="1"/>
  <c r="DI355" i="1"/>
  <c r="DY355" i="1"/>
  <c r="DV355" i="1"/>
  <c r="DN355" i="1"/>
  <c r="CQ392" i="1"/>
  <c r="CC392" i="1"/>
  <c r="CB392" i="1"/>
  <c r="CN392" i="1"/>
  <c r="CJ392" i="1"/>
  <c r="BZ392" i="1"/>
  <c r="EA355" i="1"/>
  <c r="DL355" i="1"/>
  <c r="CD392" i="1"/>
  <c r="CI392" i="1"/>
  <c r="CP392" i="1"/>
  <c r="DZ355" i="1"/>
  <c r="CK392" i="1"/>
  <c r="CA392" i="1"/>
  <c r="DO355" i="1"/>
  <c r="BT238" i="1" l="1"/>
  <c r="BR238" i="1"/>
  <c r="BQ238" i="1" s="1"/>
  <c r="CI237" i="1"/>
  <c r="CK237" i="1"/>
  <c r="CL237" i="1"/>
  <c r="CE237" i="1"/>
  <c r="CC237" i="1"/>
  <c r="BW238" i="1"/>
  <c r="CD237" i="1"/>
  <c r="CJ237" i="1"/>
  <c r="DG356" i="1"/>
  <c r="BW393" i="1"/>
  <c r="CA237" i="1"/>
  <c r="CN237" i="1"/>
  <c r="BY237" i="1"/>
  <c r="CB237" i="1"/>
  <c r="CQ237" i="1"/>
  <c r="CG237" i="1"/>
  <c r="BX237" i="1"/>
  <c r="CM237" i="1"/>
  <c r="CH237" i="1"/>
  <c r="CP237" i="1"/>
  <c r="CF237" i="1"/>
  <c r="CO237" i="1"/>
  <c r="BZ237" i="1"/>
  <c r="DF356" i="1" l="1"/>
  <c r="DC357" i="1"/>
  <c r="BS394" i="1"/>
  <c r="BV393" i="1"/>
  <c r="BS239" i="1"/>
  <c r="BV238" i="1"/>
  <c r="BT394" i="1" l="1"/>
  <c r="BR394" i="1"/>
  <c r="BQ394" i="1" s="1"/>
  <c r="DD357" i="1"/>
  <c r="DB357" i="1"/>
  <c r="DA357" i="1" s="1"/>
  <c r="BT239" i="1"/>
  <c r="BR239" i="1"/>
  <c r="BQ239" i="1" s="1"/>
  <c r="DZ356" i="1"/>
  <c r="CA393" i="1"/>
  <c r="CH238" i="1"/>
  <c r="CI238" i="1"/>
  <c r="DM356" i="1"/>
  <c r="DK356" i="1"/>
  <c r="CC238" i="1"/>
  <c r="DJ356" i="1"/>
  <c r="DV356" i="1"/>
  <c r="DP356" i="1"/>
  <c r="CA238" i="1"/>
  <c r="CK393" i="1"/>
  <c r="CB393" i="1"/>
  <c r="CD393" i="1"/>
  <c r="CB238" i="1"/>
  <c r="CK238" i="1"/>
  <c r="DR356" i="1"/>
  <c r="DQ356" i="1"/>
  <c r="CM238" i="1"/>
  <c r="BY393" i="1"/>
  <c r="CG393" i="1"/>
  <c r="CF393" i="1"/>
  <c r="BW239" i="1"/>
  <c r="DI356" i="1"/>
  <c r="CC393" i="1"/>
  <c r="DY356" i="1"/>
  <c r="CD238" i="1"/>
  <c r="DO356" i="1"/>
  <c r="DU356" i="1"/>
  <c r="CQ393" i="1"/>
  <c r="DL356" i="1"/>
  <c r="CN238" i="1"/>
  <c r="CE393" i="1"/>
  <c r="CJ393" i="1"/>
  <c r="CN393" i="1"/>
  <c r="CQ238" i="1"/>
  <c r="CH393" i="1"/>
  <c r="CL393" i="1"/>
  <c r="BY238" i="1"/>
  <c r="CF238" i="1"/>
  <c r="BX393" i="1"/>
  <c r="DW356" i="1"/>
  <c r="CO238" i="1"/>
  <c r="CL238" i="1"/>
  <c r="CI393" i="1"/>
  <c r="BZ393" i="1"/>
  <c r="EA356" i="1"/>
  <c r="CO393" i="1"/>
  <c r="CJ238" i="1"/>
  <c r="CM393" i="1"/>
  <c r="DT356" i="1"/>
  <c r="CP238" i="1"/>
  <c r="BZ238" i="1"/>
  <c r="DH356" i="1"/>
  <c r="DX356" i="1"/>
  <c r="BX238" i="1"/>
  <c r="CE238" i="1"/>
  <c r="DN356" i="1"/>
  <c r="CP393" i="1"/>
  <c r="CG238" i="1"/>
  <c r="DS356" i="1"/>
  <c r="BS240" i="1" l="1"/>
  <c r="BV239" i="1"/>
  <c r="BW394" i="1"/>
  <c r="DG357" i="1"/>
  <c r="DC358" i="1" l="1"/>
  <c r="DF357" i="1"/>
  <c r="BS395" i="1"/>
  <c r="BV394" i="1"/>
  <c r="BT240" i="1"/>
  <c r="BR240" i="1"/>
  <c r="BQ240" i="1" s="1"/>
  <c r="CB239" i="1"/>
  <c r="BX239" i="1"/>
  <c r="CI239" i="1"/>
  <c r="CO239" i="1"/>
  <c r="CA239" i="1"/>
  <c r="CE239" i="1"/>
  <c r="BW240" i="1"/>
  <c r="CP239" i="1"/>
  <c r="CF239" i="1"/>
  <c r="CK239" i="1"/>
  <c r="CM239" i="1"/>
  <c r="CG239" i="1"/>
  <c r="CQ239" i="1"/>
  <c r="CH239" i="1"/>
  <c r="CD239" i="1"/>
  <c r="CJ239" i="1"/>
  <c r="CN239" i="1"/>
  <c r="CC239" i="1"/>
  <c r="BY239" i="1"/>
  <c r="CL239" i="1"/>
  <c r="BZ239" i="1"/>
  <c r="BT395" i="1" l="1"/>
  <c r="BR395" i="1"/>
  <c r="BQ395" i="1" s="1"/>
  <c r="DD358" i="1"/>
  <c r="DB358" i="1"/>
  <c r="DA358" i="1" s="1"/>
  <c r="BV240" i="1"/>
  <c r="BS241" i="1"/>
  <c r="EA357" i="1"/>
  <c r="DZ357" i="1"/>
  <c r="CH394" i="1"/>
  <c r="DM357" i="1"/>
  <c r="BZ394" i="1"/>
  <c r="CL394" i="1"/>
  <c r="CM394" i="1"/>
  <c r="DX357" i="1"/>
  <c r="CI394" i="1"/>
  <c r="DK357" i="1"/>
  <c r="CP394" i="1"/>
  <c r="CJ394" i="1"/>
  <c r="DV357" i="1"/>
  <c r="CA394" i="1"/>
  <c r="DJ357" i="1"/>
  <c r="CN394" i="1"/>
  <c r="CD394" i="1"/>
  <c r="CQ394" i="1"/>
  <c r="DO357" i="1"/>
  <c r="CB394" i="1"/>
  <c r="BY394" i="1"/>
  <c r="DR357" i="1"/>
  <c r="CF394" i="1"/>
  <c r="CE394" i="1"/>
  <c r="DS357" i="1"/>
  <c r="DP357" i="1"/>
  <c r="DW357" i="1"/>
  <c r="CC394" i="1"/>
  <c r="BX394" i="1"/>
  <c r="CG394" i="1"/>
  <c r="DQ357" i="1"/>
  <c r="DU357" i="1"/>
  <c r="CK394" i="1"/>
  <c r="DL357" i="1"/>
  <c r="CO394" i="1"/>
  <c r="DY357" i="1"/>
  <c r="DT357" i="1"/>
  <c r="DN357" i="1"/>
  <c r="DH357" i="1"/>
  <c r="DI357" i="1"/>
  <c r="BR241" i="1" l="1"/>
  <c r="BQ241" i="1" s="1"/>
  <c r="BT241" i="1"/>
  <c r="CJ240" i="1"/>
  <c r="CQ240" i="1"/>
  <c r="CL240" i="1"/>
  <c r="CF240" i="1"/>
  <c r="CD240" i="1"/>
  <c r="CB240" i="1"/>
  <c r="CC240" i="1"/>
  <c r="CM240" i="1"/>
  <c r="CA240" i="1"/>
  <c r="CI240" i="1"/>
  <c r="DG358" i="1"/>
  <c r="BX240" i="1"/>
  <c r="BY240" i="1"/>
  <c r="CN240" i="1"/>
  <c r="CE240" i="1"/>
  <c r="CK240" i="1"/>
  <c r="CP240" i="1"/>
  <c r="CG240" i="1"/>
  <c r="CH240" i="1"/>
  <c r="BW395" i="1"/>
  <c r="BZ240" i="1"/>
  <c r="CO240" i="1"/>
  <c r="BW241" i="1"/>
  <c r="BV395" i="1" l="1"/>
  <c r="BS396" i="1"/>
  <c r="DF358" i="1"/>
  <c r="DC359" i="1"/>
  <c r="BS242" i="1"/>
  <c r="BV241" i="1"/>
  <c r="DB359" i="1" l="1"/>
  <c r="DA359" i="1" s="1"/>
  <c r="DD359" i="1"/>
  <c r="BR396" i="1"/>
  <c r="BQ396" i="1" s="1"/>
  <c r="BT396" i="1"/>
  <c r="BT242" i="1"/>
  <c r="BR242" i="1"/>
  <c r="BQ242" i="1" s="1"/>
  <c r="CJ395" i="1"/>
  <c r="EA358" i="1"/>
  <c r="CF241" i="1"/>
  <c r="CH241" i="1"/>
  <c r="CQ395" i="1"/>
  <c r="DT358" i="1"/>
  <c r="CD241" i="1"/>
  <c r="BZ241" i="1"/>
  <c r="DN358" i="1"/>
  <c r="CO395" i="1"/>
  <c r="BX241" i="1"/>
  <c r="CF395" i="1"/>
  <c r="CE395" i="1"/>
  <c r="CK395" i="1"/>
  <c r="BY241" i="1"/>
  <c r="CI241" i="1"/>
  <c r="CN241" i="1"/>
  <c r="CH395" i="1"/>
  <c r="DU358" i="1"/>
  <c r="CK241" i="1"/>
  <c r="DV358" i="1"/>
  <c r="BY395" i="1"/>
  <c r="DX358" i="1"/>
  <c r="CB241" i="1"/>
  <c r="CI395" i="1"/>
  <c r="DZ358" i="1"/>
  <c r="CL395" i="1"/>
  <c r="DI358" i="1"/>
  <c r="DS358" i="1"/>
  <c r="DJ358" i="1"/>
  <c r="DQ358" i="1"/>
  <c r="DR358" i="1"/>
  <c r="CC241" i="1"/>
  <c r="CM395" i="1"/>
  <c r="CN395" i="1"/>
  <c r="CA395" i="1"/>
  <c r="CM241" i="1"/>
  <c r="DK358" i="1"/>
  <c r="DW358" i="1"/>
  <c r="CC395" i="1"/>
  <c r="BW242" i="1"/>
  <c r="DP358" i="1"/>
  <c r="DY358" i="1"/>
  <c r="CE241" i="1"/>
  <c r="CA241" i="1"/>
  <c r="CB395" i="1"/>
  <c r="CP395" i="1"/>
  <c r="DO358" i="1"/>
  <c r="CJ241" i="1"/>
  <c r="CD395" i="1"/>
  <c r="DL358" i="1"/>
  <c r="CO241" i="1"/>
  <c r="CP241" i="1"/>
  <c r="BX395" i="1"/>
  <c r="DM358" i="1"/>
  <c r="CG241" i="1"/>
  <c r="BZ395" i="1"/>
  <c r="CG395" i="1"/>
  <c r="DH358" i="1"/>
  <c r="CL241" i="1"/>
  <c r="CQ241" i="1"/>
  <c r="BS243" i="1" l="1"/>
  <c r="BV242" i="1"/>
  <c r="BW396" i="1"/>
  <c r="DG359" i="1"/>
  <c r="DF359" i="1" l="1"/>
  <c r="DC360" i="1"/>
  <c r="BS397" i="1"/>
  <c r="BV396" i="1"/>
  <c r="BR243" i="1"/>
  <c r="BQ243" i="1" s="1"/>
  <c r="BT243" i="1"/>
  <c r="CG242" i="1"/>
  <c r="CO242" i="1"/>
  <c r="CD242" i="1"/>
  <c r="CF242" i="1"/>
  <c r="CB242" i="1"/>
  <c r="CQ242" i="1"/>
  <c r="CA242" i="1"/>
  <c r="CM242" i="1"/>
  <c r="CJ242" i="1"/>
  <c r="CL242" i="1"/>
  <c r="CP242" i="1"/>
  <c r="CI242" i="1"/>
  <c r="CE242" i="1"/>
  <c r="CC242" i="1"/>
  <c r="CH242" i="1"/>
  <c r="CK242" i="1"/>
  <c r="BY242" i="1"/>
  <c r="CN242" i="1"/>
  <c r="BX242" i="1"/>
  <c r="BZ242" i="1"/>
  <c r="BW243" i="1"/>
  <c r="BR397" i="1" l="1"/>
  <c r="BQ397" i="1" s="1"/>
  <c r="BT397" i="1"/>
  <c r="DD360" i="1"/>
  <c r="DB360" i="1"/>
  <c r="DA360" i="1" s="1"/>
  <c r="BS244" i="1"/>
  <c r="BV243" i="1"/>
  <c r="CM396" i="1"/>
  <c r="DK359" i="1"/>
  <c r="CJ396" i="1"/>
  <c r="BZ396" i="1"/>
  <c r="DX359" i="1"/>
  <c r="DP359" i="1"/>
  <c r="DU359" i="1"/>
  <c r="CF396" i="1"/>
  <c r="CC396" i="1"/>
  <c r="EA359" i="1"/>
  <c r="CA396" i="1"/>
  <c r="DO359" i="1"/>
  <c r="CH396" i="1"/>
  <c r="CO396" i="1"/>
  <c r="DR359" i="1"/>
  <c r="DI359" i="1"/>
  <c r="CN396" i="1"/>
  <c r="CP396" i="1"/>
  <c r="CL396" i="1"/>
  <c r="BX396" i="1"/>
  <c r="CE396" i="1"/>
  <c r="CB396" i="1"/>
  <c r="DV359" i="1"/>
  <c r="DS359" i="1"/>
  <c r="CK396" i="1"/>
  <c r="BY396" i="1"/>
  <c r="CD396" i="1"/>
  <c r="CI396" i="1"/>
  <c r="DZ359" i="1"/>
  <c r="DN359" i="1"/>
  <c r="CQ396" i="1"/>
  <c r="DJ359" i="1"/>
  <c r="CG396" i="1"/>
  <c r="DW359" i="1"/>
  <c r="DT359" i="1"/>
  <c r="DM359" i="1"/>
  <c r="DL359" i="1"/>
  <c r="DH359" i="1"/>
  <c r="DY359" i="1"/>
  <c r="DQ359" i="1"/>
  <c r="BT244" i="1" l="1"/>
  <c r="BR244" i="1"/>
  <c r="BQ244" i="1" s="1"/>
  <c r="CD243" i="1"/>
  <c r="CC243" i="1"/>
  <c r="CN243" i="1"/>
  <c r="CA243" i="1"/>
  <c r="CH243" i="1"/>
  <c r="BW244" i="1"/>
  <c r="CK243" i="1"/>
  <c r="CO243" i="1"/>
  <c r="BY243" i="1"/>
  <c r="CG243" i="1"/>
  <c r="DG360" i="1"/>
  <c r="CJ243" i="1"/>
  <c r="BW397" i="1"/>
  <c r="CF243" i="1"/>
  <c r="CQ243" i="1"/>
  <c r="CI243" i="1"/>
  <c r="CE243" i="1"/>
  <c r="CL243" i="1"/>
  <c r="CB243" i="1"/>
  <c r="BZ243" i="1"/>
  <c r="CP243" i="1"/>
  <c r="CM243" i="1"/>
  <c r="BX243" i="1"/>
  <c r="BS398" i="1" l="1"/>
  <c r="BV397" i="1"/>
  <c r="DF360" i="1"/>
  <c r="DC361" i="1"/>
  <c r="BS245" i="1"/>
  <c r="BV244" i="1"/>
  <c r="DD361" i="1" l="1"/>
  <c r="DB361" i="1"/>
  <c r="DA361" i="1" s="1"/>
  <c r="BT398" i="1"/>
  <c r="BR398" i="1"/>
  <c r="BQ398" i="1" s="1"/>
  <c r="BT245" i="1"/>
  <c r="BR245" i="1"/>
  <c r="BQ245" i="1" s="1"/>
  <c r="CN397" i="1"/>
  <c r="CD397" i="1"/>
  <c r="CJ244" i="1"/>
  <c r="CH244" i="1"/>
  <c r="BZ397" i="1"/>
  <c r="DM360" i="1"/>
  <c r="CE244" i="1"/>
  <c r="CQ244" i="1"/>
  <c r="DZ360" i="1"/>
  <c r="DH360" i="1"/>
  <c r="CB244" i="1"/>
  <c r="EA360" i="1"/>
  <c r="CC397" i="1"/>
  <c r="DI360" i="1"/>
  <c r="CN244" i="1"/>
  <c r="CL397" i="1"/>
  <c r="CG244" i="1"/>
  <c r="CP397" i="1"/>
  <c r="CJ397" i="1"/>
  <c r="CC244" i="1"/>
  <c r="CM244" i="1"/>
  <c r="CG397" i="1"/>
  <c r="CB397" i="1"/>
  <c r="CL244" i="1"/>
  <c r="CA397" i="1"/>
  <c r="DW360" i="1"/>
  <c r="CP244" i="1"/>
  <c r="BX397" i="1"/>
  <c r="DL360" i="1"/>
  <c r="CQ397" i="1"/>
  <c r="DQ360" i="1"/>
  <c r="CO244" i="1"/>
  <c r="CO397" i="1"/>
  <c r="DN360" i="1"/>
  <c r="DR360" i="1"/>
  <c r="CK244" i="1"/>
  <c r="CH397" i="1"/>
  <c r="DX360" i="1"/>
  <c r="CM397" i="1"/>
  <c r="BZ244" i="1"/>
  <c r="DK360" i="1"/>
  <c r="DS360" i="1"/>
  <c r="CI244" i="1"/>
  <c r="CF244" i="1"/>
  <c r="DY360" i="1"/>
  <c r="DU360" i="1"/>
  <c r="DJ360" i="1"/>
  <c r="CF397" i="1"/>
  <c r="BW245" i="1"/>
  <c r="CK397" i="1"/>
  <c r="CI397" i="1"/>
  <c r="BY397" i="1"/>
  <c r="BY244" i="1"/>
  <c r="DO360" i="1"/>
  <c r="DT360" i="1"/>
  <c r="CA244" i="1"/>
  <c r="BX244" i="1"/>
  <c r="CE397" i="1"/>
  <c r="DV360" i="1"/>
  <c r="CD244" i="1"/>
  <c r="DP360" i="1"/>
  <c r="BS246" i="1" l="1"/>
  <c r="BV245" i="1"/>
  <c r="DG361" i="1"/>
  <c r="BW398" i="1"/>
  <c r="BS399" i="1" l="1"/>
  <c r="BV398" i="1"/>
  <c r="DC362" i="1"/>
  <c r="DF361" i="1"/>
  <c r="BT246" i="1"/>
  <c r="BR246" i="1"/>
  <c r="BQ246" i="1" s="1"/>
  <c r="CJ245" i="1"/>
  <c r="CA245" i="1"/>
  <c r="CM245" i="1"/>
  <c r="CF245" i="1"/>
  <c r="CK245" i="1"/>
  <c r="CL245" i="1"/>
  <c r="CP245" i="1"/>
  <c r="BY245" i="1"/>
  <c r="BZ245" i="1"/>
  <c r="CC245" i="1"/>
  <c r="CH245" i="1"/>
  <c r="CD245" i="1"/>
  <c r="CB245" i="1"/>
  <c r="BX245" i="1"/>
  <c r="CG245" i="1"/>
  <c r="BW246" i="1"/>
  <c r="CQ245" i="1"/>
  <c r="CO245" i="1"/>
  <c r="CN245" i="1"/>
  <c r="CE245" i="1"/>
  <c r="CI245" i="1"/>
  <c r="DD362" i="1" l="1"/>
  <c r="DB362" i="1"/>
  <c r="DA362" i="1" s="1"/>
  <c r="BT399" i="1"/>
  <c r="BR399" i="1"/>
  <c r="BQ399" i="1" s="1"/>
  <c r="BS247" i="1"/>
  <c r="BV246" i="1"/>
  <c r="DX361" i="1"/>
  <c r="CD398" i="1"/>
  <c r="DU361" i="1"/>
  <c r="BX398" i="1"/>
  <c r="DZ361" i="1"/>
  <c r="DV361" i="1"/>
  <c r="CF398" i="1"/>
  <c r="DH361" i="1"/>
  <c r="DR361" i="1"/>
  <c r="CB398" i="1"/>
  <c r="CE398" i="1"/>
  <c r="CC398" i="1"/>
  <c r="DM361" i="1"/>
  <c r="CJ398" i="1"/>
  <c r="CN398" i="1"/>
  <c r="DJ361" i="1"/>
  <c r="CQ398" i="1"/>
  <c r="EA361" i="1"/>
  <c r="DW361" i="1"/>
  <c r="BY398" i="1"/>
  <c r="CI398" i="1"/>
  <c r="DP361" i="1"/>
  <c r="CK398" i="1"/>
  <c r="CL398" i="1"/>
  <c r="DK361" i="1"/>
  <c r="CP398" i="1"/>
  <c r="DL361" i="1"/>
  <c r="DO361" i="1"/>
  <c r="DS361" i="1"/>
  <c r="CO398" i="1"/>
  <c r="CH398" i="1"/>
  <c r="CG398" i="1"/>
  <c r="DY361" i="1"/>
  <c r="BZ398" i="1"/>
  <c r="DT361" i="1"/>
  <c r="CM398" i="1"/>
  <c r="CA398" i="1"/>
  <c r="DI361" i="1"/>
  <c r="DN361" i="1"/>
  <c r="DQ361" i="1"/>
  <c r="BR247" i="1" l="1"/>
  <c r="BQ247" i="1" s="1"/>
  <c r="BT247" i="1"/>
  <c r="CQ246" i="1"/>
  <c r="CJ246" i="1"/>
  <c r="CO246" i="1"/>
  <c r="CF246" i="1"/>
  <c r="CM246" i="1"/>
  <c r="CA246" i="1"/>
  <c r="BY246" i="1"/>
  <c r="DG362" i="1"/>
  <c r="CI246" i="1"/>
  <c r="CG246" i="1"/>
  <c r="CH246" i="1"/>
  <c r="BW399" i="1"/>
  <c r="CN246" i="1"/>
  <c r="CK246" i="1"/>
  <c r="CC246" i="1"/>
  <c r="BZ246" i="1"/>
  <c r="CL246" i="1"/>
  <c r="CP246" i="1"/>
  <c r="BW247" i="1"/>
  <c r="CB246" i="1"/>
  <c r="CE246" i="1"/>
  <c r="BX246" i="1"/>
  <c r="CD246" i="1"/>
  <c r="DF362" i="1" l="1"/>
  <c r="DC363" i="1"/>
  <c r="BV399" i="1"/>
  <c r="BS400" i="1"/>
  <c r="BS248" i="1"/>
  <c r="BV247" i="1"/>
  <c r="DB363" i="1" l="1"/>
  <c r="DA363" i="1" s="1"/>
  <c r="DD363" i="1"/>
  <c r="BR400" i="1"/>
  <c r="BQ400" i="1" s="1"/>
  <c r="BT400" i="1"/>
  <c r="BT248" i="1"/>
  <c r="BR248" i="1"/>
  <c r="BQ248" i="1" s="1"/>
  <c r="CB399" i="1"/>
  <c r="CG399" i="1"/>
  <c r="CI247" i="1"/>
  <c r="CO247" i="1"/>
  <c r="CE399" i="1"/>
  <c r="CH247" i="1"/>
  <c r="CM399" i="1"/>
  <c r="CA399" i="1"/>
  <c r="DI362" i="1"/>
  <c r="DJ362" i="1"/>
  <c r="DH362" i="1"/>
  <c r="CN247" i="1"/>
  <c r="DK362" i="1"/>
  <c r="DX362" i="1"/>
  <c r="CD247" i="1"/>
  <c r="BZ247" i="1"/>
  <c r="DU362" i="1"/>
  <c r="DQ362" i="1"/>
  <c r="DW362" i="1"/>
  <c r="CP247" i="1"/>
  <c r="CC247" i="1"/>
  <c r="CO399" i="1"/>
  <c r="BY247" i="1"/>
  <c r="EA362" i="1"/>
  <c r="CC399" i="1"/>
  <c r="CL247" i="1"/>
  <c r="CQ399" i="1"/>
  <c r="DV362" i="1"/>
  <c r="CN399" i="1"/>
  <c r="CF247" i="1"/>
  <c r="CH399" i="1"/>
  <c r="DO362" i="1"/>
  <c r="DT362" i="1"/>
  <c r="CK247" i="1"/>
  <c r="BW248" i="1"/>
  <c r="BZ399" i="1"/>
  <c r="CA247" i="1"/>
  <c r="DP362" i="1"/>
  <c r="DM362" i="1"/>
  <c r="CL399" i="1"/>
  <c r="BX399" i="1"/>
  <c r="CJ399" i="1"/>
  <c r="CQ247" i="1"/>
  <c r="CK399" i="1"/>
  <c r="DY362" i="1"/>
  <c r="CG247" i="1"/>
  <c r="BY399" i="1"/>
  <c r="DR362" i="1"/>
  <c r="DS362" i="1"/>
  <c r="CE247" i="1"/>
  <c r="BX247" i="1"/>
  <c r="CB247" i="1"/>
  <c r="DZ362" i="1"/>
  <c r="CP399" i="1"/>
  <c r="CF399" i="1"/>
  <c r="DL362" i="1"/>
  <c r="CD399" i="1"/>
  <c r="DN362" i="1"/>
  <c r="CM247" i="1"/>
  <c r="CI399" i="1"/>
  <c r="CJ247" i="1"/>
  <c r="BV248" i="1" l="1"/>
  <c r="BS249" i="1"/>
  <c r="BW400" i="1"/>
  <c r="DG363" i="1"/>
  <c r="DC364" i="1" l="1"/>
  <c r="DF363" i="1"/>
  <c r="BS401" i="1"/>
  <c r="BV400" i="1"/>
  <c r="BT249" i="1"/>
  <c r="BR249" i="1"/>
  <c r="BQ249" i="1" s="1"/>
  <c r="CC248" i="1"/>
  <c r="CO248" i="1"/>
  <c r="CD248" i="1"/>
  <c r="BZ248" i="1"/>
  <c r="CF248" i="1"/>
  <c r="CB248" i="1"/>
  <c r="CG248" i="1"/>
  <c r="BX248" i="1"/>
  <c r="CI248" i="1"/>
  <c r="BW249" i="1"/>
  <c r="CK248" i="1"/>
  <c r="CJ248" i="1"/>
  <c r="CN248" i="1"/>
  <c r="CE248" i="1"/>
  <c r="CP248" i="1"/>
  <c r="BY248" i="1"/>
  <c r="CM248" i="1"/>
  <c r="CH248" i="1"/>
  <c r="CA248" i="1"/>
  <c r="CQ248" i="1"/>
  <c r="CL248" i="1"/>
  <c r="BT401" i="1" l="1"/>
  <c r="BR401" i="1"/>
  <c r="BQ401" i="1" s="1"/>
  <c r="DD364" i="1"/>
  <c r="DB364" i="1"/>
  <c r="DA364" i="1" s="1"/>
  <c r="BS250" i="1"/>
  <c r="BV249" i="1"/>
  <c r="CB400" i="1"/>
  <c r="CM400" i="1"/>
  <c r="BZ400" i="1"/>
  <c r="BY400" i="1"/>
  <c r="DV363" i="1"/>
  <c r="DU363" i="1"/>
  <c r="CN400" i="1"/>
  <c r="CD400" i="1"/>
  <c r="DN363" i="1"/>
  <c r="DQ363" i="1"/>
  <c r="DT363" i="1"/>
  <c r="CI400" i="1"/>
  <c r="CK400" i="1"/>
  <c r="CO400" i="1"/>
  <c r="DR363" i="1"/>
  <c r="CJ400" i="1"/>
  <c r="CQ400" i="1"/>
  <c r="DJ363" i="1"/>
  <c r="DW363" i="1"/>
  <c r="DX363" i="1"/>
  <c r="CE400" i="1"/>
  <c r="DK363" i="1"/>
  <c r="DI363" i="1"/>
  <c r="CC400" i="1"/>
  <c r="CP400" i="1"/>
  <c r="CH400" i="1"/>
  <c r="EA363" i="1"/>
  <c r="DM363" i="1"/>
  <c r="DZ363" i="1"/>
  <c r="BX400" i="1"/>
  <c r="DO363" i="1"/>
  <c r="DH363" i="1"/>
  <c r="DS363" i="1"/>
  <c r="DL363" i="1"/>
  <c r="CA400" i="1"/>
  <c r="CG400" i="1"/>
  <c r="DP363" i="1"/>
  <c r="CF400" i="1"/>
  <c r="DY363" i="1"/>
  <c r="CL400" i="1"/>
  <c r="BR250" i="1" l="1"/>
  <c r="BQ250" i="1" s="1"/>
  <c r="BT250" i="1"/>
  <c r="CD249" i="1"/>
  <c r="BZ249" i="1"/>
  <c r="CQ249" i="1"/>
  <c r="CB249" i="1"/>
  <c r="CL249" i="1"/>
  <c r="BY249" i="1"/>
  <c r="CN249" i="1"/>
  <c r="CA249" i="1"/>
  <c r="CE249" i="1"/>
  <c r="CF249" i="1"/>
  <c r="CI249" i="1"/>
  <c r="CM249" i="1"/>
  <c r="BW401" i="1"/>
  <c r="CO249" i="1"/>
  <c r="CP249" i="1"/>
  <c r="BW250" i="1"/>
  <c r="BX249" i="1"/>
  <c r="CK249" i="1"/>
  <c r="CG249" i="1"/>
  <c r="DG364" i="1"/>
  <c r="CH249" i="1"/>
  <c r="CJ249" i="1"/>
  <c r="CC249" i="1"/>
  <c r="DC365" i="1" l="1"/>
  <c r="DF364" i="1"/>
  <c r="BV401" i="1"/>
  <c r="BS402" i="1"/>
  <c r="BV250" i="1"/>
  <c r="BR109" i="1"/>
  <c r="BR402" i="1" l="1"/>
  <c r="BQ402" i="1" s="1"/>
  <c r="BT402" i="1"/>
  <c r="DD365" i="1"/>
  <c r="DB365" i="1"/>
  <c r="DA365" i="1" s="1"/>
  <c r="CN401" i="1"/>
  <c r="CQ401" i="1"/>
  <c r="BY401" i="1"/>
  <c r="CF250" i="1"/>
  <c r="CD250" i="1"/>
  <c r="DK364" i="1"/>
  <c r="CA401" i="1"/>
  <c r="DI364" i="1"/>
  <c r="CE250" i="1"/>
  <c r="CI401" i="1"/>
  <c r="DV364" i="1"/>
  <c r="CP250" i="1"/>
  <c r="DW364" i="1"/>
  <c r="CK401" i="1"/>
  <c r="DM364" i="1"/>
  <c r="CP401" i="1"/>
  <c r="CF401" i="1"/>
  <c r="CG401" i="1"/>
  <c r="CN250" i="1"/>
  <c r="CC250" i="1"/>
  <c r="DO364" i="1"/>
  <c r="CO401" i="1"/>
  <c r="CG250" i="1"/>
  <c r="CJ250" i="1"/>
  <c r="DX364" i="1"/>
  <c r="CE401" i="1"/>
  <c r="CK250" i="1"/>
  <c r="DJ364" i="1"/>
  <c r="CC401" i="1"/>
  <c r="CD401" i="1"/>
  <c r="CM401" i="1"/>
  <c r="DU364" i="1"/>
  <c r="CI250" i="1"/>
  <c r="BY250" i="1"/>
  <c r="BZ250" i="1"/>
  <c r="DT364" i="1"/>
  <c r="CB401" i="1"/>
  <c r="CL250" i="1"/>
  <c r="DR364" i="1"/>
  <c r="DP364" i="1"/>
  <c r="DH364" i="1"/>
  <c r="CM250" i="1"/>
  <c r="DZ364" i="1"/>
  <c r="CH401" i="1"/>
  <c r="BX250" i="1"/>
  <c r="CJ401" i="1"/>
  <c r="CL401" i="1"/>
  <c r="CQ250" i="1"/>
  <c r="CA250" i="1"/>
  <c r="BX401" i="1"/>
  <c r="DN364" i="1"/>
  <c r="DS364" i="1"/>
  <c r="CO250" i="1"/>
  <c r="EA364" i="1"/>
  <c r="DL364" i="1"/>
  <c r="DY364" i="1"/>
  <c r="CB250" i="1"/>
  <c r="BZ401" i="1"/>
  <c r="DQ364" i="1"/>
  <c r="CH250" i="1"/>
  <c r="CR214" i="1" l="1"/>
  <c r="EA214" i="1"/>
  <c r="DZ214" i="1"/>
  <c r="BW402" i="1"/>
  <c r="DG365" i="1"/>
  <c r="DF365" i="1" l="1"/>
  <c r="DC366" i="1"/>
  <c r="BS403" i="1"/>
  <c r="BV402" i="1"/>
  <c r="BR403" i="1" l="1"/>
  <c r="BQ403" i="1" s="1"/>
  <c r="BT403" i="1"/>
  <c r="DB366" i="1"/>
  <c r="DA366" i="1" s="1"/>
  <c r="DD366" i="1"/>
  <c r="DY365" i="1"/>
  <c r="DM365" i="1"/>
  <c r="CA402" i="1"/>
  <c r="DX365" i="1"/>
  <c r="DU365" i="1"/>
  <c r="CB402" i="1"/>
  <c r="CD402" i="1"/>
  <c r="CK402" i="1"/>
  <c r="DI365" i="1"/>
  <c r="CP402" i="1"/>
  <c r="DG366" i="1"/>
  <c r="DN365" i="1"/>
  <c r="BW403" i="1"/>
  <c r="CE402" i="1"/>
  <c r="CO402" i="1"/>
  <c r="DK365" i="1"/>
  <c r="CJ402" i="1"/>
  <c r="DJ365" i="1"/>
  <c r="DL365" i="1"/>
  <c r="DR365" i="1"/>
  <c r="CL402" i="1"/>
  <c r="CG402" i="1"/>
  <c r="CN402" i="1"/>
  <c r="DP365" i="1"/>
  <c r="DS365" i="1"/>
  <c r="DZ365" i="1"/>
  <c r="DT365" i="1"/>
  <c r="BX402" i="1"/>
  <c r="CC402" i="1"/>
  <c r="CM402" i="1"/>
  <c r="BZ402" i="1"/>
  <c r="DO365" i="1"/>
  <c r="DH365" i="1"/>
  <c r="DW365" i="1"/>
  <c r="CF402" i="1"/>
  <c r="EA365" i="1"/>
  <c r="DV365" i="1"/>
  <c r="CQ402" i="1"/>
  <c r="CH402" i="1"/>
  <c r="BY402" i="1"/>
  <c r="DQ365" i="1"/>
  <c r="CI402" i="1"/>
  <c r="BV403" i="1" l="1"/>
  <c r="BS404" i="1"/>
  <c r="DF366" i="1"/>
  <c r="DC367" i="1"/>
  <c r="BR404" i="1" l="1"/>
  <c r="BQ404" i="1" s="1"/>
  <c r="BT404" i="1"/>
  <c r="DD367" i="1"/>
  <c r="DB367" i="1"/>
  <c r="DA367" i="1" s="1"/>
  <c r="DS366" i="1"/>
  <c r="DX366" i="1"/>
  <c r="DI366" i="1"/>
  <c r="DJ366" i="1"/>
  <c r="CJ403" i="1"/>
  <c r="CD403" i="1"/>
  <c r="DO366" i="1"/>
  <c r="BY403" i="1"/>
  <c r="CG403" i="1"/>
  <c r="DQ366" i="1"/>
  <c r="DG367" i="1"/>
  <c r="CN403" i="1"/>
  <c r="CE403" i="1"/>
  <c r="DU366" i="1"/>
  <c r="CM403" i="1"/>
  <c r="DN366" i="1"/>
  <c r="DZ366" i="1"/>
  <c r="CQ403" i="1"/>
  <c r="DL366" i="1"/>
  <c r="DT366" i="1"/>
  <c r="CA403" i="1"/>
  <c r="CL403" i="1"/>
  <c r="DR366" i="1"/>
  <c r="CF403" i="1"/>
  <c r="CO403" i="1"/>
  <c r="CH403" i="1"/>
  <c r="BZ403" i="1"/>
  <c r="DY366" i="1"/>
  <c r="CI403" i="1"/>
  <c r="DK366" i="1"/>
  <c r="DP366" i="1"/>
  <c r="BW404" i="1"/>
  <c r="DV366" i="1"/>
  <c r="CK403" i="1"/>
  <c r="EA366" i="1"/>
  <c r="DW366" i="1"/>
  <c r="DH366" i="1"/>
  <c r="CB403" i="1"/>
  <c r="CC403" i="1"/>
  <c r="BX403" i="1"/>
  <c r="CP403" i="1"/>
  <c r="DM366" i="1"/>
  <c r="BV404" i="1" l="1"/>
  <c r="BS405" i="1"/>
  <c r="DC368" i="1"/>
  <c r="DF367" i="1"/>
  <c r="DB368" i="1" l="1"/>
  <c r="DA368" i="1" s="1"/>
  <c r="DD368" i="1"/>
  <c r="BT405" i="1"/>
  <c r="BR405" i="1"/>
  <c r="BQ405" i="1" s="1"/>
  <c r="CF404" i="1"/>
  <c r="DM367" i="1"/>
  <c r="CO404" i="1"/>
  <c r="CE404" i="1"/>
  <c r="CA404" i="1"/>
  <c r="CP404" i="1"/>
  <c r="DH367" i="1"/>
  <c r="DS367" i="1"/>
  <c r="CL404" i="1"/>
  <c r="CN404" i="1"/>
  <c r="BW405" i="1"/>
  <c r="CJ404" i="1"/>
  <c r="DO367" i="1"/>
  <c r="DW367" i="1"/>
  <c r="DR367" i="1"/>
  <c r="CI404" i="1"/>
  <c r="DK367" i="1"/>
  <c r="CK404" i="1"/>
  <c r="DI367" i="1"/>
  <c r="DZ367" i="1"/>
  <c r="CG404" i="1"/>
  <c r="CM404" i="1"/>
  <c r="DY367" i="1"/>
  <c r="DG368" i="1"/>
  <c r="CH404" i="1"/>
  <c r="CC404" i="1"/>
  <c r="CQ404" i="1"/>
  <c r="DT367" i="1"/>
  <c r="DQ367" i="1"/>
  <c r="BZ404" i="1"/>
  <c r="EA367" i="1"/>
  <c r="BY404" i="1"/>
  <c r="DX367" i="1"/>
  <c r="DV367" i="1"/>
  <c r="CD404" i="1"/>
  <c r="DL367" i="1"/>
  <c r="BX404" i="1"/>
  <c r="DP367" i="1"/>
  <c r="DJ367" i="1"/>
  <c r="DN367" i="1"/>
  <c r="CB404" i="1"/>
  <c r="DU367" i="1"/>
  <c r="DF368" i="1" l="1"/>
  <c r="DC369" i="1"/>
  <c r="BV405" i="1"/>
  <c r="BS406" i="1"/>
  <c r="DD369" i="1" l="1"/>
  <c r="DB369" i="1"/>
  <c r="DA369" i="1" s="1"/>
  <c r="BR406" i="1"/>
  <c r="BQ406" i="1" s="1"/>
  <c r="BT406" i="1"/>
  <c r="DW368" i="1"/>
  <c r="CH405" i="1"/>
  <c r="BX405" i="1"/>
  <c r="DH368" i="1"/>
  <c r="CJ405" i="1"/>
  <c r="DZ368" i="1"/>
  <c r="EA368" i="1"/>
  <c r="CK405" i="1"/>
  <c r="DJ368" i="1"/>
  <c r="DN368" i="1"/>
  <c r="BW406" i="1"/>
  <c r="CF405" i="1"/>
  <c r="CO405" i="1"/>
  <c r="DS368" i="1"/>
  <c r="DO368" i="1"/>
  <c r="DY368" i="1"/>
  <c r="DU368" i="1"/>
  <c r="CB405" i="1"/>
  <c r="DQ368" i="1"/>
  <c r="DR368" i="1"/>
  <c r="DV368" i="1"/>
  <c r="DG369" i="1"/>
  <c r="CE405" i="1"/>
  <c r="CP405" i="1"/>
  <c r="CD405" i="1"/>
  <c r="CM405" i="1"/>
  <c r="BY405" i="1"/>
  <c r="DX368" i="1"/>
  <c r="DM368" i="1"/>
  <c r="CA405" i="1"/>
  <c r="CG405" i="1"/>
  <c r="CN405" i="1"/>
  <c r="CI405" i="1"/>
  <c r="BZ405" i="1"/>
  <c r="DK368" i="1"/>
  <c r="DP368" i="1"/>
  <c r="DT368" i="1"/>
  <c r="CQ405" i="1"/>
  <c r="CC405" i="1"/>
  <c r="CL405" i="1"/>
  <c r="DL368" i="1"/>
  <c r="DI368" i="1"/>
  <c r="DF369" i="1" l="1"/>
  <c r="DC370" i="1"/>
  <c r="BS407" i="1"/>
  <c r="BV406" i="1"/>
  <c r="BT407" i="1" l="1"/>
  <c r="BR407" i="1"/>
  <c r="BQ407" i="1" s="1"/>
  <c r="DD370" i="1"/>
  <c r="DB370" i="1"/>
  <c r="DA370" i="1" s="1"/>
  <c r="CC406" i="1"/>
  <c r="CB406" i="1"/>
  <c r="CA406" i="1"/>
  <c r="CL406" i="1"/>
  <c r="DV369" i="1"/>
  <c r="CP406" i="1"/>
  <c r="CK406" i="1"/>
  <c r="DW369" i="1"/>
  <c r="CF406" i="1"/>
  <c r="DZ369" i="1"/>
  <c r="BW407" i="1"/>
  <c r="DH369" i="1"/>
  <c r="DS369" i="1"/>
  <c r="DL369" i="1"/>
  <c r="DY369" i="1"/>
  <c r="CG406" i="1"/>
  <c r="CD406" i="1"/>
  <c r="DI369" i="1"/>
  <c r="DO369" i="1"/>
  <c r="CO406" i="1"/>
  <c r="DX369" i="1"/>
  <c r="CM406" i="1"/>
  <c r="BX406" i="1"/>
  <c r="DQ369" i="1"/>
  <c r="CE406" i="1"/>
  <c r="BY406" i="1"/>
  <c r="CJ406" i="1"/>
  <c r="CN406" i="1"/>
  <c r="DP369" i="1"/>
  <c r="DN369" i="1"/>
  <c r="EA369" i="1"/>
  <c r="DG370" i="1"/>
  <c r="BZ406" i="1"/>
  <c r="DJ369" i="1"/>
  <c r="DK369" i="1"/>
  <c r="CQ406" i="1"/>
  <c r="DT369" i="1"/>
  <c r="CI406" i="1"/>
  <c r="CH406" i="1"/>
  <c r="DU369" i="1"/>
  <c r="DM369" i="1"/>
  <c r="DR369" i="1"/>
  <c r="DC371" i="1" l="1"/>
  <c r="DF370" i="1"/>
  <c r="BS408" i="1"/>
  <c r="BV407" i="1"/>
  <c r="BT408" i="1" l="1"/>
  <c r="BR408" i="1"/>
  <c r="BQ408" i="1" s="1"/>
  <c r="DD371" i="1"/>
  <c r="DB371" i="1"/>
  <c r="DA371" i="1" s="1"/>
  <c r="CI407" i="1"/>
  <c r="CK407" i="1"/>
  <c r="DI370" i="1"/>
  <c r="CC407" i="1"/>
  <c r="DZ370" i="1"/>
  <c r="CD407" i="1"/>
  <c r="DR370" i="1"/>
  <c r="DT370" i="1"/>
  <c r="CG407" i="1"/>
  <c r="DP370" i="1"/>
  <c r="BW408" i="1"/>
  <c r="DX370" i="1"/>
  <c r="CH407" i="1"/>
  <c r="DS370" i="1"/>
  <c r="CP407" i="1"/>
  <c r="CF407" i="1"/>
  <c r="DN370" i="1"/>
  <c r="EA370" i="1"/>
  <c r="DV370" i="1"/>
  <c r="BY407" i="1"/>
  <c r="DO370" i="1"/>
  <c r="DW370" i="1"/>
  <c r="CQ407" i="1"/>
  <c r="DG371" i="1"/>
  <c r="DH370" i="1"/>
  <c r="CO407" i="1"/>
  <c r="DM370" i="1"/>
  <c r="DJ370" i="1"/>
  <c r="CA407" i="1"/>
  <c r="CB407" i="1"/>
  <c r="CM407" i="1"/>
  <c r="BX407" i="1"/>
  <c r="CL407" i="1"/>
  <c r="CE407" i="1"/>
  <c r="CJ407" i="1"/>
  <c r="DQ370" i="1"/>
  <c r="DL370" i="1"/>
  <c r="DK370" i="1"/>
  <c r="BZ407" i="1"/>
  <c r="DY370" i="1"/>
  <c r="CN407" i="1"/>
  <c r="DU370" i="1"/>
  <c r="DF371" i="1" l="1"/>
  <c r="DC372" i="1"/>
  <c r="BV408" i="1"/>
  <c r="BS409" i="1"/>
  <c r="BT409" i="1" l="1"/>
  <c r="BR409" i="1"/>
  <c r="BQ409" i="1" s="1"/>
  <c r="DD372" i="1"/>
  <c r="DB372" i="1"/>
  <c r="DA372" i="1" s="1"/>
  <c r="CI408" i="1"/>
  <c r="CB408" i="1"/>
  <c r="CQ408" i="1"/>
  <c r="CK408" i="1"/>
  <c r="BX408" i="1"/>
  <c r="CJ408" i="1"/>
  <c r="CH408" i="1"/>
  <c r="CC408" i="1"/>
  <c r="BY408" i="1"/>
  <c r="DJ371" i="1"/>
  <c r="BW409" i="1"/>
  <c r="DW371" i="1"/>
  <c r="CL408" i="1"/>
  <c r="CD408" i="1"/>
  <c r="DG372" i="1"/>
  <c r="CF408" i="1"/>
  <c r="CG408" i="1"/>
  <c r="CA408" i="1"/>
  <c r="DM371" i="1"/>
  <c r="CN408" i="1"/>
  <c r="DS371" i="1"/>
  <c r="EA371" i="1"/>
  <c r="DY371" i="1"/>
  <c r="CM408" i="1"/>
  <c r="CP408" i="1"/>
  <c r="DH371" i="1"/>
  <c r="DR371" i="1"/>
  <c r="CE408" i="1"/>
  <c r="DU371" i="1"/>
  <c r="DV371" i="1"/>
  <c r="DX371" i="1"/>
  <c r="DL371" i="1"/>
  <c r="DT371" i="1"/>
  <c r="DO371" i="1"/>
  <c r="DN371" i="1"/>
  <c r="DP371" i="1"/>
  <c r="CO408" i="1"/>
  <c r="DK371" i="1"/>
  <c r="DQ371" i="1"/>
  <c r="DZ371" i="1"/>
  <c r="DI371" i="1"/>
  <c r="BZ408" i="1"/>
  <c r="DF372" i="1" l="1"/>
  <c r="DC373" i="1"/>
  <c r="BV409" i="1"/>
  <c r="BS410" i="1"/>
  <c r="DD373" i="1" l="1"/>
  <c r="DB373" i="1"/>
  <c r="DA373" i="1" s="1"/>
  <c r="BR410" i="1"/>
  <c r="BQ410" i="1" s="1"/>
  <c r="BT410" i="1"/>
  <c r="CI409" i="1"/>
  <c r="CG409" i="1"/>
  <c r="DT372" i="1"/>
  <c r="CF409" i="1"/>
  <c r="CE409" i="1"/>
  <c r="CQ409" i="1"/>
  <c r="DV372" i="1"/>
  <c r="BZ409" i="1"/>
  <c r="CP409" i="1"/>
  <c r="CA409" i="1"/>
  <c r="DG373" i="1"/>
  <c r="DJ372" i="1"/>
  <c r="EA372" i="1"/>
  <c r="CD409" i="1"/>
  <c r="DY372" i="1"/>
  <c r="BX409" i="1"/>
  <c r="DO372" i="1"/>
  <c r="CM409" i="1"/>
  <c r="CL409" i="1"/>
  <c r="DX372" i="1"/>
  <c r="CH409" i="1"/>
  <c r="BW410" i="1"/>
  <c r="CJ409" i="1"/>
  <c r="BY409" i="1"/>
  <c r="DH372" i="1"/>
  <c r="DZ372" i="1"/>
  <c r="DU372" i="1"/>
  <c r="CC409" i="1"/>
  <c r="CB409" i="1"/>
  <c r="CK409" i="1"/>
  <c r="DQ372" i="1"/>
  <c r="DK372" i="1"/>
  <c r="DM372" i="1"/>
  <c r="DI372" i="1"/>
  <c r="CO409" i="1"/>
  <c r="CN409" i="1"/>
  <c r="DN372" i="1"/>
  <c r="DL372" i="1"/>
  <c r="DP372" i="1"/>
  <c r="DR372" i="1"/>
  <c r="DS372" i="1"/>
  <c r="DW372" i="1"/>
  <c r="BS411" i="1" l="1"/>
  <c r="BV410" i="1"/>
  <c r="DC374" i="1"/>
  <c r="DF373" i="1"/>
  <c r="DD374" i="1" l="1"/>
  <c r="DB374" i="1"/>
  <c r="DA374" i="1" s="1"/>
  <c r="BT411" i="1"/>
  <c r="BR411" i="1"/>
  <c r="BQ411" i="1" s="1"/>
  <c r="DY373" i="1"/>
  <c r="DR373" i="1"/>
  <c r="CC410" i="1"/>
  <c r="CH410" i="1"/>
  <c r="DI373" i="1"/>
  <c r="DZ373" i="1"/>
  <c r="CG410" i="1"/>
  <c r="DM373" i="1"/>
  <c r="CD410" i="1"/>
  <c r="CE410" i="1"/>
  <c r="DG374" i="1"/>
  <c r="CQ410" i="1"/>
  <c r="BY410" i="1"/>
  <c r="CB410" i="1"/>
  <c r="DK373" i="1"/>
  <c r="CF410" i="1"/>
  <c r="DT373" i="1"/>
  <c r="DS373" i="1"/>
  <c r="CL410" i="1"/>
  <c r="DU373" i="1"/>
  <c r="EA373" i="1"/>
  <c r="CO410" i="1"/>
  <c r="BW411" i="1"/>
  <c r="CJ410" i="1"/>
  <c r="DP373" i="1"/>
  <c r="BZ410" i="1"/>
  <c r="DX373" i="1"/>
  <c r="DO373" i="1"/>
  <c r="DQ373" i="1"/>
  <c r="CA410" i="1"/>
  <c r="DJ373" i="1"/>
  <c r="CN410" i="1"/>
  <c r="CI410" i="1"/>
  <c r="CP410" i="1"/>
  <c r="DH373" i="1"/>
  <c r="DW373" i="1"/>
  <c r="CK410" i="1"/>
  <c r="CM410" i="1"/>
  <c r="DL373" i="1"/>
  <c r="BX410" i="1"/>
  <c r="DV373" i="1"/>
  <c r="DN373" i="1"/>
  <c r="BV411" i="1" l="1"/>
  <c r="BS412" i="1"/>
  <c r="DF374" i="1"/>
  <c r="DC375" i="1"/>
  <c r="BR412" i="1" l="1"/>
  <c r="BQ412" i="1" s="1"/>
  <c r="BT412" i="1"/>
  <c r="DD375" i="1"/>
  <c r="DB375" i="1"/>
  <c r="DA375" i="1" s="1"/>
  <c r="BY411" i="1"/>
  <c r="DQ374" i="1"/>
  <c r="DM374" i="1"/>
  <c r="DV374" i="1"/>
  <c r="DY374" i="1"/>
  <c r="DU374" i="1"/>
  <c r="DS374" i="1"/>
  <c r="CK411" i="1"/>
  <c r="CJ411" i="1"/>
  <c r="CD411" i="1"/>
  <c r="DG375" i="1"/>
  <c r="DW374" i="1"/>
  <c r="DR374" i="1"/>
  <c r="CA411" i="1"/>
  <c r="CF411" i="1"/>
  <c r="DT374" i="1"/>
  <c r="DK374" i="1"/>
  <c r="CQ411" i="1"/>
  <c r="CC411" i="1"/>
  <c r="EA374" i="1"/>
  <c r="DX374" i="1"/>
  <c r="BW412" i="1"/>
  <c r="CP411" i="1"/>
  <c r="DL374" i="1"/>
  <c r="DZ374" i="1"/>
  <c r="CL411" i="1"/>
  <c r="CI411" i="1"/>
  <c r="CM411" i="1"/>
  <c r="DN374" i="1"/>
  <c r="CO411" i="1"/>
  <c r="DP374" i="1"/>
  <c r="BX411" i="1"/>
  <c r="DI374" i="1"/>
  <c r="CB411" i="1"/>
  <c r="CN411" i="1"/>
  <c r="BZ411" i="1"/>
  <c r="CG411" i="1"/>
  <c r="DJ374" i="1"/>
  <c r="DO374" i="1"/>
  <c r="CH411" i="1"/>
  <c r="CE411" i="1"/>
  <c r="DH374" i="1"/>
  <c r="BV412" i="1" l="1"/>
  <c r="BS413" i="1"/>
  <c r="DF375" i="1"/>
  <c r="DC376" i="1"/>
  <c r="BT413" i="1" l="1"/>
  <c r="BR413" i="1"/>
  <c r="BQ413" i="1" s="1"/>
  <c r="DD376" i="1"/>
  <c r="DB376" i="1"/>
  <c r="DA376" i="1" s="1"/>
  <c r="CG412" i="1"/>
  <c r="CD412" i="1"/>
  <c r="CA412" i="1"/>
  <c r="DI375" i="1"/>
  <c r="CM412" i="1"/>
  <c r="DP375" i="1"/>
  <c r="DV375" i="1"/>
  <c r="DU375" i="1"/>
  <c r="DY375" i="1"/>
  <c r="DW375" i="1"/>
  <c r="BW413" i="1"/>
  <c r="CE412" i="1"/>
  <c r="DS375" i="1"/>
  <c r="DZ375" i="1"/>
  <c r="BZ412" i="1"/>
  <c r="CF412" i="1"/>
  <c r="DH375" i="1"/>
  <c r="DT375" i="1"/>
  <c r="CN412" i="1"/>
  <c r="DN375" i="1"/>
  <c r="CL412" i="1"/>
  <c r="BX412" i="1"/>
  <c r="DX375" i="1"/>
  <c r="CB412" i="1"/>
  <c r="CP412" i="1"/>
  <c r="CC412" i="1"/>
  <c r="DK375" i="1"/>
  <c r="DL375" i="1"/>
  <c r="CK412" i="1"/>
  <c r="CH412" i="1"/>
  <c r="DG376" i="1"/>
  <c r="DM375" i="1"/>
  <c r="CJ412" i="1"/>
  <c r="CQ412" i="1"/>
  <c r="BY412" i="1"/>
  <c r="CI412" i="1"/>
  <c r="EA375" i="1"/>
  <c r="DQ375" i="1"/>
  <c r="CO412" i="1"/>
  <c r="DJ375" i="1"/>
  <c r="DR375" i="1"/>
  <c r="DO375" i="1"/>
  <c r="DC377" i="1" l="1"/>
  <c r="DF376" i="1"/>
  <c r="BV413" i="1"/>
  <c r="BS414" i="1"/>
  <c r="BT414" i="1" l="1"/>
  <c r="BR414" i="1"/>
  <c r="BQ414" i="1" s="1"/>
  <c r="DD377" i="1"/>
  <c r="DB377" i="1"/>
  <c r="DA377" i="1" s="1"/>
  <c r="CJ413" i="1"/>
  <c r="CB413" i="1"/>
  <c r="CQ413" i="1"/>
  <c r="DT376" i="1"/>
  <c r="CN413" i="1"/>
  <c r="DM376" i="1"/>
  <c r="DS376" i="1"/>
  <c r="CC413" i="1"/>
  <c r="CF413" i="1"/>
  <c r="DY376" i="1"/>
  <c r="DG377" i="1"/>
  <c r="DH376" i="1"/>
  <c r="BX413" i="1"/>
  <c r="CM413" i="1"/>
  <c r="CA413" i="1"/>
  <c r="CL413" i="1"/>
  <c r="CH413" i="1"/>
  <c r="DV376" i="1"/>
  <c r="CP413" i="1"/>
  <c r="DR376" i="1"/>
  <c r="DO376" i="1"/>
  <c r="BW414" i="1"/>
  <c r="CG413" i="1"/>
  <c r="BZ413" i="1"/>
  <c r="EA376" i="1"/>
  <c r="DX376" i="1"/>
  <c r="DL376" i="1"/>
  <c r="DJ376" i="1"/>
  <c r="BY413" i="1"/>
  <c r="DU376" i="1"/>
  <c r="CD413" i="1"/>
  <c r="DP376" i="1"/>
  <c r="CK413" i="1"/>
  <c r="DW376" i="1"/>
  <c r="CI413" i="1"/>
  <c r="DK376" i="1"/>
  <c r="CO413" i="1"/>
  <c r="DN376" i="1"/>
  <c r="DZ376" i="1"/>
  <c r="CE413" i="1"/>
  <c r="DI376" i="1"/>
  <c r="DQ376" i="1"/>
  <c r="BS415" i="1" l="1"/>
  <c r="BV414" i="1"/>
  <c r="DC378" i="1"/>
  <c r="DF377" i="1"/>
  <c r="DB378" i="1" l="1"/>
  <c r="DA378" i="1" s="1"/>
  <c r="DD378" i="1"/>
  <c r="BT415" i="1"/>
  <c r="BR415" i="1"/>
  <c r="BQ415" i="1" s="1"/>
  <c r="DP377" i="1"/>
  <c r="CJ414" i="1"/>
  <c r="DX377" i="1"/>
  <c r="DY377" i="1"/>
  <c r="DJ377" i="1"/>
  <c r="EA377" i="1"/>
  <c r="CA414" i="1"/>
  <c r="CI414" i="1"/>
  <c r="BX414" i="1"/>
  <c r="BY414" i="1"/>
  <c r="DG378" i="1"/>
  <c r="BW415" i="1"/>
  <c r="CD414" i="1"/>
  <c r="CO414" i="1"/>
  <c r="CF414" i="1"/>
  <c r="DM377" i="1"/>
  <c r="CB414" i="1"/>
  <c r="DT377" i="1"/>
  <c r="DW377" i="1"/>
  <c r="DO377" i="1"/>
  <c r="CN414" i="1"/>
  <c r="DH377" i="1"/>
  <c r="DI377" i="1"/>
  <c r="CH414" i="1"/>
  <c r="DV377" i="1"/>
  <c r="CL414" i="1"/>
  <c r="DL377" i="1"/>
  <c r="DS377" i="1"/>
  <c r="DU377" i="1"/>
  <c r="CE414" i="1"/>
  <c r="DK377" i="1"/>
  <c r="DR377" i="1"/>
  <c r="DZ377" i="1"/>
  <c r="CP414" i="1"/>
  <c r="DQ377" i="1"/>
  <c r="DN377" i="1"/>
  <c r="CG414" i="1"/>
  <c r="CQ414" i="1"/>
  <c r="CM414" i="1"/>
  <c r="BZ414" i="1"/>
  <c r="CC414" i="1"/>
  <c r="CK414" i="1"/>
  <c r="BV415" i="1" l="1"/>
  <c r="BS416" i="1"/>
  <c r="DC379" i="1"/>
  <c r="DF378" i="1"/>
  <c r="BR416" i="1" l="1"/>
  <c r="BQ416" i="1" s="1"/>
  <c r="BT416" i="1"/>
  <c r="DD379" i="1"/>
  <c r="DB379" i="1"/>
  <c r="DA379" i="1" s="1"/>
  <c r="DW378" i="1"/>
  <c r="CG415" i="1"/>
  <c r="DZ378" i="1"/>
  <c r="CP415" i="1"/>
  <c r="CO415" i="1"/>
  <c r="CQ415" i="1"/>
  <c r="CC415" i="1"/>
  <c r="CN415" i="1"/>
  <c r="EA378" i="1"/>
  <c r="DV378" i="1"/>
  <c r="BW416" i="1"/>
  <c r="CL415" i="1"/>
  <c r="CD415" i="1"/>
  <c r="DS378" i="1"/>
  <c r="CI415" i="1"/>
  <c r="DO378" i="1"/>
  <c r="CJ415" i="1"/>
  <c r="DX378" i="1"/>
  <c r="DJ378" i="1"/>
  <c r="DY378" i="1"/>
  <c r="DT378" i="1"/>
  <c r="BZ415" i="1"/>
  <c r="DP378" i="1"/>
  <c r="DK378" i="1"/>
  <c r="CH415" i="1"/>
  <c r="CM415" i="1"/>
  <c r="CE415" i="1"/>
  <c r="DR378" i="1"/>
  <c r="CB415" i="1"/>
  <c r="DQ378" i="1"/>
  <c r="DL378" i="1"/>
  <c r="DG379" i="1"/>
  <c r="BY415" i="1"/>
  <c r="CF415" i="1"/>
  <c r="CA415" i="1"/>
  <c r="CK415" i="1"/>
  <c r="DM378" i="1"/>
  <c r="BX415" i="1"/>
  <c r="DU378" i="1"/>
  <c r="DI378" i="1"/>
  <c r="DH378" i="1"/>
  <c r="DN378" i="1"/>
  <c r="DF379" i="1" l="1"/>
  <c r="DC380" i="1"/>
  <c r="BS417" i="1"/>
  <c r="BV416" i="1"/>
  <c r="BR417" i="1" l="1"/>
  <c r="BQ417" i="1" s="1"/>
  <c r="BT417" i="1"/>
  <c r="DB380" i="1"/>
  <c r="DA380" i="1" s="1"/>
  <c r="DD380" i="1"/>
  <c r="BY416" i="1"/>
  <c r="CM416" i="1"/>
  <c r="CC416" i="1"/>
  <c r="CK416" i="1"/>
  <c r="DH379" i="1"/>
  <c r="DW379" i="1"/>
  <c r="CQ416" i="1"/>
  <c r="CD416" i="1"/>
  <c r="DZ379" i="1"/>
  <c r="DX379" i="1"/>
  <c r="BW417" i="1"/>
  <c r="DY379" i="1"/>
  <c r="CH416" i="1"/>
  <c r="CP416" i="1"/>
  <c r="CG416" i="1"/>
  <c r="DI379" i="1"/>
  <c r="DV379" i="1"/>
  <c r="DJ379" i="1"/>
  <c r="DK379" i="1"/>
  <c r="DU379" i="1"/>
  <c r="CF416" i="1"/>
  <c r="DN379" i="1"/>
  <c r="DG380" i="1"/>
  <c r="DQ379" i="1"/>
  <c r="EA379" i="1"/>
  <c r="DR379" i="1"/>
  <c r="CE416" i="1"/>
  <c r="CO416" i="1"/>
  <c r="CJ416" i="1"/>
  <c r="BZ416" i="1"/>
  <c r="CL416" i="1"/>
  <c r="DL379" i="1"/>
  <c r="CB416" i="1"/>
  <c r="CN416" i="1"/>
  <c r="DM379" i="1"/>
  <c r="CI416" i="1"/>
  <c r="BX416" i="1"/>
  <c r="DP379" i="1"/>
  <c r="DO379" i="1"/>
  <c r="DT379" i="1"/>
  <c r="CA416" i="1"/>
  <c r="DS379" i="1"/>
  <c r="DC381" i="1" l="1"/>
  <c r="DF380" i="1"/>
  <c r="BV417" i="1"/>
  <c r="BS418" i="1"/>
  <c r="BR418" i="1" l="1"/>
  <c r="BQ418" i="1" s="1"/>
  <c r="BT418" i="1"/>
  <c r="DD381" i="1"/>
  <c r="DB381" i="1"/>
  <c r="DA381" i="1" s="1"/>
  <c r="CE417" i="1"/>
  <c r="CJ417" i="1"/>
  <c r="CM417" i="1"/>
  <c r="DZ380" i="1"/>
  <c r="CF417" i="1"/>
  <c r="CL417" i="1"/>
  <c r="DY380" i="1"/>
  <c r="DX380" i="1"/>
  <c r="BY417" i="1"/>
  <c r="CG417" i="1"/>
  <c r="BW418" i="1"/>
  <c r="CB417" i="1"/>
  <c r="DO380" i="1"/>
  <c r="DP380" i="1"/>
  <c r="EA380" i="1"/>
  <c r="CI417" i="1"/>
  <c r="DJ380" i="1"/>
  <c r="DW380" i="1"/>
  <c r="BX417" i="1"/>
  <c r="CP417" i="1"/>
  <c r="CQ417" i="1"/>
  <c r="DS380" i="1"/>
  <c r="DG381" i="1"/>
  <c r="DT380" i="1"/>
  <c r="DI380" i="1"/>
  <c r="DU380" i="1"/>
  <c r="DM380" i="1"/>
  <c r="DQ380" i="1"/>
  <c r="CD417" i="1"/>
  <c r="DR380" i="1"/>
  <c r="CC417" i="1"/>
  <c r="DK380" i="1"/>
  <c r="CH417" i="1"/>
  <c r="BZ417" i="1"/>
  <c r="DH380" i="1"/>
  <c r="CK417" i="1"/>
  <c r="DN380" i="1"/>
  <c r="CN417" i="1"/>
  <c r="DV380" i="1"/>
  <c r="CA417" i="1"/>
  <c r="DL380" i="1"/>
  <c r="CO417" i="1"/>
  <c r="DC382" i="1" l="1"/>
  <c r="DF381" i="1"/>
  <c r="BV418" i="1"/>
  <c r="BS419" i="1"/>
  <c r="BT419" i="1" l="1"/>
  <c r="BR419" i="1"/>
  <c r="BQ419" i="1" s="1"/>
  <c r="DB382" i="1"/>
  <c r="DA382" i="1" s="1"/>
  <c r="DD382" i="1"/>
  <c r="BX418" i="1"/>
  <c r="DQ381" i="1"/>
  <c r="CO418" i="1"/>
  <c r="CG418" i="1"/>
  <c r="CI418" i="1"/>
  <c r="BY418" i="1"/>
  <c r="CQ418" i="1"/>
  <c r="CD418" i="1"/>
  <c r="DJ381" i="1"/>
  <c r="CN418" i="1"/>
  <c r="DG382" i="1"/>
  <c r="CK418" i="1"/>
  <c r="CP418" i="1"/>
  <c r="DN381" i="1"/>
  <c r="DP381" i="1"/>
  <c r="CB418" i="1"/>
  <c r="DZ381" i="1"/>
  <c r="BZ418" i="1"/>
  <c r="DH381" i="1"/>
  <c r="DU381" i="1"/>
  <c r="DK381" i="1"/>
  <c r="DS381" i="1"/>
  <c r="CM418" i="1"/>
  <c r="CA418" i="1"/>
  <c r="CE418" i="1"/>
  <c r="DM381" i="1"/>
  <c r="DW381" i="1"/>
  <c r="DX381" i="1"/>
  <c r="DO381" i="1"/>
  <c r="DV381" i="1"/>
  <c r="CJ418" i="1"/>
  <c r="CC418" i="1"/>
  <c r="DY381" i="1"/>
  <c r="CL418" i="1"/>
  <c r="DL381" i="1"/>
  <c r="DI381" i="1"/>
  <c r="DR381" i="1"/>
  <c r="CH418" i="1"/>
  <c r="CF418" i="1"/>
  <c r="EA381" i="1"/>
  <c r="DT381" i="1"/>
  <c r="BW419" i="1"/>
  <c r="BS420" i="1" l="1"/>
  <c r="BV419" i="1"/>
  <c r="DF382" i="1"/>
  <c r="DC383" i="1"/>
  <c r="DD383" i="1" l="1"/>
  <c r="DB383" i="1"/>
  <c r="DA383" i="1" s="1"/>
  <c r="BT420" i="1"/>
  <c r="BR420" i="1"/>
  <c r="BQ420" i="1" s="1"/>
  <c r="CC419" i="1"/>
  <c r="BZ419" i="1"/>
  <c r="DU382" i="1"/>
  <c r="DL382" i="1"/>
  <c r="CB419" i="1"/>
  <c r="DI382" i="1"/>
  <c r="DZ382" i="1"/>
  <c r="DH382" i="1"/>
  <c r="CQ419" i="1"/>
  <c r="CO419" i="1"/>
  <c r="BW420" i="1"/>
  <c r="BY419" i="1"/>
  <c r="DG383" i="1"/>
  <c r="CD419" i="1"/>
  <c r="EA382" i="1"/>
  <c r="DX382" i="1"/>
  <c r="CI419" i="1"/>
  <c r="DQ382" i="1"/>
  <c r="DJ382" i="1"/>
  <c r="BX419" i="1"/>
  <c r="DV382" i="1"/>
  <c r="CJ419" i="1"/>
  <c r="DW382" i="1"/>
  <c r="CH419" i="1"/>
  <c r="DT382" i="1"/>
  <c r="DN382" i="1"/>
  <c r="CA419" i="1"/>
  <c r="DR382" i="1"/>
  <c r="CE419" i="1"/>
  <c r="CP419" i="1"/>
  <c r="DP382" i="1"/>
  <c r="DK382" i="1"/>
  <c r="CM419" i="1"/>
  <c r="CF419" i="1"/>
  <c r="CL419" i="1"/>
  <c r="DO382" i="1"/>
  <c r="CK419" i="1"/>
  <c r="DS382" i="1"/>
  <c r="CG419" i="1"/>
  <c r="DM382" i="1"/>
  <c r="DY382" i="1"/>
  <c r="CN419" i="1"/>
  <c r="DC384" i="1" l="1"/>
  <c r="DF383" i="1"/>
  <c r="BS421" i="1"/>
  <c r="BV420" i="1"/>
  <c r="BT421" i="1" l="1"/>
  <c r="BR421" i="1"/>
  <c r="BQ421" i="1" s="1"/>
  <c r="DB384" i="1"/>
  <c r="DA384" i="1" s="1"/>
  <c r="DD384" i="1"/>
  <c r="CM420" i="1"/>
  <c r="DT383" i="1"/>
  <c r="DS383" i="1"/>
  <c r="DV383" i="1"/>
  <c r="DL383" i="1"/>
  <c r="DY383" i="1"/>
  <c r="DX383" i="1"/>
  <c r="CJ420" i="1"/>
  <c r="CC420" i="1"/>
  <c r="DI383" i="1"/>
  <c r="DG384" i="1"/>
  <c r="DP383" i="1"/>
  <c r="DM383" i="1"/>
  <c r="CE420" i="1"/>
  <c r="BX420" i="1"/>
  <c r="CF420" i="1"/>
  <c r="CL420" i="1"/>
  <c r="CH420" i="1"/>
  <c r="DN383" i="1"/>
  <c r="CA420" i="1"/>
  <c r="CK420" i="1"/>
  <c r="BW421" i="1"/>
  <c r="CB420" i="1"/>
  <c r="EA383" i="1"/>
  <c r="DH383" i="1"/>
  <c r="BY420" i="1"/>
  <c r="CD420" i="1"/>
  <c r="DO383" i="1"/>
  <c r="DR383" i="1"/>
  <c r="CI420" i="1"/>
  <c r="DK383" i="1"/>
  <c r="DJ383" i="1"/>
  <c r="DU383" i="1"/>
  <c r="DZ383" i="1"/>
  <c r="CO420" i="1"/>
  <c r="DW383" i="1"/>
  <c r="DQ383" i="1"/>
  <c r="CQ420" i="1"/>
  <c r="CG420" i="1"/>
  <c r="CN420" i="1"/>
  <c r="BZ420" i="1"/>
  <c r="CP420" i="1"/>
  <c r="BS422" i="1" l="1"/>
  <c r="BV421" i="1"/>
  <c r="DC385" i="1"/>
  <c r="DF384" i="1"/>
  <c r="DD385" i="1" l="1"/>
  <c r="DB385" i="1"/>
  <c r="DA385" i="1" s="1"/>
  <c r="BT422" i="1"/>
  <c r="BR422" i="1"/>
  <c r="BQ422" i="1" s="1"/>
  <c r="DV384" i="1"/>
  <c r="DN384" i="1"/>
  <c r="DR384" i="1"/>
  <c r="CG421" i="1"/>
  <c r="DT384" i="1"/>
  <c r="BZ421" i="1"/>
  <c r="BX421" i="1"/>
  <c r="CH421" i="1"/>
  <c r="DY384" i="1"/>
  <c r="CQ421" i="1"/>
  <c r="BW422" i="1"/>
  <c r="CD421" i="1"/>
  <c r="DZ384" i="1"/>
  <c r="CB421" i="1"/>
  <c r="CP421" i="1"/>
  <c r="CK421" i="1"/>
  <c r="CN421" i="1"/>
  <c r="CC421" i="1"/>
  <c r="CF421" i="1"/>
  <c r="DH384" i="1"/>
  <c r="EA384" i="1"/>
  <c r="DG385" i="1"/>
  <c r="DU384" i="1"/>
  <c r="DL384" i="1"/>
  <c r="DO384" i="1"/>
  <c r="DI384" i="1"/>
  <c r="CL421" i="1"/>
  <c r="DW384" i="1"/>
  <c r="CO421" i="1"/>
  <c r="CE421" i="1"/>
  <c r="DM384" i="1"/>
  <c r="DX384" i="1"/>
  <c r="DJ384" i="1"/>
  <c r="CJ421" i="1"/>
  <c r="DS384" i="1"/>
  <c r="CM421" i="1"/>
  <c r="DQ384" i="1"/>
  <c r="BY421" i="1"/>
  <c r="CA421" i="1"/>
  <c r="DP384" i="1"/>
  <c r="DK384" i="1"/>
  <c r="CI421" i="1"/>
  <c r="DC386" i="1" l="1"/>
  <c r="DF385" i="1"/>
  <c r="BS423" i="1"/>
  <c r="BV422" i="1"/>
  <c r="BT423" i="1" l="1"/>
  <c r="BR423" i="1"/>
  <c r="BQ423" i="1" s="1"/>
  <c r="DD386" i="1"/>
  <c r="DB386" i="1"/>
  <c r="DA386" i="1" s="1"/>
  <c r="DX385" i="1"/>
  <c r="CL422" i="1"/>
  <c r="DK385" i="1"/>
  <c r="DH385" i="1"/>
  <c r="CI422" i="1"/>
  <c r="CH422" i="1"/>
  <c r="CK422" i="1"/>
  <c r="CD422" i="1"/>
  <c r="DI385" i="1"/>
  <c r="BY422" i="1"/>
  <c r="DG386" i="1"/>
  <c r="CP422" i="1"/>
  <c r="CA422" i="1"/>
  <c r="BW423" i="1"/>
  <c r="CQ422" i="1"/>
  <c r="DU385" i="1"/>
  <c r="DR385" i="1"/>
  <c r="DL385" i="1"/>
  <c r="CJ422" i="1"/>
  <c r="DN385" i="1"/>
  <c r="CO422" i="1"/>
  <c r="CN422" i="1"/>
  <c r="DS385" i="1"/>
  <c r="CE422" i="1"/>
  <c r="DY385" i="1"/>
  <c r="BX422" i="1"/>
  <c r="DT385" i="1"/>
  <c r="CC422" i="1"/>
  <c r="DV385" i="1"/>
  <c r="CG422" i="1"/>
  <c r="DJ385" i="1"/>
  <c r="DW385" i="1"/>
  <c r="EA385" i="1"/>
  <c r="CB422" i="1"/>
  <c r="DZ385" i="1"/>
  <c r="CF422" i="1"/>
  <c r="DO385" i="1"/>
  <c r="CM422" i="1"/>
  <c r="DM385" i="1"/>
  <c r="BZ422" i="1"/>
  <c r="DP385" i="1"/>
  <c r="DQ385" i="1"/>
  <c r="BV423" i="1" l="1"/>
  <c r="BS424" i="1"/>
  <c r="DC387" i="1"/>
  <c r="DF386" i="1"/>
  <c r="BT424" i="1" l="1"/>
  <c r="BR424" i="1"/>
  <c r="BQ424" i="1" s="1"/>
  <c r="DD387" i="1"/>
  <c r="DB387" i="1"/>
  <c r="DA387" i="1" s="1"/>
  <c r="DX386" i="1"/>
  <c r="BX423" i="1"/>
  <c r="DL386" i="1"/>
  <c r="CH423" i="1"/>
  <c r="DH386" i="1"/>
  <c r="DQ386" i="1"/>
  <c r="CC423" i="1"/>
  <c r="DR386" i="1"/>
  <c r="DY386" i="1"/>
  <c r="DS386" i="1"/>
  <c r="DG387" i="1"/>
  <c r="CQ423" i="1"/>
  <c r="DU386" i="1"/>
  <c r="DW386" i="1"/>
  <c r="CN423" i="1"/>
  <c r="DP386" i="1"/>
  <c r="DN386" i="1"/>
  <c r="DI386" i="1"/>
  <c r="CM423" i="1"/>
  <c r="BZ423" i="1"/>
  <c r="DM386" i="1"/>
  <c r="CB423" i="1"/>
  <c r="DO386" i="1"/>
  <c r="CL423" i="1"/>
  <c r="CG423" i="1"/>
  <c r="CJ423" i="1"/>
  <c r="DK386" i="1"/>
  <c r="CK423" i="1"/>
  <c r="EA386" i="1"/>
  <c r="DJ386" i="1"/>
  <c r="CO423" i="1"/>
  <c r="CI423" i="1"/>
  <c r="CP423" i="1"/>
  <c r="CD423" i="1"/>
  <c r="DV386" i="1"/>
  <c r="DZ386" i="1"/>
  <c r="DT386" i="1"/>
  <c r="CF423" i="1"/>
  <c r="CA423" i="1"/>
  <c r="CE423" i="1"/>
  <c r="BY423" i="1"/>
  <c r="BW424" i="1"/>
  <c r="BS425" i="1" l="1"/>
  <c r="BV424" i="1"/>
  <c r="DF387" i="1"/>
  <c r="DC388" i="1"/>
  <c r="DD388" i="1" l="1"/>
  <c r="DB388" i="1"/>
  <c r="DA388" i="1" s="1"/>
  <c r="BR425" i="1"/>
  <c r="BQ425" i="1" s="1"/>
  <c r="BT425" i="1"/>
  <c r="DM387" i="1"/>
  <c r="DP387" i="1"/>
  <c r="CA424" i="1"/>
  <c r="CD424" i="1"/>
  <c r="DQ387" i="1"/>
  <c r="EA387" i="1"/>
  <c r="CN424" i="1"/>
  <c r="DH387" i="1"/>
  <c r="DI387" i="1"/>
  <c r="DK387" i="1"/>
  <c r="BW425" i="1"/>
  <c r="DN387" i="1"/>
  <c r="CH424" i="1"/>
  <c r="CP424" i="1"/>
  <c r="BY424" i="1"/>
  <c r="CQ424" i="1"/>
  <c r="CJ424" i="1"/>
  <c r="DZ387" i="1"/>
  <c r="DU387" i="1"/>
  <c r="CB424" i="1"/>
  <c r="DX387" i="1"/>
  <c r="CM424" i="1"/>
  <c r="BX424" i="1"/>
  <c r="CG424" i="1"/>
  <c r="DW387" i="1"/>
  <c r="CI424" i="1"/>
  <c r="CE424" i="1"/>
  <c r="DY387" i="1"/>
  <c r="DL387" i="1"/>
  <c r="DR387" i="1"/>
  <c r="DG388" i="1"/>
  <c r="DJ387" i="1"/>
  <c r="DT387" i="1"/>
  <c r="CO424" i="1"/>
  <c r="CF424" i="1"/>
  <c r="DS387" i="1"/>
  <c r="CC424" i="1"/>
  <c r="DO387" i="1"/>
  <c r="DV387" i="1"/>
  <c r="CK424" i="1"/>
  <c r="CL424" i="1"/>
  <c r="BZ424" i="1"/>
  <c r="DC389" i="1" l="1"/>
  <c r="DF388" i="1"/>
  <c r="BV425" i="1"/>
  <c r="BS426" i="1"/>
  <c r="BR426" i="1" l="1"/>
  <c r="BQ426" i="1" s="1"/>
  <c r="BT426" i="1"/>
  <c r="DB389" i="1"/>
  <c r="DA389" i="1" s="1"/>
  <c r="DD389" i="1"/>
  <c r="DQ388" i="1"/>
  <c r="CI425" i="1"/>
  <c r="BZ425" i="1"/>
  <c r="CL425" i="1"/>
  <c r="EA388" i="1"/>
  <c r="BX425" i="1"/>
  <c r="DU388" i="1"/>
  <c r="CQ425" i="1"/>
  <c r="DV388" i="1"/>
  <c r="CE425" i="1"/>
  <c r="BW426" i="1"/>
  <c r="DX388" i="1"/>
  <c r="DJ388" i="1"/>
  <c r="CK425" i="1"/>
  <c r="CN425" i="1"/>
  <c r="DN388" i="1"/>
  <c r="CF425" i="1"/>
  <c r="CP425" i="1"/>
  <c r="CD425" i="1"/>
  <c r="CB425" i="1"/>
  <c r="DP388" i="1"/>
  <c r="DG389" i="1"/>
  <c r="CM425" i="1"/>
  <c r="DH388" i="1"/>
  <c r="DT388" i="1"/>
  <c r="CJ425" i="1"/>
  <c r="DY388" i="1"/>
  <c r="DW388" i="1"/>
  <c r="CO425" i="1"/>
  <c r="DM388" i="1"/>
  <c r="CH425" i="1"/>
  <c r="BY425" i="1"/>
  <c r="DI388" i="1"/>
  <c r="DO388" i="1"/>
  <c r="DS388" i="1"/>
  <c r="DK388" i="1"/>
  <c r="DR388" i="1"/>
  <c r="CG425" i="1"/>
  <c r="CC425" i="1"/>
  <c r="DZ388" i="1"/>
  <c r="CA425" i="1"/>
  <c r="DL388" i="1"/>
  <c r="DF389" i="1" l="1"/>
  <c r="DC390" i="1"/>
  <c r="BS427" i="1"/>
  <c r="BV426" i="1"/>
  <c r="BT427" i="1" l="1"/>
  <c r="BR427" i="1"/>
  <c r="BQ427" i="1" s="1"/>
  <c r="DB390" i="1"/>
  <c r="DA390" i="1" s="1"/>
  <c r="DD390" i="1"/>
  <c r="CC426" i="1"/>
  <c r="CQ426" i="1"/>
  <c r="DS389" i="1"/>
  <c r="BY426" i="1"/>
  <c r="CJ426" i="1"/>
  <c r="BX426" i="1"/>
  <c r="CI426" i="1"/>
  <c r="DK389" i="1"/>
  <c r="DU389" i="1"/>
  <c r="DR389" i="1"/>
  <c r="BW427" i="1"/>
  <c r="EA389" i="1"/>
  <c r="DZ389" i="1"/>
  <c r="DG390" i="1"/>
  <c r="DV389" i="1"/>
  <c r="DH389" i="1"/>
  <c r="CE426" i="1"/>
  <c r="DI389" i="1"/>
  <c r="CN426" i="1"/>
  <c r="DX389" i="1"/>
  <c r="CA426" i="1"/>
  <c r="DN389" i="1"/>
  <c r="DY389" i="1"/>
  <c r="CH426" i="1"/>
  <c r="DW389" i="1"/>
  <c r="BZ426" i="1"/>
  <c r="DP389" i="1"/>
  <c r="CB426" i="1"/>
  <c r="CK426" i="1"/>
  <c r="DJ389" i="1"/>
  <c r="DL389" i="1"/>
  <c r="CD426" i="1"/>
  <c r="CL426" i="1"/>
  <c r="DO389" i="1"/>
  <c r="CG426" i="1"/>
  <c r="DT389" i="1"/>
  <c r="CM426" i="1"/>
  <c r="CP426" i="1"/>
  <c r="DM389" i="1"/>
  <c r="DQ389" i="1"/>
  <c r="CF426" i="1"/>
  <c r="CO426" i="1"/>
  <c r="DC391" i="1" l="1"/>
  <c r="DF390" i="1"/>
  <c r="BS428" i="1"/>
  <c r="BV427" i="1"/>
  <c r="BR428" i="1" l="1"/>
  <c r="BQ428" i="1" s="1"/>
  <c r="BT428" i="1"/>
  <c r="DD391" i="1"/>
  <c r="DB391" i="1"/>
  <c r="DA391" i="1" s="1"/>
  <c r="DZ390" i="1"/>
  <c r="CJ427" i="1"/>
  <c r="DT390" i="1"/>
  <c r="DK390" i="1"/>
  <c r="DO390" i="1"/>
  <c r="CP427" i="1"/>
  <c r="CN427" i="1"/>
  <c r="DS390" i="1"/>
  <c r="BZ427" i="1"/>
  <c r="DY390" i="1"/>
  <c r="BW428" i="1"/>
  <c r="DU390" i="1"/>
  <c r="DX390" i="1"/>
  <c r="DL390" i="1"/>
  <c r="CO427" i="1"/>
  <c r="DQ390" i="1"/>
  <c r="CC427" i="1"/>
  <c r="CG427" i="1"/>
  <c r="CH427" i="1"/>
  <c r="CA427" i="1"/>
  <c r="DG391" i="1"/>
  <c r="DM390" i="1"/>
  <c r="DW390" i="1"/>
  <c r="DN390" i="1"/>
  <c r="CM427" i="1"/>
  <c r="CF427" i="1"/>
  <c r="DV390" i="1"/>
  <c r="CB427" i="1"/>
  <c r="BY427" i="1"/>
  <c r="DJ390" i="1"/>
  <c r="BX427" i="1"/>
  <c r="CD427" i="1"/>
  <c r="DR390" i="1"/>
  <c r="CE427" i="1"/>
  <c r="EA390" i="1"/>
  <c r="CK427" i="1"/>
  <c r="CL427" i="1"/>
  <c r="DH390" i="1"/>
  <c r="DI390" i="1"/>
  <c r="CI427" i="1"/>
  <c r="CQ427" i="1"/>
  <c r="DP390" i="1"/>
  <c r="DC392" i="1" l="1"/>
  <c r="DF391" i="1"/>
  <c r="BV428" i="1"/>
  <c r="BS429" i="1"/>
  <c r="BR429" i="1" l="1"/>
  <c r="BQ429" i="1" s="1"/>
  <c r="BT429" i="1"/>
  <c r="DB392" i="1"/>
  <c r="DA392" i="1" s="1"/>
  <c r="DD392" i="1"/>
  <c r="DY391" i="1"/>
  <c r="DP391" i="1"/>
  <c r="CP428" i="1"/>
  <c r="CI428" i="1"/>
  <c r="DL391" i="1"/>
  <c r="DT391" i="1"/>
  <c r="DN391" i="1"/>
  <c r="CJ428" i="1"/>
  <c r="DI391" i="1"/>
  <c r="CH428" i="1"/>
  <c r="BW429" i="1"/>
  <c r="CA428" i="1"/>
  <c r="CQ428" i="1"/>
  <c r="CL428" i="1"/>
  <c r="DK391" i="1"/>
  <c r="BZ428" i="1"/>
  <c r="BY428" i="1"/>
  <c r="CF428" i="1"/>
  <c r="CB428" i="1"/>
  <c r="CO428" i="1"/>
  <c r="DR391" i="1"/>
  <c r="DG392" i="1"/>
  <c r="DV391" i="1"/>
  <c r="DW391" i="1"/>
  <c r="CM428" i="1"/>
  <c r="CC428" i="1"/>
  <c r="DS391" i="1"/>
  <c r="DJ391" i="1"/>
  <c r="CG428" i="1"/>
  <c r="CK428" i="1"/>
  <c r="DQ391" i="1"/>
  <c r="DU391" i="1"/>
  <c r="DZ391" i="1"/>
  <c r="DO391" i="1"/>
  <c r="CN428" i="1"/>
  <c r="DH391" i="1"/>
  <c r="BX428" i="1"/>
  <c r="CD428" i="1"/>
  <c r="CE428" i="1"/>
  <c r="DM391" i="1"/>
  <c r="EA391" i="1"/>
  <c r="DX391" i="1"/>
  <c r="DF392" i="1" l="1"/>
  <c r="DC393" i="1"/>
  <c r="BS430" i="1"/>
  <c r="BV429" i="1"/>
  <c r="BT430" i="1" l="1"/>
  <c r="BR430" i="1"/>
  <c r="BQ430" i="1" s="1"/>
  <c r="DD393" i="1"/>
  <c r="DB393" i="1"/>
  <c r="DA393" i="1" s="1"/>
  <c r="DT392" i="1"/>
  <c r="DI392" i="1"/>
  <c r="DS392" i="1"/>
  <c r="CH429" i="1"/>
  <c r="CP429" i="1"/>
  <c r="BZ429" i="1"/>
  <c r="CJ429" i="1"/>
  <c r="DJ392" i="1"/>
  <c r="CI429" i="1"/>
  <c r="DN392" i="1"/>
  <c r="DG393" i="1"/>
  <c r="CE429" i="1"/>
  <c r="BW430" i="1"/>
  <c r="CM429" i="1"/>
  <c r="CA429" i="1"/>
  <c r="CC429" i="1"/>
  <c r="DP392" i="1"/>
  <c r="BX429" i="1"/>
  <c r="DK392" i="1"/>
  <c r="DY392" i="1"/>
  <c r="DR392" i="1"/>
  <c r="CG429" i="1"/>
  <c r="DQ392" i="1"/>
  <c r="DZ392" i="1"/>
  <c r="CO429" i="1"/>
  <c r="DX392" i="1"/>
  <c r="CQ429" i="1"/>
  <c r="CD429" i="1"/>
  <c r="BY429" i="1"/>
  <c r="CF429" i="1"/>
  <c r="DM392" i="1"/>
  <c r="CN429" i="1"/>
  <c r="DL392" i="1"/>
  <c r="DO392" i="1"/>
  <c r="CK429" i="1"/>
  <c r="DH392" i="1"/>
  <c r="CB429" i="1"/>
  <c r="DW392" i="1"/>
  <c r="EA392" i="1"/>
  <c r="CL429" i="1"/>
  <c r="DV392" i="1"/>
  <c r="DU392" i="1"/>
  <c r="BS431" i="1" l="1"/>
  <c r="BV430" i="1"/>
  <c r="DF393" i="1"/>
  <c r="DC394" i="1"/>
  <c r="DD394" i="1" l="1"/>
  <c r="DB394" i="1"/>
  <c r="DA394" i="1" s="1"/>
  <c r="BR431" i="1"/>
  <c r="BQ431" i="1" s="1"/>
  <c r="BT431" i="1"/>
  <c r="CL430" i="1"/>
  <c r="CN430" i="1"/>
  <c r="CI430" i="1"/>
  <c r="DM393" i="1"/>
  <c r="BZ430" i="1"/>
  <c r="DO393" i="1"/>
  <c r="DH393" i="1"/>
  <c r="DJ393" i="1"/>
  <c r="CC430" i="1"/>
  <c r="BY430" i="1"/>
  <c r="DG394" i="1"/>
  <c r="DP393" i="1"/>
  <c r="DK393" i="1"/>
  <c r="CO430" i="1"/>
  <c r="DX393" i="1"/>
  <c r="CA430" i="1"/>
  <c r="DV393" i="1"/>
  <c r="CB430" i="1"/>
  <c r="DN393" i="1"/>
  <c r="CM430" i="1"/>
  <c r="DR393" i="1"/>
  <c r="CG430" i="1"/>
  <c r="DL393" i="1"/>
  <c r="DW393" i="1"/>
  <c r="EA393" i="1"/>
  <c r="DI393" i="1"/>
  <c r="DU393" i="1"/>
  <c r="DT393" i="1"/>
  <c r="CK430" i="1"/>
  <c r="DQ393" i="1"/>
  <c r="CJ430" i="1"/>
  <c r="DY393" i="1"/>
  <c r="DZ393" i="1"/>
  <c r="CH430" i="1"/>
  <c r="CQ430" i="1"/>
  <c r="CD430" i="1"/>
  <c r="BX430" i="1"/>
  <c r="CP430" i="1"/>
  <c r="CF430" i="1"/>
  <c r="CE430" i="1"/>
  <c r="DS393" i="1"/>
  <c r="BW431" i="1"/>
  <c r="BV431" i="1" l="1"/>
  <c r="BS432" i="1"/>
  <c r="DF394" i="1"/>
  <c r="DC395" i="1"/>
  <c r="BT432" i="1" l="1"/>
  <c r="BR432" i="1"/>
  <c r="BQ432" i="1" s="1"/>
  <c r="DB395" i="1"/>
  <c r="DA395" i="1" s="1"/>
  <c r="DD395" i="1"/>
  <c r="CO431" i="1"/>
  <c r="BX431" i="1"/>
  <c r="DN394" i="1"/>
  <c r="DV394" i="1"/>
  <c r="DR394" i="1"/>
  <c r="CF431" i="1"/>
  <c r="CE431" i="1"/>
  <c r="DY394" i="1"/>
  <c r="CL431" i="1"/>
  <c r="DT394" i="1"/>
  <c r="DG395" i="1"/>
  <c r="CI431" i="1"/>
  <c r="DX394" i="1"/>
  <c r="CB431" i="1"/>
  <c r="DS394" i="1"/>
  <c r="DJ394" i="1"/>
  <c r="CD431" i="1"/>
  <c r="CP431" i="1"/>
  <c r="EA394" i="1"/>
  <c r="DO394" i="1"/>
  <c r="DI394" i="1"/>
  <c r="BW432" i="1"/>
  <c r="CJ431" i="1"/>
  <c r="DW394" i="1"/>
  <c r="CM431" i="1"/>
  <c r="DZ394" i="1"/>
  <c r="CQ431" i="1"/>
  <c r="CA431" i="1"/>
  <c r="DK394" i="1"/>
  <c r="DH394" i="1"/>
  <c r="CG431" i="1"/>
  <c r="DU394" i="1"/>
  <c r="DQ394" i="1"/>
  <c r="DM394" i="1"/>
  <c r="CN431" i="1"/>
  <c r="CC431" i="1"/>
  <c r="CH431" i="1"/>
  <c r="BY431" i="1"/>
  <c r="CK431" i="1"/>
  <c r="DL394" i="1"/>
  <c r="BZ431" i="1"/>
  <c r="DP394" i="1"/>
  <c r="BV432" i="1" l="1"/>
  <c r="BS433" i="1"/>
  <c r="DC396" i="1"/>
  <c r="DF395" i="1"/>
  <c r="DB396" i="1" l="1"/>
  <c r="DA396" i="1" s="1"/>
  <c r="DD396" i="1"/>
  <c r="BT433" i="1"/>
  <c r="BR433" i="1"/>
  <c r="BQ433" i="1" s="1"/>
  <c r="DR395" i="1"/>
  <c r="CE432" i="1"/>
  <c r="CJ432" i="1"/>
  <c r="BX432" i="1"/>
  <c r="CK432" i="1"/>
  <c r="DT395" i="1"/>
  <c r="CN432" i="1"/>
  <c r="DN395" i="1"/>
  <c r="DP395" i="1"/>
  <c r="DS395" i="1"/>
  <c r="DG396" i="1"/>
  <c r="CP432" i="1"/>
  <c r="DW395" i="1"/>
  <c r="DQ395" i="1"/>
  <c r="BY432" i="1"/>
  <c r="DU395" i="1"/>
  <c r="CM432" i="1"/>
  <c r="DJ395" i="1"/>
  <c r="CD432" i="1"/>
  <c r="EA395" i="1"/>
  <c r="DH395" i="1"/>
  <c r="CC432" i="1"/>
  <c r="CO432" i="1"/>
  <c r="DZ395" i="1"/>
  <c r="CI432" i="1"/>
  <c r="BZ432" i="1"/>
  <c r="CA432" i="1"/>
  <c r="DV395" i="1"/>
  <c r="DY395" i="1"/>
  <c r="DL395" i="1"/>
  <c r="CL432" i="1"/>
  <c r="DK395" i="1"/>
  <c r="CF432" i="1"/>
  <c r="CG432" i="1"/>
  <c r="CB432" i="1"/>
  <c r="DX395" i="1"/>
  <c r="DI395" i="1"/>
  <c r="DO395" i="1"/>
  <c r="CH432" i="1"/>
  <c r="DM395" i="1"/>
  <c r="CQ432" i="1"/>
  <c r="BW433" i="1"/>
  <c r="BS434" i="1" l="1"/>
  <c r="BV433" i="1"/>
  <c r="DF396" i="1"/>
  <c r="DC397" i="1"/>
  <c r="DD397" i="1" l="1"/>
  <c r="DB397" i="1"/>
  <c r="DA397" i="1" s="1"/>
  <c r="BR434" i="1"/>
  <c r="BQ434" i="1" s="1"/>
  <c r="BT434" i="1"/>
  <c r="CB433" i="1"/>
  <c r="CP433" i="1"/>
  <c r="DR396" i="1"/>
  <c r="DQ396" i="1"/>
  <c r="CL433" i="1"/>
  <c r="CA433" i="1"/>
  <c r="CH433" i="1"/>
  <c r="DV396" i="1"/>
  <c r="CN433" i="1"/>
  <c r="CQ433" i="1"/>
  <c r="BW434" i="1"/>
  <c r="CF433" i="1"/>
  <c r="DG397" i="1"/>
  <c r="CO433" i="1"/>
  <c r="BY433" i="1"/>
  <c r="CI433" i="1"/>
  <c r="EA396" i="1"/>
  <c r="DO396" i="1"/>
  <c r="DU396" i="1"/>
  <c r="CJ433" i="1"/>
  <c r="DJ396" i="1"/>
  <c r="CK433" i="1"/>
  <c r="CC433" i="1"/>
  <c r="DN396" i="1"/>
  <c r="CD433" i="1"/>
  <c r="DX396" i="1"/>
  <c r="CG433" i="1"/>
  <c r="DS396" i="1"/>
  <c r="BX433" i="1"/>
  <c r="DP396" i="1"/>
  <c r="DT396" i="1"/>
  <c r="CE433" i="1"/>
  <c r="DZ396" i="1"/>
  <c r="DI396" i="1"/>
  <c r="DL396" i="1"/>
  <c r="BZ433" i="1"/>
  <c r="DK396" i="1"/>
  <c r="DW396" i="1"/>
  <c r="DH396" i="1"/>
  <c r="CM433" i="1"/>
  <c r="DM396" i="1"/>
  <c r="DY396" i="1"/>
  <c r="DF397" i="1" l="1"/>
  <c r="DC398" i="1"/>
  <c r="BV434" i="1"/>
  <c r="BS435" i="1"/>
  <c r="BT435" i="1" l="1"/>
  <c r="BR435" i="1"/>
  <c r="BQ435" i="1" s="1"/>
  <c r="DB398" i="1"/>
  <c r="DA398" i="1" s="1"/>
  <c r="DD398" i="1"/>
  <c r="DZ397" i="1"/>
  <c r="DX397" i="1"/>
  <c r="DK397" i="1"/>
  <c r="CG434" i="1"/>
  <c r="CC434" i="1"/>
  <c r="CD434" i="1"/>
  <c r="DO397" i="1"/>
  <c r="CJ434" i="1"/>
  <c r="DQ397" i="1"/>
  <c r="DS397" i="1"/>
  <c r="BW435" i="1"/>
  <c r="CO434" i="1"/>
  <c r="DJ397" i="1"/>
  <c r="DG398" i="1"/>
  <c r="DM397" i="1"/>
  <c r="DL397" i="1"/>
  <c r="BX434" i="1"/>
  <c r="DP397" i="1"/>
  <c r="DR397" i="1"/>
  <c r="CL434" i="1"/>
  <c r="CM434" i="1"/>
  <c r="DT397" i="1"/>
  <c r="CQ434" i="1"/>
  <c r="DH397" i="1"/>
  <c r="CB434" i="1"/>
  <c r="BY434" i="1"/>
  <c r="CI434" i="1"/>
  <c r="DN397" i="1"/>
  <c r="DV397" i="1"/>
  <c r="CK434" i="1"/>
  <c r="BZ434" i="1"/>
  <c r="DW397" i="1"/>
  <c r="DU397" i="1"/>
  <c r="DY397" i="1"/>
  <c r="EA397" i="1"/>
  <c r="CE434" i="1"/>
  <c r="CF434" i="1"/>
  <c r="DI397" i="1"/>
  <c r="CH434" i="1"/>
  <c r="CP434" i="1"/>
  <c r="CN434" i="1"/>
  <c r="CA434" i="1"/>
  <c r="DF398" i="1" l="1"/>
  <c r="DC399" i="1"/>
  <c r="BS436" i="1"/>
  <c r="BV435" i="1"/>
  <c r="DD399" i="1" l="1"/>
  <c r="DB399" i="1"/>
  <c r="DA399" i="1" s="1"/>
  <c r="BT436" i="1"/>
  <c r="BR436" i="1"/>
  <c r="BQ436" i="1" s="1"/>
  <c r="CN435" i="1"/>
  <c r="DY398" i="1"/>
  <c r="DP398" i="1"/>
  <c r="BZ435" i="1"/>
  <c r="CM435" i="1"/>
  <c r="CI435" i="1"/>
  <c r="CE435" i="1"/>
  <c r="DU398" i="1"/>
  <c r="CL435" i="1"/>
  <c r="DS398" i="1"/>
  <c r="DG399" i="1"/>
  <c r="CQ435" i="1"/>
  <c r="CO435" i="1"/>
  <c r="BW436" i="1"/>
  <c r="DX398" i="1"/>
  <c r="DI398" i="1"/>
  <c r="DR398" i="1"/>
  <c r="EA398" i="1"/>
  <c r="CD435" i="1"/>
  <c r="DO398" i="1"/>
  <c r="DJ398" i="1"/>
  <c r="DK398" i="1"/>
  <c r="BY435" i="1"/>
  <c r="BX435" i="1"/>
  <c r="DN398" i="1"/>
  <c r="DL398" i="1"/>
  <c r="DZ398" i="1"/>
  <c r="DQ398" i="1"/>
  <c r="DM398" i="1"/>
  <c r="CK435" i="1"/>
  <c r="DH398" i="1"/>
  <c r="DT398" i="1"/>
  <c r="CP435" i="1"/>
  <c r="CF435" i="1"/>
  <c r="CJ435" i="1"/>
  <c r="CC435" i="1"/>
  <c r="DV398" i="1"/>
  <c r="CB435" i="1"/>
  <c r="CA435" i="1"/>
  <c r="CG435" i="1"/>
  <c r="CH435" i="1"/>
  <c r="DW398" i="1"/>
  <c r="BS437" i="1" l="1"/>
  <c r="BV436" i="1"/>
  <c r="DF399" i="1"/>
  <c r="DC400" i="1"/>
  <c r="DD400" i="1" l="1"/>
  <c r="DB400" i="1"/>
  <c r="DA400" i="1" s="1"/>
  <c r="BR437" i="1"/>
  <c r="BQ437" i="1" s="1"/>
  <c r="BT437" i="1"/>
  <c r="CN436" i="1"/>
  <c r="DY399" i="1"/>
  <c r="DL399" i="1"/>
  <c r="DI399" i="1"/>
  <c r="CD436" i="1"/>
  <c r="EA399" i="1"/>
  <c r="CF436" i="1"/>
  <c r="CE436" i="1"/>
  <c r="DP399" i="1"/>
  <c r="BX436" i="1"/>
  <c r="BW437" i="1"/>
  <c r="CQ436" i="1"/>
  <c r="DG400" i="1"/>
  <c r="CL436" i="1"/>
  <c r="DR399" i="1"/>
  <c r="DO399" i="1"/>
  <c r="DK399" i="1"/>
  <c r="CH436" i="1"/>
  <c r="CP436" i="1"/>
  <c r="CM436" i="1"/>
  <c r="CJ436" i="1"/>
  <c r="CB436" i="1"/>
  <c r="DH399" i="1"/>
  <c r="CK436" i="1"/>
  <c r="CI436" i="1"/>
  <c r="BY436" i="1"/>
  <c r="DX399" i="1"/>
  <c r="DS399" i="1"/>
  <c r="CA436" i="1"/>
  <c r="DT399" i="1"/>
  <c r="DZ399" i="1"/>
  <c r="DM399" i="1"/>
  <c r="BZ436" i="1"/>
  <c r="DN399" i="1"/>
  <c r="DQ399" i="1"/>
  <c r="DU399" i="1"/>
  <c r="CO436" i="1"/>
  <c r="DJ399" i="1"/>
  <c r="DV399" i="1"/>
  <c r="CG436" i="1"/>
  <c r="DW399" i="1"/>
  <c r="CC436" i="1"/>
  <c r="DC401" i="1" l="1"/>
  <c r="DF400" i="1"/>
  <c r="BV437" i="1"/>
  <c r="BS438" i="1"/>
  <c r="BT438" i="1" l="1"/>
  <c r="BR438" i="1"/>
  <c r="BQ438" i="1" s="1"/>
  <c r="DB401" i="1"/>
  <c r="DA401" i="1" s="1"/>
  <c r="DD401" i="1"/>
  <c r="DP400" i="1"/>
  <c r="BX437" i="1"/>
  <c r="CB437" i="1"/>
  <c r="DO400" i="1"/>
  <c r="CQ437" i="1"/>
  <c r="CI437" i="1"/>
  <c r="CE437" i="1"/>
  <c r="DY400" i="1"/>
  <c r="CK437" i="1"/>
  <c r="CM437" i="1"/>
  <c r="DG401" i="1"/>
  <c r="DT400" i="1"/>
  <c r="DR400" i="1"/>
  <c r="DK400" i="1"/>
  <c r="BZ437" i="1"/>
  <c r="DN400" i="1"/>
  <c r="CF437" i="1"/>
  <c r="DH400" i="1"/>
  <c r="CC437" i="1"/>
  <c r="DL400" i="1"/>
  <c r="DJ400" i="1"/>
  <c r="DM400" i="1"/>
  <c r="CL437" i="1"/>
  <c r="DS400" i="1"/>
  <c r="DW400" i="1"/>
  <c r="CJ437" i="1"/>
  <c r="CP437" i="1"/>
  <c r="CG437" i="1"/>
  <c r="EA400" i="1"/>
  <c r="CN437" i="1"/>
  <c r="BY437" i="1"/>
  <c r="DQ400" i="1"/>
  <c r="DU400" i="1"/>
  <c r="CO437" i="1"/>
  <c r="DX400" i="1"/>
  <c r="DI400" i="1"/>
  <c r="CH437" i="1"/>
  <c r="DZ400" i="1"/>
  <c r="DV400" i="1"/>
  <c r="CA437" i="1"/>
  <c r="CD437" i="1"/>
  <c r="BW438" i="1"/>
  <c r="BV438" i="1" l="1"/>
  <c r="BS439" i="1"/>
  <c r="DC402" i="1"/>
  <c r="DF401" i="1"/>
  <c r="BT439" i="1" l="1"/>
  <c r="BR439" i="1"/>
  <c r="BQ439" i="1" s="1"/>
  <c r="DB402" i="1"/>
  <c r="DA402" i="1" s="1"/>
  <c r="DD402" i="1"/>
  <c r="DV401" i="1"/>
  <c r="DL401" i="1"/>
  <c r="BX438" i="1"/>
  <c r="DR401" i="1"/>
  <c r="BZ438" i="1"/>
  <c r="CQ438" i="1"/>
  <c r="DT401" i="1"/>
  <c r="CK438" i="1"/>
  <c r="DM401" i="1"/>
  <c r="DJ401" i="1"/>
  <c r="BW439" i="1"/>
  <c r="CL438" i="1"/>
  <c r="CB438" i="1"/>
  <c r="CC438" i="1"/>
  <c r="CP438" i="1"/>
  <c r="DQ401" i="1"/>
  <c r="CM438" i="1"/>
  <c r="DN401" i="1"/>
  <c r="CJ438" i="1"/>
  <c r="CG438" i="1"/>
  <c r="DW401" i="1"/>
  <c r="CD438" i="1"/>
  <c r="DX401" i="1"/>
  <c r="CO438" i="1"/>
  <c r="EA401" i="1"/>
  <c r="DI401" i="1"/>
  <c r="CH438" i="1"/>
  <c r="CI438" i="1"/>
  <c r="BY438" i="1"/>
  <c r="CA438" i="1"/>
  <c r="DS401" i="1"/>
  <c r="DG402" i="1"/>
  <c r="DP401" i="1"/>
  <c r="DO401" i="1"/>
  <c r="DY401" i="1"/>
  <c r="CE438" i="1"/>
  <c r="CF438" i="1"/>
  <c r="DZ401" i="1"/>
  <c r="CN438" i="1"/>
  <c r="DK401" i="1"/>
  <c r="DH401" i="1"/>
  <c r="DU401" i="1"/>
  <c r="DF402" i="1" l="1"/>
  <c r="DC403" i="1"/>
  <c r="BV439" i="1"/>
  <c r="BS440" i="1"/>
  <c r="BT440" i="1" l="1"/>
  <c r="BR440" i="1"/>
  <c r="BQ440" i="1" s="1"/>
  <c r="DB403" i="1"/>
  <c r="DA403" i="1" s="1"/>
  <c r="DD403" i="1"/>
  <c r="BY439" i="1"/>
  <c r="DI402" i="1"/>
  <c r="CO439" i="1"/>
  <c r="DY402" i="1"/>
  <c r="DQ402" i="1"/>
  <c r="DR402" i="1"/>
  <c r="CF439" i="1"/>
  <c r="CK439" i="1"/>
  <c r="DZ402" i="1"/>
  <c r="CC439" i="1"/>
  <c r="DG403" i="1"/>
  <c r="DH402" i="1"/>
  <c r="CP439" i="1"/>
  <c r="BW440" i="1"/>
  <c r="CN439" i="1"/>
  <c r="DS402" i="1"/>
  <c r="CQ439" i="1"/>
  <c r="DL402" i="1"/>
  <c r="DU402" i="1"/>
  <c r="DW402" i="1"/>
  <c r="CL439" i="1"/>
  <c r="CJ439" i="1"/>
  <c r="CD439" i="1"/>
  <c r="CI439" i="1"/>
  <c r="CE439" i="1"/>
  <c r="CM439" i="1"/>
  <c r="CG439" i="1"/>
  <c r="DX402" i="1"/>
  <c r="BX439" i="1"/>
  <c r="DK402" i="1"/>
  <c r="DT402" i="1"/>
  <c r="CH439" i="1"/>
  <c r="DJ402" i="1"/>
  <c r="EA402" i="1"/>
  <c r="CB439" i="1"/>
  <c r="CA439" i="1"/>
  <c r="DO402" i="1"/>
  <c r="DP402" i="1"/>
  <c r="BZ439" i="1"/>
  <c r="DM402" i="1"/>
  <c r="DV402" i="1"/>
  <c r="DN402" i="1"/>
  <c r="BS441" i="1" l="1"/>
  <c r="BV440" i="1"/>
  <c r="DC404" i="1"/>
  <c r="DF403" i="1"/>
  <c r="DB404" i="1" l="1"/>
  <c r="DA404" i="1" s="1"/>
  <c r="DD404" i="1"/>
  <c r="BR441" i="1"/>
  <c r="BQ441" i="1" s="1"/>
  <c r="BT441" i="1"/>
  <c r="CD440" i="1"/>
  <c r="DS403" i="1"/>
  <c r="DN403" i="1"/>
  <c r="CQ440" i="1"/>
  <c r="DX403" i="1"/>
  <c r="DL403" i="1"/>
  <c r="CA440" i="1"/>
  <c r="CL440" i="1"/>
  <c r="CM440" i="1"/>
  <c r="DQ403" i="1"/>
  <c r="BW441" i="1"/>
  <c r="CP440" i="1"/>
  <c r="BX440" i="1"/>
  <c r="EA403" i="1"/>
  <c r="CE440" i="1"/>
  <c r="DW403" i="1"/>
  <c r="DU403" i="1"/>
  <c r="CJ440" i="1"/>
  <c r="CO440" i="1"/>
  <c r="DY403" i="1"/>
  <c r="DJ403" i="1"/>
  <c r="DM403" i="1"/>
  <c r="DI403" i="1"/>
  <c r="DK403" i="1"/>
  <c r="CC440" i="1"/>
  <c r="BZ440" i="1"/>
  <c r="DP403" i="1"/>
  <c r="CH440" i="1"/>
  <c r="CF440" i="1"/>
  <c r="CN440" i="1"/>
  <c r="DZ403" i="1"/>
  <c r="CK440" i="1"/>
  <c r="CG440" i="1"/>
  <c r="DR403" i="1"/>
  <c r="CI440" i="1"/>
  <c r="DO403" i="1"/>
  <c r="BY440" i="1"/>
  <c r="DV403" i="1"/>
  <c r="DH403" i="1"/>
  <c r="CB440" i="1"/>
  <c r="DT403" i="1"/>
  <c r="DG404" i="1"/>
  <c r="DC405" i="1" l="1"/>
  <c r="DF404" i="1"/>
  <c r="BS442" i="1"/>
  <c r="BV441" i="1"/>
  <c r="BT442" i="1" l="1"/>
  <c r="BR442" i="1"/>
  <c r="BQ442" i="1" s="1"/>
  <c r="DD405" i="1"/>
  <c r="DB405" i="1"/>
  <c r="DA405" i="1" s="1"/>
  <c r="CG441" i="1"/>
  <c r="CJ441" i="1"/>
  <c r="CF441" i="1"/>
  <c r="DZ404" i="1"/>
  <c r="CH441" i="1"/>
  <c r="DP404" i="1"/>
  <c r="CQ441" i="1"/>
  <c r="DU404" i="1"/>
  <c r="CL441" i="1"/>
  <c r="DN404" i="1"/>
  <c r="BW442" i="1"/>
  <c r="DG405" i="1"/>
  <c r="DX404" i="1"/>
  <c r="DI404" i="1"/>
  <c r="BX441" i="1"/>
  <c r="CB441" i="1"/>
  <c r="DJ404" i="1"/>
  <c r="DK404" i="1"/>
  <c r="DL404" i="1"/>
  <c r="DS404" i="1"/>
  <c r="CE441" i="1"/>
  <c r="EA404" i="1"/>
  <c r="DY404" i="1"/>
  <c r="CO441" i="1"/>
  <c r="CC441" i="1"/>
  <c r="DR404" i="1"/>
  <c r="DM404" i="1"/>
  <c r="BY441" i="1"/>
  <c r="CI441" i="1"/>
  <c r="DO404" i="1"/>
  <c r="CP441" i="1"/>
  <c r="BZ441" i="1"/>
  <c r="DV404" i="1"/>
  <c r="DQ404" i="1"/>
  <c r="CM441" i="1"/>
  <c r="CA441" i="1"/>
  <c r="DW404" i="1"/>
  <c r="DH404" i="1"/>
  <c r="DT404" i="1"/>
  <c r="CK441" i="1"/>
  <c r="CN441" i="1"/>
  <c r="CD441" i="1"/>
  <c r="DC406" i="1" l="1"/>
  <c r="DF405" i="1"/>
  <c r="BV442" i="1"/>
  <c r="BS443" i="1"/>
  <c r="BR443" i="1" l="1"/>
  <c r="BQ443" i="1" s="1"/>
  <c r="BT443" i="1"/>
  <c r="DB406" i="1"/>
  <c r="DA406" i="1" s="1"/>
  <c r="DD406" i="1"/>
  <c r="CD442" i="1"/>
  <c r="DM405" i="1"/>
  <c r="EA405" i="1"/>
  <c r="DV405" i="1"/>
  <c r="CP442" i="1"/>
  <c r="DS405" i="1"/>
  <c r="DK405" i="1"/>
  <c r="CO442" i="1"/>
  <c r="CK442" i="1"/>
  <c r="BX442" i="1"/>
  <c r="DG406" i="1"/>
  <c r="CH442" i="1"/>
  <c r="DY405" i="1"/>
  <c r="DP405" i="1"/>
  <c r="DQ405" i="1"/>
  <c r="CJ442" i="1"/>
  <c r="DW405" i="1"/>
  <c r="DX405" i="1"/>
  <c r="CA442" i="1"/>
  <c r="DR405" i="1"/>
  <c r="CQ442" i="1"/>
  <c r="CL442" i="1"/>
  <c r="BW443" i="1"/>
  <c r="CC442" i="1"/>
  <c r="CE442" i="1"/>
  <c r="DO405" i="1"/>
  <c r="DT405" i="1"/>
  <c r="DN405" i="1"/>
  <c r="DJ405" i="1"/>
  <c r="DI405" i="1"/>
  <c r="CI442" i="1"/>
  <c r="DZ405" i="1"/>
  <c r="CB442" i="1"/>
  <c r="CM442" i="1"/>
  <c r="CN442" i="1"/>
  <c r="DL405" i="1"/>
  <c r="DU405" i="1"/>
  <c r="BY442" i="1"/>
  <c r="BZ442" i="1"/>
  <c r="CF442" i="1"/>
  <c r="DH405" i="1"/>
  <c r="CG442" i="1"/>
  <c r="BS444" i="1" l="1"/>
  <c r="BV443" i="1"/>
  <c r="DF406" i="1"/>
  <c r="DC407" i="1"/>
  <c r="DD407" i="1" l="1"/>
  <c r="DB407" i="1"/>
  <c r="DA407" i="1" s="1"/>
  <c r="BR444" i="1"/>
  <c r="BQ444" i="1" s="1"/>
  <c r="BT444" i="1"/>
  <c r="DW406" i="1"/>
  <c r="CQ443" i="1"/>
  <c r="CJ443" i="1"/>
  <c r="DU406" i="1"/>
  <c r="DO406" i="1"/>
  <c r="CG443" i="1"/>
  <c r="CA443" i="1"/>
  <c r="CE443" i="1"/>
  <c r="DT406" i="1"/>
  <c r="DV406" i="1"/>
  <c r="BW444" i="1"/>
  <c r="DG407" i="1"/>
  <c r="DZ406" i="1"/>
  <c r="DM406" i="1"/>
  <c r="DX406" i="1"/>
  <c r="BX443" i="1"/>
  <c r="CP443" i="1"/>
  <c r="CL443" i="1"/>
  <c r="DQ406" i="1"/>
  <c r="CI443" i="1"/>
  <c r="CH443" i="1"/>
  <c r="DH406" i="1"/>
  <c r="CO443" i="1"/>
  <c r="EA406" i="1"/>
  <c r="CK443" i="1"/>
  <c r="DY406" i="1"/>
  <c r="CM443" i="1"/>
  <c r="CN443" i="1"/>
  <c r="DP406" i="1"/>
  <c r="BY443" i="1"/>
  <c r="CB443" i="1"/>
  <c r="BZ443" i="1"/>
  <c r="DJ406" i="1"/>
  <c r="DS406" i="1"/>
  <c r="DL406" i="1"/>
  <c r="CF443" i="1"/>
  <c r="DR406" i="1"/>
  <c r="DK406" i="1"/>
  <c r="CD443" i="1"/>
  <c r="CC443" i="1"/>
  <c r="DN406" i="1"/>
  <c r="DI406" i="1"/>
  <c r="DF407" i="1" l="1"/>
  <c r="DC408" i="1"/>
  <c r="BV444" i="1"/>
  <c r="BS445" i="1"/>
  <c r="DB408" i="1" l="1"/>
  <c r="DA408" i="1" s="1"/>
  <c r="DD408" i="1"/>
  <c r="BR445" i="1"/>
  <c r="BQ445" i="1" s="1"/>
  <c r="BT445" i="1"/>
  <c r="DU407" i="1"/>
  <c r="DM407" i="1"/>
  <c r="CE444" i="1"/>
  <c r="CB444" i="1"/>
  <c r="DV407" i="1"/>
  <c r="CL444" i="1"/>
  <c r="CN444" i="1"/>
  <c r="CG444" i="1"/>
  <c r="EA407" i="1"/>
  <c r="DT407" i="1"/>
  <c r="BW445" i="1"/>
  <c r="DI407" i="1"/>
  <c r="DG408" i="1"/>
  <c r="CF444" i="1"/>
  <c r="DW407" i="1"/>
  <c r="CI444" i="1"/>
  <c r="DR407" i="1"/>
  <c r="DO407" i="1"/>
  <c r="CH444" i="1"/>
  <c r="BZ444" i="1"/>
  <c r="BX444" i="1"/>
  <c r="CA444" i="1"/>
  <c r="CK444" i="1"/>
  <c r="DY407" i="1"/>
  <c r="BY444" i="1"/>
  <c r="DH407" i="1"/>
  <c r="DP407" i="1"/>
  <c r="CD444" i="1"/>
  <c r="DZ407" i="1"/>
  <c r="DS407" i="1"/>
  <c r="CO444" i="1"/>
  <c r="CM444" i="1"/>
  <c r="DL407" i="1"/>
  <c r="DN407" i="1"/>
  <c r="DJ407" i="1"/>
  <c r="CC444" i="1"/>
  <c r="CQ444" i="1"/>
  <c r="DQ407" i="1"/>
  <c r="DK407" i="1"/>
  <c r="DX407" i="1"/>
  <c r="CP444" i="1"/>
  <c r="CJ444" i="1"/>
  <c r="DC409" i="1" l="1"/>
  <c r="DF408" i="1"/>
  <c r="BV445" i="1"/>
  <c r="BS446" i="1"/>
  <c r="BT446" i="1" l="1"/>
  <c r="BR446" i="1"/>
  <c r="BQ446" i="1" s="1"/>
  <c r="DD409" i="1"/>
  <c r="DB409" i="1"/>
  <c r="DA409" i="1" s="1"/>
  <c r="CO445" i="1"/>
  <c r="DX408" i="1"/>
  <c r="DO408" i="1"/>
  <c r="DY408" i="1"/>
  <c r="DP408" i="1"/>
  <c r="DH408" i="1"/>
  <c r="DN408" i="1"/>
  <c r="DI408" i="1"/>
  <c r="CQ445" i="1"/>
  <c r="CD445" i="1"/>
  <c r="DG409" i="1"/>
  <c r="DK408" i="1"/>
  <c r="CE445" i="1"/>
  <c r="CN445" i="1"/>
  <c r="DJ408" i="1"/>
  <c r="CF445" i="1"/>
  <c r="CA445" i="1"/>
  <c r="CM445" i="1"/>
  <c r="CC445" i="1"/>
  <c r="CB445" i="1"/>
  <c r="DW408" i="1"/>
  <c r="CP445" i="1"/>
  <c r="BW446" i="1"/>
  <c r="DL408" i="1"/>
  <c r="CJ445" i="1"/>
  <c r="CK445" i="1"/>
  <c r="DU408" i="1"/>
  <c r="CH445" i="1"/>
  <c r="DQ408" i="1"/>
  <c r="DM408" i="1"/>
  <c r="EA408" i="1"/>
  <c r="CI445" i="1"/>
  <c r="DS408" i="1"/>
  <c r="DR408" i="1"/>
  <c r="BY445" i="1"/>
  <c r="CL445" i="1"/>
  <c r="BX445" i="1"/>
  <c r="DZ408" i="1"/>
  <c r="DV408" i="1"/>
  <c r="DT408" i="1"/>
  <c r="BZ445" i="1"/>
  <c r="CG445" i="1"/>
  <c r="BS447" i="1" l="1"/>
  <c r="BV446" i="1"/>
  <c r="DC410" i="1"/>
  <c r="DF409" i="1"/>
  <c r="DB410" i="1" l="1"/>
  <c r="DA410" i="1" s="1"/>
  <c r="DD410" i="1"/>
  <c r="BT447" i="1"/>
  <c r="BR447" i="1"/>
  <c r="BQ447" i="1" s="1"/>
  <c r="DX409" i="1"/>
  <c r="BY446" i="1"/>
  <c r="DM409" i="1"/>
  <c r="BX446" i="1"/>
  <c r="DI409" i="1"/>
  <c r="CO446" i="1"/>
  <c r="CI446" i="1"/>
  <c r="DH409" i="1"/>
  <c r="DO409" i="1"/>
  <c r="DS409" i="1"/>
  <c r="DG410" i="1"/>
  <c r="CP446" i="1"/>
  <c r="BW447" i="1"/>
  <c r="DN409" i="1"/>
  <c r="DQ409" i="1"/>
  <c r="CE446" i="1"/>
  <c r="DL409" i="1"/>
  <c r="DV409" i="1"/>
  <c r="DK409" i="1"/>
  <c r="DP409" i="1"/>
  <c r="DW409" i="1"/>
  <c r="DY409" i="1"/>
  <c r="DR409" i="1"/>
  <c r="CD446" i="1"/>
  <c r="CJ446" i="1"/>
  <c r="CL446" i="1"/>
  <c r="DU409" i="1"/>
  <c r="DT409" i="1"/>
  <c r="DZ409" i="1"/>
  <c r="DJ409" i="1"/>
  <c r="CB446" i="1"/>
  <c r="CM446" i="1"/>
  <c r="CF446" i="1"/>
  <c r="CA446" i="1"/>
  <c r="BZ446" i="1"/>
  <c r="CN446" i="1"/>
  <c r="CK446" i="1"/>
  <c r="EA409" i="1"/>
  <c r="CC446" i="1"/>
  <c r="CQ446" i="1"/>
  <c r="CG446" i="1"/>
  <c r="CH446" i="1"/>
  <c r="BS448" i="1" l="1"/>
  <c r="BV447" i="1"/>
  <c r="DC411" i="1"/>
  <c r="DF410" i="1"/>
  <c r="DD411" i="1" l="1"/>
  <c r="DB411" i="1"/>
  <c r="DA411" i="1" s="1"/>
  <c r="BT448" i="1"/>
  <c r="BR448" i="1"/>
  <c r="BQ448" i="1" s="1"/>
  <c r="DT410" i="1"/>
  <c r="EA410" i="1"/>
  <c r="DZ410" i="1"/>
  <c r="CC447" i="1"/>
  <c r="CB447" i="1"/>
  <c r="CL447" i="1"/>
  <c r="CK447" i="1"/>
  <c r="DO410" i="1"/>
  <c r="CM447" i="1"/>
  <c r="DN410" i="1"/>
  <c r="DG411" i="1"/>
  <c r="DY410" i="1"/>
  <c r="CI447" i="1"/>
  <c r="DW410" i="1"/>
  <c r="CF447" i="1"/>
  <c r="DK410" i="1"/>
  <c r="CP447" i="1"/>
  <c r="CG447" i="1"/>
  <c r="CH447" i="1"/>
  <c r="DQ410" i="1"/>
  <c r="BW448" i="1"/>
  <c r="DS410" i="1"/>
  <c r="DR410" i="1"/>
  <c r="BZ447" i="1"/>
  <c r="DX410" i="1"/>
  <c r="DI410" i="1"/>
  <c r="CQ447" i="1"/>
  <c r="CJ447" i="1"/>
  <c r="BY447" i="1"/>
  <c r="CE447" i="1"/>
  <c r="DP410" i="1"/>
  <c r="DV410" i="1"/>
  <c r="DL410" i="1"/>
  <c r="CO447" i="1"/>
  <c r="DU410" i="1"/>
  <c r="CA447" i="1"/>
  <c r="CD447" i="1"/>
  <c r="DJ410" i="1"/>
  <c r="BX447" i="1"/>
  <c r="DH410" i="1"/>
  <c r="CN447" i="1"/>
  <c r="DM410" i="1"/>
  <c r="BV448" i="1" l="1"/>
  <c r="BS449" i="1"/>
  <c r="DF411" i="1"/>
  <c r="DC412" i="1"/>
  <c r="BT449" i="1" l="1"/>
  <c r="BR449" i="1"/>
  <c r="BQ449" i="1" s="1"/>
  <c r="DB412" i="1"/>
  <c r="DA412" i="1" s="1"/>
  <c r="DD412" i="1"/>
  <c r="DY411" i="1"/>
  <c r="DQ411" i="1"/>
  <c r="DW411" i="1"/>
  <c r="DP411" i="1"/>
  <c r="DV411" i="1"/>
  <c r="CB448" i="1"/>
  <c r="CG448" i="1"/>
  <c r="CP448" i="1"/>
  <c r="DJ411" i="1"/>
  <c r="CH448" i="1"/>
  <c r="BW449" i="1"/>
  <c r="CM448" i="1"/>
  <c r="CD448" i="1"/>
  <c r="CC448" i="1"/>
  <c r="CJ448" i="1"/>
  <c r="CK448" i="1"/>
  <c r="DL411" i="1"/>
  <c r="DM411" i="1"/>
  <c r="CL448" i="1"/>
  <c r="DZ411" i="1"/>
  <c r="DK411" i="1"/>
  <c r="CQ448" i="1"/>
  <c r="BY448" i="1"/>
  <c r="DU411" i="1"/>
  <c r="DX411" i="1"/>
  <c r="CE448" i="1"/>
  <c r="BZ448" i="1"/>
  <c r="CN448" i="1"/>
  <c r="CA448" i="1"/>
  <c r="EA411" i="1"/>
  <c r="DG412" i="1"/>
  <c r="DR411" i="1"/>
  <c r="CO448" i="1"/>
  <c r="DO411" i="1"/>
  <c r="DN411" i="1"/>
  <c r="DT411" i="1"/>
  <c r="DS411" i="1"/>
  <c r="DH411" i="1"/>
  <c r="BX448" i="1"/>
  <c r="DI411" i="1"/>
  <c r="CF448" i="1"/>
  <c r="CI448" i="1"/>
  <c r="DF412" i="1" l="1"/>
  <c r="DC413" i="1"/>
  <c r="BS450" i="1"/>
  <c r="BV449" i="1"/>
  <c r="DD413" i="1" l="1"/>
  <c r="DB413" i="1"/>
  <c r="DA413" i="1" s="1"/>
  <c r="BT450" i="1"/>
  <c r="BR450" i="1"/>
  <c r="BQ450" i="1" s="1"/>
  <c r="DH412" i="1"/>
  <c r="CD449" i="1"/>
  <c r="DP412" i="1"/>
  <c r="CG449" i="1"/>
  <c r="DS412" i="1"/>
  <c r="CI449" i="1"/>
  <c r="BX449" i="1"/>
  <c r="CK449" i="1"/>
  <c r="EA412" i="1"/>
  <c r="BY449" i="1"/>
  <c r="DG413" i="1"/>
  <c r="CP449" i="1"/>
  <c r="DW412" i="1"/>
  <c r="BW450" i="1"/>
  <c r="DL412" i="1"/>
  <c r="DJ412" i="1"/>
  <c r="DV412" i="1"/>
  <c r="CQ449" i="1"/>
  <c r="CO449" i="1"/>
  <c r="CJ449" i="1"/>
  <c r="CL449" i="1"/>
  <c r="DU412" i="1"/>
  <c r="CH449" i="1"/>
  <c r="CN449" i="1"/>
  <c r="CM449" i="1"/>
  <c r="CC449" i="1"/>
  <c r="DR412" i="1"/>
  <c r="DY412" i="1"/>
  <c r="DN412" i="1"/>
  <c r="DT412" i="1"/>
  <c r="DK412" i="1"/>
  <c r="CE449" i="1"/>
  <c r="DO412" i="1"/>
  <c r="CB449" i="1"/>
  <c r="BZ449" i="1"/>
  <c r="DI412" i="1"/>
  <c r="DQ412" i="1"/>
  <c r="DZ412" i="1"/>
  <c r="DM412" i="1"/>
  <c r="DX412" i="1"/>
  <c r="CF449" i="1"/>
  <c r="CA449" i="1"/>
  <c r="BV450" i="1" l="1"/>
  <c r="BS451" i="1"/>
  <c r="DF413" i="1"/>
  <c r="DC414" i="1"/>
  <c r="BR451" i="1" l="1"/>
  <c r="BQ451" i="1" s="1"/>
  <c r="BT451" i="1"/>
  <c r="DB414" i="1"/>
  <c r="DA414" i="1" s="1"/>
  <c r="DD414" i="1"/>
  <c r="DH413" i="1"/>
  <c r="DP413" i="1"/>
  <c r="DU413" i="1"/>
  <c r="BY450" i="1"/>
  <c r="DV413" i="1"/>
  <c r="DX413" i="1"/>
  <c r="EA413" i="1"/>
  <c r="CG450" i="1"/>
  <c r="DI413" i="1"/>
  <c r="CN450" i="1"/>
  <c r="BW451" i="1"/>
  <c r="CJ450" i="1"/>
  <c r="DY413" i="1"/>
  <c r="DG414" i="1"/>
  <c r="CA450" i="1"/>
  <c r="DZ413" i="1"/>
  <c r="DT413" i="1"/>
  <c r="CK450" i="1"/>
  <c r="DK413" i="1"/>
  <c r="CI450" i="1"/>
  <c r="DQ413" i="1"/>
  <c r="DR413" i="1"/>
  <c r="DW413" i="1"/>
  <c r="CC450" i="1"/>
  <c r="DM413" i="1"/>
  <c r="CQ450" i="1"/>
  <c r="DN413" i="1"/>
  <c r="DO413" i="1"/>
  <c r="CH450" i="1"/>
  <c r="CO450" i="1"/>
  <c r="CE450" i="1"/>
  <c r="CD450" i="1"/>
  <c r="DL413" i="1"/>
  <c r="CF450" i="1"/>
  <c r="DS413" i="1"/>
  <c r="CL450" i="1"/>
  <c r="CP450" i="1"/>
  <c r="BZ450" i="1"/>
  <c r="DJ413" i="1"/>
  <c r="CM450" i="1"/>
  <c r="BX450" i="1"/>
  <c r="CB450" i="1"/>
  <c r="DC415" i="1" l="1"/>
  <c r="DF414" i="1"/>
  <c r="BS452" i="1"/>
  <c r="BV451" i="1"/>
  <c r="BR452" i="1" l="1"/>
  <c r="BQ452" i="1" s="1"/>
  <c r="BT452" i="1"/>
  <c r="DD415" i="1"/>
  <c r="DB415" i="1"/>
  <c r="DA415" i="1" s="1"/>
  <c r="CM451" i="1"/>
  <c r="CG451" i="1"/>
  <c r="CH451" i="1"/>
  <c r="DL414" i="1"/>
  <c r="DJ414" i="1"/>
  <c r="DQ414" i="1"/>
  <c r="CL451" i="1"/>
  <c r="DI414" i="1"/>
  <c r="CA451" i="1"/>
  <c r="DT414" i="1"/>
  <c r="BW452" i="1"/>
  <c r="DG415" i="1"/>
  <c r="DZ414" i="1"/>
  <c r="CF451" i="1"/>
  <c r="DH414" i="1"/>
  <c r="CE451" i="1"/>
  <c r="DO414" i="1"/>
  <c r="CI451" i="1"/>
  <c r="DP414" i="1"/>
  <c r="DS414" i="1"/>
  <c r="DK414" i="1"/>
  <c r="DU414" i="1"/>
  <c r="CO451" i="1"/>
  <c r="DX414" i="1"/>
  <c r="CN451" i="1"/>
  <c r="BX451" i="1"/>
  <c r="CK451" i="1"/>
  <c r="DR414" i="1"/>
  <c r="CD451" i="1"/>
  <c r="EA414" i="1"/>
  <c r="DY414" i="1"/>
  <c r="CC451" i="1"/>
  <c r="CP451" i="1"/>
  <c r="DN414" i="1"/>
  <c r="DM414" i="1"/>
  <c r="BY451" i="1"/>
  <c r="CJ451" i="1"/>
  <c r="CQ451" i="1"/>
  <c r="DW414" i="1"/>
  <c r="BZ451" i="1"/>
  <c r="DV414" i="1"/>
  <c r="CB451" i="1"/>
  <c r="DF415" i="1" l="1"/>
  <c r="DC416" i="1"/>
  <c r="BV452" i="1"/>
  <c r="BS453" i="1"/>
  <c r="BR453" i="1" l="1"/>
  <c r="BQ453" i="1" s="1"/>
  <c r="BT453" i="1"/>
  <c r="DB416" i="1"/>
  <c r="DA416" i="1" s="1"/>
  <c r="DD416" i="1"/>
  <c r="BX452" i="1"/>
  <c r="CK452" i="1"/>
  <c r="CF452" i="1"/>
  <c r="DQ415" i="1"/>
  <c r="BZ452" i="1"/>
  <c r="CQ452" i="1"/>
  <c r="DI415" i="1"/>
  <c r="DH415" i="1"/>
  <c r="CM452" i="1"/>
  <c r="DP415" i="1"/>
  <c r="BW453" i="1"/>
  <c r="CP452" i="1"/>
  <c r="DY415" i="1"/>
  <c r="DM415" i="1"/>
  <c r="CO452" i="1"/>
  <c r="DW415" i="1"/>
  <c r="CI452" i="1"/>
  <c r="CB452" i="1"/>
  <c r="CA452" i="1"/>
  <c r="DX415" i="1"/>
  <c r="DK415" i="1"/>
  <c r="DG416" i="1"/>
  <c r="CH452" i="1"/>
  <c r="DO415" i="1"/>
  <c r="CL452" i="1"/>
  <c r="CC452" i="1"/>
  <c r="EA415" i="1"/>
  <c r="BY452" i="1"/>
  <c r="DZ415" i="1"/>
  <c r="DU415" i="1"/>
  <c r="CD452" i="1"/>
  <c r="CG452" i="1"/>
  <c r="CE452" i="1"/>
  <c r="DT415" i="1"/>
  <c r="CN452" i="1"/>
  <c r="CJ452" i="1"/>
  <c r="DS415" i="1"/>
  <c r="DN415" i="1"/>
  <c r="DV415" i="1"/>
  <c r="DL415" i="1"/>
  <c r="DR415" i="1"/>
  <c r="DJ415" i="1"/>
  <c r="DF416" i="1" l="1"/>
  <c r="DC417" i="1"/>
  <c r="BV453" i="1"/>
  <c r="BS454" i="1"/>
  <c r="BT454" i="1" l="1"/>
  <c r="BR454" i="1"/>
  <c r="BQ454" i="1" s="1"/>
  <c r="DD417" i="1"/>
  <c r="DB417" i="1"/>
  <c r="DA417" i="1" s="1"/>
  <c r="CC453" i="1"/>
  <c r="DL416" i="1"/>
  <c r="DX416" i="1"/>
  <c r="BZ453" i="1"/>
  <c r="DZ416" i="1"/>
  <c r="DS416" i="1"/>
  <c r="CP453" i="1"/>
  <c r="CA453" i="1"/>
  <c r="DN416" i="1"/>
  <c r="DI416" i="1"/>
  <c r="DG417" i="1"/>
  <c r="CM453" i="1"/>
  <c r="BW454" i="1"/>
  <c r="DQ416" i="1"/>
  <c r="CG453" i="1"/>
  <c r="CQ453" i="1"/>
  <c r="DU416" i="1"/>
  <c r="DR416" i="1"/>
  <c r="CE453" i="1"/>
  <c r="DH416" i="1"/>
  <c r="CK453" i="1"/>
  <c r="DW416" i="1"/>
  <c r="DK416" i="1"/>
  <c r="CL453" i="1"/>
  <c r="DT416" i="1"/>
  <c r="CN453" i="1"/>
  <c r="DO416" i="1"/>
  <c r="DM416" i="1"/>
  <c r="BX453" i="1"/>
  <c r="DV416" i="1"/>
  <c r="CD453" i="1"/>
  <c r="CH453" i="1"/>
  <c r="EA416" i="1"/>
  <c r="CB453" i="1"/>
  <c r="CO453" i="1"/>
  <c r="DJ416" i="1"/>
  <c r="CI453" i="1"/>
  <c r="DP416" i="1"/>
  <c r="CJ453" i="1"/>
  <c r="BY453" i="1"/>
  <c r="DY416" i="1"/>
  <c r="CF453" i="1"/>
  <c r="BV454" i="1" l="1"/>
  <c r="BS455" i="1"/>
  <c r="DF417" i="1"/>
  <c r="DC418" i="1"/>
  <c r="DB418" i="1" l="1"/>
  <c r="DA418" i="1" s="1"/>
  <c r="DD418" i="1"/>
  <c r="BR455" i="1"/>
  <c r="BQ455" i="1" s="1"/>
  <c r="BT455" i="1"/>
  <c r="DY417" i="1"/>
  <c r="CM454" i="1"/>
  <c r="CI454" i="1"/>
  <c r="CB454" i="1"/>
  <c r="EA417" i="1"/>
  <c r="DP417" i="1"/>
  <c r="DQ417" i="1"/>
  <c r="CE454" i="1"/>
  <c r="DJ417" i="1"/>
  <c r="DS417" i="1"/>
  <c r="BW455" i="1"/>
  <c r="DK417" i="1"/>
  <c r="DH417" i="1"/>
  <c r="CD454" i="1"/>
  <c r="CN454" i="1"/>
  <c r="BZ454" i="1"/>
  <c r="DU417" i="1"/>
  <c r="DR417" i="1"/>
  <c r="DM417" i="1"/>
  <c r="DZ417" i="1"/>
  <c r="CH454" i="1"/>
  <c r="DN417" i="1"/>
  <c r="CF454" i="1"/>
  <c r="DI417" i="1"/>
  <c r="DW417" i="1"/>
  <c r="CP454" i="1"/>
  <c r="DV417" i="1"/>
  <c r="CO454" i="1"/>
  <c r="CL454" i="1"/>
  <c r="CK454" i="1"/>
  <c r="CC454" i="1"/>
  <c r="CA454" i="1"/>
  <c r="CJ454" i="1"/>
  <c r="DO417" i="1"/>
  <c r="BY454" i="1"/>
  <c r="CQ454" i="1"/>
  <c r="DL417" i="1"/>
  <c r="CG454" i="1"/>
  <c r="BX454" i="1"/>
  <c r="DT417" i="1"/>
  <c r="DX417" i="1"/>
  <c r="DG418" i="1"/>
  <c r="DC419" i="1" l="1"/>
  <c r="DF418" i="1"/>
  <c r="BV455" i="1"/>
  <c r="BS456" i="1"/>
  <c r="BR456" i="1" l="1"/>
  <c r="BQ456" i="1" s="1"/>
  <c r="BT456" i="1"/>
  <c r="DD419" i="1"/>
  <c r="DB419" i="1"/>
  <c r="DA419" i="1" s="1"/>
  <c r="BX455" i="1"/>
  <c r="DX418" i="1"/>
  <c r="CN455" i="1"/>
  <c r="BZ455" i="1"/>
  <c r="DW418" i="1"/>
  <c r="EA418" i="1"/>
  <c r="DT418" i="1"/>
  <c r="CA455" i="1"/>
  <c r="DR418" i="1"/>
  <c r="CI455" i="1"/>
  <c r="DY418" i="1"/>
  <c r="CQ455" i="1"/>
  <c r="CP455" i="1"/>
  <c r="CF455" i="1"/>
  <c r="CO455" i="1"/>
  <c r="CK455" i="1"/>
  <c r="BY455" i="1"/>
  <c r="CM455" i="1"/>
  <c r="CJ455" i="1"/>
  <c r="CE455" i="1"/>
  <c r="DU418" i="1"/>
  <c r="DH418" i="1"/>
  <c r="CD455" i="1"/>
  <c r="DI418" i="1"/>
  <c r="DP418" i="1"/>
  <c r="DL418" i="1"/>
  <c r="DV418" i="1"/>
  <c r="DQ418" i="1"/>
  <c r="CH455" i="1"/>
  <c r="DM418" i="1"/>
  <c r="CL455" i="1"/>
  <c r="DZ418" i="1"/>
  <c r="DJ418" i="1"/>
  <c r="DN418" i="1"/>
  <c r="DO418" i="1"/>
  <c r="DK418" i="1"/>
  <c r="CG455" i="1"/>
  <c r="CC455" i="1"/>
  <c r="DS418" i="1"/>
  <c r="CB455" i="1"/>
  <c r="CS214" i="1" l="1"/>
  <c r="DG419" i="1"/>
  <c r="BW456" i="1"/>
  <c r="DF419" i="1" l="1"/>
  <c r="DC420" i="1"/>
  <c r="BS457" i="1"/>
  <c r="BV456" i="1"/>
  <c r="DB420" i="1" l="1"/>
  <c r="DA420" i="1" s="1"/>
  <c r="DD420" i="1"/>
  <c r="BR457" i="1"/>
  <c r="BQ457" i="1" s="1"/>
  <c r="BT457" i="1"/>
  <c r="DZ419" i="1"/>
  <c r="DW419" i="1"/>
  <c r="DX419" i="1"/>
  <c r="CP456" i="1"/>
  <c r="CD456" i="1"/>
  <c r="DU419" i="1"/>
  <c r="BX456" i="1"/>
  <c r="CM456" i="1"/>
  <c r="CN456" i="1"/>
  <c r="CE456" i="1"/>
  <c r="DG420" i="1"/>
  <c r="EA419" i="1"/>
  <c r="CF456" i="1"/>
  <c r="CO456" i="1"/>
  <c r="BZ456" i="1"/>
  <c r="DI419" i="1"/>
  <c r="DR419" i="1"/>
  <c r="DV419" i="1"/>
  <c r="CC456" i="1"/>
  <c r="DP419" i="1"/>
  <c r="DY419" i="1"/>
  <c r="CB456" i="1"/>
  <c r="DM419" i="1"/>
  <c r="CL456" i="1"/>
  <c r="CK456" i="1"/>
  <c r="DJ419" i="1"/>
  <c r="CJ456" i="1"/>
  <c r="DQ419" i="1"/>
  <c r="DS419" i="1"/>
  <c r="CG456" i="1"/>
  <c r="BY456" i="1"/>
  <c r="DK419" i="1"/>
  <c r="DH419" i="1"/>
  <c r="CQ456" i="1"/>
  <c r="DO419" i="1"/>
  <c r="DT419" i="1"/>
  <c r="DN419" i="1"/>
  <c r="CH456" i="1"/>
  <c r="DL419" i="1"/>
  <c r="CI456" i="1"/>
  <c r="CA456" i="1"/>
  <c r="BW457" i="1"/>
  <c r="BV457" i="1" l="1"/>
  <c r="BS458" i="1"/>
  <c r="DC421" i="1"/>
  <c r="DF420" i="1"/>
  <c r="BT458" i="1" l="1"/>
  <c r="BR458" i="1"/>
  <c r="BQ458" i="1" s="1"/>
  <c r="DD421" i="1"/>
  <c r="DB421" i="1"/>
  <c r="DA421" i="1" s="1"/>
  <c r="DR420" i="1"/>
  <c r="DI420" i="1"/>
  <c r="DY420" i="1"/>
  <c r="DX420" i="1"/>
  <c r="CA457" i="1"/>
  <c r="CB457" i="1"/>
  <c r="DN420" i="1"/>
  <c r="BZ457" i="1"/>
  <c r="DS420" i="1"/>
  <c r="CL457" i="1"/>
  <c r="DG421" i="1"/>
  <c r="DV420" i="1"/>
  <c r="BW458" i="1"/>
  <c r="DO420" i="1"/>
  <c r="CJ457" i="1"/>
  <c r="BY457" i="1"/>
  <c r="CC457" i="1"/>
  <c r="CQ457" i="1"/>
  <c r="CE457" i="1"/>
  <c r="DL420" i="1"/>
  <c r="CP457" i="1"/>
  <c r="DW420" i="1"/>
  <c r="DZ420" i="1"/>
  <c r="CK457" i="1"/>
  <c r="CG457" i="1"/>
  <c r="CM457" i="1"/>
  <c r="DU420" i="1"/>
  <c r="DH420" i="1"/>
  <c r="EA420" i="1"/>
  <c r="CN457" i="1"/>
  <c r="DJ420" i="1"/>
  <c r="DT420" i="1"/>
  <c r="CI457" i="1"/>
  <c r="DM420" i="1"/>
  <c r="CO457" i="1"/>
  <c r="DQ420" i="1"/>
  <c r="DK420" i="1"/>
  <c r="CD457" i="1"/>
  <c r="BX457" i="1"/>
  <c r="CF457" i="1"/>
  <c r="CH457" i="1"/>
  <c r="DP420" i="1"/>
  <c r="BS459" i="1" l="1"/>
  <c r="BV458" i="1"/>
  <c r="DC422" i="1"/>
  <c r="DF421" i="1"/>
  <c r="DB422" i="1" l="1"/>
  <c r="DA422" i="1" s="1"/>
  <c r="DD422" i="1"/>
  <c r="BR459" i="1"/>
  <c r="BQ459" i="1" s="1"/>
  <c r="BT459" i="1"/>
  <c r="CQ458" i="1"/>
  <c r="CK458" i="1"/>
  <c r="BZ458" i="1"/>
  <c r="DV421" i="1"/>
  <c r="DX421" i="1"/>
  <c r="CF458" i="1"/>
  <c r="DN421" i="1"/>
  <c r="CE458" i="1"/>
  <c r="CD458" i="1"/>
  <c r="CI458" i="1"/>
  <c r="DG422" i="1"/>
  <c r="BX458" i="1"/>
  <c r="DP421" i="1"/>
  <c r="CG458" i="1"/>
  <c r="EA421" i="1"/>
  <c r="DU421" i="1"/>
  <c r="DM421" i="1"/>
  <c r="DQ421" i="1"/>
  <c r="DS421" i="1"/>
  <c r="DI421" i="1"/>
  <c r="CJ458" i="1"/>
  <c r="CM458" i="1"/>
  <c r="CB458" i="1"/>
  <c r="DJ421" i="1"/>
  <c r="DT421" i="1"/>
  <c r="CN458" i="1"/>
  <c r="DW421" i="1"/>
  <c r="DR421" i="1"/>
  <c r="DH421" i="1"/>
  <c r="CO458" i="1"/>
  <c r="BW459" i="1"/>
  <c r="CP458" i="1"/>
  <c r="DY421" i="1"/>
  <c r="BY458" i="1"/>
  <c r="DL421" i="1"/>
  <c r="CL458" i="1"/>
  <c r="CC458" i="1"/>
  <c r="CA458" i="1"/>
  <c r="CH458" i="1"/>
  <c r="DZ421" i="1"/>
  <c r="DK421" i="1"/>
  <c r="DO421" i="1"/>
  <c r="BV459" i="1" l="1"/>
  <c r="BS460" i="1"/>
  <c r="DC423" i="1"/>
  <c r="DF422" i="1"/>
  <c r="BR460" i="1" l="1"/>
  <c r="BQ460" i="1" s="1"/>
  <c r="BT460" i="1"/>
  <c r="DB423" i="1"/>
  <c r="DA423" i="1" s="1"/>
  <c r="DD423" i="1"/>
  <c r="CP459" i="1"/>
  <c r="DM422" i="1"/>
  <c r="CH459" i="1"/>
  <c r="CA459" i="1"/>
  <c r="DK422" i="1"/>
  <c r="CF459" i="1"/>
  <c r="DI422" i="1"/>
  <c r="CC459" i="1"/>
  <c r="CI459" i="1"/>
  <c r="CN459" i="1"/>
  <c r="DG423" i="1"/>
  <c r="BZ459" i="1"/>
  <c r="CO459" i="1"/>
  <c r="CJ459" i="1"/>
  <c r="DW422" i="1"/>
  <c r="CM459" i="1"/>
  <c r="CQ459" i="1"/>
  <c r="CG459" i="1"/>
  <c r="CK459" i="1"/>
  <c r="EA422" i="1"/>
  <c r="CB459" i="1"/>
  <c r="DL422" i="1"/>
  <c r="DH422" i="1"/>
  <c r="DY422" i="1"/>
  <c r="DT422" i="1"/>
  <c r="CD459" i="1"/>
  <c r="DP422" i="1"/>
  <c r="CL459" i="1"/>
  <c r="CE459" i="1"/>
  <c r="DO422" i="1"/>
  <c r="DR422" i="1"/>
  <c r="BX459" i="1"/>
  <c r="DU422" i="1"/>
  <c r="DV422" i="1"/>
  <c r="DS422" i="1"/>
  <c r="DQ422" i="1"/>
  <c r="DN422" i="1"/>
  <c r="DJ422" i="1"/>
  <c r="BY459" i="1"/>
  <c r="DX422" i="1"/>
  <c r="DZ422" i="1"/>
  <c r="BW460" i="1"/>
  <c r="BV460" i="1" l="1"/>
  <c r="BS461" i="1"/>
  <c r="DC424" i="1"/>
  <c r="DF423" i="1"/>
  <c r="BT461" i="1" l="1"/>
  <c r="BR461" i="1"/>
  <c r="BQ461" i="1" s="1"/>
  <c r="DB424" i="1"/>
  <c r="DA424" i="1" s="1"/>
  <c r="DD424" i="1"/>
  <c r="DQ423" i="1"/>
  <c r="EA423" i="1"/>
  <c r="CG460" i="1"/>
  <c r="DY423" i="1"/>
  <c r="CA460" i="1"/>
  <c r="CP460" i="1"/>
  <c r="CN460" i="1"/>
  <c r="BY460" i="1"/>
  <c r="DR423" i="1"/>
  <c r="BZ460" i="1"/>
  <c r="DG424" i="1"/>
  <c r="CF460" i="1"/>
  <c r="DT423" i="1"/>
  <c r="CJ460" i="1"/>
  <c r="CB460" i="1"/>
  <c r="CC460" i="1"/>
  <c r="DP423" i="1"/>
  <c r="CI460" i="1"/>
  <c r="DK423" i="1"/>
  <c r="DU423" i="1"/>
  <c r="CO460" i="1"/>
  <c r="DS423" i="1"/>
  <c r="DH423" i="1"/>
  <c r="DI423" i="1"/>
  <c r="DX423" i="1"/>
  <c r="DM423" i="1"/>
  <c r="DV423" i="1"/>
  <c r="CM460" i="1"/>
  <c r="CE460" i="1"/>
  <c r="DZ423" i="1"/>
  <c r="CK460" i="1"/>
  <c r="DJ423" i="1"/>
  <c r="DW423" i="1"/>
  <c r="CL460" i="1"/>
  <c r="CQ460" i="1"/>
  <c r="DL423" i="1"/>
  <c r="CD460" i="1"/>
  <c r="BX460" i="1"/>
  <c r="CH460" i="1"/>
  <c r="DN423" i="1"/>
  <c r="DO423" i="1"/>
  <c r="BW461" i="1"/>
  <c r="BS462" i="1" l="1"/>
  <c r="BV461" i="1"/>
  <c r="DF424" i="1"/>
  <c r="DC425" i="1"/>
  <c r="DD425" i="1" l="1"/>
  <c r="DB425" i="1"/>
  <c r="DA425" i="1" s="1"/>
  <c r="BT462" i="1"/>
  <c r="BR462" i="1"/>
  <c r="BQ462" i="1" s="1"/>
  <c r="CI461" i="1"/>
  <c r="BZ461" i="1"/>
  <c r="DK424" i="1"/>
  <c r="DH424" i="1"/>
  <c r="DV424" i="1"/>
  <c r="DJ424" i="1"/>
  <c r="DU424" i="1"/>
  <c r="CH461" i="1"/>
  <c r="DI424" i="1"/>
  <c r="CD461" i="1"/>
  <c r="DG425" i="1"/>
  <c r="CF461" i="1"/>
  <c r="BY461" i="1"/>
  <c r="DT424" i="1"/>
  <c r="DN424" i="1"/>
  <c r="DW424" i="1"/>
  <c r="DR424" i="1"/>
  <c r="DQ424" i="1"/>
  <c r="CA461" i="1"/>
  <c r="DS424" i="1"/>
  <c r="CP461" i="1"/>
  <c r="BW462" i="1"/>
  <c r="CM461" i="1"/>
  <c r="CQ461" i="1"/>
  <c r="CO461" i="1"/>
  <c r="CL461" i="1"/>
  <c r="CC461" i="1"/>
  <c r="DM424" i="1"/>
  <c r="CB461" i="1"/>
  <c r="DY424" i="1"/>
  <c r="CE461" i="1"/>
  <c r="DP424" i="1"/>
  <c r="DO424" i="1"/>
  <c r="CN461" i="1"/>
  <c r="CJ461" i="1"/>
  <c r="CG461" i="1"/>
  <c r="DX424" i="1"/>
  <c r="EA424" i="1"/>
  <c r="CK461" i="1"/>
  <c r="DZ424" i="1"/>
  <c r="DL424" i="1"/>
  <c r="BX461" i="1"/>
  <c r="BS463" i="1" l="1"/>
  <c r="BV462" i="1"/>
  <c r="DF425" i="1"/>
  <c r="DC426" i="1"/>
  <c r="DB426" i="1" l="1"/>
  <c r="DA426" i="1" s="1"/>
  <c r="DD426" i="1"/>
  <c r="BR463" i="1"/>
  <c r="BQ463" i="1" s="1"/>
  <c r="BT463" i="1"/>
  <c r="CO462" i="1"/>
  <c r="CM462" i="1"/>
  <c r="DS425" i="1"/>
  <c r="CI462" i="1"/>
  <c r="CN462" i="1"/>
  <c r="DJ425" i="1"/>
  <c r="CG462" i="1"/>
  <c r="DW425" i="1"/>
  <c r="DI425" i="1"/>
  <c r="CD462" i="1"/>
  <c r="BW463" i="1"/>
  <c r="DL425" i="1"/>
  <c r="CL462" i="1"/>
  <c r="CC462" i="1"/>
  <c r="DX425" i="1"/>
  <c r="DK425" i="1"/>
  <c r="BZ462" i="1"/>
  <c r="DP425" i="1"/>
  <c r="DN425" i="1"/>
  <c r="DZ425" i="1"/>
  <c r="DT425" i="1"/>
  <c r="CB462" i="1"/>
  <c r="DG426" i="1"/>
  <c r="DU425" i="1"/>
  <c r="CQ462" i="1"/>
  <c r="CJ462" i="1"/>
  <c r="CA462" i="1"/>
  <c r="DQ425" i="1"/>
  <c r="CK462" i="1"/>
  <c r="DV425" i="1"/>
  <c r="DM425" i="1"/>
  <c r="DH425" i="1"/>
  <c r="CH462" i="1"/>
  <c r="DR425" i="1"/>
  <c r="CE462" i="1"/>
  <c r="DY425" i="1"/>
  <c r="DO425" i="1"/>
  <c r="CF462" i="1"/>
  <c r="BY462" i="1"/>
  <c r="EA425" i="1"/>
  <c r="BX462" i="1"/>
  <c r="CP462" i="1"/>
  <c r="DC427" i="1" l="1"/>
  <c r="DF426" i="1"/>
  <c r="BV463" i="1"/>
  <c r="BS464" i="1"/>
  <c r="BT464" i="1" l="1"/>
  <c r="BR464" i="1"/>
  <c r="BQ464" i="1" s="1"/>
  <c r="DB427" i="1"/>
  <c r="DA427" i="1" s="1"/>
  <c r="DD427" i="1"/>
  <c r="DT426" i="1"/>
  <c r="BY463" i="1"/>
  <c r="CF463" i="1"/>
  <c r="DQ426" i="1"/>
  <c r="DL426" i="1"/>
  <c r="DV426" i="1"/>
  <c r="DJ426" i="1"/>
  <c r="DH426" i="1"/>
  <c r="CE463" i="1"/>
  <c r="CN463" i="1"/>
  <c r="DG427" i="1"/>
  <c r="CO463" i="1"/>
  <c r="DK426" i="1"/>
  <c r="CM463" i="1"/>
  <c r="DM426" i="1"/>
  <c r="CQ463" i="1"/>
  <c r="CL463" i="1"/>
  <c r="CG463" i="1"/>
  <c r="EA426" i="1"/>
  <c r="CP463" i="1"/>
  <c r="DS426" i="1"/>
  <c r="DZ426" i="1"/>
  <c r="DP426" i="1"/>
  <c r="CI463" i="1"/>
  <c r="DO426" i="1"/>
  <c r="CA463" i="1"/>
  <c r="CC463" i="1"/>
  <c r="DX426" i="1"/>
  <c r="DI426" i="1"/>
  <c r="DY426" i="1"/>
  <c r="BW464" i="1"/>
  <c r="CJ463" i="1"/>
  <c r="DU426" i="1"/>
  <c r="DW426" i="1"/>
  <c r="CK463" i="1"/>
  <c r="DN426" i="1"/>
  <c r="BX463" i="1"/>
  <c r="DR426" i="1"/>
  <c r="CH463" i="1"/>
  <c r="CB463" i="1"/>
  <c r="CD463" i="1"/>
  <c r="BZ463" i="1"/>
  <c r="BS465" i="1" l="1"/>
  <c r="BV464" i="1"/>
  <c r="DC428" i="1"/>
  <c r="DF427" i="1"/>
  <c r="DB428" i="1" l="1"/>
  <c r="DA428" i="1" s="1"/>
  <c r="DD428" i="1"/>
  <c r="BT465" i="1"/>
  <c r="BR465" i="1"/>
  <c r="BQ465" i="1" s="1"/>
  <c r="DR427" i="1"/>
  <c r="DN427" i="1"/>
  <c r="CP464" i="1"/>
  <c r="CA464" i="1"/>
  <c r="DM427" i="1"/>
  <c r="BZ464" i="1"/>
  <c r="DS427" i="1"/>
  <c r="DO427" i="1"/>
  <c r="CH464" i="1"/>
  <c r="CG464" i="1"/>
  <c r="BW465" i="1"/>
  <c r="DG428" i="1"/>
  <c r="DK427" i="1"/>
  <c r="CL464" i="1"/>
  <c r="DH427" i="1"/>
  <c r="DU427" i="1"/>
  <c r="CO464" i="1"/>
  <c r="CC464" i="1"/>
  <c r="DI427" i="1"/>
  <c r="CM464" i="1"/>
  <c r="DQ427" i="1"/>
  <c r="DP427" i="1"/>
  <c r="BY464" i="1"/>
  <c r="DW427" i="1"/>
  <c r="CF464" i="1"/>
  <c r="DY427" i="1"/>
  <c r="CN464" i="1"/>
  <c r="CK464" i="1"/>
  <c r="CQ464" i="1"/>
  <c r="CJ464" i="1"/>
  <c r="DL427" i="1"/>
  <c r="EA427" i="1"/>
  <c r="DX427" i="1"/>
  <c r="CB464" i="1"/>
  <c r="CD464" i="1"/>
  <c r="CI464" i="1"/>
  <c r="DZ427" i="1"/>
  <c r="BX464" i="1"/>
  <c r="DV427" i="1"/>
  <c r="CE464" i="1"/>
  <c r="DJ427" i="1"/>
  <c r="DT427" i="1"/>
  <c r="DC429" i="1" l="1"/>
  <c r="DF428" i="1"/>
  <c r="BS466" i="1"/>
  <c r="BV465" i="1"/>
  <c r="BT466" i="1" l="1"/>
  <c r="BR466" i="1"/>
  <c r="BQ466" i="1" s="1"/>
  <c r="DD429" i="1"/>
  <c r="DB429" i="1"/>
  <c r="DA429" i="1" s="1"/>
  <c r="DN428" i="1"/>
  <c r="DX428" i="1"/>
  <c r="CQ465" i="1"/>
  <c r="DZ428" i="1"/>
  <c r="DU428" i="1"/>
  <c r="CP465" i="1"/>
  <c r="CD465" i="1"/>
  <c r="BX465" i="1"/>
  <c r="DH428" i="1"/>
  <c r="DM428" i="1"/>
  <c r="BW466" i="1"/>
  <c r="DR428" i="1"/>
  <c r="CK465" i="1"/>
  <c r="DT428" i="1"/>
  <c r="DJ428" i="1"/>
  <c r="DW428" i="1"/>
  <c r="CE465" i="1"/>
  <c r="CA465" i="1"/>
  <c r="DL428" i="1"/>
  <c r="DI428" i="1"/>
  <c r="DQ428" i="1"/>
  <c r="DG429" i="1"/>
  <c r="CJ465" i="1"/>
  <c r="CN465" i="1"/>
  <c r="DY428" i="1"/>
  <c r="CB465" i="1"/>
  <c r="CM465" i="1"/>
  <c r="BY465" i="1"/>
  <c r="CC465" i="1"/>
  <c r="DS428" i="1"/>
  <c r="DO428" i="1"/>
  <c r="DP428" i="1"/>
  <c r="EA428" i="1"/>
  <c r="BZ465" i="1"/>
  <c r="CI465" i="1"/>
  <c r="CF465" i="1"/>
  <c r="CL465" i="1"/>
  <c r="DK428" i="1"/>
  <c r="CG465" i="1"/>
  <c r="CH465" i="1"/>
  <c r="CO465" i="1"/>
  <c r="DV428" i="1"/>
  <c r="DF429" i="1" l="1"/>
  <c r="DC430" i="1"/>
  <c r="BV466" i="1"/>
  <c r="BS467" i="1"/>
  <c r="BT467" i="1" l="1"/>
  <c r="BR467" i="1"/>
  <c r="BQ467" i="1" s="1"/>
  <c r="DB430" i="1"/>
  <c r="DA430" i="1" s="1"/>
  <c r="DD430" i="1"/>
  <c r="CI466" i="1"/>
  <c r="CA466" i="1"/>
  <c r="CM466" i="1"/>
  <c r="DY429" i="1"/>
  <c r="DN429" i="1"/>
  <c r="CD466" i="1"/>
  <c r="BZ466" i="1"/>
  <c r="CJ466" i="1"/>
  <c r="CP466" i="1"/>
  <c r="CG466" i="1"/>
  <c r="BW467" i="1"/>
  <c r="DT429" i="1"/>
  <c r="CN466" i="1"/>
  <c r="DG430" i="1"/>
  <c r="DR429" i="1"/>
  <c r="DQ429" i="1"/>
  <c r="DW429" i="1"/>
  <c r="CO466" i="1"/>
  <c r="DI429" i="1"/>
  <c r="CC466" i="1"/>
  <c r="DP429" i="1"/>
  <c r="DJ429" i="1"/>
  <c r="CK466" i="1"/>
  <c r="DZ429" i="1"/>
  <c r="DV429" i="1"/>
  <c r="EA429" i="1"/>
  <c r="BY466" i="1"/>
  <c r="DS429" i="1"/>
  <c r="DL429" i="1"/>
  <c r="CH466" i="1"/>
  <c r="CQ466" i="1"/>
  <c r="DX429" i="1"/>
  <c r="DO429" i="1"/>
  <c r="DH429" i="1"/>
  <c r="CF466" i="1"/>
  <c r="DK429" i="1"/>
  <c r="DU429" i="1"/>
  <c r="DM429" i="1"/>
  <c r="CL466" i="1"/>
  <c r="CB466" i="1"/>
  <c r="BX466" i="1"/>
  <c r="CE466" i="1"/>
  <c r="DC431" i="1" l="1"/>
  <c r="DF430" i="1"/>
  <c r="BV467" i="1"/>
  <c r="BS468" i="1"/>
  <c r="BR468" i="1" l="1"/>
  <c r="BQ468" i="1" s="1"/>
  <c r="BT468" i="1"/>
  <c r="DD431" i="1"/>
  <c r="DB431" i="1"/>
  <c r="DA431" i="1" s="1"/>
  <c r="CH467" i="1"/>
  <c r="DI430" i="1"/>
  <c r="CI467" i="1"/>
  <c r="EA430" i="1"/>
  <c r="CF467" i="1"/>
  <c r="DY430" i="1"/>
  <c r="DK430" i="1"/>
  <c r="CK467" i="1"/>
  <c r="DP430" i="1"/>
  <c r="DM430" i="1"/>
  <c r="DX430" i="1"/>
  <c r="DO430" i="1"/>
  <c r="BX467" i="1"/>
  <c r="DT430" i="1"/>
  <c r="DN430" i="1"/>
  <c r="DH430" i="1"/>
  <c r="CE467" i="1"/>
  <c r="DJ430" i="1"/>
  <c r="DS430" i="1"/>
  <c r="CA467" i="1"/>
  <c r="DG431" i="1"/>
  <c r="CO467" i="1"/>
  <c r="DR430" i="1"/>
  <c r="BZ467" i="1"/>
  <c r="CG467" i="1"/>
  <c r="CL467" i="1"/>
  <c r="DV430" i="1"/>
  <c r="DZ430" i="1"/>
  <c r="CQ467" i="1"/>
  <c r="DQ430" i="1"/>
  <c r="DL430" i="1"/>
  <c r="CD467" i="1"/>
  <c r="CB467" i="1"/>
  <c r="DU430" i="1"/>
  <c r="CP467" i="1"/>
  <c r="CJ467" i="1"/>
  <c r="BY467" i="1"/>
  <c r="CM467" i="1"/>
  <c r="CC467" i="1"/>
  <c r="CN467" i="1"/>
  <c r="DW430" i="1"/>
  <c r="BW468" i="1"/>
  <c r="DC432" i="1" l="1"/>
  <c r="DF431" i="1"/>
  <c r="BS469" i="1"/>
  <c r="BV468" i="1"/>
  <c r="BT469" i="1" l="1"/>
  <c r="BR469" i="1"/>
  <c r="BQ469" i="1" s="1"/>
  <c r="DB432" i="1"/>
  <c r="DA432" i="1" s="1"/>
  <c r="DD432" i="1"/>
  <c r="DS431" i="1"/>
  <c r="CD468" i="1"/>
  <c r="CJ468" i="1"/>
  <c r="CI468" i="1"/>
  <c r="CN468" i="1"/>
  <c r="BZ468" i="1"/>
  <c r="DL431" i="1"/>
  <c r="DI431" i="1"/>
  <c r="DJ431" i="1"/>
  <c r="DT431" i="1"/>
  <c r="DG432" i="1"/>
  <c r="DR431" i="1"/>
  <c r="DH431" i="1"/>
  <c r="DN431" i="1"/>
  <c r="CP468" i="1"/>
  <c r="CM468" i="1"/>
  <c r="CE468" i="1"/>
  <c r="DU431" i="1"/>
  <c r="CQ468" i="1"/>
  <c r="BX468" i="1"/>
  <c r="CF468" i="1"/>
  <c r="BW469" i="1"/>
  <c r="CO468" i="1"/>
  <c r="DO431" i="1"/>
  <c r="DQ431" i="1"/>
  <c r="DK431" i="1"/>
  <c r="CC468" i="1"/>
  <c r="DV431" i="1"/>
  <c r="DP431" i="1"/>
  <c r="DX431" i="1"/>
  <c r="CH468" i="1"/>
  <c r="DZ431" i="1"/>
  <c r="DW431" i="1"/>
  <c r="CG468" i="1"/>
  <c r="EA431" i="1"/>
  <c r="CL468" i="1"/>
  <c r="BY468" i="1"/>
  <c r="CB468" i="1"/>
  <c r="DY431" i="1"/>
  <c r="CA468" i="1"/>
  <c r="CK468" i="1"/>
  <c r="DM431" i="1"/>
  <c r="BV469" i="1" l="1"/>
  <c r="BS470" i="1"/>
  <c r="DF432" i="1"/>
  <c r="DC433" i="1"/>
  <c r="BT470" i="1" l="1"/>
  <c r="BR470" i="1"/>
  <c r="BQ470" i="1" s="1"/>
  <c r="DB433" i="1"/>
  <c r="DA433" i="1" s="1"/>
  <c r="DD433" i="1"/>
  <c r="DV432" i="1"/>
  <c r="DY432" i="1"/>
  <c r="BZ469" i="1"/>
  <c r="CA469" i="1"/>
  <c r="DJ432" i="1"/>
  <c r="DW432" i="1"/>
  <c r="CQ469" i="1"/>
  <c r="CH469" i="1"/>
  <c r="DU432" i="1"/>
  <c r="DL432" i="1"/>
  <c r="DG433" i="1"/>
  <c r="CN469" i="1"/>
  <c r="DZ432" i="1"/>
  <c r="CE469" i="1"/>
  <c r="CD469" i="1"/>
  <c r="CB469" i="1"/>
  <c r="DS432" i="1"/>
  <c r="DQ432" i="1"/>
  <c r="CC469" i="1"/>
  <c r="CK469" i="1"/>
  <c r="CL469" i="1"/>
  <c r="CO469" i="1"/>
  <c r="DP432" i="1"/>
  <c r="DR432" i="1"/>
  <c r="DO432" i="1"/>
  <c r="DI432" i="1"/>
  <c r="DM432" i="1"/>
  <c r="DX432" i="1"/>
  <c r="CG469" i="1"/>
  <c r="DK432" i="1"/>
  <c r="CM469" i="1"/>
  <c r="EA432" i="1"/>
  <c r="BY469" i="1"/>
  <c r="DH432" i="1"/>
  <c r="CJ469" i="1"/>
  <c r="CF469" i="1"/>
  <c r="CI469" i="1"/>
  <c r="DN432" i="1"/>
  <c r="DT432" i="1"/>
  <c r="CP469" i="1"/>
  <c r="BX469" i="1"/>
  <c r="BW470" i="1"/>
  <c r="BS471" i="1" l="1"/>
  <c r="BV470" i="1"/>
  <c r="DF433" i="1"/>
  <c r="DC434" i="1"/>
  <c r="DD434" i="1" l="1"/>
  <c r="DB434" i="1"/>
  <c r="DA434" i="1" s="1"/>
  <c r="BR471" i="1"/>
  <c r="BQ471" i="1" s="1"/>
  <c r="BT471" i="1"/>
  <c r="DZ433" i="1"/>
  <c r="CB470" i="1"/>
  <c r="CD470" i="1"/>
  <c r="CO470" i="1"/>
  <c r="BX470" i="1"/>
  <c r="DT433" i="1"/>
  <c r="DS433" i="1"/>
  <c r="DW433" i="1"/>
  <c r="DX433" i="1"/>
  <c r="DH433" i="1"/>
  <c r="DG434" i="1"/>
  <c r="DU433" i="1"/>
  <c r="DJ433" i="1"/>
  <c r="CG470" i="1"/>
  <c r="DL433" i="1"/>
  <c r="CM470" i="1"/>
  <c r="CK470" i="1"/>
  <c r="CH470" i="1"/>
  <c r="DM433" i="1"/>
  <c r="BY470" i="1"/>
  <c r="DR433" i="1"/>
  <c r="CA470" i="1"/>
  <c r="DQ433" i="1"/>
  <c r="CN470" i="1"/>
  <c r="DO433" i="1"/>
  <c r="BZ470" i="1"/>
  <c r="CP470" i="1"/>
  <c r="CJ470" i="1"/>
  <c r="EA433" i="1"/>
  <c r="DI433" i="1"/>
  <c r="DY433" i="1"/>
  <c r="CC470" i="1"/>
  <c r="CE470" i="1"/>
  <c r="DP433" i="1"/>
  <c r="CI470" i="1"/>
  <c r="DK433" i="1"/>
  <c r="CL470" i="1"/>
  <c r="CQ470" i="1"/>
  <c r="DV433" i="1"/>
  <c r="DN433" i="1"/>
  <c r="CF470" i="1"/>
  <c r="BW471" i="1"/>
  <c r="BS472" i="1" l="1"/>
  <c r="BV471" i="1"/>
  <c r="DF434" i="1"/>
  <c r="DC435" i="1"/>
  <c r="DD435" i="1" l="1"/>
  <c r="DB435" i="1"/>
  <c r="DA435" i="1" s="1"/>
  <c r="BT472" i="1"/>
  <c r="BR472" i="1"/>
  <c r="BQ472" i="1" s="1"/>
  <c r="DZ434" i="1"/>
  <c r="BZ471" i="1"/>
  <c r="CD471" i="1"/>
  <c r="CA471" i="1"/>
  <c r="DN434" i="1"/>
  <c r="EA434" i="1"/>
  <c r="DX434" i="1"/>
  <c r="DU434" i="1"/>
  <c r="CH471" i="1"/>
  <c r="DI434" i="1"/>
  <c r="DG435" i="1"/>
  <c r="BW472" i="1"/>
  <c r="CL471" i="1"/>
  <c r="DR434" i="1"/>
  <c r="CQ471" i="1"/>
  <c r="CO471" i="1"/>
  <c r="BX471" i="1"/>
  <c r="BY471" i="1"/>
  <c r="CF471" i="1"/>
  <c r="DJ434" i="1"/>
  <c r="CN471" i="1"/>
  <c r="DO434" i="1"/>
  <c r="CI471" i="1"/>
  <c r="DL434" i="1"/>
  <c r="DS434" i="1"/>
  <c r="CE471" i="1"/>
  <c r="CJ471" i="1"/>
  <c r="CG471" i="1"/>
  <c r="DM434" i="1"/>
  <c r="DT434" i="1"/>
  <c r="DV434" i="1"/>
  <c r="CP471" i="1"/>
  <c r="DP434" i="1"/>
  <c r="CB471" i="1"/>
  <c r="CM471" i="1"/>
  <c r="DK434" i="1"/>
  <c r="DQ434" i="1"/>
  <c r="CK471" i="1"/>
  <c r="DY434" i="1"/>
  <c r="DH434" i="1"/>
  <c r="DW434" i="1"/>
  <c r="CC471" i="1"/>
  <c r="BV472" i="1" l="1"/>
  <c r="BS473" i="1"/>
  <c r="DC436" i="1"/>
  <c r="DF435" i="1"/>
  <c r="DB436" i="1" l="1"/>
  <c r="DA436" i="1" s="1"/>
  <c r="DD436" i="1"/>
  <c r="BT473" i="1"/>
  <c r="BR473" i="1"/>
  <c r="BQ473" i="1" s="1"/>
  <c r="CD472" i="1"/>
  <c r="DR435" i="1"/>
  <c r="DL435" i="1"/>
  <c r="CJ472" i="1"/>
  <c r="DS435" i="1"/>
  <c r="DJ435" i="1"/>
  <c r="DZ435" i="1"/>
  <c r="CK472" i="1"/>
  <c r="DT435" i="1"/>
  <c r="DU435" i="1"/>
  <c r="BW473" i="1"/>
  <c r="CI472" i="1"/>
  <c r="CO472" i="1"/>
  <c r="DG436" i="1"/>
  <c r="DI435" i="1"/>
  <c r="CE472" i="1"/>
  <c r="DN435" i="1"/>
  <c r="DV435" i="1"/>
  <c r="DO435" i="1"/>
  <c r="CB472" i="1"/>
  <c r="DK435" i="1"/>
  <c r="DP435" i="1"/>
  <c r="CP472" i="1"/>
  <c r="CF472" i="1"/>
  <c r="CM472" i="1"/>
  <c r="DQ435" i="1"/>
  <c r="BZ472" i="1"/>
  <c r="DW435" i="1"/>
  <c r="DM435" i="1"/>
  <c r="CG472" i="1"/>
  <c r="EA435" i="1"/>
  <c r="BY472" i="1"/>
  <c r="BX472" i="1"/>
  <c r="CC472" i="1"/>
  <c r="DX435" i="1"/>
  <c r="DH435" i="1"/>
  <c r="CN472" i="1"/>
  <c r="CA472" i="1"/>
  <c r="CL472" i="1"/>
  <c r="CQ472" i="1"/>
  <c r="DY435" i="1"/>
  <c r="CH472" i="1"/>
  <c r="DC437" i="1" l="1"/>
  <c r="DF436" i="1"/>
  <c r="BS474" i="1"/>
  <c r="BV473" i="1"/>
  <c r="BT474" i="1" l="1"/>
  <c r="BR474" i="1"/>
  <c r="BQ474" i="1" s="1"/>
  <c r="DD437" i="1"/>
  <c r="DB437" i="1"/>
  <c r="DA437" i="1" s="1"/>
  <c r="DZ436" i="1"/>
  <c r="DS436" i="1"/>
  <c r="DN436" i="1"/>
  <c r="CD473" i="1"/>
  <c r="DT436" i="1"/>
  <c r="CI473" i="1"/>
  <c r="CO473" i="1"/>
  <c r="CK473" i="1"/>
  <c r="CP473" i="1"/>
  <c r="CM473" i="1"/>
  <c r="BW474" i="1"/>
  <c r="DK436" i="1"/>
  <c r="DO436" i="1"/>
  <c r="DG437" i="1"/>
  <c r="DI436" i="1"/>
  <c r="CG473" i="1"/>
  <c r="DJ436" i="1"/>
  <c r="CB473" i="1"/>
  <c r="DH436" i="1"/>
  <c r="CA473" i="1"/>
  <c r="BZ473" i="1"/>
  <c r="CE473" i="1"/>
  <c r="DP436" i="1"/>
  <c r="CF473" i="1"/>
  <c r="BX473" i="1"/>
  <c r="DX436" i="1"/>
  <c r="CC473" i="1"/>
  <c r="EA436" i="1"/>
  <c r="CN473" i="1"/>
  <c r="CJ473" i="1"/>
  <c r="CH473" i="1"/>
  <c r="DR436" i="1"/>
  <c r="DM436" i="1"/>
  <c r="DQ436" i="1"/>
  <c r="CQ473" i="1"/>
  <c r="CL473" i="1"/>
  <c r="DU436" i="1"/>
  <c r="DW436" i="1"/>
  <c r="DL436" i="1"/>
  <c r="DY436" i="1"/>
  <c r="DV436" i="1"/>
  <c r="BY473" i="1"/>
  <c r="DC438" i="1" l="1"/>
  <c r="DF437" i="1"/>
  <c r="BV474" i="1"/>
  <c r="BS475" i="1"/>
  <c r="BT475" i="1" l="1"/>
  <c r="BR475" i="1"/>
  <c r="BQ475" i="1" s="1"/>
  <c r="DB438" i="1"/>
  <c r="DA438" i="1" s="1"/>
  <c r="DD438" i="1"/>
  <c r="DM437" i="1"/>
  <c r="DI437" i="1"/>
  <c r="CN474" i="1"/>
  <c r="DX437" i="1"/>
  <c r="DK437" i="1"/>
  <c r="BX474" i="1"/>
  <c r="DS437" i="1"/>
  <c r="CK474" i="1"/>
  <c r="DO437" i="1"/>
  <c r="CM474" i="1"/>
  <c r="BW475" i="1"/>
  <c r="DQ437" i="1"/>
  <c r="CI474" i="1"/>
  <c r="DG438" i="1"/>
  <c r="DJ437" i="1"/>
  <c r="DV437" i="1"/>
  <c r="CD474" i="1"/>
  <c r="DP437" i="1"/>
  <c r="BZ474" i="1"/>
  <c r="DL437" i="1"/>
  <c r="CQ474" i="1"/>
  <c r="CJ474" i="1"/>
  <c r="CP474" i="1"/>
  <c r="DU437" i="1"/>
  <c r="DT437" i="1"/>
  <c r="CL474" i="1"/>
  <c r="CA474" i="1"/>
  <c r="DN437" i="1"/>
  <c r="DR437" i="1"/>
  <c r="DH437" i="1"/>
  <c r="CF474" i="1"/>
  <c r="CC474" i="1"/>
  <c r="CG474" i="1"/>
  <c r="DZ437" i="1"/>
  <c r="BY474" i="1"/>
  <c r="CO474" i="1"/>
  <c r="DW437" i="1"/>
  <c r="CE474" i="1"/>
  <c r="CH474" i="1"/>
  <c r="CB474" i="1"/>
  <c r="EA437" i="1"/>
  <c r="DY437" i="1"/>
  <c r="DC439" i="1" l="1"/>
  <c r="DF438" i="1"/>
  <c r="BS476" i="1"/>
  <c r="BV475" i="1"/>
  <c r="BT476" i="1" l="1"/>
  <c r="BR476" i="1"/>
  <c r="BQ476" i="1" s="1"/>
  <c r="DD439" i="1"/>
  <c r="DB439" i="1"/>
  <c r="DA439" i="1" s="1"/>
  <c r="DJ438" i="1"/>
  <c r="BZ475" i="1"/>
  <c r="BX475" i="1"/>
  <c r="CQ475" i="1"/>
  <c r="BY475" i="1"/>
  <c r="CN475" i="1"/>
  <c r="EA438" i="1"/>
  <c r="CC475" i="1"/>
  <c r="CD475" i="1"/>
  <c r="CK475" i="1"/>
  <c r="DG439" i="1"/>
  <c r="DY438" i="1"/>
  <c r="DS438" i="1"/>
  <c r="DL438" i="1"/>
  <c r="DP438" i="1"/>
  <c r="DU438" i="1"/>
  <c r="CL475" i="1"/>
  <c r="DX438" i="1"/>
  <c r="DR438" i="1"/>
  <c r="CO475" i="1"/>
  <c r="CP475" i="1"/>
  <c r="CB475" i="1"/>
  <c r="CE475" i="1"/>
  <c r="DK438" i="1"/>
  <c r="DQ438" i="1"/>
  <c r="CH475" i="1"/>
  <c r="CF475" i="1"/>
  <c r="CA475" i="1"/>
  <c r="CM475" i="1"/>
  <c r="DT438" i="1"/>
  <c r="BW476" i="1"/>
  <c r="CI475" i="1"/>
  <c r="CJ475" i="1"/>
  <c r="DO438" i="1"/>
  <c r="DV438" i="1"/>
  <c r="DH438" i="1"/>
  <c r="CG475" i="1"/>
  <c r="DN438" i="1"/>
  <c r="DM438" i="1"/>
  <c r="DW438" i="1"/>
  <c r="DZ438" i="1"/>
  <c r="DI438" i="1"/>
  <c r="BS477" i="1" l="1"/>
  <c r="BV476" i="1"/>
  <c r="DF439" i="1"/>
  <c r="DC440" i="1"/>
  <c r="DB440" i="1" l="1"/>
  <c r="DA440" i="1" s="1"/>
  <c r="DD440" i="1"/>
  <c r="BR477" i="1"/>
  <c r="BQ477" i="1" s="1"/>
  <c r="BT477" i="1"/>
  <c r="CK476" i="1"/>
  <c r="CP476" i="1"/>
  <c r="CE476" i="1"/>
  <c r="BY476" i="1"/>
  <c r="DP439" i="1"/>
  <c r="DO439" i="1"/>
  <c r="CO476" i="1"/>
  <c r="CD476" i="1"/>
  <c r="CH476" i="1"/>
  <c r="CJ476" i="1"/>
  <c r="DG440" i="1"/>
  <c r="CB476" i="1"/>
  <c r="DV439" i="1"/>
  <c r="DQ439" i="1"/>
  <c r="CF476" i="1"/>
  <c r="EA439" i="1"/>
  <c r="BX476" i="1"/>
  <c r="DH439" i="1"/>
  <c r="CL476" i="1"/>
  <c r="CC476" i="1"/>
  <c r="DJ439" i="1"/>
  <c r="BW477" i="1"/>
  <c r="DW439" i="1"/>
  <c r="DY439" i="1"/>
  <c r="CI476" i="1"/>
  <c r="DK439" i="1"/>
  <c r="DN439" i="1"/>
  <c r="CQ476" i="1"/>
  <c r="BZ476" i="1"/>
  <c r="DM439" i="1"/>
  <c r="DI439" i="1"/>
  <c r="CA476" i="1"/>
  <c r="DL439" i="1"/>
  <c r="DS439" i="1"/>
  <c r="DU439" i="1"/>
  <c r="DR439" i="1"/>
  <c r="DT439" i="1"/>
  <c r="CG476" i="1"/>
  <c r="CN476" i="1"/>
  <c r="DX439" i="1"/>
  <c r="CM476" i="1"/>
  <c r="DZ439" i="1"/>
  <c r="BV477" i="1" l="1"/>
  <c r="BS478" i="1"/>
  <c r="DF440" i="1"/>
  <c r="DC441" i="1"/>
  <c r="BR478" i="1" l="1"/>
  <c r="BQ478" i="1" s="1"/>
  <c r="BT478" i="1"/>
  <c r="DD441" i="1"/>
  <c r="DB441" i="1"/>
  <c r="DA441" i="1" s="1"/>
  <c r="DT440" i="1"/>
  <c r="CA477" i="1"/>
  <c r="DY440" i="1"/>
  <c r="CM477" i="1"/>
  <c r="DZ440" i="1"/>
  <c r="DI440" i="1"/>
  <c r="CQ477" i="1"/>
  <c r="CD477" i="1"/>
  <c r="EA440" i="1"/>
  <c r="DP440" i="1"/>
  <c r="BW478" i="1"/>
  <c r="DG441" i="1"/>
  <c r="CB477" i="1"/>
  <c r="DM440" i="1"/>
  <c r="BZ477" i="1"/>
  <c r="DK440" i="1"/>
  <c r="CP477" i="1"/>
  <c r="DJ440" i="1"/>
  <c r="CI477" i="1"/>
  <c r="DN440" i="1"/>
  <c r="DQ440" i="1"/>
  <c r="DO440" i="1"/>
  <c r="DH440" i="1"/>
  <c r="CG477" i="1"/>
  <c r="BX477" i="1"/>
  <c r="CH477" i="1"/>
  <c r="DL440" i="1"/>
  <c r="DV440" i="1"/>
  <c r="DR440" i="1"/>
  <c r="DW440" i="1"/>
  <c r="CE477" i="1"/>
  <c r="CC477" i="1"/>
  <c r="CJ477" i="1"/>
  <c r="DX440" i="1"/>
  <c r="DS440" i="1"/>
  <c r="DU440" i="1"/>
  <c r="CK477" i="1"/>
  <c r="CN477" i="1"/>
  <c r="CF477" i="1"/>
  <c r="BY477" i="1"/>
  <c r="CL477" i="1"/>
  <c r="CO477" i="1"/>
  <c r="DC442" i="1" l="1"/>
  <c r="DF441" i="1"/>
  <c r="BS479" i="1"/>
  <c r="BV478" i="1"/>
  <c r="BR479" i="1" l="1"/>
  <c r="BQ479" i="1" s="1"/>
  <c r="BT479" i="1"/>
  <c r="DB442" i="1"/>
  <c r="DA442" i="1" s="1"/>
  <c r="DD442" i="1"/>
  <c r="CQ478" i="1"/>
  <c r="CH478" i="1"/>
  <c r="CI478" i="1"/>
  <c r="CD478" i="1"/>
  <c r="CP478" i="1"/>
  <c r="CF478" i="1"/>
  <c r="BZ478" i="1"/>
  <c r="DI441" i="1"/>
  <c r="BX478" i="1"/>
  <c r="CM478" i="1"/>
  <c r="DG442" i="1"/>
  <c r="DL441" i="1"/>
  <c r="DR441" i="1"/>
  <c r="CA478" i="1"/>
  <c r="DN441" i="1"/>
  <c r="DS441" i="1"/>
  <c r="DZ441" i="1"/>
  <c r="CE478" i="1"/>
  <c r="DK441" i="1"/>
  <c r="DP441" i="1"/>
  <c r="DO441" i="1"/>
  <c r="BW479" i="1"/>
  <c r="DQ441" i="1"/>
  <c r="CK478" i="1"/>
  <c r="CO478" i="1"/>
  <c r="DY441" i="1"/>
  <c r="CB478" i="1"/>
  <c r="CG478" i="1"/>
  <c r="CJ478" i="1"/>
  <c r="BY478" i="1"/>
  <c r="DW441" i="1"/>
  <c r="CN478" i="1"/>
  <c r="CL478" i="1"/>
  <c r="DM441" i="1"/>
  <c r="DU441" i="1"/>
  <c r="DT441" i="1"/>
  <c r="DJ441" i="1"/>
  <c r="EA441" i="1"/>
  <c r="CC478" i="1"/>
  <c r="DH441" i="1"/>
  <c r="DV441" i="1"/>
  <c r="DX441" i="1"/>
  <c r="BS480" i="1" l="1"/>
  <c r="BV479" i="1"/>
  <c r="DF442" i="1"/>
  <c r="DC443" i="1"/>
  <c r="DD443" i="1" l="1"/>
  <c r="DB443" i="1"/>
  <c r="DA443" i="1" s="1"/>
  <c r="BR480" i="1"/>
  <c r="BQ480" i="1" s="1"/>
  <c r="BT480" i="1"/>
  <c r="DH442" i="1"/>
  <c r="DS442" i="1"/>
  <c r="EA442" i="1"/>
  <c r="DP442" i="1"/>
  <c r="DX442" i="1"/>
  <c r="CN479" i="1"/>
  <c r="DK442" i="1"/>
  <c r="DU442" i="1"/>
  <c r="CQ479" i="1"/>
  <c r="CA479" i="1"/>
  <c r="BW480" i="1"/>
  <c r="CJ479" i="1"/>
  <c r="DL442" i="1"/>
  <c r="CI479" i="1"/>
  <c r="CO479" i="1"/>
  <c r="CG479" i="1"/>
  <c r="DQ442" i="1"/>
  <c r="DY442" i="1"/>
  <c r="DR442" i="1"/>
  <c r="DM442" i="1"/>
  <c r="BZ479" i="1"/>
  <c r="DG443" i="1"/>
  <c r="CM479" i="1"/>
  <c r="DZ442" i="1"/>
  <c r="DJ442" i="1"/>
  <c r="BY479" i="1"/>
  <c r="CK479" i="1"/>
  <c r="DO442" i="1"/>
  <c r="CD479" i="1"/>
  <c r="BX479" i="1"/>
  <c r="CB479" i="1"/>
  <c r="CL479" i="1"/>
  <c r="CC479" i="1"/>
  <c r="CP479" i="1"/>
  <c r="DN442" i="1"/>
  <c r="CH479" i="1"/>
  <c r="CF479" i="1"/>
  <c r="DT442" i="1"/>
  <c r="DW442" i="1"/>
  <c r="CE479" i="1"/>
  <c r="DI442" i="1"/>
  <c r="DV442" i="1"/>
  <c r="DF443" i="1" l="1"/>
  <c r="DC444" i="1"/>
  <c r="BS481" i="1"/>
  <c r="BV480" i="1"/>
  <c r="BT481" i="1" l="1"/>
  <c r="BR481" i="1"/>
  <c r="BQ481" i="1" s="1"/>
  <c r="DB444" i="1"/>
  <c r="DA444" i="1" s="1"/>
  <c r="DD444" i="1"/>
  <c r="CJ480" i="1"/>
  <c r="CN480" i="1"/>
  <c r="CL480" i="1"/>
  <c r="DU443" i="1"/>
  <c r="CI480" i="1"/>
  <c r="DK443" i="1"/>
  <c r="DS443" i="1"/>
  <c r="CD480" i="1"/>
  <c r="CP480" i="1"/>
  <c r="DQ443" i="1"/>
  <c r="DG444" i="1"/>
  <c r="DJ443" i="1"/>
  <c r="DI443" i="1"/>
  <c r="DM443" i="1"/>
  <c r="BZ480" i="1"/>
  <c r="DN443" i="1"/>
  <c r="DX443" i="1"/>
  <c r="DP443" i="1"/>
  <c r="CK480" i="1"/>
  <c r="CC480" i="1"/>
  <c r="CE480" i="1"/>
  <c r="BW481" i="1"/>
  <c r="DO443" i="1"/>
  <c r="DY443" i="1"/>
  <c r="CF480" i="1"/>
  <c r="CM480" i="1"/>
  <c r="CO480" i="1"/>
  <c r="CG480" i="1"/>
  <c r="BY480" i="1"/>
  <c r="DR443" i="1"/>
  <c r="DL443" i="1"/>
  <c r="CH480" i="1"/>
  <c r="DH443" i="1"/>
  <c r="EA443" i="1"/>
  <c r="DW443" i="1"/>
  <c r="BX480" i="1"/>
  <c r="CB480" i="1"/>
  <c r="CA480" i="1"/>
  <c r="CQ480" i="1"/>
  <c r="DT443" i="1"/>
  <c r="DV443" i="1"/>
  <c r="DZ443" i="1"/>
  <c r="BV481" i="1" l="1"/>
  <c r="BS482" i="1"/>
  <c r="DF444" i="1"/>
  <c r="DC445" i="1"/>
  <c r="BT482" i="1" l="1"/>
  <c r="BR482" i="1"/>
  <c r="BQ482" i="1" s="1"/>
  <c r="DD445" i="1"/>
  <c r="DB445" i="1"/>
  <c r="DA445" i="1" s="1"/>
  <c r="DX444" i="1"/>
  <c r="CF481" i="1"/>
  <c r="DR444" i="1"/>
  <c r="DT444" i="1"/>
  <c r="CC481" i="1"/>
  <c r="DJ444" i="1"/>
  <c r="DI444" i="1"/>
  <c r="CH481" i="1"/>
  <c r="BY481" i="1"/>
  <c r="DK444" i="1"/>
  <c r="DG445" i="1"/>
  <c r="CG481" i="1"/>
  <c r="BW482" i="1"/>
  <c r="BX481" i="1"/>
  <c r="CI481" i="1"/>
  <c r="DZ444" i="1"/>
  <c r="DV444" i="1"/>
  <c r="DU444" i="1"/>
  <c r="DW444" i="1"/>
  <c r="CB481" i="1"/>
  <c r="BZ481" i="1"/>
  <c r="CL481" i="1"/>
  <c r="CD481" i="1"/>
  <c r="CN481" i="1"/>
  <c r="CK481" i="1"/>
  <c r="DS444" i="1"/>
  <c r="CA481" i="1"/>
  <c r="DQ444" i="1"/>
  <c r="CM481" i="1"/>
  <c r="DM444" i="1"/>
  <c r="DO444" i="1"/>
  <c r="DL444" i="1"/>
  <c r="CP481" i="1"/>
  <c r="CJ481" i="1"/>
  <c r="DY444" i="1"/>
  <c r="EA444" i="1"/>
  <c r="DH444" i="1"/>
  <c r="CE481" i="1"/>
  <c r="CO481" i="1"/>
  <c r="CQ481" i="1"/>
  <c r="DN444" i="1"/>
  <c r="DP444" i="1"/>
  <c r="BV482" i="1" l="1"/>
  <c r="BS483" i="1"/>
  <c r="DC446" i="1"/>
  <c r="DF445" i="1"/>
  <c r="BR483" i="1" l="1"/>
  <c r="BQ483" i="1" s="1"/>
  <c r="BT483" i="1"/>
  <c r="DB446" i="1"/>
  <c r="DA446" i="1" s="1"/>
  <c r="DD446" i="1"/>
  <c r="DZ445" i="1"/>
  <c r="DH445" i="1"/>
  <c r="CK482" i="1"/>
  <c r="CP482" i="1"/>
  <c r="DX445" i="1"/>
  <c r="DT445" i="1"/>
  <c r="CF482" i="1"/>
  <c r="CE482" i="1"/>
  <c r="BX482" i="1"/>
  <c r="CG482" i="1"/>
  <c r="DG446" i="1"/>
  <c r="DN445" i="1"/>
  <c r="CJ482" i="1"/>
  <c r="DP445" i="1"/>
  <c r="DO445" i="1"/>
  <c r="EA445" i="1"/>
  <c r="DR445" i="1"/>
  <c r="CB482" i="1"/>
  <c r="CQ482" i="1"/>
  <c r="CN482" i="1"/>
  <c r="DU445" i="1"/>
  <c r="BW483" i="1"/>
  <c r="DI445" i="1"/>
  <c r="DS445" i="1"/>
  <c r="CI482" i="1"/>
  <c r="CC482" i="1"/>
  <c r="DW445" i="1"/>
  <c r="CH482" i="1"/>
  <c r="DV445" i="1"/>
  <c r="DJ445" i="1"/>
  <c r="BZ482" i="1"/>
  <c r="DQ445" i="1"/>
  <c r="DY445" i="1"/>
  <c r="CA482" i="1"/>
  <c r="CM482" i="1"/>
  <c r="DM445" i="1"/>
  <c r="CD482" i="1"/>
  <c r="DL445" i="1"/>
  <c r="DK445" i="1"/>
  <c r="CL482" i="1"/>
  <c r="CO482" i="1"/>
  <c r="BY482" i="1"/>
  <c r="BV483" i="1" l="1"/>
  <c r="BS484" i="1"/>
  <c r="DF446" i="1"/>
  <c r="DC447" i="1"/>
  <c r="DD447" i="1" l="1"/>
  <c r="DB447" i="1"/>
  <c r="DA447" i="1" s="1"/>
  <c r="BT484" i="1"/>
  <c r="BR484" i="1"/>
  <c r="BQ484" i="1" s="1"/>
  <c r="DX446" i="1"/>
  <c r="DO446" i="1"/>
  <c r="CB483" i="1"/>
  <c r="CP483" i="1"/>
  <c r="CG483" i="1"/>
  <c r="CN483" i="1"/>
  <c r="DR446" i="1"/>
  <c r="DY446" i="1"/>
  <c r="DI446" i="1"/>
  <c r="EA446" i="1"/>
  <c r="BW484" i="1"/>
  <c r="DG447" i="1"/>
  <c r="CI483" i="1"/>
  <c r="DL446" i="1"/>
  <c r="DJ446" i="1"/>
  <c r="DZ446" i="1"/>
  <c r="DN446" i="1"/>
  <c r="DV446" i="1"/>
  <c r="CE483" i="1"/>
  <c r="DH446" i="1"/>
  <c r="DK446" i="1"/>
  <c r="BY483" i="1"/>
  <c r="CL483" i="1"/>
  <c r="CH483" i="1"/>
  <c r="CO483" i="1"/>
  <c r="DQ446" i="1"/>
  <c r="DM446" i="1"/>
  <c r="DS446" i="1"/>
  <c r="CQ483" i="1"/>
  <c r="BZ483" i="1"/>
  <c r="CK483" i="1"/>
  <c r="CC483" i="1"/>
  <c r="DU446" i="1"/>
  <c r="CM483" i="1"/>
  <c r="DW446" i="1"/>
  <c r="DP446" i="1"/>
  <c r="DT446" i="1"/>
  <c r="CJ483" i="1"/>
  <c r="CD483" i="1"/>
  <c r="BX483" i="1"/>
  <c r="CF483" i="1"/>
  <c r="CA483" i="1"/>
  <c r="DC448" i="1" l="1"/>
  <c r="DF447" i="1"/>
  <c r="BS485" i="1"/>
  <c r="BV484" i="1"/>
  <c r="BT485" i="1" l="1"/>
  <c r="BR485" i="1"/>
  <c r="BQ485" i="1" s="1"/>
  <c r="DB448" i="1"/>
  <c r="DA448" i="1" s="1"/>
  <c r="DD448" i="1"/>
  <c r="DH447" i="1"/>
  <c r="CP484" i="1"/>
  <c r="BZ484" i="1"/>
  <c r="CF484" i="1"/>
  <c r="CO484" i="1"/>
  <c r="DS447" i="1"/>
  <c r="BX484" i="1"/>
  <c r="DL447" i="1"/>
  <c r="CB484" i="1"/>
  <c r="CI484" i="1"/>
  <c r="DG448" i="1"/>
  <c r="DQ447" i="1"/>
  <c r="CC484" i="1"/>
  <c r="DN447" i="1"/>
  <c r="DO447" i="1"/>
  <c r="DI447" i="1"/>
  <c r="DX447" i="1"/>
  <c r="DV447" i="1"/>
  <c r="DP447" i="1"/>
  <c r="DY447" i="1"/>
  <c r="CK484" i="1"/>
  <c r="CA484" i="1"/>
  <c r="CL484" i="1"/>
  <c r="DZ447" i="1"/>
  <c r="EA447" i="1"/>
  <c r="DW447" i="1"/>
  <c r="DK447" i="1"/>
  <c r="DM447" i="1"/>
  <c r="DJ447" i="1"/>
  <c r="CD484" i="1"/>
  <c r="BY484" i="1"/>
  <c r="CE484" i="1"/>
  <c r="CH484" i="1"/>
  <c r="CG484" i="1"/>
  <c r="CN484" i="1"/>
  <c r="DT447" i="1"/>
  <c r="CM484" i="1"/>
  <c r="DR447" i="1"/>
  <c r="CJ484" i="1"/>
  <c r="CQ484" i="1"/>
  <c r="DU447" i="1"/>
  <c r="BW485" i="1"/>
  <c r="BV485" i="1" l="1"/>
  <c r="BS486" i="1"/>
  <c r="DF448" i="1"/>
  <c r="DC449" i="1"/>
  <c r="DD449" i="1" l="1"/>
  <c r="DB449" i="1"/>
  <c r="DA449" i="1" s="1"/>
  <c r="BR486" i="1"/>
  <c r="BQ486" i="1" s="1"/>
  <c r="BT486" i="1"/>
  <c r="CM485" i="1"/>
  <c r="BY485" i="1"/>
  <c r="CN485" i="1"/>
  <c r="CA485" i="1"/>
  <c r="DW448" i="1"/>
  <c r="DQ448" i="1"/>
  <c r="CD485" i="1"/>
  <c r="CQ485" i="1"/>
  <c r="DM448" i="1"/>
  <c r="DT448" i="1"/>
  <c r="BW486" i="1"/>
  <c r="DR448" i="1"/>
  <c r="DX448" i="1"/>
  <c r="CC485" i="1"/>
  <c r="CF485" i="1"/>
  <c r="DJ448" i="1"/>
  <c r="CL485" i="1"/>
  <c r="DL448" i="1"/>
  <c r="DO448" i="1"/>
  <c r="CE485" i="1"/>
  <c r="DN448" i="1"/>
  <c r="DG449" i="1"/>
  <c r="CO485" i="1"/>
  <c r="CH485" i="1"/>
  <c r="CB485" i="1"/>
  <c r="DS448" i="1"/>
  <c r="EA448" i="1"/>
  <c r="CI485" i="1"/>
  <c r="CG485" i="1"/>
  <c r="DU448" i="1"/>
  <c r="CJ485" i="1"/>
  <c r="BX485" i="1"/>
  <c r="DY448" i="1"/>
  <c r="BZ485" i="1"/>
  <c r="DZ448" i="1"/>
  <c r="DH448" i="1"/>
  <c r="DK448" i="1"/>
  <c r="CP485" i="1"/>
  <c r="DP448" i="1"/>
  <c r="DI448" i="1"/>
  <c r="DV448" i="1"/>
  <c r="CK485" i="1"/>
  <c r="DF449" i="1" l="1"/>
  <c r="DC450" i="1"/>
  <c r="BS487" i="1"/>
  <c r="BV486" i="1"/>
  <c r="DB450" i="1" l="1"/>
  <c r="DA450" i="1" s="1"/>
  <c r="DD450" i="1"/>
  <c r="BT487" i="1"/>
  <c r="BR487" i="1"/>
  <c r="BQ487" i="1" s="1"/>
  <c r="EA449" i="1"/>
  <c r="CN486" i="1"/>
  <c r="BZ486" i="1"/>
  <c r="CQ486" i="1"/>
  <c r="CC486" i="1"/>
  <c r="BX486" i="1"/>
  <c r="CM486" i="1"/>
  <c r="CP486" i="1"/>
  <c r="CG486" i="1"/>
  <c r="DZ449" i="1"/>
  <c r="DG450" i="1"/>
  <c r="DQ449" i="1"/>
  <c r="BW487" i="1"/>
  <c r="CF486" i="1"/>
  <c r="DY449" i="1"/>
  <c r="CE486" i="1"/>
  <c r="DJ449" i="1"/>
  <c r="DL449" i="1"/>
  <c r="BY486" i="1"/>
  <c r="CJ486" i="1"/>
  <c r="DI449" i="1"/>
  <c r="CK486" i="1"/>
  <c r="CH486" i="1"/>
  <c r="DS449" i="1"/>
  <c r="DR449" i="1"/>
  <c r="DX449" i="1"/>
  <c r="DM449" i="1"/>
  <c r="CA486" i="1"/>
  <c r="DV449" i="1"/>
  <c r="CB486" i="1"/>
  <c r="DU449" i="1"/>
  <c r="DW449" i="1"/>
  <c r="CO486" i="1"/>
  <c r="CL486" i="1"/>
  <c r="DT449" i="1"/>
  <c r="DO449" i="1"/>
  <c r="CD486" i="1"/>
  <c r="DP449" i="1"/>
  <c r="DN449" i="1"/>
  <c r="DH449" i="1"/>
  <c r="DK449" i="1"/>
  <c r="CI486" i="1"/>
  <c r="BS488" i="1" l="1"/>
  <c r="BV487" i="1"/>
  <c r="DC451" i="1"/>
  <c r="DF450" i="1"/>
  <c r="DD451" i="1" l="1"/>
  <c r="DB451" i="1"/>
  <c r="DA451" i="1" s="1"/>
  <c r="BT488" i="1"/>
  <c r="BR488" i="1"/>
  <c r="BQ488" i="1" s="1"/>
  <c r="DI450" i="1"/>
  <c r="CH487" i="1"/>
  <c r="CL487" i="1"/>
  <c r="DJ450" i="1"/>
  <c r="BY487" i="1"/>
  <c r="CI487" i="1"/>
  <c r="CE487" i="1"/>
  <c r="DX450" i="1"/>
  <c r="CB487" i="1"/>
  <c r="DQ450" i="1"/>
  <c r="DG451" i="1"/>
  <c r="DO450" i="1"/>
  <c r="CA487" i="1"/>
  <c r="BW488" i="1"/>
  <c r="DU450" i="1"/>
  <c r="DM450" i="1"/>
  <c r="DR450" i="1"/>
  <c r="CQ487" i="1"/>
  <c r="DK450" i="1"/>
  <c r="DS450" i="1"/>
  <c r="DL450" i="1"/>
  <c r="CC487" i="1"/>
  <c r="DP450" i="1"/>
  <c r="DZ450" i="1"/>
  <c r="CK487" i="1"/>
  <c r="DW450" i="1"/>
  <c r="DH450" i="1"/>
  <c r="EA450" i="1"/>
  <c r="DN450" i="1"/>
  <c r="CN487" i="1"/>
  <c r="CF487" i="1"/>
  <c r="CP487" i="1"/>
  <c r="DV450" i="1"/>
  <c r="CG487" i="1"/>
  <c r="CJ487" i="1"/>
  <c r="BZ487" i="1"/>
  <c r="CD487" i="1"/>
  <c r="CM487" i="1"/>
  <c r="BX487" i="1"/>
  <c r="DT450" i="1"/>
  <c r="CO487" i="1"/>
  <c r="DY450" i="1"/>
  <c r="BS489" i="1" l="1"/>
  <c r="BV488" i="1"/>
  <c r="DC452" i="1"/>
  <c r="DF451" i="1"/>
  <c r="DB452" i="1" l="1"/>
  <c r="DA452" i="1" s="1"/>
  <c r="DD452" i="1"/>
  <c r="BT489" i="1"/>
  <c r="BR489" i="1"/>
  <c r="BQ489" i="1" s="1"/>
  <c r="EA451" i="1"/>
  <c r="DQ451" i="1"/>
  <c r="DO451" i="1"/>
  <c r="DV451" i="1"/>
  <c r="DJ451" i="1"/>
  <c r="DL451" i="1"/>
  <c r="DY451" i="1"/>
  <c r="CM488" i="1"/>
  <c r="CC488" i="1"/>
  <c r="CN488" i="1"/>
  <c r="BW489" i="1"/>
  <c r="CE488" i="1"/>
  <c r="DH451" i="1"/>
  <c r="CL488" i="1"/>
  <c r="DT451" i="1"/>
  <c r="CJ488" i="1"/>
  <c r="BZ488" i="1"/>
  <c r="CP488" i="1"/>
  <c r="DZ451" i="1"/>
  <c r="DR451" i="1"/>
  <c r="DW451" i="1"/>
  <c r="DG452" i="1"/>
  <c r="CO488" i="1"/>
  <c r="DX451" i="1"/>
  <c r="DS451" i="1"/>
  <c r="DN451" i="1"/>
  <c r="BY488" i="1"/>
  <c r="DK451" i="1"/>
  <c r="DP451" i="1"/>
  <c r="CB488" i="1"/>
  <c r="CH488" i="1"/>
  <c r="DM451" i="1"/>
  <c r="CG488" i="1"/>
  <c r="DI451" i="1"/>
  <c r="CA488" i="1"/>
  <c r="DU451" i="1"/>
  <c r="CQ488" i="1"/>
  <c r="CI488" i="1"/>
  <c r="CD488" i="1"/>
  <c r="CF488" i="1"/>
  <c r="BX488" i="1"/>
  <c r="CK488" i="1"/>
  <c r="DC453" i="1" l="1"/>
  <c r="DF452" i="1"/>
  <c r="BS490" i="1"/>
  <c r="BV489" i="1"/>
  <c r="BR490" i="1" l="1"/>
  <c r="BQ490" i="1" s="1"/>
  <c r="BT490" i="1"/>
  <c r="DD453" i="1"/>
  <c r="DB453" i="1"/>
  <c r="DA453" i="1" s="1"/>
  <c r="DX452" i="1"/>
  <c r="DY452" i="1"/>
  <c r="BX489" i="1"/>
  <c r="CF489" i="1"/>
  <c r="CI489" i="1"/>
  <c r="CM489" i="1"/>
  <c r="DJ452" i="1"/>
  <c r="DQ452" i="1"/>
  <c r="DH452" i="1"/>
  <c r="DM452" i="1"/>
  <c r="DG453" i="1"/>
  <c r="BW490" i="1"/>
  <c r="BY489" i="1"/>
  <c r="DS452" i="1"/>
  <c r="DV452" i="1"/>
  <c r="EA452" i="1"/>
  <c r="DU452" i="1"/>
  <c r="DK452" i="1"/>
  <c r="CD489" i="1"/>
  <c r="DT452" i="1"/>
  <c r="CQ489" i="1"/>
  <c r="CP489" i="1"/>
  <c r="DZ452" i="1"/>
  <c r="DR452" i="1"/>
  <c r="DI452" i="1"/>
  <c r="DO452" i="1"/>
  <c r="DL452" i="1"/>
  <c r="CN489" i="1"/>
  <c r="DP452" i="1"/>
  <c r="CE489" i="1"/>
  <c r="BZ489" i="1"/>
  <c r="CK489" i="1"/>
  <c r="CJ489" i="1"/>
  <c r="CL489" i="1"/>
  <c r="DW452" i="1"/>
  <c r="CA489" i="1"/>
  <c r="CH489" i="1"/>
  <c r="CC489" i="1"/>
  <c r="CO489" i="1"/>
  <c r="DN452" i="1"/>
  <c r="CG489" i="1"/>
  <c r="CB489" i="1"/>
  <c r="BV490" i="1" l="1"/>
  <c r="BS491" i="1"/>
  <c r="DC454" i="1"/>
  <c r="DF453" i="1"/>
  <c r="BR491" i="1" l="1"/>
  <c r="BQ491" i="1" s="1"/>
  <c r="BT491" i="1"/>
  <c r="DD454" i="1"/>
  <c r="DB454" i="1"/>
  <c r="DA454" i="1" s="1"/>
  <c r="DS453" i="1"/>
  <c r="DW453" i="1"/>
  <c r="DX453" i="1"/>
  <c r="CB490" i="1"/>
  <c r="DZ453" i="1"/>
  <c r="DV453" i="1"/>
  <c r="CA490" i="1"/>
  <c r="CC490" i="1"/>
  <c r="DK453" i="1"/>
  <c r="CJ490" i="1"/>
  <c r="DG454" i="1"/>
  <c r="BW491" i="1"/>
  <c r="DJ453" i="1"/>
  <c r="DU453" i="1"/>
  <c r="CQ490" i="1"/>
  <c r="DL453" i="1"/>
  <c r="DO453" i="1"/>
  <c r="CH490" i="1"/>
  <c r="DQ453" i="1"/>
  <c r="CD490" i="1"/>
  <c r="DP453" i="1"/>
  <c r="CM490" i="1"/>
  <c r="CE490" i="1"/>
  <c r="BY490" i="1"/>
  <c r="DR453" i="1"/>
  <c r="CI490" i="1"/>
  <c r="DH453" i="1"/>
  <c r="CN490" i="1"/>
  <c r="CG490" i="1"/>
  <c r="EA453" i="1"/>
  <c r="DN453" i="1"/>
  <c r="CO490" i="1"/>
  <c r="CF490" i="1"/>
  <c r="DM453" i="1"/>
  <c r="BZ490" i="1"/>
  <c r="DY453" i="1"/>
  <c r="DT453" i="1"/>
  <c r="CL490" i="1"/>
  <c r="DI453" i="1"/>
  <c r="CK490" i="1"/>
  <c r="CP490" i="1"/>
  <c r="BX490" i="1"/>
  <c r="BV491" i="1" l="1"/>
  <c r="BS492" i="1"/>
  <c r="DF454" i="1"/>
  <c r="DC455" i="1"/>
  <c r="BT492" i="1" l="1"/>
  <c r="BR492" i="1"/>
  <c r="BQ492" i="1" s="1"/>
  <c r="DD455" i="1"/>
  <c r="DB455" i="1"/>
  <c r="DA455" i="1" s="1"/>
  <c r="CE491" i="1"/>
  <c r="DU454" i="1"/>
  <c r="CO491" i="1"/>
  <c r="DK454" i="1"/>
  <c r="DT454" i="1"/>
  <c r="DO454" i="1"/>
  <c r="DN454" i="1"/>
  <c r="DJ454" i="1"/>
  <c r="DS454" i="1"/>
  <c r="BZ491" i="1"/>
  <c r="BW492" i="1"/>
  <c r="CB491" i="1"/>
  <c r="DZ454" i="1"/>
  <c r="DY454" i="1"/>
  <c r="CJ491" i="1"/>
  <c r="DH454" i="1"/>
  <c r="CM491" i="1"/>
  <c r="CA491" i="1"/>
  <c r="CQ491" i="1"/>
  <c r="DP454" i="1"/>
  <c r="CD491" i="1"/>
  <c r="CI491" i="1"/>
  <c r="CK491" i="1"/>
  <c r="DL454" i="1"/>
  <c r="DV454" i="1"/>
  <c r="CL491" i="1"/>
  <c r="EA454" i="1"/>
  <c r="DI454" i="1"/>
  <c r="DX454" i="1"/>
  <c r="CF491" i="1"/>
  <c r="DG455" i="1"/>
  <c r="CC491" i="1"/>
  <c r="DR454" i="1"/>
  <c r="CP491" i="1"/>
  <c r="DQ454" i="1"/>
  <c r="DW454" i="1"/>
  <c r="CN491" i="1"/>
  <c r="BX491" i="1"/>
  <c r="CG491" i="1"/>
  <c r="BY491" i="1"/>
  <c r="CH491" i="1"/>
  <c r="DM454" i="1"/>
  <c r="DC456" i="1" l="1"/>
  <c r="DF455" i="1"/>
  <c r="BV492" i="1"/>
  <c r="BS493" i="1"/>
  <c r="BR493" i="1" l="1"/>
  <c r="BQ493" i="1" s="1"/>
  <c r="BT493" i="1"/>
  <c r="DB456" i="1"/>
  <c r="DA456" i="1" s="1"/>
  <c r="DD456" i="1"/>
  <c r="CQ492" i="1"/>
  <c r="DV455" i="1"/>
  <c r="DR455" i="1"/>
  <c r="CG492" i="1"/>
  <c r="CA492" i="1"/>
  <c r="CC492" i="1"/>
  <c r="CN492" i="1"/>
  <c r="DX455" i="1"/>
  <c r="CM492" i="1"/>
  <c r="DT455" i="1"/>
  <c r="BW493" i="1"/>
  <c r="CB492" i="1"/>
  <c r="DL455" i="1"/>
  <c r="DK455" i="1"/>
  <c r="DM455" i="1"/>
  <c r="CD492" i="1"/>
  <c r="DY455" i="1"/>
  <c r="DS455" i="1"/>
  <c r="DN455" i="1"/>
  <c r="DH455" i="1"/>
  <c r="BY492" i="1"/>
  <c r="DJ455" i="1"/>
  <c r="CF492" i="1"/>
  <c r="DO455" i="1"/>
  <c r="BZ492" i="1"/>
  <c r="DW455" i="1"/>
  <c r="DP455" i="1"/>
  <c r="EA455" i="1"/>
  <c r="CH492" i="1"/>
  <c r="DZ455" i="1"/>
  <c r="CJ492" i="1"/>
  <c r="CI492" i="1"/>
  <c r="DI455" i="1"/>
  <c r="CK492" i="1"/>
  <c r="CP492" i="1"/>
  <c r="DU455" i="1"/>
  <c r="DQ455" i="1"/>
  <c r="CO492" i="1"/>
  <c r="CL492" i="1"/>
  <c r="BX492" i="1"/>
  <c r="CE492" i="1"/>
  <c r="DG456" i="1"/>
  <c r="DC457" i="1" l="1"/>
  <c r="DF456" i="1"/>
  <c r="BS494" i="1"/>
  <c r="BV493" i="1"/>
  <c r="BT494" i="1" l="1"/>
  <c r="BR494" i="1"/>
  <c r="BQ494" i="1" s="1"/>
  <c r="DD457" i="1"/>
  <c r="DB457" i="1"/>
  <c r="DA457" i="1" s="1"/>
  <c r="CE493" i="1"/>
  <c r="DR456" i="1"/>
  <c r="CM493" i="1"/>
  <c r="DV456" i="1"/>
  <c r="CJ493" i="1"/>
  <c r="CP493" i="1"/>
  <c r="DP456" i="1"/>
  <c r="DY456" i="1"/>
  <c r="DM456" i="1"/>
  <c r="DN456" i="1"/>
  <c r="BW494" i="1"/>
  <c r="CQ493" i="1"/>
  <c r="CA493" i="1"/>
  <c r="DZ456" i="1"/>
  <c r="CO493" i="1"/>
  <c r="DU456" i="1"/>
  <c r="BX493" i="1"/>
  <c r="CB493" i="1"/>
  <c r="DH456" i="1"/>
  <c r="CC493" i="1"/>
  <c r="DJ456" i="1"/>
  <c r="CD493" i="1"/>
  <c r="DT456" i="1"/>
  <c r="DS456" i="1"/>
  <c r="CI493" i="1"/>
  <c r="CK493" i="1"/>
  <c r="DL456" i="1"/>
  <c r="DK456" i="1"/>
  <c r="CG493" i="1"/>
  <c r="DO456" i="1"/>
  <c r="DG457" i="1"/>
  <c r="CF493" i="1"/>
  <c r="DI456" i="1"/>
  <c r="DQ456" i="1"/>
  <c r="EA456" i="1"/>
  <c r="BZ493" i="1"/>
  <c r="CL493" i="1"/>
  <c r="DX456" i="1"/>
  <c r="DW456" i="1"/>
  <c r="CH493" i="1"/>
  <c r="BY493" i="1"/>
  <c r="CN493" i="1"/>
  <c r="DC458" i="1" l="1"/>
  <c r="DF457" i="1"/>
  <c r="BV494" i="1"/>
  <c r="BS495" i="1"/>
  <c r="BR495" i="1" l="1"/>
  <c r="BQ495" i="1" s="1"/>
  <c r="BT495" i="1"/>
  <c r="DB458" i="1"/>
  <c r="DA458" i="1" s="1"/>
  <c r="DD458" i="1"/>
  <c r="CC494" i="1"/>
  <c r="BZ494" i="1"/>
  <c r="DY457" i="1"/>
  <c r="CN494" i="1"/>
  <c r="CL494" i="1"/>
  <c r="DI457" i="1"/>
  <c r="DP457" i="1"/>
  <c r="DM457" i="1"/>
  <c r="DW457" i="1"/>
  <c r="DG458" i="1"/>
  <c r="DH457" i="1"/>
  <c r="CK494" i="1"/>
  <c r="BX494" i="1"/>
  <c r="CG494" i="1"/>
  <c r="DS457" i="1"/>
  <c r="DQ457" i="1"/>
  <c r="CQ494" i="1"/>
  <c r="EA457" i="1"/>
  <c r="CP494" i="1"/>
  <c r="DX457" i="1"/>
  <c r="DZ457" i="1"/>
  <c r="CD494" i="1"/>
  <c r="CE494" i="1"/>
  <c r="CO494" i="1"/>
  <c r="DN457" i="1"/>
  <c r="CH494" i="1"/>
  <c r="DL457" i="1"/>
  <c r="BY494" i="1"/>
  <c r="CA494" i="1"/>
  <c r="DV457" i="1"/>
  <c r="CB494" i="1"/>
  <c r="CF494" i="1"/>
  <c r="DO457" i="1"/>
  <c r="DR457" i="1"/>
  <c r="DU457" i="1"/>
  <c r="DK457" i="1"/>
  <c r="CI494" i="1"/>
  <c r="DT457" i="1"/>
  <c r="CJ494" i="1"/>
  <c r="DJ457" i="1"/>
  <c r="CM494" i="1"/>
  <c r="BW495" i="1"/>
  <c r="DC459" i="1" l="1"/>
  <c r="DF458" i="1"/>
  <c r="BS496" i="1"/>
  <c r="BV495" i="1"/>
  <c r="BR496" i="1" l="1"/>
  <c r="BQ496" i="1" s="1"/>
  <c r="BT496" i="1"/>
  <c r="DB459" i="1"/>
  <c r="DA459" i="1" s="1"/>
  <c r="DD459" i="1"/>
  <c r="CG495" i="1"/>
  <c r="DJ458" i="1"/>
  <c r="CN495" i="1"/>
  <c r="CH495" i="1"/>
  <c r="CQ495" i="1"/>
  <c r="CI495" i="1"/>
  <c r="CP495" i="1"/>
  <c r="BX495" i="1"/>
  <c r="DO458" i="1"/>
  <c r="DR458" i="1"/>
  <c r="DG459" i="1"/>
  <c r="DP458" i="1"/>
  <c r="BW496" i="1"/>
  <c r="DH458" i="1"/>
  <c r="DK458" i="1"/>
  <c r="DN458" i="1"/>
  <c r="DX458" i="1"/>
  <c r="DS458" i="1"/>
  <c r="DT458" i="1"/>
  <c r="DQ458" i="1"/>
  <c r="BY495" i="1"/>
  <c r="DU458" i="1"/>
  <c r="CC495" i="1"/>
  <c r="CK495" i="1"/>
  <c r="CA495" i="1"/>
  <c r="DW458" i="1"/>
  <c r="CF495" i="1"/>
  <c r="DV458" i="1"/>
  <c r="DY458" i="1"/>
  <c r="CD495" i="1"/>
  <c r="DM458" i="1"/>
  <c r="CM495" i="1"/>
  <c r="CL495" i="1"/>
  <c r="CE495" i="1"/>
  <c r="BZ495" i="1"/>
  <c r="DL458" i="1"/>
  <c r="DZ458" i="1"/>
  <c r="DI458" i="1"/>
  <c r="CJ495" i="1"/>
  <c r="CO495" i="1"/>
  <c r="EA458" i="1"/>
  <c r="CB495" i="1"/>
  <c r="BV496" i="1" l="1"/>
  <c r="BS497" i="1"/>
  <c r="DC460" i="1"/>
  <c r="DF459" i="1"/>
  <c r="BT497" i="1" l="1"/>
  <c r="BR497" i="1"/>
  <c r="BQ497" i="1" s="1"/>
  <c r="DD460" i="1"/>
  <c r="DB460" i="1"/>
  <c r="DA460" i="1" s="1"/>
  <c r="DY459" i="1"/>
  <c r="CG496" i="1"/>
  <c r="CO496" i="1"/>
  <c r="EA459" i="1"/>
  <c r="BZ496" i="1"/>
  <c r="DW459" i="1"/>
  <c r="CC496" i="1"/>
  <c r="CM496" i="1"/>
  <c r="CJ496" i="1"/>
  <c r="CP496" i="1"/>
  <c r="BW497" i="1"/>
  <c r="CN496" i="1"/>
  <c r="BX496" i="1"/>
  <c r="DX459" i="1"/>
  <c r="DP459" i="1"/>
  <c r="DK459" i="1"/>
  <c r="DN459" i="1"/>
  <c r="DM459" i="1"/>
  <c r="DU459" i="1"/>
  <c r="DV459" i="1"/>
  <c r="CQ496" i="1"/>
  <c r="DG460" i="1"/>
  <c r="DJ459" i="1"/>
  <c r="DL459" i="1"/>
  <c r="CD496" i="1"/>
  <c r="CH496" i="1"/>
  <c r="CK496" i="1"/>
  <c r="DT459" i="1"/>
  <c r="CB496" i="1"/>
  <c r="CI496" i="1"/>
  <c r="CL496" i="1"/>
  <c r="DZ459" i="1"/>
  <c r="CF496" i="1"/>
  <c r="CA496" i="1"/>
  <c r="DO459" i="1"/>
  <c r="DS459" i="1"/>
  <c r="DR459" i="1"/>
  <c r="DQ459" i="1"/>
  <c r="DI459" i="1"/>
  <c r="BY496" i="1"/>
  <c r="CE496" i="1"/>
  <c r="DH459" i="1"/>
  <c r="DC461" i="1" l="1"/>
  <c r="DF460" i="1"/>
  <c r="BS498" i="1"/>
  <c r="BV497" i="1"/>
  <c r="BR498" i="1" l="1"/>
  <c r="BQ498" i="1" s="1"/>
  <c r="BT498" i="1"/>
  <c r="DD461" i="1"/>
  <c r="DB461" i="1"/>
  <c r="DA461" i="1" s="1"/>
  <c r="DH460" i="1"/>
  <c r="CK497" i="1"/>
  <c r="DK460" i="1"/>
  <c r="DR460" i="1"/>
  <c r="CB497" i="1"/>
  <c r="DZ460" i="1"/>
  <c r="DM460" i="1"/>
  <c r="CM497" i="1"/>
  <c r="BY497" i="1"/>
  <c r="CF497" i="1"/>
  <c r="DG461" i="1"/>
  <c r="DT460" i="1"/>
  <c r="CA497" i="1"/>
  <c r="CH497" i="1"/>
  <c r="CI497" i="1"/>
  <c r="DO460" i="1"/>
  <c r="CJ497" i="1"/>
  <c r="CQ497" i="1"/>
  <c r="DU460" i="1"/>
  <c r="CL497" i="1"/>
  <c r="DX460" i="1"/>
  <c r="CC497" i="1"/>
  <c r="BW498" i="1"/>
  <c r="DP460" i="1"/>
  <c r="DV460" i="1"/>
  <c r="CP497" i="1"/>
  <c r="DL460" i="1"/>
  <c r="CD497" i="1"/>
  <c r="DJ460" i="1"/>
  <c r="CG497" i="1"/>
  <c r="CO497" i="1"/>
  <c r="DQ460" i="1"/>
  <c r="DS460" i="1"/>
  <c r="DI460" i="1"/>
  <c r="EA460" i="1"/>
  <c r="BX497" i="1"/>
  <c r="BZ497" i="1"/>
  <c r="DY460" i="1"/>
  <c r="DN460" i="1"/>
  <c r="DW460" i="1"/>
  <c r="CE497" i="1"/>
  <c r="CN497" i="1"/>
  <c r="BV498" i="1" l="1"/>
  <c r="BS499" i="1"/>
  <c r="DF461" i="1"/>
  <c r="DC462" i="1"/>
  <c r="DB462" i="1" l="1"/>
  <c r="DA462" i="1" s="1"/>
  <c r="DD462" i="1"/>
  <c r="BT499" i="1"/>
  <c r="BR499" i="1"/>
  <c r="BQ499" i="1" s="1"/>
  <c r="DO461" i="1"/>
  <c r="DQ461" i="1"/>
  <c r="DJ461" i="1"/>
  <c r="DY461" i="1"/>
  <c r="CL498" i="1"/>
  <c r="CK498" i="1"/>
  <c r="CP498" i="1"/>
  <c r="CF498" i="1"/>
  <c r="CA498" i="1"/>
  <c r="DS461" i="1"/>
  <c r="BW499" i="1"/>
  <c r="DG462" i="1"/>
  <c r="DZ461" i="1"/>
  <c r="BX498" i="1"/>
  <c r="DM461" i="1"/>
  <c r="DL461" i="1"/>
  <c r="CB498" i="1"/>
  <c r="DP461" i="1"/>
  <c r="DX461" i="1"/>
  <c r="DW461" i="1"/>
  <c r="DK461" i="1"/>
  <c r="CH498" i="1"/>
  <c r="DR461" i="1"/>
  <c r="BZ498" i="1"/>
  <c r="EA461" i="1"/>
  <c r="CG498" i="1"/>
  <c r="DN461" i="1"/>
  <c r="BY498" i="1"/>
  <c r="CM498" i="1"/>
  <c r="CQ498" i="1"/>
  <c r="DU461" i="1"/>
  <c r="DV461" i="1"/>
  <c r="CD498" i="1"/>
  <c r="DT461" i="1"/>
  <c r="CC498" i="1"/>
  <c r="DI461" i="1"/>
  <c r="CI498" i="1"/>
  <c r="CJ498" i="1"/>
  <c r="CO498" i="1"/>
  <c r="CE498" i="1"/>
  <c r="DH461" i="1"/>
  <c r="CN498" i="1"/>
  <c r="DF462" i="1" l="1"/>
  <c r="DB215" i="1"/>
  <c r="BV499" i="1"/>
  <c r="BR252" i="1"/>
  <c r="DJ462" i="1"/>
  <c r="DP462" i="1"/>
  <c r="CI499" i="1"/>
  <c r="DV462" i="1"/>
  <c r="CK499" i="1"/>
  <c r="CA499" i="1"/>
  <c r="DO462" i="1"/>
  <c r="EA462" i="1"/>
  <c r="DU462" i="1"/>
  <c r="BZ499" i="1"/>
  <c r="DN462" i="1"/>
  <c r="DW462" i="1"/>
  <c r="DS462" i="1"/>
  <c r="DQ462" i="1"/>
  <c r="CG499" i="1"/>
  <c r="DH462" i="1"/>
  <c r="DZ462" i="1"/>
  <c r="DX462" i="1"/>
  <c r="CL499" i="1"/>
  <c r="DI462" i="1"/>
  <c r="CQ499" i="1"/>
  <c r="DY462" i="1"/>
  <c r="CB499" i="1"/>
  <c r="BX499" i="1"/>
  <c r="CH499" i="1"/>
  <c r="DM462" i="1"/>
  <c r="BY499" i="1"/>
  <c r="DL462" i="1"/>
  <c r="CF499" i="1"/>
  <c r="CM499" i="1"/>
  <c r="CO499" i="1"/>
  <c r="CP499" i="1"/>
  <c r="CJ499" i="1"/>
  <c r="CC499" i="1"/>
  <c r="DK462" i="1"/>
  <c r="CD499" i="1"/>
  <c r="DT462" i="1"/>
  <c r="CN499" i="1"/>
  <c r="CE499" i="1"/>
  <c r="DR462" i="1"/>
</calcChain>
</file>

<file path=xl/sharedStrings.xml><?xml version="1.0" encoding="utf-8"?>
<sst xmlns="http://schemas.openxmlformats.org/spreadsheetml/2006/main" count="6032" uniqueCount="465">
  <si>
    <t>C</t>
  </si>
  <si>
    <t>Db</t>
  </si>
  <si>
    <t>Eb</t>
  </si>
  <si>
    <t>F</t>
  </si>
  <si>
    <t>Ab</t>
  </si>
  <si>
    <t>B</t>
  </si>
  <si>
    <t>A</t>
  </si>
  <si>
    <t>Bebop Dominant</t>
  </si>
  <si>
    <t>Bebop Dorian</t>
  </si>
  <si>
    <t>Bebop Major</t>
  </si>
  <si>
    <t>Bebop Melodic Minor</t>
  </si>
  <si>
    <t>Bebop Harmonic Minor</t>
  </si>
  <si>
    <t>8 Tone Spanish</t>
  </si>
  <si>
    <t>Diminished whole tone/half tone</t>
  </si>
  <si>
    <t>Ichikosucho</t>
  </si>
  <si>
    <t>Ionian 5 (or Augmented Ionian</t>
  </si>
  <si>
    <t>Dorian</t>
  </si>
  <si>
    <t>Dorian b2 {or b9}</t>
  </si>
  <si>
    <t>Dorian 4</t>
  </si>
  <si>
    <t>Dorian b5</t>
  </si>
  <si>
    <t>Phrygian (or Neopolitan Minor</t>
  </si>
  <si>
    <t>Phrygian b4</t>
  </si>
  <si>
    <t>Lydian</t>
  </si>
  <si>
    <t>Lydian 2 {or 2 or 9}</t>
  </si>
  <si>
    <t>Lydian 2 5</t>
  </si>
  <si>
    <t>Augmented Lydian</t>
  </si>
  <si>
    <t>Minor Lydian</t>
  </si>
  <si>
    <t>Myxolydian</t>
  </si>
  <si>
    <t>Myxolydian b2 {or b9}</t>
  </si>
  <si>
    <t>Locrian</t>
  </si>
  <si>
    <t>Locrian 6 {or 6}</t>
  </si>
  <si>
    <t>Locrian b7</t>
  </si>
  <si>
    <t>Melodic Minor {ascending}</t>
  </si>
  <si>
    <t>Arabian</t>
  </si>
  <si>
    <t>Enigmatic</t>
  </si>
  <si>
    <t>Hungarian Major</t>
  </si>
  <si>
    <t>Neopolitan</t>
  </si>
  <si>
    <t>Neopolitan Major</t>
  </si>
  <si>
    <t>Persian</t>
  </si>
  <si>
    <t>Purvi Theta</t>
  </si>
  <si>
    <t>Todi Theta</t>
  </si>
  <si>
    <t>Leading whole tone</t>
  </si>
  <si>
    <t>Blues</t>
  </si>
  <si>
    <t xml:space="preserve"> Country/Gospel</t>
  </si>
  <si>
    <t xml:space="preserve"> Augmented</t>
  </si>
  <si>
    <t>6 Tone Symmetrical</t>
  </si>
  <si>
    <t>Symmetrical Blues</t>
  </si>
  <si>
    <t>Symmetrical Exotic</t>
  </si>
  <si>
    <t>Prometheus</t>
  </si>
  <si>
    <t>Prometheus Neopolitan</t>
  </si>
  <si>
    <t>Whole Tone</t>
  </si>
  <si>
    <t>Major Pentatonic</t>
  </si>
  <si>
    <t>Chinese</t>
  </si>
  <si>
    <t>Egyptian</t>
  </si>
  <si>
    <t>Hirajoshi</t>
  </si>
  <si>
    <t>Indian</t>
  </si>
  <si>
    <t>Kumoi</t>
  </si>
  <si>
    <t>Muslim</t>
  </si>
  <si>
    <t>Turkish</t>
  </si>
  <si>
    <t>Sustained Sixth</t>
  </si>
  <si>
    <t>4 Tone Diminished</t>
  </si>
  <si>
    <t>3 Tone Augmented</t>
  </si>
  <si>
    <t>Diminished half tone/whole tone (Armenian)</t>
  </si>
  <si>
    <t>KEY</t>
  </si>
  <si>
    <t>No. of Notes</t>
  </si>
  <si>
    <t>1st interval</t>
  </si>
  <si>
    <t>2nd interval</t>
  </si>
  <si>
    <t>3rd interval</t>
  </si>
  <si>
    <t>4th interval</t>
  </si>
  <si>
    <t>5th interval</t>
  </si>
  <si>
    <t>6th interval</t>
  </si>
  <si>
    <t>7th interval</t>
  </si>
  <si>
    <t>8th interval</t>
  </si>
  <si>
    <t>D</t>
  </si>
  <si>
    <t>E</t>
  </si>
  <si>
    <t>Gb</t>
  </si>
  <si>
    <t>G</t>
  </si>
  <si>
    <t>Bb</t>
  </si>
  <si>
    <t>Name of scale/mode</t>
  </si>
  <si>
    <t>Index</t>
  </si>
  <si>
    <t>Accumulation of intervals</t>
  </si>
  <si>
    <t>Major (or Ionian)</t>
  </si>
  <si>
    <t>Minor (or Aeolian)</t>
  </si>
  <si>
    <t>Altered Country</t>
  </si>
  <si>
    <t>Names of Notes</t>
  </si>
  <si>
    <t>Unicode Values of Notes</t>
  </si>
  <si>
    <t xml:space="preserve">INPUTTED NOTES: </t>
  </si>
  <si>
    <t>Chords</t>
  </si>
  <si>
    <t>I</t>
  </si>
  <si>
    <t>V</t>
  </si>
  <si>
    <t>I (1)</t>
  </si>
  <si>
    <t>i (1)</t>
  </si>
  <si>
    <t>ii (2)</t>
  </si>
  <si>
    <t>iii (3)</t>
  </si>
  <si>
    <t>iv (4)</t>
  </si>
  <si>
    <t>v (5)</t>
  </si>
  <si>
    <t>vi (6)</t>
  </si>
  <si>
    <t>vii (7)</t>
  </si>
  <si>
    <t>viii (8)</t>
  </si>
  <si>
    <t>IV (4)</t>
  </si>
  <si>
    <t>V (5)</t>
  </si>
  <si>
    <t>&lt;&lt; No. of Notes Inputted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</si>
  <si>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</si>
  <si>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</si>
  <si>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</si>
  <si>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</si>
  <si>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</si>
  <si>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</si>
  <si>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</si>
  <si>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</si>
  <si>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</si>
  <si>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</si>
  <si>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</si>
  <si>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</si>
  <si>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</si>
  <si>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</si>
  <si>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</si>
  <si>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</si>
  <si>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</si>
  <si>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AA</t>
  </si>
  <si>
    <t>Unicodes of Notes to Match/Find</t>
  </si>
  <si>
    <t>%</t>
  </si>
  <si>
    <t>Max %</t>
  </si>
  <si>
    <t>Min. for teir</t>
  </si>
  <si>
    <t>Number of matches</t>
  </si>
  <si>
    <t>Teir selections copied to the left of unsorted table to allow vlookup functions</t>
  </si>
  <si>
    <t>Incremental counter to determine start of next range for vlookup function</t>
  </si>
  <si>
    <t>Name of scale</t>
  </si>
  <si>
    <t>key</t>
  </si>
  <si>
    <t>Root diatonic chord</t>
  </si>
  <si>
    <t>2nd diatonic chord</t>
  </si>
  <si>
    <t>3rd diatonic chord</t>
  </si>
  <si>
    <t>4th diatonic chord</t>
  </si>
  <si>
    <t>5th diatonic chord</t>
  </si>
  <si>
    <t>6th diatonic chord</t>
  </si>
  <si>
    <t>7th diatonic chord</t>
  </si>
  <si>
    <t>8th diatonic chord</t>
  </si>
  <si>
    <t>Likelihood (%)</t>
  </si>
  <si>
    <t>Notes of scale/mode</t>
  </si>
  <si>
    <t>Row of interest</t>
  </si>
  <si>
    <t>Start of range for next vlookup function</t>
  </si>
  <si>
    <t>Scale/mode number returned by current vlookup function</t>
  </si>
  <si>
    <t>Placing percentages into tiers (lowest value corresponds to highest tier, whereas ERROR corresponds to a match of less than the third teir used)</t>
  </si>
  <si>
    <t>=ISERR()</t>
  </si>
  <si>
    <t>=ISERROR()</t>
  </si>
  <si>
    <t>=IFERROR()</t>
  </si>
  <si>
    <t>=ISNA()</t>
  </si>
  <si>
    <t>=IFNA()</t>
  </si>
  <si>
    <t>=ISREF()</t>
  </si>
  <si>
    <t>=ISVALUE()</t>
  </si>
  <si>
    <t>=IFREF()</t>
  </si>
  <si>
    <t>=IFVALUE()</t>
  </si>
  <si>
    <t>=IF(CQ262="#VALUE!","",FALSE)</t>
  </si>
  <si>
    <t>Teir 1</t>
  </si>
  <si>
    <t>90.1% - 100%</t>
  </si>
  <si>
    <t>Teir 2</t>
  </si>
  <si>
    <t>80.1% - 90%</t>
  </si>
  <si>
    <t>70.1% - 80%</t>
  </si>
  <si>
    <t>60.1% - 70%</t>
  </si>
  <si>
    <t>50.1% - 60%</t>
  </si>
  <si>
    <t>Teir 4</t>
  </si>
  <si>
    <t>Teir 3</t>
  </si>
  <si>
    <t>Teir 5</t>
  </si>
  <si>
    <t>Teir 7</t>
  </si>
  <si>
    <t>Teir 6</t>
  </si>
  <si>
    <t>40.1% - 50%</t>
  </si>
  <si>
    <t>0% - 40%</t>
  </si>
  <si>
    <t>Index PRIM</t>
  </si>
  <si>
    <t>Scale/Mode Name</t>
  </si>
  <si>
    <t>Intervals</t>
  </si>
  <si>
    <t>Chord Type</t>
  </si>
  <si>
    <t>C maj</t>
  </si>
  <si>
    <t>D min</t>
  </si>
  <si>
    <t>E dim</t>
  </si>
  <si>
    <t>F alt</t>
  </si>
  <si>
    <t>G min</t>
  </si>
  <si>
    <t>*C7</t>
  </si>
  <si>
    <t>B dim</t>
  </si>
  <si>
    <t>C min4</t>
  </si>
  <si>
    <t>*E min7</t>
  </si>
  <si>
    <t>*F7</t>
  </si>
  <si>
    <t>A dim</t>
  </si>
  <si>
    <t>D dim</t>
  </si>
  <si>
    <t>E min4</t>
  </si>
  <si>
    <t>F dim</t>
  </si>
  <si>
    <t>Ab dim</t>
  </si>
  <si>
    <t>A min</t>
  </si>
  <si>
    <t>C min</t>
  </si>
  <si>
    <t>Eb maj</t>
  </si>
  <si>
    <t>Gb maj</t>
  </si>
  <si>
    <t>Ab maj</t>
  </si>
  <si>
    <t>Bb dim</t>
  </si>
  <si>
    <t>C dim</t>
  </si>
  <si>
    <t>Db dim</t>
  </si>
  <si>
    <t>Eb dim</t>
  </si>
  <si>
    <t>Gb min</t>
  </si>
  <si>
    <t>G dim</t>
  </si>
  <si>
    <t>F aug</t>
  </si>
  <si>
    <t>G maj</t>
  </si>
  <si>
    <t>D min4</t>
  </si>
  <si>
    <t>E min</t>
  </si>
  <si>
    <t>F maj</t>
  </si>
  <si>
    <t>E sus2</t>
  </si>
  <si>
    <t>*B min</t>
  </si>
  <si>
    <t>Db aug</t>
  </si>
  <si>
    <t>D maj</t>
  </si>
  <si>
    <t>Gb dim</t>
  </si>
  <si>
    <t>Eb min</t>
  </si>
  <si>
    <t>Gb aug</t>
  </si>
  <si>
    <t>Db maj</t>
  </si>
  <si>
    <t>F min</t>
  </si>
  <si>
    <t>Db min</t>
  </si>
  <si>
    <t>E aug</t>
  </si>
  <si>
    <t>Ab aug</t>
  </si>
  <si>
    <t>G aug</t>
  </si>
  <si>
    <t>C aug</t>
  </si>
  <si>
    <t>E maj</t>
  </si>
  <si>
    <t>Ab min</t>
  </si>
  <si>
    <t>Eb aug</t>
  </si>
  <si>
    <t>*Ab7</t>
  </si>
  <si>
    <t>A maj</t>
  </si>
  <si>
    <t>*Gb7</t>
  </si>
  <si>
    <t>*Gb maj</t>
  </si>
  <si>
    <t>*Eb maj</t>
  </si>
  <si>
    <t>Gb sus4</t>
  </si>
  <si>
    <t>Db sus4</t>
  </si>
  <si>
    <t>D aug</t>
  </si>
  <si>
    <t>C sus4</t>
  </si>
  <si>
    <t>F sus2</t>
  </si>
  <si>
    <t>D sus2</t>
  </si>
  <si>
    <t>*C min</t>
  </si>
  <si>
    <t>*A min</t>
  </si>
  <si>
    <t>*A dim</t>
  </si>
  <si>
    <t>*B sus b2</t>
  </si>
  <si>
    <t>*Ab maj</t>
  </si>
  <si>
    <t>Db7</t>
  </si>
  <si>
    <t>G sus4/7</t>
  </si>
  <si>
    <t>D sus4/7</t>
  </si>
  <si>
    <t>E sus4/7</t>
  </si>
  <si>
    <t>G sus4/6 -or-*C maj</t>
  </si>
  <si>
    <t>A sus4/7</t>
  </si>
  <si>
    <t>*C sus b2</t>
  </si>
  <si>
    <t>Eb sus4/7</t>
  </si>
  <si>
    <t>*C maj</t>
  </si>
  <si>
    <t>Gb sus4/7</t>
  </si>
  <si>
    <t>*E min</t>
  </si>
  <si>
    <t>C sus4/7</t>
  </si>
  <si>
    <t>*G min</t>
  </si>
  <si>
    <t>*E dim</t>
  </si>
  <si>
    <t>A sus7</t>
  </si>
  <si>
    <t>Key-Note</t>
  </si>
  <si>
    <t>maj</t>
  </si>
  <si>
    <t>M7</t>
  </si>
  <si>
    <t>mM7</t>
  </si>
  <si>
    <t>min</t>
  </si>
  <si>
    <t>min4</t>
  </si>
  <si>
    <t>min7</t>
  </si>
  <si>
    <t>dim</t>
  </si>
  <si>
    <t>aug</t>
  </si>
  <si>
    <t>alt b</t>
  </si>
  <si>
    <t>alt #</t>
  </si>
  <si>
    <t>sus</t>
  </si>
  <si>
    <t>sus b2</t>
  </si>
  <si>
    <t>sus2</t>
  </si>
  <si>
    <t>sus2/4</t>
  </si>
  <si>
    <t>sus4</t>
  </si>
  <si>
    <t>sus #4</t>
  </si>
  <si>
    <t>sus6</t>
  </si>
  <si>
    <t>sus7</t>
  </si>
  <si>
    <t>sus4/6</t>
  </si>
  <si>
    <t>sus4/7</t>
  </si>
  <si>
    <t>Minor Pentatonic (or Mongolian)</t>
  </si>
  <si>
    <t>Balinese (or Pelog)</t>
  </si>
  <si>
    <t>Double Harmonic (or Byzantine)</t>
  </si>
  <si>
    <t>Major Phrygian (or Myxolydian b2 b6)</t>
  </si>
  <si>
    <t>Lydian b3 (or Diminished Lydian)</t>
  </si>
  <si>
    <t>Lydian b7 (or Dominant Lydian)</t>
  </si>
  <si>
    <t>Myxolydian b6 {or b13} (also Hindu)</t>
  </si>
  <si>
    <t>Locrian 2 {or 2 or 9} (also Semilocrian)</t>
  </si>
  <si>
    <t>Superlocrian (or Altered)</t>
  </si>
  <si>
    <t>Superlocrian b7 (or Altered b7)</t>
  </si>
  <si>
    <t>Harmonic Minor (or Mohammedan)</t>
  </si>
  <si>
    <t>Hungarian Minor (or Gypsy)</t>
  </si>
  <si>
    <t>*C sus7</t>
  </si>
  <si>
    <t>*B min7</t>
  </si>
  <si>
    <t>Bb alt b</t>
  </si>
  <si>
    <t>G sus2/4 - or - *A min7</t>
  </si>
  <si>
    <t>Eb alt b</t>
  </si>
  <si>
    <t>G min4</t>
  </si>
  <si>
    <t>Bb sus2/4 - or - *C min7</t>
  </si>
  <si>
    <t>Eb sus2/4 - or - *F min7</t>
  </si>
  <si>
    <t>*Gb 7</t>
  </si>
  <si>
    <t>C alt b</t>
  </si>
  <si>
    <t>E sus2/4 -or- *Gb min7</t>
  </si>
  <si>
    <t>F sus2/4 -or- *G min7</t>
  </si>
  <si>
    <t>Bb min</t>
  </si>
  <si>
    <t>Bb aug</t>
  </si>
  <si>
    <t>Bb maj</t>
  </si>
  <si>
    <t>B min</t>
  </si>
  <si>
    <t>B maj</t>
  </si>
  <si>
    <t>D alt b</t>
  </si>
  <si>
    <t>A aug</t>
  </si>
  <si>
    <t>G alt b</t>
  </si>
  <si>
    <t>*Db7</t>
  </si>
  <si>
    <t>Gb alt b</t>
  </si>
  <si>
    <t>Ab min4</t>
  </si>
  <si>
    <t>B sus2</t>
  </si>
  <si>
    <t>*Eb min</t>
  </si>
  <si>
    <t>Bb sus4</t>
  </si>
  <si>
    <t>A sus4</t>
  </si>
  <si>
    <t>*E7</t>
  </si>
  <si>
    <t>B aug</t>
  </si>
  <si>
    <t>*Eb dim</t>
  </si>
  <si>
    <t>A sus6 -or- *F maj</t>
  </si>
  <si>
    <t>C min6 -or- *A dim</t>
  </si>
  <si>
    <t>Db sus4/7</t>
  </si>
  <si>
    <t>C6 -or- *A min</t>
  </si>
  <si>
    <t>B alt b -or- *Db7</t>
  </si>
  <si>
    <t>C sus4/7  -or- *F sus4 -or- *Bb sus2</t>
  </si>
  <si>
    <t>F sus4/7  -or- * sus4</t>
  </si>
  <si>
    <t>G sus4/7  -or- *C sus4</t>
  </si>
  <si>
    <t>Ab sus4/M7</t>
  </si>
  <si>
    <t>*C sus4/M7</t>
  </si>
  <si>
    <t>F sus4</t>
  </si>
  <si>
    <t>Eb sus4/M7</t>
  </si>
  <si>
    <t>Ab sus4/7</t>
  </si>
  <si>
    <t>F sus4/M7</t>
  </si>
  <si>
    <t>=IF(LEFT(M77,1)="",RIGHT(M77,LEN(M77)-1),"")</t>
  </si>
  <si>
    <t xml:space="preserve"> dim</t>
  </si>
  <si>
    <t xml:space="preserve"> aug</t>
  </si>
  <si>
    <t>7</t>
  </si>
  <si>
    <t xml:space="preserve"> maj</t>
  </si>
  <si>
    <t>sus4/M7</t>
  </si>
  <si>
    <t>min6 -or- *5 dim</t>
  </si>
  <si>
    <t>6 -or- *5 min</t>
  </si>
  <si>
    <t>*5 maj</t>
  </si>
  <si>
    <t>*5 min</t>
  </si>
  <si>
    <t>*5 sus b2</t>
  </si>
  <si>
    <t>*4 min7</t>
  </si>
  <si>
    <t>*4 maj</t>
  </si>
  <si>
    <t>*4 7</t>
  </si>
  <si>
    <t>*1 min</t>
  </si>
  <si>
    <t>*1 sus b2</t>
  </si>
  <si>
    <t>*1 maj</t>
  </si>
  <si>
    <t>*5 7</t>
  </si>
  <si>
    <t>sus2/4 - or - *5 min7</t>
  </si>
  <si>
    <t>sus2/4 -or- *5 min7</t>
  </si>
  <si>
    <t>*5 dim</t>
  </si>
  <si>
    <t>*6 7</t>
  </si>
  <si>
    <t>sus2/4 -or- *6 min7</t>
  </si>
  <si>
    <t>*2 min</t>
  </si>
  <si>
    <t>*6 min</t>
  </si>
  <si>
    <t>*2 dim</t>
  </si>
  <si>
    <t>*2 7</t>
  </si>
  <si>
    <t>sus4/7  -or- *1 sus4  -or- *3 sus2</t>
  </si>
  <si>
    <t>sus4/6 -or- *1 maj</t>
  </si>
  <si>
    <t>*1 sus4/M7</t>
  </si>
  <si>
    <t>*1 sus7</t>
  </si>
  <si>
    <t>sus2/4 - or - *7 min7</t>
  </si>
  <si>
    <t>*7 min</t>
  </si>
  <si>
    <t>*2 maj</t>
  </si>
  <si>
    <t>*4 min</t>
  </si>
  <si>
    <t>*8 min7</t>
  </si>
  <si>
    <t>*1 7</t>
  </si>
  <si>
    <t>sus6 -or- *3 maj</t>
  </si>
  <si>
    <t>alt b -or- *2 7</t>
  </si>
  <si>
    <t>sus2/4 - or - *1 min7</t>
  </si>
  <si>
    <t>min6</t>
  </si>
  <si>
    <t>susM7</t>
  </si>
  <si>
    <t>*5 susM7</t>
  </si>
  <si>
    <t>sus4/7  -or- *2 sus4M7</t>
  </si>
  <si>
    <t>sus4/6 -or- *2 maj</t>
  </si>
  <si>
    <t>sus4/7  -or- *2 sus4/M7</t>
  </si>
  <si>
    <t>sus4/7 -or- *1 sus4  -or- *3 sus2</t>
  </si>
  <si>
    <t>sus4/7 -or- *2 sus4/M7</t>
  </si>
  <si>
    <t>Harmonic Minor {descending}</t>
  </si>
  <si>
    <t>Notes</t>
  </si>
  <si>
    <t>Dorian ♭2 {or ♭9}</t>
  </si>
  <si>
    <t>Dorian ♭5</t>
  </si>
  <si>
    <t>Ionian 5 (or Augmented Ionian)</t>
  </si>
  <si>
    <t>Phrygian (or Neopolitan Minor)</t>
  </si>
  <si>
    <t>Phrygian ♭4</t>
  </si>
  <si>
    <t>Major Phrygian (or Myxolydian ♭2 ♭6)</t>
  </si>
  <si>
    <t>Lydian ♭3 (or Diminished Lydian)</t>
  </si>
  <si>
    <t>Lydian ♭7 (or Dominant Lydian)</t>
  </si>
  <si>
    <t>Myxolydian ♭2 {or ♭9}</t>
  </si>
  <si>
    <t>Myxolydian ♭6 {or ♭13} (also Hindu)</t>
  </si>
  <si>
    <t>Locrian ♭7</t>
  </si>
  <si>
    <t>Superlocrian ♭7 (or Altered ♭7)</t>
  </si>
  <si>
    <t>Country/Gospel</t>
  </si>
  <si>
    <t>Augmented</t>
  </si>
  <si>
    <t>B♭</t>
  </si>
  <si>
    <t>E♭</t>
  </si>
  <si>
    <t>A♭</t>
  </si>
  <si>
    <t>D♭</t>
  </si>
  <si>
    <t>G♭</t>
  </si>
  <si>
    <t>♭5</t>
  </si>
  <si>
    <t>♭5 -or- *2 7</t>
  </si>
  <si>
    <t>*4 M</t>
  </si>
  <si>
    <t>*2 M</t>
  </si>
  <si>
    <t>*5 M</t>
  </si>
  <si>
    <t>*1 M</t>
  </si>
  <si>
    <t>m</t>
  </si>
  <si>
    <t>*8 m7</t>
  </si>
  <si>
    <t>*4 m7</t>
  </si>
  <si>
    <t>m4</t>
  </si>
  <si>
    <t>*7 m</t>
  </si>
  <si>
    <t>*2 m</t>
  </si>
  <si>
    <t>*1 m</t>
  </si>
  <si>
    <t>*6 m</t>
  </si>
  <si>
    <t>6 -or- *5 m</t>
  </si>
  <si>
    <t>*5 m</t>
  </si>
  <si>
    <t>*4 m</t>
  </si>
  <si>
    <t>*1 s7</t>
  </si>
  <si>
    <t>s2/4 - or - *7 m7</t>
  </si>
  <si>
    <t>s2/4 - or - *1 m7</t>
  </si>
  <si>
    <t>s2/4 - or - *5 m7</t>
  </si>
  <si>
    <t>s2/4 -or- *5 m7</t>
  </si>
  <si>
    <t>s2/4 -or- *6 m7</t>
  </si>
  <si>
    <t>s2</t>
  </si>
  <si>
    <t>s4</t>
  </si>
  <si>
    <t>s4/7</t>
  </si>
  <si>
    <t>s6 -or- *3 M</t>
  </si>
  <si>
    <t>s4/7 -or- *1 s4  -or- *3 s2</t>
  </si>
  <si>
    <t>s4/6 -or- *2 M</t>
  </si>
  <si>
    <t>s4/6 -or- *1 M</t>
  </si>
  <si>
    <t>*1 s ♭2</t>
  </si>
  <si>
    <t>s4/7 -or- *2 s4/M7</t>
  </si>
  <si>
    <t>*5 s ♭2</t>
  </si>
  <si>
    <t>*1 s4/M7</t>
  </si>
  <si>
    <t>*5 sM7</t>
  </si>
  <si>
    <t>s7</t>
  </si>
  <si>
    <t>+</t>
  </si>
  <si>
    <t>⁰</t>
  </si>
  <si>
    <t>*2 ⁰</t>
  </si>
  <si>
    <t>m6 -or- *5 ⁰</t>
  </si>
  <si>
    <t>*5 ⁰</t>
  </si>
  <si>
    <t>B♮</t>
  </si>
  <si>
    <t>E♮</t>
  </si>
  <si>
    <t>A♮</t>
  </si>
  <si>
    <t>G♮</t>
  </si>
  <si>
    <t>F♭</t>
  </si>
  <si>
    <t>F♯</t>
  </si>
  <si>
    <t>D♯</t>
  </si>
  <si>
    <t>G♯</t>
  </si>
  <si>
    <t>B♭♭</t>
  </si>
  <si>
    <t>A♯</t>
  </si>
  <si>
    <t>E♯</t>
  </si>
  <si>
    <t>Modes (Septatonic Scales)</t>
  </si>
  <si>
    <t>Other Septatonic Scales</t>
  </si>
  <si>
    <t>Hextatonic Scales</t>
  </si>
  <si>
    <t>Pentatonic Scales</t>
  </si>
  <si>
    <t>Other Small Scales</t>
  </si>
  <si>
    <t>Unsorted matches (sorted matches to the right starting at column DA)</t>
  </si>
  <si>
    <r>
      <t>Sorted matches</t>
    </r>
    <r>
      <rPr>
        <b/>
        <sz val="28"/>
        <color theme="0"/>
        <rFont val="Times New Roman"/>
        <family val="1"/>
      </rPr>
      <t xml:space="preserve"> (unsorted matches to the right starting at column BQ)</t>
    </r>
  </si>
  <si>
    <t>Octatonic Scales</t>
  </si>
  <si>
    <t>i</t>
  </si>
  <si>
    <t>ii</t>
  </si>
  <si>
    <t>iii</t>
  </si>
  <si>
    <t>iv</t>
  </si>
  <si>
    <t>v</t>
  </si>
  <si>
    <t>vi</t>
  </si>
  <si>
    <t>vii</t>
  </si>
  <si>
    <t>viii</t>
  </si>
  <si>
    <r>
      <t>Diminished half tone/whole tone</t>
    </r>
    <r>
      <rPr>
        <b/>
        <sz val="13"/>
        <color theme="1"/>
        <rFont val="Times New Roman"/>
        <family val="1"/>
      </rPr>
      <t xml:space="preserve"> </t>
    </r>
    <r>
      <rPr>
        <b/>
        <sz val="13"/>
        <color rgb="FFFF0000"/>
        <rFont val="Times New Roman"/>
        <family val="1"/>
      </rPr>
      <t>(Armenian)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</si>
</sst>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8"/>
      <color theme="1"/>
      <name val="Times New Roman"/>
      <family val="1"/>
    </font>
    <font>
      <sz val="28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3"/>
      <color rgb="FFC00000"/>
      <name val="Times New Roman"/>
      <family val="1"/>
    </font>
    <font>
      <b/>
      <sz val="13"/>
      <color rgb="FFC00000"/>
      <name val="Times New Roman"/>
      <family val="1"/>
    </font>
    <font>
      <sz val="13"/>
      <color theme="0"/>
      <name val="Times New Roman"/>
      <family val="1"/>
    </font>
    <font>
      <b/>
      <sz val="13"/>
      <color theme="0"/>
      <name val="Times New Roman"/>
      <family val="1"/>
    </font>
    <font>
      <sz val="11"/>
      <color theme="0"/>
      <name val="Times New Roman"/>
      <family val="1"/>
    </font>
    <font>
      <b/>
      <sz val="28"/>
      <color theme="0"/>
      <name val="Times New Roman"/>
      <family val="1"/>
    </font>
    <font>
      <sz val="28"/>
      <color theme="0"/>
      <name val="Times New Roman"/>
      <family val="1"/>
    </font>
    <font>
      <b/>
      <sz val="11"/>
      <color theme="0"/>
      <name val="Times New Roman"/>
      <family val="1"/>
    </font>
    <font>
      <sz val="12"/>
      <color theme="0"/>
      <name val="Times New Roman"/>
      <family val="1"/>
    </font>
    <font>
      <b/>
      <sz val="20"/>
      <color theme="0"/>
      <name val="Times New Roman"/>
      <family val="1"/>
    </font>
    <font>
      <b/>
      <sz val="13"/>
      <color rgb="FFFF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572C3"/>
        <bgColor indexed="64"/>
      </patternFill>
    </fill>
    <fill>
      <patternFill patternType="solid">
        <fgColor rgb="FF2E508E"/>
        <bgColor indexed="64"/>
      </patternFill>
    </fill>
    <fill>
      <patternFill patternType="solid">
        <fgColor rgb="FF245A8C"/>
        <bgColor indexed="64"/>
      </patternFill>
    </fill>
    <fill>
      <patternFill patternType="solid">
        <fgColor rgb="FF317ABD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vertical="center"/>
      <protection hidden="1"/>
    </xf>
    <xf numFmtId="0" fontId="0" fillId="0" borderId="20" xfId="0" applyBorder="1" applyAlignment="1" applyProtection="1">
      <alignment vertical="center"/>
      <protection hidden="1"/>
    </xf>
    <xf numFmtId="0" fontId="0" fillId="0" borderId="22" xfId="0" applyBorder="1" applyAlignment="1" applyProtection="1">
      <alignment vertical="center"/>
      <protection hidden="1"/>
    </xf>
    <xf numFmtId="0" fontId="0" fillId="0" borderId="15" xfId="0" applyBorder="1" applyAlignment="1" applyProtection="1">
      <alignment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18" xfId="0" applyBorder="1" applyAlignment="1" applyProtection="1">
      <alignment vertical="center"/>
      <protection hidden="1"/>
    </xf>
    <xf numFmtId="0" fontId="0" fillId="0" borderId="19" xfId="0" applyBorder="1" applyAlignment="1" applyProtection="1">
      <alignment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2" borderId="1" xfId="0" applyFill="1" applyBorder="1" applyAlignment="1" applyProtection="1">
      <alignment vertical="center"/>
      <protection hidden="1"/>
    </xf>
    <xf numFmtId="0" fontId="0" fillId="2" borderId="15" xfId="0" applyFill="1" applyBorder="1" applyAlignment="1" applyProtection="1">
      <alignment vertical="center"/>
      <protection hidden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5" xfId="0" applyBorder="1" applyAlignment="1" applyProtection="1">
      <alignment vertical="center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9" xfId="0" applyBorder="1" applyAlignment="1" applyProtection="1">
      <alignment vertical="center"/>
      <protection hidden="1"/>
    </xf>
    <xf numFmtId="0" fontId="1" fillId="0" borderId="23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9" xfId="0" applyFont="1" applyBorder="1"/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" fillId="0" borderId="27" xfId="0" applyFont="1" applyBorder="1"/>
    <xf numFmtId="0" fontId="0" fillId="0" borderId="0" xfId="0" quotePrefix="1"/>
    <xf numFmtId="0" fontId="0" fillId="14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5" borderId="16" xfId="0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23" xfId="0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 wrapText="1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0" borderId="15" xfId="0" applyFont="1" applyBorder="1" applyAlignment="1">
      <alignment horizontal="center"/>
    </xf>
    <xf numFmtId="0" fontId="2" fillId="0" borderId="24" xfId="0" applyFont="1" applyBorder="1" applyAlignment="1" applyProtection="1">
      <alignment horizontal="center" vertical="center" textRotation="90" wrapText="1"/>
      <protection hidden="1"/>
    </xf>
    <xf numFmtId="0" fontId="2" fillId="2" borderId="33" xfId="0" applyFont="1" applyFill="1" applyBorder="1" applyAlignment="1" applyProtection="1">
      <alignment horizontal="center" vertical="center" textRotation="90" wrapText="1"/>
      <protection hidden="1"/>
    </xf>
    <xf numFmtId="0" fontId="2" fillId="0" borderId="33" xfId="0" applyFont="1" applyBorder="1" applyAlignment="1" applyProtection="1">
      <alignment horizontal="center" vertical="center" textRotation="90" wrapText="1"/>
      <protection hidden="1"/>
    </xf>
    <xf numFmtId="0" fontId="2" fillId="0" borderId="32" xfId="0" applyFont="1" applyBorder="1" applyAlignment="1" applyProtection="1">
      <alignment horizontal="center" vertical="center" textRotation="90" wrapText="1"/>
      <protection hidden="1"/>
    </xf>
    <xf numFmtId="1" fontId="2" fillId="0" borderId="31" xfId="0" applyNumberFormat="1" applyFont="1" applyBorder="1" applyAlignment="1" applyProtection="1">
      <alignment horizontal="center" vertical="center" textRotation="90" wrapText="1"/>
      <protection hidden="1"/>
    </xf>
    <xf numFmtId="1" fontId="2" fillId="0" borderId="30" xfId="0" applyNumberFormat="1" applyFont="1" applyBorder="1" applyAlignment="1" applyProtection="1">
      <alignment horizontal="center" vertical="center" textRotation="90" wrapText="1"/>
      <protection hidden="1"/>
    </xf>
    <xf numFmtId="0" fontId="2" fillId="0" borderId="33" xfId="0" applyFont="1" applyBorder="1" applyAlignment="1" applyProtection="1">
      <alignment horizontal="center" vertical="center" textRotation="90"/>
      <protection hidden="1"/>
    </xf>
    <xf numFmtId="0" fontId="2" fillId="0" borderId="24" xfId="0" applyFont="1" applyBorder="1" applyAlignment="1" applyProtection="1">
      <alignment horizontal="center" vertical="center" textRotation="90"/>
      <protection hidden="1"/>
    </xf>
    <xf numFmtId="0" fontId="2" fillId="0" borderId="30" xfId="0" applyFont="1" applyBorder="1" applyAlignment="1">
      <alignment horizontal="center" wrapText="1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3" fillId="0" borderId="11" xfId="0" applyFont="1" applyBorder="1" applyAlignment="1" applyProtection="1">
      <alignment horizontal="center" vertical="center"/>
      <protection hidden="1"/>
    </xf>
    <xf numFmtId="1" fontId="3" fillId="0" borderId="1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/>
    <xf numFmtId="0" fontId="6" fillId="0" borderId="34" xfId="0" applyFont="1" applyBorder="1" applyAlignment="1">
      <alignment horizontal="center"/>
    </xf>
    <xf numFmtId="0" fontId="6" fillId="0" borderId="34" xfId="0" applyFont="1" applyBorder="1" applyAlignment="1">
      <alignment horizontal="left"/>
    </xf>
    <xf numFmtId="164" fontId="6" fillId="0" borderId="34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0" fontId="3" fillId="0" borderId="0" xfId="0" applyFont="1" applyAlignment="1" applyProtection="1">
      <alignment horizontal="center" vertical="center"/>
      <protection hidden="1"/>
    </xf>
    <xf numFmtId="1" fontId="3" fillId="0" borderId="0" xfId="0" applyNumberFormat="1" applyFont="1" applyAlignment="1">
      <alignment horizontal="center"/>
    </xf>
    <xf numFmtId="0" fontId="6" fillId="0" borderId="30" xfId="0" applyFont="1" applyBorder="1" applyAlignment="1">
      <alignment horizontal="center"/>
    </xf>
    <xf numFmtId="0" fontId="3" fillId="0" borderId="0" xfId="0" applyFont="1" applyAlignment="1" applyProtection="1">
      <alignment vertical="center"/>
      <protection hidden="1"/>
    </xf>
    <xf numFmtId="0" fontId="3" fillId="0" borderId="20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3" xfId="0" applyFont="1" applyBorder="1" applyAlignment="1" applyProtection="1">
      <alignment horizontal="center" vertical="center"/>
      <protection hidden="1"/>
    </xf>
    <xf numFmtId="0" fontId="3" fillId="0" borderId="14" xfId="0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vertical="center"/>
      <protection hidden="1"/>
    </xf>
    <xf numFmtId="0" fontId="3" fillId="2" borderId="1" xfId="0" applyFont="1" applyFill="1" applyBorder="1" applyAlignment="1" applyProtection="1">
      <alignment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3" fillId="0" borderId="0" xfId="0" quotePrefix="1" applyFont="1" applyAlignment="1" applyProtection="1">
      <alignment vertical="center"/>
      <protection hidden="1"/>
    </xf>
    <xf numFmtId="0" fontId="3" fillId="0" borderId="21" xfId="0" applyFont="1" applyBorder="1" applyAlignment="1" applyProtection="1">
      <alignment horizontal="center" vertical="center"/>
      <protection hidden="1"/>
    </xf>
    <xf numFmtId="0" fontId="3" fillId="0" borderId="15" xfId="0" applyFont="1" applyBorder="1" applyAlignment="1" applyProtection="1">
      <alignment horizontal="center" vertical="center"/>
      <protection hidden="1"/>
    </xf>
    <xf numFmtId="0" fontId="3" fillId="0" borderId="16" xfId="0" applyFont="1" applyBorder="1" applyAlignment="1" applyProtection="1">
      <alignment horizontal="center" vertical="center"/>
      <protection hidden="1"/>
    </xf>
    <xf numFmtId="0" fontId="6" fillId="0" borderId="30" xfId="0" applyFont="1" applyBorder="1" applyAlignment="1">
      <alignment horizontal="left"/>
    </xf>
    <xf numFmtId="0" fontId="3" fillId="0" borderId="22" xfId="0" applyFont="1" applyBorder="1" applyAlignment="1" applyProtection="1">
      <alignment horizontal="center" vertical="center"/>
      <protection hidden="1"/>
    </xf>
    <xf numFmtId="164" fontId="6" fillId="0" borderId="30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42" xfId="0" applyFont="1" applyBorder="1" applyAlignment="1" applyProtection="1">
      <alignment vertical="center"/>
      <protection hidden="1"/>
    </xf>
    <xf numFmtId="0" fontId="3" fillId="0" borderId="44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41" xfId="0" applyFont="1" applyBorder="1" applyAlignment="1" applyProtection="1">
      <alignment vertical="center"/>
      <protection hidden="1"/>
    </xf>
    <xf numFmtId="0" fontId="3" fillId="0" borderId="4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16" borderId="21" xfId="0" applyFont="1" applyFill="1" applyBorder="1" applyAlignment="1" applyProtection="1">
      <alignment horizontal="center" vertical="center"/>
      <protection hidden="1"/>
    </xf>
    <xf numFmtId="0" fontId="3" fillId="16" borderId="41" xfId="0" applyFont="1" applyFill="1" applyBorder="1" applyAlignment="1" applyProtection="1">
      <alignment vertical="center"/>
      <protection hidden="1"/>
    </xf>
    <xf numFmtId="0" fontId="3" fillId="16" borderId="15" xfId="0" applyFont="1" applyFill="1" applyBorder="1" applyAlignment="1" applyProtection="1">
      <alignment horizontal="center" vertical="center"/>
      <protection hidden="1"/>
    </xf>
    <xf numFmtId="0" fontId="3" fillId="16" borderId="1" xfId="0" applyFont="1" applyFill="1" applyBorder="1" applyAlignment="1" applyProtection="1">
      <alignment horizontal="center" vertical="center"/>
      <protection hidden="1"/>
    </xf>
    <xf numFmtId="0" fontId="3" fillId="16" borderId="16" xfId="0" applyFont="1" applyFill="1" applyBorder="1" applyAlignment="1" applyProtection="1">
      <alignment horizontal="center" vertical="center"/>
      <protection hidden="1"/>
    </xf>
    <xf numFmtId="0" fontId="3" fillId="16" borderId="40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6" borderId="1" xfId="0" applyFont="1" applyFill="1" applyBorder="1" applyAlignment="1" applyProtection="1">
      <alignment vertical="center"/>
      <protection hidden="1"/>
    </xf>
    <xf numFmtId="0" fontId="3" fillId="0" borderId="40" xfId="0" applyFont="1" applyBorder="1" applyAlignment="1" applyProtection="1">
      <alignment vertical="center"/>
      <protection hidden="1"/>
    </xf>
    <xf numFmtId="0" fontId="3" fillId="16" borderId="21" xfId="0" applyFont="1" applyFill="1" applyBorder="1"/>
    <xf numFmtId="0" fontId="3" fillId="16" borderId="15" xfId="0" applyFont="1" applyFill="1" applyBorder="1" applyAlignment="1">
      <alignment horizontal="center"/>
    </xf>
    <xf numFmtId="0" fontId="3" fillId="16" borderId="1" xfId="0" applyFont="1" applyFill="1" applyBorder="1"/>
    <xf numFmtId="0" fontId="3" fillId="0" borderId="43" xfId="0" applyFont="1" applyBorder="1" applyAlignment="1" applyProtection="1">
      <alignment vertical="center"/>
      <protection hidden="1"/>
    </xf>
    <xf numFmtId="0" fontId="3" fillId="0" borderId="17" xfId="0" applyFont="1" applyBorder="1" applyAlignment="1" applyProtection="1">
      <alignment horizontal="center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19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7" fillId="17" borderId="10" xfId="0" applyFont="1" applyFill="1" applyBorder="1"/>
    <xf numFmtId="0" fontId="7" fillId="17" borderId="11" xfId="0" applyFont="1" applyFill="1" applyBorder="1"/>
    <xf numFmtId="0" fontId="8" fillId="17" borderId="23" xfId="0" applyFont="1" applyFill="1" applyBorder="1" applyAlignment="1">
      <alignment horizontal="center"/>
    </xf>
    <xf numFmtId="0" fontId="9" fillId="0" borderId="0" xfId="0" applyFont="1"/>
    <xf numFmtId="0" fontId="8" fillId="17" borderId="27" xfId="0" applyFont="1" applyFill="1" applyBorder="1" applyAlignment="1">
      <alignment horizontal="center"/>
    </xf>
    <xf numFmtId="0" fontId="8" fillId="17" borderId="2" xfId="0" applyFont="1" applyFill="1" applyBorder="1" applyAlignment="1">
      <alignment horizontal="center"/>
    </xf>
    <xf numFmtId="0" fontId="8" fillId="17" borderId="3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7" fillId="17" borderId="20" xfId="0" applyFont="1" applyFill="1" applyBorder="1" applyAlignment="1" applyProtection="1">
      <alignment horizontal="center" vertical="center"/>
      <protection hidden="1"/>
    </xf>
    <xf numFmtId="0" fontId="7" fillId="17" borderId="42" xfId="0" applyFont="1" applyFill="1" applyBorder="1" applyAlignment="1" applyProtection="1">
      <alignment vertical="center"/>
      <protection hidden="1"/>
    </xf>
    <xf numFmtId="0" fontId="7" fillId="17" borderId="12" xfId="0" applyFont="1" applyFill="1" applyBorder="1" applyAlignment="1" applyProtection="1">
      <alignment horizontal="center" vertical="center"/>
      <protection hidden="1"/>
    </xf>
    <xf numFmtId="0" fontId="7" fillId="17" borderId="13" xfId="0" applyFont="1" applyFill="1" applyBorder="1" applyAlignment="1" applyProtection="1">
      <alignment horizontal="center" vertical="center"/>
      <protection hidden="1"/>
    </xf>
    <xf numFmtId="0" fontId="7" fillId="17" borderId="14" xfId="0" applyFont="1" applyFill="1" applyBorder="1" applyAlignment="1" applyProtection="1">
      <alignment horizontal="center" vertical="center"/>
      <protection hidden="1"/>
    </xf>
    <xf numFmtId="0" fontId="7" fillId="17" borderId="44" xfId="0" applyFont="1" applyFill="1" applyBorder="1" applyAlignment="1">
      <alignment horizontal="center"/>
    </xf>
    <xf numFmtId="0" fontId="7" fillId="17" borderId="13" xfId="0" applyFont="1" applyFill="1" applyBorder="1" applyAlignment="1">
      <alignment horizontal="center"/>
    </xf>
    <xf numFmtId="0" fontId="7" fillId="17" borderId="14" xfId="0" applyFont="1" applyFill="1" applyBorder="1" applyAlignment="1">
      <alignment horizontal="center"/>
    </xf>
    <xf numFmtId="0" fontId="7" fillId="17" borderId="21" xfId="0" applyFont="1" applyFill="1" applyBorder="1" applyAlignment="1" applyProtection="1">
      <alignment horizontal="center" vertical="center"/>
      <protection hidden="1"/>
    </xf>
    <xf numFmtId="0" fontId="7" fillId="17" borderId="41" xfId="0" applyFont="1" applyFill="1" applyBorder="1" applyAlignment="1" applyProtection="1">
      <alignment vertical="center"/>
      <protection hidden="1"/>
    </xf>
    <xf numFmtId="0" fontId="7" fillId="17" borderId="15" xfId="0" applyFont="1" applyFill="1" applyBorder="1" applyAlignment="1" applyProtection="1">
      <alignment horizontal="center" vertical="center"/>
      <protection hidden="1"/>
    </xf>
    <xf numFmtId="0" fontId="7" fillId="17" borderId="1" xfId="0" applyFont="1" applyFill="1" applyBorder="1" applyAlignment="1" applyProtection="1">
      <alignment horizontal="center" vertical="center"/>
      <protection hidden="1"/>
    </xf>
    <xf numFmtId="0" fontId="7" fillId="17" borderId="16" xfId="0" applyFont="1" applyFill="1" applyBorder="1" applyAlignment="1" applyProtection="1">
      <alignment horizontal="center" vertical="center"/>
      <protection hidden="1"/>
    </xf>
    <xf numFmtId="0" fontId="7" fillId="17" borderId="40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0" fontId="7" fillId="17" borderId="16" xfId="0" applyFont="1" applyFill="1" applyBorder="1" applyAlignment="1">
      <alignment horizontal="center"/>
    </xf>
    <xf numFmtId="0" fontId="7" fillId="17" borderId="22" xfId="0" applyFont="1" applyFill="1" applyBorder="1" applyAlignment="1" applyProtection="1">
      <alignment horizontal="center" vertical="center"/>
      <protection hidden="1"/>
    </xf>
    <xf numFmtId="0" fontId="7" fillId="17" borderId="43" xfId="0" applyFont="1" applyFill="1" applyBorder="1" applyAlignment="1" applyProtection="1">
      <alignment vertical="center"/>
      <protection hidden="1"/>
    </xf>
    <xf numFmtId="0" fontId="7" fillId="17" borderId="17" xfId="0" applyFont="1" applyFill="1" applyBorder="1" applyAlignment="1" applyProtection="1">
      <alignment horizontal="center" vertical="center"/>
      <protection hidden="1"/>
    </xf>
    <xf numFmtId="0" fontId="7" fillId="17" borderId="18" xfId="0" applyFont="1" applyFill="1" applyBorder="1" applyAlignment="1" applyProtection="1">
      <alignment horizontal="center" vertical="center"/>
      <protection hidden="1"/>
    </xf>
    <xf numFmtId="0" fontId="7" fillId="17" borderId="19" xfId="0" applyFont="1" applyFill="1" applyBorder="1" applyAlignment="1" applyProtection="1">
      <alignment horizontal="center" vertical="center"/>
      <protection hidden="1"/>
    </xf>
    <xf numFmtId="0" fontId="7" fillId="17" borderId="45" xfId="0" applyFont="1" applyFill="1" applyBorder="1" applyAlignment="1">
      <alignment horizontal="center"/>
    </xf>
    <xf numFmtId="0" fontId="7" fillId="17" borderId="18" xfId="0" applyFont="1" applyFill="1" applyBorder="1" applyAlignment="1">
      <alignment horizontal="center"/>
    </xf>
    <xf numFmtId="0" fontId="7" fillId="17" borderId="19" xfId="0" applyFont="1" applyFill="1" applyBorder="1" applyAlignment="1">
      <alignment horizontal="center"/>
    </xf>
    <xf numFmtId="0" fontId="7" fillId="0" borderId="0" xfId="0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0" xfId="0" applyFont="1" applyAlignment="1">
      <alignment horizontal="center"/>
    </xf>
    <xf numFmtId="0" fontId="7" fillId="18" borderId="10" xfId="0" applyFont="1" applyFill="1" applyBorder="1"/>
    <xf numFmtId="0" fontId="7" fillId="18" borderId="11" xfId="0" applyFont="1" applyFill="1" applyBorder="1"/>
    <xf numFmtId="0" fontId="8" fillId="18" borderId="23" xfId="0" applyFont="1" applyFill="1" applyBorder="1" applyAlignment="1">
      <alignment horizontal="center"/>
    </xf>
    <xf numFmtId="0" fontId="8" fillId="18" borderId="27" xfId="0" applyFont="1" applyFill="1" applyBorder="1" applyAlignment="1">
      <alignment horizontal="center"/>
    </xf>
    <xf numFmtId="0" fontId="8" fillId="18" borderId="2" xfId="0" applyFont="1" applyFill="1" applyBorder="1" applyAlignment="1">
      <alignment horizontal="center"/>
    </xf>
    <xf numFmtId="0" fontId="8" fillId="18" borderId="3" xfId="0" applyFont="1" applyFill="1" applyBorder="1" applyAlignment="1">
      <alignment horizontal="center"/>
    </xf>
    <xf numFmtId="0" fontId="8" fillId="18" borderId="4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8" borderId="21" xfId="0" applyFont="1" applyFill="1" applyBorder="1" applyAlignment="1" applyProtection="1">
      <alignment horizontal="center" vertical="center"/>
      <protection hidden="1"/>
    </xf>
    <xf numFmtId="0" fontId="7" fillId="18" borderId="41" xfId="0" applyFont="1" applyFill="1" applyBorder="1" applyAlignment="1" applyProtection="1">
      <alignment vertical="center"/>
      <protection hidden="1"/>
    </xf>
    <xf numFmtId="0" fontId="7" fillId="18" borderId="15" xfId="0" applyFont="1" applyFill="1" applyBorder="1" applyAlignment="1" applyProtection="1">
      <alignment horizontal="center" vertical="center"/>
      <protection hidden="1"/>
    </xf>
    <xf numFmtId="0" fontId="7" fillId="18" borderId="1" xfId="0" applyFont="1" applyFill="1" applyBorder="1" applyAlignment="1" applyProtection="1">
      <alignment horizontal="center" vertical="center"/>
      <protection hidden="1"/>
    </xf>
    <xf numFmtId="0" fontId="7" fillId="18" borderId="16" xfId="0" applyFont="1" applyFill="1" applyBorder="1" applyAlignment="1" applyProtection="1">
      <alignment horizontal="center" vertical="center"/>
      <protection hidden="1"/>
    </xf>
    <xf numFmtId="0" fontId="7" fillId="18" borderId="40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7" fillId="14" borderId="16" xfId="0" applyFont="1" applyFill="1" applyBorder="1" applyAlignment="1">
      <alignment horizontal="center"/>
    </xf>
    <xf numFmtId="0" fontId="7" fillId="18" borderId="22" xfId="0" applyFont="1" applyFill="1" applyBorder="1" applyAlignment="1" applyProtection="1">
      <alignment horizontal="center" vertical="center"/>
      <protection hidden="1"/>
    </xf>
    <xf numFmtId="0" fontId="7" fillId="18" borderId="43" xfId="0" applyFont="1" applyFill="1" applyBorder="1" applyAlignment="1" applyProtection="1">
      <alignment vertical="center"/>
      <protection hidden="1"/>
    </xf>
    <xf numFmtId="0" fontId="7" fillId="18" borderId="17" xfId="0" applyFont="1" applyFill="1" applyBorder="1" applyAlignment="1" applyProtection="1">
      <alignment horizontal="center" vertical="center"/>
      <protection hidden="1"/>
    </xf>
    <xf numFmtId="0" fontId="7" fillId="18" borderId="18" xfId="0" applyFont="1" applyFill="1" applyBorder="1" applyAlignment="1" applyProtection="1">
      <alignment horizontal="center" vertical="center"/>
      <protection hidden="1"/>
    </xf>
    <xf numFmtId="0" fontId="7" fillId="18" borderId="19" xfId="0" applyFont="1" applyFill="1" applyBorder="1" applyAlignment="1" applyProtection="1">
      <alignment horizontal="center" vertical="center"/>
      <protection hidden="1"/>
    </xf>
    <xf numFmtId="0" fontId="7" fillId="18" borderId="45" xfId="0" applyFont="1" applyFill="1" applyBorder="1" applyAlignment="1">
      <alignment horizontal="center"/>
    </xf>
    <xf numFmtId="0" fontId="7" fillId="18" borderId="18" xfId="0" applyFont="1" applyFill="1" applyBorder="1" applyAlignment="1">
      <alignment horizontal="center"/>
    </xf>
    <xf numFmtId="0" fontId="7" fillId="14" borderId="19" xfId="0" applyFont="1" applyFill="1" applyBorder="1" applyAlignment="1">
      <alignment horizontal="center"/>
    </xf>
    <xf numFmtId="0" fontId="7" fillId="16" borderId="21" xfId="0" applyFont="1" applyFill="1" applyBorder="1" applyAlignment="1" applyProtection="1">
      <alignment horizontal="center" vertical="center"/>
      <protection hidden="1"/>
    </xf>
    <xf numFmtId="0" fontId="7" fillId="16" borderId="41" xfId="0" applyFont="1" applyFill="1" applyBorder="1" applyAlignment="1" applyProtection="1">
      <alignment vertical="center"/>
      <protection hidden="1"/>
    </xf>
    <xf numFmtId="0" fontId="7" fillId="16" borderId="15" xfId="0" applyFont="1" applyFill="1" applyBorder="1" applyAlignment="1" applyProtection="1">
      <alignment horizontal="center" vertical="center"/>
      <protection hidden="1"/>
    </xf>
    <xf numFmtId="0" fontId="7" fillId="16" borderId="1" xfId="0" applyFont="1" applyFill="1" applyBorder="1" applyAlignment="1" applyProtection="1">
      <alignment horizontal="center" vertical="center"/>
      <protection hidden="1"/>
    </xf>
    <xf numFmtId="0" fontId="7" fillId="16" borderId="16" xfId="0" applyFont="1" applyFill="1" applyBorder="1" applyAlignment="1" applyProtection="1">
      <alignment horizontal="center" vertical="center"/>
      <protection hidden="1"/>
    </xf>
    <xf numFmtId="0" fontId="7" fillId="16" borderId="40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7" fillId="16" borderId="21" xfId="0" applyFont="1" applyFill="1" applyBorder="1"/>
    <xf numFmtId="0" fontId="7" fillId="16" borderId="15" xfId="0" applyFont="1" applyFill="1" applyBorder="1" applyAlignment="1">
      <alignment horizontal="center"/>
    </xf>
    <xf numFmtId="0" fontId="7" fillId="14" borderId="16" xfId="0" applyFont="1" applyFill="1" applyBorder="1"/>
    <xf numFmtId="0" fontId="10" fillId="13" borderId="10" xfId="0" applyFont="1" applyFill="1" applyBorder="1"/>
    <xf numFmtId="0" fontId="10" fillId="13" borderId="11" xfId="0" applyFont="1" applyFill="1" applyBorder="1"/>
    <xf numFmtId="0" fontId="11" fillId="13" borderId="23" xfId="0" applyFont="1" applyFill="1" applyBorder="1" applyAlignment="1">
      <alignment horizontal="center"/>
    </xf>
    <xf numFmtId="0" fontId="11" fillId="13" borderId="27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1" fillId="13" borderId="3" xfId="0" applyFont="1" applyFill="1" applyBorder="1" applyAlignment="1">
      <alignment horizontal="center"/>
    </xf>
    <xf numFmtId="0" fontId="11" fillId="13" borderId="4" xfId="0" applyFont="1" applyFill="1" applyBorder="1" applyAlignment="1">
      <alignment horizontal="center"/>
    </xf>
    <xf numFmtId="0" fontId="11" fillId="14" borderId="3" xfId="0" applyFont="1" applyFill="1" applyBorder="1" applyAlignment="1">
      <alignment horizontal="center"/>
    </xf>
    <xf numFmtId="0" fontId="11" fillId="14" borderId="4" xfId="0" applyFont="1" applyFill="1" applyBorder="1" applyAlignment="1">
      <alignment horizontal="center"/>
    </xf>
    <xf numFmtId="0" fontId="10" fillId="13" borderId="21" xfId="0" applyFont="1" applyFill="1" applyBorder="1" applyAlignment="1" applyProtection="1">
      <alignment horizontal="center" vertical="center"/>
      <protection hidden="1"/>
    </xf>
    <xf numFmtId="0" fontId="10" fillId="13" borderId="41" xfId="0" applyFont="1" applyFill="1" applyBorder="1" applyAlignment="1" applyProtection="1">
      <alignment vertical="center"/>
      <protection hidden="1"/>
    </xf>
    <xf numFmtId="0" fontId="10" fillId="13" borderId="15" xfId="0" applyFont="1" applyFill="1" applyBorder="1" applyAlignment="1" applyProtection="1">
      <alignment horizontal="center" vertical="center"/>
      <protection hidden="1"/>
    </xf>
    <xf numFmtId="0" fontId="10" fillId="13" borderId="1" xfId="0" applyFont="1" applyFill="1" applyBorder="1" applyAlignment="1" applyProtection="1">
      <alignment horizontal="center" vertical="center"/>
      <protection hidden="1"/>
    </xf>
    <xf numFmtId="0" fontId="10" fillId="13" borderId="16" xfId="0" applyFont="1" applyFill="1" applyBorder="1" applyAlignment="1" applyProtection="1">
      <alignment horizontal="center" vertical="center"/>
      <protection hidden="1"/>
    </xf>
    <xf numFmtId="0" fontId="10" fillId="13" borderId="40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4" borderId="16" xfId="0" applyFont="1" applyFill="1" applyBorder="1" applyAlignment="1">
      <alignment horizontal="center"/>
    </xf>
    <xf numFmtId="0" fontId="10" fillId="13" borderId="22" xfId="0" applyFont="1" applyFill="1" applyBorder="1" applyAlignment="1" applyProtection="1">
      <alignment horizontal="center" vertical="center"/>
      <protection hidden="1"/>
    </xf>
    <xf numFmtId="0" fontId="10" fillId="13" borderId="17" xfId="0" applyFont="1" applyFill="1" applyBorder="1" applyAlignment="1" applyProtection="1">
      <alignment horizontal="center" vertical="center"/>
      <protection hidden="1"/>
    </xf>
    <xf numFmtId="0" fontId="10" fillId="13" borderId="18" xfId="0" applyFont="1" applyFill="1" applyBorder="1" applyAlignment="1" applyProtection="1">
      <alignment horizontal="center" vertical="center"/>
      <protection hidden="1"/>
    </xf>
    <xf numFmtId="0" fontId="10" fillId="13" borderId="19" xfId="0" applyFont="1" applyFill="1" applyBorder="1" applyAlignment="1" applyProtection="1">
      <alignment horizontal="center" vertical="center"/>
      <protection hidden="1"/>
    </xf>
    <xf numFmtId="0" fontId="10" fillId="13" borderId="45" xfId="0" applyFont="1" applyFill="1" applyBorder="1" applyAlignment="1">
      <alignment horizontal="center"/>
    </xf>
    <xf numFmtId="0" fontId="10" fillId="13" borderId="18" xfId="0" applyFont="1" applyFill="1" applyBorder="1" applyAlignment="1">
      <alignment horizontal="center"/>
    </xf>
    <xf numFmtId="0" fontId="10" fillId="14" borderId="18" xfId="0" applyFont="1" applyFill="1" applyBorder="1" applyAlignment="1">
      <alignment horizontal="center"/>
    </xf>
    <xf numFmtId="0" fontId="10" fillId="14" borderId="19" xfId="0" applyFont="1" applyFill="1" applyBorder="1" applyAlignment="1">
      <alignment horizontal="center"/>
    </xf>
    <xf numFmtId="0" fontId="12" fillId="19" borderId="10" xfId="0" applyFont="1" applyFill="1" applyBorder="1"/>
    <xf numFmtId="0" fontId="12" fillId="19" borderId="11" xfId="0" applyFont="1" applyFill="1" applyBorder="1"/>
    <xf numFmtId="0" fontId="13" fillId="19" borderId="23" xfId="0" applyFont="1" applyFill="1" applyBorder="1" applyAlignment="1">
      <alignment horizontal="center"/>
    </xf>
    <xf numFmtId="0" fontId="13" fillId="19" borderId="27" xfId="0" applyFont="1" applyFill="1" applyBorder="1" applyAlignment="1">
      <alignment horizontal="center"/>
    </xf>
    <xf numFmtId="0" fontId="13" fillId="19" borderId="2" xfId="0" applyFont="1" applyFill="1" applyBorder="1" applyAlignment="1">
      <alignment horizontal="center"/>
    </xf>
    <xf numFmtId="0" fontId="13" fillId="19" borderId="3" xfId="0" applyFont="1" applyFill="1" applyBorder="1" applyAlignment="1">
      <alignment horizontal="center"/>
    </xf>
    <xf numFmtId="0" fontId="13" fillId="19" borderId="4" xfId="0" applyFont="1" applyFill="1" applyBorder="1" applyAlignment="1">
      <alignment horizontal="center"/>
    </xf>
    <xf numFmtId="0" fontId="13" fillId="14" borderId="3" xfId="0" applyFont="1" applyFill="1" applyBorder="1" applyAlignment="1">
      <alignment horizontal="center"/>
    </xf>
    <xf numFmtId="0" fontId="13" fillId="14" borderId="4" xfId="0" applyFont="1" applyFill="1" applyBorder="1" applyAlignment="1">
      <alignment horizontal="center"/>
    </xf>
    <xf numFmtId="0" fontId="12" fillId="19" borderId="21" xfId="0" applyFont="1" applyFill="1" applyBorder="1" applyAlignment="1" applyProtection="1">
      <alignment horizontal="center" vertical="center"/>
      <protection hidden="1"/>
    </xf>
    <xf numFmtId="0" fontId="12" fillId="19" borderId="41" xfId="0" applyFont="1" applyFill="1" applyBorder="1" applyAlignment="1" applyProtection="1">
      <alignment vertical="center"/>
      <protection hidden="1"/>
    </xf>
    <xf numFmtId="0" fontId="12" fillId="19" borderId="15" xfId="0" applyFont="1" applyFill="1" applyBorder="1" applyAlignment="1" applyProtection="1">
      <alignment horizontal="center" vertical="center"/>
      <protection hidden="1"/>
    </xf>
    <xf numFmtId="0" fontId="12" fillId="19" borderId="1" xfId="0" applyFont="1" applyFill="1" applyBorder="1" applyAlignment="1" applyProtection="1">
      <alignment horizontal="center" vertical="center"/>
      <protection hidden="1"/>
    </xf>
    <xf numFmtId="0" fontId="12" fillId="19" borderId="16" xfId="0" applyFont="1" applyFill="1" applyBorder="1" applyAlignment="1" applyProtection="1">
      <alignment horizontal="center" vertical="center"/>
      <protection hidden="1"/>
    </xf>
    <xf numFmtId="0" fontId="12" fillId="19" borderId="40" xfId="0" applyFont="1" applyFill="1" applyBorder="1" applyAlignment="1">
      <alignment horizontal="center"/>
    </xf>
    <xf numFmtId="0" fontId="12" fillId="19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16" xfId="0" applyFont="1" applyFill="1" applyBorder="1" applyAlignment="1">
      <alignment horizontal="center"/>
    </xf>
    <xf numFmtId="0" fontId="12" fillId="19" borderId="22" xfId="0" applyFont="1" applyFill="1" applyBorder="1" applyAlignment="1" applyProtection="1">
      <alignment horizontal="center" vertical="center"/>
      <protection hidden="1"/>
    </xf>
    <xf numFmtId="0" fontId="12" fillId="19" borderId="43" xfId="0" applyFont="1" applyFill="1" applyBorder="1" applyAlignment="1" applyProtection="1">
      <alignment vertical="center"/>
      <protection hidden="1"/>
    </xf>
    <xf numFmtId="0" fontId="12" fillId="19" borderId="17" xfId="0" applyFont="1" applyFill="1" applyBorder="1" applyAlignment="1" applyProtection="1">
      <alignment horizontal="center" vertical="center"/>
      <protection hidden="1"/>
    </xf>
    <xf numFmtId="0" fontId="12" fillId="19" borderId="18" xfId="0" applyFont="1" applyFill="1" applyBorder="1" applyAlignment="1" applyProtection="1">
      <alignment horizontal="center" vertical="center"/>
      <protection hidden="1"/>
    </xf>
    <xf numFmtId="0" fontId="12" fillId="19" borderId="19" xfId="0" applyFont="1" applyFill="1" applyBorder="1" applyAlignment="1" applyProtection="1">
      <alignment horizontal="center" vertical="center"/>
      <protection hidden="1"/>
    </xf>
    <xf numFmtId="0" fontId="12" fillId="19" borderId="45" xfId="0" applyFont="1" applyFill="1" applyBorder="1" applyAlignment="1">
      <alignment horizontal="center"/>
    </xf>
    <xf numFmtId="0" fontId="12" fillId="19" borderId="18" xfId="0" applyFont="1" applyFill="1" applyBorder="1" applyAlignment="1">
      <alignment horizontal="center"/>
    </xf>
    <xf numFmtId="0" fontId="12" fillId="14" borderId="18" xfId="0" applyFont="1" applyFill="1" applyBorder="1" applyAlignment="1">
      <alignment horizontal="center"/>
    </xf>
    <xf numFmtId="0" fontId="12" fillId="14" borderId="19" xfId="0" applyFont="1" applyFill="1" applyBorder="1" applyAlignment="1">
      <alignment horizontal="center"/>
    </xf>
    <xf numFmtId="0" fontId="12" fillId="20" borderId="10" xfId="0" applyFont="1" applyFill="1" applyBorder="1"/>
    <xf numFmtId="0" fontId="12" fillId="20" borderId="11" xfId="0" applyFont="1" applyFill="1" applyBorder="1"/>
    <xf numFmtId="0" fontId="13" fillId="20" borderId="23" xfId="0" applyFont="1" applyFill="1" applyBorder="1" applyAlignment="1">
      <alignment horizontal="center"/>
    </xf>
    <xf numFmtId="0" fontId="13" fillId="20" borderId="27" xfId="0" applyFont="1" applyFill="1" applyBorder="1" applyAlignment="1">
      <alignment horizontal="center"/>
    </xf>
    <xf numFmtId="0" fontId="13" fillId="20" borderId="2" xfId="0" applyFont="1" applyFill="1" applyBorder="1" applyAlignment="1">
      <alignment horizontal="center"/>
    </xf>
    <xf numFmtId="0" fontId="13" fillId="20" borderId="3" xfId="0" applyFont="1" applyFill="1" applyBorder="1" applyAlignment="1">
      <alignment horizontal="center"/>
    </xf>
    <xf numFmtId="0" fontId="13" fillId="20" borderId="4" xfId="0" applyFont="1" applyFill="1" applyBorder="1" applyAlignment="1">
      <alignment horizontal="center"/>
    </xf>
    <xf numFmtId="0" fontId="12" fillId="20" borderId="21" xfId="0" applyFont="1" applyFill="1" applyBorder="1" applyAlignment="1" applyProtection="1">
      <alignment horizontal="center" vertical="center"/>
      <protection hidden="1"/>
    </xf>
    <xf numFmtId="0" fontId="12" fillId="20" borderId="41" xfId="0" applyFont="1" applyFill="1" applyBorder="1" applyAlignment="1" applyProtection="1">
      <alignment vertical="center"/>
      <protection hidden="1"/>
    </xf>
    <xf numFmtId="0" fontId="12" fillId="20" borderId="15" xfId="0" applyFont="1" applyFill="1" applyBorder="1" applyAlignment="1" applyProtection="1">
      <alignment horizontal="center" vertical="center"/>
      <protection hidden="1"/>
    </xf>
    <xf numFmtId="0" fontId="12" fillId="20" borderId="1" xfId="0" applyFont="1" applyFill="1" applyBorder="1" applyAlignment="1" applyProtection="1">
      <alignment horizontal="center" vertical="center"/>
      <protection hidden="1"/>
    </xf>
    <xf numFmtId="0" fontId="12" fillId="20" borderId="16" xfId="0" applyFont="1" applyFill="1" applyBorder="1" applyAlignment="1" applyProtection="1">
      <alignment horizontal="center" vertical="center"/>
      <protection hidden="1"/>
    </xf>
    <xf numFmtId="0" fontId="12" fillId="20" borderId="40" xfId="0" applyFont="1" applyFill="1" applyBorder="1" applyAlignment="1">
      <alignment horizontal="center"/>
    </xf>
    <xf numFmtId="0" fontId="12" fillId="20" borderId="1" xfId="0" applyFont="1" applyFill="1" applyBorder="1" applyAlignment="1">
      <alignment horizontal="center"/>
    </xf>
    <xf numFmtId="0" fontId="12" fillId="20" borderId="22" xfId="0" applyFont="1" applyFill="1" applyBorder="1" applyAlignment="1" applyProtection="1">
      <alignment horizontal="center" vertical="center"/>
      <protection hidden="1"/>
    </xf>
    <xf numFmtId="0" fontId="12" fillId="20" borderId="43" xfId="0" applyFont="1" applyFill="1" applyBorder="1" applyAlignment="1" applyProtection="1">
      <alignment vertical="center"/>
      <protection hidden="1"/>
    </xf>
    <xf numFmtId="0" fontId="12" fillId="20" borderId="17" xfId="0" applyFont="1" applyFill="1" applyBorder="1" applyAlignment="1" applyProtection="1">
      <alignment horizontal="center" vertical="center"/>
      <protection hidden="1"/>
    </xf>
    <xf numFmtId="0" fontId="12" fillId="20" borderId="18" xfId="0" applyFont="1" applyFill="1" applyBorder="1" applyAlignment="1" applyProtection="1">
      <alignment horizontal="center" vertical="center"/>
      <protection hidden="1"/>
    </xf>
    <xf numFmtId="0" fontId="12" fillId="20" borderId="19" xfId="0" applyFont="1" applyFill="1" applyBorder="1" applyAlignment="1">
      <alignment horizontal="center"/>
    </xf>
    <xf numFmtId="0" fontId="12" fillId="20" borderId="45" xfId="0" applyFont="1" applyFill="1" applyBorder="1" applyAlignment="1">
      <alignment horizontal="center"/>
    </xf>
    <xf numFmtId="0" fontId="12" fillId="20" borderId="18" xfId="0" applyFont="1" applyFill="1" applyBorder="1" applyAlignment="1">
      <alignment horizontal="center"/>
    </xf>
    <xf numFmtId="0" fontId="2" fillId="0" borderId="46" xfId="0" applyFont="1" applyBorder="1" applyAlignment="1" applyProtection="1">
      <alignment horizontal="center" vertical="center" textRotation="90" wrapText="1"/>
      <protection hidden="1"/>
    </xf>
    <xf numFmtId="0" fontId="14" fillId="0" borderId="0" xfId="0" applyFont="1" applyAlignment="1">
      <alignment horizontal="center"/>
    </xf>
    <xf numFmtId="0" fontId="14" fillId="0" borderId="0" xfId="0" applyFont="1"/>
    <xf numFmtId="1" fontId="14" fillId="0" borderId="0" xfId="0" applyNumberFormat="1" applyFont="1" applyAlignment="1">
      <alignment horizontal="center" wrapText="1"/>
    </xf>
    <xf numFmtId="164" fontId="14" fillId="0" borderId="0" xfId="0" applyNumberFormat="1" applyFont="1" applyAlignment="1">
      <alignment horizontal="center"/>
    </xf>
    <xf numFmtId="164" fontId="14" fillId="0" borderId="0" xfId="0" applyNumberFormat="1" applyFont="1"/>
    <xf numFmtId="0" fontId="14" fillId="3" borderId="0" xfId="0" applyFont="1" applyFill="1" applyAlignment="1">
      <alignment horizontal="center"/>
    </xf>
    <xf numFmtId="0" fontId="17" fillId="0" borderId="0" xfId="0" applyFont="1"/>
    <xf numFmtId="0" fontId="17" fillId="0" borderId="0" xfId="0" applyFont="1" applyAlignment="1" applyProtection="1">
      <alignment horizontal="center" vertical="center" textRotation="90" wrapText="1"/>
      <protection hidden="1"/>
    </xf>
    <xf numFmtId="0" fontId="17" fillId="2" borderId="0" xfId="0" applyFont="1" applyFill="1" applyAlignment="1" applyProtection="1">
      <alignment horizontal="center" vertical="center" textRotation="90" wrapText="1"/>
      <protection hidden="1"/>
    </xf>
    <xf numFmtId="1" fontId="17" fillId="0" borderId="0" xfId="0" applyNumberFormat="1" applyFont="1" applyAlignment="1" applyProtection="1">
      <alignment horizontal="center" vertical="center" textRotation="90" wrapText="1"/>
      <protection hidden="1"/>
    </xf>
    <xf numFmtId="0" fontId="17" fillId="0" borderId="0" xfId="0" applyFont="1" applyAlignment="1" applyProtection="1">
      <alignment horizontal="center" vertical="center" textRotation="90"/>
      <protection hidden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4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center"/>
    </xf>
    <xf numFmtId="0" fontId="3" fillId="0" borderId="31" xfId="0" applyFont="1" applyBorder="1" applyAlignment="1">
      <alignment horizontal="center"/>
    </xf>
    <xf numFmtId="0" fontId="14" fillId="0" borderId="0" xfId="0" applyFont="1" applyAlignment="1" applyProtection="1">
      <alignment vertical="center"/>
      <protection hidden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textRotation="90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textRotation="90" wrapText="1"/>
    </xf>
    <xf numFmtId="0" fontId="19" fillId="0" borderId="0" xfId="0" applyFont="1" applyAlignment="1">
      <alignment horizontal="center" vertical="center"/>
    </xf>
    <xf numFmtId="1" fontId="14" fillId="0" borderId="0" xfId="0" applyNumberFormat="1" applyFont="1" applyAlignment="1" applyProtection="1">
      <alignment horizontal="center" vertical="center"/>
      <protection hidden="1"/>
    </xf>
    <xf numFmtId="0" fontId="14" fillId="2" borderId="0" xfId="0" applyFont="1" applyFill="1" applyAlignment="1" applyProtection="1">
      <alignment vertical="center"/>
      <protection hidden="1"/>
    </xf>
    <xf numFmtId="164" fontId="14" fillId="0" borderId="0" xfId="0" applyNumberFormat="1" applyFont="1" applyAlignment="1" applyProtection="1">
      <alignment horizontal="center" vertical="center"/>
      <protection hidden="1"/>
    </xf>
    <xf numFmtId="0" fontId="14" fillId="4" borderId="0" xfId="0" applyFont="1" applyFill="1" applyAlignment="1" applyProtection="1">
      <alignment horizontal="center" vertical="center"/>
      <protection hidden="1"/>
    </xf>
    <xf numFmtId="0" fontId="14" fillId="4" borderId="0" xfId="0" applyFont="1" applyFill="1" applyAlignment="1" applyProtection="1">
      <alignment vertical="center"/>
      <protection hidden="1"/>
    </xf>
    <xf numFmtId="1" fontId="14" fillId="4" borderId="0" xfId="0" applyNumberFormat="1" applyFont="1" applyFill="1" applyAlignment="1" applyProtection="1">
      <alignment horizontal="center" vertical="center"/>
      <protection hidden="1"/>
    </xf>
    <xf numFmtId="0" fontId="14" fillId="5" borderId="0" xfId="0" applyFont="1" applyFill="1" applyAlignment="1" applyProtection="1">
      <alignment horizontal="center" vertical="center"/>
      <protection hidden="1"/>
    </xf>
    <xf numFmtId="0" fontId="14" fillId="5" borderId="0" xfId="0" applyFont="1" applyFill="1" applyAlignment="1" applyProtection="1">
      <alignment vertical="center"/>
      <protection hidden="1"/>
    </xf>
    <xf numFmtId="1" fontId="14" fillId="5" borderId="0" xfId="0" applyNumberFormat="1" applyFont="1" applyFill="1" applyAlignment="1" applyProtection="1">
      <alignment horizontal="center" vertical="center"/>
      <protection hidden="1"/>
    </xf>
    <xf numFmtId="0" fontId="14" fillId="6" borderId="0" xfId="0" applyFont="1" applyFill="1" applyAlignment="1" applyProtection="1">
      <alignment horizontal="center" vertical="center"/>
      <protection hidden="1"/>
    </xf>
    <xf numFmtId="0" fontId="14" fillId="6" borderId="0" xfId="0" applyFont="1" applyFill="1" applyAlignment="1" applyProtection="1">
      <alignment vertical="center"/>
      <protection hidden="1"/>
    </xf>
    <xf numFmtId="1" fontId="14" fillId="6" borderId="0" xfId="0" applyNumberFormat="1" applyFont="1" applyFill="1" applyAlignment="1" applyProtection="1">
      <alignment horizontal="center" vertical="center"/>
      <protection hidden="1"/>
    </xf>
    <xf numFmtId="0" fontId="14" fillId="13" borderId="0" xfId="0" applyFont="1" applyFill="1" applyAlignment="1" applyProtection="1">
      <alignment horizontal="center" vertical="center"/>
      <protection hidden="1"/>
    </xf>
    <xf numFmtId="0" fontId="14" fillId="13" borderId="0" xfId="0" applyFont="1" applyFill="1" applyAlignment="1" applyProtection="1">
      <alignment vertical="center"/>
      <protection hidden="1"/>
    </xf>
    <xf numFmtId="1" fontId="14" fillId="13" borderId="0" xfId="0" applyNumberFormat="1" applyFont="1" applyFill="1" applyAlignment="1" applyProtection="1">
      <alignment horizontal="center" vertical="center"/>
      <protection hidden="1"/>
    </xf>
    <xf numFmtId="0" fontId="14" fillId="7" borderId="0" xfId="0" applyFont="1" applyFill="1" applyAlignment="1" applyProtection="1">
      <alignment horizontal="center" vertical="center"/>
      <protection hidden="1"/>
    </xf>
    <xf numFmtId="0" fontId="14" fillId="7" borderId="0" xfId="0" applyFont="1" applyFill="1" applyAlignment="1" applyProtection="1">
      <alignment vertical="center"/>
      <protection hidden="1"/>
    </xf>
    <xf numFmtId="1" fontId="14" fillId="7" borderId="0" xfId="0" applyNumberFormat="1" applyFont="1" applyFill="1" applyAlignment="1" applyProtection="1">
      <alignment horizontal="center" vertical="center"/>
      <protection hidden="1"/>
    </xf>
    <xf numFmtId="0" fontId="14" fillId="8" borderId="0" xfId="0" applyFont="1" applyFill="1" applyAlignment="1" applyProtection="1">
      <alignment horizontal="center" vertical="center"/>
      <protection hidden="1"/>
    </xf>
    <xf numFmtId="0" fontId="14" fillId="8" borderId="0" xfId="0" applyFont="1" applyFill="1" applyAlignment="1" applyProtection="1">
      <alignment vertical="center"/>
      <protection hidden="1"/>
    </xf>
    <xf numFmtId="1" fontId="14" fillId="8" borderId="0" xfId="0" applyNumberFormat="1" applyFont="1" applyFill="1" applyAlignment="1" applyProtection="1">
      <alignment horizontal="center" vertical="center"/>
      <protection hidden="1"/>
    </xf>
    <xf numFmtId="0" fontId="14" fillId="9" borderId="0" xfId="0" applyFont="1" applyFill="1" applyAlignment="1" applyProtection="1">
      <alignment horizontal="center" vertical="center"/>
      <protection hidden="1"/>
    </xf>
    <xf numFmtId="0" fontId="14" fillId="9" borderId="0" xfId="0" applyFont="1" applyFill="1" applyAlignment="1" applyProtection="1">
      <alignment vertical="center"/>
      <protection hidden="1"/>
    </xf>
    <xf numFmtId="1" fontId="14" fillId="9" borderId="0" xfId="0" applyNumberFormat="1" applyFont="1" applyFill="1" applyAlignment="1" applyProtection="1">
      <alignment horizontal="center" vertical="center"/>
      <protection hidden="1"/>
    </xf>
    <xf numFmtId="0" fontId="14" fillId="10" borderId="0" xfId="0" applyFont="1" applyFill="1" applyAlignment="1" applyProtection="1">
      <alignment horizontal="center" vertical="center"/>
      <protection hidden="1"/>
    </xf>
    <xf numFmtId="0" fontId="14" fillId="10" borderId="0" xfId="0" applyFont="1" applyFill="1" applyAlignment="1" applyProtection="1">
      <alignment vertical="center"/>
      <protection hidden="1"/>
    </xf>
    <xf numFmtId="1" fontId="14" fillId="10" borderId="0" xfId="0" applyNumberFormat="1" applyFont="1" applyFill="1" applyAlignment="1" applyProtection="1">
      <alignment horizontal="center" vertical="center"/>
      <protection hidden="1"/>
    </xf>
    <xf numFmtId="0" fontId="14" fillId="11" borderId="0" xfId="0" applyFont="1" applyFill="1" applyAlignment="1" applyProtection="1">
      <alignment horizontal="center" vertical="center"/>
      <protection hidden="1"/>
    </xf>
    <xf numFmtId="0" fontId="14" fillId="11" borderId="0" xfId="0" applyFont="1" applyFill="1" applyAlignment="1" applyProtection="1">
      <alignment vertical="center"/>
      <protection hidden="1"/>
    </xf>
    <xf numFmtId="1" fontId="14" fillId="11" borderId="0" xfId="0" applyNumberFormat="1" applyFont="1" applyFill="1" applyAlignment="1" applyProtection="1">
      <alignment horizontal="center" vertical="center"/>
      <protection hidden="1"/>
    </xf>
    <xf numFmtId="0" fontId="14" fillId="12" borderId="0" xfId="0" applyFont="1" applyFill="1" applyAlignment="1" applyProtection="1">
      <alignment horizontal="center" vertical="center"/>
      <protection hidden="1"/>
    </xf>
    <xf numFmtId="0" fontId="14" fillId="12" borderId="0" xfId="0" applyFont="1" applyFill="1" applyAlignment="1" applyProtection="1">
      <alignment vertical="center"/>
      <protection hidden="1"/>
    </xf>
    <xf numFmtId="1" fontId="14" fillId="12" borderId="0" xfId="0" applyNumberFormat="1" applyFont="1" applyFill="1" applyAlignment="1" applyProtection="1">
      <alignment horizontal="center" vertical="center"/>
      <protection hidden="1"/>
    </xf>
    <xf numFmtId="0" fontId="14" fillId="3" borderId="0" xfId="0" applyFont="1" applyFill="1" applyAlignment="1" applyProtection="1">
      <alignment horizontal="center"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1" fontId="14" fillId="3" borderId="0" xfId="0" applyNumberFormat="1" applyFont="1" applyFill="1" applyAlignment="1" applyProtection="1">
      <alignment horizontal="center" vertical="center"/>
      <protection hidden="1"/>
    </xf>
    <xf numFmtId="0" fontId="21" fillId="14" borderId="3" xfId="0" applyFont="1" applyFill="1" applyBorder="1" applyAlignment="1">
      <alignment horizontal="center"/>
    </xf>
    <xf numFmtId="0" fontId="21" fillId="14" borderId="4" xfId="0" applyFont="1" applyFill="1" applyBorder="1" applyAlignment="1">
      <alignment horizontal="center"/>
    </xf>
    <xf numFmtId="0" fontId="13" fillId="21" borderId="2" xfId="0" applyFont="1" applyFill="1" applyBorder="1" applyAlignment="1">
      <alignment horizontal="center"/>
    </xf>
    <xf numFmtId="0" fontId="13" fillId="21" borderId="3" xfId="0" applyFont="1" applyFill="1" applyBorder="1" applyAlignment="1">
      <alignment horizontal="center"/>
    </xf>
    <xf numFmtId="0" fontId="13" fillId="22" borderId="2" xfId="0" applyFont="1" applyFill="1" applyBorder="1" applyAlignment="1">
      <alignment horizontal="center"/>
    </xf>
    <xf numFmtId="0" fontId="13" fillId="22" borderId="3" xfId="0" applyFont="1" applyFill="1" applyBorder="1" applyAlignment="1">
      <alignment horizontal="center"/>
    </xf>
    <xf numFmtId="0" fontId="10" fillId="9" borderId="41" xfId="0" applyFont="1" applyFill="1" applyBorder="1" applyAlignment="1" applyProtection="1">
      <alignment vertical="center"/>
      <protection hidden="1"/>
    </xf>
    <xf numFmtId="0" fontId="10" fillId="9" borderId="43" xfId="0" applyFont="1" applyFill="1" applyBorder="1" applyAlignment="1" applyProtection="1">
      <alignment vertical="center"/>
      <protection hidden="1"/>
    </xf>
    <xf numFmtId="0" fontId="22" fillId="9" borderId="41" xfId="0" applyFont="1" applyFill="1" applyBorder="1" applyAlignment="1" applyProtection="1">
      <alignment vertical="center"/>
      <protection hidden="1"/>
    </xf>
    <xf numFmtId="0" fontId="17" fillId="0" borderId="0" xfId="0" applyFont="1" applyAlignment="1">
      <alignment horizontal="center"/>
    </xf>
    <xf numFmtId="0" fontId="17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4" fillId="0" borderId="26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3" fillId="0" borderId="31" xfId="0" applyFont="1" applyBorder="1" applyAlignment="1">
      <alignment wrapText="1"/>
    </xf>
    <xf numFmtId="0" fontId="3" fillId="0" borderId="3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8" fillId="17" borderId="23" xfId="0" applyFont="1" applyFill="1" applyBorder="1" applyAlignment="1">
      <alignment horizontal="center"/>
    </xf>
    <xf numFmtId="0" fontId="8" fillId="17" borderId="8" xfId="0" applyFont="1" applyFill="1" applyBorder="1" applyAlignment="1">
      <alignment horizontal="center"/>
    </xf>
    <xf numFmtId="0" fontId="8" fillId="17" borderId="9" xfId="0" applyFont="1" applyFill="1" applyBorder="1" applyAlignment="1">
      <alignment horizontal="center"/>
    </xf>
    <xf numFmtId="0" fontId="8" fillId="18" borderId="23" xfId="0" applyFont="1" applyFill="1" applyBorder="1" applyAlignment="1">
      <alignment horizontal="center"/>
    </xf>
    <xf numFmtId="0" fontId="8" fillId="18" borderId="8" xfId="0" applyFont="1" applyFill="1" applyBorder="1" applyAlignment="1">
      <alignment horizontal="center"/>
    </xf>
    <xf numFmtId="0" fontId="8" fillId="18" borderId="9" xfId="0" applyFont="1" applyFill="1" applyBorder="1" applyAlignment="1">
      <alignment horizontal="center"/>
    </xf>
    <xf numFmtId="0" fontId="11" fillId="13" borderId="23" xfId="0" applyFont="1" applyFill="1" applyBorder="1" applyAlignment="1">
      <alignment horizontal="center"/>
    </xf>
    <xf numFmtId="0" fontId="11" fillId="13" borderId="8" xfId="0" applyFont="1" applyFill="1" applyBorder="1" applyAlignment="1">
      <alignment horizontal="center"/>
    </xf>
    <xf numFmtId="0" fontId="11" fillId="13" borderId="9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8" xfId="0" applyFont="1" applyFill="1" applyBorder="1" applyAlignment="1">
      <alignment horizontal="center"/>
    </xf>
    <xf numFmtId="0" fontId="13" fillId="19" borderId="9" xfId="0" applyFont="1" applyFill="1" applyBorder="1" applyAlignment="1">
      <alignment horizontal="center"/>
    </xf>
    <xf numFmtId="0" fontId="13" fillId="20" borderId="23" xfId="0" applyFont="1" applyFill="1" applyBorder="1" applyAlignment="1">
      <alignment horizontal="center"/>
    </xf>
    <xf numFmtId="0" fontId="13" fillId="20" borderId="8" xfId="0" applyFont="1" applyFill="1" applyBorder="1" applyAlignment="1">
      <alignment horizontal="center"/>
    </xf>
    <xf numFmtId="0" fontId="13" fillId="2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317ABD"/>
      <color rgb="FF245A8C"/>
      <color rgb="FF4572C3"/>
      <color rgb="FF2E5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5.xml"/><Relationship Id="rId18" Type="http://schemas.microsoft.com/office/2017/10/relationships/person" Target="persons/person8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0.xml"/><Relationship Id="rId17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microsoft.com/office/2017/10/relationships/person" Target="persons/person6.xml"/><Relationship Id="rId20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2.xml"/><Relationship Id="rId5" Type="http://schemas.openxmlformats.org/officeDocument/2006/relationships/worksheet" Target="worksheets/sheet5.xml"/><Relationship Id="rId15" Type="http://schemas.microsoft.com/office/2017/10/relationships/person" Target="persons/person4.xml"/><Relationship Id="rId10" Type="http://schemas.openxmlformats.org/officeDocument/2006/relationships/calcChain" Target="calcChain.xml"/><Relationship Id="rId19" Type="http://schemas.microsoft.com/office/2017/10/relationships/person" Target="persons/person3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microsoft.com/office/2017/10/relationships/person" Target="persons/person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388C5-CFB9-48C4-857A-A40D0B04C522}">
  <dimension ref="A1:EA961"/>
  <sheetViews>
    <sheetView zoomScale="90" zoomScaleNormal="90" zoomScaleSheetLayoutView="80" workbookViewId="0">
      <selection activeCell="D3" sqref="D3"/>
    </sheetView>
  </sheetViews>
  <sheetFormatPr defaultRowHeight="13.8" x14ac:dyDescent="0.25"/>
  <cols>
    <col min="1" max="1" width="9" style="51" bestFit="1" customWidth="1"/>
    <col min="2" max="2" width="4.5546875" style="52" customWidth="1"/>
    <col min="3" max="3" width="30.88671875" style="51" customWidth="1"/>
    <col min="4" max="4" width="4.109375" style="51" customWidth="1"/>
    <col min="5" max="16" width="5.21875" style="52" customWidth="1"/>
    <col min="17" max="20" width="5.21875" style="52" hidden="1" customWidth="1"/>
    <col min="21" max="21" width="2.88671875" style="52" hidden="1" customWidth="1"/>
    <col min="22" max="28" width="3.88671875" style="52" hidden="1" customWidth="1"/>
    <col min="29" max="29" width="3.88671875" style="51" hidden="1" customWidth="1"/>
    <col min="30" max="37" width="4.44140625" style="51" hidden="1" customWidth="1"/>
    <col min="38" max="38" width="17" style="51" hidden="1" customWidth="1"/>
    <col min="39" max="39" width="8.77734375" style="51" hidden="1" customWidth="1"/>
    <col min="40" max="40" width="15.21875" style="51" hidden="1" customWidth="1"/>
    <col min="41" max="41" width="26.6640625" style="51" hidden="1" customWidth="1"/>
    <col min="42" max="42" width="12.21875" style="51" hidden="1" customWidth="1"/>
    <col min="43" max="43" width="7.21875" style="51" hidden="1" customWidth="1"/>
    <col min="44" max="44" width="8.109375" style="51" hidden="1" customWidth="1"/>
    <col min="45" max="45" width="7.21875" style="51" hidden="1" customWidth="1"/>
    <col min="46" max="46" width="9" style="51" hidden="1" customWidth="1"/>
    <col min="47" max="47" width="9.5546875" style="51" hidden="1" customWidth="1"/>
    <col min="48" max="56" width="9" style="51" hidden="1" customWidth="1"/>
    <col min="57" max="57" width="11.88671875" style="51" hidden="1" customWidth="1"/>
    <col min="58" max="59" width="11" style="51" hidden="1" customWidth="1"/>
    <col min="60" max="63" width="11" style="52" hidden="1" customWidth="1"/>
    <col min="64" max="67" width="9" style="52" hidden="1" customWidth="1"/>
    <col min="68" max="68" width="9.21875" style="52" hidden="1" customWidth="1"/>
    <col min="69" max="69" width="10.88671875" style="51" hidden="1" customWidth="1"/>
    <col min="70" max="70" width="10.21875" style="51" hidden="1" customWidth="1"/>
    <col min="71" max="71" width="10.5546875" style="51" hidden="1" customWidth="1"/>
    <col min="72" max="72" width="9.21875" style="51" hidden="1" customWidth="1"/>
    <col min="73" max="73" width="3.109375" style="51" hidden="1" customWidth="1"/>
    <col min="74" max="74" width="7.6640625" style="51" hidden="1" customWidth="1"/>
    <col min="75" max="75" width="10" style="51" hidden="1" customWidth="1"/>
    <col min="76" max="76" width="20.6640625" style="51" hidden="1" customWidth="1"/>
    <col min="77" max="86" width="10.109375" style="51" hidden="1" customWidth="1"/>
    <col min="87" max="87" width="18.88671875" style="51" hidden="1" customWidth="1"/>
    <col min="88" max="93" width="10.109375" style="51" hidden="1" customWidth="1"/>
    <col min="94" max="94" width="10.109375" style="57" hidden="1" customWidth="1"/>
    <col min="95" max="95" width="20.44140625" style="52" hidden="1" customWidth="1"/>
    <col min="96" max="97" width="9.21875" style="51" hidden="1" customWidth="1"/>
    <col min="98" max="104" width="0" style="51" hidden="1" customWidth="1"/>
    <col min="105" max="105" width="10.88671875" style="51" customWidth="1"/>
    <col min="106" max="106" width="10.21875" style="51" customWidth="1"/>
    <col min="107" max="107" width="10.5546875" style="51" customWidth="1"/>
    <col min="108" max="108" width="9.21875" style="51" bestFit="1" customWidth="1"/>
    <col min="109" max="109" width="3.109375" style="51" customWidth="1"/>
    <col min="110" max="110" width="7.6640625" style="51" customWidth="1"/>
    <col min="111" max="111" width="10" style="51" customWidth="1"/>
    <col min="112" max="112" width="20.6640625" style="51" customWidth="1"/>
    <col min="113" max="122" width="10.109375" style="51" bestFit="1" customWidth="1"/>
    <col min="123" max="123" width="18.88671875" style="51" customWidth="1"/>
    <col min="124" max="129" width="10.109375" style="51" bestFit="1" customWidth="1"/>
    <col min="130" max="130" width="10.109375" style="57" bestFit="1" customWidth="1"/>
    <col min="131" max="131" width="20.44140625" style="52" customWidth="1"/>
    <col min="132" max="16384" width="8.88671875" style="51"/>
  </cols>
  <sheetData>
    <row r="1" spans="1:131" ht="14.4" thickBot="1" x14ac:dyDescent="0.3">
      <c r="D1" s="51">
        <v>1</v>
      </c>
      <c r="E1" s="52">
        <v>2</v>
      </c>
      <c r="F1" s="52">
        <v>3</v>
      </c>
      <c r="G1" s="52">
        <v>4</v>
      </c>
      <c r="H1" s="52">
        <v>5</v>
      </c>
      <c r="I1" s="52">
        <v>6</v>
      </c>
      <c r="J1" s="52">
        <v>7</v>
      </c>
      <c r="K1" s="52">
        <v>8</v>
      </c>
      <c r="L1" s="52">
        <v>9</v>
      </c>
      <c r="M1" s="52">
        <v>10</v>
      </c>
      <c r="N1" s="52">
        <v>11</v>
      </c>
      <c r="O1" s="293">
        <v>12</v>
      </c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6"/>
      <c r="AD1" s="276"/>
      <c r="AE1" s="276"/>
      <c r="AF1" s="276"/>
      <c r="AG1" s="276"/>
      <c r="AH1" s="276"/>
      <c r="AI1" s="276"/>
      <c r="AJ1" s="276" t="s">
        <v>0</v>
      </c>
      <c r="AK1" s="276" t="s">
        <v>1</v>
      </c>
      <c r="AL1" s="276" t="s">
        <v>73</v>
      </c>
      <c r="AM1" s="276" t="s">
        <v>2</v>
      </c>
      <c r="AN1" s="276" t="s">
        <v>74</v>
      </c>
      <c r="AO1" s="276" t="s">
        <v>3</v>
      </c>
      <c r="AP1" s="276" t="s">
        <v>75</v>
      </c>
      <c r="AQ1" s="276" t="s">
        <v>76</v>
      </c>
      <c r="AR1" s="276" t="s">
        <v>4</v>
      </c>
      <c r="AS1" s="276" t="s">
        <v>6</v>
      </c>
      <c r="AT1" s="276" t="s">
        <v>77</v>
      </c>
      <c r="AU1" s="276" t="s">
        <v>5</v>
      </c>
      <c r="AV1" s="276" t="s">
        <v>0</v>
      </c>
      <c r="AW1" s="276" t="s">
        <v>1</v>
      </c>
      <c r="AX1" s="276" t="s">
        <v>73</v>
      </c>
      <c r="AY1" s="276" t="s">
        <v>2</v>
      </c>
      <c r="AZ1" s="276" t="s">
        <v>74</v>
      </c>
      <c r="BA1" s="276" t="s">
        <v>3</v>
      </c>
      <c r="BB1" s="276" t="s">
        <v>75</v>
      </c>
      <c r="BC1" s="276" t="s">
        <v>76</v>
      </c>
      <c r="BD1" s="276" t="s">
        <v>4</v>
      </c>
      <c r="BE1" s="276" t="s">
        <v>6</v>
      </c>
      <c r="BF1" s="276" t="s">
        <v>77</v>
      </c>
      <c r="BG1" s="276" t="s">
        <v>5</v>
      </c>
      <c r="BH1" s="275"/>
      <c r="BI1" s="275"/>
      <c r="BJ1" s="275"/>
      <c r="BK1" s="275"/>
      <c r="BL1" s="275"/>
      <c r="BM1" s="275"/>
      <c r="BN1" s="275"/>
      <c r="BO1" s="275"/>
      <c r="BP1" s="275"/>
      <c r="BQ1" s="276"/>
      <c r="BR1" s="276"/>
      <c r="BS1" s="276"/>
      <c r="BT1" s="276"/>
      <c r="BU1" s="276"/>
      <c r="BV1" s="276"/>
      <c r="BW1" s="276"/>
      <c r="BX1" s="276"/>
      <c r="BY1" s="276"/>
      <c r="BZ1" s="276" t="s">
        <v>0</v>
      </c>
      <c r="CA1" s="276" t="s">
        <v>73</v>
      </c>
      <c r="CB1" s="276" t="s">
        <v>2</v>
      </c>
      <c r="CC1" s="276" t="s">
        <v>76</v>
      </c>
      <c r="CD1" s="276" t="s">
        <v>6</v>
      </c>
      <c r="CE1" s="276"/>
      <c r="CF1" s="276"/>
      <c r="CG1" s="276"/>
      <c r="CH1" s="276"/>
      <c r="CI1" s="276"/>
      <c r="CJ1" s="276"/>
      <c r="CK1" s="276"/>
      <c r="CL1" s="276"/>
      <c r="CM1" s="276"/>
      <c r="CN1" s="276"/>
      <c r="CO1" s="276"/>
      <c r="CP1" s="275"/>
      <c r="CQ1" s="275"/>
      <c r="CR1" s="276"/>
      <c r="CS1" s="276"/>
      <c r="CT1" s="276"/>
      <c r="CU1" s="276"/>
      <c r="CV1" s="276"/>
      <c r="CW1" s="276"/>
      <c r="CX1" s="276"/>
      <c r="CY1" s="276"/>
      <c r="CZ1" s="276"/>
      <c r="DJ1" s="51" t="s">
        <v>0</v>
      </c>
      <c r="DK1" s="51" t="s">
        <v>73</v>
      </c>
      <c r="DL1" s="51" t="s">
        <v>2</v>
      </c>
      <c r="DM1" s="51" t="s">
        <v>76</v>
      </c>
      <c r="DN1" s="51" t="s">
        <v>6</v>
      </c>
      <c r="DZ1" s="52"/>
    </row>
    <row r="2" spans="1:131" ht="82.8" customHeight="1" thickBot="1" x14ac:dyDescent="0.3">
      <c r="C2" s="53" t="s">
        <v>86</v>
      </c>
      <c r="D2" s="54" t="s">
        <v>0</v>
      </c>
      <c r="E2" s="55" t="s">
        <v>1</v>
      </c>
      <c r="F2" s="55" t="s">
        <v>73</v>
      </c>
      <c r="G2" s="55" t="s">
        <v>2</v>
      </c>
      <c r="H2" s="55" t="s">
        <v>74</v>
      </c>
      <c r="I2" s="55" t="s">
        <v>3</v>
      </c>
      <c r="J2" s="55" t="s">
        <v>75</v>
      </c>
      <c r="K2" s="55" t="s">
        <v>76</v>
      </c>
      <c r="L2" s="55" t="s">
        <v>4</v>
      </c>
      <c r="M2" s="55" t="s">
        <v>6</v>
      </c>
      <c r="N2" s="55" t="s">
        <v>77</v>
      </c>
      <c r="O2" s="55" t="s">
        <v>5</v>
      </c>
      <c r="P2" s="275" t="str">
        <f t="shared" ref="P2:AB4" si="0">D2</f>
        <v>C</v>
      </c>
      <c r="Q2" s="275" t="str">
        <f t="shared" si="0"/>
        <v>Db</v>
      </c>
      <c r="R2" s="275" t="str">
        <f t="shared" si="0"/>
        <v>D</v>
      </c>
      <c r="S2" s="275" t="str">
        <f t="shared" si="0"/>
        <v>Eb</v>
      </c>
      <c r="T2" s="275" t="str">
        <f t="shared" si="0"/>
        <v>E</v>
      </c>
      <c r="U2" s="275" t="str">
        <f t="shared" si="0"/>
        <v>F</v>
      </c>
      <c r="V2" s="275" t="str">
        <f t="shared" si="0"/>
        <v>Gb</v>
      </c>
      <c r="W2" s="275" t="str">
        <f t="shared" si="0"/>
        <v>G</v>
      </c>
      <c r="X2" s="275" t="str">
        <f t="shared" si="0"/>
        <v>Ab</v>
      </c>
      <c r="Y2" s="275" t="str">
        <f t="shared" si="0"/>
        <v>A</v>
      </c>
      <c r="Z2" s="275" t="str">
        <f t="shared" si="0"/>
        <v>Bb</v>
      </c>
      <c r="AA2" s="275" t="str">
        <f t="shared" si="0"/>
        <v>B</v>
      </c>
      <c r="AB2" s="275" t="str">
        <f t="shared" si="0"/>
        <v>C</v>
      </c>
      <c r="AC2" s="276"/>
      <c r="AD2" s="276"/>
      <c r="AE2" s="276"/>
      <c r="AF2" s="276"/>
      <c r="AG2" s="276"/>
      <c r="AH2" s="276"/>
      <c r="AI2" s="276"/>
      <c r="AJ2" s="276">
        <v>1</v>
      </c>
      <c r="AK2" s="276">
        <f>AJ2+1</f>
        <v>2</v>
      </c>
      <c r="AL2" s="276">
        <f t="shared" ref="AL2:BG2" si="1">AK2+1</f>
        <v>3</v>
      </c>
      <c r="AM2" s="276">
        <f t="shared" si="1"/>
        <v>4</v>
      </c>
      <c r="AN2" s="276">
        <f t="shared" si="1"/>
        <v>5</v>
      </c>
      <c r="AO2" s="276">
        <f t="shared" si="1"/>
        <v>6</v>
      </c>
      <c r="AP2" s="276">
        <f t="shared" si="1"/>
        <v>7</v>
      </c>
      <c r="AQ2" s="276">
        <f t="shared" si="1"/>
        <v>8</v>
      </c>
      <c r="AR2" s="276">
        <f t="shared" si="1"/>
        <v>9</v>
      </c>
      <c r="AS2" s="276">
        <f t="shared" si="1"/>
        <v>10</v>
      </c>
      <c r="AT2" s="276">
        <f t="shared" si="1"/>
        <v>11</v>
      </c>
      <c r="AU2" s="276">
        <f t="shared" si="1"/>
        <v>12</v>
      </c>
      <c r="AV2" s="276">
        <f t="shared" si="1"/>
        <v>13</v>
      </c>
      <c r="AW2" s="276">
        <f t="shared" si="1"/>
        <v>14</v>
      </c>
      <c r="AX2" s="276">
        <f t="shared" si="1"/>
        <v>15</v>
      </c>
      <c r="AY2" s="276">
        <f t="shared" si="1"/>
        <v>16</v>
      </c>
      <c r="AZ2" s="276">
        <f t="shared" si="1"/>
        <v>17</v>
      </c>
      <c r="BA2" s="276">
        <f t="shared" si="1"/>
        <v>18</v>
      </c>
      <c r="BB2" s="276">
        <f t="shared" si="1"/>
        <v>19</v>
      </c>
      <c r="BC2" s="276">
        <f t="shared" si="1"/>
        <v>20</v>
      </c>
      <c r="BD2" s="276">
        <f t="shared" si="1"/>
        <v>21</v>
      </c>
      <c r="BE2" s="276">
        <f t="shared" si="1"/>
        <v>22</v>
      </c>
      <c r="BF2" s="276">
        <f t="shared" si="1"/>
        <v>23</v>
      </c>
      <c r="BG2" s="276">
        <f t="shared" si="1"/>
        <v>24</v>
      </c>
      <c r="BH2" s="275"/>
      <c r="BI2" s="275"/>
      <c r="BJ2" s="275"/>
      <c r="BK2" s="275"/>
      <c r="BL2" s="275"/>
      <c r="BM2" s="275"/>
      <c r="BN2" s="275"/>
      <c r="BO2" s="275"/>
      <c r="BP2" s="275"/>
      <c r="BQ2" s="276"/>
      <c r="BR2" s="357" t="s">
        <v>453</v>
      </c>
      <c r="BS2" s="358"/>
      <c r="BT2" s="358"/>
      <c r="BU2" s="358"/>
      <c r="BV2" s="358"/>
      <c r="BW2" s="358"/>
      <c r="BX2" s="358"/>
      <c r="BY2" s="358"/>
      <c r="BZ2" s="358"/>
      <c r="CA2" s="358"/>
      <c r="CB2" s="359"/>
      <c r="CC2" s="359"/>
      <c r="CD2" s="359"/>
      <c r="CE2" s="360"/>
      <c r="CF2" s="360"/>
      <c r="CG2" s="360"/>
      <c r="CH2" s="360"/>
      <c r="CI2" s="277"/>
      <c r="CJ2" s="276"/>
      <c r="CK2" s="276"/>
      <c r="CL2" s="276"/>
      <c r="CM2" s="276"/>
      <c r="CN2" s="276"/>
      <c r="CO2" s="276"/>
      <c r="CP2" s="278" t="e">
        <f ca="1">MAX($CP4:$CP9)</f>
        <v>#VALUE!</v>
      </c>
      <c r="CQ2" s="278" t="e">
        <f ca="1">MIN($CP4:$CP9)</f>
        <v>#VALUE!</v>
      </c>
      <c r="CR2" s="279" t="e">
        <f ca="1">MEDIAN(CP4:CP9)</f>
        <v>#VALUE!</v>
      </c>
      <c r="CS2" s="276" t="e">
        <f ca="1">_xlfn.MODE.SNGL(CP4:CP9)</f>
        <v>#VALUE!</v>
      </c>
      <c r="CT2" s="276"/>
      <c r="CU2" s="276"/>
      <c r="CV2" s="276"/>
      <c r="CW2" s="276"/>
      <c r="CX2" s="276"/>
      <c r="CY2" s="276"/>
      <c r="CZ2" s="276"/>
      <c r="DB2" s="349" t="s">
        <v>454</v>
      </c>
      <c r="DC2" s="350"/>
      <c r="DD2" s="350"/>
      <c r="DE2" s="350"/>
      <c r="DF2" s="350"/>
      <c r="DG2" s="350"/>
      <c r="DH2" s="350"/>
      <c r="DI2" s="350"/>
      <c r="DJ2" s="350"/>
      <c r="DK2" s="350"/>
      <c r="DL2" s="351"/>
      <c r="DM2" s="351"/>
      <c r="DN2" s="351"/>
      <c r="DO2" s="352"/>
      <c r="DP2" s="352"/>
      <c r="DQ2" s="352"/>
      <c r="DR2" s="353"/>
      <c r="DS2" s="56"/>
      <c r="DZ2" s="57" t="e">
        <f ca="1">MAX($CP4:$CP9)</f>
        <v>#VALUE!</v>
      </c>
      <c r="EA2" s="57" t="e">
        <f ca="1">MIN($CP4:$CP9)</f>
        <v>#VALUE!</v>
      </c>
    </row>
    <row r="3" spans="1:131" ht="114" customHeight="1" thickBot="1" x14ac:dyDescent="0.3">
      <c r="D3" s="59">
        <v>0</v>
      </c>
      <c r="E3" s="59">
        <v>0</v>
      </c>
      <c r="F3" s="59">
        <v>0</v>
      </c>
      <c r="G3" s="59">
        <v>1</v>
      </c>
      <c r="H3" s="59">
        <v>0</v>
      </c>
      <c r="I3" s="59">
        <v>1</v>
      </c>
      <c r="J3" s="59">
        <v>0</v>
      </c>
      <c r="K3" s="59">
        <v>1</v>
      </c>
      <c r="L3" s="59">
        <v>0</v>
      </c>
      <c r="M3" s="59">
        <v>0</v>
      </c>
      <c r="N3" s="59">
        <v>0</v>
      </c>
      <c r="O3" s="59">
        <v>0</v>
      </c>
      <c r="P3" s="275">
        <f t="shared" si="0"/>
        <v>0</v>
      </c>
      <c r="Q3" s="275">
        <f t="shared" si="0"/>
        <v>0</v>
      </c>
      <c r="R3" s="275">
        <f t="shared" si="0"/>
        <v>0</v>
      </c>
      <c r="S3" s="275">
        <f t="shared" si="0"/>
        <v>1</v>
      </c>
      <c r="T3" s="275">
        <f t="shared" si="0"/>
        <v>0</v>
      </c>
      <c r="U3" s="275">
        <f t="shared" si="0"/>
        <v>1</v>
      </c>
      <c r="V3" s="275">
        <f t="shared" si="0"/>
        <v>0</v>
      </c>
      <c r="W3" s="275">
        <f t="shared" si="0"/>
        <v>1</v>
      </c>
      <c r="X3" s="275">
        <f t="shared" si="0"/>
        <v>0</v>
      </c>
      <c r="Y3" s="275">
        <f t="shared" si="0"/>
        <v>0</v>
      </c>
      <c r="Z3" s="275">
        <f t="shared" si="0"/>
        <v>0</v>
      </c>
      <c r="AA3" s="275">
        <f t="shared" si="0"/>
        <v>0</v>
      </c>
      <c r="AB3" s="275">
        <f t="shared" si="0"/>
        <v>0</v>
      </c>
      <c r="AC3" s="280">
        <f>SUM(D3:O3)</f>
        <v>3</v>
      </c>
      <c r="AD3" s="281" t="s">
        <v>101</v>
      </c>
      <c r="AE3" s="276"/>
      <c r="AF3" s="276"/>
      <c r="AG3" s="276"/>
      <c r="AH3" s="276"/>
      <c r="AI3" s="276"/>
      <c r="AJ3" s="276" t="s">
        <v>73</v>
      </c>
      <c r="AK3" s="276" t="s">
        <v>74</v>
      </c>
      <c r="AL3" s="276" t="s">
        <v>3</v>
      </c>
      <c r="AM3" s="276" t="s">
        <v>76</v>
      </c>
      <c r="AN3" s="276" t="s">
        <v>102</v>
      </c>
      <c r="AO3" s="276" t="s">
        <v>88</v>
      </c>
      <c r="AP3" s="276" t="s">
        <v>103</v>
      </c>
      <c r="AQ3" s="276" t="s">
        <v>104</v>
      </c>
      <c r="AR3" s="276" t="s">
        <v>105</v>
      </c>
      <c r="AS3" s="276" t="s">
        <v>106</v>
      </c>
      <c r="AT3" s="276" t="s">
        <v>107</v>
      </c>
      <c r="AU3" s="276" t="s">
        <v>108</v>
      </c>
      <c r="AV3" s="276" t="s">
        <v>109</v>
      </c>
      <c r="AW3" s="276" t="s">
        <v>110</v>
      </c>
      <c r="AX3" s="276" t="s">
        <v>111</v>
      </c>
      <c r="AY3" s="276" t="s">
        <v>112</v>
      </c>
      <c r="AZ3" s="276" t="s">
        <v>113</v>
      </c>
      <c r="BA3" s="276" t="s">
        <v>114</v>
      </c>
      <c r="BB3" s="276" t="s">
        <v>89</v>
      </c>
      <c r="BC3" s="276" t="s">
        <v>115</v>
      </c>
      <c r="BD3" s="276" t="s">
        <v>116</v>
      </c>
      <c r="BE3" s="276" t="s">
        <v>117</v>
      </c>
      <c r="BF3" s="276" t="s">
        <v>118</v>
      </c>
      <c r="BG3" s="276" t="s">
        <v>119</v>
      </c>
      <c r="BH3" s="275"/>
      <c r="BI3" s="275"/>
      <c r="BJ3" s="275"/>
      <c r="BK3" s="275"/>
      <c r="BL3" s="275"/>
      <c r="BM3" s="275"/>
      <c r="BN3" s="275"/>
      <c r="BO3" s="275"/>
      <c r="BP3" s="275"/>
      <c r="BQ3" s="282" t="s">
        <v>125</v>
      </c>
      <c r="BR3" s="283" t="str">
        <f ca="1">_xlfn.CONCAT("Match Number (Index) / Number of matches in teir ", BH$6," = ",COUNT(BW4:BW54))</f>
        <v>Match Number (Index) / Number of matches in teir 4 = 4</v>
      </c>
      <c r="BS3" s="282" t="s">
        <v>126</v>
      </c>
      <c r="BT3" s="282" t="s">
        <v>140</v>
      </c>
      <c r="BU3" s="276"/>
      <c r="BV3" s="284" t="s">
        <v>139</v>
      </c>
      <c r="BW3" s="284" t="s">
        <v>141</v>
      </c>
      <c r="BX3" s="285" t="s">
        <v>127</v>
      </c>
      <c r="BY3" s="285" t="s">
        <v>128</v>
      </c>
      <c r="BZ3" s="348" t="s">
        <v>138</v>
      </c>
      <c r="CA3" s="348"/>
      <c r="CB3" s="348"/>
      <c r="CC3" s="348"/>
      <c r="CD3" s="348"/>
      <c r="CE3" s="348"/>
      <c r="CF3" s="348"/>
      <c r="CG3" s="348"/>
      <c r="CH3" s="285" t="s">
        <v>129</v>
      </c>
      <c r="CI3" s="285" t="s">
        <v>130</v>
      </c>
      <c r="CJ3" s="285" t="s">
        <v>131</v>
      </c>
      <c r="CK3" s="285" t="s">
        <v>132</v>
      </c>
      <c r="CL3" s="285" t="s">
        <v>133</v>
      </c>
      <c r="CM3" s="285" t="s">
        <v>134</v>
      </c>
      <c r="CN3" s="285" t="s">
        <v>135</v>
      </c>
      <c r="CO3" s="285" t="s">
        <v>136</v>
      </c>
      <c r="CP3" s="285" t="s">
        <v>137</v>
      </c>
      <c r="CQ3" s="286" t="s">
        <v>142</v>
      </c>
      <c r="CR3" s="276"/>
      <c r="CS3" s="276"/>
      <c r="CT3" s="276"/>
      <c r="CU3" s="276"/>
      <c r="CV3" s="276"/>
      <c r="CW3" s="276"/>
      <c r="CX3" s="276"/>
      <c r="CY3" s="276"/>
      <c r="CZ3" s="276"/>
      <c r="DA3" s="274" t="s">
        <v>125</v>
      </c>
      <c r="DB3" s="61" t="str">
        <f ca="1">_xlfn.CONCAT("Match Number (Index) / Number of matches in teir ", BH$6," = ",COUNT(DG4:DG54))</f>
        <v>Match Number (Index) / Number of matches in teir 4 = 1</v>
      </c>
      <c r="DC3" s="62" t="s">
        <v>126</v>
      </c>
      <c r="DD3" s="63" t="s">
        <v>140</v>
      </c>
      <c r="DF3" s="64" t="s">
        <v>139</v>
      </c>
      <c r="DG3" s="65" t="s">
        <v>141</v>
      </c>
      <c r="DH3" s="66" t="s">
        <v>127</v>
      </c>
      <c r="DI3" s="66" t="s">
        <v>128</v>
      </c>
      <c r="DJ3" s="354" t="s">
        <v>138</v>
      </c>
      <c r="DK3" s="355"/>
      <c r="DL3" s="355"/>
      <c r="DM3" s="355"/>
      <c r="DN3" s="355"/>
      <c r="DO3" s="355"/>
      <c r="DP3" s="355"/>
      <c r="DQ3" s="356"/>
      <c r="DR3" s="66" t="s">
        <v>129</v>
      </c>
      <c r="DS3" s="66" t="s">
        <v>130</v>
      </c>
      <c r="DT3" s="66" t="s">
        <v>131</v>
      </c>
      <c r="DU3" s="66" t="s">
        <v>132</v>
      </c>
      <c r="DV3" s="66" t="s">
        <v>133</v>
      </c>
      <c r="DW3" s="67" t="s">
        <v>134</v>
      </c>
      <c r="DX3" s="67" t="s">
        <v>135</v>
      </c>
      <c r="DY3" s="67" t="s">
        <v>136</v>
      </c>
      <c r="DZ3" s="67" t="s">
        <v>137</v>
      </c>
      <c r="EA3" s="68" t="s">
        <v>142</v>
      </c>
    </row>
    <row r="4" spans="1:131" ht="13.8" customHeight="1" thickBot="1" x14ac:dyDescent="0.35">
      <c r="D4" s="69" t="str">
        <f>IF(D3=1,_xlfn.UNICODE(D2),"")</f>
        <v/>
      </c>
      <c r="E4" s="70" t="str">
        <f>IF(E3=1,_xlfn.UNICODE(E2)+_xlfn.UNICODE("b"),"")</f>
        <v/>
      </c>
      <c r="F4" s="69" t="str">
        <f>IF(F3=1,_xlfn.UNICODE(F2),"")</f>
        <v/>
      </c>
      <c r="G4" s="70">
        <f>IF(G3=1,_xlfn.UNICODE(G2)+_xlfn.UNICODE("b"),"")</f>
        <v>167</v>
      </c>
      <c r="H4" s="69" t="str">
        <f>IF(H3=1,_xlfn.UNICODE(H2),"")</f>
        <v/>
      </c>
      <c r="I4" s="69">
        <f>IF(I3=1,_xlfn.UNICODE(I2),"")</f>
        <v>70</v>
      </c>
      <c r="J4" s="70" t="str">
        <f>IF(J3=1,_xlfn.UNICODE(J2)+_xlfn.UNICODE("b"),"")</f>
        <v/>
      </c>
      <c r="K4" s="69">
        <f>IF(K3=1,_xlfn.UNICODE(K2),"")</f>
        <v>71</v>
      </c>
      <c r="L4" s="70" t="str">
        <f>IF(L3=1,_xlfn.UNICODE(L2)+_xlfn.UNICODE("b"),"")</f>
        <v/>
      </c>
      <c r="M4" s="69" t="str">
        <f>IF(M3=1,_xlfn.UNICODE(M2),"")</f>
        <v/>
      </c>
      <c r="N4" s="70" t="str">
        <f>IF(N3=1,_xlfn.UNICODE(N2)+_xlfn.UNICODE("b"),"")</f>
        <v/>
      </c>
      <c r="O4" s="69" t="str">
        <f>IF(O3=1,_xlfn.UNICODE(O2),"")</f>
        <v/>
      </c>
      <c r="P4" s="275" t="str">
        <f t="shared" si="0"/>
        <v/>
      </c>
      <c r="Q4" s="275" t="str">
        <f t="shared" si="0"/>
        <v/>
      </c>
      <c r="R4" s="275" t="str">
        <f t="shared" si="0"/>
        <v/>
      </c>
      <c r="S4" s="275">
        <f t="shared" si="0"/>
        <v>167</v>
      </c>
      <c r="T4" s="275" t="str">
        <f t="shared" si="0"/>
        <v/>
      </c>
      <c r="U4" s="275">
        <f t="shared" si="0"/>
        <v>70</v>
      </c>
      <c r="V4" s="275" t="str">
        <f t="shared" si="0"/>
        <v/>
      </c>
      <c r="W4" s="275">
        <f t="shared" si="0"/>
        <v>71</v>
      </c>
      <c r="X4" s="275" t="str">
        <f t="shared" si="0"/>
        <v/>
      </c>
      <c r="Y4" s="275" t="str">
        <f t="shared" si="0"/>
        <v/>
      </c>
      <c r="Z4" s="275" t="str">
        <f t="shared" si="0"/>
        <v/>
      </c>
      <c r="AA4" s="275" t="str">
        <f t="shared" si="0"/>
        <v/>
      </c>
      <c r="AB4" s="275" t="str">
        <f t="shared" si="0"/>
        <v/>
      </c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87" t="s">
        <v>153</v>
      </c>
      <c r="BF4" s="287" t="s">
        <v>155</v>
      </c>
      <c r="BG4" s="287" t="s">
        <v>161</v>
      </c>
      <c r="BH4" s="287" t="s">
        <v>160</v>
      </c>
      <c r="BI4" s="287" t="s">
        <v>162</v>
      </c>
      <c r="BJ4" s="287" t="s">
        <v>164</v>
      </c>
      <c r="BK4" s="287" t="s">
        <v>163</v>
      </c>
      <c r="BL4" s="275"/>
      <c r="BM4" s="275"/>
      <c r="BN4" s="275"/>
      <c r="BO4" s="275"/>
      <c r="BP4" s="275"/>
      <c r="BQ4" s="288">
        <f ca="1">CQ4</f>
        <v>4</v>
      </c>
      <c r="BR4" s="289">
        <v>1</v>
      </c>
      <c r="BS4" s="288">
        <f ca="1">BW4</f>
        <v>285</v>
      </c>
      <c r="BT4" s="275" t="str">
        <f ca="1">_xlfn.CONCAT("A",BS4+9)</f>
        <v>A294</v>
      </c>
      <c r="BU4" s="276"/>
      <c r="BV4" s="275" t="str">
        <f ca="1">_xlfn.CONCAT("A",BW4+8)</f>
        <v>A293</v>
      </c>
      <c r="BW4" s="290">
        <f ca="1">VLOOKUP($BH$6,$A$10:$BP$861,2,FALSE)</f>
        <v>285</v>
      </c>
      <c r="BX4" s="291" t="str">
        <f ca="1">OFFSET(INDIRECT($BV4),0,2,1,1)</f>
        <v>3 Tone Augmented</v>
      </c>
      <c r="BY4" s="290" t="str">
        <f ca="1">OFFSET(INDIRECT($BV4),0,3,1,1)</f>
        <v>Eb</v>
      </c>
      <c r="BZ4" s="290" t="str">
        <f ca="1">OFFSET(INDIRECT($BV4),0,21,1,1)</f>
        <v>Eb</v>
      </c>
      <c r="CA4" s="290" t="str">
        <f ca="1">OFFSET(INDIRECT($BV4),0,22,1,1)</f>
        <v>G</v>
      </c>
      <c r="CB4" s="290" t="str">
        <f ca="1">OFFSET(INDIRECT($BV4),0,23,1,1)</f>
        <v>B</v>
      </c>
      <c r="CC4" s="290" t="str">
        <f ca="1">IF(OFFSET(INDIRECT($BV4),0,24,1,1)="","",OFFSET(INDIRECT($BV4),0,24,1,1))</f>
        <v/>
      </c>
      <c r="CD4" s="290" t="str">
        <f ca="1">IF(OFFSET(INDIRECT($BV4),0,25,1,1)="","",OFFSET(INDIRECT($BV4),0,25,1,1))</f>
        <v/>
      </c>
      <c r="CE4" s="290" t="str">
        <f ca="1">IF(OFFSET(INDIRECT($BV4),0,26,1,1)="","",OFFSET(INDIRECT($BV4),0,26,1,1))</f>
        <v/>
      </c>
      <c r="CF4" s="290" t="str">
        <f ca="1">IF(OFFSET(INDIRECT($BV4),0,27,1,1)="","",OFFSET(INDIRECT($BV4),0,27,1,1))</f>
        <v/>
      </c>
      <c r="CG4" s="290" t="str">
        <f ca="1">IF(OFFSET(INDIRECT($BV4),0,28,1,1)="","",OFFSET(INDIRECT($BV4),0,28,1,1))</f>
        <v/>
      </c>
      <c r="CH4" s="291" t="str">
        <f ca="1">OFFSET(INDIRECT($BV4),0,37,1,1)</f>
        <v>Eb aug</v>
      </c>
      <c r="CI4" s="291" t="str">
        <f ca="1">OFFSET(INDIRECT($BV4),0,38,1,1)</f>
        <v>G aug</v>
      </c>
      <c r="CJ4" s="291" t="str">
        <f ca="1">OFFSET(INDIRECT($BV4),0,39,1,1)</f>
        <v>B aug</v>
      </c>
      <c r="CK4" s="291" t="str">
        <f ca="1">IF(OFFSET(INDIRECT($BV4),0,40,1,1)="","",OFFSET(INDIRECT($BV4),0,40,1,1))</f>
        <v/>
      </c>
      <c r="CL4" s="291" t="str">
        <f ca="1">IF(OFFSET(INDIRECT($BV4),0,41,1,1)="","",OFFSET(INDIRECT($BV4),0,41,1,1))</f>
        <v/>
      </c>
      <c r="CM4" s="291" t="str">
        <f ca="1">IF(OFFSET(INDIRECT($BV4),0,42,1,1)="","",OFFSET(INDIRECT($BV4),0,42,1,1))</f>
        <v/>
      </c>
      <c r="CN4" s="291" t="str">
        <f ca="1">IF(OFFSET(INDIRECT($BV4),0,43,1,1)="","",OFFSET(INDIRECT($BV4),0,43,1,1))</f>
        <v/>
      </c>
      <c r="CO4" s="291" t="str">
        <f ca="1">IF(OFFSET(INDIRECT($BV4),0,44,1,1)="","",OFFSET(INDIRECT($BV4),0,44,1,1))</f>
        <v/>
      </c>
      <c r="CP4" s="292">
        <f ca="1">OFFSET(INDIRECT($BV4),0,58,1,1)</f>
        <v>66.666666666666657</v>
      </c>
      <c r="CQ4" s="290">
        <f ca="1">OFFSET(INDIRECT($BV4),0,0,1,1)</f>
        <v>4</v>
      </c>
      <c r="CR4" s="276"/>
      <c r="CS4" s="276"/>
      <c r="CT4" s="276"/>
      <c r="CU4" s="276"/>
      <c r="CV4" s="276"/>
      <c r="CW4" s="276"/>
      <c r="CX4" s="276"/>
      <c r="CY4" s="276"/>
      <c r="CZ4" s="276"/>
      <c r="DA4" s="75">
        <f ca="1">EA4</f>
        <v>4</v>
      </c>
      <c r="DB4" s="74">
        <v>1</v>
      </c>
      <c r="DC4" s="75">
        <f ca="1">DG4</f>
        <v>285</v>
      </c>
      <c r="DD4" s="76" t="str">
        <f ca="1">_xlfn.CONCAT("A",DC4+9)</f>
        <v>A294</v>
      </c>
      <c r="DE4" s="77"/>
      <c r="DF4" s="76" t="str">
        <f ca="1">_xlfn.CONCAT("A",DG4+8)</f>
        <v>A293</v>
      </c>
      <c r="DG4" s="78">
        <f ca="1">VLOOKUP($BH$6,$A$10:$BP$861,2,FALSE)</f>
        <v>285</v>
      </c>
      <c r="DH4" s="79" t="str">
        <f ca="1">OFFSET(INDIRECT($BV4),0,2,1,1)</f>
        <v>3 Tone Augmented</v>
      </c>
      <c r="DI4" s="78" t="str">
        <f ca="1">OFFSET(INDIRECT($BV4),0,3,1,1)</f>
        <v>Eb</v>
      </c>
      <c r="DJ4" s="78" t="str">
        <f ca="1">OFFSET(INDIRECT($BV4),0,21,1,1)</f>
        <v>Eb</v>
      </c>
      <c r="DK4" s="78" t="str">
        <f ca="1">OFFSET(INDIRECT($BV4),0,22,1,1)</f>
        <v>G</v>
      </c>
      <c r="DL4" s="78" t="str">
        <f ca="1">OFFSET(INDIRECT($BV4),0,23,1,1)</f>
        <v>B</v>
      </c>
      <c r="DM4" s="78" t="str">
        <f ca="1">IF(OFFSET(INDIRECT($BV4),0,24,1,1)="","",OFFSET(INDIRECT($BV4),0,24,1,1))</f>
        <v/>
      </c>
      <c r="DN4" s="78" t="str">
        <f ca="1">IF(OFFSET(INDIRECT($BV4),0,25,1,1)="","",OFFSET(INDIRECT($BV4),0,25,1,1))</f>
        <v/>
      </c>
      <c r="DO4" s="78" t="str">
        <f ca="1">IF(OFFSET(INDIRECT($BV4),0,26,1,1)="","",OFFSET(INDIRECT($BV4),0,26,1,1))</f>
        <v/>
      </c>
      <c r="DP4" s="78" t="str">
        <f ca="1">IF(OFFSET(INDIRECT($BV4),0,27,1,1)="","",OFFSET(INDIRECT($BV4),0,27,1,1))</f>
        <v/>
      </c>
      <c r="DQ4" s="78" t="str">
        <f ca="1">IF(OFFSET(INDIRECT($BV4),0,28,1,1)="","",OFFSET(INDIRECT($BV4),0,28,1,1))</f>
        <v/>
      </c>
      <c r="DR4" s="79" t="str">
        <f ca="1">OFFSET(INDIRECT($BV4),0,37,1,1)</f>
        <v>Eb aug</v>
      </c>
      <c r="DS4" s="79" t="str">
        <f ca="1">OFFSET(INDIRECT($BV4),0,38,1,1)</f>
        <v>G aug</v>
      </c>
      <c r="DT4" s="79" t="str">
        <f ca="1">OFFSET(INDIRECT($BV4),0,39,1,1)</f>
        <v>B aug</v>
      </c>
      <c r="DU4" s="79" t="str">
        <f ca="1">IF(OFFSET(INDIRECT($BV4),0,40,1,1)="","",OFFSET(INDIRECT($BV4),0,40,1,1))</f>
        <v/>
      </c>
      <c r="DV4" s="79" t="str">
        <f ca="1">IF(OFFSET(INDIRECT($BV4),0,41,1,1)="","",OFFSET(INDIRECT($BV4),0,41,1,1))</f>
        <v/>
      </c>
      <c r="DW4" s="79" t="str">
        <f ca="1">IF(OFFSET(INDIRECT($BV4),0,42,1,1)="","",OFFSET(INDIRECT($BV4),0,42,1,1))</f>
        <v/>
      </c>
      <c r="DX4" s="79" t="str">
        <f ca="1">IF(OFFSET(INDIRECT($BV4),0,43,1,1)="","",OFFSET(INDIRECT($BV4),0,43,1,1))</f>
        <v/>
      </c>
      <c r="DY4" s="79" t="str">
        <f ca="1">IF(OFFSET(INDIRECT($BV4),0,44,1,1)="","",OFFSET(INDIRECT($BV4),0,44,1,1))</f>
        <v/>
      </c>
      <c r="DZ4" s="80">
        <f ca="1">OFFSET(INDIRECT($BV4),0,58,1,1)</f>
        <v>66.666666666666657</v>
      </c>
      <c r="EA4" s="78">
        <f ca="1">OFFSET(INDIRECT($BV4),0,0,1,1)</f>
        <v>4</v>
      </c>
    </row>
    <row r="5" spans="1:131" ht="16.2" thickBot="1" x14ac:dyDescent="0.35">
      <c r="BE5" s="287" t="s">
        <v>154</v>
      </c>
      <c r="BF5" s="287" t="s">
        <v>156</v>
      </c>
      <c r="BG5" s="287" t="s">
        <v>157</v>
      </c>
      <c r="BH5" s="287" t="s">
        <v>158</v>
      </c>
      <c r="BI5" s="287" t="s">
        <v>159</v>
      </c>
      <c r="BJ5" s="287" t="s">
        <v>165</v>
      </c>
      <c r="BK5" s="287" t="s">
        <v>166</v>
      </c>
      <c r="BL5" s="275"/>
      <c r="BQ5" s="81">
        <f ca="1">BQ4</f>
        <v>4</v>
      </c>
      <c r="BR5" s="82">
        <f ca="1">IF(BS5="","",BR4+1)</f>
        <v>2</v>
      </c>
      <c r="BS5" s="83">
        <f ca="1">BW4</f>
        <v>285</v>
      </c>
      <c r="BT5" s="52" t="str">
        <f ca="1">_xlfn.CONCAT("A",BS5+9)</f>
        <v>A294</v>
      </c>
      <c r="BV5" s="52" t="str">
        <f ca="1">_xlfn.CONCAT("A",BW5+8)</f>
        <v>A577</v>
      </c>
      <c r="BW5" s="84">
        <f ca="1">VLOOKUP($BH$6,INDIRECT($BT5):$BP$861,2,FALSE)</f>
        <v>569</v>
      </c>
      <c r="BX5" s="97" t="str">
        <f t="shared" ref="BX5:BX54" ca="1" si="2">OFFSET(INDIRECT($BV5),0,2,1,1)</f>
        <v>3 Tone Augmented</v>
      </c>
      <c r="BY5" s="84" t="str">
        <f t="shared" ref="BY5:BY54" ca="1" si="3">OFFSET(INDIRECT($BV5),0,3,1,1)</f>
        <v>G</v>
      </c>
      <c r="BZ5" s="84" t="str">
        <f t="shared" ref="BZ5:BZ54" ca="1" si="4">OFFSET(INDIRECT($BV5),0,21,1,1)</f>
        <v>G</v>
      </c>
      <c r="CA5" s="84" t="str">
        <f t="shared" ref="CA5:CA54" ca="1" si="5">OFFSET(INDIRECT($BV5),0,22,1,1)</f>
        <v>B</v>
      </c>
      <c r="CB5" s="84" t="str">
        <f t="shared" ref="CB5:CB54" ca="1" si="6">OFFSET(INDIRECT($BV5),0,23,1,1)</f>
        <v>Eb</v>
      </c>
      <c r="CC5" s="84" t="str">
        <f t="shared" ref="CC5:CC54" ca="1" si="7">IF(OFFSET(INDIRECT($BV5),0,24,1,1)="","",OFFSET(INDIRECT($BV5),0,24,1,1))</f>
        <v/>
      </c>
      <c r="CD5" s="84" t="str">
        <f t="shared" ref="CD5:CD54" ca="1" si="8">IF(OFFSET(INDIRECT($BV5),0,25,1,1)="","",OFFSET(INDIRECT($BV5),0,25,1,1))</f>
        <v/>
      </c>
      <c r="CE5" s="84" t="str">
        <f t="shared" ref="CE5:CE54" ca="1" si="9">IF(OFFSET(INDIRECT($BV5),0,26,1,1)="","",OFFSET(INDIRECT($BV5),0,26,1,1))</f>
        <v/>
      </c>
      <c r="CF5" s="84" t="str">
        <f t="shared" ref="CF5:CF54" ca="1" si="10">IF(OFFSET(INDIRECT($BV5),0,27,1,1)="","",OFFSET(INDIRECT($BV5),0,27,1,1))</f>
        <v/>
      </c>
      <c r="CG5" s="84" t="str">
        <f t="shared" ref="CG5:CG54" ca="1" si="11">IF(OFFSET(INDIRECT($BV5),0,28,1,1)="","",OFFSET(INDIRECT($BV5),0,28,1,1))</f>
        <v/>
      </c>
      <c r="CH5" s="97" t="str">
        <f t="shared" ref="CH5:CH54" ca="1" si="12">OFFSET(INDIRECT($BV5),0,37,1,1)</f>
        <v>G aug</v>
      </c>
      <c r="CI5" s="97" t="str">
        <f t="shared" ref="CI5:CI54" ca="1" si="13">OFFSET(INDIRECT($BV5),0,38,1,1)</f>
        <v>B aug</v>
      </c>
      <c r="CJ5" s="97" t="str">
        <f t="shared" ref="CJ5:CJ54" ca="1" si="14">OFFSET(INDIRECT($BV5),0,39,1,1)</f>
        <v>Eb aug</v>
      </c>
      <c r="CK5" s="97" t="str">
        <f t="shared" ref="CK5:CK54" ca="1" si="15">IF(OFFSET(INDIRECT($BV5),0,40,1,1)="","",OFFSET(INDIRECT($BV5),0,40,1,1))</f>
        <v/>
      </c>
      <c r="CL5" s="97" t="str">
        <f t="shared" ref="CL5:CL54" ca="1" si="16">IF(OFFSET(INDIRECT($BV5),0,41,1,1)="","",OFFSET(INDIRECT($BV5),0,41,1,1))</f>
        <v/>
      </c>
      <c r="CM5" s="97" t="str">
        <f t="shared" ref="CM5:CM54" ca="1" si="17">IF(OFFSET(INDIRECT($BV5),0,42,1,1)="","",OFFSET(INDIRECT($BV5),0,42,1,1))</f>
        <v/>
      </c>
      <c r="CN5" s="97" t="str">
        <f t="shared" ref="CN5:CN54" ca="1" si="18">IF(OFFSET(INDIRECT($BV5),0,43,1,1)="","",OFFSET(INDIRECT($BV5),0,43,1,1))</f>
        <v/>
      </c>
      <c r="CO5" s="97" t="str">
        <f t="shared" ref="CO5:CO54" ca="1" si="19">IF(OFFSET(INDIRECT($BV5),0,44,1,1)="","",OFFSET(INDIRECT($BV5),0,44,1,1))</f>
        <v/>
      </c>
      <c r="CP5" s="99">
        <f t="shared" ref="CP5:CP54" ca="1" si="20">OFFSET(INDIRECT($BV5),0,58,1,1)</f>
        <v>66.666666666666657</v>
      </c>
      <c r="CQ5" s="84">
        <f t="shared" ref="CQ5:CQ54" ca="1" si="21">OFFSET(INDIRECT($BV5),0,0,1,1)</f>
        <v>4</v>
      </c>
      <c r="DA5" s="81" t="str">
        <f ca="1">IF(IFERROR(CQ5,1),"",CQ5)</f>
        <v/>
      </c>
      <c r="DB5" s="81" t="str">
        <f t="shared" ref="DB5:DB54" ca="1" si="22">IF(IFERROR(BR5,1),"",BR5)</f>
        <v/>
      </c>
      <c r="DC5" s="81" t="str">
        <f t="shared" ref="DC5:DC54" ca="1" si="23">IF(IFERROR(BS5,1),"",BS5)</f>
        <v/>
      </c>
      <c r="DD5" s="81" t="e">
        <f t="shared" ref="DD5:DD54" ca="1" si="24">IF(IFERROR(BT5,1),"",BT5)</f>
        <v>#VALUE!</v>
      </c>
      <c r="DE5" s="81">
        <f t="shared" ref="DE5:DE54" si="25">IF(IFERROR(BU5,1),"",BU5)</f>
        <v>0</v>
      </c>
      <c r="DF5" s="81" t="e">
        <f t="shared" ref="DF5:DF54" ca="1" si="26">IF(IFERROR(BV5,1),"",BV5)</f>
        <v>#VALUE!</v>
      </c>
      <c r="DG5" s="81" t="str">
        <f t="shared" ref="DG5:DG54" ca="1" si="27">IF(IFERROR(BW5,1),"",BW5)</f>
        <v/>
      </c>
      <c r="DH5" s="81" t="e">
        <f t="shared" ref="DH5:DH54" ca="1" si="28">IF(IFERROR(BX5,1),"",BX5)</f>
        <v>#VALUE!</v>
      </c>
      <c r="DI5" s="81" t="e">
        <f t="shared" ref="DI5:DI54" ca="1" si="29">IF(IFERROR(BY5,1),"",BY5)</f>
        <v>#VALUE!</v>
      </c>
      <c r="DJ5" s="81" t="e">
        <f t="shared" ref="DJ5:DJ54" ca="1" si="30">IF(IFERROR(BZ5,1),"",BZ5)</f>
        <v>#VALUE!</v>
      </c>
      <c r="DK5" s="81" t="e">
        <f t="shared" ref="DK5:DK54" ca="1" si="31">IF(IFERROR(CA5,1),"",CA5)</f>
        <v>#VALUE!</v>
      </c>
      <c r="DL5" s="81" t="e">
        <f t="shared" ref="DL5:DL54" ca="1" si="32">IF(IFERROR(CB5,1),"",CB5)</f>
        <v>#VALUE!</v>
      </c>
      <c r="DM5" s="81" t="e">
        <f t="shared" ref="DM5:DM54" ca="1" si="33">IF(IFERROR(CC5,1),"",CC5)</f>
        <v>#VALUE!</v>
      </c>
      <c r="DN5" s="81" t="e">
        <f t="shared" ref="DN5:DN54" ca="1" si="34">IF(IFERROR(CD5,1),"",CD5)</f>
        <v>#VALUE!</v>
      </c>
      <c r="DO5" s="81" t="e">
        <f t="shared" ref="DO5:DO54" ca="1" si="35">IF(IFERROR(CE5,1),"",CE5)</f>
        <v>#VALUE!</v>
      </c>
      <c r="DP5" s="81" t="e">
        <f t="shared" ref="DP5:DP54" ca="1" si="36">IF(IFERROR(CF5,1),"",CF5)</f>
        <v>#VALUE!</v>
      </c>
      <c r="DQ5" s="81" t="e">
        <f t="shared" ref="DQ5:DQ54" ca="1" si="37">IF(IFERROR(CG5,1),"",CG5)</f>
        <v>#VALUE!</v>
      </c>
      <c r="DR5" s="81" t="e">
        <f t="shared" ref="DR5:DR54" ca="1" si="38">IF(IFERROR(CH5,1),"",CH5)</f>
        <v>#VALUE!</v>
      </c>
      <c r="DS5" s="81" t="e">
        <f t="shared" ref="DS5:DS54" ca="1" si="39">IF(IFERROR(CI5,1),"",CI5)</f>
        <v>#VALUE!</v>
      </c>
      <c r="DT5" s="81" t="e">
        <f t="shared" ref="DT5:DT54" ca="1" si="40">IF(IFERROR(CJ5,1),"",CJ5)</f>
        <v>#VALUE!</v>
      </c>
      <c r="DU5" s="81" t="e">
        <f t="shared" ref="DU5:DU54" ca="1" si="41">IF(IFERROR(CK5,1),"",CK5)</f>
        <v>#VALUE!</v>
      </c>
      <c r="DV5" s="81" t="e">
        <f t="shared" ref="DV5:DV54" ca="1" si="42">IF(IFERROR(CL5,1),"",CL5)</f>
        <v>#VALUE!</v>
      </c>
      <c r="DW5" s="81" t="e">
        <f t="shared" ref="DW5:DW54" ca="1" si="43">IF(IFERROR(CM5,1),"",CM5)</f>
        <v>#VALUE!</v>
      </c>
      <c r="DX5" s="81" t="e">
        <f t="shared" ref="DX5:DX54" ca="1" si="44">IF(IFERROR(CN5,1),"",CN5)</f>
        <v>#VALUE!</v>
      </c>
      <c r="DY5" s="81" t="e">
        <f t="shared" ref="DY5:DY54" ca="1" si="45">IF(IFERROR(CO5,1),"",CO5)</f>
        <v>#VALUE!</v>
      </c>
      <c r="DZ5" s="81" t="str">
        <f t="shared" ref="DZ5:DZ54" ca="1" si="46">IF(IFERROR(CP5,1),"",CP5)</f>
        <v/>
      </c>
      <c r="EA5" s="81" t="str">
        <f t="shared" ref="EA5:EA54" ca="1" si="47">IF(IFERROR(CQ5,1),"",CQ5)</f>
        <v/>
      </c>
    </row>
    <row r="6" spans="1:131" ht="16.2" thickBot="1" x14ac:dyDescent="0.35">
      <c r="A6" s="276"/>
      <c r="B6" s="275"/>
      <c r="C6" s="276"/>
      <c r="D6" s="275" t="s">
        <v>0</v>
      </c>
      <c r="E6" s="275" t="s">
        <v>1</v>
      </c>
      <c r="F6" s="275" t="s">
        <v>73</v>
      </c>
      <c r="G6" s="275" t="s">
        <v>2</v>
      </c>
      <c r="H6" s="275" t="s">
        <v>74</v>
      </c>
      <c r="I6" s="275" t="s">
        <v>3</v>
      </c>
      <c r="J6" s="275" t="s">
        <v>75</v>
      </c>
      <c r="K6" s="275" t="s">
        <v>76</v>
      </c>
      <c r="L6" s="275" t="s">
        <v>4</v>
      </c>
      <c r="M6" s="275" t="s">
        <v>6</v>
      </c>
      <c r="N6" s="275" t="s">
        <v>77</v>
      </c>
      <c r="O6" s="275" t="s">
        <v>5</v>
      </c>
      <c r="P6" s="275" t="s">
        <v>0</v>
      </c>
      <c r="Q6" s="275" t="s">
        <v>1</v>
      </c>
      <c r="R6" s="275" t="s">
        <v>73</v>
      </c>
      <c r="S6" s="275" t="s">
        <v>2</v>
      </c>
      <c r="T6" s="275" t="s">
        <v>74</v>
      </c>
      <c r="U6" s="275" t="s">
        <v>3</v>
      </c>
      <c r="V6" s="275" t="s">
        <v>75</v>
      </c>
      <c r="W6" s="275" t="s">
        <v>76</v>
      </c>
      <c r="X6" s="275" t="s">
        <v>4</v>
      </c>
      <c r="Y6" s="275" t="s">
        <v>6</v>
      </c>
      <c r="Z6" s="275" t="s">
        <v>77</v>
      </c>
      <c r="AA6" s="275" t="s">
        <v>5</v>
      </c>
      <c r="AB6" s="275" t="s">
        <v>0</v>
      </c>
      <c r="AC6" s="276"/>
      <c r="AD6" s="276"/>
      <c r="AE6" s="276"/>
      <c r="AF6" s="276"/>
      <c r="AG6" s="276"/>
      <c r="AH6" s="276"/>
      <c r="AI6" s="276"/>
      <c r="AJ6" s="276"/>
      <c r="AK6" s="276"/>
      <c r="AL6" s="276"/>
      <c r="AM6" s="276"/>
      <c r="AN6" s="276"/>
      <c r="AO6" s="276"/>
      <c r="AP6" s="276"/>
      <c r="AQ6" s="276"/>
      <c r="AR6" s="276"/>
      <c r="AS6" s="276"/>
      <c r="AT6" s="294"/>
      <c r="AU6" s="276"/>
      <c r="AV6" s="276"/>
      <c r="AW6" s="276"/>
      <c r="AX6" s="276"/>
      <c r="AY6" s="276"/>
      <c r="AZ6" s="276"/>
      <c r="BA6" s="276"/>
      <c r="BB6" s="276"/>
      <c r="BC6" s="276"/>
      <c r="BD6" s="276"/>
      <c r="BE6" s="276"/>
      <c r="BF6" s="276"/>
      <c r="BG6" s="276"/>
      <c r="BH6" s="275">
        <f ca="1">MIN(BH8:BH959)</f>
        <v>4</v>
      </c>
      <c r="BI6" s="275">
        <f t="shared" ref="BI6:BN6" ca="1" si="48">BH6+1</f>
        <v>5</v>
      </c>
      <c r="BJ6" s="275">
        <f t="shared" ca="1" si="48"/>
        <v>6</v>
      </c>
      <c r="BK6" s="275">
        <f t="shared" ca="1" si="48"/>
        <v>7</v>
      </c>
      <c r="BL6" s="275">
        <f t="shared" ca="1" si="48"/>
        <v>8</v>
      </c>
      <c r="BM6" s="275">
        <f t="shared" ca="1" si="48"/>
        <v>9</v>
      </c>
      <c r="BN6" s="275">
        <f t="shared" ca="1" si="48"/>
        <v>10</v>
      </c>
      <c r="BO6" s="275"/>
      <c r="BP6" s="275"/>
      <c r="BQ6" s="83">
        <f ca="1">IF(BR6="","",BQ5)</f>
        <v>4</v>
      </c>
      <c r="BR6" s="82">
        <f ca="1">IF(BS6="","",BR5+1)</f>
        <v>3</v>
      </c>
      <c r="BS6" s="83">
        <f ca="1">IF(BW5=BS5,"",BW5)</f>
        <v>569</v>
      </c>
      <c r="BT6" s="52" t="str">
        <f t="shared" ref="BT6:BT54" ca="1" si="49">_xlfn.CONCAT("A",BS6+9)</f>
        <v>A578</v>
      </c>
      <c r="BV6" s="52" t="str">
        <f t="shared" ref="BV6:BV54" ca="1" si="50">_xlfn.CONCAT("A",BW6+8)</f>
        <v>A861</v>
      </c>
      <c r="BW6" s="84">
        <f ca="1">VLOOKUP($BH$6,INDIRECT($BT6):$BP$861,2,FALSE)</f>
        <v>853</v>
      </c>
      <c r="BX6" s="79" t="str">
        <f t="shared" ca="1" si="2"/>
        <v>3 Tone Augmented</v>
      </c>
      <c r="BY6" s="78" t="str">
        <f t="shared" ca="1" si="3"/>
        <v>B</v>
      </c>
      <c r="BZ6" s="78" t="str">
        <f t="shared" ca="1" si="4"/>
        <v>B</v>
      </c>
      <c r="CA6" s="78" t="str">
        <f t="shared" ca="1" si="5"/>
        <v>Eb</v>
      </c>
      <c r="CB6" s="78" t="str">
        <f t="shared" ca="1" si="6"/>
        <v>G</v>
      </c>
      <c r="CC6" s="78" t="str">
        <f t="shared" ca="1" si="7"/>
        <v/>
      </c>
      <c r="CD6" s="78" t="str">
        <f t="shared" ca="1" si="8"/>
        <v/>
      </c>
      <c r="CE6" s="78" t="str">
        <f t="shared" ca="1" si="9"/>
        <v/>
      </c>
      <c r="CF6" s="78" t="str">
        <f t="shared" ca="1" si="10"/>
        <v/>
      </c>
      <c r="CG6" s="78" t="str">
        <f t="shared" ca="1" si="11"/>
        <v/>
      </c>
      <c r="CH6" s="79" t="str">
        <f t="shared" ca="1" si="12"/>
        <v>B aug</v>
      </c>
      <c r="CI6" s="79" t="str">
        <f t="shared" ca="1" si="13"/>
        <v>Eb aug</v>
      </c>
      <c r="CJ6" s="79" t="str">
        <f t="shared" ca="1" si="14"/>
        <v>G aug</v>
      </c>
      <c r="CK6" s="79" t="str">
        <f t="shared" ca="1" si="15"/>
        <v/>
      </c>
      <c r="CL6" s="79" t="str">
        <f t="shared" ca="1" si="16"/>
        <v/>
      </c>
      <c r="CM6" s="79" t="str">
        <f t="shared" ca="1" si="17"/>
        <v/>
      </c>
      <c r="CN6" s="79" t="str">
        <f t="shared" ca="1" si="18"/>
        <v/>
      </c>
      <c r="CO6" s="79" t="str">
        <f t="shared" ca="1" si="19"/>
        <v/>
      </c>
      <c r="CP6" s="80">
        <f t="shared" ca="1" si="20"/>
        <v>66.666666666666657</v>
      </c>
      <c r="CQ6" s="78">
        <f t="shared" ca="1" si="21"/>
        <v>4</v>
      </c>
      <c r="DA6" s="81" t="str">
        <f t="shared" ref="DA6:DA54" ca="1" si="51">IF(IFERROR(CQ6,1),"",CQ6)</f>
        <v/>
      </c>
      <c r="DB6" s="81" t="str">
        <f t="shared" ca="1" si="22"/>
        <v/>
      </c>
      <c r="DC6" s="81" t="str">
        <f t="shared" ca="1" si="23"/>
        <v/>
      </c>
      <c r="DD6" s="81" t="e">
        <f t="shared" ca="1" si="24"/>
        <v>#VALUE!</v>
      </c>
      <c r="DE6" s="81">
        <f t="shared" si="25"/>
        <v>0</v>
      </c>
      <c r="DF6" s="81" t="e">
        <f t="shared" ca="1" si="26"/>
        <v>#VALUE!</v>
      </c>
      <c r="DG6" s="81" t="str">
        <f t="shared" ca="1" si="27"/>
        <v/>
      </c>
      <c r="DH6" s="81" t="e">
        <f t="shared" ca="1" si="28"/>
        <v>#VALUE!</v>
      </c>
      <c r="DI6" s="81" t="e">
        <f t="shared" ca="1" si="29"/>
        <v>#VALUE!</v>
      </c>
      <c r="DJ6" s="81" t="e">
        <f t="shared" ca="1" si="30"/>
        <v>#VALUE!</v>
      </c>
      <c r="DK6" s="81" t="e">
        <f t="shared" ca="1" si="31"/>
        <v>#VALUE!</v>
      </c>
      <c r="DL6" s="81" t="e">
        <f t="shared" ca="1" si="32"/>
        <v>#VALUE!</v>
      </c>
      <c r="DM6" s="81" t="e">
        <f t="shared" ca="1" si="33"/>
        <v>#VALUE!</v>
      </c>
      <c r="DN6" s="81" t="e">
        <f t="shared" ca="1" si="34"/>
        <v>#VALUE!</v>
      </c>
      <c r="DO6" s="81" t="e">
        <f t="shared" ca="1" si="35"/>
        <v>#VALUE!</v>
      </c>
      <c r="DP6" s="81" t="e">
        <f t="shared" ca="1" si="36"/>
        <v>#VALUE!</v>
      </c>
      <c r="DQ6" s="81" t="e">
        <f t="shared" ca="1" si="37"/>
        <v>#VALUE!</v>
      </c>
      <c r="DR6" s="81" t="e">
        <f t="shared" ca="1" si="38"/>
        <v>#VALUE!</v>
      </c>
      <c r="DS6" s="81" t="e">
        <f t="shared" ca="1" si="39"/>
        <v>#VALUE!</v>
      </c>
      <c r="DT6" s="81" t="e">
        <f t="shared" ca="1" si="40"/>
        <v>#VALUE!</v>
      </c>
      <c r="DU6" s="81" t="e">
        <f t="shared" ca="1" si="41"/>
        <v>#VALUE!</v>
      </c>
      <c r="DV6" s="81" t="e">
        <f t="shared" ca="1" si="42"/>
        <v>#VALUE!</v>
      </c>
      <c r="DW6" s="81" t="e">
        <f t="shared" ca="1" si="43"/>
        <v>#VALUE!</v>
      </c>
      <c r="DX6" s="81" t="e">
        <f t="shared" ca="1" si="44"/>
        <v>#VALUE!</v>
      </c>
      <c r="DY6" s="81" t="e">
        <f t="shared" ca="1" si="45"/>
        <v>#VALUE!</v>
      </c>
      <c r="DZ6" s="81" t="str">
        <f t="shared" ca="1" si="46"/>
        <v/>
      </c>
      <c r="EA6" s="81" t="str">
        <f t="shared" ca="1" si="47"/>
        <v/>
      </c>
    </row>
    <row r="7" spans="1:131" ht="16.2" thickBot="1" x14ac:dyDescent="0.35">
      <c r="A7" s="276"/>
      <c r="B7" s="275"/>
      <c r="C7" s="276"/>
      <c r="D7" s="275">
        <f>_xlfn.UNICODE(D6)</f>
        <v>67</v>
      </c>
      <c r="E7" s="275">
        <f>_xlfn.UNICODE(E6)+_xlfn.UNICODE("b")</f>
        <v>166</v>
      </c>
      <c r="F7" s="275">
        <f>_xlfn.UNICODE(F6)</f>
        <v>68</v>
      </c>
      <c r="G7" s="275">
        <f>_xlfn.UNICODE(G6)+_xlfn.UNICODE("b")</f>
        <v>167</v>
      </c>
      <c r="H7" s="275">
        <f>_xlfn.UNICODE(H6)</f>
        <v>69</v>
      </c>
      <c r="I7" s="275">
        <f>_xlfn.UNICODE(I6)</f>
        <v>70</v>
      </c>
      <c r="J7" s="275">
        <f>_xlfn.UNICODE(J6)+_xlfn.UNICODE("b")</f>
        <v>169</v>
      </c>
      <c r="K7" s="275">
        <f>_xlfn.UNICODE(K6)</f>
        <v>71</v>
      </c>
      <c r="L7" s="275">
        <f>_xlfn.UNICODE(L6)+_xlfn.UNICODE("b")</f>
        <v>163</v>
      </c>
      <c r="M7" s="275">
        <f>_xlfn.UNICODE(M6)</f>
        <v>65</v>
      </c>
      <c r="N7" s="275">
        <f>_xlfn.UNICODE(N6)+_xlfn.UNICODE("b")</f>
        <v>164</v>
      </c>
      <c r="O7" s="275">
        <f>_xlfn.UNICODE(O6)</f>
        <v>66</v>
      </c>
      <c r="P7" s="275">
        <f>_xlfn.UNICODE(P6)</f>
        <v>67</v>
      </c>
      <c r="Q7" s="275">
        <f>_xlfn.UNICODE(Q6)+_xlfn.UNICODE("b")</f>
        <v>166</v>
      </c>
      <c r="R7" s="275">
        <f>_xlfn.UNICODE(R6)</f>
        <v>68</v>
      </c>
      <c r="S7" s="275">
        <f>_xlfn.UNICODE(S6)+_xlfn.UNICODE("b")</f>
        <v>167</v>
      </c>
      <c r="T7" s="275">
        <f t="shared" ref="T7:AB7" si="52">_xlfn.UNICODE(T6)</f>
        <v>69</v>
      </c>
      <c r="U7" s="275">
        <f t="shared" si="52"/>
        <v>70</v>
      </c>
      <c r="V7" s="275">
        <f>_xlfn.UNICODE(V6)+_xlfn.UNICODE("b")</f>
        <v>169</v>
      </c>
      <c r="W7" s="275">
        <f t="shared" si="52"/>
        <v>71</v>
      </c>
      <c r="X7" s="275">
        <f>_xlfn.UNICODE(X6)+_xlfn.UNICODE("b")</f>
        <v>163</v>
      </c>
      <c r="Y7" s="275">
        <f t="shared" si="52"/>
        <v>65</v>
      </c>
      <c r="Z7" s="275">
        <f>_xlfn.UNICODE(Z6)+_xlfn.UNICODE("b")</f>
        <v>164</v>
      </c>
      <c r="AA7" s="275">
        <f t="shared" si="52"/>
        <v>66</v>
      </c>
      <c r="AB7" s="275">
        <f t="shared" si="52"/>
        <v>67</v>
      </c>
      <c r="AC7" s="276"/>
      <c r="AD7" s="276"/>
      <c r="AE7" s="276"/>
      <c r="AF7" s="276"/>
      <c r="AG7" s="276"/>
      <c r="AH7" s="276"/>
      <c r="AI7" s="276"/>
      <c r="AJ7" s="276"/>
      <c r="AK7" s="276"/>
      <c r="AL7" s="276"/>
      <c r="AM7" s="276"/>
      <c r="AN7" s="276"/>
      <c r="AO7" s="276"/>
      <c r="AP7" s="276"/>
      <c r="AQ7" s="276"/>
      <c r="AR7" s="276"/>
      <c r="AS7" s="276"/>
      <c r="AT7" s="295">
        <f>MATCH(1,D$3:$O$3,0)</f>
        <v>4</v>
      </c>
      <c r="AU7" s="295">
        <f>MATCH(1,E$3:$O$3,0)</f>
        <v>3</v>
      </c>
      <c r="AV7" s="295">
        <f>MATCH(1,G$3:$O$3,0)</f>
        <v>1</v>
      </c>
      <c r="AW7" s="295">
        <f>MATCH(1,G$3:$O$3,0)</f>
        <v>1</v>
      </c>
      <c r="AX7" s="295">
        <f>MATCH(1,H$3:$O$3,0)</f>
        <v>2</v>
      </c>
      <c r="AY7" s="295">
        <f>MATCH(1,I$3:$O$3,0)</f>
        <v>1</v>
      </c>
      <c r="AZ7" s="295">
        <f>MATCH(1,J$3:$O$3,0)</f>
        <v>2</v>
      </c>
      <c r="BA7" s="295">
        <f>MATCH(1,K$3:$O$3,0)</f>
        <v>1</v>
      </c>
      <c r="BB7" s="276"/>
      <c r="BC7" s="276"/>
      <c r="BD7" s="276"/>
      <c r="BE7" s="276"/>
      <c r="BF7" s="276"/>
      <c r="BG7" s="275" t="s">
        <v>122</v>
      </c>
      <c r="BH7" s="275" t="s">
        <v>123</v>
      </c>
      <c r="BI7" s="275"/>
      <c r="BJ7" s="275"/>
      <c r="BK7" s="275"/>
      <c r="BL7" s="275"/>
      <c r="BM7" s="275"/>
      <c r="BN7" s="275"/>
      <c r="BO7" s="275"/>
      <c r="BP7" s="275"/>
      <c r="BQ7" s="83">
        <f t="shared" ref="BQ7:BQ54" ca="1" si="53">IF(BR7="","",BQ6)</f>
        <v>4</v>
      </c>
      <c r="BR7" s="82">
        <f t="shared" ref="BR7:BR54" ca="1" si="54">IF(BS7="","",BR6+1)</f>
        <v>4</v>
      </c>
      <c r="BS7" s="83">
        <f t="shared" ref="BS7:BS54" ca="1" si="55">IF(BW6=BS6,"",BW6)</f>
        <v>853</v>
      </c>
      <c r="BT7" s="52" t="str">
        <f t="shared" ca="1" si="49"/>
        <v>A862</v>
      </c>
      <c r="BV7" s="52" t="str">
        <f t="shared" ca="1" si="50"/>
        <v>A861</v>
      </c>
      <c r="BW7" s="84">
        <f ca="1">VLOOKUP($BH$6,INDIRECT($BT7):$BP$861,2,FALSE)</f>
        <v>853</v>
      </c>
      <c r="BX7" s="79" t="str">
        <f t="shared" ca="1" si="2"/>
        <v>3 Tone Augmented</v>
      </c>
      <c r="BY7" s="78" t="str">
        <f t="shared" ca="1" si="3"/>
        <v>B</v>
      </c>
      <c r="BZ7" s="78" t="str">
        <f t="shared" ca="1" si="4"/>
        <v>B</v>
      </c>
      <c r="CA7" s="78" t="str">
        <f t="shared" ca="1" si="5"/>
        <v>Eb</v>
      </c>
      <c r="CB7" s="78" t="str">
        <f t="shared" ca="1" si="6"/>
        <v>G</v>
      </c>
      <c r="CC7" s="78" t="str">
        <f t="shared" ca="1" si="7"/>
        <v/>
      </c>
      <c r="CD7" s="78" t="str">
        <f t="shared" ca="1" si="8"/>
        <v/>
      </c>
      <c r="CE7" s="78" t="str">
        <f t="shared" ca="1" si="9"/>
        <v/>
      </c>
      <c r="CF7" s="78" t="str">
        <f t="shared" ca="1" si="10"/>
        <v/>
      </c>
      <c r="CG7" s="78" t="str">
        <f t="shared" ca="1" si="11"/>
        <v/>
      </c>
      <c r="CH7" s="79" t="str">
        <f t="shared" ca="1" si="12"/>
        <v>B aug</v>
      </c>
      <c r="CI7" s="79" t="str">
        <f t="shared" ca="1" si="13"/>
        <v>Eb aug</v>
      </c>
      <c r="CJ7" s="79" t="str">
        <f t="shared" ca="1" si="14"/>
        <v>G aug</v>
      </c>
      <c r="CK7" s="79" t="str">
        <f t="shared" ca="1" si="15"/>
        <v/>
      </c>
      <c r="CL7" s="79" t="str">
        <f t="shared" ca="1" si="16"/>
        <v/>
      </c>
      <c r="CM7" s="79" t="str">
        <f t="shared" ca="1" si="17"/>
        <v/>
      </c>
      <c r="CN7" s="79" t="str">
        <f t="shared" ca="1" si="18"/>
        <v/>
      </c>
      <c r="CO7" s="79" t="str">
        <f t="shared" ca="1" si="19"/>
        <v/>
      </c>
      <c r="CP7" s="80">
        <f t="shared" ca="1" si="20"/>
        <v>66.666666666666657</v>
      </c>
      <c r="CQ7" s="78">
        <f t="shared" ca="1" si="21"/>
        <v>4</v>
      </c>
      <c r="DA7" s="81" t="str">
        <f t="shared" ca="1" si="51"/>
        <v/>
      </c>
      <c r="DB7" s="81" t="str">
        <f t="shared" ca="1" si="22"/>
        <v/>
      </c>
      <c r="DC7" s="81" t="str">
        <f t="shared" ca="1" si="23"/>
        <v/>
      </c>
      <c r="DD7" s="81" t="e">
        <f t="shared" ca="1" si="24"/>
        <v>#VALUE!</v>
      </c>
      <c r="DE7" s="81">
        <f t="shared" si="25"/>
        <v>0</v>
      </c>
      <c r="DF7" s="81" t="e">
        <f t="shared" ca="1" si="26"/>
        <v>#VALUE!</v>
      </c>
      <c r="DG7" s="81" t="str">
        <f t="shared" ca="1" si="27"/>
        <v/>
      </c>
      <c r="DH7" s="81" t="e">
        <f t="shared" ca="1" si="28"/>
        <v>#VALUE!</v>
      </c>
      <c r="DI7" s="81" t="e">
        <f t="shared" ca="1" si="29"/>
        <v>#VALUE!</v>
      </c>
      <c r="DJ7" s="81" t="e">
        <f t="shared" ca="1" si="30"/>
        <v>#VALUE!</v>
      </c>
      <c r="DK7" s="81" t="e">
        <f t="shared" ca="1" si="31"/>
        <v>#VALUE!</v>
      </c>
      <c r="DL7" s="81" t="e">
        <f t="shared" ca="1" si="32"/>
        <v>#VALUE!</v>
      </c>
      <c r="DM7" s="81" t="e">
        <f t="shared" ca="1" si="33"/>
        <v>#VALUE!</v>
      </c>
      <c r="DN7" s="81" t="e">
        <f t="shared" ca="1" si="34"/>
        <v>#VALUE!</v>
      </c>
      <c r="DO7" s="81" t="e">
        <f t="shared" ca="1" si="35"/>
        <v>#VALUE!</v>
      </c>
      <c r="DP7" s="81" t="e">
        <f t="shared" ca="1" si="36"/>
        <v>#VALUE!</v>
      </c>
      <c r="DQ7" s="81" t="e">
        <f t="shared" ca="1" si="37"/>
        <v>#VALUE!</v>
      </c>
      <c r="DR7" s="81" t="e">
        <f t="shared" ca="1" si="38"/>
        <v>#VALUE!</v>
      </c>
      <c r="DS7" s="81" t="e">
        <f t="shared" ca="1" si="39"/>
        <v>#VALUE!</v>
      </c>
      <c r="DT7" s="81" t="e">
        <f t="shared" ca="1" si="40"/>
        <v>#VALUE!</v>
      </c>
      <c r="DU7" s="81" t="e">
        <f t="shared" ca="1" si="41"/>
        <v>#VALUE!</v>
      </c>
      <c r="DV7" s="81" t="e">
        <f t="shared" ca="1" si="42"/>
        <v>#VALUE!</v>
      </c>
      <c r="DW7" s="81" t="e">
        <f t="shared" ca="1" si="43"/>
        <v>#VALUE!</v>
      </c>
      <c r="DX7" s="81" t="e">
        <f t="shared" ca="1" si="44"/>
        <v>#VALUE!</v>
      </c>
      <c r="DY7" s="81" t="e">
        <f t="shared" ca="1" si="45"/>
        <v>#VALUE!</v>
      </c>
      <c r="DZ7" s="81" t="str">
        <f t="shared" ca="1" si="46"/>
        <v/>
      </c>
      <c r="EA7" s="81" t="str">
        <f t="shared" ca="1" si="47"/>
        <v/>
      </c>
    </row>
    <row r="8" spans="1:131" ht="16.2" thickBot="1" x14ac:dyDescent="0.35">
      <c r="A8" s="276"/>
      <c r="B8" s="275"/>
      <c r="C8" s="276"/>
      <c r="D8" s="276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345" t="s">
        <v>84</v>
      </c>
      <c r="W8" s="346"/>
      <c r="X8" s="346"/>
      <c r="Y8" s="346"/>
      <c r="Z8" s="346"/>
      <c r="AA8" s="346"/>
      <c r="AB8" s="346"/>
      <c r="AC8" s="346"/>
      <c r="AD8" s="345" t="s">
        <v>85</v>
      </c>
      <c r="AE8" s="346"/>
      <c r="AF8" s="346"/>
      <c r="AG8" s="346"/>
      <c r="AH8" s="346"/>
      <c r="AI8" s="346"/>
      <c r="AJ8" s="346"/>
      <c r="AK8" s="346"/>
      <c r="AL8" s="345" t="s">
        <v>87</v>
      </c>
      <c r="AM8" s="346"/>
      <c r="AN8" s="346"/>
      <c r="AO8" s="346"/>
      <c r="AP8" s="346"/>
      <c r="AQ8" s="346"/>
      <c r="AR8" s="346"/>
      <c r="AS8" s="346"/>
      <c r="AT8" s="345" t="s">
        <v>120</v>
      </c>
      <c r="AU8" s="346"/>
      <c r="AV8" s="346"/>
      <c r="AW8" s="346"/>
      <c r="AX8" s="346"/>
      <c r="AY8" s="346"/>
      <c r="AZ8" s="346"/>
      <c r="BA8" s="346"/>
      <c r="BB8" s="347"/>
      <c r="BC8" s="347"/>
      <c r="BD8" s="347"/>
      <c r="BE8" s="347"/>
      <c r="BF8" s="276"/>
      <c r="BG8" s="278">
        <f ca="1">MAX(BG10:BG961)</f>
        <v>66.666666666666657</v>
      </c>
      <c r="BH8" s="288">
        <f ca="1">MIN(BH10:BH961)</f>
        <v>4</v>
      </c>
      <c r="BI8" s="288">
        <f ca="1">COUNT(BI10:BI80)</f>
        <v>0</v>
      </c>
      <c r="BJ8" s="288">
        <f t="shared" ref="BJ8:BO8" ca="1" si="56">COUNT(BJ10:BJ80)</f>
        <v>0</v>
      </c>
      <c r="BK8" s="288">
        <f t="shared" ca="1" si="56"/>
        <v>0</v>
      </c>
      <c r="BL8" s="288">
        <f t="shared" ca="1" si="56"/>
        <v>0</v>
      </c>
      <c r="BM8" s="288">
        <f t="shared" ca="1" si="56"/>
        <v>1</v>
      </c>
      <c r="BN8" s="288">
        <f t="shared" ca="1" si="56"/>
        <v>10</v>
      </c>
      <c r="BO8" s="288">
        <f t="shared" ca="1" si="56"/>
        <v>14</v>
      </c>
      <c r="BP8" s="275"/>
      <c r="BQ8" s="83" t="str">
        <f t="shared" ca="1" si="53"/>
        <v/>
      </c>
      <c r="BR8" s="82" t="str">
        <f t="shared" ca="1" si="54"/>
        <v/>
      </c>
      <c r="BS8" s="83" t="str">
        <f t="shared" ca="1" si="55"/>
        <v/>
      </c>
      <c r="BT8" s="52" t="e">
        <f t="shared" ca="1" si="49"/>
        <v>#VALUE!</v>
      </c>
      <c r="BV8" s="52" t="e">
        <f t="shared" ca="1" si="50"/>
        <v>#VALUE!</v>
      </c>
      <c r="BW8" s="84" t="e">
        <f ca="1">VLOOKUP($BH$6,INDIRECT($BT8):$BP$861,2,FALSE)</f>
        <v>#VALUE!</v>
      </c>
      <c r="BX8" s="79" t="e">
        <f t="shared" ca="1" si="2"/>
        <v>#VALUE!</v>
      </c>
      <c r="BY8" s="78" t="e">
        <f t="shared" ca="1" si="3"/>
        <v>#VALUE!</v>
      </c>
      <c r="BZ8" s="78" t="e">
        <f t="shared" ca="1" si="4"/>
        <v>#VALUE!</v>
      </c>
      <c r="CA8" s="78" t="e">
        <f t="shared" ca="1" si="5"/>
        <v>#VALUE!</v>
      </c>
      <c r="CB8" s="78" t="e">
        <f t="shared" ca="1" si="6"/>
        <v>#VALUE!</v>
      </c>
      <c r="CC8" s="78" t="e">
        <f t="shared" ca="1" si="7"/>
        <v>#VALUE!</v>
      </c>
      <c r="CD8" s="78" t="e">
        <f t="shared" ca="1" si="8"/>
        <v>#VALUE!</v>
      </c>
      <c r="CE8" s="78" t="e">
        <f t="shared" ca="1" si="9"/>
        <v>#VALUE!</v>
      </c>
      <c r="CF8" s="78" t="e">
        <f t="shared" ca="1" si="10"/>
        <v>#VALUE!</v>
      </c>
      <c r="CG8" s="78" t="e">
        <f t="shared" ca="1" si="11"/>
        <v>#VALUE!</v>
      </c>
      <c r="CH8" s="79" t="e">
        <f t="shared" ca="1" si="12"/>
        <v>#VALUE!</v>
      </c>
      <c r="CI8" s="79" t="e">
        <f t="shared" ca="1" si="13"/>
        <v>#VALUE!</v>
      </c>
      <c r="CJ8" s="79" t="e">
        <f t="shared" ca="1" si="14"/>
        <v>#VALUE!</v>
      </c>
      <c r="CK8" s="79" t="e">
        <f t="shared" ca="1" si="15"/>
        <v>#VALUE!</v>
      </c>
      <c r="CL8" s="79" t="e">
        <f t="shared" ca="1" si="16"/>
        <v>#VALUE!</v>
      </c>
      <c r="CM8" s="79" t="e">
        <f t="shared" ca="1" si="17"/>
        <v>#VALUE!</v>
      </c>
      <c r="CN8" s="79" t="e">
        <f t="shared" ca="1" si="18"/>
        <v>#VALUE!</v>
      </c>
      <c r="CO8" s="79" t="e">
        <f t="shared" ca="1" si="19"/>
        <v>#VALUE!</v>
      </c>
      <c r="CP8" s="80" t="e">
        <f t="shared" ca="1" si="20"/>
        <v>#VALUE!</v>
      </c>
      <c r="CQ8" s="78" t="e">
        <f t="shared" ca="1" si="21"/>
        <v>#VALUE!</v>
      </c>
      <c r="DA8" s="81" t="str">
        <f t="shared" ca="1" si="51"/>
        <v/>
      </c>
      <c r="DB8" s="81" t="e">
        <f t="shared" ca="1" si="22"/>
        <v>#VALUE!</v>
      </c>
      <c r="DC8" s="81" t="e">
        <f t="shared" ca="1" si="23"/>
        <v>#VALUE!</v>
      </c>
      <c r="DD8" s="81" t="str">
        <f t="shared" ca="1" si="24"/>
        <v/>
      </c>
      <c r="DE8" s="81">
        <f t="shared" si="25"/>
        <v>0</v>
      </c>
      <c r="DF8" s="81" t="str">
        <f t="shared" ca="1" si="26"/>
        <v/>
      </c>
      <c r="DG8" s="81" t="str">
        <f t="shared" ca="1" si="27"/>
        <v/>
      </c>
      <c r="DH8" s="81" t="str">
        <f t="shared" ca="1" si="28"/>
        <v/>
      </c>
      <c r="DI8" s="81" t="str">
        <f t="shared" ca="1" si="29"/>
        <v/>
      </c>
      <c r="DJ8" s="81" t="str">
        <f t="shared" ca="1" si="30"/>
        <v/>
      </c>
      <c r="DK8" s="81" t="str">
        <f t="shared" ca="1" si="31"/>
        <v/>
      </c>
      <c r="DL8" s="81" t="str">
        <f t="shared" ca="1" si="32"/>
        <v/>
      </c>
      <c r="DM8" s="81" t="str">
        <f t="shared" ca="1" si="33"/>
        <v/>
      </c>
      <c r="DN8" s="81" t="str">
        <f t="shared" ca="1" si="34"/>
        <v/>
      </c>
      <c r="DO8" s="81" t="str">
        <f t="shared" ca="1" si="35"/>
        <v/>
      </c>
      <c r="DP8" s="81" t="str">
        <f t="shared" ca="1" si="36"/>
        <v/>
      </c>
      <c r="DQ8" s="81" t="str">
        <f t="shared" ca="1" si="37"/>
        <v/>
      </c>
      <c r="DR8" s="81" t="str">
        <f t="shared" ca="1" si="38"/>
        <v/>
      </c>
      <c r="DS8" s="81" t="str">
        <f t="shared" ca="1" si="39"/>
        <v/>
      </c>
      <c r="DT8" s="81" t="str">
        <f t="shared" ca="1" si="40"/>
        <v/>
      </c>
      <c r="DU8" s="81" t="str">
        <f t="shared" ca="1" si="41"/>
        <v/>
      </c>
      <c r="DV8" s="81" t="str">
        <f t="shared" ca="1" si="42"/>
        <v/>
      </c>
      <c r="DW8" s="81" t="str">
        <f t="shared" ca="1" si="43"/>
        <v/>
      </c>
      <c r="DX8" s="81" t="str">
        <f t="shared" ca="1" si="44"/>
        <v/>
      </c>
      <c r="DY8" s="81" t="str">
        <f t="shared" ca="1" si="45"/>
        <v/>
      </c>
      <c r="DZ8" s="81" t="str">
        <f t="shared" ca="1" si="46"/>
        <v/>
      </c>
      <c r="EA8" s="81" t="str">
        <f t="shared" ca="1" si="47"/>
        <v/>
      </c>
    </row>
    <row r="9" spans="1:131" ht="66" customHeight="1" thickBot="1" x14ac:dyDescent="0.35">
      <c r="A9" s="276"/>
      <c r="B9" s="296" t="s">
        <v>79</v>
      </c>
      <c r="C9" s="297" t="s">
        <v>78</v>
      </c>
      <c r="D9" s="297" t="s">
        <v>63</v>
      </c>
      <c r="E9" s="298" t="s">
        <v>64</v>
      </c>
      <c r="F9" s="298" t="s">
        <v>65</v>
      </c>
      <c r="G9" s="298" t="s">
        <v>66</v>
      </c>
      <c r="H9" s="298" t="s">
        <v>67</v>
      </c>
      <c r="I9" s="298" t="s">
        <v>68</v>
      </c>
      <c r="J9" s="298" t="s">
        <v>69</v>
      </c>
      <c r="K9" s="298" t="s">
        <v>70</v>
      </c>
      <c r="L9" s="298" t="s">
        <v>71</v>
      </c>
      <c r="M9" s="298" t="s">
        <v>72</v>
      </c>
      <c r="N9" s="364" t="s">
        <v>80</v>
      </c>
      <c r="O9" s="365"/>
      <c r="P9" s="365"/>
      <c r="Q9" s="365"/>
      <c r="R9" s="365"/>
      <c r="S9" s="365"/>
      <c r="T9" s="365"/>
      <c r="U9" s="275"/>
      <c r="V9" s="295" t="s">
        <v>91</v>
      </c>
      <c r="W9" s="295" t="s">
        <v>92</v>
      </c>
      <c r="X9" s="295" t="s">
        <v>93</v>
      </c>
      <c r="Y9" s="295" t="s">
        <v>94</v>
      </c>
      <c r="Z9" s="295" t="s">
        <v>95</v>
      </c>
      <c r="AA9" s="295" t="s">
        <v>96</v>
      </c>
      <c r="AB9" s="295" t="s">
        <v>97</v>
      </c>
      <c r="AC9" s="295" t="s">
        <v>98</v>
      </c>
      <c r="AD9" s="295" t="s">
        <v>91</v>
      </c>
      <c r="AE9" s="295" t="s">
        <v>92</v>
      </c>
      <c r="AF9" s="295" t="s">
        <v>93</v>
      </c>
      <c r="AG9" s="295" t="s">
        <v>94</v>
      </c>
      <c r="AH9" s="295" t="s">
        <v>95</v>
      </c>
      <c r="AI9" s="295" t="s">
        <v>96</v>
      </c>
      <c r="AJ9" s="295" t="s">
        <v>97</v>
      </c>
      <c r="AK9" s="295" t="s">
        <v>98</v>
      </c>
      <c r="AL9" s="295" t="s">
        <v>90</v>
      </c>
      <c r="AM9" s="295" t="s">
        <v>92</v>
      </c>
      <c r="AN9" s="295" t="s">
        <v>93</v>
      </c>
      <c r="AO9" s="295" t="s">
        <v>99</v>
      </c>
      <c r="AP9" s="295" t="s">
        <v>100</v>
      </c>
      <c r="AQ9" s="295" t="s">
        <v>96</v>
      </c>
      <c r="AR9" s="295" t="s">
        <v>97</v>
      </c>
      <c r="AS9" s="295" t="s">
        <v>98</v>
      </c>
      <c r="AT9" s="294" t="str">
        <f t="shared" ref="AT9:BE9" si="57">D4</f>
        <v/>
      </c>
      <c r="AU9" s="294" t="str">
        <f t="shared" si="57"/>
        <v/>
      </c>
      <c r="AV9" s="294" t="str">
        <f t="shared" si="57"/>
        <v/>
      </c>
      <c r="AW9" s="294">
        <f t="shared" si="57"/>
        <v>167</v>
      </c>
      <c r="AX9" s="294" t="str">
        <f t="shared" si="57"/>
        <v/>
      </c>
      <c r="AY9" s="294">
        <f t="shared" si="57"/>
        <v>70</v>
      </c>
      <c r="AZ9" s="294" t="str">
        <f t="shared" si="57"/>
        <v/>
      </c>
      <c r="BA9" s="294">
        <f t="shared" si="57"/>
        <v>71</v>
      </c>
      <c r="BB9" s="294" t="str">
        <f t="shared" si="57"/>
        <v/>
      </c>
      <c r="BC9" s="294" t="str">
        <f t="shared" si="57"/>
        <v/>
      </c>
      <c r="BD9" s="294" t="str">
        <f t="shared" si="57"/>
        <v/>
      </c>
      <c r="BE9" s="294" t="str">
        <f t="shared" si="57"/>
        <v/>
      </c>
      <c r="BF9" s="298" t="s">
        <v>124</v>
      </c>
      <c r="BG9" s="299" t="s">
        <v>121</v>
      </c>
      <c r="BH9" s="278"/>
      <c r="BI9" s="298" t="str">
        <f ca="1">_xlfn.CONCAT("Matches in teir 1 = ",COUNT(BI10:BI961))</f>
        <v>Matches in teir 1 = 0</v>
      </c>
      <c r="BJ9" s="298" t="str">
        <f ca="1">_xlfn.CONCAT("Matches in teir 2 = ",COUNT(BJ10:BJ961))</f>
        <v>Matches in teir 2 = 0</v>
      </c>
      <c r="BK9" s="298" t="str">
        <f ca="1">_xlfn.CONCAT("Matches in teir 3 = ",COUNT(BK10:BK961))</f>
        <v>Matches in teir 3 = 0</v>
      </c>
      <c r="BL9" s="298" t="str">
        <f ca="1">_xlfn.CONCAT("Matches in teir 4 = ",COUNT(BL10:BL961))</f>
        <v>Matches in teir 4 = 3</v>
      </c>
      <c r="BM9" s="298" t="str">
        <f ca="1">_xlfn.CONCAT("Matches in teir 5 = ",COUNT(BM10:BM961))</f>
        <v>Matches in teir 5 = 10</v>
      </c>
      <c r="BN9" s="298" t="str">
        <f ca="1">_xlfn.CONCAT("Matches in teir 6 = ",COUNT(BN10:BN961))</f>
        <v>Matches in teir 6 = 105</v>
      </c>
      <c r="BO9" s="298" t="str">
        <f ca="1">_xlfn.CONCAT("Matches in teir 7 = ",COUNT(BO10:BO961))</f>
        <v>Matches in teir 7 = 111</v>
      </c>
      <c r="BP9" s="275"/>
      <c r="BQ9" s="83" t="e">
        <f t="shared" ca="1" si="53"/>
        <v>#VALUE!</v>
      </c>
      <c r="BR9" s="82" t="e">
        <f t="shared" ca="1" si="54"/>
        <v>#VALUE!</v>
      </c>
      <c r="BS9" s="83" t="e">
        <f t="shared" ca="1" si="55"/>
        <v>#VALUE!</v>
      </c>
      <c r="BT9" s="52" t="e">
        <f t="shared" ca="1" si="49"/>
        <v>#VALUE!</v>
      </c>
      <c r="BV9" s="52" t="e">
        <f t="shared" ca="1" si="50"/>
        <v>#VALUE!</v>
      </c>
      <c r="BW9" s="84" t="e">
        <f ca="1">VLOOKUP($BH$6,INDIRECT($BT9):$BP$861,2,FALSE)</f>
        <v>#VALUE!</v>
      </c>
      <c r="BX9" s="79" t="e">
        <f t="shared" ca="1" si="2"/>
        <v>#VALUE!</v>
      </c>
      <c r="BY9" s="78" t="e">
        <f t="shared" ca="1" si="3"/>
        <v>#VALUE!</v>
      </c>
      <c r="BZ9" s="78" t="e">
        <f t="shared" ca="1" si="4"/>
        <v>#VALUE!</v>
      </c>
      <c r="CA9" s="78" t="e">
        <f t="shared" ca="1" si="5"/>
        <v>#VALUE!</v>
      </c>
      <c r="CB9" s="78" t="e">
        <f t="shared" ca="1" si="6"/>
        <v>#VALUE!</v>
      </c>
      <c r="CC9" s="78" t="e">
        <f t="shared" ca="1" si="7"/>
        <v>#VALUE!</v>
      </c>
      <c r="CD9" s="78" t="e">
        <f t="shared" ca="1" si="8"/>
        <v>#VALUE!</v>
      </c>
      <c r="CE9" s="78" t="e">
        <f t="shared" ca="1" si="9"/>
        <v>#VALUE!</v>
      </c>
      <c r="CF9" s="78" t="e">
        <f t="shared" ca="1" si="10"/>
        <v>#VALUE!</v>
      </c>
      <c r="CG9" s="78" t="e">
        <f t="shared" ca="1" si="11"/>
        <v>#VALUE!</v>
      </c>
      <c r="CH9" s="79" t="e">
        <f t="shared" ca="1" si="12"/>
        <v>#VALUE!</v>
      </c>
      <c r="CI9" s="79" t="e">
        <f t="shared" ca="1" si="13"/>
        <v>#VALUE!</v>
      </c>
      <c r="CJ9" s="79" t="e">
        <f t="shared" ca="1" si="14"/>
        <v>#VALUE!</v>
      </c>
      <c r="CK9" s="79" t="e">
        <f t="shared" ca="1" si="15"/>
        <v>#VALUE!</v>
      </c>
      <c r="CL9" s="79" t="e">
        <f t="shared" ca="1" si="16"/>
        <v>#VALUE!</v>
      </c>
      <c r="CM9" s="79" t="e">
        <f t="shared" ca="1" si="17"/>
        <v>#VALUE!</v>
      </c>
      <c r="CN9" s="79" t="e">
        <f t="shared" ca="1" si="18"/>
        <v>#VALUE!</v>
      </c>
      <c r="CO9" s="79" t="e">
        <f t="shared" ca="1" si="19"/>
        <v>#VALUE!</v>
      </c>
      <c r="CP9" s="80" t="e">
        <f t="shared" ca="1" si="20"/>
        <v>#VALUE!</v>
      </c>
      <c r="CQ9" s="78" t="e">
        <f t="shared" ca="1" si="21"/>
        <v>#VALUE!</v>
      </c>
      <c r="CS9" s="85"/>
      <c r="DA9" s="81" t="str">
        <f t="shared" ca="1" si="51"/>
        <v/>
      </c>
      <c r="DB9" s="81" t="str">
        <f t="shared" ca="1" si="22"/>
        <v/>
      </c>
      <c r="DC9" s="81" t="str">
        <f t="shared" ca="1" si="23"/>
        <v/>
      </c>
      <c r="DD9" s="81" t="str">
        <f t="shared" ca="1" si="24"/>
        <v/>
      </c>
      <c r="DE9" s="81">
        <f t="shared" si="25"/>
        <v>0</v>
      </c>
      <c r="DF9" s="81" t="str">
        <f t="shared" ca="1" si="26"/>
        <v/>
      </c>
      <c r="DG9" s="81" t="str">
        <f t="shared" ca="1" si="27"/>
        <v/>
      </c>
      <c r="DH9" s="81" t="str">
        <f t="shared" ca="1" si="28"/>
        <v/>
      </c>
      <c r="DI9" s="81" t="str">
        <f t="shared" ca="1" si="29"/>
        <v/>
      </c>
      <c r="DJ9" s="81" t="str">
        <f t="shared" ca="1" si="30"/>
        <v/>
      </c>
      <c r="DK9" s="81" t="str">
        <f t="shared" ca="1" si="31"/>
        <v/>
      </c>
      <c r="DL9" s="81" t="str">
        <f t="shared" ca="1" si="32"/>
        <v/>
      </c>
      <c r="DM9" s="81" t="str">
        <f t="shared" ca="1" si="33"/>
        <v/>
      </c>
      <c r="DN9" s="81" t="str">
        <f t="shared" ca="1" si="34"/>
        <v/>
      </c>
      <c r="DO9" s="81" t="str">
        <f t="shared" ca="1" si="35"/>
        <v/>
      </c>
      <c r="DP9" s="81" t="str">
        <f t="shared" ca="1" si="36"/>
        <v/>
      </c>
      <c r="DQ9" s="81" t="str">
        <f t="shared" ca="1" si="37"/>
        <v/>
      </c>
      <c r="DR9" s="81" t="str">
        <f t="shared" ca="1" si="38"/>
        <v/>
      </c>
      <c r="DS9" s="81" t="str">
        <f t="shared" ca="1" si="39"/>
        <v/>
      </c>
      <c r="DT9" s="81" t="str">
        <f t="shared" ca="1" si="40"/>
        <v/>
      </c>
      <c r="DU9" s="81" t="str">
        <f t="shared" ca="1" si="41"/>
        <v/>
      </c>
      <c r="DV9" s="81" t="str">
        <f t="shared" ca="1" si="42"/>
        <v/>
      </c>
      <c r="DW9" s="81" t="str">
        <f t="shared" ca="1" si="43"/>
        <v/>
      </c>
      <c r="DX9" s="81" t="str">
        <f t="shared" ca="1" si="44"/>
        <v/>
      </c>
      <c r="DY9" s="81" t="str">
        <f t="shared" ca="1" si="45"/>
        <v/>
      </c>
      <c r="DZ9" s="81" t="str">
        <f t="shared" ca="1" si="46"/>
        <v/>
      </c>
      <c r="EA9" s="81" t="str">
        <f t="shared" ca="1" si="47"/>
        <v/>
      </c>
    </row>
    <row r="10" spans="1:131" s="85" customFormat="1" ht="16.2" thickBot="1" x14ac:dyDescent="0.35">
      <c r="A10" s="289" t="str">
        <f ca="1">BH10</f>
        <v/>
      </c>
      <c r="B10" s="289">
        <v>2</v>
      </c>
      <c r="C10" s="294" t="s">
        <v>7</v>
      </c>
      <c r="D10" s="289" t="s">
        <v>0</v>
      </c>
      <c r="E10" s="289">
        <v>8</v>
      </c>
      <c r="F10" s="300">
        <v>2</v>
      </c>
      <c r="G10" s="300">
        <v>2</v>
      </c>
      <c r="H10" s="300">
        <v>1</v>
      </c>
      <c r="I10" s="300">
        <v>2</v>
      </c>
      <c r="J10" s="300">
        <v>2</v>
      </c>
      <c r="K10" s="300">
        <v>1</v>
      </c>
      <c r="L10" s="300">
        <v>1</v>
      </c>
      <c r="M10" s="300">
        <v>1</v>
      </c>
      <c r="N10" s="300">
        <f>SUM($F10:G10)</f>
        <v>4</v>
      </c>
      <c r="O10" s="300">
        <f>SUM($F10:H10)</f>
        <v>5</v>
      </c>
      <c r="P10" s="300">
        <f>SUM($F10:I10)</f>
        <v>7</v>
      </c>
      <c r="Q10" s="300">
        <f>SUM($F10:J10)</f>
        <v>9</v>
      </c>
      <c r="R10" s="300">
        <f>SUM($F10:K10)</f>
        <v>10</v>
      </c>
      <c r="S10" s="300">
        <f>SUM($F10:L10)</f>
        <v>11</v>
      </c>
      <c r="T10" s="300">
        <f>SUM($F10:M10)</f>
        <v>12</v>
      </c>
      <c r="U10" s="294"/>
      <c r="V10" s="289" t="str">
        <f>$D$6</f>
        <v>C</v>
      </c>
      <c r="W10" s="289" t="str">
        <f ca="1">OFFSET($D$6,0,$F10,1,1)</f>
        <v>D</v>
      </c>
      <c r="X10" s="289" t="str">
        <f t="shared" ref="X10:AC10" ca="1" si="58">OFFSET($D$6,0,N10,1,1)</f>
        <v>E</v>
      </c>
      <c r="Y10" s="289" t="str">
        <f t="shared" ca="1" si="58"/>
        <v>F</v>
      </c>
      <c r="Z10" s="289" t="str">
        <f t="shared" ca="1" si="58"/>
        <v>G</v>
      </c>
      <c r="AA10" s="289" t="str">
        <f t="shared" ca="1" si="58"/>
        <v>A</v>
      </c>
      <c r="AB10" s="289" t="str">
        <f t="shared" ca="1" si="58"/>
        <v>Bb</v>
      </c>
      <c r="AC10" s="289" t="str">
        <f t="shared" ca="1" si="58"/>
        <v>B</v>
      </c>
      <c r="AD10" s="294">
        <f>IF(LEN(V10)=1,_xlfn.UNICODE(V10),_xlfn.UNICODE(V10)+_xlfn.UNICODE("b"))</f>
        <v>67</v>
      </c>
      <c r="AE10" s="294">
        <f t="shared" ref="AE10:AK10" ca="1" si="59">IF(LEN(W10)=1,_xlfn.UNICODE(W10),_xlfn.UNICODE(W10)+_xlfn.UNICODE("b"))</f>
        <v>68</v>
      </c>
      <c r="AF10" s="294">
        <f t="shared" ca="1" si="59"/>
        <v>69</v>
      </c>
      <c r="AG10" s="294">
        <f t="shared" ca="1" si="59"/>
        <v>70</v>
      </c>
      <c r="AH10" s="294">
        <f t="shared" ca="1" si="59"/>
        <v>71</v>
      </c>
      <c r="AI10" s="294">
        <f t="shared" ca="1" si="59"/>
        <v>65</v>
      </c>
      <c r="AJ10" s="294">
        <f t="shared" ca="1" si="59"/>
        <v>164</v>
      </c>
      <c r="AK10" s="294">
        <f t="shared" ca="1" si="59"/>
        <v>66</v>
      </c>
      <c r="AL10" s="294" t="str">
        <f>_xlfn.CONCAT(V10," maj")</f>
        <v>C maj</v>
      </c>
      <c r="AM10" s="294" t="str">
        <f ca="1">_xlfn.CONCAT(W10," min")</f>
        <v>D min</v>
      </c>
      <c r="AN10" s="294" t="str">
        <f ca="1">_xlfn.CONCAT(X10," dim")</f>
        <v>E dim</v>
      </c>
      <c r="AO10" s="294" t="str">
        <f ca="1">_xlfn.CONCAT(Y10," alt")</f>
        <v>F alt</v>
      </c>
      <c r="AP10" s="301" t="str">
        <f>_xlfn.CONCAT("*",V10," sus7")</f>
        <v>*C sus7</v>
      </c>
      <c r="AQ10" s="301" t="str">
        <f ca="1">_xlfn.CONCAT("*",AC10," min7")</f>
        <v>*B min7</v>
      </c>
      <c r="AR10" s="301" t="str">
        <f>_xlfn.CONCAT("*",V10,"7")</f>
        <v>*C7</v>
      </c>
      <c r="AS10" s="294" t="str">
        <f t="shared" ref="AQ10:AS18" ca="1" si="60">_xlfn.CONCAT(AC10," dim")</f>
        <v>B dim</v>
      </c>
      <c r="AT10" s="294" t="str">
        <f t="shared" ref="AT10:AT16" ca="1" si="61">IF(AT$9=$AD10,1,IF(AT$9=$AE10,1,IF(AT$9=$AF10,1,IF(AT$9=$AG10,1,IF(AT$9=$AH10,1,IF(AT$9=$AI10,1,IF(AT$9=$AJ10,1,IF(AT$9=$AK10,1,""))))))))</f>
        <v/>
      </c>
      <c r="AU10" s="294" t="str">
        <f t="shared" ref="AU10:BE16" ca="1" si="62">IF(AU$9=$AD10,1,IF(AU$9=$AE10,1,IF(AU$9=$AF10,1,IF(AU$9=$AG10,1,IF(AU$9=$AH10,1,IF(AU$9=$AI10,1,IF(AU$9=$AJ10,1,IF(AU$9=$AK10,1,""))))))))</f>
        <v/>
      </c>
      <c r="AV10" s="294" t="str">
        <f t="shared" ca="1" si="62"/>
        <v/>
      </c>
      <c r="AW10" s="294" t="str">
        <f t="shared" ca="1" si="62"/>
        <v/>
      </c>
      <c r="AX10" s="294" t="str">
        <f t="shared" ca="1" si="62"/>
        <v/>
      </c>
      <c r="AY10" s="294">
        <f t="shared" ca="1" si="62"/>
        <v>1</v>
      </c>
      <c r="AZ10" s="294" t="str">
        <f t="shared" ca="1" si="62"/>
        <v/>
      </c>
      <c r="BA10" s="294">
        <f t="shared" ca="1" si="62"/>
        <v>1</v>
      </c>
      <c r="BB10" s="294" t="str">
        <f t="shared" ca="1" si="62"/>
        <v/>
      </c>
      <c r="BC10" s="294" t="str">
        <f t="shared" ca="1" si="62"/>
        <v/>
      </c>
      <c r="BD10" s="294" t="str">
        <f t="shared" ca="1" si="62"/>
        <v/>
      </c>
      <c r="BE10" s="294" t="str">
        <f t="shared" ca="1" si="62"/>
        <v/>
      </c>
      <c r="BF10" s="289">
        <f ca="1">COUNT(AT10:BE10)</f>
        <v>2</v>
      </c>
      <c r="BG10" s="302">
        <f ca="1">BF10/E10*100</f>
        <v>25</v>
      </c>
      <c r="BH10" s="289" t="str">
        <f ca="1">IF(AND(BG10&lt;=100,BG10&gt;90),1,IF(AND(BG10&lt;=90,BG10&gt;80),2,IF(AND(BG10&lt;=80,BG10&gt;70),3,IF(AND(BG10&lt;=70,BG10&gt;60),4,IF(AND(BG10&lt;=60,BG10&gt;50),5,IF(AND(BG10&lt;=50,BG10&gt;40),6,IF(AND(BG10&lt;=40,BG10&gt;30),7,"")))))))</f>
        <v/>
      </c>
      <c r="BI10" s="289" t="str">
        <f ca="1">IF($BH10=1,1,"")</f>
        <v/>
      </c>
      <c r="BJ10" s="289" t="str">
        <f ca="1">IF($BH10=2,1,"")</f>
        <v/>
      </c>
      <c r="BK10" s="289" t="str">
        <f ca="1">IF($BH10=3,1,"")</f>
        <v/>
      </c>
      <c r="BL10" s="289" t="str">
        <f ca="1">IF($BH10=4,1,"")</f>
        <v/>
      </c>
      <c r="BM10" s="289" t="str">
        <f ca="1">IF($BH10=5,1,"")</f>
        <v/>
      </c>
      <c r="BN10" s="289" t="str">
        <f ca="1">IF($BH10=6,1,"")</f>
        <v/>
      </c>
      <c r="BO10" s="289" t="str">
        <f ca="1">IF($BH10=7,1,"")</f>
        <v/>
      </c>
      <c r="BP10" s="289"/>
      <c r="BQ10" s="83" t="e">
        <f t="shared" ca="1" si="53"/>
        <v>#VALUE!</v>
      </c>
      <c r="BR10" s="82" t="e">
        <f t="shared" ca="1" si="54"/>
        <v>#VALUE!</v>
      </c>
      <c r="BS10" s="83" t="e">
        <f t="shared" ca="1" si="55"/>
        <v>#VALUE!</v>
      </c>
      <c r="BT10" s="52" t="e">
        <f t="shared" ca="1" si="49"/>
        <v>#VALUE!</v>
      </c>
      <c r="BU10" s="51"/>
      <c r="BV10" s="52" t="e">
        <f t="shared" ca="1" si="50"/>
        <v>#VALUE!</v>
      </c>
      <c r="BW10" s="84" t="e">
        <f ca="1">VLOOKUP($BH$6,INDIRECT($BT10):$BP$861,2,FALSE)</f>
        <v>#VALUE!</v>
      </c>
      <c r="BX10" s="79" t="e">
        <f t="shared" ca="1" si="2"/>
        <v>#VALUE!</v>
      </c>
      <c r="BY10" s="78" t="e">
        <f t="shared" ca="1" si="3"/>
        <v>#VALUE!</v>
      </c>
      <c r="BZ10" s="78" t="e">
        <f t="shared" ca="1" si="4"/>
        <v>#VALUE!</v>
      </c>
      <c r="CA10" s="78" t="e">
        <f t="shared" ca="1" si="5"/>
        <v>#VALUE!</v>
      </c>
      <c r="CB10" s="78" t="e">
        <f t="shared" ca="1" si="6"/>
        <v>#VALUE!</v>
      </c>
      <c r="CC10" s="78" t="e">
        <f t="shared" ca="1" si="7"/>
        <v>#VALUE!</v>
      </c>
      <c r="CD10" s="78" t="e">
        <f t="shared" ca="1" si="8"/>
        <v>#VALUE!</v>
      </c>
      <c r="CE10" s="78" t="e">
        <f t="shared" ca="1" si="9"/>
        <v>#VALUE!</v>
      </c>
      <c r="CF10" s="78" t="e">
        <f t="shared" ca="1" si="10"/>
        <v>#VALUE!</v>
      </c>
      <c r="CG10" s="78" t="e">
        <f t="shared" ca="1" si="11"/>
        <v>#VALUE!</v>
      </c>
      <c r="CH10" s="79" t="e">
        <f t="shared" ca="1" si="12"/>
        <v>#VALUE!</v>
      </c>
      <c r="CI10" s="79" t="e">
        <f t="shared" ca="1" si="13"/>
        <v>#VALUE!</v>
      </c>
      <c r="CJ10" s="79" t="e">
        <f t="shared" ca="1" si="14"/>
        <v>#VALUE!</v>
      </c>
      <c r="CK10" s="79" t="e">
        <f t="shared" ca="1" si="15"/>
        <v>#VALUE!</v>
      </c>
      <c r="CL10" s="79" t="e">
        <f t="shared" ca="1" si="16"/>
        <v>#VALUE!</v>
      </c>
      <c r="CM10" s="79" t="e">
        <f t="shared" ca="1" si="17"/>
        <v>#VALUE!</v>
      </c>
      <c r="CN10" s="79" t="e">
        <f t="shared" ca="1" si="18"/>
        <v>#VALUE!</v>
      </c>
      <c r="CO10" s="79" t="e">
        <f t="shared" ca="1" si="19"/>
        <v>#VALUE!</v>
      </c>
      <c r="CP10" s="80" t="e">
        <f t="shared" ca="1" si="20"/>
        <v>#VALUE!</v>
      </c>
      <c r="CQ10" s="78" t="e">
        <f t="shared" ca="1" si="21"/>
        <v>#VALUE!</v>
      </c>
      <c r="CS10" s="85" t="b">
        <f ca="1">ISERR(CQ10)</f>
        <v>1</v>
      </c>
      <c r="CT10" s="93" t="s">
        <v>143</v>
      </c>
      <c r="DA10" s="81" t="str">
        <f t="shared" ca="1" si="51"/>
        <v/>
      </c>
      <c r="DB10" s="81" t="str">
        <f t="shared" ca="1" si="22"/>
        <v/>
      </c>
      <c r="DC10" s="81" t="str">
        <f t="shared" ca="1" si="23"/>
        <v/>
      </c>
      <c r="DD10" s="81" t="str">
        <f t="shared" ca="1" si="24"/>
        <v/>
      </c>
      <c r="DE10" s="81">
        <f t="shared" si="25"/>
        <v>0</v>
      </c>
      <c r="DF10" s="81" t="str">
        <f t="shared" ca="1" si="26"/>
        <v/>
      </c>
      <c r="DG10" s="81" t="str">
        <f t="shared" ca="1" si="27"/>
        <v/>
      </c>
      <c r="DH10" s="81" t="str">
        <f t="shared" ca="1" si="28"/>
        <v/>
      </c>
      <c r="DI10" s="81" t="str">
        <f t="shared" ca="1" si="29"/>
        <v/>
      </c>
      <c r="DJ10" s="81" t="str">
        <f t="shared" ca="1" si="30"/>
        <v/>
      </c>
      <c r="DK10" s="81" t="str">
        <f t="shared" ca="1" si="31"/>
        <v/>
      </c>
      <c r="DL10" s="81" t="str">
        <f t="shared" ca="1" si="32"/>
        <v/>
      </c>
      <c r="DM10" s="81" t="str">
        <f t="shared" ca="1" si="33"/>
        <v/>
      </c>
      <c r="DN10" s="81" t="str">
        <f t="shared" ca="1" si="34"/>
        <v/>
      </c>
      <c r="DO10" s="81" t="str">
        <f t="shared" ca="1" si="35"/>
        <v/>
      </c>
      <c r="DP10" s="81" t="str">
        <f t="shared" ca="1" si="36"/>
        <v/>
      </c>
      <c r="DQ10" s="81" t="str">
        <f t="shared" ca="1" si="37"/>
        <v/>
      </c>
      <c r="DR10" s="81" t="str">
        <f t="shared" ca="1" si="38"/>
        <v/>
      </c>
      <c r="DS10" s="81" t="str">
        <f t="shared" ca="1" si="39"/>
        <v/>
      </c>
      <c r="DT10" s="81" t="str">
        <f t="shared" ca="1" si="40"/>
        <v/>
      </c>
      <c r="DU10" s="81" t="str">
        <f t="shared" ca="1" si="41"/>
        <v/>
      </c>
      <c r="DV10" s="81" t="str">
        <f t="shared" ca="1" si="42"/>
        <v/>
      </c>
      <c r="DW10" s="81" t="str">
        <f t="shared" ca="1" si="43"/>
        <v/>
      </c>
      <c r="DX10" s="81" t="str">
        <f t="shared" ca="1" si="44"/>
        <v/>
      </c>
      <c r="DY10" s="81" t="str">
        <f t="shared" ca="1" si="45"/>
        <v/>
      </c>
      <c r="DZ10" s="81" t="str">
        <f t="shared" ca="1" si="46"/>
        <v/>
      </c>
      <c r="EA10" s="81" t="str">
        <f t="shared" ca="1" si="47"/>
        <v/>
      </c>
    </row>
    <row r="11" spans="1:131" s="85" customFormat="1" ht="16.2" thickBot="1" x14ac:dyDescent="0.35">
      <c r="A11" s="289">
        <f t="shared" ref="A11:A74" ca="1" si="63">BH11</f>
        <v>7</v>
      </c>
      <c r="B11" s="289">
        <f>B10+1</f>
        <v>3</v>
      </c>
      <c r="C11" s="294" t="s">
        <v>8</v>
      </c>
      <c r="D11" s="289" t="s">
        <v>0</v>
      </c>
      <c r="E11" s="289">
        <v>8</v>
      </c>
      <c r="F11" s="300">
        <v>2</v>
      </c>
      <c r="G11" s="300">
        <v>1</v>
      </c>
      <c r="H11" s="300">
        <v>1</v>
      </c>
      <c r="I11" s="300">
        <v>1</v>
      </c>
      <c r="J11" s="300">
        <v>2</v>
      </c>
      <c r="K11" s="300">
        <v>2</v>
      </c>
      <c r="L11" s="300">
        <v>1</v>
      </c>
      <c r="M11" s="300">
        <v>2</v>
      </c>
      <c r="N11" s="300">
        <f>SUM($F11:G11)</f>
        <v>3</v>
      </c>
      <c r="O11" s="300">
        <f>SUM($F11:H11)</f>
        <v>4</v>
      </c>
      <c r="P11" s="300">
        <f>SUM($F11:I11)</f>
        <v>5</v>
      </c>
      <c r="Q11" s="300">
        <f>SUM($F11:J11)</f>
        <v>7</v>
      </c>
      <c r="R11" s="300">
        <f>SUM($F11:K11)</f>
        <v>9</v>
      </c>
      <c r="S11" s="300">
        <f>SUM($F11:L11)</f>
        <v>10</v>
      </c>
      <c r="T11" s="300">
        <f>SUM($F11:M11)</f>
        <v>12</v>
      </c>
      <c r="U11" s="294"/>
      <c r="V11" s="289" t="str">
        <f t="shared" ref="V11:V77" si="64">$D$6</f>
        <v>C</v>
      </c>
      <c r="W11" s="289" t="str">
        <f t="shared" ref="W11:W77" ca="1" si="65">OFFSET($D$6,0,$F11,1,1)</f>
        <v>D</v>
      </c>
      <c r="X11" s="289" t="str">
        <f t="shared" ref="X11:X77" ca="1" si="66">OFFSET($D$6,0,N11,1,1)</f>
        <v>Eb</v>
      </c>
      <c r="Y11" s="289" t="str">
        <f t="shared" ref="Y11:Y77" ca="1" si="67">OFFSET($D$6,0,O11,1,1)</f>
        <v>E</v>
      </c>
      <c r="Z11" s="289" t="str">
        <f t="shared" ref="Z11:Z77" ca="1" si="68">OFFSET($D$6,0,P11,1,1)</f>
        <v>F</v>
      </c>
      <c r="AA11" s="289" t="str">
        <f t="shared" ref="AA11:AA67" ca="1" si="69">OFFSET($D$6,0,Q11,1,1)</f>
        <v>G</v>
      </c>
      <c r="AB11" s="289" t="str">
        <f t="shared" ref="AB11:AB57" ca="1" si="70">OFFSET($D$6,0,R11,1,1)</f>
        <v>A</v>
      </c>
      <c r="AC11" s="289" t="str">
        <f t="shared" ref="AC11:AC18" ca="1" si="71">OFFSET($D$6,0,S11,1,1)</f>
        <v>Bb</v>
      </c>
      <c r="AD11" s="294">
        <f t="shared" ref="AD11:AD74" si="72">IF(LEN(V11)=1,_xlfn.UNICODE(V11),_xlfn.UNICODE(V11)+_xlfn.UNICODE("b"))</f>
        <v>67</v>
      </c>
      <c r="AE11" s="294">
        <f t="shared" ref="AE11:AE74" ca="1" si="73">IF(LEN(W11)=1,_xlfn.UNICODE(W11),_xlfn.UNICODE(W11)+_xlfn.UNICODE("b"))</f>
        <v>68</v>
      </c>
      <c r="AF11" s="294">
        <f t="shared" ref="AF11:AF74" ca="1" si="74">IF(LEN(X11)=1,_xlfn.UNICODE(X11),_xlfn.UNICODE(X11)+_xlfn.UNICODE("b"))</f>
        <v>167</v>
      </c>
      <c r="AG11" s="294">
        <f t="shared" ref="AG11:AG74" ca="1" si="75">IF(LEN(Y11)=1,_xlfn.UNICODE(Y11),_xlfn.UNICODE(Y11)+_xlfn.UNICODE("b"))</f>
        <v>69</v>
      </c>
      <c r="AH11" s="294">
        <f t="shared" ref="AH11:AH74" ca="1" si="76">IF(LEN(Z11)=1,_xlfn.UNICODE(Z11),_xlfn.UNICODE(Z11)+_xlfn.UNICODE("b"))</f>
        <v>70</v>
      </c>
      <c r="AI11" s="294">
        <f t="shared" ref="AI11:AI69" ca="1" si="77">IF(LEN(AA11)=1,_xlfn.UNICODE(AA11),_xlfn.UNICODE(AA11)+_xlfn.UNICODE("b"))</f>
        <v>71</v>
      </c>
      <c r="AJ11" s="294">
        <f t="shared" ref="AJ11:AJ57" ca="1" si="78">IF(LEN(AB11)=1,_xlfn.UNICODE(AB11),_xlfn.UNICODE(AB11)+_xlfn.UNICODE("b"))</f>
        <v>65</v>
      </c>
      <c r="AK11" s="294">
        <f t="shared" ref="AK11:AK18" ca="1" si="79">IF(LEN(AC11)=1,_xlfn.UNICODE(AC11),_xlfn.UNICODE(AC11)+_xlfn.UNICODE("b"))</f>
        <v>164</v>
      </c>
      <c r="AL11" s="294" t="str">
        <f>_xlfn.CONCAT(V11," dim")</f>
        <v>C dim</v>
      </c>
      <c r="AM11" s="301" t="str">
        <f ca="1">_xlfn.CONCAT("*",Y11," min7")</f>
        <v>*E min7</v>
      </c>
      <c r="AN11" s="301" t="str">
        <f ca="1">_xlfn.CONCAT("*",Z11,"7")</f>
        <v>*F7</v>
      </c>
      <c r="AO11" s="294" t="str">
        <f ca="1">_xlfn.CONCAT(Y11," dim")</f>
        <v>E dim</v>
      </c>
      <c r="AP11" s="294" t="str">
        <f ca="1">_xlfn.CONCAT(Z11," maj")</f>
        <v>F maj</v>
      </c>
      <c r="AQ11" s="294" t="str">
        <f ca="1">_xlfn.CONCAT(AA11," min")</f>
        <v>G min</v>
      </c>
      <c r="AR11" s="294" t="str">
        <f t="shared" ca="1" si="60"/>
        <v>A dim</v>
      </c>
      <c r="AS11" s="294" t="str">
        <f ca="1">_xlfn.CONCAT(AC11," alt b")</f>
        <v>Bb alt b</v>
      </c>
      <c r="AT11" s="294" t="str">
        <f t="shared" ca="1" si="61"/>
        <v/>
      </c>
      <c r="AU11" s="294" t="str">
        <f t="shared" ca="1" si="62"/>
        <v/>
      </c>
      <c r="AV11" s="294" t="str">
        <f t="shared" ca="1" si="62"/>
        <v/>
      </c>
      <c r="AW11" s="294">
        <f ca="1">IF(AW$9=$AD11,1,IF(AW$9=$AE11,1,IF(AW$9=$AF11,1,IF(AW$9=$AG11,1,IF(AW$9=$AH11,1,IF(AW$9=$AI11,1,IF(AW$9=$AJ11,1,IF(AW$9=$AK11,1,""))))))))</f>
        <v>1</v>
      </c>
      <c r="AX11" s="294" t="str">
        <f t="shared" ca="1" si="62"/>
        <v/>
      </c>
      <c r="AY11" s="294">
        <f t="shared" ca="1" si="62"/>
        <v>1</v>
      </c>
      <c r="AZ11" s="294" t="str">
        <f t="shared" ca="1" si="62"/>
        <v/>
      </c>
      <c r="BA11" s="294">
        <f t="shared" ca="1" si="62"/>
        <v>1</v>
      </c>
      <c r="BB11" s="294" t="str">
        <f t="shared" ca="1" si="62"/>
        <v/>
      </c>
      <c r="BC11" s="294" t="str">
        <f t="shared" ca="1" si="62"/>
        <v/>
      </c>
      <c r="BD11" s="294" t="str">
        <f t="shared" ca="1" si="62"/>
        <v/>
      </c>
      <c r="BE11" s="294" t="str">
        <f t="shared" ca="1" si="62"/>
        <v/>
      </c>
      <c r="BF11" s="289">
        <f t="shared" ref="BF11:BF74" ca="1" si="80">COUNT(AT11:BE11)</f>
        <v>3</v>
      </c>
      <c r="BG11" s="302">
        <f t="shared" ref="BG11:BG74" ca="1" si="81">BF11/E11*100</f>
        <v>37.5</v>
      </c>
      <c r="BH11" s="289">
        <f t="shared" ref="BH11:BH74" ca="1" si="82">IF(AND(BG11&lt;=100,BG11&gt;90),1,IF(AND(BG11&lt;=90,BG11&gt;80),2,IF(AND(BG11&lt;=80,BG11&gt;70),3,IF(AND(BG11&lt;=70,BG11&gt;60),4,IF(AND(BG11&lt;=60,BG11&gt;50),5,IF(AND(BG11&lt;=50,BG11&gt;40),6,IF(AND(BG11&lt;=40,BG11&gt;30),7,"")))))))</f>
        <v>7</v>
      </c>
      <c r="BI11" s="289" t="str">
        <f t="shared" ref="BI11:BI74" ca="1" si="83">IF($BH11=1,1,"")</f>
        <v/>
      </c>
      <c r="BJ11" s="289" t="str">
        <f t="shared" ref="BJ11:BJ74" ca="1" si="84">IF($BH11=2,1,"")</f>
        <v/>
      </c>
      <c r="BK11" s="289" t="str">
        <f t="shared" ref="BK11:BK74" ca="1" si="85">IF($BH11=3,1,"")</f>
        <v/>
      </c>
      <c r="BL11" s="289" t="str">
        <f t="shared" ref="BL11:BL74" ca="1" si="86">IF($BH11=4,1,"")</f>
        <v/>
      </c>
      <c r="BM11" s="289" t="str">
        <f t="shared" ref="BM11:BM74" ca="1" si="87">IF($BH11=5,1,"")</f>
        <v/>
      </c>
      <c r="BN11" s="289" t="str">
        <f t="shared" ref="BN11:BN74" ca="1" si="88">IF($BH11=6,1,"")</f>
        <v/>
      </c>
      <c r="BO11" s="289">
        <f t="shared" ref="BO11:BO74" ca="1" si="89">IF($BH11=7,1,"")</f>
        <v>1</v>
      </c>
      <c r="BP11" s="289"/>
      <c r="BQ11" s="83" t="e">
        <f t="shared" ca="1" si="53"/>
        <v>#VALUE!</v>
      </c>
      <c r="BR11" s="82" t="e">
        <f t="shared" ca="1" si="54"/>
        <v>#VALUE!</v>
      </c>
      <c r="BS11" s="83" t="e">
        <f t="shared" ca="1" si="55"/>
        <v>#VALUE!</v>
      </c>
      <c r="BT11" s="52" t="e">
        <f t="shared" ca="1" si="49"/>
        <v>#VALUE!</v>
      </c>
      <c r="BU11" s="51"/>
      <c r="BV11" s="52" t="e">
        <f t="shared" ca="1" si="50"/>
        <v>#VALUE!</v>
      </c>
      <c r="BW11" s="84" t="e">
        <f ca="1">VLOOKUP($BH$6,INDIRECT($BT11):$BP$861,2,FALSE)</f>
        <v>#VALUE!</v>
      </c>
      <c r="BX11" s="79" t="e">
        <f t="shared" ca="1" si="2"/>
        <v>#VALUE!</v>
      </c>
      <c r="BY11" s="78" t="e">
        <f t="shared" ca="1" si="3"/>
        <v>#VALUE!</v>
      </c>
      <c r="BZ11" s="78" t="e">
        <f t="shared" ca="1" si="4"/>
        <v>#VALUE!</v>
      </c>
      <c r="CA11" s="78" t="e">
        <f t="shared" ca="1" si="5"/>
        <v>#VALUE!</v>
      </c>
      <c r="CB11" s="78" t="e">
        <f t="shared" ca="1" si="6"/>
        <v>#VALUE!</v>
      </c>
      <c r="CC11" s="78" t="e">
        <f t="shared" ca="1" si="7"/>
        <v>#VALUE!</v>
      </c>
      <c r="CD11" s="78" t="e">
        <f t="shared" ca="1" si="8"/>
        <v>#VALUE!</v>
      </c>
      <c r="CE11" s="78" t="e">
        <f t="shared" ca="1" si="9"/>
        <v>#VALUE!</v>
      </c>
      <c r="CF11" s="78" t="e">
        <f t="shared" ca="1" si="10"/>
        <v>#VALUE!</v>
      </c>
      <c r="CG11" s="78" t="e">
        <f t="shared" ca="1" si="11"/>
        <v>#VALUE!</v>
      </c>
      <c r="CH11" s="79" t="e">
        <f t="shared" ca="1" si="12"/>
        <v>#VALUE!</v>
      </c>
      <c r="CI11" s="79" t="e">
        <f t="shared" ca="1" si="13"/>
        <v>#VALUE!</v>
      </c>
      <c r="CJ11" s="79" t="e">
        <f t="shared" ca="1" si="14"/>
        <v>#VALUE!</v>
      </c>
      <c r="CK11" s="79" t="e">
        <f t="shared" ca="1" si="15"/>
        <v>#VALUE!</v>
      </c>
      <c r="CL11" s="79" t="e">
        <f t="shared" ca="1" si="16"/>
        <v>#VALUE!</v>
      </c>
      <c r="CM11" s="79" t="e">
        <f t="shared" ca="1" si="17"/>
        <v>#VALUE!</v>
      </c>
      <c r="CN11" s="79" t="e">
        <f t="shared" ca="1" si="18"/>
        <v>#VALUE!</v>
      </c>
      <c r="CO11" s="79" t="e">
        <f t="shared" ca="1" si="19"/>
        <v>#VALUE!</v>
      </c>
      <c r="CP11" s="80" t="e">
        <f t="shared" ca="1" si="20"/>
        <v>#VALUE!</v>
      </c>
      <c r="CQ11" s="78" t="e">
        <f t="shared" ca="1" si="21"/>
        <v>#VALUE!</v>
      </c>
      <c r="CS11" s="85" t="b">
        <f ca="1">ISERROR(CQ11)</f>
        <v>1</v>
      </c>
      <c r="CT11" s="93" t="s">
        <v>144</v>
      </c>
      <c r="DA11" s="81" t="str">
        <f t="shared" ca="1" si="51"/>
        <v/>
      </c>
      <c r="DB11" s="81" t="str">
        <f t="shared" ca="1" si="22"/>
        <v/>
      </c>
      <c r="DC11" s="81" t="str">
        <f t="shared" ca="1" si="23"/>
        <v/>
      </c>
      <c r="DD11" s="81" t="str">
        <f t="shared" ca="1" si="24"/>
        <v/>
      </c>
      <c r="DE11" s="81">
        <f t="shared" si="25"/>
        <v>0</v>
      </c>
      <c r="DF11" s="81" t="str">
        <f t="shared" ca="1" si="26"/>
        <v/>
      </c>
      <c r="DG11" s="81" t="str">
        <f t="shared" ca="1" si="27"/>
        <v/>
      </c>
      <c r="DH11" s="81" t="str">
        <f t="shared" ca="1" si="28"/>
        <v/>
      </c>
      <c r="DI11" s="81" t="str">
        <f t="shared" ca="1" si="29"/>
        <v/>
      </c>
      <c r="DJ11" s="81" t="str">
        <f t="shared" ca="1" si="30"/>
        <v/>
      </c>
      <c r="DK11" s="81" t="str">
        <f t="shared" ca="1" si="31"/>
        <v/>
      </c>
      <c r="DL11" s="81" t="str">
        <f t="shared" ca="1" si="32"/>
        <v/>
      </c>
      <c r="DM11" s="81" t="str">
        <f t="shared" ca="1" si="33"/>
        <v/>
      </c>
      <c r="DN11" s="81" t="str">
        <f t="shared" ca="1" si="34"/>
        <v/>
      </c>
      <c r="DO11" s="81" t="str">
        <f t="shared" ca="1" si="35"/>
        <v/>
      </c>
      <c r="DP11" s="81" t="str">
        <f t="shared" ca="1" si="36"/>
        <v/>
      </c>
      <c r="DQ11" s="81" t="str">
        <f t="shared" ca="1" si="37"/>
        <v/>
      </c>
      <c r="DR11" s="81" t="str">
        <f t="shared" ca="1" si="38"/>
        <v/>
      </c>
      <c r="DS11" s="81" t="str">
        <f t="shared" ca="1" si="39"/>
        <v/>
      </c>
      <c r="DT11" s="81" t="str">
        <f t="shared" ca="1" si="40"/>
        <v/>
      </c>
      <c r="DU11" s="81" t="str">
        <f t="shared" ca="1" si="41"/>
        <v/>
      </c>
      <c r="DV11" s="81" t="str">
        <f t="shared" ca="1" si="42"/>
        <v/>
      </c>
      <c r="DW11" s="81" t="str">
        <f t="shared" ca="1" si="43"/>
        <v/>
      </c>
      <c r="DX11" s="81" t="str">
        <f t="shared" ca="1" si="44"/>
        <v/>
      </c>
      <c r="DY11" s="81" t="str">
        <f t="shared" ca="1" si="45"/>
        <v/>
      </c>
      <c r="DZ11" s="81" t="str">
        <f t="shared" ca="1" si="46"/>
        <v/>
      </c>
      <c r="EA11" s="81" t="str">
        <f t="shared" ca="1" si="47"/>
        <v/>
      </c>
    </row>
    <row r="12" spans="1:131" s="85" customFormat="1" ht="16.2" thickBot="1" x14ac:dyDescent="0.35">
      <c r="A12" s="289" t="str">
        <f t="shared" ca="1" si="63"/>
        <v/>
      </c>
      <c r="B12" s="289">
        <f t="shared" ref="B12:B77" si="90">B11+1</f>
        <v>4</v>
      </c>
      <c r="C12" s="294" t="s">
        <v>9</v>
      </c>
      <c r="D12" s="289" t="s">
        <v>0</v>
      </c>
      <c r="E12" s="289">
        <v>8</v>
      </c>
      <c r="F12" s="300">
        <v>2</v>
      </c>
      <c r="G12" s="300">
        <v>2</v>
      </c>
      <c r="H12" s="300">
        <v>1</v>
      </c>
      <c r="I12" s="300">
        <v>2</v>
      </c>
      <c r="J12" s="300">
        <v>1</v>
      </c>
      <c r="K12" s="300">
        <v>1</v>
      </c>
      <c r="L12" s="300">
        <v>2</v>
      </c>
      <c r="M12" s="300">
        <v>1</v>
      </c>
      <c r="N12" s="300">
        <f>SUM($F12:G12)</f>
        <v>4</v>
      </c>
      <c r="O12" s="300">
        <f>SUM($F12:H12)</f>
        <v>5</v>
      </c>
      <c r="P12" s="300">
        <f>SUM($F12:I12)</f>
        <v>7</v>
      </c>
      <c r="Q12" s="300">
        <f>SUM($F12:J12)</f>
        <v>8</v>
      </c>
      <c r="R12" s="300">
        <f>SUM($F12:K12)</f>
        <v>9</v>
      </c>
      <c r="S12" s="300">
        <f>SUM($F12:L12)</f>
        <v>11</v>
      </c>
      <c r="T12" s="300">
        <f>SUM($F12:M12)</f>
        <v>12</v>
      </c>
      <c r="U12" s="294"/>
      <c r="V12" s="289" t="str">
        <f t="shared" si="64"/>
        <v>C</v>
      </c>
      <c r="W12" s="289" t="str">
        <f t="shared" ca="1" si="65"/>
        <v>D</v>
      </c>
      <c r="X12" s="289" t="str">
        <f t="shared" ca="1" si="66"/>
        <v>E</v>
      </c>
      <c r="Y12" s="289" t="str">
        <f t="shared" ca="1" si="67"/>
        <v>F</v>
      </c>
      <c r="Z12" s="289" t="str">
        <f t="shared" ca="1" si="68"/>
        <v>G</v>
      </c>
      <c r="AA12" s="289" t="str">
        <f t="shared" ca="1" si="69"/>
        <v>Ab</v>
      </c>
      <c r="AB12" s="289" t="str">
        <f t="shared" ca="1" si="70"/>
        <v>A</v>
      </c>
      <c r="AC12" s="289" t="str">
        <f t="shared" ca="1" si="71"/>
        <v>B</v>
      </c>
      <c r="AD12" s="294">
        <f t="shared" si="72"/>
        <v>67</v>
      </c>
      <c r="AE12" s="294">
        <f t="shared" ca="1" si="73"/>
        <v>68</v>
      </c>
      <c r="AF12" s="294">
        <f t="shared" ca="1" si="74"/>
        <v>69</v>
      </c>
      <c r="AG12" s="294">
        <f t="shared" ca="1" si="75"/>
        <v>70</v>
      </c>
      <c r="AH12" s="294">
        <f t="shared" ca="1" si="76"/>
        <v>71</v>
      </c>
      <c r="AI12" s="294">
        <f t="shared" ca="1" si="77"/>
        <v>163</v>
      </c>
      <c r="AJ12" s="294">
        <f t="shared" ca="1" si="78"/>
        <v>65</v>
      </c>
      <c r="AK12" s="294">
        <f t="shared" ca="1" si="79"/>
        <v>66</v>
      </c>
      <c r="AL12" s="294" t="str">
        <f>_xlfn.CONCAT(V12," maj")</f>
        <v>C maj</v>
      </c>
      <c r="AM12" s="294" t="str">
        <f ca="1">_xlfn.CONCAT(W12," dim")</f>
        <v>D dim</v>
      </c>
      <c r="AN12" s="294" t="str">
        <f ca="1">_xlfn.CONCAT(X12," min4")</f>
        <v>E min4</v>
      </c>
      <c r="AO12" s="294" t="str">
        <f ca="1">_xlfn.CONCAT(Y12," dim")</f>
        <v>F dim</v>
      </c>
      <c r="AP12" s="301" t="str">
        <f ca="1">_xlfn.CONCAT(Z12, " sus2/4 - or - *",AB12," min7")</f>
        <v>G sus2/4 - or - *A min7</v>
      </c>
      <c r="AQ12" s="294" t="str">
        <f t="shared" ca="1" si="60"/>
        <v>Ab dim</v>
      </c>
      <c r="AR12" s="294" t="str">
        <f ca="1">_xlfn.CONCAT(AB12," min")</f>
        <v>A min</v>
      </c>
      <c r="AS12" s="294" t="str">
        <f t="shared" ca="1" si="60"/>
        <v>B dim</v>
      </c>
      <c r="AT12" s="294" t="str">
        <f t="shared" ca="1" si="61"/>
        <v/>
      </c>
      <c r="AU12" s="294" t="str">
        <f t="shared" ca="1" si="62"/>
        <v/>
      </c>
      <c r="AV12" s="294" t="str">
        <f t="shared" ca="1" si="62"/>
        <v/>
      </c>
      <c r="AW12" s="294" t="str">
        <f t="shared" ca="1" si="62"/>
        <v/>
      </c>
      <c r="AX12" s="294" t="str">
        <f t="shared" ca="1" si="62"/>
        <v/>
      </c>
      <c r="AY12" s="294">
        <f t="shared" ca="1" si="62"/>
        <v>1</v>
      </c>
      <c r="AZ12" s="294" t="str">
        <f t="shared" ca="1" si="62"/>
        <v/>
      </c>
      <c r="BA12" s="294">
        <f t="shared" ca="1" si="62"/>
        <v>1</v>
      </c>
      <c r="BB12" s="294" t="str">
        <f t="shared" ca="1" si="62"/>
        <v/>
      </c>
      <c r="BC12" s="294" t="str">
        <f t="shared" ca="1" si="62"/>
        <v/>
      </c>
      <c r="BD12" s="294" t="str">
        <f t="shared" ca="1" si="62"/>
        <v/>
      </c>
      <c r="BE12" s="294" t="str">
        <f t="shared" ca="1" si="62"/>
        <v/>
      </c>
      <c r="BF12" s="289">
        <f t="shared" ca="1" si="80"/>
        <v>2</v>
      </c>
      <c r="BG12" s="302">
        <f t="shared" ca="1" si="81"/>
        <v>25</v>
      </c>
      <c r="BH12" s="289" t="str">
        <f t="shared" ca="1" si="82"/>
        <v/>
      </c>
      <c r="BI12" s="289" t="str">
        <f t="shared" ca="1" si="83"/>
        <v/>
      </c>
      <c r="BJ12" s="289" t="str">
        <f t="shared" ca="1" si="84"/>
        <v/>
      </c>
      <c r="BK12" s="289" t="str">
        <f t="shared" ca="1" si="85"/>
        <v/>
      </c>
      <c r="BL12" s="289" t="str">
        <f t="shared" ca="1" si="86"/>
        <v/>
      </c>
      <c r="BM12" s="289" t="str">
        <f t="shared" ca="1" si="87"/>
        <v/>
      </c>
      <c r="BN12" s="289" t="str">
        <f t="shared" ca="1" si="88"/>
        <v/>
      </c>
      <c r="BO12" s="289" t="str">
        <f t="shared" ca="1" si="89"/>
        <v/>
      </c>
      <c r="BP12" s="289"/>
      <c r="BQ12" s="83" t="e">
        <f t="shared" ca="1" si="53"/>
        <v>#VALUE!</v>
      </c>
      <c r="BR12" s="82" t="e">
        <f t="shared" ca="1" si="54"/>
        <v>#VALUE!</v>
      </c>
      <c r="BS12" s="83" t="e">
        <f t="shared" ca="1" si="55"/>
        <v>#VALUE!</v>
      </c>
      <c r="BT12" s="52" t="e">
        <f t="shared" ca="1" si="49"/>
        <v>#VALUE!</v>
      </c>
      <c r="BU12" s="51"/>
      <c r="BV12" s="52" t="e">
        <f t="shared" ca="1" si="50"/>
        <v>#VALUE!</v>
      </c>
      <c r="BW12" s="84" t="e">
        <f ca="1">VLOOKUP($BH$6,INDIRECT($BT12):$BP$861,2,FALSE)</f>
        <v>#VALUE!</v>
      </c>
      <c r="BX12" s="79" t="e">
        <f t="shared" ca="1" si="2"/>
        <v>#VALUE!</v>
      </c>
      <c r="BY12" s="78" t="e">
        <f t="shared" ca="1" si="3"/>
        <v>#VALUE!</v>
      </c>
      <c r="BZ12" s="78" t="e">
        <f t="shared" ca="1" si="4"/>
        <v>#VALUE!</v>
      </c>
      <c r="CA12" s="78" t="e">
        <f t="shared" ca="1" si="5"/>
        <v>#VALUE!</v>
      </c>
      <c r="CB12" s="78" t="e">
        <f t="shared" ca="1" si="6"/>
        <v>#VALUE!</v>
      </c>
      <c r="CC12" s="78" t="e">
        <f t="shared" ca="1" si="7"/>
        <v>#VALUE!</v>
      </c>
      <c r="CD12" s="78" t="e">
        <f t="shared" ca="1" si="8"/>
        <v>#VALUE!</v>
      </c>
      <c r="CE12" s="78" t="e">
        <f t="shared" ca="1" si="9"/>
        <v>#VALUE!</v>
      </c>
      <c r="CF12" s="78" t="e">
        <f t="shared" ca="1" si="10"/>
        <v>#VALUE!</v>
      </c>
      <c r="CG12" s="78" t="e">
        <f t="shared" ca="1" si="11"/>
        <v>#VALUE!</v>
      </c>
      <c r="CH12" s="79" t="e">
        <f t="shared" ca="1" si="12"/>
        <v>#VALUE!</v>
      </c>
      <c r="CI12" s="79" t="e">
        <f t="shared" ca="1" si="13"/>
        <v>#VALUE!</v>
      </c>
      <c r="CJ12" s="79" t="e">
        <f t="shared" ca="1" si="14"/>
        <v>#VALUE!</v>
      </c>
      <c r="CK12" s="79" t="e">
        <f t="shared" ca="1" si="15"/>
        <v>#VALUE!</v>
      </c>
      <c r="CL12" s="79" t="e">
        <f t="shared" ca="1" si="16"/>
        <v>#VALUE!</v>
      </c>
      <c r="CM12" s="79" t="e">
        <f t="shared" ca="1" si="17"/>
        <v>#VALUE!</v>
      </c>
      <c r="CN12" s="79" t="e">
        <f t="shared" ca="1" si="18"/>
        <v>#VALUE!</v>
      </c>
      <c r="CO12" s="79" t="e">
        <f t="shared" ca="1" si="19"/>
        <v>#VALUE!</v>
      </c>
      <c r="CP12" s="80" t="e">
        <f t="shared" ca="1" si="20"/>
        <v>#VALUE!</v>
      </c>
      <c r="CQ12" s="78" t="e">
        <f t="shared" ca="1" si="21"/>
        <v>#VALUE!</v>
      </c>
      <c r="CS12" s="85" t="b">
        <f ca="1">IFERROR(CQ12,TRUE)</f>
        <v>1</v>
      </c>
      <c r="CT12" s="93" t="s">
        <v>145</v>
      </c>
      <c r="DA12" s="81" t="str">
        <f t="shared" ca="1" si="51"/>
        <v/>
      </c>
      <c r="DB12" s="81" t="str">
        <f t="shared" ca="1" si="22"/>
        <v/>
      </c>
      <c r="DC12" s="81" t="str">
        <f t="shared" ca="1" si="23"/>
        <v/>
      </c>
      <c r="DD12" s="81" t="str">
        <f t="shared" ca="1" si="24"/>
        <v/>
      </c>
      <c r="DE12" s="81">
        <f t="shared" si="25"/>
        <v>0</v>
      </c>
      <c r="DF12" s="81" t="str">
        <f t="shared" ca="1" si="26"/>
        <v/>
      </c>
      <c r="DG12" s="81" t="str">
        <f t="shared" ca="1" si="27"/>
        <v/>
      </c>
      <c r="DH12" s="81" t="str">
        <f t="shared" ca="1" si="28"/>
        <v/>
      </c>
      <c r="DI12" s="81" t="str">
        <f t="shared" ca="1" si="29"/>
        <v/>
      </c>
      <c r="DJ12" s="81" t="str">
        <f t="shared" ca="1" si="30"/>
        <v/>
      </c>
      <c r="DK12" s="81" t="str">
        <f t="shared" ca="1" si="31"/>
        <v/>
      </c>
      <c r="DL12" s="81" t="str">
        <f t="shared" ca="1" si="32"/>
        <v/>
      </c>
      <c r="DM12" s="81" t="str">
        <f t="shared" ca="1" si="33"/>
        <v/>
      </c>
      <c r="DN12" s="81" t="str">
        <f t="shared" ca="1" si="34"/>
        <v/>
      </c>
      <c r="DO12" s="81" t="str">
        <f t="shared" ca="1" si="35"/>
        <v/>
      </c>
      <c r="DP12" s="81" t="str">
        <f t="shared" ca="1" si="36"/>
        <v/>
      </c>
      <c r="DQ12" s="81" t="str">
        <f t="shared" ca="1" si="37"/>
        <v/>
      </c>
      <c r="DR12" s="81" t="str">
        <f t="shared" ca="1" si="38"/>
        <v/>
      </c>
      <c r="DS12" s="81" t="str">
        <f t="shared" ca="1" si="39"/>
        <v/>
      </c>
      <c r="DT12" s="81" t="str">
        <f t="shared" ca="1" si="40"/>
        <v/>
      </c>
      <c r="DU12" s="81" t="str">
        <f t="shared" ca="1" si="41"/>
        <v/>
      </c>
      <c r="DV12" s="81" t="str">
        <f t="shared" ca="1" si="42"/>
        <v/>
      </c>
      <c r="DW12" s="81" t="str">
        <f t="shared" ca="1" si="43"/>
        <v/>
      </c>
      <c r="DX12" s="81" t="str">
        <f t="shared" ca="1" si="44"/>
        <v/>
      </c>
      <c r="DY12" s="81" t="str">
        <f t="shared" ca="1" si="45"/>
        <v/>
      </c>
      <c r="DZ12" s="81" t="str">
        <f t="shared" ca="1" si="46"/>
        <v/>
      </c>
      <c r="EA12" s="81" t="str">
        <f t="shared" ca="1" si="47"/>
        <v/>
      </c>
    </row>
    <row r="13" spans="1:131" s="85" customFormat="1" ht="16.2" thickBot="1" x14ac:dyDescent="0.35">
      <c r="A13" s="289">
        <f t="shared" ca="1" si="63"/>
        <v>7</v>
      </c>
      <c r="B13" s="289">
        <f t="shared" si="90"/>
        <v>5</v>
      </c>
      <c r="C13" s="294" t="s">
        <v>10</v>
      </c>
      <c r="D13" s="289" t="s">
        <v>0</v>
      </c>
      <c r="E13" s="289">
        <v>8</v>
      </c>
      <c r="F13" s="300">
        <v>2</v>
      </c>
      <c r="G13" s="300">
        <v>1</v>
      </c>
      <c r="H13" s="300">
        <v>2</v>
      </c>
      <c r="I13" s="300">
        <v>2</v>
      </c>
      <c r="J13" s="300">
        <v>1</v>
      </c>
      <c r="K13" s="300">
        <v>1</v>
      </c>
      <c r="L13" s="300">
        <v>2</v>
      </c>
      <c r="M13" s="300">
        <v>1</v>
      </c>
      <c r="N13" s="300">
        <f>SUM($F13:G13)</f>
        <v>3</v>
      </c>
      <c r="O13" s="300">
        <f>SUM($F13:H13)</f>
        <v>5</v>
      </c>
      <c r="P13" s="300">
        <f>SUM($F13:I13)</f>
        <v>7</v>
      </c>
      <c r="Q13" s="300">
        <f>SUM($F13:J13)</f>
        <v>8</v>
      </c>
      <c r="R13" s="300">
        <f>SUM($F13:K13)</f>
        <v>9</v>
      </c>
      <c r="S13" s="300">
        <f>SUM($F13:L13)</f>
        <v>11</v>
      </c>
      <c r="T13" s="300">
        <f>SUM($F13:M13)</f>
        <v>12</v>
      </c>
      <c r="U13" s="294"/>
      <c r="V13" s="289" t="str">
        <f t="shared" si="64"/>
        <v>C</v>
      </c>
      <c r="W13" s="289" t="str">
        <f t="shared" ca="1" si="65"/>
        <v>D</v>
      </c>
      <c r="X13" s="289" t="str">
        <f t="shared" ca="1" si="66"/>
        <v>Eb</v>
      </c>
      <c r="Y13" s="289" t="str">
        <f t="shared" ca="1" si="67"/>
        <v>F</v>
      </c>
      <c r="Z13" s="289" t="str">
        <f t="shared" ca="1" si="68"/>
        <v>G</v>
      </c>
      <c r="AA13" s="289" t="str">
        <f t="shared" ca="1" si="69"/>
        <v>Ab</v>
      </c>
      <c r="AB13" s="289" t="str">
        <f t="shared" ca="1" si="70"/>
        <v>A</v>
      </c>
      <c r="AC13" s="289" t="str">
        <f t="shared" ca="1" si="71"/>
        <v>B</v>
      </c>
      <c r="AD13" s="294">
        <f t="shared" si="72"/>
        <v>67</v>
      </c>
      <c r="AE13" s="294">
        <f t="shared" ca="1" si="73"/>
        <v>68</v>
      </c>
      <c r="AF13" s="294">
        <f t="shared" ca="1" si="74"/>
        <v>167</v>
      </c>
      <c r="AG13" s="294">
        <f t="shared" ca="1" si="75"/>
        <v>70</v>
      </c>
      <c r="AH13" s="294">
        <f t="shared" ca="1" si="76"/>
        <v>71</v>
      </c>
      <c r="AI13" s="294">
        <f t="shared" ca="1" si="77"/>
        <v>163</v>
      </c>
      <c r="AJ13" s="294">
        <f t="shared" ca="1" si="78"/>
        <v>65</v>
      </c>
      <c r="AK13" s="294">
        <f t="shared" ca="1" si="79"/>
        <v>66</v>
      </c>
      <c r="AL13" s="294" t="str">
        <f>_xlfn.CONCAT(V13," min")</f>
        <v>C min</v>
      </c>
      <c r="AM13" s="294" t="str">
        <f ca="1">_xlfn.CONCAT(W13," dim")</f>
        <v>D dim</v>
      </c>
      <c r="AN13" s="294" t="str">
        <f ca="1">_xlfn.CONCAT(X13," alt b")</f>
        <v>Eb alt b</v>
      </c>
      <c r="AO13" s="294" t="str">
        <f ca="1">_xlfn.CONCAT(Y13," dim")</f>
        <v>F dim</v>
      </c>
      <c r="AP13" s="301" t="str">
        <f ca="1">_xlfn.CONCAT(Z13, " sus2/4 - or - *",AB13," min7")</f>
        <v>G sus2/4 - or - *A min7</v>
      </c>
      <c r="AQ13" s="294" t="str">
        <f t="shared" ca="1" si="60"/>
        <v>Ab dim</v>
      </c>
      <c r="AR13" s="294" t="str">
        <f t="shared" ca="1" si="60"/>
        <v>A dim</v>
      </c>
      <c r="AS13" s="294" t="str">
        <f t="shared" ca="1" si="60"/>
        <v>B dim</v>
      </c>
      <c r="AT13" s="294" t="str">
        <f t="shared" ca="1" si="61"/>
        <v/>
      </c>
      <c r="AU13" s="294" t="str">
        <f t="shared" ca="1" si="62"/>
        <v/>
      </c>
      <c r="AV13" s="294" t="str">
        <f t="shared" ca="1" si="62"/>
        <v/>
      </c>
      <c r="AW13" s="294">
        <f t="shared" ca="1" si="62"/>
        <v>1</v>
      </c>
      <c r="AX13" s="294" t="str">
        <f t="shared" ca="1" si="62"/>
        <v/>
      </c>
      <c r="AY13" s="294">
        <f t="shared" ca="1" si="62"/>
        <v>1</v>
      </c>
      <c r="AZ13" s="294" t="str">
        <f t="shared" ca="1" si="62"/>
        <v/>
      </c>
      <c r="BA13" s="294">
        <f t="shared" ca="1" si="62"/>
        <v>1</v>
      </c>
      <c r="BB13" s="294" t="str">
        <f t="shared" ca="1" si="62"/>
        <v/>
      </c>
      <c r="BC13" s="294" t="str">
        <f t="shared" ca="1" si="62"/>
        <v/>
      </c>
      <c r="BD13" s="294" t="str">
        <f t="shared" ca="1" si="62"/>
        <v/>
      </c>
      <c r="BE13" s="294" t="str">
        <f t="shared" ca="1" si="62"/>
        <v/>
      </c>
      <c r="BF13" s="289">
        <f t="shared" ca="1" si="80"/>
        <v>3</v>
      </c>
      <c r="BG13" s="302">
        <f t="shared" ca="1" si="81"/>
        <v>37.5</v>
      </c>
      <c r="BH13" s="289">
        <f t="shared" ca="1" si="82"/>
        <v>7</v>
      </c>
      <c r="BI13" s="289" t="str">
        <f t="shared" ca="1" si="83"/>
        <v/>
      </c>
      <c r="BJ13" s="289" t="str">
        <f t="shared" ca="1" si="84"/>
        <v/>
      </c>
      <c r="BK13" s="289" t="str">
        <f t="shared" ca="1" si="85"/>
        <v/>
      </c>
      <c r="BL13" s="289" t="str">
        <f t="shared" ca="1" si="86"/>
        <v/>
      </c>
      <c r="BM13" s="289" t="str">
        <f t="shared" ca="1" si="87"/>
        <v/>
      </c>
      <c r="BN13" s="289" t="str">
        <f t="shared" ca="1" si="88"/>
        <v/>
      </c>
      <c r="BO13" s="289">
        <f t="shared" ca="1" si="89"/>
        <v>1</v>
      </c>
      <c r="BP13" s="289"/>
      <c r="BQ13" s="83" t="e">
        <f t="shared" ca="1" si="53"/>
        <v>#VALUE!</v>
      </c>
      <c r="BR13" s="82" t="e">
        <f t="shared" ca="1" si="54"/>
        <v>#VALUE!</v>
      </c>
      <c r="BS13" s="83" t="e">
        <f t="shared" ca="1" si="55"/>
        <v>#VALUE!</v>
      </c>
      <c r="BT13" s="52" t="e">
        <f t="shared" ca="1" si="49"/>
        <v>#VALUE!</v>
      </c>
      <c r="BU13" s="51"/>
      <c r="BV13" s="52" t="e">
        <f t="shared" ca="1" si="50"/>
        <v>#VALUE!</v>
      </c>
      <c r="BW13" s="84" t="e">
        <f ca="1">IF(VLOOKUP($BH$6,INDIRECT($BT13):$BP$861,2,FALSE)=BW12,"",VLOOKUP($BH$6,INDIRECT($BT13):$BP$861,2,FALSE))</f>
        <v>#VALUE!</v>
      </c>
      <c r="BX13" s="79" t="e">
        <f t="shared" ca="1" si="2"/>
        <v>#VALUE!</v>
      </c>
      <c r="BY13" s="78" t="e">
        <f t="shared" ca="1" si="3"/>
        <v>#VALUE!</v>
      </c>
      <c r="BZ13" s="78" t="e">
        <f t="shared" ca="1" si="4"/>
        <v>#VALUE!</v>
      </c>
      <c r="CA13" s="78" t="e">
        <f t="shared" ca="1" si="5"/>
        <v>#VALUE!</v>
      </c>
      <c r="CB13" s="78" t="e">
        <f t="shared" ca="1" si="6"/>
        <v>#VALUE!</v>
      </c>
      <c r="CC13" s="78" t="e">
        <f t="shared" ca="1" si="7"/>
        <v>#VALUE!</v>
      </c>
      <c r="CD13" s="78" t="e">
        <f t="shared" ca="1" si="8"/>
        <v>#VALUE!</v>
      </c>
      <c r="CE13" s="78" t="e">
        <f t="shared" ca="1" si="9"/>
        <v>#VALUE!</v>
      </c>
      <c r="CF13" s="78" t="e">
        <f t="shared" ca="1" si="10"/>
        <v>#VALUE!</v>
      </c>
      <c r="CG13" s="78" t="e">
        <f t="shared" ca="1" si="11"/>
        <v>#VALUE!</v>
      </c>
      <c r="CH13" s="79" t="e">
        <f t="shared" ca="1" si="12"/>
        <v>#VALUE!</v>
      </c>
      <c r="CI13" s="79" t="e">
        <f t="shared" ca="1" si="13"/>
        <v>#VALUE!</v>
      </c>
      <c r="CJ13" s="79" t="e">
        <f t="shared" ca="1" si="14"/>
        <v>#VALUE!</v>
      </c>
      <c r="CK13" s="79" t="e">
        <f t="shared" ca="1" si="15"/>
        <v>#VALUE!</v>
      </c>
      <c r="CL13" s="79" t="e">
        <f t="shared" ca="1" si="16"/>
        <v>#VALUE!</v>
      </c>
      <c r="CM13" s="79" t="e">
        <f t="shared" ca="1" si="17"/>
        <v>#VALUE!</v>
      </c>
      <c r="CN13" s="79" t="e">
        <f t="shared" ca="1" si="18"/>
        <v>#VALUE!</v>
      </c>
      <c r="CO13" s="79" t="e">
        <f t="shared" ca="1" si="19"/>
        <v>#VALUE!</v>
      </c>
      <c r="CP13" s="80" t="e">
        <f t="shared" ca="1" si="20"/>
        <v>#VALUE!</v>
      </c>
      <c r="CQ13" s="78" t="e">
        <f t="shared" ca="1" si="21"/>
        <v>#VALUE!</v>
      </c>
      <c r="CS13" s="85" t="b">
        <f ca="1">ISNA(CQ13)</f>
        <v>0</v>
      </c>
      <c r="CT13" s="93" t="s">
        <v>146</v>
      </c>
      <c r="DA13" s="81" t="str">
        <f t="shared" ca="1" si="51"/>
        <v/>
      </c>
      <c r="DB13" s="81" t="str">
        <f t="shared" ca="1" si="22"/>
        <v/>
      </c>
      <c r="DC13" s="81" t="str">
        <f t="shared" ca="1" si="23"/>
        <v/>
      </c>
      <c r="DD13" s="81" t="str">
        <f t="shared" ca="1" si="24"/>
        <v/>
      </c>
      <c r="DE13" s="81">
        <f t="shared" si="25"/>
        <v>0</v>
      </c>
      <c r="DF13" s="81" t="str">
        <f t="shared" ca="1" si="26"/>
        <v/>
      </c>
      <c r="DG13" s="81" t="str">
        <f t="shared" ca="1" si="27"/>
        <v/>
      </c>
      <c r="DH13" s="81" t="str">
        <f t="shared" ca="1" si="28"/>
        <v/>
      </c>
      <c r="DI13" s="81" t="str">
        <f t="shared" ca="1" si="29"/>
        <v/>
      </c>
      <c r="DJ13" s="81" t="str">
        <f t="shared" ca="1" si="30"/>
        <v/>
      </c>
      <c r="DK13" s="81" t="str">
        <f t="shared" ca="1" si="31"/>
        <v/>
      </c>
      <c r="DL13" s="81" t="str">
        <f t="shared" ca="1" si="32"/>
        <v/>
      </c>
      <c r="DM13" s="81" t="str">
        <f t="shared" ca="1" si="33"/>
        <v/>
      </c>
      <c r="DN13" s="81" t="str">
        <f t="shared" ca="1" si="34"/>
        <v/>
      </c>
      <c r="DO13" s="81" t="str">
        <f t="shared" ca="1" si="35"/>
        <v/>
      </c>
      <c r="DP13" s="81" t="str">
        <f t="shared" ca="1" si="36"/>
        <v/>
      </c>
      <c r="DQ13" s="81" t="str">
        <f t="shared" ca="1" si="37"/>
        <v/>
      </c>
      <c r="DR13" s="81" t="str">
        <f t="shared" ca="1" si="38"/>
        <v/>
      </c>
      <c r="DS13" s="81" t="str">
        <f t="shared" ca="1" si="39"/>
        <v/>
      </c>
      <c r="DT13" s="81" t="str">
        <f t="shared" ca="1" si="40"/>
        <v/>
      </c>
      <c r="DU13" s="81" t="str">
        <f t="shared" ca="1" si="41"/>
        <v/>
      </c>
      <c r="DV13" s="81" t="str">
        <f t="shared" ca="1" si="42"/>
        <v/>
      </c>
      <c r="DW13" s="81" t="str">
        <f t="shared" ca="1" si="43"/>
        <v/>
      </c>
      <c r="DX13" s="81" t="str">
        <f t="shared" ca="1" si="44"/>
        <v/>
      </c>
      <c r="DY13" s="81" t="str">
        <f t="shared" ca="1" si="45"/>
        <v/>
      </c>
      <c r="DZ13" s="81" t="str">
        <f t="shared" ca="1" si="46"/>
        <v/>
      </c>
      <c r="EA13" s="81" t="str">
        <f t="shared" ca="1" si="47"/>
        <v/>
      </c>
    </row>
    <row r="14" spans="1:131" s="85" customFormat="1" ht="16.2" thickBot="1" x14ac:dyDescent="0.35">
      <c r="A14" s="289">
        <f t="shared" ca="1" si="63"/>
        <v>7</v>
      </c>
      <c r="B14" s="289">
        <f t="shared" si="90"/>
        <v>6</v>
      </c>
      <c r="C14" s="294" t="s">
        <v>11</v>
      </c>
      <c r="D14" s="289" t="s">
        <v>0</v>
      </c>
      <c r="E14" s="289">
        <v>8</v>
      </c>
      <c r="F14" s="300">
        <v>2</v>
      </c>
      <c r="G14" s="300">
        <v>1</v>
      </c>
      <c r="H14" s="300">
        <v>2</v>
      </c>
      <c r="I14" s="300">
        <v>2</v>
      </c>
      <c r="J14" s="300">
        <v>1</v>
      </c>
      <c r="K14" s="300">
        <v>2</v>
      </c>
      <c r="L14" s="300">
        <v>1</v>
      </c>
      <c r="M14" s="300">
        <v>1</v>
      </c>
      <c r="N14" s="300">
        <f>SUM($F14:G14)</f>
        <v>3</v>
      </c>
      <c r="O14" s="300">
        <f>SUM($F14:H14)</f>
        <v>5</v>
      </c>
      <c r="P14" s="300">
        <f>SUM($F14:I14)</f>
        <v>7</v>
      </c>
      <c r="Q14" s="300">
        <f>SUM($F14:J14)</f>
        <v>8</v>
      </c>
      <c r="R14" s="300">
        <f>SUM($F14:K14)</f>
        <v>10</v>
      </c>
      <c r="S14" s="300">
        <f>SUM($F14:L14)</f>
        <v>11</v>
      </c>
      <c r="T14" s="300">
        <f>SUM($F14:M14)</f>
        <v>12</v>
      </c>
      <c r="U14" s="294"/>
      <c r="V14" s="289" t="str">
        <f t="shared" si="64"/>
        <v>C</v>
      </c>
      <c r="W14" s="289" t="str">
        <f t="shared" ca="1" si="65"/>
        <v>D</v>
      </c>
      <c r="X14" s="289" t="str">
        <f t="shared" ca="1" si="66"/>
        <v>Eb</v>
      </c>
      <c r="Y14" s="289" t="str">
        <f t="shared" ca="1" si="67"/>
        <v>F</v>
      </c>
      <c r="Z14" s="289" t="str">
        <f t="shared" ca="1" si="68"/>
        <v>G</v>
      </c>
      <c r="AA14" s="289" t="str">
        <f t="shared" ca="1" si="69"/>
        <v>Ab</v>
      </c>
      <c r="AB14" s="289" t="str">
        <f t="shared" ca="1" si="70"/>
        <v>Bb</v>
      </c>
      <c r="AC14" s="289" t="str">
        <f t="shared" ca="1" si="71"/>
        <v>B</v>
      </c>
      <c r="AD14" s="294">
        <f t="shared" si="72"/>
        <v>67</v>
      </c>
      <c r="AE14" s="294">
        <f t="shared" ca="1" si="73"/>
        <v>68</v>
      </c>
      <c r="AF14" s="294">
        <f t="shared" ca="1" si="74"/>
        <v>167</v>
      </c>
      <c r="AG14" s="294">
        <f t="shared" ca="1" si="75"/>
        <v>70</v>
      </c>
      <c r="AH14" s="294">
        <f t="shared" ca="1" si="76"/>
        <v>71</v>
      </c>
      <c r="AI14" s="294">
        <f t="shared" ca="1" si="77"/>
        <v>163</v>
      </c>
      <c r="AJ14" s="294">
        <f t="shared" ca="1" si="78"/>
        <v>164</v>
      </c>
      <c r="AK14" s="294">
        <f t="shared" ca="1" si="79"/>
        <v>66</v>
      </c>
      <c r="AL14" s="294" t="str">
        <f>_xlfn.CONCAT(V14," min")</f>
        <v>C min</v>
      </c>
      <c r="AM14" s="294" t="str">
        <f ca="1">_xlfn.CONCAT(W14," dim")</f>
        <v>D dim</v>
      </c>
      <c r="AN14" s="294" t="str">
        <f ca="1">_xlfn.CONCAT(X14," maj")</f>
        <v>Eb maj</v>
      </c>
      <c r="AO14" s="294" t="str">
        <f ca="1">_xlfn.CONCAT(Y14," dim")</f>
        <v>F dim</v>
      </c>
      <c r="AP14" s="294" t="str">
        <f ca="1">_xlfn.CONCAT(Z14," min4")</f>
        <v>G min4</v>
      </c>
      <c r="AQ14" s="294" t="str">
        <f t="shared" ca="1" si="60"/>
        <v>Ab dim</v>
      </c>
      <c r="AR14" s="301" t="str">
        <f ca="1">_xlfn.CONCAT(AB14," sus2/4 - or - *",V14," min7")</f>
        <v>Bb sus2/4 - or - *C min7</v>
      </c>
      <c r="AS14" s="294" t="str">
        <f t="shared" ca="1" si="60"/>
        <v>B dim</v>
      </c>
      <c r="AT14" s="294" t="str">
        <f t="shared" ca="1" si="61"/>
        <v/>
      </c>
      <c r="AU14" s="294" t="str">
        <f t="shared" ca="1" si="62"/>
        <v/>
      </c>
      <c r="AV14" s="294" t="str">
        <f t="shared" ca="1" si="62"/>
        <v/>
      </c>
      <c r="AW14" s="294">
        <f t="shared" ca="1" si="62"/>
        <v>1</v>
      </c>
      <c r="AX14" s="294" t="str">
        <f t="shared" ca="1" si="62"/>
        <v/>
      </c>
      <c r="AY14" s="294">
        <f t="shared" ca="1" si="62"/>
        <v>1</v>
      </c>
      <c r="AZ14" s="294" t="str">
        <f t="shared" ca="1" si="62"/>
        <v/>
      </c>
      <c r="BA14" s="294">
        <f t="shared" ca="1" si="62"/>
        <v>1</v>
      </c>
      <c r="BB14" s="294" t="str">
        <f t="shared" ca="1" si="62"/>
        <v/>
      </c>
      <c r="BC14" s="294" t="str">
        <f t="shared" ca="1" si="62"/>
        <v/>
      </c>
      <c r="BD14" s="294" t="str">
        <f t="shared" ca="1" si="62"/>
        <v/>
      </c>
      <c r="BE14" s="294" t="str">
        <f t="shared" ca="1" si="62"/>
        <v/>
      </c>
      <c r="BF14" s="289">
        <f t="shared" ca="1" si="80"/>
        <v>3</v>
      </c>
      <c r="BG14" s="302">
        <f t="shared" ca="1" si="81"/>
        <v>37.5</v>
      </c>
      <c r="BH14" s="289">
        <f t="shared" ca="1" si="82"/>
        <v>7</v>
      </c>
      <c r="BI14" s="289" t="str">
        <f t="shared" ca="1" si="83"/>
        <v/>
      </c>
      <c r="BJ14" s="289" t="str">
        <f t="shared" ca="1" si="84"/>
        <v/>
      </c>
      <c r="BK14" s="289" t="str">
        <f t="shared" ca="1" si="85"/>
        <v/>
      </c>
      <c r="BL14" s="289" t="str">
        <f t="shared" ca="1" si="86"/>
        <v/>
      </c>
      <c r="BM14" s="289" t="str">
        <f t="shared" ca="1" si="87"/>
        <v/>
      </c>
      <c r="BN14" s="289" t="str">
        <f t="shared" ca="1" si="88"/>
        <v/>
      </c>
      <c r="BO14" s="289">
        <f t="shared" ca="1" si="89"/>
        <v>1</v>
      </c>
      <c r="BP14" s="289"/>
      <c r="BQ14" s="83" t="e">
        <f t="shared" ca="1" si="53"/>
        <v>#VALUE!</v>
      </c>
      <c r="BR14" s="82" t="e">
        <f t="shared" ca="1" si="54"/>
        <v>#VALUE!</v>
      </c>
      <c r="BS14" s="83" t="e">
        <f t="shared" ca="1" si="55"/>
        <v>#VALUE!</v>
      </c>
      <c r="BT14" s="52" t="e">
        <f t="shared" ca="1" si="49"/>
        <v>#VALUE!</v>
      </c>
      <c r="BU14" s="51"/>
      <c r="BV14" s="52" t="e">
        <f t="shared" ca="1" si="50"/>
        <v>#VALUE!</v>
      </c>
      <c r="BW14" s="84" t="e">
        <f ca="1">VLOOKUP($BH$6,INDIRECT($BT14):$BP$861,2,FALSE)</f>
        <v>#VALUE!</v>
      </c>
      <c r="BX14" s="79" t="e">
        <f t="shared" ca="1" si="2"/>
        <v>#VALUE!</v>
      </c>
      <c r="BY14" s="78" t="e">
        <f t="shared" ca="1" si="3"/>
        <v>#VALUE!</v>
      </c>
      <c r="BZ14" s="78" t="e">
        <f t="shared" ca="1" si="4"/>
        <v>#VALUE!</v>
      </c>
      <c r="CA14" s="78" t="e">
        <f t="shared" ca="1" si="5"/>
        <v>#VALUE!</v>
      </c>
      <c r="CB14" s="78" t="e">
        <f t="shared" ca="1" si="6"/>
        <v>#VALUE!</v>
      </c>
      <c r="CC14" s="78" t="e">
        <f t="shared" ca="1" si="7"/>
        <v>#VALUE!</v>
      </c>
      <c r="CD14" s="78" t="e">
        <f t="shared" ca="1" si="8"/>
        <v>#VALUE!</v>
      </c>
      <c r="CE14" s="78" t="e">
        <f t="shared" ca="1" si="9"/>
        <v>#VALUE!</v>
      </c>
      <c r="CF14" s="78" t="e">
        <f t="shared" ca="1" si="10"/>
        <v>#VALUE!</v>
      </c>
      <c r="CG14" s="78" t="e">
        <f t="shared" ca="1" si="11"/>
        <v>#VALUE!</v>
      </c>
      <c r="CH14" s="79" t="e">
        <f t="shared" ca="1" si="12"/>
        <v>#VALUE!</v>
      </c>
      <c r="CI14" s="79" t="e">
        <f t="shared" ca="1" si="13"/>
        <v>#VALUE!</v>
      </c>
      <c r="CJ14" s="79" t="e">
        <f t="shared" ca="1" si="14"/>
        <v>#VALUE!</v>
      </c>
      <c r="CK14" s="79" t="e">
        <f t="shared" ca="1" si="15"/>
        <v>#VALUE!</v>
      </c>
      <c r="CL14" s="79" t="e">
        <f t="shared" ca="1" si="16"/>
        <v>#VALUE!</v>
      </c>
      <c r="CM14" s="79" t="e">
        <f t="shared" ca="1" si="17"/>
        <v>#VALUE!</v>
      </c>
      <c r="CN14" s="79" t="e">
        <f t="shared" ca="1" si="18"/>
        <v>#VALUE!</v>
      </c>
      <c r="CO14" s="79" t="e">
        <f t="shared" ca="1" si="19"/>
        <v>#VALUE!</v>
      </c>
      <c r="CP14" s="80" t="e">
        <f t="shared" ca="1" si="20"/>
        <v>#VALUE!</v>
      </c>
      <c r="CQ14" s="78" t="e">
        <f t="shared" ca="1" si="21"/>
        <v>#VALUE!</v>
      </c>
      <c r="CS14" s="85" t="e">
        <f ca="1">_xlfn.IFNA(CQ14,TRUE)</f>
        <v>#VALUE!</v>
      </c>
      <c r="CT14" s="93" t="s">
        <v>147</v>
      </c>
      <c r="DA14" s="81" t="str">
        <f t="shared" ca="1" si="51"/>
        <v/>
      </c>
      <c r="DB14" s="81" t="str">
        <f t="shared" ca="1" si="22"/>
        <v/>
      </c>
      <c r="DC14" s="81" t="str">
        <f t="shared" ca="1" si="23"/>
        <v/>
      </c>
      <c r="DD14" s="81" t="str">
        <f t="shared" ca="1" si="24"/>
        <v/>
      </c>
      <c r="DE14" s="81">
        <f t="shared" si="25"/>
        <v>0</v>
      </c>
      <c r="DF14" s="81" t="str">
        <f t="shared" ca="1" si="26"/>
        <v/>
      </c>
      <c r="DG14" s="81" t="str">
        <f t="shared" ca="1" si="27"/>
        <v/>
      </c>
      <c r="DH14" s="81" t="str">
        <f t="shared" ca="1" si="28"/>
        <v/>
      </c>
      <c r="DI14" s="81" t="str">
        <f t="shared" ca="1" si="29"/>
        <v/>
      </c>
      <c r="DJ14" s="81" t="str">
        <f t="shared" ca="1" si="30"/>
        <v/>
      </c>
      <c r="DK14" s="81" t="str">
        <f t="shared" ca="1" si="31"/>
        <v/>
      </c>
      <c r="DL14" s="81" t="str">
        <f t="shared" ca="1" si="32"/>
        <v/>
      </c>
      <c r="DM14" s="81" t="str">
        <f t="shared" ca="1" si="33"/>
        <v/>
      </c>
      <c r="DN14" s="81" t="str">
        <f t="shared" ca="1" si="34"/>
        <v/>
      </c>
      <c r="DO14" s="81" t="str">
        <f t="shared" ca="1" si="35"/>
        <v/>
      </c>
      <c r="DP14" s="81" t="str">
        <f t="shared" ca="1" si="36"/>
        <v/>
      </c>
      <c r="DQ14" s="81" t="str">
        <f t="shared" ca="1" si="37"/>
        <v/>
      </c>
      <c r="DR14" s="81" t="str">
        <f t="shared" ca="1" si="38"/>
        <v/>
      </c>
      <c r="DS14" s="81" t="str">
        <f t="shared" ca="1" si="39"/>
        <v/>
      </c>
      <c r="DT14" s="81" t="str">
        <f t="shared" ca="1" si="40"/>
        <v/>
      </c>
      <c r="DU14" s="81" t="str">
        <f t="shared" ca="1" si="41"/>
        <v/>
      </c>
      <c r="DV14" s="81" t="str">
        <f t="shared" ca="1" si="42"/>
        <v/>
      </c>
      <c r="DW14" s="81" t="str">
        <f t="shared" ca="1" si="43"/>
        <v/>
      </c>
      <c r="DX14" s="81" t="str">
        <f t="shared" ca="1" si="44"/>
        <v/>
      </c>
      <c r="DY14" s="81" t="str">
        <f t="shared" ca="1" si="45"/>
        <v/>
      </c>
      <c r="DZ14" s="81" t="str">
        <f t="shared" ca="1" si="46"/>
        <v/>
      </c>
      <c r="EA14" s="81" t="str">
        <f t="shared" ca="1" si="47"/>
        <v/>
      </c>
    </row>
    <row r="15" spans="1:131" s="85" customFormat="1" ht="12" customHeight="1" thickBot="1" x14ac:dyDescent="0.35">
      <c r="A15" s="289" t="str">
        <f t="shared" ca="1" si="63"/>
        <v/>
      </c>
      <c r="B15" s="289">
        <f t="shared" si="90"/>
        <v>7</v>
      </c>
      <c r="C15" s="294" t="s">
        <v>12</v>
      </c>
      <c r="D15" s="289" t="s">
        <v>0</v>
      </c>
      <c r="E15" s="289">
        <v>8</v>
      </c>
      <c r="F15" s="300">
        <v>1</v>
      </c>
      <c r="G15" s="300">
        <v>2</v>
      </c>
      <c r="H15" s="300">
        <v>1</v>
      </c>
      <c r="I15" s="300">
        <v>1</v>
      </c>
      <c r="J15" s="300">
        <v>1</v>
      </c>
      <c r="K15" s="300">
        <v>2</v>
      </c>
      <c r="L15" s="300">
        <v>2</v>
      </c>
      <c r="M15" s="300">
        <v>2</v>
      </c>
      <c r="N15" s="300">
        <f>SUM($F15:G15)</f>
        <v>3</v>
      </c>
      <c r="O15" s="300">
        <f>SUM($F15:H15)</f>
        <v>4</v>
      </c>
      <c r="P15" s="300">
        <f>SUM($F15:I15)</f>
        <v>5</v>
      </c>
      <c r="Q15" s="300">
        <f>SUM($F15:J15)</f>
        <v>6</v>
      </c>
      <c r="R15" s="300">
        <f>SUM($F15:K15)</f>
        <v>8</v>
      </c>
      <c r="S15" s="300">
        <f>SUM($F15:L15)</f>
        <v>10</v>
      </c>
      <c r="T15" s="300">
        <f>SUM($F15:M15)</f>
        <v>12</v>
      </c>
      <c r="U15" s="294"/>
      <c r="V15" s="289" t="str">
        <f t="shared" si="64"/>
        <v>C</v>
      </c>
      <c r="W15" s="289" t="str">
        <f t="shared" ca="1" si="65"/>
        <v>Db</v>
      </c>
      <c r="X15" s="289" t="str">
        <f t="shared" ca="1" si="66"/>
        <v>Eb</v>
      </c>
      <c r="Y15" s="289" t="str">
        <f t="shared" ca="1" si="67"/>
        <v>E</v>
      </c>
      <c r="Z15" s="289" t="str">
        <f t="shared" ca="1" si="68"/>
        <v>F</v>
      </c>
      <c r="AA15" s="289" t="str">
        <f t="shared" ca="1" si="69"/>
        <v>Gb</v>
      </c>
      <c r="AB15" s="289" t="str">
        <f t="shared" ca="1" si="70"/>
        <v>Ab</v>
      </c>
      <c r="AC15" s="289" t="str">
        <f t="shared" ca="1" si="71"/>
        <v>Bb</v>
      </c>
      <c r="AD15" s="294">
        <f t="shared" si="72"/>
        <v>67</v>
      </c>
      <c r="AE15" s="294">
        <f t="shared" ca="1" si="73"/>
        <v>166</v>
      </c>
      <c r="AF15" s="294">
        <f t="shared" ca="1" si="74"/>
        <v>167</v>
      </c>
      <c r="AG15" s="294">
        <f t="shared" ca="1" si="75"/>
        <v>69</v>
      </c>
      <c r="AH15" s="294">
        <f t="shared" ca="1" si="76"/>
        <v>70</v>
      </c>
      <c r="AI15" s="294">
        <f t="shared" ca="1" si="77"/>
        <v>169</v>
      </c>
      <c r="AJ15" s="294">
        <f t="shared" ca="1" si="78"/>
        <v>163</v>
      </c>
      <c r="AK15" s="294">
        <f t="shared" ca="1" si="79"/>
        <v>164</v>
      </c>
      <c r="AL15" s="294" t="str">
        <f>_xlfn.CONCAT(V15," min4")</f>
        <v>C min4</v>
      </c>
      <c r="AM15" s="294" t="str">
        <f ca="1">_xlfn.CONCAT(W15," dim")</f>
        <v>Db dim</v>
      </c>
      <c r="AN15" s="301" t="str">
        <f ca="1">_xlfn.CONCAT(X14," sus2/4 - or - *",Z15," min7")</f>
        <v>Eb sus2/4 - or - *F min7</v>
      </c>
      <c r="AO15" s="301" t="str">
        <f ca="1">_xlfn.CONCAT("*",AA15," 7")</f>
        <v>*Gb 7</v>
      </c>
      <c r="AP15" s="294" t="str">
        <f ca="1">_xlfn.CONCAT(Z15," min")</f>
        <v>F min</v>
      </c>
      <c r="AQ15" s="294" t="str">
        <f ca="1">_xlfn.CONCAT(AA15," maj")</f>
        <v>Gb maj</v>
      </c>
      <c r="AR15" s="294" t="str">
        <f ca="1">_xlfn.CONCAT(AB15," maj")</f>
        <v>Ab maj</v>
      </c>
      <c r="AS15" s="294" t="str">
        <f t="shared" ca="1" si="60"/>
        <v>Bb dim</v>
      </c>
      <c r="AT15" s="294" t="str">
        <f t="shared" ca="1" si="61"/>
        <v/>
      </c>
      <c r="AU15" s="294" t="str">
        <f t="shared" ca="1" si="62"/>
        <v/>
      </c>
      <c r="AV15" s="294" t="str">
        <f t="shared" ca="1" si="62"/>
        <v/>
      </c>
      <c r="AW15" s="294">
        <f t="shared" ca="1" si="62"/>
        <v>1</v>
      </c>
      <c r="AX15" s="294" t="str">
        <f t="shared" ca="1" si="62"/>
        <v/>
      </c>
      <c r="AY15" s="294">
        <f t="shared" ca="1" si="62"/>
        <v>1</v>
      </c>
      <c r="AZ15" s="294" t="str">
        <f t="shared" ca="1" si="62"/>
        <v/>
      </c>
      <c r="BA15" s="294" t="str">
        <f t="shared" ca="1" si="62"/>
        <v/>
      </c>
      <c r="BB15" s="294" t="str">
        <f t="shared" ca="1" si="62"/>
        <v/>
      </c>
      <c r="BC15" s="294" t="str">
        <f t="shared" ca="1" si="62"/>
        <v/>
      </c>
      <c r="BD15" s="294" t="str">
        <f t="shared" ca="1" si="62"/>
        <v/>
      </c>
      <c r="BE15" s="294" t="str">
        <f t="shared" ca="1" si="62"/>
        <v/>
      </c>
      <c r="BF15" s="289">
        <f t="shared" ca="1" si="80"/>
        <v>2</v>
      </c>
      <c r="BG15" s="302">
        <f t="shared" ca="1" si="81"/>
        <v>25</v>
      </c>
      <c r="BH15" s="289" t="str">
        <f t="shared" ca="1" si="82"/>
        <v/>
      </c>
      <c r="BI15" s="289" t="str">
        <f t="shared" ca="1" si="83"/>
        <v/>
      </c>
      <c r="BJ15" s="289" t="str">
        <f t="shared" ca="1" si="84"/>
        <v/>
      </c>
      <c r="BK15" s="289" t="str">
        <f t="shared" ca="1" si="85"/>
        <v/>
      </c>
      <c r="BL15" s="289" t="str">
        <f t="shared" ca="1" si="86"/>
        <v/>
      </c>
      <c r="BM15" s="289" t="str">
        <f t="shared" ca="1" si="87"/>
        <v/>
      </c>
      <c r="BN15" s="289" t="str">
        <f t="shared" ca="1" si="88"/>
        <v/>
      </c>
      <c r="BO15" s="289" t="str">
        <f t="shared" ca="1" si="89"/>
        <v/>
      </c>
      <c r="BP15" s="289"/>
      <c r="BQ15" s="83" t="e">
        <f t="shared" ca="1" si="53"/>
        <v>#VALUE!</v>
      </c>
      <c r="BR15" s="82" t="e">
        <f t="shared" ca="1" si="54"/>
        <v>#VALUE!</v>
      </c>
      <c r="BS15" s="83" t="e">
        <f t="shared" ca="1" si="55"/>
        <v>#VALUE!</v>
      </c>
      <c r="BT15" s="52" t="e">
        <f t="shared" ca="1" si="49"/>
        <v>#VALUE!</v>
      </c>
      <c r="BU15" s="51"/>
      <c r="BV15" s="52" t="e">
        <f t="shared" ca="1" si="50"/>
        <v>#VALUE!</v>
      </c>
      <c r="BW15" s="84" t="e">
        <f ca="1">VLOOKUP($BH$6,INDIRECT($BT15):$BP$861,2,FALSE)</f>
        <v>#VALUE!</v>
      </c>
      <c r="BX15" s="79" t="e">
        <f t="shared" ca="1" si="2"/>
        <v>#VALUE!</v>
      </c>
      <c r="BY15" s="78" t="e">
        <f t="shared" ca="1" si="3"/>
        <v>#VALUE!</v>
      </c>
      <c r="BZ15" s="78" t="e">
        <f t="shared" ca="1" si="4"/>
        <v>#VALUE!</v>
      </c>
      <c r="CA15" s="78" t="e">
        <f t="shared" ca="1" si="5"/>
        <v>#VALUE!</v>
      </c>
      <c r="CB15" s="78" t="e">
        <f t="shared" ca="1" si="6"/>
        <v>#VALUE!</v>
      </c>
      <c r="CC15" s="78" t="e">
        <f t="shared" ca="1" si="7"/>
        <v>#VALUE!</v>
      </c>
      <c r="CD15" s="78" t="e">
        <f t="shared" ca="1" si="8"/>
        <v>#VALUE!</v>
      </c>
      <c r="CE15" s="78" t="e">
        <f t="shared" ca="1" si="9"/>
        <v>#VALUE!</v>
      </c>
      <c r="CF15" s="78" t="e">
        <f t="shared" ca="1" si="10"/>
        <v>#VALUE!</v>
      </c>
      <c r="CG15" s="78" t="e">
        <f t="shared" ca="1" si="11"/>
        <v>#VALUE!</v>
      </c>
      <c r="CH15" s="79" t="e">
        <f t="shared" ca="1" si="12"/>
        <v>#VALUE!</v>
      </c>
      <c r="CI15" s="79" t="e">
        <f t="shared" ca="1" si="13"/>
        <v>#VALUE!</v>
      </c>
      <c r="CJ15" s="79" t="e">
        <f t="shared" ca="1" si="14"/>
        <v>#VALUE!</v>
      </c>
      <c r="CK15" s="79" t="e">
        <f t="shared" ca="1" si="15"/>
        <v>#VALUE!</v>
      </c>
      <c r="CL15" s="79" t="e">
        <f t="shared" ca="1" si="16"/>
        <v>#VALUE!</v>
      </c>
      <c r="CM15" s="79" t="e">
        <f t="shared" ca="1" si="17"/>
        <v>#VALUE!</v>
      </c>
      <c r="CN15" s="79" t="e">
        <f t="shared" ca="1" si="18"/>
        <v>#VALUE!</v>
      </c>
      <c r="CO15" s="79" t="e">
        <f t="shared" ca="1" si="19"/>
        <v>#VALUE!</v>
      </c>
      <c r="CP15" s="80" t="e">
        <f t="shared" ca="1" si="20"/>
        <v>#VALUE!</v>
      </c>
      <c r="CQ15" s="78" t="e">
        <f t="shared" ca="1" si="21"/>
        <v>#VALUE!</v>
      </c>
      <c r="DA15" s="81" t="str">
        <f t="shared" ca="1" si="51"/>
        <v/>
      </c>
      <c r="DB15" s="81" t="str">
        <f t="shared" ca="1" si="22"/>
        <v/>
      </c>
      <c r="DC15" s="81" t="str">
        <f t="shared" ca="1" si="23"/>
        <v/>
      </c>
      <c r="DD15" s="81" t="str">
        <f t="shared" ca="1" si="24"/>
        <v/>
      </c>
      <c r="DE15" s="81">
        <f t="shared" si="25"/>
        <v>0</v>
      </c>
      <c r="DF15" s="81" t="str">
        <f t="shared" ca="1" si="26"/>
        <v/>
      </c>
      <c r="DG15" s="81" t="str">
        <f t="shared" ca="1" si="27"/>
        <v/>
      </c>
      <c r="DH15" s="81" t="str">
        <f t="shared" ca="1" si="28"/>
        <v/>
      </c>
      <c r="DI15" s="81" t="str">
        <f t="shared" ca="1" si="29"/>
        <v/>
      </c>
      <c r="DJ15" s="81" t="str">
        <f t="shared" ca="1" si="30"/>
        <v/>
      </c>
      <c r="DK15" s="81" t="str">
        <f t="shared" ca="1" si="31"/>
        <v/>
      </c>
      <c r="DL15" s="81" t="str">
        <f t="shared" ca="1" si="32"/>
        <v/>
      </c>
      <c r="DM15" s="81" t="str">
        <f t="shared" ca="1" si="33"/>
        <v/>
      </c>
      <c r="DN15" s="81" t="str">
        <f t="shared" ca="1" si="34"/>
        <v/>
      </c>
      <c r="DO15" s="81" t="str">
        <f t="shared" ca="1" si="35"/>
        <v/>
      </c>
      <c r="DP15" s="81" t="str">
        <f t="shared" ca="1" si="36"/>
        <v/>
      </c>
      <c r="DQ15" s="81" t="str">
        <f t="shared" ca="1" si="37"/>
        <v/>
      </c>
      <c r="DR15" s="81" t="str">
        <f t="shared" ca="1" si="38"/>
        <v/>
      </c>
      <c r="DS15" s="81" t="str">
        <f t="shared" ca="1" si="39"/>
        <v/>
      </c>
      <c r="DT15" s="81" t="str">
        <f t="shared" ca="1" si="40"/>
        <v/>
      </c>
      <c r="DU15" s="81" t="str">
        <f t="shared" ca="1" si="41"/>
        <v/>
      </c>
      <c r="DV15" s="81" t="str">
        <f t="shared" ca="1" si="42"/>
        <v/>
      </c>
      <c r="DW15" s="81" t="str">
        <f t="shared" ca="1" si="43"/>
        <v/>
      </c>
      <c r="DX15" s="81" t="str">
        <f t="shared" ca="1" si="44"/>
        <v/>
      </c>
      <c r="DY15" s="81" t="str">
        <f t="shared" ca="1" si="45"/>
        <v/>
      </c>
      <c r="DZ15" s="81" t="str">
        <f t="shared" ca="1" si="46"/>
        <v/>
      </c>
      <c r="EA15" s="81" t="str">
        <f t="shared" ca="1" si="47"/>
        <v/>
      </c>
    </row>
    <row r="16" spans="1:131" s="85" customFormat="1" ht="16.2" thickBot="1" x14ac:dyDescent="0.35">
      <c r="A16" s="289" t="str">
        <f t="shared" ca="1" si="63"/>
        <v/>
      </c>
      <c r="B16" s="289">
        <f t="shared" si="90"/>
        <v>8</v>
      </c>
      <c r="C16" s="294" t="s">
        <v>62</v>
      </c>
      <c r="D16" s="289" t="s">
        <v>0</v>
      </c>
      <c r="E16" s="289">
        <v>8</v>
      </c>
      <c r="F16" s="300">
        <v>1</v>
      </c>
      <c r="G16" s="300">
        <v>2</v>
      </c>
      <c r="H16" s="300">
        <v>1</v>
      </c>
      <c r="I16" s="300">
        <v>2</v>
      </c>
      <c r="J16" s="300">
        <v>1</v>
      </c>
      <c r="K16" s="300">
        <v>2</v>
      </c>
      <c r="L16" s="300">
        <v>1</v>
      </c>
      <c r="M16" s="300">
        <v>2</v>
      </c>
      <c r="N16" s="300">
        <f>SUM($F16:G16)</f>
        <v>3</v>
      </c>
      <c r="O16" s="300">
        <f>SUM($F16:H16)</f>
        <v>4</v>
      </c>
      <c r="P16" s="300">
        <f>SUM($F16:I16)</f>
        <v>6</v>
      </c>
      <c r="Q16" s="300">
        <f>SUM($F16:J16)</f>
        <v>7</v>
      </c>
      <c r="R16" s="300">
        <f>SUM($F16:K16)</f>
        <v>9</v>
      </c>
      <c r="S16" s="300">
        <f>SUM($F16:L16)</f>
        <v>10</v>
      </c>
      <c r="T16" s="300">
        <f>SUM($F16:M16)</f>
        <v>12</v>
      </c>
      <c r="U16" s="294"/>
      <c r="V16" s="289" t="str">
        <f t="shared" si="64"/>
        <v>C</v>
      </c>
      <c r="W16" s="289" t="str">
        <f t="shared" ca="1" si="65"/>
        <v>Db</v>
      </c>
      <c r="X16" s="289" t="str">
        <f t="shared" ca="1" si="66"/>
        <v>Eb</v>
      </c>
      <c r="Y16" s="289" t="str">
        <f t="shared" ca="1" si="67"/>
        <v>E</v>
      </c>
      <c r="Z16" s="289" t="str">
        <f t="shared" ca="1" si="68"/>
        <v>Gb</v>
      </c>
      <c r="AA16" s="289" t="str">
        <f t="shared" ca="1" si="69"/>
        <v>G</v>
      </c>
      <c r="AB16" s="289" t="str">
        <f t="shared" ca="1" si="70"/>
        <v>A</v>
      </c>
      <c r="AC16" s="289" t="str">
        <f t="shared" ca="1" si="71"/>
        <v>Bb</v>
      </c>
      <c r="AD16" s="294">
        <f t="shared" si="72"/>
        <v>67</v>
      </c>
      <c r="AE16" s="294">
        <f t="shared" ca="1" si="73"/>
        <v>166</v>
      </c>
      <c r="AF16" s="294">
        <f t="shared" ca="1" si="74"/>
        <v>167</v>
      </c>
      <c r="AG16" s="294">
        <f t="shared" ca="1" si="75"/>
        <v>69</v>
      </c>
      <c r="AH16" s="294">
        <f t="shared" ca="1" si="76"/>
        <v>169</v>
      </c>
      <c r="AI16" s="294">
        <f t="shared" ca="1" si="77"/>
        <v>71</v>
      </c>
      <c r="AJ16" s="294">
        <f t="shared" ca="1" si="78"/>
        <v>65</v>
      </c>
      <c r="AK16" s="294">
        <f t="shared" ca="1" si="79"/>
        <v>164</v>
      </c>
      <c r="AL16" s="294" t="str">
        <f t="shared" ref="AL16:AN17" si="91">_xlfn.CONCAT(V16," dim")</f>
        <v>C dim</v>
      </c>
      <c r="AM16" s="294" t="str">
        <f t="shared" ca="1" si="91"/>
        <v>Db dim</v>
      </c>
      <c r="AN16" s="294" t="str">
        <f t="shared" ca="1" si="91"/>
        <v>Eb dim</v>
      </c>
      <c r="AO16" s="294" t="str">
        <f ca="1">_xlfn.CONCAT(Y16," dim")</f>
        <v>E dim</v>
      </c>
      <c r="AP16" s="294" t="str">
        <f ca="1">_xlfn.CONCAT(Z16," dim")</f>
        <v>Gb dim</v>
      </c>
      <c r="AQ16" s="294" t="str">
        <f t="shared" ca="1" si="60"/>
        <v>G dim</v>
      </c>
      <c r="AR16" s="294" t="str">
        <f t="shared" ca="1" si="60"/>
        <v>A dim</v>
      </c>
      <c r="AS16" s="294" t="str">
        <f t="shared" ca="1" si="60"/>
        <v>Bb dim</v>
      </c>
      <c r="AT16" s="294" t="str">
        <f t="shared" ca="1" si="61"/>
        <v/>
      </c>
      <c r="AU16" s="294" t="str">
        <f t="shared" ca="1" si="62"/>
        <v/>
      </c>
      <c r="AV16" s="294" t="str">
        <f t="shared" ca="1" si="62"/>
        <v/>
      </c>
      <c r="AW16" s="294">
        <f t="shared" ca="1" si="62"/>
        <v>1</v>
      </c>
      <c r="AX16" s="294" t="str">
        <f t="shared" ca="1" si="62"/>
        <v/>
      </c>
      <c r="AY16" s="294" t="str">
        <f t="shared" ca="1" si="62"/>
        <v/>
      </c>
      <c r="AZ16" s="294" t="str">
        <f t="shared" ca="1" si="62"/>
        <v/>
      </c>
      <c r="BA16" s="294">
        <f t="shared" ca="1" si="62"/>
        <v>1</v>
      </c>
      <c r="BB16" s="294" t="str">
        <f t="shared" ca="1" si="62"/>
        <v/>
      </c>
      <c r="BC16" s="294" t="str">
        <f t="shared" ca="1" si="62"/>
        <v/>
      </c>
      <c r="BD16" s="294" t="str">
        <f t="shared" ca="1" si="62"/>
        <v/>
      </c>
      <c r="BE16" s="294" t="str">
        <f t="shared" ca="1" si="62"/>
        <v/>
      </c>
      <c r="BF16" s="289">
        <f t="shared" ca="1" si="80"/>
        <v>2</v>
      </c>
      <c r="BG16" s="302">
        <f t="shared" ca="1" si="81"/>
        <v>25</v>
      </c>
      <c r="BH16" s="289" t="str">
        <f t="shared" ca="1" si="82"/>
        <v/>
      </c>
      <c r="BI16" s="289" t="str">
        <f t="shared" ca="1" si="83"/>
        <v/>
      </c>
      <c r="BJ16" s="289" t="str">
        <f t="shared" ca="1" si="84"/>
        <v/>
      </c>
      <c r="BK16" s="289" t="str">
        <f t="shared" ca="1" si="85"/>
        <v/>
      </c>
      <c r="BL16" s="289" t="str">
        <f t="shared" ca="1" si="86"/>
        <v/>
      </c>
      <c r="BM16" s="289" t="str">
        <f t="shared" ca="1" si="87"/>
        <v/>
      </c>
      <c r="BN16" s="289" t="str">
        <f t="shared" ca="1" si="88"/>
        <v/>
      </c>
      <c r="BO16" s="289" t="str">
        <f t="shared" ca="1" si="89"/>
        <v/>
      </c>
      <c r="BP16" s="289"/>
      <c r="BQ16" s="83" t="e">
        <f t="shared" ca="1" si="53"/>
        <v>#VALUE!</v>
      </c>
      <c r="BR16" s="82" t="e">
        <f t="shared" ca="1" si="54"/>
        <v>#VALUE!</v>
      </c>
      <c r="BS16" s="83" t="e">
        <f t="shared" ca="1" si="55"/>
        <v>#VALUE!</v>
      </c>
      <c r="BT16" s="52" t="e">
        <f t="shared" ca="1" si="49"/>
        <v>#VALUE!</v>
      </c>
      <c r="BU16" s="51"/>
      <c r="BV16" s="52" t="e">
        <f t="shared" ca="1" si="50"/>
        <v>#VALUE!</v>
      </c>
      <c r="BW16" s="84" t="e">
        <f ca="1">VLOOKUP($BH$6,INDIRECT($BT16):$BP$861,2,FALSE)</f>
        <v>#VALUE!</v>
      </c>
      <c r="BX16" s="79" t="e">
        <f t="shared" ca="1" si="2"/>
        <v>#VALUE!</v>
      </c>
      <c r="BY16" s="78" t="e">
        <f t="shared" ca="1" si="3"/>
        <v>#VALUE!</v>
      </c>
      <c r="BZ16" s="78" t="e">
        <f t="shared" ca="1" si="4"/>
        <v>#VALUE!</v>
      </c>
      <c r="CA16" s="78" t="e">
        <f t="shared" ca="1" si="5"/>
        <v>#VALUE!</v>
      </c>
      <c r="CB16" s="78" t="e">
        <f t="shared" ca="1" si="6"/>
        <v>#VALUE!</v>
      </c>
      <c r="CC16" s="78" t="e">
        <f t="shared" ca="1" si="7"/>
        <v>#VALUE!</v>
      </c>
      <c r="CD16" s="78" t="e">
        <f t="shared" ca="1" si="8"/>
        <v>#VALUE!</v>
      </c>
      <c r="CE16" s="78" t="e">
        <f t="shared" ca="1" si="9"/>
        <v>#VALUE!</v>
      </c>
      <c r="CF16" s="78" t="e">
        <f t="shared" ca="1" si="10"/>
        <v>#VALUE!</v>
      </c>
      <c r="CG16" s="78" t="e">
        <f t="shared" ca="1" si="11"/>
        <v>#VALUE!</v>
      </c>
      <c r="CH16" s="79" t="e">
        <f t="shared" ca="1" si="12"/>
        <v>#VALUE!</v>
      </c>
      <c r="CI16" s="79" t="e">
        <f t="shared" ca="1" si="13"/>
        <v>#VALUE!</v>
      </c>
      <c r="CJ16" s="79" t="e">
        <f t="shared" ca="1" si="14"/>
        <v>#VALUE!</v>
      </c>
      <c r="CK16" s="79" t="e">
        <f t="shared" ca="1" si="15"/>
        <v>#VALUE!</v>
      </c>
      <c r="CL16" s="79" t="e">
        <f t="shared" ca="1" si="16"/>
        <v>#VALUE!</v>
      </c>
      <c r="CM16" s="79" t="e">
        <f t="shared" ca="1" si="17"/>
        <v>#VALUE!</v>
      </c>
      <c r="CN16" s="79" t="e">
        <f t="shared" ca="1" si="18"/>
        <v>#VALUE!</v>
      </c>
      <c r="CO16" s="79" t="e">
        <f t="shared" ca="1" si="19"/>
        <v>#VALUE!</v>
      </c>
      <c r="CP16" s="80" t="e">
        <f t="shared" ca="1" si="20"/>
        <v>#VALUE!</v>
      </c>
      <c r="CQ16" s="78" t="e">
        <f t="shared" ca="1" si="21"/>
        <v>#VALUE!</v>
      </c>
      <c r="DA16" s="81" t="str">
        <f t="shared" ca="1" si="51"/>
        <v/>
      </c>
      <c r="DB16" s="81" t="str">
        <f t="shared" ca="1" si="22"/>
        <v/>
      </c>
      <c r="DC16" s="81" t="str">
        <f t="shared" ca="1" si="23"/>
        <v/>
      </c>
      <c r="DD16" s="81" t="str">
        <f t="shared" ca="1" si="24"/>
        <v/>
      </c>
      <c r="DE16" s="81">
        <f t="shared" si="25"/>
        <v>0</v>
      </c>
      <c r="DF16" s="81" t="str">
        <f t="shared" ca="1" si="26"/>
        <v/>
      </c>
      <c r="DG16" s="81" t="str">
        <f t="shared" ca="1" si="27"/>
        <v/>
      </c>
      <c r="DH16" s="81" t="str">
        <f t="shared" ca="1" si="28"/>
        <v/>
      </c>
      <c r="DI16" s="81" t="str">
        <f t="shared" ca="1" si="29"/>
        <v/>
      </c>
      <c r="DJ16" s="81" t="str">
        <f t="shared" ca="1" si="30"/>
        <v/>
      </c>
      <c r="DK16" s="81" t="str">
        <f t="shared" ca="1" si="31"/>
        <v/>
      </c>
      <c r="DL16" s="81" t="str">
        <f t="shared" ca="1" si="32"/>
        <v/>
      </c>
      <c r="DM16" s="81" t="str">
        <f t="shared" ca="1" si="33"/>
        <v/>
      </c>
      <c r="DN16" s="81" t="str">
        <f t="shared" ca="1" si="34"/>
        <v/>
      </c>
      <c r="DO16" s="81" t="str">
        <f t="shared" ca="1" si="35"/>
        <v/>
      </c>
      <c r="DP16" s="81" t="str">
        <f t="shared" ca="1" si="36"/>
        <v/>
      </c>
      <c r="DQ16" s="81" t="str">
        <f t="shared" ca="1" si="37"/>
        <v/>
      </c>
      <c r="DR16" s="81" t="str">
        <f t="shared" ca="1" si="38"/>
        <v/>
      </c>
      <c r="DS16" s="81" t="str">
        <f t="shared" ca="1" si="39"/>
        <v/>
      </c>
      <c r="DT16" s="81" t="str">
        <f t="shared" ca="1" si="40"/>
        <v/>
      </c>
      <c r="DU16" s="81" t="str">
        <f t="shared" ca="1" si="41"/>
        <v/>
      </c>
      <c r="DV16" s="81" t="str">
        <f t="shared" ca="1" si="42"/>
        <v/>
      </c>
      <c r="DW16" s="81" t="str">
        <f t="shared" ca="1" si="43"/>
        <v/>
      </c>
      <c r="DX16" s="81" t="str">
        <f t="shared" ca="1" si="44"/>
        <v/>
      </c>
      <c r="DY16" s="81" t="str">
        <f t="shared" ca="1" si="45"/>
        <v/>
      </c>
      <c r="DZ16" s="81" t="str">
        <f t="shared" ca="1" si="46"/>
        <v/>
      </c>
      <c r="EA16" s="81" t="str">
        <f t="shared" ca="1" si="47"/>
        <v/>
      </c>
    </row>
    <row r="17" spans="1:131" s="85" customFormat="1" ht="16.2" thickBot="1" x14ac:dyDescent="0.35">
      <c r="A17" s="289" t="str">
        <f t="shared" ca="1" si="63"/>
        <v/>
      </c>
      <c r="B17" s="289">
        <f t="shared" si="90"/>
        <v>9</v>
      </c>
      <c r="C17" s="294" t="s">
        <v>13</v>
      </c>
      <c r="D17" s="289" t="s">
        <v>0</v>
      </c>
      <c r="E17" s="289">
        <v>8</v>
      </c>
      <c r="F17" s="300">
        <v>2</v>
      </c>
      <c r="G17" s="300">
        <v>1</v>
      </c>
      <c r="H17" s="300">
        <v>2</v>
      </c>
      <c r="I17" s="300">
        <v>1</v>
      </c>
      <c r="J17" s="300">
        <v>2</v>
      </c>
      <c r="K17" s="300">
        <v>1</v>
      </c>
      <c r="L17" s="300">
        <v>2</v>
      </c>
      <c r="M17" s="300">
        <v>1</v>
      </c>
      <c r="N17" s="300">
        <f>SUM($F17:G17)</f>
        <v>3</v>
      </c>
      <c r="O17" s="300">
        <f>SUM($F17:H17)</f>
        <v>5</v>
      </c>
      <c r="P17" s="300">
        <f>SUM($F17:I17)</f>
        <v>6</v>
      </c>
      <c r="Q17" s="300">
        <f>SUM($F17:J17)</f>
        <v>8</v>
      </c>
      <c r="R17" s="300">
        <f>SUM($F17:K17)</f>
        <v>9</v>
      </c>
      <c r="S17" s="300">
        <f>SUM($F17:L17)</f>
        <v>11</v>
      </c>
      <c r="T17" s="300">
        <f>SUM($F17:M17)</f>
        <v>12</v>
      </c>
      <c r="U17" s="294"/>
      <c r="V17" s="289" t="str">
        <f t="shared" si="64"/>
        <v>C</v>
      </c>
      <c r="W17" s="289" t="str">
        <f t="shared" ca="1" si="65"/>
        <v>D</v>
      </c>
      <c r="X17" s="289" t="str">
        <f t="shared" ca="1" si="66"/>
        <v>Eb</v>
      </c>
      <c r="Y17" s="289" t="str">
        <f t="shared" ca="1" si="67"/>
        <v>F</v>
      </c>
      <c r="Z17" s="289" t="str">
        <f t="shared" ca="1" si="68"/>
        <v>Gb</v>
      </c>
      <c r="AA17" s="289" t="str">
        <f t="shared" ca="1" si="69"/>
        <v>Ab</v>
      </c>
      <c r="AB17" s="289" t="str">
        <f t="shared" ca="1" si="70"/>
        <v>A</v>
      </c>
      <c r="AC17" s="289" t="str">
        <f t="shared" ca="1" si="71"/>
        <v>B</v>
      </c>
      <c r="AD17" s="294">
        <f t="shared" si="72"/>
        <v>67</v>
      </c>
      <c r="AE17" s="294">
        <f t="shared" ca="1" si="73"/>
        <v>68</v>
      </c>
      <c r="AF17" s="294">
        <f t="shared" ca="1" si="74"/>
        <v>167</v>
      </c>
      <c r="AG17" s="294">
        <f t="shared" ca="1" si="75"/>
        <v>70</v>
      </c>
      <c r="AH17" s="294">
        <f t="shared" ca="1" si="76"/>
        <v>169</v>
      </c>
      <c r="AI17" s="294">
        <f t="shared" ca="1" si="77"/>
        <v>163</v>
      </c>
      <c r="AJ17" s="294">
        <f t="shared" ca="1" si="78"/>
        <v>65</v>
      </c>
      <c r="AK17" s="294">
        <f t="shared" ca="1" si="79"/>
        <v>66</v>
      </c>
      <c r="AL17" s="294" t="str">
        <f t="shared" si="91"/>
        <v>C dim</v>
      </c>
      <c r="AM17" s="294" t="str">
        <f t="shared" ca="1" si="91"/>
        <v>D dim</v>
      </c>
      <c r="AN17" s="294" t="str">
        <f t="shared" ca="1" si="91"/>
        <v>Eb dim</v>
      </c>
      <c r="AO17" s="294" t="str">
        <f ca="1">_xlfn.CONCAT(Y17," dim")</f>
        <v>F dim</v>
      </c>
      <c r="AP17" s="294" t="str">
        <f ca="1">_xlfn.CONCAT(Z17," dim")</f>
        <v>Gb dim</v>
      </c>
      <c r="AQ17" s="294" t="str">
        <f t="shared" ca="1" si="60"/>
        <v>Ab dim</v>
      </c>
      <c r="AR17" s="294" t="str">
        <f t="shared" ca="1" si="60"/>
        <v>A dim</v>
      </c>
      <c r="AS17" s="294" t="str">
        <f t="shared" ca="1" si="60"/>
        <v>B dim</v>
      </c>
      <c r="AT17" s="294" t="str">
        <f t="shared" ref="AT17:BE18" ca="1" si="92">IF(AT$9=$AD17,1,IF(AT$9=$AE17,1,IF(AT$9=$AF17,1,IF(AT$9=$AG17,1,IF(AT$9=$AH17,1,IF(AT$9=$AI17,1,IF(AT$9=$AJ17,1,IF(AT$9=$AK17,1,""))))))))</f>
        <v/>
      </c>
      <c r="AU17" s="294" t="str">
        <f t="shared" ca="1" si="92"/>
        <v/>
      </c>
      <c r="AV17" s="294" t="str">
        <f t="shared" ca="1" si="92"/>
        <v/>
      </c>
      <c r="AW17" s="294">
        <f t="shared" ca="1" si="92"/>
        <v>1</v>
      </c>
      <c r="AX17" s="294" t="str">
        <f t="shared" ca="1" si="92"/>
        <v/>
      </c>
      <c r="AY17" s="294">
        <f t="shared" ca="1" si="92"/>
        <v>1</v>
      </c>
      <c r="AZ17" s="294" t="str">
        <f t="shared" ca="1" si="92"/>
        <v/>
      </c>
      <c r="BA17" s="294" t="str">
        <f t="shared" ca="1" si="92"/>
        <v/>
      </c>
      <c r="BB17" s="294" t="str">
        <f t="shared" ca="1" si="92"/>
        <v/>
      </c>
      <c r="BC17" s="294" t="str">
        <f t="shared" ca="1" si="92"/>
        <v/>
      </c>
      <c r="BD17" s="294" t="str">
        <f t="shared" ca="1" si="92"/>
        <v/>
      </c>
      <c r="BE17" s="294" t="str">
        <f t="shared" ca="1" si="92"/>
        <v/>
      </c>
      <c r="BF17" s="289">
        <f t="shared" ca="1" si="80"/>
        <v>2</v>
      </c>
      <c r="BG17" s="302">
        <f t="shared" ca="1" si="81"/>
        <v>25</v>
      </c>
      <c r="BH17" s="289" t="str">
        <f t="shared" ca="1" si="82"/>
        <v/>
      </c>
      <c r="BI17" s="289" t="str">
        <f t="shared" ca="1" si="83"/>
        <v/>
      </c>
      <c r="BJ17" s="289" t="str">
        <f t="shared" ca="1" si="84"/>
        <v/>
      </c>
      <c r="BK17" s="289" t="str">
        <f t="shared" ca="1" si="85"/>
        <v/>
      </c>
      <c r="BL17" s="289" t="str">
        <f t="shared" ca="1" si="86"/>
        <v/>
      </c>
      <c r="BM17" s="289" t="str">
        <f t="shared" ca="1" si="87"/>
        <v/>
      </c>
      <c r="BN17" s="289" t="str">
        <f t="shared" ca="1" si="88"/>
        <v/>
      </c>
      <c r="BO17" s="289" t="str">
        <f t="shared" ca="1" si="89"/>
        <v/>
      </c>
      <c r="BP17" s="289"/>
      <c r="BQ17" s="83" t="e">
        <f t="shared" ca="1" si="53"/>
        <v>#VALUE!</v>
      </c>
      <c r="BR17" s="82" t="e">
        <f t="shared" ca="1" si="54"/>
        <v>#VALUE!</v>
      </c>
      <c r="BS17" s="83" t="e">
        <f t="shared" ca="1" si="55"/>
        <v>#VALUE!</v>
      </c>
      <c r="BT17" s="52" t="e">
        <f t="shared" ca="1" si="49"/>
        <v>#VALUE!</v>
      </c>
      <c r="BU17" s="51"/>
      <c r="BV17" s="52" t="e">
        <f t="shared" ca="1" si="50"/>
        <v>#VALUE!</v>
      </c>
      <c r="BW17" s="84" t="e">
        <f ca="1">VLOOKUP($BH$6,INDIRECT($BT17):$BP$861,2,FALSE)</f>
        <v>#VALUE!</v>
      </c>
      <c r="BX17" s="79" t="e">
        <f t="shared" ca="1" si="2"/>
        <v>#VALUE!</v>
      </c>
      <c r="BY17" s="78" t="e">
        <f t="shared" ca="1" si="3"/>
        <v>#VALUE!</v>
      </c>
      <c r="BZ17" s="78" t="e">
        <f t="shared" ca="1" si="4"/>
        <v>#VALUE!</v>
      </c>
      <c r="CA17" s="78" t="e">
        <f t="shared" ca="1" si="5"/>
        <v>#VALUE!</v>
      </c>
      <c r="CB17" s="78" t="e">
        <f t="shared" ca="1" si="6"/>
        <v>#VALUE!</v>
      </c>
      <c r="CC17" s="78" t="e">
        <f t="shared" ca="1" si="7"/>
        <v>#VALUE!</v>
      </c>
      <c r="CD17" s="78" t="e">
        <f t="shared" ca="1" si="8"/>
        <v>#VALUE!</v>
      </c>
      <c r="CE17" s="78" t="e">
        <f t="shared" ca="1" si="9"/>
        <v>#VALUE!</v>
      </c>
      <c r="CF17" s="78" t="e">
        <f t="shared" ca="1" si="10"/>
        <v>#VALUE!</v>
      </c>
      <c r="CG17" s="78" t="e">
        <f t="shared" ca="1" si="11"/>
        <v>#VALUE!</v>
      </c>
      <c r="CH17" s="79" t="e">
        <f t="shared" ca="1" si="12"/>
        <v>#VALUE!</v>
      </c>
      <c r="CI17" s="79" t="e">
        <f t="shared" ca="1" si="13"/>
        <v>#VALUE!</v>
      </c>
      <c r="CJ17" s="79" t="e">
        <f t="shared" ca="1" si="14"/>
        <v>#VALUE!</v>
      </c>
      <c r="CK17" s="79" t="e">
        <f t="shared" ca="1" si="15"/>
        <v>#VALUE!</v>
      </c>
      <c r="CL17" s="79" t="e">
        <f t="shared" ca="1" si="16"/>
        <v>#VALUE!</v>
      </c>
      <c r="CM17" s="79" t="e">
        <f t="shared" ca="1" si="17"/>
        <v>#VALUE!</v>
      </c>
      <c r="CN17" s="79" t="e">
        <f t="shared" ca="1" si="18"/>
        <v>#VALUE!</v>
      </c>
      <c r="CO17" s="79" t="e">
        <f t="shared" ca="1" si="19"/>
        <v>#VALUE!</v>
      </c>
      <c r="CP17" s="80" t="e">
        <f t="shared" ca="1" si="20"/>
        <v>#VALUE!</v>
      </c>
      <c r="CQ17" s="78" t="e">
        <f t="shared" ca="1" si="21"/>
        <v>#VALUE!</v>
      </c>
      <c r="DA17" s="81" t="str">
        <f t="shared" ca="1" si="51"/>
        <v/>
      </c>
      <c r="DB17" s="81" t="str">
        <f t="shared" ca="1" si="22"/>
        <v/>
      </c>
      <c r="DC17" s="81" t="str">
        <f t="shared" ca="1" si="23"/>
        <v/>
      </c>
      <c r="DD17" s="81" t="str">
        <f t="shared" ca="1" si="24"/>
        <v/>
      </c>
      <c r="DE17" s="81">
        <f t="shared" si="25"/>
        <v>0</v>
      </c>
      <c r="DF17" s="81" t="str">
        <f t="shared" ca="1" si="26"/>
        <v/>
      </c>
      <c r="DG17" s="81" t="str">
        <f t="shared" ca="1" si="27"/>
        <v/>
      </c>
      <c r="DH17" s="81" t="str">
        <f t="shared" ca="1" si="28"/>
        <v/>
      </c>
      <c r="DI17" s="81" t="str">
        <f t="shared" ca="1" si="29"/>
        <v/>
      </c>
      <c r="DJ17" s="81" t="str">
        <f t="shared" ca="1" si="30"/>
        <v/>
      </c>
      <c r="DK17" s="81" t="str">
        <f t="shared" ca="1" si="31"/>
        <v/>
      </c>
      <c r="DL17" s="81" t="str">
        <f t="shared" ca="1" si="32"/>
        <v/>
      </c>
      <c r="DM17" s="81" t="str">
        <f t="shared" ca="1" si="33"/>
        <v/>
      </c>
      <c r="DN17" s="81" t="str">
        <f t="shared" ca="1" si="34"/>
        <v/>
      </c>
      <c r="DO17" s="81" t="str">
        <f t="shared" ca="1" si="35"/>
        <v/>
      </c>
      <c r="DP17" s="81" t="str">
        <f t="shared" ca="1" si="36"/>
        <v/>
      </c>
      <c r="DQ17" s="81" t="str">
        <f t="shared" ca="1" si="37"/>
        <v/>
      </c>
      <c r="DR17" s="81" t="str">
        <f t="shared" ca="1" si="38"/>
        <v/>
      </c>
      <c r="DS17" s="81" t="str">
        <f t="shared" ca="1" si="39"/>
        <v/>
      </c>
      <c r="DT17" s="81" t="str">
        <f t="shared" ca="1" si="40"/>
        <v/>
      </c>
      <c r="DU17" s="81" t="str">
        <f t="shared" ca="1" si="41"/>
        <v/>
      </c>
      <c r="DV17" s="81" t="str">
        <f t="shared" ca="1" si="42"/>
        <v/>
      </c>
      <c r="DW17" s="81" t="str">
        <f t="shared" ca="1" si="43"/>
        <v/>
      </c>
      <c r="DX17" s="81" t="str">
        <f t="shared" ca="1" si="44"/>
        <v/>
      </c>
      <c r="DY17" s="81" t="str">
        <f t="shared" ca="1" si="45"/>
        <v/>
      </c>
      <c r="DZ17" s="81" t="str">
        <f t="shared" ca="1" si="46"/>
        <v/>
      </c>
      <c r="EA17" s="81" t="str">
        <f t="shared" ca="1" si="47"/>
        <v/>
      </c>
    </row>
    <row r="18" spans="1:131" s="85" customFormat="1" ht="16.2" thickBot="1" x14ac:dyDescent="0.35">
      <c r="A18" s="289" t="str">
        <f t="shared" ca="1" si="63"/>
        <v/>
      </c>
      <c r="B18" s="289">
        <f t="shared" si="90"/>
        <v>10</v>
      </c>
      <c r="C18" s="294" t="s">
        <v>14</v>
      </c>
      <c r="D18" s="289" t="s">
        <v>0</v>
      </c>
      <c r="E18" s="289">
        <v>8</v>
      </c>
      <c r="F18" s="300">
        <v>2</v>
      </c>
      <c r="G18" s="300">
        <v>2</v>
      </c>
      <c r="H18" s="300">
        <v>1</v>
      </c>
      <c r="I18" s="300">
        <v>1</v>
      </c>
      <c r="J18" s="300">
        <v>1</v>
      </c>
      <c r="K18" s="300">
        <v>2</v>
      </c>
      <c r="L18" s="300">
        <v>2</v>
      </c>
      <c r="M18" s="300">
        <v>1</v>
      </c>
      <c r="N18" s="300">
        <f>SUM($F18:G18)</f>
        <v>4</v>
      </c>
      <c r="O18" s="300">
        <f>SUM($F18:H18)</f>
        <v>5</v>
      </c>
      <c r="P18" s="300">
        <f>SUM($F18:I18)</f>
        <v>6</v>
      </c>
      <c r="Q18" s="300">
        <f>SUM($F18:J18)</f>
        <v>7</v>
      </c>
      <c r="R18" s="300">
        <f>SUM($F18:K18)</f>
        <v>9</v>
      </c>
      <c r="S18" s="300">
        <f>SUM($F18:L18)</f>
        <v>11</v>
      </c>
      <c r="T18" s="300">
        <f>SUM($F18:M18)</f>
        <v>12</v>
      </c>
      <c r="U18" s="294"/>
      <c r="V18" s="289" t="str">
        <f t="shared" si="64"/>
        <v>C</v>
      </c>
      <c r="W18" s="289" t="str">
        <f t="shared" ca="1" si="65"/>
        <v>D</v>
      </c>
      <c r="X18" s="289" t="str">
        <f t="shared" ca="1" si="66"/>
        <v>E</v>
      </c>
      <c r="Y18" s="289" t="str">
        <f t="shared" ca="1" si="67"/>
        <v>F</v>
      </c>
      <c r="Z18" s="289" t="str">
        <f t="shared" ca="1" si="68"/>
        <v>Gb</v>
      </c>
      <c r="AA18" s="289" t="str">
        <f t="shared" ca="1" si="69"/>
        <v>G</v>
      </c>
      <c r="AB18" s="289" t="str">
        <f t="shared" ca="1" si="70"/>
        <v>A</v>
      </c>
      <c r="AC18" s="289" t="str">
        <f t="shared" ca="1" si="71"/>
        <v>B</v>
      </c>
      <c r="AD18" s="294">
        <f t="shared" si="72"/>
        <v>67</v>
      </c>
      <c r="AE18" s="294">
        <f t="shared" ca="1" si="73"/>
        <v>68</v>
      </c>
      <c r="AF18" s="294">
        <f t="shared" ca="1" si="74"/>
        <v>69</v>
      </c>
      <c r="AG18" s="294">
        <f t="shared" ca="1" si="75"/>
        <v>70</v>
      </c>
      <c r="AH18" s="294">
        <f t="shared" ca="1" si="76"/>
        <v>169</v>
      </c>
      <c r="AI18" s="294">
        <f t="shared" ca="1" si="77"/>
        <v>71</v>
      </c>
      <c r="AJ18" s="294">
        <f t="shared" ca="1" si="78"/>
        <v>65</v>
      </c>
      <c r="AK18" s="294">
        <f t="shared" ca="1" si="79"/>
        <v>66</v>
      </c>
      <c r="AL18" s="294" t="str">
        <f>_xlfn.CONCAT(V18," alt b")</f>
        <v>C alt b</v>
      </c>
      <c r="AM18" s="294" t="str">
        <f ca="1">_xlfn.CONCAT(W18," min4")</f>
        <v>D min4</v>
      </c>
      <c r="AN18" s="301" t="str">
        <f ca="1">_xlfn.CONCAT(X18," sus2/4 -or- *",Z18," min7")</f>
        <v>E sus2/4 -or- *Gb min7</v>
      </c>
      <c r="AO18" s="301" t="str">
        <f ca="1">_xlfn.CONCAT(Y18," sus2/4 -or- *",AA18," min7")</f>
        <v>F sus2/4 -or- *G min7</v>
      </c>
      <c r="AP18" s="294" t="str">
        <f ca="1">_xlfn.CONCAT(Z18," dim")</f>
        <v>Gb dim</v>
      </c>
      <c r="AQ18" s="294" t="str">
        <f ca="1">_xlfn.CONCAT(AA18," maj")</f>
        <v>G maj</v>
      </c>
      <c r="AR18" s="294" t="str">
        <f ca="1">_xlfn.CONCAT(AB18," min")</f>
        <v>A min</v>
      </c>
      <c r="AS18" s="294" t="str">
        <f t="shared" ca="1" si="60"/>
        <v>B dim</v>
      </c>
      <c r="AT18" s="294" t="str">
        <f t="shared" ca="1" si="92"/>
        <v/>
      </c>
      <c r="AU18" s="294" t="str">
        <f t="shared" ca="1" si="92"/>
        <v/>
      </c>
      <c r="AV18" s="294" t="str">
        <f t="shared" ca="1" si="92"/>
        <v/>
      </c>
      <c r="AW18" s="294" t="str">
        <f t="shared" ca="1" si="92"/>
        <v/>
      </c>
      <c r="AX18" s="294" t="str">
        <f t="shared" ca="1" si="92"/>
        <v/>
      </c>
      <c r="AY18" s="294">
        <f t="shared" ca="1" si="92"/>
        <v>1</v>
      </c>
      <c r="AZ18" s="294" t="str">
        <f t="shared" ca="1" si="92"/>
        <v/>
      </c>
      <c r="BA18" s="294">
        <f t="shared" ca="1" si="92"/>
        <v>1</v>
      </c>
      <c r="BB18" s="294" t="str">
        <f t="shared" ca="1" si="92"/>
        <v/>
      </c>
      <c r="BC18" s="294" t="str">
        <f t="shared" ca="1" si="92"/>
        <v/>
      </c>
      <c r="BD18" s="294" t="str">
        <f t="shared" ca="1" si="92"/>
        <v/>
      </c>
      <c r="BE18" s="294" t="str">
        <f t="shared" ca="1" si="92"/>
        <v/>
      </c>
      <c r="BF18" s="289">
        <f t="shared" ca="1" si="80"/>
        <v>2</v>
      </c>
      <c r="BG18" s="302">
        <f t="shared" ca="1" si="81"/>
        <v>25</v>
      </c>
      <c r="BH18" s="289" t="str">
        <f t="shared" ca="1" si="82"/>
        <v/>
      </c>
      <c r="BI18" s="289" t="str">
        <f t="shared" ca="1" si="83"/>
        <v/>
      </c>
      <c r="BJ18" s="289" t="str">
        <f t="shared" ca="1" si="84"/>
        <v/>
      </c>
      <c r="BK18" s="289" t="str">
        <f t="shared" ca="1" si="85"/>
        <v/>
      </c>
      <c r="BL18" s="289" t="str">
        <f t="shared" ca="1" si="86"/>
        <v/>
      </c>
      <c r="BM18" s="289" t="str">
        <f t="shared" ca="1" si="87"/>
        <v/>
      </c>
      <c r="BN18" s="289" t="str">
        <f t="shared" ca="1" si="88"/>
        <v/>
      </c>
      <c r="BO18" s="289" t="str">
        <f t="shared" ca="1" si="89"/>
        <v/>
      </c>
      <c r="BP18" s="289"/>
      <c r="BQ18" s="83" t="e">
        <f t="shared" ca="1" si="53"/>
        <v>#VALUE!</v>
      </c>
      <c r="BR18" s="82" t="e">
        <f t="shared" ca="1" si="54"/>
        <v>#VALUE!</v>
      </c>
      <c r="BS18" s="83" t="e">
        <f t="shared" ca="1" si="55"/>
        <v>#VALUE!</v>
      </c>
      <c r="BT18" s="52" t="e">
        <f t="shared" ca="1" si="49"/>
        <v>#VALUE!</v>
      </c>
      <c r="BU18" s="51"/>
      <c r="BV18" s="52" t="e">
        <f t="shared" ca="1" si="50"/>
        <v>#VALUE!</v>
      </c>
      <c r="BW18" s="84" t="e">
        <f ca="1">VLOOKUP($BH$6,INDIRECT($BT18):$BP$861,2,FALSE)</f>
        <v>#VALUE!</v>
      </c>
      <c r="BX18" s="79" t="e">
        <f t="shared" ca="1" si="2"/>
        <v>#VALUE!</v>
      </c>
      <c r="BY18" s="78" t="e">
        <f t="shared" ca="1" si="3"/>
        <v>#VALUE!</v>
      </c>
      <c r="BZ18" s="78" t="e">
        <f t="shared" ca="1" si="4"/>
        <v>#VALUE!</v>
      </c>
      <c r="CA18" s="78" t="e">
        <f t="shared" ca="1" si="5"/>
        <v>#VALUE!</v>
      </c>
      <c r="CB18" s="78" t="e">
        <f t="shared" ca="1" si="6"/>
        <v>#VALUE!</v>
      </c>
      <c r="CC18" s="78" t="e">
        <f t="shared" ca="1" si="7"/>
        <v>#VALUE!</v>
      </c>
      <c r="CD18" s="78" t="e">
        <f t="shared" ca="1" si="8"/>
        <v>#VALUE!</v>
      </c>
      <c r="CE18" s="78" t="e">
        <f t="shared" ca="1" si="9"/>
        <v>#VALUE!</v>
      </c>
      <c r="CF18" s="78" t="e">
        <f t="shared" ca="1" si="10"/>
        <v>#VALUE!</v>
      </c>
      <c r="CG18" s="78" t="e">
        <f t="shared" ca="1" si="11"/>
        <v>#VALUE!</v>
      </c>
      <c r="CH18" s="79" t="e">
        <f t="shared" ca="1" si="12"/>
        <v>#VALUE!</v>
      </c>
      <c r="CI18" s="79" t="e">
        <f t="shared" ca="1" si="13"/>
        <v>#VALUE!</v>
      </c>
      <c r="CJ18" s="79" t="e">
        <f t="shared" ca="1" si="14"/>
        <v>#VALUE!</v>
      </c>
      <c r="CK18" s="79" t="e">
        <f t="shared" ca="1" si="15"/>
        <v>#VALUE!</v>
      </c>
      <c r="CL18" s="79" t="e">
        <f t="shared" ca="1" si="16"/>
        <v>#VALUE!</v>
      </c>
      <c r="CM18" s="79" t="e">
        <f t="shared" ca="1" si="17"/>
        <v>#VALUE!</v>
      </c>
      <c r="CN18" s="79" t="e">
        <f t="shared" ca="1" si="18"/>
        <v>#VALUE!</v>
      </c>
      <c r="CO18" s="79" t="e">
        <f t="shared" ca="1" si="19"/>
        <v>#VALUE!</v>
      </c>
      <c r="CP18" s="80" t="e">
        <f t="shared" ca="1" si="20"/>
        <v>#VALUE!</v>
      </c>
      <c r="CQ18" s="78" t="e">
        <f t="shared" ca="1" si="21"/>
        <v>#VALUE!</v>
      </c>
      <c r="DA18" s="81" t="str">
        <f t="shared" ca="1" si="51"/>
        <v/>
      </c>
      <c r="DB18" s="81" t="str">
        <f t="shared" ca="1" si="22"/>
        <v/>
      </c>
      <c r="DC18" s="81" t="str">
        <f t="shared" ca="1" si="23"/>
        <v/>
      </c>
      <c r="DD18" s="81" t="str">
        <f t="shared" ca="1" si="24"/>
        <v/>
      </c>
      <c r="DE18" s="81">
        <f t="shared" si="25"/>
        <v>0</v>
      </c>
      <c r="DF18" s="81" t="str">
        <f t="shared" ca="1" si="26"/>
        <v/>
      </c>
      <c r="DG18" s="81" t="str">
        <f t="shared" ca="1" si="27"/>
        <v/>
      </c>
      <c r="DH18" s="81" t="str">
        <f t="shared" ca="1" si="28"/>
        <v/>
      </c>
      <c r="DI18" s="81" t="str">
        <f t="shared" ca="1" si="29"/>
        <v/>
      </c>
      <c r="DJ18" s="81" t="str">
        <f t="shared" ca="1" si="30"/>
        <v/>
      </c>
      <c r="DK18" s="81" t="str">
        <f t="shared" ca="1" si="31"/>
        <v/>
      </c>
      <c r="DL18" s="81" t="str">
        <f t="shared" ca="1" si="32"/>
        <v/>
      </c>
      <c r="DM18" s="81" t="str">
        <f t="shared" ca="1" si="33"/>
        <v/>
      </c>
      <c r="DN18" s="81" t="str">
        <f t="shared" ca="1" si="34"/>
        <v/>
      </c>
      <c r="DO18" s="81" t="str">
        <f t="shared" ca="1" si="35"/>
        <v/>
      </c>
      <c r="DP18" s="81" t="str">
        <f t="shared" ca="1" si="36"/>
        <v/>
      </c>
      <c r="DQ18" s="81" t="str">
        <f t="shared" ca="1" si="37"/>
        <v/>
      </c>
      <c r="DR18" s="81" t="str">
        <f t="shared" ca="1" si="38"/>
        <v/>
      </c>
      <c r="DS18" s="81" t="str">
        <f t="shared" ca="1" si="39"/>
        <v/>
      </c>
      <c r="DT18" s="81" t="str">
        <f t="shared" ca="1" si="40"/>
        <v/>
      </c>
      <c r="DU18" s="81" t="str">
        <f t="shared" ca="1" si="41"/>
        <v/>
      </c>
      <c r="DV18" s="81" t="str">
        <f t="shared" ca="1" si="42"/>
        <v/>
      </c>
      <c r="DW18" s="81" t="str">
        <f t="shared" ca="1" si="43"/>
        <v/>
      </c>
      <c r="DX18" s="81" t="str">
        <f t="shared" ca="1" si="44"/>
        <v/>
      </c>
      <c r="DY18" s="81" t="str">
        <f t="shared" ca="1" si="45"/>
        <v/>
      </c>
      <c r="DZ18" s="81" t="str">
        <f t="shared" ca="1" si="46"/>
        <v/>
      </c>
      <c r="EA18" s="81" t="str">
        <f t="shared" ca="1" si="47"/>
        <v/>
      </c>
    </row>
    <row r="19" spans="1:131" s="85" customFormat="1" ht="15" customHeight="1" thickBot="1" x14ac:dyDescent="0.35">
      <c r="A19" s="289" t="str">
        <f t="shared" ca="1" si="63"/>
        <v/>
      </c>
      <c r="B19" s="289">
        <f t="shared" si="90"/>
        <v>11</v>
      </c>
      <c r="C19" s="294" t="s">
        <v>81</v>
      </c>
      <c r="D19" s="289" t="s">
        <v>0</v>
      </c>
      <c r="E19" s="289">
        <v>7</v>
      </c>
      <c r="F19" s="300">
        <v>2</v>
      </c>
      <c r="G19" s="300">
        <v>2</v>
      </c>
      <c r="H19" s="300">
        <v>1</v>
      </c>
      <c r="I19" s="300">
        <v>2</v>
      </c>
      <c r="J19" s="300">
        <v>2</v>
      </c>
      <c r="K19" s="300">
        <v>2</v>
      </c>
      <c r="L19" s="300">
        <v>1</v>
      </c>
      <c r="M19" s="300"/>
      <c r="N19" s="300">
        <f>SUM($F19:G19)</f>
        <v>4</v>
      </c>
      <c r="O19" s="300">
        <f>SUM($F19:H19)</f>
        <v>5</v>
      </c>
      <c r="P19" s="300">
        <f>SUM($F19:I19)</f>
        <v>7</v>
      </c>
      <c r="Q19" s="300">
        <f>SUM($F19:J19)</f>
        <v>9</v>
      </c>
      <c r="R19" s="300">
        <f>SUM($F19:K19)</f>
        <v>11</v>
      </c>
      <c r="S19" s="300">
        <f>SUM($F19:L19)</f>
        <v>12</v>
      </c>
      <c r="T19" s="300"/>
      <c r="U19" s="294"/>
      <c r="V19" s="289" t="str">
        <f t="shared" si="64"/>
        <v>C</v>
      </c>
      <c r="W19" s="289" t="str">
        <f t="shared" ca="1" si="65"/>
        <v>D</v>
      </c>
      <c r="X19" s="289" t="str">
        <f t="shared" ca="1" si="66"/>
        <v>E</v>
      </c>
      <c r="Y19" s="289" t="str">
        <f t="shared" ca="1" si="67"/>
        <v>F</v>
      </c>
      <c r="Z19" s="289" t="str">
        <f t="shared" ca="1" si="68"/>
        <v>G</v>
      </c>
      <c r="AA19" s="289" t="str">
        <f t="shared" ca="1" si="69"/>
        <v>A</v>
      </c>
      <c r="AB19" s="289" t="str">
        <f t="shared" ca="1" si="70"/>
        <v>B</v>
      </c>
      <c r="AC19" s="289"/>
      <c r="AD19" s="294">
        <f t="shared" si="72"/>
        <v>67</v>
      </c>
      <c r="AE19" s="294">
        <f t="shared" ca="1" si="73"/>
        <v>68</v>
      </c>
      <c r="AF19" s="294">
        <f t="shared" ca="1" si="74"/>
        <v>69</v>
      </c>
      <c r="AG19" s="294">
        <f t="shared" ca="1" si="75"/>
        <v>70</v>
      </c>
      <c r="AH19" s="294">
        <f t="shared" ca="1" si="76"/>
        <v>71</v>
      </c>
      <c r="AI19" s="294">
        <f t="shared" ca="1" si="77"/>
        <v>65</v>
      </c>
      <c r="AJ19" s="294">
        <f t="shared" ca="1" si="78"/>
        <v>66</v>
      </c>
      <c r="AK19" s="294"/>
      <c r="AL19" s="294" t="str">
        <f>_xlfn.CONCAT(V19," maj")</f>
        <v>C maj</v>
      </c>
      <c r="AM19" s="294" t="str">
        <f ca="1">_xlfn.CONCAT(W19," min")</f>
        <v>D min</v>
      </c>
      <c r="AN19" s="294" t="str">
        <f ca="1">_xlfn.CONCAT(X19," min")</f>
        <v>E min</v>
      </c>
      <c r="AO19" s="294" t="str">
        <f ca="1">_xlfn.CONCAT(Y19," maj")</f>
        <v>F maj</v>
      </c>
      <c r="AP19" s="294" t="str">
        <f ca="1">_xlfn.CONCAT(Z19," maj")</f>
        <v>G maj</v>
      </c>
      <c r="AQ19" s="294" t="str">
        <f ca="1">_xlfn.CONCAT(AA19," min")</f>
        <v>A min</v>
      </c>
      <c r="AR19" s="294" t="str">
        <f ca="1">_xlfn.CONCAT(AB19," dim")</f>
        <v>B dim</v>
      </c>
      <c r="AS19" s="294"/>
      <c r="AT19" s="294" t="str">
        <f ca="1">IF(AT$9=$AD19,1,IF(AT$9=$AE19,1,IF(AT$9=$AF19,1,IF(AT$9=$AG19,1,IF(AT$9=$AH19,1,IF(AT$9=$AI19,1,IF(AT$9=$AJ19,1,"")))))))</f>
        <v/>
      </c>
      <c r="AU19" s="294" t="str">
        <f t="shared" ref="AU19:BE34" ca="1" si="93">IF(AU$9=$AD19,1,IF(AU$9=$AE19,1,IF(AU$9=$AF19,1,IF(AU$9=$AG19,1,IF(AU$9=$AH19,1,IF(AU$9=$AI19,1,IF(AU$9=$AJ19,1,"")))))))</f>
        <v/>
      </c>
      <c r="AV19" s="294" t="str">
        <f t="shared" ca="1" si="93"/>
        <v/>
      </c>
      <c r="AW19" s="294" t="str">
        <f t="shared" ca="1" si="93"/>
        <v/>
      </c>
      <c r="AX19" s="294" t="str">
        <f t="shared" ca="1" si="93"/>
        <v/>
      </c>
      <c r="AY19" s="294">
        <f t="shared" ca="1" si="93"/>
        <v>1</v>
      </c>
      <c r="AZ19" s="294" t="str">
        <f t="shared" ca="1" si="93"/>
        <v/>
      </c>
      <c r="BA19" s="294">
        <f t="shared" ca="1" si="93"/>
        <v>1</v>
      </c>
      <c r="BB19" s="294" t="str">
        <f t="shared" ca="1" si="93"/>
        <v/>
      </c>
      <c r="BC19" s="294" t="str">
        <f t="shared" ca="1" si="93"/>
        <v/>
      </c>
      <c r="BD19" s="294" t="str">
        <f t="shared" ca="1" si="93"/>
        <v/>
      </c>
      <c r="BE19" s="294" t="str">
        <f t="shared" ca="1" si="93"/>
        <v/>
      </c>
      <c r="BF19" s="289">
        <f t="shared" ca="1" si="80"/>
        <v>2</v>
      </c>
      <c r="BG19" s="302">
        <f t="shared" ca="1" si="81"/>
        <v>28.571428571428569</v>
      </c>
      <c r="BH19" s="289" t="str">
        <f t="shared" ca="1" si="82"/>
        <v/>
      </c>
      <c r="BI19" s="289" t="str">
        <f t="shared" ca="1" si="83"/>
        <v/>
      </c>
      <c r="BJ19" s="289" t="str">
        <f t="shared" ca="1" si="84"/>
        <v/>
      </c>
      <c r="BK19" s="289" t="str">
        <f t="shared" ca="1" si="85"/>
        <v/>
      </c>
      <c r="BL19" s="289" t="str">
        <f t="shared" ca="1" si="86"/>
        <v/>
      </c>
      <c r="BM19" s="289" t="str">
        <f t="shared" ca="1" si="87"/>
        <v/>
      </c>
      <c r="BN19" s="289" t="str">
        <f t="shared" ca="1" si="88"/>
        <v/>
      </c>
      <c r="BO19" s="289" t="str">
        <f t="shared" ca="1" si="89"/>
        <v/>
      </c>
      <c r="BP19" s="289"/>
      <c r="BQ19" s="83" t="e">
        <f t="shared" ca="1" si="53"/>
        <v>#VALUE!</v>
      </c>
      <c r="BR19" s="82" t="e">
        <f t="shared" ca="1" si="54"/>
        <v>#VALUE!</v>
      </c>
      <c r="BS19" s="83" t="e">
        <f t="shared" ca="1" si="55"/>
        <v>#VALUE!</v>
      </c>
      <c r="BT19" s="52" t="e">
        <f t="shared" ca="1" si="49"/>
        <v>#VALUE!</v>
      </c>
      <c r="BU19" s="51"/>
      <c r="BV19" s="52" t="e">
        <f t="shared" ca="1" si="50"/>
        <v>#VALUE!</v>
      </c>
      <c r="BW19" s="84" t="e">
        <f ca="1">VLOOKUP($BH$6,INDIRECT($BT19):$BP$861,2,FALSE)</f>
        <v>#VALUE!</v>
      </c>
      <c r="BX19" s="79" t="e">
        <f t="shared" ca="1" si="2"/>
        <v>#VALUE!</v>
      </c>
      <c r="BY19" s="78" t="e">
        <f t="shared" ca="1" si="3"/>
        <v>#VALUE!</v>
      </c>
      <c r="BZ19" s="78" t="e">
        <f t="shared" ca="1" si="4"/>
        <v>#VALUE!</v>
      </c>
      <c r="CA19" s="78" t="e">
        <f t="shared" ca="1" si="5"/>
        <v>#VALUE!</v>
      </c>
      <c r="CB19" s="78" t="e">
        <f t="shared" ca="1" si="6"/>
        <v>#VALUE!</v>
      </c>
      <c r="CC19" s="78" t="e">
        <f t="shared" ca="1" si="7"/>
        <v>#VALUE!</v>
      </c>
      <c r="CD19" s="78" t="e">
        <f t="shared" ca="1" si="8"/>
        <v>#VALUE!</v>
      </c>
      <c r="CE19" s="78" t="e">
        <f t="shared" ca="1" si="9"/>
        <v>#VALUE!</v>
      </c>
      <c r="CF19" s="78" t="e">
        <f t="shared" ca="1" si="10"/>
        <v>#VALUE!</v>
      </c>
      <c r="CG19" s="78" t="e">
        <f t="shared" ca="1" si="11"/>
        <v>#VALUE!</v>
      </c>
      <c r="CH19" s="79" t="e">
        <f t="shared" ca="1" si="12"/>
        <v>#VALUE!</v>
      </c>
      <c r="CI19" s="79" t="e">
        <f t="shared" ca="1" si="13"/>
        <v>#VALUE!</v>
      </c>
      <c r="CJ19" s="79" t="e">
        <f t="shared" ca="1" si="14"/>
        <v>#VALUE!</v>
      </c>
      <c r="CK19" s="79" t="e">
        <f t="shared" ca="1" si="15"/>
        <v>#VALUE!</v>
      </c>
      <c r="CL19" s="79" t="e">
        <f t="shared" ca="1" si="16"/>
        <v>#VALUE!</v>
      </c>
      <c r="CM19" s="79" t="e">
        <f t="shared" ca="1" si="17"/>
        <v>#VALUE!</v>
      </c>
      <c r="CN19" s="79" t="e">
        <f t="shared" ca="1" si="18"/>
        <v>#VALUE!</v>
      </c>
      <c r="CO19" s="79" t="e">
        <f t="shared" ca="1" si="19"/>
        <v>#VALUE!</v>
      </c>
      <c r="CP19" s="80" t="e">
        <f t="shared" ca="1" si="20"/>
        <v>#VALUE!</v>
      </c>
      <c r="CQ19" s="78" t="e">
        <f t="shared" ca="1" si="21"/>
        <v>#VALUE!</v>
      </c>
      <c r="DA19" s="81" t="str">
        <f t="shared" ca="1" si="51"/>
        <v/>
      </c>
      <c r="DB19" s="81" t="str">
        <f t="shared" ca="1" si="22"/>
        <v/>
      </c>
      <c r="DC19" s="81" t="str">
        <f t="shared" ca="1" si="23"/>
        <v/>
      </c>
      <c r="DD19" s="81" t="str">
        <f t="shared" ca="1" si="24"/>
        <v/>
      </c>
      <c r="DE19" s="81">
        <f t="shared" si="25"/>
        <v>0</v>
      </c>
      <c r="DF19" s="81" t="str">
        <f t="shared" ca="1" si="26"/>
        <v/>
      </c>
      <c r="DG19" s="81" t="str">
        <f t="shared" ca="1" si="27"/>
        <v/>
      </c>
      <c r="DH19" s="81" t="str">
        <f t="shared" ca="1" si="28"/>
        <v/>
      </c>
      <c r="DI19" s="81" t="str">
        <f t="shared" ca="1" si="29"/>
        <v/>
      </c>
      <c r="DJ19" s="81" t="str">
        <f t="shared" ca="1" si="30"/>
        <v/>
      </c>
      <c r="DK19" s="81" t="str">
        <f t="shared" ca="1" si="31"/>
        <v/>
      </c>
      <c r="DL19" s="81" t="str">
        <f t="shared" ca="1" si="32"/>
        <v/>
      </c>
      <c r="DM19" s="81" t="str">
        <f t="shared" ca="1" si="33"/>
        <v/>
      </c>
      <c r="DN19" s="81" t="str">
        <f t="shared" ca="1" si="34"/>
        <v/>
      </c>
      <c r="DO19" s="81" t="str">
        <f t="shared" ca="1" si="35"/>
        <v/>
      </c>
      <c r="DP19" s="81" t="str">
        <f t="shared" ca="1" si="36"/>
        <v/>
      </c>
      <c r="DQ19" s="81" t="str">
        <f t="shared" ca="1" si="37"/>
        <v/>
      </c>
      <c r="DR19" s="81" t="str">
        <f t="shared" ca="1" si="38"/>
        <v/>
      </c>
      <c r="DS19" s="81" t="str">
        <f t="shared" ca="1" si="39"/>
        <v/>
      </c>
      <c r="DT19" s="81" t="str">
        <f t="shared" ca="1" si="40"/>
        <v/>
      </c>
      <c r="DU19" s="81" t="str">
        <f t="shared" ca="1" si="41"/>
        <v/>
      </c>
      <c r="DV19" s="81" t="str">
        <f t="shared" ca="1" si="42"/>
        <v/>
      </c>
      <c r="DW19" s="81" t="str">
        <f t="shared" ca="1" si="43"/>
        <v/>
      </c>
      <c r="DX19" s="81" t="str">
        <f t="shared" ca="1" si="44"/>
        <v/>
      </c>
      <c r="DY19" s="81" t="str">
        <f t="shared" ca="1" si="45"/>
        <v/>
      </c>
      <c r="DZ19" s="81" t="str">
        <f t="shared" ca="1" si="46"/>
        <v/>
      </c>
      <c r="EA19" s="81" t="str">
        <f t="shared" ca="1" si="47"/>
        <v/>
      </c>
    </row>
    <row r="20" spans="1:131" s="85" customFormat="1" ht="16.2" thickBot="1" x14ac:dyDescent="0.35">
      <c r="A20" s="289" t="str">
        <f t="shared" ca="1" si="63"/>
        <v/>
      </c>
      <c r="B20" s="289">
        <f t="shared" si="90"/>
        <v>12</v>
      </c>
      <c r="C20" s="294" t="s">
        <v>15</v>
      </c>
      <c r="D20" s="289" t="s">
        <v>0</v>
      </c>
      <c r="E20" s="289">
        <v>7</v>
      </c>
      <c r="F20" s="300">
        <v>2</v>
      </c>
      <c r="G20" s="300">
        <v>2</v>
      </c>
      <c r="H20" s="300">
        <v>1</v>
      </c>
      <c r="I20" s="300">
        <v>1</v>
      </c>
      <c r="J20" s="300">
        <v>3</v>
      </c>
      <c r="K20" s="300">
        <v>2</v>
      </c>
      <c r="L20" s="300">
        <v>1</v>
      </c>
      <c r="M20" s="300"/>
      <c r="N20" s="300">
        <f>SUM($F20:G20)</f>
        <v>4</v>
      </c>
      <c r="O20" s="300">
        <f>SUM($F20:H20)</f>
        <v>5</v>
      </c>
      <c r="P20" s="300">
        <f>SUM($F20:I20)</f>
        <v>6</v>
      </c>
      <c r="Q20" s="300">
        <f>SUM($F20:J20)</f>
        <v>9</v>
      </c>
      <c r="R20" s="300">
        <f>SUM($F20:K20)</f>
        <v>11</v>
      </c>
      <c r="S20" s="300">
        <f>SUM($F20:L20)</f>
        <v>12</v>
      </c>
      <c r="T20" s="300"/>
      <c r="U20" s="294"/>
      <c r="V20" s="289" t="str">
        <f t="shared" si="64"/>
        <v>C</v>
      </c>
      <c r="W20" s="289" t="str">
        <f t="shared" ca="1" si="65"/>
        <v>D</v>
      </c>
      <c r="X20" s="289" t="str">
        <f t="shared" ca="1" si="66"/>
        <v>E</v>
      </c>
      <c r="Y20" s="289" t="str">
        <f t="shared" ca="1" si="67"/>
        <v>F</v>
      </c>
      <c r="Z20" s="289" t="str">
        <f t="shared" ca="1" si="68"/>
        <v>Gb</v>
      </c>
      <c r="AA20" s="289" t="str">
        <f t="shared" ca="1" si="69"/>
        <v>A</v>
      </c>
      <c r="AB20" s="289" t="str">
        <f t="shared" ca="1" si="70"/>
        <v>B</v>
      </c>
      <c r="AC20" s="289"/>
      <c r="AD20" s="294">
        <f t="shared" si="72"/>
        <v>67</v>
      </c>
      <c r="AE20" s="294">
        <f t="shared" ca="1" si="73"/>
        <v>68</v>
      </c>
      <c r="AF20" s="294">
        <f t="shared" ca="1" si="74"/>
        <v>69</v>
      </c>
      <c r="AG20" s="294">
        <f t="shared" ca="1" si="75"/>
        <v>70</v>
      </c>
      <c r="AH20" s="294">
        <f t="shared" ca="1" si="76"/>
        <v>169</v>
      </c>
      <c r="AI20" s="294">
        <f t="shared" ca="1" si="77"/>
        <v>65</v>
      </c>
      <c r="AJ20" s="294">
        <f t="shared" ca="1" si="78"/>
        <v>66</v>
      </c>
      <c r="AK20" s="294"/>
      <c r="AL20" s="294" t="str">
        <f>_xlfn.CONCAT(V20," alt b")</f>
        <v>C alt b</v>
      </c>
      <c r="AM20" s="294" t="str">
        <f t="shared" ref="AM20:AM26" ca="1" si="94">_xlfn.CONCAT(W20," min")</f>
        <v>D min</v>
      </c>
      <c r="AN20" s="294" t="str">
        <f ca="1">_xlfn.CONCAT(X20," sus2")</f>
        <v>E sus2</v>
      </c>
      <c r="AO20" s="294" t="str">
        <f ca="1">_xlfn.CONCAT(Y20," maj")</f>
        <v>F maj</v>
      </c>
      <c r="AP20" s="301" t="str">
        <f ca="1">_xlfn.CONCAT("*",AB20," min")</f>
        <v>*B min</v>
      </c>
      <c r="AQ20" s="294" t="str">
        <f ca="1">_xlfn.CONCAT(AA20," min")</f>
        <v>A min</v>
      </c>
      <c r="AR20" s="294" t="str">
        <f ca="1">_xlfn.CONCAT(AB20," dim")</f>
        <v>B dim</v>
      </c>
      <c r="AS20" s="294"/>
      <c r="AT20" s="294" t="str">
        <f t="shared" ref="AT20:BE54" ca="1" si="95">IF(AT$9=$AD20,1,IF(AT$9=$AE20,1,IF(AT$9=$AF20,1,IF(AT$9=$AG20,1,IF(AT$9=$AH20,1,IF(AT$9=$AI20,1,IF(AT$9=$AJ20,1,"")))))))</f>
        <v/>
      </c>
      <c r="AU20" s="294" t="str">
        <f t="shared" ca="1" si="93"/>
        <v/>
      </c>
      <c r="AV20" s="294" t="str">
        <f t="shared" ca="1" si="93"/>
        <v/>
      </c>
      <c r="AW20" s="294" t="str">
        <f t="shared" ca="1" si="93"/>
        <v/>
      </c>
      <c r="AX20" s="294" t="str">
        <f t="shared" ca="1" si="93"/>
        <v/>
      </c>
      <c r="AY20" s="294">
        <f t="shared" ca="1" si="93"/>
        <v>1</v>
      </c>
      <c r="AZ20" s="294" t="str">
        <f t="shared" ca="1" si="93"/>
        <v/>
      </c>
      <c r="BA20" s="294" t="str">
        <f t="shared" ca="1" si="93"/>
        <v/>
      </c>
      <c r="BB20" s="294" t="str">
        <f t="shared" ca="1" si="93"/>
        <v/>
      </c>
      <c r="BC20" s="294" t="str">
        <f t="shared" ca="1" si="93"/>
        <v/>
      </c>
      <c r="BD20" s="294" t="str">
        <f t="shared" ca="1" si="93"/>
        <v/>
      </c>
      <c r="BE20" s="294" t="str">
        <f t="shared" ca="1" si="93"/>
        <v/>
      </c>
      <c r="BF20" s="289">
        <f t="shared" ca="1" si="80"/>
        <v>1</v>
      </c>
      <c r="BG20" s="302">
        <f t="shared" ca="1" si="81"/>
        <v>14.285714285714285</v>
      </c>
      <c r="BH20" s="289" t="str">
        <f t="shared" ca="1" si="82"/>
        <v/>
      </c>
      <c r="BI20" s="289" t="str">
        <f t="shared" ca="1" si="83"/>
        <v/>
      </c>
      <c r="BJ20" s="289" t="str">
        <f t="shared" ca="1" si="84"/>
        <v/>
      </c>
      <c r="BK20" s="289" t="str">
        <f t="shared" ca="1" si="85"/>
        <v/>
      </c>
      <c r="BL20" s="289" t="str">
        <f t="shared" ca="1" si="86"/>
        <v/>
      </c>
      <c r="BM20" s="289" t="str">
        <f t="shared" ca="1" si="87"/>
        <v/>
      </c>
      <c r="BN20" s="289" t="str">
        <f t="shared" ca="1" si="88"/>
        <v/>
      </c>
      <c r="BO20" s="289" t="str">
        <f t="shared" ca="1" si="89"/>
        <v/>
      </c>
      <c r="BP20" s="289"/>
      <c r="BQ20" s="83" t="e">
        <f t="shared" ca="1" si="53"/>
        <v>#VALUE!</v>
      </c>
      <c r="BR20" s="82" t="e">
        <f t="shared" ca="1" si="54"/>
        <v>#VALUE!</v>
      </c>
      <c r="BS20" s="83" t="e">
        <f t="shared" ca="1" si="55"/>
        <v>#VALUE!</v>
      </c>
      <c r="BT20" s="52" t="e">
        <f t="shared" ca="1" si="49"/>
        <v>#VALUE!</v>
      </c>
      <c r="BU20" s="51"/>
      <c r="BV20" s="52" t="e">
        <f t="shared" ca="1" si="50"/>
        <v>#VALUE!</v>
      </c>
      <c r="BW20" s="84" t="e">
        <f ca="1">VLOOKUP($BH$6,INDIRECT($BT20):$BP$861,2,FALSE)</f>
        <v>#VALUE!</v>
      </c>
      <c r="BX20" s="79" t="e">
        <f t="shared" ca="1" si="2"/>
        <v>#VALUE!</v>
      </c>
      <c r="BY20" s="78" t="e">
        <f t="shared" ca="1" si="3"/>
        <v>#VALUE!</v>
      </c>
      <c r="BZ20" s="78" t="e">
        <f t="shared" ca="1" si="4"/>
        <v>#VALUE!</v>
      </c>
      <c r="CA20" s="78" t="e">
        <f t="shared" ca="1" si="5"/>
        <v>#VALUE!</v>
      </c>
      <c r="CB20" s="78" t="e">
        <f t="shared" ca="1" si="6"/>
        <v>#VALUE!</v>
      </c>
      <c r="CC20" s="78" t="e">
        <f t="shared" ca="1" si="7"/>
        <v>#VALUE!</v>
      </c>
      <c r="CD20" s="78" t="e">
        <f t="shared" ca="1" si="8"/>
        <v>#VALUE!</v>
      </c>
      <c r="CE20" s="78" t="e">
        <f t="shared" ca="1" si="9"/>
        <v>#VALUE!</v>
      </c>
      <c r="CF20" s="78" t="e">
        <f t="shared" ca="1" si="10"/>
        <v>#VALUE!</v>
      </c>
      <c r="CG20" s="78" t="e">
        <f t="shared" ca="1" si="11"/>
        <v>#VALUE!</v>
      </c>
      <c r="CH20" s="79" t="e">
        <f t="shared" ca="1" si="12"/>
        <v>#VALUE!</v>
      </c>
      <c r="CI20" s="79" t="e">
        <f t="shared" ca="1" si="13"/>
        <v>#VALUE!</v>
      </c>
      <c r="CJ20" s="79" t="e">
        <f t="shared" ca="1" si="14"/>
        <v>#VALUE!</v>
      </c>
      <c r="CK20" s="79" t="e">
        <f t="shared" ca="1" si="15"/>
        <v>#VALUE!</v>
      </c>
      <c r="CL20" s="79" t="e">
        <f t="shared" ca="1" si="16"/>
        <v>#VALUE!</v>
      </c>
      <c r="CM20" s="79" t="e">
        <f t="shared" ca="1" si="17"/>
        <v>#VALUE!</v>
      </c>
      <c r="CN20" s="79" t="e">
        <f t="shared" ca="1" si="18"/>
        <v>#VALUE!</v>
      </c>
      <c r="CO20" s="79" t="e">
        <f t="shared" ca="1" si="19"/>
        <v>#VALUE!</v>
      </c>
      <c r="CP20" s="80" t="e">
        <f t="shared" ca="1" si="20"/>
        <v>#VALUE!</v>
      </c>
      <c r="CQ20" s="78" t="e">
        <f t="shared" ca="1" si="21"/>
        <v>#VALUE!</v>
      </c>
      <c r="DA20" s="81" t="str">
        <f t="shared" ca="1" si="51"/>
        <v/>
      </c>
      <c r="DB20" s="81" t="str">
        <f t="shared" ca="1" si="22"/>
        <v/>
      </c>
      <c r="DC20" s="81" t="str">
        <f t="shared" ca="1" si="23"/>
        <v/>
      </c>
      <c r="DD20" s="81" t="str">
        <f t="shared" ca="1" si="24"/>
        <v/>
      </c>
      <c r="DE20" s="81">
        <f t="shared" si="25"/>
        <v>0</v>
      </c>
      <c r="DF20" s="81" t="str">
        <f t="shared" ca="1" si="26"/>
        <v/>
      </c>
      <c r="DG20" s="81" t="str">
        <f t="shared" ca="1" si="27"/>
        <v/>
      </c>
      <c r="DH20" s="81" t="str">
        <f t="shared" ca="1" si="28"/>
        <v/>
      </c>
      <c r="DI20" s="81" t="str">
        <f t="shared" ca="1" si="29"/>
        <v/>
      </c>
      <c r="DJ20" s="81" t="str">
        <f t="shared" ca="1" si="30"/>
        <v/>
      </c>
      <c r="DK20" s="81" t="str">
        <f t="shared" ca="1" si="31"/>
        <v/>
      </c>
      <c r="DL20" s="81" t="str">
        <f t="shared" ca="1" si="32"/>
        <v/>
      </c>
      <c r="DM20" s="81" t="str">
        <f t="shared" ca="1" si="33"/>
        <v/>
      </c>
      <c r="DN20" s="81" t="str">
        <f t="shared" ca="1" si="34"/>
        <v/>
      </c>
      <c r="DO20" s="81" t="str">
        <f t="shared" ca="1" si="35"/>
        <v/>
      </c>
      <c r="DP20" s="81" t="str">
        <f t="shared" ca="1" si="36"/>
        <v/>
      </c>
      <c r="DQ20" s="81" t="str">
        <f t="shared" ca="1" si="37"/>
        <v/>
      </c>
      <c r="DR20" s="81" t="str">
        <f t="shared" ca="1" si="38"/>
        <v/>
      </c>
      <c r="DS20" s="81" t="str">
        <f t="shared" ca="1" si="39"/>
        <v/>
      </c>
      <c r="DT20" s="81" t="str">
        <f t="shared" ca="1" si="40"/>
        <v/>
      </c>
      <c r="DU20" s="81" t="str">
        <f t="shared" ca="1" si="41"/>
        <v/>
      </c>
      <c r="DV20" s="81" t="str">
        <f t="shared" ca="1" si="42"/>
        <v/>
      </c>
      <c r="DW20" s="81" t="str">
        <f t="shared" ca="1" si="43"/>
        <v/>
      </c>
      <c r="DX20" s="81" t="str">
        <f t="shared" ca="1" si="44"/>
        <v/>
      </c>
      <c r="DY20" s="81" t="str">
        <f t="shared" ca="1" si="45"/>
        <v/>
      </c>
      <c r="DZ20" s="81" t="str">
        <f t="shared" ca="1" si="46"/>
        <v/>
      </c>
      <c r="EA20" s="81" t="str">
        <f t="shared" ca="1" si="47"/>
        <v/>
      </c>
    </row>
    <row r="21" spans="1:131" s="85" customFormat="1" ht="16.2" thickBot="1" x14ac:dyDescent="0.35">
      <c r="A21" s="289">
        <f t="shared" ca="1" si="63"/>
        <v>6</v>
      </c>
      <c r="B21" s="289">
        <f t="shared" si="90"/>
        <v>13</v>
      </c>
      <c r="C21" s="294" t="s">
        <v>16</v>
      </c>
      <c r="D21" s="289" t="s">
        <v>0</v>
      </c>
      <c r="E21" s="289">
        <v>7</v>
      </c>
      <c r="F21" s="300">
        <v>2</v>
      </c>
      <c r="G21" s="300">
        <v>1</v>
      </c>
      <c r="H21" s="300">
        <v>2</v>
      </c>
      <c r="I21" s="300">
        <v>2</v>
      </c>
      <c r="J21" s="300">
        <v>2</v>
      </c>
      <c r="K21" s="300">
        <v>1</v>
      </c>
      <c r="L21" s="300">
        <v>2</v>
      </c>
      <c r="M21" s="300"/>
      <c r="N21" s="300">
        <f>SUM($F21:G21)</f>
        <v>3</v>
      </c>
      <c r="O21" s="300">
        <f>SUM($F21:H21)</f>
        <v>5</v>
      </c>
      <c r="P21" s="300">
        <f>SUM($F21:I21)</f>
        <v>7</v>
      </c>
      <c r="Q21" s="300">
        <f>SUM($F21:J21)</f>
        <v>9</v>
      </c>
      <c r="R21" s="300">
        <f>SUM($F21:K21)</f>
        <v>10</v>
      </c>
      <c r="S21" s="300">
        <f>SUM($F21:L21)</f>
        <v>12</v>
      </c>
      <c r="T21" s="300"/>
      <c r="U21" s="294"/>
      <c r="V21" s="289" t="str">
        <f t="shared" si="64"/>
        <v>C</v>
      </c>
      <c r="W21" s="289" t="str">
        <f t="shared" ca="1" si="65"/>
        <v>D</v>
      </c>
      <c r="X21" s="289" t="str">
        <f t="shared" ca="1" si="66"/>
        <v>Eb</v>
      </c>
      <c r="Y21" s="289" t="str">
        <f t="shared" ca="1" si="67"/>
        <v>F</v>
      </c>
      <c r="Z21" s="289" t="str">
        <f t="shared" ca="1" si="68"/>
        <v>G</v>
      </c>
      <c r="AA21" s="289" t="str">
        <f t="shared" ca="1" si="69"/>
        <v>A</v>
      </c>
      <c r="AB21" s="289" t="str">
        <f t="shared" ca="1" si="70"/>
        <v>Bb</v>
      </c>
      <c r="AC21" s="289"/>
      <c r="AD21" s="294">
        <f t="shared" si="72"/>
        <v>67</v>
      </c>
      <c r="AE21" s="294">
        <f t="shared" ca="1" si="73"/>
        <v>68</v>
      </c>
      <c r="AF21" s="294">
        <f t="shared" ca="1" si="74"/>
        <v>167</v>
      </c>
      <c r="AG21" s="294">
        <f t="shared" ca="1" si="75"/>
        <v>70</v>
      </c>
      <c r="AH21" s="294">
        <f t="shared" ca="1" si="76"/>
        <v>71</v>
      </c>
      <c r="AI21" s="294">
        <f t="shared" ca="1" si="77"/>
        <v>65</v>
      </c>
      <c r="AJ21" s="294">
        <f t="shared" ca="1" si="78"/>
        <v>164</v>
      </c>
      <c r="AK21" s="294"/>
      <c r="AL21" s="294" t="str">
        <f>_xlfn.CONCAT(V21," min")</f>
        <v>C min</v>
      </c>
      <c r="AM21" s="294" t="str">
        <f t="shared" ca="1" si="94"/>
        <v>D min</v>
      </c>
      <c r="AN21" s="294" t="str">
        <f ca="1">_xlfn.CONCAT(X21," maj")</f>
        <v>Eb maj</v>
      </c>
      <c r="AO21" s="294" t="str">
        <f ca="1">_xlfn.CONCAT(Y21," maj")</f>
        <v>F maj</v>
      </c>
      <c r="AP21" s="294" t="str">
        <f ca="1">_xlfn.CONCAT(Z21," min")</f>
        <v>G min</v>
      </c>
      <c r="AQ21" s="294" t="str">
        <f ca="1">_xlfn.CONCAT(AA21," dim")</f>
        <v>A dim</v>
      </c>
      <c r="AR21" s="294" t="str">
        <f ca="1">_xlfn.CONCAT(AB21," min")</f>
        <v>Bb min</v>
      </c>
      <c r="AS21" s="294"/>
      <c r="AT21" s="294" t="str">
        <f t="shared" ca="1" si="95"/>
        <v/>
      </c>
      <c r="AU21" s="294" t="str">
        <f t="shared" ca="1" si="93"/>
        <v/>
      </c>
      <c r="AV21" s="294" t="str">
        <f t="shared" ca="1" si="93"/>
        <v/>
      </c>
      <c r="AW21" s="294">
        <f t="shared" ca="1" si="93"/>
        <v>1</v>
      </c>
      <c r="AX21" s="294" t="str">
        <f t="shared" ca="1" si="93"/>
        <v/>
      </c>
      <c r="AY21" s="294">
        <f t="shared" ca="1" si="93"/>
        <v>1</v>
      </c>
      <c r="AZ21" s="294" t="str">
        <f t="shared" ca="1" si="93"/>
        <v/>
      </c>
      <c r="BA21" s="294">
        <f t="shared" ca="1" si="93"/>
        <v>1</v>
      </c>
      <c r="BB21" s="294" t="str">
        <f t="shared" ca="1" si="93"/>
        <v/>
      </c>
      <c r="BC21" s="294" t="str">
        <f t="shared" ca="1" si="93"/>
        <v/>
      </c>
      <c r="BD21" s="294" t="str">
        <f t="shared" ca="1" si="93"/>
        <v/>
      </c>
      <c r="BE21" s="294" t="str">
        <f t="shared" ca="1" si="93"/>
        <v/>
      </c>
      <c r="BF21" s="289">
        <f t="shared" ca="1" si="80"/>
        <v>3</v>
      </c>
      <c r="BG21" s="302">
        <f t="shared" ca="1" si="81"/>
        <v>42.857142857142854</v>
      </c>
      <c r="BH21" s="289">
        <f t="shared" ca="1" si="82"/>
        <v>6</v>
      </c>
      <c r="BI21" s="289" t="str">
        <f t="shared" ca="1" si="83"/>
        <v/>
      </c>
      <c r="BJ21" s="289" t="str">
        <f t="shared" ca="1" si="84"/>
        <v/>
      </c>
      <c r="BK21" s="289" t="str">
        <f t="shared" ca="1" si="85"/>
        <v/>
      </c>
      <c r="BL21" s="289" t="str">
        <f t="shared" ca="1" si="86"/>
        <v/>
      </c>
      <c r="BM21" s="289" t="str">
        <f t="shared" ca="1" si="87"/>
        <v/>
      </c>
      <c r="BN21" s="289">
        <f t="shared" ca="1" si="88"/>
        <v>1</v>
      </c>
      <c r="BO21" s="289" t="str">
        <f t="shared" ca="1" si="89"/>
        <v/>
      </c>
      <c r="BP21" s="289"/>
      <c r="BQ21" s="83" t="e">
        <f t="shared" ca="1" si="53"/>
        <v>#VALUE!</v>
      </c>
      <c r="BR21" s="82" t="e">
        <f t="shared" ca="1" si="54"/>
        <v>#VALUE!</v>
      </c>
      <c r="BS21" s="83" t="e">
        <f t="shared" ca="1" si="55"/>
        <v>#VALUE!</v>
      </c>
      <c r="BT21" s="52" t="e">
        <f t="shared" ca="1" si="49"/>
        <v>#VALUE!</v>
      </c>
      <c r="BU21" s="51"/>
      <c r="BV21" s="52" t="e">
        <f t="shared" ca="1" si="50"/>
        <v>#VALUE!</v>
      </c>
      <c r="BW21" s="84" t="e">
        <f ca="1">VLOOKUP($BH$6,INDIRECT($BT21):$BP$861,2,FALSE)</f>
        <v>#VALUE!</v>
      </c>
      <c r="BX21" s="79" t="e">
        <f t="shared" ca="1" si="2"/>
        <v>#VALUE!</v>
      </c>
      <c r="BY21" s="78" t="e">
        <f t="shared" ca="1" si="3"/>
        <v>#VALUE!</v>
      </c>
      <c r="BZ21" s="78" t="e">
        <f t="shared" ca="1" si="4"/>
        <v>#VALUE!</v>
      </c>
      <c r="CA21" s="78" t="e">
        <f t="shared" ca="1" si="5"/>
        <v>#VALUE!</v>
      </c>
      <c r="CB21" s="78" t="e">
        <f t="shared" ca="1" si="6"/>
        <v>#VALUE!</v>
      </c>
      <c r="CC21" s="78" t="e">
        <f t="shared" ca="1" si="7"/>
        <v>#VALUE!</v>
      </c>
      <c r="CD21" s="78" t="e">
        <f t="shared" ca="1" si="8"/>
        <v>#VALUE!</v>
      </c>
      <c r="CE21" s="78" t="e">
        <f t="shared" ca="1" si="9"/>
        <v>#VALUE!</v>
      </c>
      <c r="CF21" s="78" t="e">
        <f t="shared" ca="1" si="10"/>
        <v>#VALUE!</v>
      </c>
      <c r="CG21" s="78" t="e">
        <f t="shared" ca="1" si="11"/>
        <v>#VALUE!</v>
      </c>
      <c r="CH21" s="79" t="e">
        <f t="shared" ca="1" si="12"/>
        <v>#VALUE!</v>
      </c>
      <c r="CI21" s="79" t="e">
        <f t="shared" ca="1" si="13"/>
        <v>#VALUE!</v>
      </c>
      <c r="CJ21" s="79" t="e">
        <f t="shared" ca="1" si="14"/>
        <v>#VALUE!</v>
      </c>
      <c r="CK21" s="79" t="e">
        <f t="shared" ca="1" si="15"/>
        <v>#VALUE!</v>
      </c>
      <c r="CL21" s="79" t="e">
        <f t="shared" ca="1" si="16"/>
        <v>#VALUE!</v>
      </c>
      <c r="CM21" s="79" t="e">
        <f t="shared" ca="1" si="17"/>
        <v>#VALUE!</v>
      </c>
      <c r="CN21" s="79" t="e">
        <f t="shared" ca="1" si="18"/>
        <v>#VALUE!</v>
      </c>
      <c r="CO21" s="79" t="e">
        <f t="shared" ca="1" si="19"/>
        <v>#VALUE!</v>
      </c>
      <c r="CP21" s="80" t="e">
        <f t="shared" ca="1" si="20"/>
        <v>#VALUE!</v>
      </c>
      <c r="CQ21" s="78" t="e">
        <f t="shared" ca="1" si="21"/>
        <v>#VALUE!</v>
      </c>
      <c r="DA21" s="81" t="str">
        <f t="shared" ca="1" si="51"/>
        <v/>
      </c>
      <c r="DB21" s="81" t="str">
        <f t="shared" ca="1" si="22"/>
        <v/>
      </c>
      <c r="DC21" s="81" t="str">
        <f t="shared" ca="1" si="23"/>
        <v/>
      </c>
      <c r="DD21" s="81" t="str">
        <f t="shared" ca="1" si="24"/>
        <v/>
      </c>
      <c r="DE21" s="81">
        <f t="shared" si="25"/>
        <v>0</v>
      </c>
      <c r="DF21" s="81" t="str">
        <f t="shared" ca="1" si="26"/>
        <v/>
      </c>
      <c r="DG21" s="81" t="str">
        <f t="shared" ca="1" si="27"/>
        <v/>
      </c>
      <c r="DH21" s="81" t="str">
        <f t="shared" ca="1" si="28"/>
        <v/>
      </c>
      <c r="DI21" s="81" t="str">
        <f t="shared" ca="1" si="29"/>
        <v/>
      </c>
      <c r="DJ21" s="81" t="str">
        <f t="shared" ca="1" si="30"/>
        <v/>
      </c>
      <c r="DK21" s="81" t="str">
        <f t="shared" ca="1" si="31"/>
        <v/>
      </c>
      <c r="DL21" s="81" t="str">
        <f t="shared" ca="1" si="32"/>
        <v/>
      </c>
      <c r="DM21" s="81" t="str">
        <f t="shared" ca="1" si="33"/>
        <v/>
      </c>
      <c r="DN21" s="81" t="str">
        <f t="shared" ca="1" si="34"/>
        <v/>
      </c>
      <c r="DO21" s="81" t="str">
        <f t="shared" ca="1" si="35"/>
        <v/>
      </c>
      <c r="DP21" s="81" t="str">
        <f t="shared" ca="1" si="36"/>
        <v/>
      </c>
      <c r="DQ21" s="81" t="str">
        <f t="shared" ca="1" si="37"/>
        <v/>
      </c>
      <c r="DR21" s="81" t="str">
        <f t="shared" ca="1" si="38"/>
        <v/>
      </c>
      <c r="DS21" s="81" t="str">
        <f t="shared" ca="1" si="39"/>
        <v/>
      </c>
      <c r="DT21" s="81" t="str">
        <f t="shared" ca="1" si="40"/>
        <v/>
      </c>
      <c r="DU21" s="81" t="str">
        <f t="shared" ca="1" si="41"/>
        <v/>
      </c>
      <c r="DV21" s="81" t="str">
        <f t="shared" ca="1" si="42"/>
        <v/>
      </c>
      <c r="DW21" s="81" t="str">
        <f t="shared" ca="1" si="43"/>
        <v/>
      </c>
      <c r="DX21" s="81" t="str">
        <f t="shared" ca="1" si="44"/>
        <v/>
      </c>
      <c r="DY21" s="81" t="str">
        <f t="shared" ca="1" si="45"/>
        <v/>
      </c>
      <c r="DZ21" s="81" t="str">
        <f t="shared" ca="1" si="46"/>
        <v/>
      </c>
      <c r="EA21" s="81" t="str">
        <f t="shared" ca="1" si="47"/>
        <v/>
      </c>
    </row>
    <row r="22" spans="1:131" s="85" customFormat="1" ht="16.2" thickBot="1" x14ac:dyDescent="0.35">
      <c r="A22" s="289">
        <f t="shared" ca="1" si="63"/>
        <v>6</v>
      </c>
      <c r="B22" s="289">
        <f t="shared" si="90"/>
        <v>14</v>
      </c>
      <c r="C22" s="294" t="s">
        <v>17</v>
      </c>
      <c r="D22" s="289" t="s">
        <v>0</v>
      </c>
      <c r="E22" s="289">
        <v>7</v>
      </c>
      <c r="F22" s="300">
        <v>1</v>
      </c>
      <c r="G22" s="300">
        <v>2</v>
      </c>
      <c r="H22" s="300">
        <v>2</v>
      </c>
      <c r="I22" s="300">
        <v>2</v>
      </c>
      <c r="J22" s="300">
        <v>2</v>
      </c>
      <c r="K22" s="300">
        <v>1</v>
      </c>
      <c r="L22" s="300">
        <v>2</v>
      </c>
      <c r="M22" s="300"/>
      <c r="N22" s="300">
        <f>SUM($F22:G22)</f>
        <v>3</v>
      </c>
      <c r="O22" s="300">
        <f>SUM($F22:H22)</f>
        <v>5</v>
      </c>
      <c r="P22" s="300">
        <f>SUM($F22:I22)</f>
        <v>7</v>
      </c>
      <c r="Q22" s="300">
        <f>SUM($F22:J22)</f>
        <v>9</v>
      </c>
      <c r="R22" s="300">
        <f>SUM($F22:K22)</f>
        <v>10</v>
      </c>
      <c r="S22" s="300">
        <f>SUM($F22:L22)</f>
        <v>12</v>
      </c>
      <c r="T22" s="300"/>
      <c r="U22" s="294"/>
      <c r="V22" s="289" t="str">
        <f t="shared" si="64"/>
        <v>C</v>
      </c>
      <c r="W22" s="289" t="str">
        <f t="shared" ca="1" si="65"/>
        <v>Db</v>
      </c>
      <c r="X22" s="289" t="str">
        <f t="shared" ca="1" si="66"/>
        <v>Eb</v>
      </c>
      <c r="Y22" s="289" t="str">
        <f t="shared" ca="1" si="67"/>
        <v>F</v>
      </c>
      <c r="Z22" s="289" t="str">
        <f t="shared" ca="1" si="68"/>
        <v>G</v>
      </c>
      <c r="AA22" s="289" t="str">
        <f t="shared" ca="1" si="69"/>
        <v>A</v>
      </c>
      <c r="AB22" s="289" t="str">
        <f t="shared" ca="1" si="70"/>
        <v>Bb</v>
      </c>
      <c r="AC22" s="289"/>
      <c r="AD22" s="294">
        <f t="shared" si="72"/>
        <v>67</v>
      </c>
      <c r="AE22" s="294">
        <f t="shared" ca="1" si="73"/>
        <v>166</v>
      </c>
      <c r="AF22" s="294">
        <f t="shared" ca="1" si="74"/>
        <v>167</v>
      </c>
      <c r="AG22" s="294">
        <f t="shared" ca="1" si="75"/>
        <v>70</v>
      </c>
      <c r="AH22" s="294">
        <f t="shared" ca="1" si="76"/>
        <v>71</v>
      </c>
      <c r="AI22" s="294">
        <f t="shared" ca="1" si="77"/>
        <v>65</v>
      </c>
      <c r="AJ22" s="294">
        <f t="shared" ca="1" si="78"/>
        <v>164</v>
      </c>
      <c r="AK22" s="294"/>
      <c r="AL22" s="294" t="str">
        <f>_xlfn.CONCAT(V22," min")</f>
        <v>C min</v>
      </c>
      <c r="AM22" s="294" t="str">
        <f ca="1">_xlfn.CONCAT(W22," aug")</f>
        <v>Db aug</v>
      </c>
      <c r="AN22" s="294" t="str">
        <f ca="1">_xlfn.CONCAT(X22," maj")</f>
        <v>Eb maj</v>
      </c>
      <c r="AO22" s="294" t="str">
        <f ca="1">_xlfn.CONCAT(Y22," maj")</f>
        <v>F maj</v>
      </c>
      <c r="AP22" s="294" t="str">
        <f ca="1">_xlfn.CONCAT(Z22," dim")</f>
        <v>G dim</v>
      </c>
      <c r="AQ22" s="294" t="str">
        <f ca="1">_xlfn.CONCAT(AA22," dim")</f>
        <v>A dim</v>
      </c>
      <c r="AR22" s="294" t="str">
        <f ca="1">_xlfn.CONCAT(AB22," min")</f>
        <v>Bb min</v>
      </c>
      <c r="AS22" s="294"/>
      <c r="AT22" s="294" t="str">
        <f t="shared" ca="1" si="95"/>
        <v/>
      </c>
      <c r="AU22" s="294" t="str">
        <f t="shared" ca="1" si="93"/>
        <v/>
      </c>
      <c r="AV22" s="294" t="str">
        <f t="shared" ca="1" si="93"/>
        <v/>
      </c>
      <c r="AW22" s="294">
        <f t="shared" ca="1" si="93"/>
        <v>1</v>
      </c>
      <c r="AX22" s="294" t="str">
        <f t="shared" ca="1" si="93"/>
        <v/>
      </c>
      <c r="AY22" s="294">
        <f t="shared" ca="1" si="93"/>
        <v>1</v>
      </c>
      <c r="AZ22" s="294" t="str">
        <f t="shared" ca="1" si="93"/>
        <v/>
      </c>
      <c r="BA22" s="294">
        <f t="shared" ca="1" si="93"/>
        <v>1</v>
      </c>
      <c r="BB22" s="294" t="str">
        <f t="shared" ca="1" si="93"/>
        <v/>
      </c>
      <c r="BC22" s="294" t="str">
        <f t="shared" ca="1" si="93"/>
        <v/>
      </c>
      <c r="BD22" s="294" t="str">
        <f t="shared" ca="1" si="93"/>
        <v/>
      </c>
      <c r="BE22" s="294" t="str">
        <f t="shared" ca="1" si="93"/>
        <v/>
      </c>
      <c r="BF22" s="289">
        <f t="shared" ca="1" si="80"/>
        <v>3</v>
      </c>
      <c r="BG22" s="302">
        <f t="shared" ca="1" si="81"/>
        <v>42.857142857142854</v>
      </c>
      <c r="BH22" s="289">
        <f t="shared" ca="1" si="82"/>
        <v>6</v>
      </c>
      <c r="BI22" s="289" t="str">
        <f t="shared" ca="1" si="83"/>
        <v/>
      </c>
      <c r="BJ22" s="289" t="str">
        <f t="shared" ca="1" si="84"/>
        <v/>
      </c>
      <c r="BK22" s="289" t="str">
        <f t="shared" ca="1" si="85"/>
        <v/>
      </c>
      <c r="BL22" s="289" t="str">
        <f t="shared" ca="1" si="86"/>
        <v/>
      </c>
      <c r="BM22" s="289" t="str">
        <f t="shared" ca="1" si="87"/>
        <v/>
      </c>
      <c r="BN22" s="289">
        <f t="shared" ca="1" si="88"/>
        <v>1</v>
      </c>
      <c r="BO22" s="289" t="str">
        <f t="shared" ca="1" si="89"/>
        <v/>
      </c>
      <c r="BP22" s="289"/>
      <c r="BQ22" s="83" t="e">
        <f t="shared" ca="1" si="53"/>
        <v>#VALUE!</v>
      </c>
      <c r="BR22" s="82" t="e">
        <f t="shared" ca="1" si="54"/>
        <v>#VALUE!</v>
      </c>
      <c r="BS22" s="83" t="e">
        <f t="shared" ca="1" si="55"/>
        <v>#VALUE!</v>
      </c>
      <c r="BT22" s="52" t="e">
        <f t="shared" ca="1" si="49"/>
        <v>#VALUE!</v>
      </c>
      <c r="BU22" s="51"/>
      <c r="BV22" s="52" t="e">
        <f t="shared" ca="1" si="50"/>
        <v>#VALUE!</v>
      </c>
      <c r="BW22" s="84" t="e">
        <f ca="1">VLOOKUP($BH$6,INDIRECT($BT22):$BP$861,2,FALSE)</f>
        <v>#VALUE!</v>
      </c>
      <c r="BX22" s="79" t="e">
        <f t="shared" ca="1" si="2"/>
        <v>#VALUE!</v>
      </c>
      <c r="BY22" s="78" t="e">
        <f t="shared" ca="1" si="3"/>
        <v>#VALUE!</v>
      </c>
      <c r="BZ22" s="78" t="e">
        <f t="shared" ca="1" si="4"/>
        <v>#VALUE!</v>
      </c>
      <c r="CA22" s="78" t="e">
        <f t="shared" ca="1" si="5"/>
        <v>#VALUE!</v>
      </c>
      <c r="CB22" s="78" t="e">
        <f t="shared" ca="1" si="6"/>
        <v>#VALUE!</v>
      </c>
      <c r="CC22" s="78" t="e">
        <f t="shared" ca="1" si="7"/>
        <v>#VALUE!</v>
      </c>
      <c r="CD22" s="78" t="e">
        <f t="shared" ca="1" si="8"/>
        <v>#VALUE!</v>
      </c>
      <c r="CE22" s="78" t="e">
        <f t="shared" ca="1" si="9"/>
        <v>#VALUE!</v>
      </c>
      <c r="CF22" s="78" t="e">
        <f t="shared" ca="1" si="10"/>
        <v>#VALUE!</v>
      </c>
      <c r="CG22" s="78" t="e">
        <f t="shared" ca="1" si="11"/>
        <v>#VALUE!</v>
      </c>
      <c r="CH22" s="79" t="e">
        <f t="shared" ca="1" si="12"/>
        <v>#VALUE!</v>
      </c>
      <c r="CI22" s="79" t="e">
        <f t="shared" ca="1" si="13"/>
        <v>#VALUE!</v>
      </c>
      <c r="CJ22" s="79" t="e">
        <f t="shared" ca="1" si="14"/>
        <v>#VALUE!</v>
      </c>
      <c r="CK22" s="79" t="e">
        <f t="shared" ca="1" si="15"/>
        <v>#VALUE!</v>
      </c>
      <c r="CL22" s="79" t="e">
        <f t="shared" ca="1" si="16"/>
        <v>#VALUE!</v>
      </c>
      <c r="CM22" s="79" t="e">
        <f t="shared" ca="1" si="17"/>
        <v>#VALUE!</v>
      </c>
      <c r="CN22" s="79" t="e">
        <f t="shared" ca="1" si="18"/>
        <v>#VALUE!</v>
      </c>
      <c r="CO22" s="79" t="e">
        <f t="shared" ca="1" si="19"/>
        <v>#VALUE!</v>
      </c>
      <c r="CP22" s="80" t="e">
        <f t="shared" ca="1" si="20"/>
        <v>#VALUE!</v>
      </c>
      <c r="CQ22" s="78" t="e">
        <f t="shared" ca="1" si="21"/>
        <v>#VALUE!</v>
      </c>
      <c r="DA22" s="81" t="str">
        <f t="shared" ca="1" si="51"/>
        <v/>
      </c>
      <c r="DB22" s="81" t="str">
        <f t="shared" ca="1" si="22"/>
        <v/>
      </c>
      <c r="DC22" s="81" t="str">
        <f t="shared" ca="1" si="23"/>
        <v/>
      </c>
      <c r="DD22" s="81" t="str">
        <f t="shared" ca="1" si="24"/>
        <v/>
      </c>
      <c r="DE22" s="81">
        <f t="shared" si="25"/>
        <v>0</v>
      </c>
      <c r="DF22" s="81" t="str">
        <f t="shared" ca="1" si="26"/>
        <v/>
      </c>
      <c r="DG22" s="81" t="str">
        <f t="shared" ca="1" si="27"/>
        <v/>
      </c>
      <c r="DH22" s="81" t="str">
        <f t="shared" ca="1" si="28"/>
        <v/>
      </c>
      <c r="DI22" s="81" t="str">
        <f t="shared" ca="1" si="29"/>
        <v/>
      </c>
      <c r="DJ22" s="81" t="str">
        <f t="shared" ca="1" si="30"/>
        <v/>
      </c>
      <c r="DK22" s="81" t="str">
        <f t="shared" ca="1" si="31"/>
        <v/>
      </c>
      <c r="DL22" s="81" t="str">
        <f t="shared" ca="1" si="32"/>
        <v/>
      </c>
      <c r="DM22" s="81" t="str">
        <f t="shared" ca="1" si="33"/>
        <v/>
      </c>
      <c r="DN22" s="81" t="str">
        <f t="shared" ca="1" si="34"/>
        <v/>
      </c>
      <c r="DO22" s="81" t="str">
        <f t="shared" ca="1" si="35"/>
        <v/>
      </c>
      <c r="DP22" s="81" t="str">
        <f t="shared" ca="1" si="36"/>
        <v/>
      </c>
      <c r="DQ22" s="81" t="str">
        <f t="shared" ca="1" si="37"/>
        <v/>
      </c>
      <c r="DR22" s="81" t="str">
        <f t="shared" ca="1" si="38"/>
        <v/>
      </c>
      <c r="DS22" s="81" t="str">
        <f t="shared" ca="1" si="39"/>
        <v/>
      </c>
      <c r="DT22" s="81" t="str">
        <f t="shared" ca="1" si="40"/>
        <v/>
      </c>
      <c r="DU22" s="81" t="str">
        <f t="shared" ca="1" si="41"/>
        <v/>
      </c>
      <c r="DV22" s="81" t="str">
        <f t="shared" ca="1" si="42"/>
        <v/>
      </c>
      <c r="DW22" s="81" t="str">
        <f t="shared" ca="1" si="43"/>
        <v/>
      </c>
      <c r="DX22" s="81" t="str">
        <f t="shared" ca="1" si="44"/>
        <v/>
      </c>
      <c r="DY22" s="81" t="str">
        <f t="shared" ca="1" si="45"/>
        <v/>
      </c>
      <c r="DZ22" s="81" t="str">
        <f t="shared" ca="1" si="46"/>
        <v/>
      </c>
      <c r="EA22" s="81" t="str">
        <f t="shared" ca="1" si="47"/>
        <v/>
      </c>
    </row>
    <row r="23" spans="1:131" s="85" customFormat="1" ht="16.2" thickBot="1" x14ac:dyDescent="0.35">
      <c r="A23" s="289" t="str">
        <f t="shared" ca="1" si="63"/>
        <v/>
      </c>
      <c r="B23" s="289">
        <f t="shared" si="90"/>
        <v>15</v>
      </c>
      <c r="C23" s="294" t="s">
        <v>18</v>
      </c>
      <c r="D23" s="289" t="s">
        <v>0</v>
      </c>
      <c r="E23" s="289">
        <v>7</v>
      </c>
      <c r="F23" s="300">
        <v>2</v>
      </c>
      <c r="G23" s="300">
        <v>1</v>
      </c>
      <c r="H23" s="300">
        <v>3</v>
      </c>
      <c r="I23" s="300">
        <v>1</v>
      </c>
      <c r="J23" s="300">
        <v>2</v>
      </c>
      <c r="K23" s="300">
        <v>1</v>
      </c>
      <c r="L23" s="300">
        <v>2</v>
      </c>
      <c r="M23" s="300"/>
      <c r="N23" s="300">
        <f>SUM($F23:G23)</f>
        <v>3</v>
      </c>
      <c r="O23" s="300">
        <f>SUM($F23:H23)</f>
        <v>6</v>
      </c>
      <c r="P23" s="300">
        <f>SUM($F23:I23)</f>
        <v>7</v>
      </c>
      <c r="Q23" s="300">
        <f>SUM($F23:J23)</f>
        <v>9</v>
      </c>
      <c r="R23" s="300">
        <f>SUM($F23:K23)</f>
        <v>10</v>
      </c>
      <c r="S23" s="300">
        <f>SUM($F23:L23)</f>
        <v>12</v>
      </c>
      <c r="T23" s="300"/>
      <c r="U23" s="294"/>
      <c r="V23" s="289" t="str">
        <f t="shared" si="64"/>
        <v>C</v>
      </c>
      <c r="W23" s="289" t="str">
        <f t="shared" ca="1" si="65"/>
        <v>D</v>
      </c>
      <c r="X23" s="289" t="str">
        <f t="shared" ca="1" si="66"/>
        <v>Eb</v>
      </c>
      <c r="Y23" s="289" t="str">
        <f t="shared" ca="1" si="67"/>
        <v>Gb</v>
      </c>
      <c r="Z23" s="289" t="str">
        <f t="shared" ca="1" si="68"/>
        <v>G</v>
      </c>
      <c r="AA23" s="289" t="str">
        <f t="shared" ca="1" si="69"/>
        <v>A</v>
      </c>
      <c r="AB23" s="289" t="str">
        <f t="shared" ca="1" si="70"/>
        <v>Bb</v>
      </c>
      <c r="AC23" s="289"/>
      <c r="AD23" s="294">
        <f t="shared" si="72"/>
        <v>67</v>
      </c>
      <c r="AE23" s="294">
        <f t="shared" ca="1" si="73"/>
        <v>68</v>
      </c>
      <c r="AF23" s="294">
        <f t="shared" ca="1" si="74"/>
        <v>167</v>
      </c>
      <c r="AG23" s="294">
        <f t="shared" ca="1" si="75"/>
        <v>169</v>
      </c>
      <c r="AH23" s="294">
        <f t="shared" ca="1" si="76"/>
        <v>71</v>
      </c>
      <c r="AI23" s="294">
        <f t="shared" ca="1" si="77"/>
        <v>65</v>
      </c>
      <c r="AJ23" s="294">
        <f t="shared" ca="1" si="78"/>
        <v>164</v>
      </c>
      <c r="AK23" s="294"/>
      <c r="AL23" s="294" t="str">
        <f>_xlfn.CONCAT(V23," min")</f>
        <v>C min</v>
      </c>
      <c r="AM23" s="294" t="str">
        <f ca="1">_xlfn.CONCAT(W23," maj")</f>
        <v>D maj</v>
      </c>
      <c r="AN23" s="294" t="str">
        <f ca="1">_xlfn.CONCAT(X23," maj")</f>
        <v>Eb maj</v>
      </c>
      <c r="AO23" s="294" t="str">
        <f ca="1">_xlfn.CONCAT(Y23," dim")</f>
        <v>Gb dim</v>
      </c>
      <c r="AP23" s="294" t="str">
        <f ca="1">_xlfn.CONCAT(Z23," min")</f>
        <v>G min</v>
      </c>
      <c r="AQ23" s="294" t="str">
        <f ca="1">_xlfn.CONCAT(AA23," dim")</f>
        <v>A dim</v>
      </c>
      <c r="AR23" s="294" t="str">
        <f ca="1">_xlfn.CONCAT(AB23," aug")</f>
        <v>Bb aug</v>
      </c>
      <c r="AS23" s="294"/>
      <c r="AT23" s="294" t="str">
        <f t="shared" ca="1" si="95"/>
        <v/>
      </c>
      <c r="AU23" s="294" t="str">
        <f t="shared" ca="1" si="93"/>
        <v/>
      </c>
      <c r="AV23" s="294" t="str">
        <f t="shared" ca="1" si="93"/>
        <v/>
      </c>
      <c r="AW23" s="294">
        <f t="shared" ca="1" si="93"/>
        <v>1</v>
      </c>
      <c r="AX23" s="294" t="str">
        <f t="shared" ca="1" si="93"/>
        <v/>
      </c>
      <c r="AY23" s="294" t="str">
        <f t="shared" ca="1" si="93"/>
        <v/>
      </c>
      <c r="AZ23" s="294" t="str">
        <f t="shared" ca="1" si="93"/>
        <v/>
      </c>
      <c r="BA23" s="294">
        <f t="shared" ca="1" si="93"/>
        <v>1</v>
      </c>
      <c r="BB23" s="294" t="str">
        <f t="shared" ca="1" si="93"/>
        <v/>
      </c>
      <c r="BC23" s="294" t="str">
        <f t="shared" ca="1" si="93"/>
        <v/>
      </c>
      <c r="BD23" s="294" t="str">
        <f t="shared" ca="1" si="93"/>
        <v/>
      </c>
      <c r="BE23" s="294" t="str">
        <f t="shared" ca="1" si="93"/>
        <v/>
      </c>
      <c r="BF23" s="289">
        <f t="shared" ca="1" si="80"/>
        <v>2</v>
      </c>
      <c r="BG23" s="302">
        <f t="shared" ca="1" si="81"/>
        <v>28.571428571428569</v>
      </c>
      <c r="BH23" s="289" t="str">
        <f t="shared" ca="1" si="82"/>
        <v/>
      </c>
      <c r="BI23" s="289" t="str">
        <f t="shared" ca="1" si="83"/>
        <v/>
      </c>
      <c r="BJ23" s="289" t="str">
        <f t="shared" ca="1" si="84"/>
        <v/>
      </c>
      <c r="BK23" s="289" t="str">
        <f t="shared" ca="1" si="85"/>
        <v/>
      </c>
      <c r="BL23" s="289" t="str">
        <f t="shared" ca="1" si="86"/>
        <v/>
      </c>
      <c r="BM23" s="289" t="str">
        <f t="shared" ca="1" si="87"/>
        <v/>
      </c>
      <c r="BN23" s="289" t="str">
        <f t="shared" ca="1" si="88"/>
        <v/>
      </c>
      <c r="BO23" s="289" t="str">
        <f t="shared" ca="1" si="89"/>
        <v/>
      </c>
      <c r="BP23" s="289"/>
      <c r="BQ23" s="83" t="e">
        <f t="shared" ca="1" si="53"/>
        <v>#VALUE!</v>
      </c>
      <c r="BR23" s="82" t="e">
        <f t="shared" ca="1" si="54"/>
        <v>#VALUE!</v>
      </c>
      <c r="BS23" s="83" t="e">
        <f t="shared" ca="1" si="55"/>
        <v>#VALUE!</v>
      </c>
      <c r="BT23" s="52" t="e">
        <f t="shared" ca="1" si="49"/>
        <v>#VALUE!</v>
      </c>
      <c r="BU23" s="51"/>
      <c r="BV23" s="52" t="e">
        <f t="shared" ca="1" si="50"/>
        <v>#VALUE!</v>
      </c>
      <c r="BW23" s="84" t="e">
        <f ca="1">VLOOKUP($BH$6,INDIRECT($BT23):$BP$861,2,FALSE)</f>
        <v>#VALUE!</v>
      </c>
      <c r="BX23" s="79" t="e">
        <f t="shared" ca="1" si="2"/>
        <v>#VALUE!</v>
      </c>
      <c r="BY23" s="78" t="e">
        <f t="shared" ca="1" si="3"/>
        <v>#VALUE!</v>
      </c>
      <c r="BZ23" s="78" t="e">
        <f t="shared" ca="1" si="4"/>
        <v>#VALUE!</v>
      </c>
      <c r="CA23" s="78" t="e">
        <f t="shared" ca="1" si="5"/>
        <v>#VALUE!</v>
      </c>
      <c r="CB23" s="78" t="e">
        <f t="shared" ca="1" si="6"/>
        <v>#VALUE!</v>
      </c>
      <c r="CC23" s="78" t="e">
        <f t="shared" ca="1" si="7"/>
        <v>#VALUE!</v>
      </c>
      <c r="CD23" s="78" t="e">
        <f t="shared" ca="1" si="8"/>
        <v>#VALUE!</v>
      </c>
      <c r="CE23" s="78" t="e">
        <f t="shared" ca="1" si="9"/>
        <v>#VALUE!</v>
      </c>
      <c r="CF23" s="78" t="e">
        <f t="shared" ca="1" si="10"/>
        <v>#VALUE!</v>
      </c>
      <c r="CG23" s="78" t="e">
        <f t="shared" ca="1" si="11"/>
        <v>#VALUE!</v>
      </c>
      <c r="CH23" s="79" t="e">
        <f t="shared" ca="1" si="12"/>
        <v>#VALUE!</v>
      </c>
      <c r="CI23" s="79" t="e">
        <f t="shared" ca="1" si="13"/>
        <v>#VALUE!</v>
      </c>
      <c r="CJ23" s="79" t="e">
        <f t="shared" ca="1" si="14"/>
        <v>#VALUE!</v>
      </c>
      <c r="CK23" s="79" t="e">
        <f t="shared" ca="1" si="15"/>
        <v>#VALUE!</v>
      </c>
      <c r="CL23" s="79" t="e">
        <f t="shared" ca="1" si="16"/>
        <v>#VALUE!</v>
      </c>
      <c r="CM23" s="79" t="e">
        <f t="shared" ca="1" si="17"/>
        <v>#VALUE!</v>
      </c>
      <c r="CN23" s="79" t="e">
        <f t="shared" ca="1" si="18"/>
        <v>#VALUE!</v>
      </c>
      <c r="CO23" s="79" t="e">
        <f t="shared" ca="1" si="19"/>
        <v>#VALUE!</v>
      </c>
      <c r="CP23" s="80" t="e">
        <f t="shared" ca="1" si="20"/>
        <v>#VALUE!</v>
      </c>
      <c r="CQ23" s="78" t="e">
        <f t="shared" ca="1" si="21"/>
        <v>#VALUE!</v>
      </c>
      <c r="DA23" s="81" t="str">
        <f t="shared" ca="1" si="51"/>
        <v/>
      </c>
      <c r="DB23" s="81" t="str">
        <f t="shared" ca="1" si="22"/>
        <v/>
      </c>
      <c r="DC23" s="81" t="str">
        <f t="shared" ca="1" si="23"/>
        <v/>
      </c>
      <c r="DD23" s="81" t="str">
        <f t="shared" ca="1" si="24"/>
        <v/>
      </c>
      <c r="DE23" s="81">
        <f t="shared" si="25"/>
        <v>0</v>
      </c>
      <c r="DF23" s="81" t="str">
        <f t="shared" ca="1" si="26"/>
        <v/>
      </c>
      <c r="DG23" s="81" t="str">
        <f t="shared" ca="1" si="27"/>
        <v/>
      </c>
      <c r="DH23" s="81" t="str">
        <f t="shared" ca="1" si="28"/>
        <v/>
      </c>
      <c r="DI23" s="81" t="str">
        <f t="shared" ca="1" si="29"/>
        <v/>
      </c>
      <c r="DJ23" s="81" t="str">
        <f t="shared" ca="1" si="30"/>
        <v/>
      </c>
      <c r="DK23" s="81" t="str">
        <f t="shared" ca="1" si="31"/>
        <v/>
      </c>
      <c r="DL23" s="81" t="str">
        <f t="shared" ca="1" si="32"/>
        <v/>
      </c>
      <c r="DM23" s="81" t="str">
        <f t="shared" ca="1" si="33"/>
        <v/>
      </c>
      <c r="DN23" s="81" t="str">
        <f t="shared" ca="1" si="34"/>
        <v/>
      </c>
      <c r="DO23" s="81" t="str">
        <f t="shared" ca="1" si="35"/>
        <v/>
      </c>
      <c r="DP23" s="81" t="str">
        <f t="shared" ca="1" si="36"/>
        <v/>
      </c>
      <c r="DQ23" s="81" t="str">
        <f t="shared" ca="1" si="37"/>
        <v/>
      </c>
      <c r="DR23" s="81" t="str">
        <f t="shared" ca="1" si="38"/>
        <v/>
      </c>
      <c r="DS23" s="81" t="str">
        <f t="shared" ca="1" si="39"/>
        <v/>
      </c>
      <c r="DT23" s="81" t="str">
        <f t="shared" ca="1" si="40"/>
        <v/>
      </c>
      <c r="DU23" s="81" t="str">
        <f t="shared" ca="1" si="41"/>
        <v/>
      </c>
      <c r="DV23" s="81" t="str">
        <f t="shared" ca="1" si="42"/>
        <v/>
      </c>
      <c r="DW23" s="81" t="str">
        <f t="shared" ca="1" si="43"/>
        <v/>
      </c>
      <c r="DX23" s="81" t="str">
        <f t="shared" ca="1" si="44"/>
        <v/>
      </c>
      <c r="DY23" s="81" t="str">
        <f t="shared" ca="1" si="45"/>
        <v/>
      </c>
      <c r="DZ23" s="81" t="str">
        <f t="shared" ca="1" si="46"/>
        <v/>
      </c>
      <c r="EA23" s="81" t="str">
        <f t="shared" ca="1" si="47"/>
        <v/>
      </c>
    </row>
    <row r="24" spans="1:131" s="85" customFormat="1" ht="16.2" thickBot="1" x14ac:dyDescent="0.35">
      <c r="A24" s="289" t="str">
        <f t="shared" ca="1" si="63"/>
        <v/>
      </c>
      <c r="B24" s="289">
        <f t="shared" si="90"/>
        <v>16</v>
      </c>
      <c r="C24" s="294" t="s">
        <v>19</v>
      </c>
      <c r="D24" s="289" t="s">
        <v>0</v>
      </c>
      <c r="E24" s="289">
        <v>7</v>
      </c>
      <c r="F24" s="300">
        <v>2</v>
      </c>
      <c r="G24" s="300">
        <v>1</v>
      </c>
      <c r="H24" s="300">
        <v>2</v>
      </c>
      <c r="I24" s="300">
        <v>1</v>
      </c>
      <c r="J24" s="300">
        <v>3</v>
      </c>
      <c r="K24" s="300">
        <v>1</v>
      </c>
      <c r="L24" s="300">
        <v>2</v>
      </c>
      <c r="M24" s="300"/>
      <c r="N24" s="300">
        <f>SUM($F24:G24)</f>
        <v>3</v>
      </c>
      <c r="O24" s="300">
        <f>SUM($F24:H24)</f>
        <v>5</v>
      </c>
      <c r="P24" s="300">
        <f>SUM($F24:I24)</f>
        <v>6</v>
      </c>
      <c r="Q24" s="300">
        <f>SUM($F24:J24)</f>
        <v>9</v>
      </c>
      <c r="R24" s="300">
        <f>SUM($F24:K24)</f>
        <v>10</v>
      </c>
      <c r="S24" s="300">
        <f>SUM($F24:L24)</f>
        <v>12</v>
      </c>
      <c r="T24" s="300"/>
      <c r="U24" s="294"/>
      <c r="V24" s="289" t="str">
        <f t="shared" si="64"/>
        <v>C</v>
      </c>
      <c r="W24" s="289" t="str">
        <f t="shared" ca="1" si="65"/>
        <v>D</v>
      </c>
      <c r="X24" s="289" t="str">
        <f t="shared" ca="1" si="66"/>
        <v>Eb</v>
      </c>
      <c r="Y24" s="289" t="str">
        <f t="shared" ca="1" si="67"/>
        <v>F</v>
      </c>
      <c r="Z24" s="289" t="str">
        <f t="shared" ca="1" si="68"/>
        <v>Gb</v>
      </c>
      <c r="AA24" s="289" t="str">
        <f t="shared" ca="1" si="69"/>
        <v>A</v>
      </c>
      <c r="AB24" s="289" t="str">
        <f t="shared" ca="1" si="70"/>
        <v>Bb</v>
      </c>
      <c r="AC24" s="289"/>
      <c r="AD24" s="294">
        <f t="shared" si="72"/>
        <v>67</v>
      </c>
      <c r="AE24" s="294">
        <f t="shared" ca="1" si="73"/>
        <v>68</v>
      </c>
      <c r="AF24" s="294">
        <f t="shared" ca="1" si="74"/>
        <v>167</v>
      </c>
      <c r="AG24" s="294">
        <f t="shared" ca="1" si="75"/>
        <v>70</v>
      </c>
      <c r="AH24" s="294">
        <f t="shared" ca="1" si="76"/>
        <v>169</v>
      </c>
      <c r="AI24" s="294">
        <f t="shared" ca="1" si="77"/>
        <v>65</v>
      </c>
      <c r="AJ24" s="294">
        <f t="shared" ca="1" si="78"/>
        <v>164</v>
      </c>
      <c r="AK24" s="294"/>
      <c r="AL24" s="294" t="str">
        <f>_xlfn.CONCAT(V24," dim")</f>
        <v>C dim</v>
      </c>
      <c r="AM24" s="294" t="str">
        <f t="shared" ca="1" si="94"/>
        <v>D min</v>
      </c>
      <c r="AN24" s="294" t="str">
        <f ca="1">_xlfn.CONCAT(X24," min")</f>
        <v>Eb min</v>
      </c>
      <c r="AO24" s="294" t="str">
        <f ca="1">_xlfn.CONCAT(Y24," maj")</f>
        <v>F maj</v>
      </c>
      <c r="AP24" s="294" t="str">
        <f ca="1">_xlfn.CONCAT(Z24," aug")</f>
        <v>Gb aug</v>
      </c>
      <c r="AQ24" s="294" t="str">
        <f ca="1">_xlfn.CONCAT(AA24," dim")</f>
        <v>A dim</v>
      </c>
      <c r="AR24" s="294" t="str">
        <f ca="1">_xlfn.CONCAT(AB24," maj")</f>
        <v>Bb maj</v>
      </c>
      <c r="AS24" s="294"/>
      <c r="AT24" s="294" t="str">
        <f t="shared" ca="1" si="95"/>
        <v/>
      </c>
      <c r="AU24" s="294" t="str">
        <f t="shared" ca="1" si="93"/>
        <v/>
      </c>
      <c r="AV24" s="294" t="str">
        <f t="shared" ca="1" si="93"/>
        <v/>
      </c>
      <c r="AW24" s="294">
        <f t="shared" ca="1" si="93"/>
        <v>1</v>
      </c>
      <c r="AX24" s="294" t="str">
        <f t="shared" ca="1" si="93"/>
        <v/>
      </c>
      <c r="AY24" s="294">
        <f t="shared" ca="1" si="93"/>
        <v>1</v>
      </c>
      <c r="AZ24" s="294" t="str">
        <f t="shared" ca="1" si="93"/>
        <v/>
      </c>
      <c r="BA24" s="294" t="str">
        <f t="shared" ca="1" si="93"/>
        <v/>
      </c>
      <c r="BB24" s="294" t="str">
        <f t="shared" ca="1" si="93"/>
        <v/>
      </c>
      <c r="BC24" s="294" t="str">
        <f t="shared" ca="1" si="93"/>
        <v/>
      </c>
      <c r="BD24" s="294" t="str">
        <f t="shared" ca="1" si="93"/>
        <v/>
      </c>
      <c r="BE24" s="294" t="str">
        <f t="shared" ca="1" si="93"/>
        <v/>
      </c>
      <c r="BF24" s="289">
        <f t="shared" ca="1" si="80"/>
        <v>2</v>
      </c>
      <c r="BG24" s="302">
        <f t="shared" ca="1" si="81"/>
        <v>28.571428571428569</v>
      </c>
      <c r="BH24" s="289" t="str">
        <f t="shared" ca="1" si="82"/>
        <v/>
      </c>
      <c r="BI24" s="289" t="str">
        <f t="shared" ca="1" si="83"/>
        <v/>
      </c>
      <c r="BJ24" s="289" t="str">
        <f t="shared" ca="1" si="84"/>
        <v/>
      </c>
      <c r="BK24" s="289" t="str">
        <f t="shared" ca="1" si="85"/>
        <v/>
      </c>
      <c r="BL24" s="289" t="str">
        <f t="shared" ca="1" si="86"/>
        <v/>
      </c>
      <c r="BM24" s="289" t="str">
        <f t="shared" ca="1" si="87"/>
        <v/>
      </c>
      <c r="BN24" s="289" t="str">
        <f t="shared" ca="1" si="88"/>
        <v/>
      </c>
      <c r="BO24" s="289" t="str">
        <f t="shared" ca="1" si="89"/>
        <v/>
      </c>
      <c r="BP24" s="289"/>
      <c r="BQ24" s="83" t="e">
        <f t="shared" ca="1" si="53"/>
        <v>#VALUE!</v>
      </c>
      <c r="BR24" s="82" t="e">
        <f t="shared" ca="1" si="54"/>
        <v>#VALUE!</v>
      </c>
      <c r="BS24" s="83" t="e">
        <f t="shared" ca="1" si="55"/>
        <v>#VALUE!</v>
      </c>
      <c r="BT24" s="52" t="e">
        <f t="shared" ca="1" si="49"/>
        <v>#VALUE!</v>
      </c>
      <c r="BU24" s="51"/>
      <c r="BV24" s="52" t="e">
        <f t="shared" ca="1" si="50"/>
        <v>#VALUE!</v>
      </c>
      <c r="BW24" s="84" t="e">
        <f ca="1">VLOOKUP($BH$6,INDIRECT($BT24):$BP$861,2,FALSE)</f>
        <v>#VALUE!</v>
      </c>
      <c r="BX24" s="79" t="e">
        <f t="shared" ca="1" si="2"/>
        <v>#VALUE!</v>
      </c>
      <c r="BY24" s="78" t="e">
        <f t="shared" ca="1" si="3"/>
        <v>#VALUE!</v>
      </c>
      <c r="BZ24" s="78" t="e">
        <f t="shared" ca="1" si="4"/>
        <v>#VALUE!</v>
      </c>
      <c r="CA24" s="78" t="e">
        <f t="shared" ca="1" si="5"/>
        <v>#VALUE!</v>
      </c>
      <c r="CB24" s="78" t="e">
        <f t="shared" ca="1" si="6"/>
        <v>#VALUE!</v>
      </c>
      <c r="CC24" s="78" t="e">
        <f t="shared" ca="1" si="7"/>
        <v>#VALUE!</v>
      </c>
      <c r="CD24" s="78" t="e">
        <f t="shared" ca="1" si="8"/>
        <v>#VALUE!</v>
      </c>
      <c r="CE24" s="78" t="e">
        <f t="shared" ca="1" si="9"/>
        <v>#VALUE!</v>
      </c>
      <c r="CF24" s="78" t="e">
        <f t="shared" ca="1" si="10"/>
        <v>#VALUE!</v>
      </c>
      <c r="CG24" s="78" t="e">
        <f t="shared" ca="1" si="11"/>
        <v>#VALUE!</v>
      </c>
      <c r="CH24" s="79" t="e">
        <f t="shared" ca="1" si="12"/>
        <v>#VALUE!</v>
      </c>
      <c r="CI24" s="79" t="e">
        <f t="shared" ca="1" si="13"/>
        <v>#VALUE!</v>
      </c>
      <c r="CJ24" s="79" t="e">
        <f t="shared" ca="1" si="14"/>
        <v>#VALUE!</v>
      </c>
      <c r="CK24" s="79" t="e">
        <f t="shared" ca="1" si="15"/>
        <v>#VALUE!</v>
      </c>
      <c r="CL24" s="79" t="e">
        <f t="shared" ca="1" si="16"/>
        <v>#VALUE!</v>
      </c>
      <c r="CM24" s="79" t="e">
        <f t="shared" ca="1" si="17"/>
        <v>#VALUE!</v>
      </c>
      <c r="CN24" s="79" t="e">
        <f t="shared" ca="1" si="18"/>
        <v>#VALUE!</v>
      </c>
      <c r="CO24" s="79" t="e">
        <f t="shared" ca="1" si="19"/>
        <v>#VALUE!</v>
      </c>
      <c r="CP24" s="80" t="e">
        <f t="shared" ca="1" si="20"/>
        <v>#VALUE!</v>
      </c>
      <c r="CQ24" s="78" t="e">
        <f t="shared" ca="1" si="21"/>
        <v>#VALUE!</v>
      </c>
      <c r="DA24" s="81" t="str">
        <f t="shared" ca="1" si="51"/>
        <v/>
      </c>
      <c r="DB24" s="81" t="str">
        <f t="shared" ca="1" si="22"/>
        <v/>
      </c>
      <c r="DC24" s="81" t="str">
        <f t="shared" ca="1" si="23"/>
        <v/>
      </c>
      <c r="DD24" s="81" t="str">
        <f t="shared" ca="1" si="24"/>
        <v/>
      </c>
      <c r="DE24" s="81">
        <f t="shared" si="25"/>
        <v>0</v>
      </c>
      <c r="DF24" s="81" t="str">
        <f t="shared" ca="1" si="26"/>
        <v/>
      </c>
      <c r="DG24" s="81" t="str">
        <f t="shared" ca="1" si="27"/>
        <v/>
      </c>
      <c r="DH24" s="81" t="str">
        <f t="shared" ca="1" si="28"/>
        <v/>
      </c>
      <c r="DI24" s="81" t="str">
        <f t="shared" ca="1" si="29"/>
        <v/>
      </c>
      <c r="DJ24" s="81" t="str">
        <f t="shared" ca="1" si="30"/>
        <v/>
      </c>
      <c r="DK24" s="81" t="str">
        <f t="shared" ca="1" si="31"/>
        <v/>
      </c>
      <c r="DL24" s="81" t="str">
        <f t="shared" ca="1" si="32"/>
        <v/>
      </c>
      <c r="DM24" s="81" t="str">
        <f t="shared" ca="1" si="33"/>
        <v/>
      </c>
      <c r="DN24" s="81" t="str">
        <f t="shared" ca="1" si="34"/>
        <v/>
      </c>
      <c r="DO24" s="81" t="str">
        <f t="shared" ca="1" si="35"/>
        <v/>
      </c>
      <c r="DP24" s="81" t="str">
        <f t="shared" ca="1" si="36"/>
        <v/>
      </c>
      <c r="DQ24" s="81" t="str">
        <f t="shared" ca="1" si="37"/>
        <v/>
      </c>
      <c r="DR24" s="81" t="str">
        <f t="shared" ca="1" si="38"/>
        <v/>
      </c>
      <c r="DS24" s="81" t="str">
        <f t="shared" ca="1" si="39"/>
        <v/>
      </c>
      <c r="DT24" s="81" t="str">
        <f t="shared" ca="1" si="40"/>
        <v/>
      </c>
      <c r="DU24" s="81" t="str">
        <f t="shared" ca="1" si="41"/>
        <v/>
      </c>
      <c r="DV24" s="81" t="str">
        <f t="shared" ca="1" si="42"/>
        <v/>
      </c>
      <c r="DW24" s="81" t="str">
        <f t="shared" ca="1" si="43"/>
        <v/>
      </c>
      <c r="DX24" s="81" t="str">
        <f t="shared" ca="1" si="44"/>
        <v/>
      </c>
      <c r="DY24" s="81" t="str">
        <f t="shared" ca="1" si="45"/>
        <v/>
      </c>
      <c r="DZ24" s="81" t="str">
        <f t="shared" ca="1" si="46"/>
        <v/>
      </c>
      <c r="EA24" s="81" t="str">
        <f t="shared" ca="1" si="47"/>
        <v/>
      </c>
    </row>
    <row r="25" spans="1:131" s="85" customFormat="1" ht="16.2" thickBot="1" x14ac:dyDescent="0.35">
      <c r="A25" s="289">
        <f t="shared" ca="1" si="63"/>
        <v>6</v>
      </c>
      <c r="B25" s="289">
        <f t="shared" si="90"/>
        <v>17</v>
      </c>
      <c r="C25" s="294" t="s">
        <v>20</v>
      </c>
      <c r="D25" s="289" t="s">
        <v>0</v>
      </c>
      <c r="E25" s="289">
        <v>7</v>
      </c>
      <c r="F25" s="300">
        <v>1</v>
      </c>
      <c r="G25" s="300">
        <v>2</v>
      </c>
      <c r="H25" s="300">
        <v>2</v>
      </c>
      <c r="I25" s="300">
        <v>2</v>
      </c>
      <c r="J25" s="300">
        <v>1</v>
      </c>
      <c r="K25" s="300">
        <v>2</v>
      </c>
      <c r="L25" s="300">
        <v>2</v>
      </c>
      <c r="M25" s="300"/>
      <c r="N25" s="300">
        <f>SUM($F25:G25)</f>
        <v>3</v>
      </c>
      <c r="O25" s="300">
        <f>SUM($F25:H25)</f>
        <v>5</v>
      </c>
      <c r="P25" s="300">
        <f>SUM($F25:I25)</f>
        <v>7</v>
      </c>
      <c r="Q25" s="300">
        <f>SUM($F25:J25)</f>
        <v>8</v>
      </c>
      <c r="R25" s="300">
        <f>SUM($F25:K25)</f>
        <v>10</v>
      </c>
      <c r="S25" s="300">
        <f>SUM($F25:L25)</f>
        <v>12</v>
      </c>
      <c r="T25" s="300"/>
      <c r="U25" s="294"/>
      <c r="V25" s="289" t="str">
        <f t="shared" si="64"/>
        <v>C</v>
      </c>
      <c r="W25" s="289" t="str">
        <f t="shared" ca="1" si="65"/>
        <v>Db</v>
      </c>
      <c r="X25" s="289" t="str">
        <f t="shared" ca="1" si="66"/>
        <v>Eb</v>
      </c>
      <c r="Y25" s="289" t="str">
        <f t="shared" ca="1" si="67"/>
        <v>F</v>
      </c>
      <c r="Z25" s="289" t="str">
        <f t="shared" ca="1" si="68"/>
        <v>G</v>
      </c>
      <c r="AA25" s="289" t="str">
        <f t="shared" ca="1" si="69"/>
        <v>Ab</v>
      </c>
      <c r="AB25" s="289" t="str">
        <f t="shared" ca="1" si="70"/>
        <v>Bb</v>
      </c>
      <c r="AC25" s="289"/>
      <c r="AD25" s="294">
        <f t="shared" si="72"/>
        <v>67</v>
      </c>
      <c r="AE25" s="294">
        <f t="shared" ca="1" si="73"/>
        <v>166</v>
      </c>
      <c r="AF25" s="294">
        <f t="shared" ca="1" si="74"/>
        <v>167</v>
      </c>
      <c r="AG25" s="294">
        <f t="shared" ca="1" si="75"/>
        <v>70</v>
      </c>
      <c r="AH25" s="294">
        <f t="shared" ca="1" si="76"/>
        <v>71</v>
      </c>
      <c r="AI25" s="294">
        <f t="shared" ca="1" si="77"/>
        <v>163</v>
      </c>
      <c r="AJ25" s="294">
        <f t="shared" ca="1" si="78"/>
        <v>164</v>
      </c>
      <c r="AK25" s="294"/>
      <c r="AL25" s="294" t="str">
        <f>_xlfn.CONCAT(V25," min")</f>
        <v>C min</v>
      </c>
      <c r="AM25" s="294" t="str">
        <f ca="1">_xlfn.CONCAT(W25," maj")</f>
        <v>Db maj</v>
      </c>
      <c r="AN25" s="294" t="str">
        <f ca="1">_xlfn.CONCAT(X25," maj")</f>
        <v>Eb maj</v>
      </c>
      <c r="AO25" s="294" t="str">
        <f ca="1">_xlfn.CONCAT(Y25," min")</f>
        <v>F min</v>
      </c>
      <c r="AP25" s="294" t="str">
        <f ca="1">_xlfn.CONCAT(Z25," dim")</f>
        <v>G dim</v>
      </c>
      <c r="AQ25" s="294" t="str">
        <f ca="1">_xlfn.CONCAT(AA25," maj")</f>
        <v>Ab maj</v>
      </c>
      <c r="AR25" s="294" t="str">
        <f ca="1">_xlfn.CONCAT(AB25," min")</f>
        <v>Bb min</v>
      </c>
      <c r="AS25" s="294"/>
      <c r="AT25" s="294" t="str">
        <f t="shared" ca="1" si="95"/>
        <v/>
      </c>
      <c r="AU25" s="294" t="str">
        <f t="shared" ca="1" si="93"/>
        <v/>
      </c>
      <c r="AV25" s="294" t="str">
        <f t="shared" ca="1" si="93"/>
        <v/>
      </c>
      <c r="AW25" s="294">
        <f t="shared" ca="1" si="93"/>
        <v>1</v>
      </c>
      <c r="AX25" s="294" t="str">
        <f t="shared" ca="1" si="93"/>
        <v/>
      </c>
      <c r="AY25" s="294">
        <f t="shared" ca="1" si="93"/>
        <v>1</v>
      </c>
      <c r="AZ25" s="294" t="str">
        <f t="shared" ca="1" si="93"/>
        <v/>
      </c>
      <c r="BA25" s="294">
        <f t="shared" ca="1" si="93"/>
        <v>1</v>
      </c>
      <c r="BB25" s="294" t="str">
        <f t="shared" ca="1" si="93"/>
        <v/>
      </c>
      <c r="BC25" s="294" t="str">
        <f t="shared" ca="1" si="93"/>
        <v/>
      </c>
      <c r="BD25" s="294" t="str">
        <f t="shared" ca="1" si="93"/>
        <v/>
      </c>
      <c r="BE25" s="294" t="str">
        <f t="shared" ca="1" si="93"/>
        <v/>
      </c>
      <c r="BF25" s="289">
        <f t="shared" ca="1" si="80"/>
        <v>3</v>
      </c>
      <c r="BG25" s="302">
        <f t="shared" ca="1" si="81"/>
        <v>42.857142857142854</v>
      </c>
      <c r="BH25" s="289">
        <f t="shared" ca="1" si="82"/>
        <v>6</v>
      </c>
      <c r="BI25" s="289" t="str">
        <f t="shared" ca="1" si="83"/>
        <v/>
      </c>
      <c r="BJ25" s="289" t="str">
        <f t="shared" ca="1" si="84"/>
        <v/>
      </c>
      <c r="BK25" s="289" t="str">
        <f t="shared" ca="1" si="85"/>
        <v/>
      </c>
      <c r="BL25" s="289" t="str">
        <f t="shared" ca="1" si="86"/>
        <v/>
      </c>
      <c r="BM25" s="289" t="str">
        <f t="shared" ca="1" si="87"/>
        <v/>
      </c>
      <c r="BN25" s="289">
        <f t="shared" ca="1" si="88"/>
        <v>1</v>
      </c>
      <c r="BO25" s="289" t="str">
        <f t="shared" ca="1" si="89"/>
        <v/>
      </c>
      <c r="BP25" s="289"/>
      <c r="BQ25" s="83" t="e">
        <f t="shared" ca="1" si="53"/>
        <v>#VALUE!</v>
      </c>
      <c r="BR25" s="82" t="e">
        <f t="shared" ca="1" si="54"/>
        <v>#VALUE!</v>
      </c>
      <c r="BS25" s="83" t="e">
        <f t="shared" ca="1" si="55"/>
        <v>#VALUE!</v>
      </c>
      <c r="BT25" s="52" t="e">
        <f t="shared" ca="1" si="49"/>
        <v>#VALUE!</v>
      </c>
      <c r="BU25" s="51"/>
      <c r="BV25" s="52" t="e">
        <f t="shared" ca="1" si="50"/>
        <v>#VALUE!</v>
      </c>
      <c r="BW25" s="84" t="e">
        <f ca="1">VLOOKUP($BH$6,INDIRECT($BT25):$BP$861,2,FALSE)</f>
        <v>#VALUE!</v>
      </c>
      <c r="BX25" s="79" t="e">
        <f t="shared" ca="1" si="2"/>
        <v>#VALUE!</v>
      </c>
      <c r="BY25" s="78" t="e">
        <f t="shared" ca="1" si="3"/>
        <v>#VALUE!</v>
      </c>
      <c r="BZ25" s="78" t="e">
        <f t="shared" ca="1" si="4"/>
        <v>#VALUE!</v>
      </c>
      <c r="CA25" s="78" t="e">
        <f t="shared" ca="1" si="5"/>
        <v>#VALUE!</v>
      </c>
      <c r="CB25" s="78" t="e">
        <f t="shared" ca="1" si="6"/>
        <v>#VALUE!</v>
      </c>
      <c r="CC25" s="78" t="e">
        <f t="shared" ca="1" si="7"/>
        <v>#VALUE!</v>
      </c>
      <c r="CD25" s="78" t="e">
        <f t="shared" ca="1" si="8"/>
        <v>#VALUE!</v>
      </c>
      <c r="CE25" s="78" t="e">
        <f t="shared" ca="1" si="9"/>
        <v>#VALUE!</v>
      </c>
      <c r="CF25" s="78" t="e">
        <f t="shared" ca="1" si="10"/>
        <v>#VALUE!</v>
      </c>
      <c r="CG25" s="78" t="e">
        <f t="shared" ca="1" si="11"/>
        <v>#VALUE!</v>
      </c>
      <c r="CH25" s="79" t="e">
        <f t="shared" ca="1" si="12"/>
        <v>#VALUE!</v>
      </c>
      <c r="CI25" s="79" t="e">
        <f t="shared" ca="1" si="13"/>
        <v>#VALUE!</v>
      </c>
      <c r="CJ25" s="79" t="e">
        <f t="shared" ca="1" si="14"/>
        <v>#VALUE!</v>
      </c>
      <c r="CK25" s="79" t="e">
        <f t="shared" ca="1" si="15"/>
        <v>#VALUE!</v>
      </c>
      <c r="CL25" s="79" t="e">
        <f t="shared" ca="1" si="16"/>
        <v>#VALUE!</v>
      </c>
      <c r="CM25" s="79" t="e">
        <f t="shared" ca="1" si="17"/>
        <v>#VALUE!</v>
      </c>
      <c r="CN25" s="79" t="e">
        <f t="shared" ca="1" si="18"/>
        <v>#VALUE!</v>
      </c>
      <c r="CO25" s="79" t="e">
        <f t="shared" ca="1" si="19"/>
        <v>#VALUE!</v>
      </c>
      <c r="CP25" s="80" t="e">
        <f t="shared" ca="1" si="20"/>
        <v>#VALUE!</v>
      </c>
      <c r="CQ25" s="78" t="e">
        <f t="shared" ca="1" si="21"/>
        <v>#VALUE!</v>
      </c>
      <c r="DA25" s="81" t="str">
        <f t="shared" ca="1" si="51"/>
        <v/>
      </c>
      <c r="DB25" s="81" t="str">
        <f t="shared" ca="1" si="22"/>
        <v/>
      </c>
      <c r="DC25" s="81" t="str">
        <f t="shared" ca="1" si="23"/>
        <v/>
      </c>
      <c r="DD25" s="81" t="str">
        <f t="shared" ca="1" si="24"/>
        <v/>
      </c>
      <c r="DE25" s="81">
        <f t="shared" si="25"/>
        <v>0</v>
      </c>
      <c r="DF25" s="81" t="str">
        <f t="shared" ca="1" si="26"/>
        <v/>
      </c>
      <c r="DG25" s="81" t="str">
        <f t="shared" ca="1" si="27"/>
        <v/>
      </c>
      <c r="DH25" s="81" t="str">
        <f t="shared" ca="1" si="28"/>
        <v/>
      </c>
      <c r="DI25" s="81" t="str">
        <f t="shared" ca="1" si="29"/>
        <v/>
      </c>
      <c r="DJ25" s="81" t="str">
        <f t="shared" ca="1" si="30"/>
        <v/>
      </c>
      <c r="DK25" s="81" t="str">
        <f t="shared" ca="1" si="31"/>
        <v/>
      </c>
      <c r="DL25" s="81" t="str">
        <f t="shared" ca="1" si="32"/>
        <v/>
      </c>
      <c r="DM25" s="81" t="str">
        <f t="shared" ca="1" si="33"/>
        <v/>
      </c>
      <c r="DN25" s="81" t="str">
        <f t="shared" ca="1" si="34"/>
        <v/>
      </c>
      <c r="DO25" s="81" t="str">
        <f t="shared" ca="1" si="35"/>
        <v/>
      </c>
      <c r="DP25" s="81" t="str">
        <f t="shared" ca="1" si="36"/>
        <v/>
      </c>
      <c r="DQ25" s="81" t="str">
        <f t="shared" ca="1" si="37"/>
        <v/>
      </c>
      <c r="DR25" s="81" t="str">
        <f t="shared" ca="1" si="38"/>
        <v/>
      </c>
      <c r="DS25" s="81" t="str">
        <f t="shared" ca="1" si="39"/>
        <v/>
      </c>
      <c r="DT25" s="81" t="str">
        <f t="shared" ca="1" si="40"/>
        <v/>
      </c>
      <c r="DU25" s="81" t="str">
        <f t="shared" ca="1" si="41"/>
        <v/>
      </c>
      <c r="DV25" s="81" t="str">
        <f t="shared" ca="1" si="42"/>
        <v/>
      </c>
      <c r="DW25" s="81" t="str">
        <f t="shared" ca="1" si="43"/>
        <v/>
      </c>
      <c r="DX25" s="81" t="str">
        <f t="shared" ca="1" si="44"/>
        <v/>
      </c>
      <c r="DY25" s="81" t="str">
        <f t="shared" ca="1" si="45"/>
        <v/>
      </c>
      <c r="DZ25" s="81" t="str">
        <f t="shared" ca="1" si="46"/>
        <v/>
      </c>
      <c r="EA25" s="81" t="str">
        <f t="shared" ca="1" si="47"/>
        <v/>
      </c>
    </row>
    <row r="26" spans="1:131" s="85" customFormat="1" ht="16.2" thickBot="1" x14ac:dyDescent="0.35">
      <c r="A26" s="289" t="str">
        <f t="shared" ca="1" si="63"/>
        <v/>
      </c>
      <c r="B26" s="289">
        <f t="shared" si="90"/>
        <v>18</v>
      </c>
      <c r="C26" s="294" t="s">
        <v>21</v>
      </c>
      <c r="D26" s="289" t="s">
        <v>0</v>
      </c>
      <c r="E26" s="289">
        <v>7</v>
      </c>
      <c r="F26" s="300">
        <v>1</v>
      </c>
      <c r="G26" s="300">
        <v>2</v>
      </c>
      <c r="H26" s="300">
        <v>1</v>
      </c>
      <c r="I26" s="300">
        <v>3</v>
      </c>
      <c r="J26" s="300">
        <v>1</v>
      </c>
      <c r="K26" s="300">
        <v>2</v>
      </c>
      <c r="L26" s="300">
        <v>2</v>
      </c>
      <c r="M26" s="300"/>
      <c r="N26" s="300">
        <f>SUM($F26:G26)</f>
        <v>3</v>
      </c>
      <c r="O26" s="300">
        <f>SUM($F26:H26)</f>
        <v>4</v>
      </c>
      <c r="P26" s="300">
        <f>SUM($F26:I26)</f>
        <v>7</v>
      </c>
      <c r="Q26" s="300">
        <f>SUM($F26:J26)</f>
        <v>8</v>
      </c>
      <c r="R26" s="300">
        <f>SUM($F26:K26)</f>
        <v>10</v>
      </c>
      <c r="S26" s="300">
        <f>SUM($F26:L26)</f>
        <v>12</v>
      </c>
      <c r="T26" s="300"/>
      <c r="U26" s="294"/>
      <c r="V26" s="289" t="str">
        <f t="shared" si="64"/>
        <v>C</v>
      </c>
      <c r="W26" s="289" t="str">
        <f t="shared" ca="1" si="65"/>
        <v>Db</v>
      </c>
      <c r="X26" s="289" t="str">
        <f t="shared" ca="1" si="66"/>
        <v>Eb</v>
      </c>
      <c r="Y26" s="289" t="str">
        <f t="shared" ca="1" si="67"/>
        <v>E</v>
      </c>
      <c r="Z26" s="289" t="str">
        <f t="shared" ca="1" si="68"/>
        <v>G</v>
      </c>
      <c r="AA26" s="289" t="str">
        <f t="shared" ca="1" si="69"/>
        <v>Ab</v>
      </c>
      <c r="AB26" s="289" t="str">
        <f t="shared" ca="1" si="70"/>
        <v>Bb</v>
      </c>
      <c r="AC26" s="289"/>
      <c r="AD26" s="294">
        <f t="shared" si="72"/>
        <v>67</v>
      </c>
      <c r="AE26" s="294">
        <f t="shared" ca="1" si="73"/>
        <v>166</v>
      </c>
      <c r="AF26" s="294">
        <f t="shared" ca="1" si="74"/>
        <v>167</v>
      </c>
      <c r="AG26" s="294">
        <f t="shared" ca="1" si="75"/>
        <v>69</v>
      </c>
      <c r="AH26" s="294">
        <f t="shared" ca="1" si="76"/>
        <v>71</v>
      </c>
      <c r="AI26" s="294">
        <f t="shared" ca="1" si="77"/>
        <v>163</v>
      </c>
      <c r="AJ26" s="294">
        <f t="shared" ca="1" si="78"/>
        <v>164</v>
      </c>
      <c r="AK26" s="294"/>
      <c r="AL26" s="294" t="str">
        <f>_xlfn.CONCAT(V26," min")</f>
        <v>C min</v>
      </c>
      <c r="AM26" s="294" t="str">
        <f t="shared" ca="1" si="94"/>
        <v>Db min</v>
      </c>
      <c r="AN26" s="294" t="str">
        <f ca="1">_xlfn.CONCAT(X26," maj")</f>
        <v>Eb maj</v>
      </c>
      <c r="AO26" s="294" t="str">
        <f ca="1">_xlfn.CONCAT(Y26," aug")</f>
        <v>E aug</v>
      </c>
      <c r="AP26" s="294" t="str">
        <f ca="1">_xlfn.CONCAT(Z26," dim")</f>
        <v>G dim</v>
      </c>
      <c r="AQ26" s="294" t="str">
        <f ca="1">_xlfn.CONCAT(AA26," maj")</f>
        <v>Ab maj</v>
      </c>
      <c r="AR26" s="294" t="str">
        <f ca="1">_xlfn.CONCAT(AB26," dim")</f>
        <v>Bb dim</v>
      </c>
      <c r="AS26" s="294"/>
      <c r="AT26" s="294" t="str">
        <f t="shared" ca="1" si="95"/>
        <v/>
      </c>
      <c r="AU26" s="294" t="str">
        <f t="shared" ca="1" si="93"/>
        <v/>
      </c>
      <c r="AV26" s="294" t="str">
        <f t="shared" ca="1" si="93"/>
        <v/>
      </c>
      <c r="AW26" s="294">
        <f t="shared" ca="1" si="93"/>
        <v>1</v>
      </c>
      <c r="AX26" s="294" t="str">
        <f t="shared" ca="1" si="93"/>
        <v/>
      </c>
      <c r="AY26" s="294" t="str">
        <f t="shared" ca="1" si="93"/>
        <v/>
      </c>
      <c r="AZ26" s="294" t="str">
        <f t="shared" ca="1" si="93"/>
        <v/>
      </c>
      <c r="BA26" s="294">
        <f t="shared" ca="1" si="93"/>
        <v>1</v>
      </c>
      <c r="BB26" s="294" t="str">
        <f t="shared" ca="1" si="93"/>
        <v/>
      </c>
      <c r="BC26" s="294" t="str">
        <f t="shared" ca="1" si="93"/>
        <v/>
      </c>
      <c r="BD26" s="294" t="str">
        <f t="shared" ca="1" si="93"/>
        <v/>
      </c>
      <c r="BE26" s="294" t="str">
        <f t="shared" ca="1" si="93"/>
        <v/>
      </c>
      <c r="BF26" s="289">
        <f t="shared" ca="1" si="80"/>
        <v>2</v>
      </c>
      <c r="BG26" s="302">
        <f t="shared" ca="1" si="81"/>
        <v>28.571428571428569</v>
      </c>
      <c r="BH26" s="289" t="str">
        <f t="shared" ca="1" si="82"/>
        <v/>
      </c>
      <c r="BI26" s="289" t="str">
        <f t="shared" ca="1" si="83"/>
        <v/>
      </c>
      <c r="BJ26" s="289" t="str">
        <f t="shared" ca="1" si="84"/>
        <v/>
      </c>
      <c r="BK26" s="289" t="str">
        <f t="shared" ca="1" si="85"/>
        <v/>
      </c>
      <c r="BL26" s="289" t="str">
        <f t="shared" ca="1" si="86"/>
        <v/>
      </c>
      <c r="BM26" s="289" t="str">
        <f t="shared" ca="1" si="87"/>
        <v/>
      </c>
      <c r="BN26" s="289" t="str">
        <f t="shared" ca="1" si="88"/>
        <v/>
      </c>
      <c r="BO26" s="289" t="str">
        <f t="shared" ca="1" si="89"/>
        <v/>
      </c>
      <c r="BP26" s="289"/>
      <c r="BQ26" s="83" t="e">
        <f t="shared" ca="1" si="53"/>
        <v>#VALUE!</v>
      </c>
      <c r="BR26" s="82" t="e">
        <f t="shared" ca="1" si="54"/>
        <v>#VALUE!</v>
      </c>
      <c r="BS26" s="83" t="e">
        <f t="shared" ca="1" si="55"/>
        <v>#VALUE!</v>
      </c>
      <c r="BT26" s="52" t="e">
        <f t="shared" ca="1" si="49"/>
        <v>#VALUE!</v>
      </c>
      <c r="BU26" s="51"/>
      <c r="BV26" s="52" t="e">
        <f t="shared" ca="1" si="50"/>
        <v>#VALUE!</v>
      </c>
      <c r="BW26" s="84" t="e">
        <f ca="1">VLOOKUP($BH$6,INDIRECT($BT26):$BP$861,2,FALSE)</f>
        <v>#VALUE!</v>
      </c>
      <c r="BX26" s="79" t="e">
        <f t="shared" ca="1" si="2"/>
        <v>#VALUE!</v>
      </c>
      <c r="BY26" s="78" t="e">
        <f t="shared" ca="1" si="3"/>
        <v>#VALUE!</v>
      </c>
      <c r="BZ26" s="78" t="e">
        <f t="shared" ca="1" si="4"/>
        <v>#VALUE!</v>
      </c>
      <c r="CA26" s="78" t="e">
        <f t="shared" ca="1" si="5"/>
        <v>#VALUE!</v>
      </c>
      <c r="CB26" s="78" t="e">
        <f t="shared" ca="1" si="6"/>
        <v>#VALUE!</v>
      </c>
      <c r="CC26" s="78" t="e">
        <f t="shared" ca="1" si="7"/>
        <v>#VALUE!</v>
      </c>
      <c r="CD26" s="78" t="e">
        <f t="shared" ca="1" si="8"/>
        <v>#VALUE!</v>
      </c>
      <c r="CE26" s="78" t="e">
        <f t="shared" ca="1" si="9"/>
        <v>#VALUE!</v>
      </c>
      <c r="CF26" s="78" t="e">
        <f t="shared" ca="1" si="10"/>
        <v>#VALUE!</v>
      </c>
      <c r="CG26" s="78" t="e">
        <f t="shared" ca="1" si="11"/>
        <v>#VALUE!</v>
      </c>
      <c r="CH26" s="79" t="e">
        <f t="shared" ca="1" si="12"/>
        <v>#VALUE!</v>
      </c>
      <c r="CI26" s="79" t="e">
        <f t="shared" ca="1" si="13"/>
        <v>#VALUE!</v>
      </c>
      <c r="CJ26" s="79" t="e">
        <f t="shared" ca="1" si="14"/>
        <v>#VALUE!</v>
      </c>
      <c r="CK26" s="79" t="e">
        <f t="shared" ca="1" si="15"/>
        <v>#VALUE!</v>
      </c>
      <c r="CL26" s="79" t="e">
        <f t="shared" ca="1" si="16"/>
        <v>#VALUE!</v>
      </c>
      <c r="CM26" s="79" t="e">
        <f t="shared" ca="1" si="17"/>
        <v>#VALUE!</v>
      </c>
      <c r="CN26" s="79" t="e">
        <f t="shared" ca="1" si="18"/>
        <v>#VALUE!</v>
      </c>
      <c r="CO26" s="79" t="e">
        <f t="shared" ca="1" si="19"/>
        <v>#VALUE!</v>
      </c>
      <c r="CP26" s="80" t="e">
        <f t="shared" ca="1" si="20"/>
        <v>#VALUE!</v>
      </c>
      <c r="CQ26" s="78" t="e">
        <f t="shared" ca="1" si="21"/>
        <v>#VALUE!</v>
      </c>
      <c r="DA26" s="81" t="str">
        <f t="shared" ca="1" si="51"/>
        <v/>
      </c>
      <c r="DB26" s="81" t="str">
        <f t="shared" ca="1" si="22"/>
        <v/>
      </c>
      <c r="DC26" s="81" t="str">
        <f t="shared" ca="1" si="23"/>
        <v/>
      </c>
      <c r="DD26" s="81" t="str">
        <f t="shared" ca="1" si="24"/>
        <v/>
      </c>
      <c r="DE26" s="81">
        <f t="shared" si="25"/>
        <v>0</v>
      </c>
      <c r="DF26" s="81" t="str">
        <f t="shared" ca="1" si="26"/>
        <v/>
      </c>
      <c r="DG26" s="81" t="str">
        <f t="shared" ca="1" si="27"/>
        <v/>
      </c>
      <c r="DH26" s="81" t="str">
        <f t="shared" ca="1" si="28"/>
        <v/>
      </c>
      <c r="DI26" s="81" t="str">
        <f t="shared" ca="1" si="29"/>
        <v/>
      </c>
      <c r="DJ26" s="81" t="str">
        <f t="shared" ca="1" si="30"/>
        <v/>
      </c>
      <c r="DK26" s="81" t="str">
        <f t="shared" ca="1" si="31"/>
        <v/>
      </c>
      <c r="DL26" s="81" t="str">
        <f t="shared" ca="1" si="32"/>
        <v/>
      </c>
      <c r="DM26" s="81" t="str">
        <f t="shared" ca="1" si="33"/>
        <v/>
      </c>
      <c r="DN26" s="81" t="str">
        <f t="shared" ca="1" si="34"/>
        <v/>
      </c>
      <c r="DO26" s="81" t="str">
        <f t="shared" ca="1" si="35"/>
        <v/>
      </c>
      <c r="DP26" s="81" t="str">
        <f t="shared" ca="1" si="36"/>
        <v/>
      </c>
      <c r="DQ26" s="81" t="str">
        <f t="shared" ca="1" si="37"/>
        <v/>
      </c>
      <c r="DR26" s="81" t="str">
        <f t="shared" ca="1" si="38"/>
        <v/>
      </c>
      <c r="DS26" s="81" t="str">
        <f t="shared" ca="1" si="39"/>
        <v/>
      </c>
      <c r="DT26" s="81" t="str">
        <f t="shared" ca="1" si="40"/>
        <v/>
      </c>
      <c r="DU26" s="81" t="str">
        <f t="shared" ca="1" si="41"/>
        <v/>
      </c>
      <c r="DV26" s="81" t="str">
        <f t="shared" ca="1" si="42"/>
        <v/>
      </c>
      <c r="DW26" s="81" t="str">
        <f t="shared" ca="1" si="43"/>
        <v/>
      </c>
      <c r="DX26" s="81" t="str">
        <f t="shared" ca="1" si="44"/>
        <v/>
      </c>
      <c r="DY26" s="81" t="str">
        <f t="shared" ca="1" si="45"/>
        <v/>
      </c>
      <c r="DZ26" s="81" t="str">
        <f t="shared" ca="1" si="46"/>
        <v/>
      </c>
      <c r="EA26" s="81" t="str">
        <f t="shared" ca="1" si="47"/>
        <v/>
      </c>
    </row>
    <row r="27" spans="1:131" s="85" customFormat="1" ht="16.2" thickBot="1" x14ac:dyDescent="0.35">
      <c r="A27" s="289" t="str">
        <f t="shared" ca="1" si="63"/>
        <v/>
      </c>
      <c r="B27" s="289">
        <f t="shared" si="90"/>
        <v>19</v>
      </c>
      <c r="C27" s="294" t="s">
        <v>274</v>
      </c>
      <c r="D27" s="289" t="s">
        <v>0</v>
      </c>
      <c r="E27" s="289">
        <v>7</v>
      </c>
      <c r="F27" s="300">
        <v>1</v>
      </c>
      <c r="G27" s="300">
        <v>3</v>
      </c>
      <c r="H27" s="300">
        <v>1</v>
      </c>
      <c r="I27" s="300">
        <v>2</v>
      </c>
      <c r="J27" s="300">
        <v>1</v>
      </c>
      <c r="K27" s="300">
        <v>2</v>
      </c>
      <c r="L27" s="300">
        <v>2</v>
      </c>
      <c r="M27" s="300"/>
      <c r="N27" s="300">
        <f>SUM($F27:G27)</f>
        <v>4</v>
      </c>
      <c r="O27" s="300">
        <f>SUM($F27:H27)</f>
        <v>5</v>
      </c>
      <c r="P27" s="300">
        <f>SUM($F27:I27)</f>
        <v>7</v>
      </c>
      <c r="Q27" s="300">
        <f>SUM($F27:J27)</f>
        <v>8</v>
      </c>
      <c r="R27" s="300">
        <f>SUM($F27:K27)</f>
        <v>10</v>
      </c>
      <c r="S27" s="300">
        <f>SUM($F27:L27)</f>
        <v>12</v>
      </c>
      <c r="T27" s="300"/>
      <c r="U27" s="294"/>
      <c r="V27" s="289" t="str">
        <f t="shared" si="64"/>
        <v>C</v>
      </c>
      <c r="W27" s="289" t="str">
        <f t="shared" ca="1" si="65"/>
        <v>Db</v>
      </c>
      <c r="X27" s="289" t="str">
        <f t="shared" ca="1" si="66"/>
        <v>E</v>
      </c>
      <c r="Y27" s="289" t="str">
        <f t="shared" ca="1" si="67"/>
        <v>F</v>
      </c>
      <c r="Z27" s="289" t="str">
        <f t="shared" ca="1" si="68"/>
        <v>G</v>
      </c>
      <c r="AA27" s="289" t="str">
        <f t="shared" ca="1" si="69"/>
        <v>Ab</v>
      </c>
      <c r="AB27" s="289" t="str">
        <f t="shared" ca="1" si="70"/>
        <v>Bb</v>
      </c>
      <c r="AC27" s="289"/>
      <c r="AD27" s="294">
        <f t="shared" si="72"/>
        <v>67</v>
      </c>
      <c r="AE27" s="294">
        <f t="shared" ca="1" si="73"/>
        <v>166</v>
      </c>
      <c r="AF27" s="294">
        <f t="shared" ca="1" si="74"/>
        <v>69</v>
      </c>
      <c r="AG27" s="294">
        <f t="shared" ca="1" si="75"/>
        <v>70</v>
      </c>
      <c r="AH27" s="294">
        <f t="shared" ca="1" si="76"/>
        <v>71</v>
      </c>
      <c r="AI27" s="294">
        <f t="shared" ca="1" si="77"/>
        <v>163</v>
      </c>
      <c r="AJ27" s="294">
        <f t="shared" ca="1" si="78"/>
        <v>164</v>
      </c>
      <c r="AK27" s="294"/>
      <c r="AL27" s="294" t="str">
        <f>_xlfn.CONCAT(V27," maj")</f>
        <v>C maj</v>
      </c>
      <c r="AM27" s="294" t="str">
        <f ca="1">_xlfn.CONCAT(W27," maj")</f>
        <v>Db maj</v>
      </c>
      <c r="AN27" s="294" t="str">
        <f ca="1">_xlfn.CONCAT(X27," dim")</f>
        <v>E dim</v>
      </c>
      <c r="AO27" s="294" t="str">
        <f ca="1">_xlfn.CONCAT(Y27," min")</f>
        <v>F min</v>
      </c>
      <c r="AP27" s="294" t="str">
        <f ca="1">_xlfn.CONCAT(Z27," dim")</f>
        <v>G dim</v>
      </c>
      <c r="AQ27" s="294" t="str">
        <f ca="1">_xlfn.CONCAT(AA27," aug")</f>
        <v>Ab aug</v>
      </c>
      <c r="AR27" s="294" t="str">
        <f ca="1">_xlfn.CONCAT(AB27," min")</f>
        <v>Bb min</v>
      </c>
      <c r="AS27" s="294"/>
      <c r="AT27" s="294" t="str">
        <f t="shared" ca="1" si="95"/>
        <v/>
      </c>
      <c r="AU27" s="294" t="str">
        <f t="shared" ca="1" si="93"/>
        <v/>
      </c>
      <c r="AV27" s="294" t="str">
        <f t="shared" ca="1" si="93"/>
        <v/>
      </c>
      <c r="AW27" s="294" t="str">
        <f t="shared" ca="1" si="93"/>
        <v/>
      </c>
      <c r="AX27" s="294" t="str">
        <f t="shared" ca="1" si="93"/>
        <v/>
      </c>
      <c r="AY27" s="294">
        <f t="shared" ca="1" si="93"/>
        <v>1</v>
      </c>
      <c r="AZ27" s="294" t="str">
        <f t="shared" ca="1" si="93"/>
        <v/>
      </c>
      <c r="BA27" s="294">
        <f t="shared" ca="1" si="93"/>
        <v>1</v>
      </c>
      <c r="BB27" s="294" t="str">
        <f t="shared" ca="1" si="93"/>
        <v/>
      </c>
      <c r="BC27" s="294" t="str">
        <f t="shared" ca="1" si="93"/>
        <v/>
      </c>
      <c r="BD27" s="294" t="str">
        <f t="shared" ca="1" si="93"/>
        <v/>
      </c>
      <c r="BE27" s="294" t="str">
        <f t="shared" ca="1" si="93"/>
        <v/>
      </c>
      <c r="BF27" s="289">
        <f t="shared" ca="1" si="80"/>
        <v>2</v>
      </c>
      <c r="BG27" s="302">
        <f t="shared" ca="1" si="81"/>
        <v>28.571428571428569</v>
      </c>
      <c r="BH27" s="289" t="str">
        <f t="shared" ca="1" si="82"/>
        <v/>
      </c>
      <c r="BI27" s="289" t="str">
        <f t="shared" ca="1" si="83"/>
        <v/>
      </c>
      <c r="BJ27" s="289" t="str">
        <f t="shared" ca="1" si="84"/>
        <v/>
      </c>
      <c r="BK27" s="289" t="str">
        <f t="shared" ca="1" si="85"/>
        <v/>
      </c>
      <c r="BL27" s="289" t="str">
        <f t="shared" ca="1" si="86"/>
        <v/>
      </c>
      <c r="BM27" s="289" t="str">
        <f t="shared" ca="1" si="87"/>
        <v/>
      </c>
      <c r="BN27" s="289" t="str">
        <f t="shared" ca="1" si="88"/>
        <v/>
      </c>
      <c r="BO27" s="289" t="str">
        <f t="shared" ca="1" si="89"/>
        <v/>
      </c>
      <c r="BP27" s="289"/>
      <c r="BQ27" s="83" t="e">
        <f t="shared" ca="1" si="53"/>
        <v>#VALUE!</v>
      </c>
      <c r="BR27" s="82" t="e">
        <f t="shared" ca="1" si="54"/>
        <v>#VALUE!</v>
      </c>
      <c r="BS27" s="83" t="e">
        <f t="shared" ca="1" si="55"/>
        <v>#VALUE!</v>
      </c>
      <c r="BT27" s="52" t="e">
        <f t="shared" ca="1" si="49"/>
        <v>#VALUE!</v>
      </c>
      <c r="BU27" s="51"/>
      <c r="BV27" s="52" t="e">
        <f t="shared" ca="1" si="50"/>
        <v>#VALUE!</v>
      </c>
      <c r="BW27" s="84" t="e">
        <f ca="1">VLOOKUP($BH$6,INDIRECT($BT27):$BP$861,2,FALSE)</f>
        <v>#VALUE!</v>
      </c>
      <c r="BX27" s="79" t="e">
        <f t="shared" ca="1" si="2"/>
        <v>#VALUE!</v>
      </c>
      <c r="BY27" s="78" t="e">
        <f t="shared" ca="1" si="3"/>
        <v>#VALUE!</v>
      </c>
      <c r="BZ27" s="78" t="e">
        <f t="shared" ca="1" si="4"/>
        <v>#VALUE!</v>
      </c>
      <c r="CA27" s="78" t="e">
        <f t="shared" ca="1" si="5"/>
        <v>#VALUE!</v>
      </c>
      <c r="CB27" s="78" t="e">
        <f t="shared" ca="1" si="6"/>
        <v>#VALUE!</v>
      </c>
      <c r="CC27" s="78" t="e">
        <f t="shared" ca="1" si="7"/>
        <v>#VALUE!</v>
      </c>
      <c r="CD27" s="78" t="e">
        <f t="shared" ca="1" si="8"/>
        <v>#VALUE!</v>
      </c>
      <c r="CE27" s="78" t="e">
        <f t="shared" ca="1" si="9"/>
        <v>#VALUE!</v>
      </c>
      <c r="CF27" s="78" t="e">
        <f t="shared" ca="1" si="10"/>
        <v>#VALUE!</v>
      </c>
      <c r="CG27" s="78" t="e">
        <f t="shared" ca="1" si="11"/>
        <v>#VALUE!</v>
      </c>
      <c r="CH27" s="79" t="e">
        <f t="shared" ca="1" si="12"/>
        <v>#VALUE!</v>
      </c>
      <c r="CI27" s="79" t="e">
        <f t="shared" ca="1" si="13"/>
        <v>#VALUE!</v>
      </c>
      <c r="CJ27" s="79" t="e">
        <f t="shared" ca="1" si="14"/>
        <v>#VALUE!</v>
      </c>
      <c r="CK27" s="79" t="e">
        <f t="shared" ca="1" si="15"/>
        <v>#VALUE!</v>
      </c>
      <c r="CL27" s="79" t="e">
        <f t="shared" ca="1" si="16"/>
        <v>#VALUE!</v>
      </c>
      <c r="CM27" s="79" t="e">
        <f t="shared" ca="1" si="17"/>
        <v>#VALUE!</v>
      </c>
      <c r="CN27" s="79" t="e">
        <f t="shared" ca="1" si="18"/>
        <v>#VALUE!</v>
      </c>
      <c r="CO27" s="79" t="e">
        <f t="shared" ca="1" si="19"/>
        <v>#VALUE!</v>
      </c>
      <c r="CP27" s="80" t="e">
        <f t="shared" ca="1" si="20"/>
        <v>#VALUE!</v>
      </c>
      <c r="CQ27" s="78" t="e">
        <f t="shared" ca="1" si="21"/>
        <v>#VALUE!</v>
      </c>
      <c r="DA27" s="81" t="str">
        <f t="shared" ca="1" si="51"/>
        <v/>
      </c>
      <c r="DB27" s="81" t="str">
        <f t="shared" ca="1" si="22"/>
        <v/>
      </c>
      <c r="DC27" s="81" t="str">
        <f t="shared" ca="1" si="23"/>
        <v/>
      </c>
      <c r="DD27" s="81" t="str">
        <f t="shared" ca="1" si="24"/>
        <v/>
      </c>
      <c r="DE27" s="81">
        <f t="shared" si="25"/>
        <v>0</v>
      </c>
      <c r="DF27" s="81" t="str">
        <f t="shared" ca="1" si="26"/>
        <v/>
      </c>
      <c r="DG27" s="81" t="str">
        <f t="shared" ca="1" si="27"/>
        <v/>
      </c>
      <c r="DH27" s="81" t="str">
        <f t="shared" ca="1" si="28"/>
        <v/>
      </c>
      <c r="DI27" s="81" t="str">
        <f t="shared" ca="1" si="29"/>
        <v/>
      </c>
      <c r="DJ27" s="81" t="str">
        <f t="shared" ca="1" si="30"/>
        <v/>
      </c>
      <c r="DK27" s="81" t="str">
        <f t="shared" ca="1" si="31"/>
        <v/>
      </c>
      <c r="DL27" s="81" t="str">
        <f t="shared" ca="1" si="32"/>
        <v/>
      </c>
      <c r="DM27" s="81" t="str">
        <f t="shared" ca="1" si="33"/>
        <v/>
      </c>
      <c r="DN27" s="81" t="str">
        <f t="shared" ca="1" si="34"/>
        <v/>
      </c>
      <c r="DO27" s="81" t="str">
        <f t="shared" ca="1" si="35"/>
        <v/>
      </c>
      <c r="DP27" s="81" t="str">
        <f t="shared" ca="1" si="36"/>
        <v/>
      </c>
      <c r="DQ27" s="81" t="str">
        <f t="shared" ca="1" si="37"/>
        <v/>
      </c>
      <c r="DR27" s="81" t="str">
        <f t="shared" ca="1" si="38"/>
        <v/>
      </c>
      <c r="DS27" s="81" t="str">
        <f t="shared" ca="1" si="39"/>
        <v/>
      </c>
      <c r="DT27" s="81" t="str">
        <f t="shared" ca="1" si="40"/>
        <v/>
      </c>
      <c r="DU27" s="81" t="str">
        <f t="shared" ca="1" si="41"/>
        <v/>
      </c>
      <c r="DV27" s="81" t="str">
        <f t="shared" ca="1" si="42"/>
        <v/>
      </c>
      <c r="DW27" s="81" t="str">
        <f t="shared" ca="1" si="43"/>
        <v/>
      </c>
      <c r="DX27" s="81" t="str">
        <f t="shared" ca="1" si="44"/>
        <v/>
      </c>
      <c r="DY27" s="81" t="str">
        <f t="shared" ca="1" si="45"/>
        <v/>
      </c>
      <c r="DZ27" s="81" t="str">
        <f t="shared" ca="1" si="46"/>
        <v/>
      </c>
      <c r="EA27" s="81" t="str">
        <f t="shared" ca="1" si="47"/>
        <v/>
      </c>
    </row>
    <row r="28" spans="1:131" s="85" customFormat="1" ht="16.2" thickBot="1" x14ac:dyDescent="0.35">
      <c r="A28" s="289" t="str">
        <f t="shared" ca="1" si="63"/>
        <v/>
      </c>
      <c r="B28" s="289">
        <f t="shared" si="90"/>
        <v>20</v>
      </c>
      <c r="C28" s="294" t="s">
        <v>22</v>
      </c>
      <c r="D28" s="289" t="s">
        <v>0</v>
      </c>
      <c r="E28" s="289">
        <v>7</v>
      </c>
      <c r="F28" s="300">
        <v>2</v>
      </c>
      <c r="G28" s="300">
        <v>2</v>
      </c>
      <c r="H28" s="300">
        <v>2</v>
      </c>
      <c r="I28" s="300">
        <v>1</v>
      </c>
      <c r="J28" s="300">
        <v>2</v>
      </c>
      <c r="K28" s="300">
        <v>2</v>
      </c>
      <c r="L28" s="300">
        <v>1</v>
      </c>
      <c r="M28" s="300"/>
      <c r="N28" s="300">
        <f>SUM($F28:G28)</f>
        <v>4</v>
      </c>
      <c r="O28" s="300">
        <f>SUM($F28:H28)</f>
        <v>6</v>
      </c>
      <c r="P28" s="300">
        <f>SUM($F28:I28)</f>
        <v>7</v>
      </c>
      <c r="Q28" s="300">
        <f>SUM($F28:J28)</f>
        <v>9</v>
      </c>
      <c r="R28" s="300">
        <f>SUM($F28:K28)</f>
        <v>11</v>
      </c>
      <c r="S28" s="300">
        <f>SUM($F28:L28)</f>
        <v>12</v>
      </c>
      <c r="T28" s="300"/>
      <c r="U28" s="294"/>
      <c r="V28" s="289" t="str">
        <f t="shared" si="64"/>
        <v>C</v>
      </c>
      <c r="W28" s="289" t="str">
        <f t="shared" ca="1" si="65"/>
        <v>D</v>
      </c>
      <c r="X28" s="289" t="str">
        <f t="shared" ca="1" si="66"/>
        <v>E</v>
      </c>
      <c r="Y28" s="289" t="str">
        <f t="shared" ca="1" si="67"/>
        <v>Gb</v>
      </c>
      <c r="Z28" s="289" t="str">
        <f t="shared" ca="1" si="68"/>
        <v>G</v>
      </c>
      <c r="AA28" s="289" t="str">
        <f t="shared" ca="1" si="69"/>
        <v>A</v>
      </c>
      <c r="AB28" s="289" t="str">
        <f t="shared" ca="1" si="70"/>
        <v>B</v>
      </c>
      <c r="AC28" s="289"/>
      <c r="AD28" s="294">
        <f t="shared" si="72"/>
        <v>67</v>
      </c>
      <c r="AE28" s="294">
        <f t="shared" ca="1" si="73"/>
        <v>68</v>
      </c>
      <c r="AF28" s="294">
        <f t="shared" ca="1" si="74"/>
        <v>69</v>
      </c>
      <c r="AG28" s="294">
        <f t="shared" ca="1" si="75"/>
        <v>169</v>
      </c>
      <c r="AH28" s="294">
        <f t="shared" ca="1" si="76"/>
        <v>71</v>
      </c>
      <c r="AI28" s="294">
        <f t="shared" ca="1" si="77"/>
        <v>65</v>
      </c>
      <c r="AJ28" s="294">
        <f t="shared" ca="1" si="78"/>
        <v>66</v>
      </c>
      <c r="AK28" s="294"/>
      <c r="AL28" s="294" t="str">
        <f>_xlfn.CONCAT(V28," maj")</f>
        <v>C maj</v>
      </c>
      <c r="AM28" s="294" t="str">
        <f ca="1">_xlfn.CONCAT(W28," maj")</f>
        <v>D maj</v>
      </c>
      <c r="AN28" s="294" t="str">
        <f ca="1">_xlfn.CONCAT(X28," min")</f>
        <v>E min</v>
      </c>
      <c r="AO28" s="294" t="str">
        <f t="shared" ref="AO28:AP33" ca="1" si="96">_xlfn.CONCAT(Y28," dim")</f>
        <v>Gb dim</v>
      </c>
      <c r="AP28" s="294" t="str">
        <f ca="1">_xlfn.CONCAT(Z28," maj")</f>
        <v>G maj</v>
      </c>
      <c r="AQ28" s="294" t="str">
        <f ca="1">_xlfn.CONCAT(AA28," min")</f>
        <v>A min</v>
      </c>
      <c r="AR28" s="294" t="str">
        <f ca="1">_xlfn.CONCAT(AB28," min")</f>
        <v>B min</v>
      </c>
      <c r="AS28" s="294"/>
      <c r="AT28" s="294" t="str">
        <f t="shared" ca="1" si="95"/>
        <v/>
      </c>
      <c r="AU28" s="294" t="str">
        <f t="shared" ca="1" si="93"/>
        <v/>
      </c>
      <c r="AV28" s="294" t="str">
        <f t="shared" ca="1" si="93"/>
        <v/>
      </c>
      <c r="AW28" s="294" t="str">
        <f t="shared" ca="1" si="93"/>
        <v/>
      </c>
      <c r="AX28" s="294" t="str">
        <f t="shared" ca="1" si="93"/>
        <v/>
      </c>
      <c r="AY28" s="294" t="str">
        <f t="shared" ca="1" si="93"/>
        <v/>
      </c>
      <c r="AZ28" s="294" t="str">
        <f t="shared" ca="1" si="93"/>
        <v/>
      </c>
      <c r="BA28" s="294">
        <f t="shared" ca="1" si="93"/>
        <v>1</v>
      </c>
      <c r="BB28" s="294" t="str">
        <f t="shared" ca="1" si="93"/>
        <v/>
      </c>
      <c r="BC28" s="294" t="str">
        <f t="shared" ca="1" si="93"/>
        <v/>
      </c>
      <c r="BD28" s="294" t="str">
        <f t="shared" ca="1" si="93"/>
        <v/>
      </c>
      <c r="BE28" s="294" t="str">
        <f t="shared" ca="1" si="93"/>
        <v/>
      </c>
      <c r="BF28" s="289">
        <f t="shared" ca="1" si="80"/>
        <v>1</v>
      </c>
      <c r="BG28" s="302">
        <f t="shared" ca="1" si="81"/>
        <v>14.285714285714285</v>
      </c>
      <c r="BH28" s="289" t="str">
        <f t="shared" ca="1" si="82"/>
        <v/>
      </c>
      <c r="BI28" s="289" t="str">
        <f t="shared" ca="1" si="83"/>
        <v/>
      </c>
      <c r="BJ28" s="289" t="str">
        <f t="shared" ca="1" si="84"/>
        <v/>
      </c>
      <c r="BK28" s="289" t="str">
        <f t="shared" ca="1" si="85"/>
        <v/>
      </c>
      <c r="BL28" s="289" t="str">
        <f t="shared" ca="1" si="86"/>
        <v/>
      </c>
      <c r="BM28" s="289" t="str">
        <f t="shared" ca="1" si="87"/>
        <v/>
      </c>
      <c r="BN28" s="289" t="str">
        <f t="shared" ca="1" si="88"/>
        <v/>
      </c>
      <c r="BO28" s="289" t="str">
        <f t="shared" ca="1" si="89"/>
        <v/>
      </c>
      <c r="BP28" s="289"/>
      <c r="BQ28" s="83" t="e">
        <f t="shared" ca="1" si="53"/>
        <v>#VALUE!</v>
      </c>
      <c r="BR28" s="82" t="e">
        <f t="shared" ca="1" si="54"/>
        <v>#VALUE!</v>
      </c>
      <c r="BS28" s="83" t="e">
        <f t="shared" ca="1" si="55"/>
        <v>#VALUE!</v>
      </c>
      <c r="BT28" s="52" t="e">
        <f t="shared" ca="1" si="49"/>
        <v>#VALUE!</v>
      </c>
      <c r="BU28" s="51"/>
      <c r="BV28" s="52" t="e">
        <f t="shared" ca="1" si="50"/>
        <v>#VALUE!</v>
      </c>
      <c r="BW28" s="84" t="e">
        <f ca="1">VLOOKUP($BH$6,INDIRECT($BT28):$BP$861,2,FALSE)</f>
        <v>#VALUE!</v>
      </c>
      <c r="BX28" s="79" t="e">
        <f t="shared" ca="1" si="2"/>
        <v>#VALUE!</v>
      </c>
      <c r="BY28" s="78" t="e">
        <f t="shared" ca="1" si="3"/>
        <v>#VALUE!</v>
      </c>
      <c r="BZ28" s="78" t="e">
        <f t="shared" ca="1" si="4"/>
        <v>#VALUE!</v>
      </c>
      <c r="CA28" s="78" t="e">
        <f t="shared" ca="1" si="5"/>
        <v>#VALUE!</v>
      </c>
      <c r="CB28" s="78" t="e">
        <f t="shared" ca="1" si="6"/>
        <v>#VALUE!</v>
      </c>
      <c r="CC28" s="78" t="e">
        <f t="shared" ca="1" si="7"/>
        <v>#VALUE!</v>
      </c>
      <c r="CD28" s="78" t="e">
        <f t="shared" ca="1" si="8"/>
        <v>#VALUE!</v>
      </c>
      <c r="CE28" s="78" t="e">
        <f t="shared" ca="1" si="9"/>
        <v>#VALUE!</v>
      </c>
      <c r="CF28" s="78" t="e">
        <f t="shared" ca="1" si="10"/>
        <v>#VALUE!</v>
      </c>
      <c r="CG28" s="78" t="e">
        <f t="shared" ca="1" si="11"/>
        <v>#VALUE!</v>
      </c>
      <c r="CH28" s="79" t="e">
        <f t="shared" ca="1" si="12"/>
        <v>#VALUE!</v>
      </c>
      <c r="CI28" s="79" t="e">
        <f t="shared" ca="1" si="13"/>
        <v>#VALUE!</v>
      </c>
      <c r="CJ28" s="79" t="e">
        <f t="shared" ca="1" si="14"/>
        <v>#VALUE!</v>
      </c>
      <c r="CK28" s="79" t="e">
        <f t="shared" ca="1" si="15"/>
        <v>#VALUE!</v>
      </c>
      <c r="CL28" s="79" t="e">
        <f t="shared" ca="1" si="16"/>
        <v>#VALUE!</v>
      </c>
      <c r="CM28" s="79" t="e">
        <f t="shared" ca="1" si="17"/>
        <v>#VALUE!</v>
      </c>
      <c r="CN28" s="79" t="e">
        <f t="shared" ca="1" si="18"/>
        <v>#VALUE!</v>
      </c>
      <c r="CO28" s="79" t="e">
        <f t="shared" ca="1" si="19"/>
        <v>#VALUE!</v>
      </c>
      <c r="CP28" s="80" t="e">
        <f t="shared" ca="1" si="20"/>
        <v>#VALUE!</v>
      </c>
      <c r="CQ28" s="78" t="e">
        <f t="shared" ca="1" si="21"/>
        <v>#VALUE!</v>
      </c>
      <c r="DA28" s="81" t="str">
        <f t="shared" ca="1" si="51"/>
        <v/>
      </c>
      <c r="DB28" s="81" t="str">
        <f t="shared" ca="1" si="22"/>
        <v/>
      </c>
      <c r="DC28" s="81" t="str">
        <f t="shared" ca="1" si="23"/>
        <v/>
      </c>
      <c r="DD28" s="81" t="str">
        <f t="shared" ca="1" si="24"/>
        <v/>
      </c>
      <c r="DE28" s="81">
        <f t="shared" si="25"/>
        <v>0</v>
      </c>
      <c r="DF28" s="81" t="str">
        <f t="shared" ca="1" si="26"/>
        <v/>
      </c>
      <c r="DG28" s="81" t="str">
        <f t="shared" ca="1" si="27"/>
        <v/>
      </c>
      <c r="DH28" s="81" t="str">
        <f t="shared" ca="1" si="28"/>
        <v/>
      </c>
      <c r="DI28" s="81" t="str">
        <f t="shared" ca="1" si="29"/>
        <v/>
      </c>
      <c r="DJ28" s="81" t="str">
        <f t="shared" ca="1" si="30"/>
        <v/>
      </c>
      <c r="DK28" s="81" t="str">
        <f t="shared" ca="1" si="31"/>
        <v/>
      </c>
      <c r="DL28" s="81" t="str">
        <f t="shared" ca="1" si="32"/>
        <v/>
      </c>
      <c r="DM28" s="81" t="str">
        <f t="shared" ca="1" si="33"/>
        <v/>
      </c>
      <c r="DN28" s="81" t="str">
        <f t="shared" ca="1" si="34"/>
        <v/>
      </c>
      <c r="DO28" s="81" t="str">
        <f t="shared" ca="1" si="35"/>
        <v/>
      </c>
      <c r="DP28" s="81" t="str">
        <f t="shared" ca="1" si="36"/>
        <v/>
      </c>
      <c r="DQ28" s="81" t="str">
        <f t="shared" ca="1" si="37"/>
        <v/>
      </c>
      <c r="DR28" s="81" t="str">
        <f t="shared" ca="1" si="38"/>
        <v/>
      </c>
      <c r="DS28" s="81" t="str">
        <f t="shared" ca="1" si="39"/>
        <v/>
      </c>
      <c r="DT28" s="81" t="str">
        <f t="shared" ca="1" si="40"/>
        <v/>
      </c>
      <c r="DU28" s="81" t="str">
        <f t="shared" ca="1" si="41"/>
        <v/>
      </c>
      <c r="DV28" s="81" t="str">
        <f t="shared" ca="1" si="42"/>
        <v/>
      </c>
      <c r="DW28" s="81" t="str">
        <f t="shared" ca="1" si="43"/>
        <v/>
      </c>
      <c r="DX28" s="81" t="str">
        <f t="shared" ca="1" si="44"/>
        <v/>
      </c>
      <c r="DY28" s="81" t="str">
        <f t="shared" ca="1" si="45"/>
        <v/>
      </c>
      <c r="DZ28" s="81" t="str">
        <f t="shared" ca="1" si="46"/>
        <v/>
      </c>
      <c r="EA28" s="81" t="str">
        <f t="shared" ca="1" si="47"/>
        <v/>
      </c>
    </row>
    <row r="29" spans="1:131" s="85" customFormat="1" ht="16.2" thickBot="1" x14ac:dyDescent="0.35">
      <c r="A29" s="289" t="str">
        <f t="shared" ca="1" si="63"/>
        <v/>
      </c>
      <c r="B29" s="289">
        <f t="shared" si="90"/>
        <v>21</v>
      </c>
      <c r="C29" s="294" t="s">
        <v>23</v>
      </c>
      <c r="D29" s="289" t="s">
        <v>0</v>
      </c>
      <c r="E29" s="289">
        <v>7</v>
      </c>
      <c r="F29" s="300">
        <v>3</v>
      </c>
      <c r="G29" s="300">
        <v>1</v>
      </c>
      <c r="H29" s="300">
        <v>2</v>
      </c>
      <c r="I29" s="300">
        <v>1</v>
      </c>
      <c r="J29" s="300">
        <v>2</v>
      </c>
      <c r="K29" s="300">
        <v>2</v>
      </c>
      <c r="L29" s="300">
        <v>1</v>
      </c>
      <c r="M29" s="300"/>
      <c r="N29" s="300">
        <f>SUM($F29:G29)</f>
        <v>4</v>
      </c>
      <c r="O29" s="300">
        <f>SUM($F29:H29)</f>
        <v>6</v>
      </c>
      <c r="P29" s="300">
        <f>SUM($F29:I29)</f>
        <v>7</v>
      </c>
      <c r="Q29" s="300">
        <f>SUM($F29:J29)</f>
        <v>9</v>
      </c>
      <c r="R29" s="300">
        <f>SUM($F29:K29)</f>
        <v>11</v>
      </c>
      <c r="S29" s="300">
        <f>SUM($F29:L29)</f>
        <v>12</v>
      </c>
      <c r="T29" s="300"/>
      <c r="U29" s="294"/>
      <c r="V29" s="289" t="str">
        <f t="shared" si="64"/>
        <v>C</v>
      </c>
      <c r="W29" s="289" t="str">
        <f t="shared" ca="1" si="65"/>
        <v>Eb</v>
      </c>
      <c r="X29" s="289" t="str">
        <f t="shared" ca="1" si="66"/>
        <v>E</v>
      </c>
      <c r="Y29" s="289" t="str">
        <f t="shared" ca="1" si="67"/>
        <v>Gb</v>
      </c>
      <c r="Z29" s="289" t="str">
        <f t="shared" ca="1" si="68"/>
        <v>G</v>
      </c>
      <c r="AA29" s="289" t="str">
        <f t="shared" ca="1" si="69"/>
        <v>A</v>
      </c>
      <c r="AB29" s="289" t="str">
        <f t="shared" ca="1" si="70"/>
        <v>B</v>
      </c>
      <c r="AC29" s="289"/>
      <c r="AD29" s="294">
        <f t="shared" si="72"/>
        <v>67</v>
      </c>
      <c r="AE29" s="294">
        <f t="shared" ca="1" si="73"/>
        <v>167</v>
      </c>
      <c r="AF29" s="294">
        <f t="shared" ca="1" si="74"/>
        <v>69</v>
      </c>
      <c r="AG29" s="294">
        <f t="shared" ca="1" si="75"/>
        <v>169</v>
      </c>
      <c r="AH29" s="294">
        <f t="shared" ca="1" si="76"/>
        <v>71</v>
      </c>
      <c r="AI29" s="294">
        <f t="shared" ca="1" si="77"/>
        <v>65</v>
      </c>
      <c r="AJ29" s="294">
        <f t="shared" ca="1" si="78"/>
        <v>66</v>
      </c>
      <c r="AK29" s="294"/>
      <c r="AL29" s="294" t="str">
        <f>_xlfn.CONCAT(V29," maj")</f>
        <v>C maj</v>
      </c>
      <c r="AM29" s="294" t="str">
        <f ca="1">_xlfn.CONCAT(W29," dim")</f>
        <v>Eb dim</v>
      </c>
      <c r="AN29" s="294" t="str">
        <f ca="1">_xlfn.CONCAT(X29," min")</f>
        <v>E min</v>
      </c>
      <c r="AO29" s="294" t="str">
        <f t="shared" ca="1" si="96"/>
        <v>Gb dim</v>
      </c>
      <c r="AP29" s="294" t="str">
        <f ca="1">_xlfn.CONCAT(Z29," aug")</f>
        <v>G aug</v>
      </c>
      <c r="AQ29" s="294" t="str">
        <f ca="1">_xlfn.CONCAT(AA29," min")</f>
        <v>A min</v>
      </c>
      <c r="AR29" s="294" t="str">
        <f ca="1">_xlfn.CONCAT(AB29," maj")</f>
        <v>B maj</v>
      </c>
      <c r="AS29" s="294"/>
      <c r="AT29" s="294" t="str">
        <f t="shared" ca="1" si="95"/>
        <v/>
      </c>
      <c r="AU29" s="294" t="str">
        <f t="shared" ca="1" si="93"/>
        <v/>
      </c>
      <c r="AV29" s="294" t="str">
        <f t="shared" ca="1" si="93"/>
        <v/>
      </c>
      <c r="AW29" s="294">
        <f t="shared" ca="1" si="93"/>
        <v>1</v>
      </c>
      <c r="AX29" s="294" t="str">
        <f t="shared" ca="1" si="93"/>
        <v/>
      </c>
      <c r="AY29" s="294" t="str">
        <f t="shared" ca="1" si="93"/>
        <v/>
      </c>
      <c r="AZ29" s="294" t="str">
        <f t="shared" ca="1" si="93"/>
        <v/>
      </c>
      <c r="BA29" s="294">
        <f t="shared" ca="1" si="93"/>
        <v>1</v>
      </c>
      <c r="BB29" s="294" t="str">
        <f t="shared" ca="1" si="93"/>
        <v/>
      </c>
      <c r="BC29" s="294" t="str">
        <f t="shared" ca="1" si="93"/>
        <v/>
      </c>
      <c r="BD29" s="294" t="str">
        <f t="shared" ca="1" si="93"/>
        <v/>
      </c>
      <c r="BE29" s="294" t="str">
        <f t="shared" ca="1" si="93"/>
        <v/>
      </c>
      <c r="BF29" s="289">
        <f t="shared" ca="1" si="80"/>
        <v>2</v>
      </c>
      <c r="BG29" s="302">
        <f t="shared" ca="1" si="81"/>
        <v>28.571428571428569</v>
      </c>
      <c r="BH29" s="289" t="str">
        <f t="shared" ca="1" si="82"/>
        <v/>
      </c>
      <c r="BI29" s="289" t="str">
        <f t="shared" ca="1" si="83"/>
        <v/>
      </c>
      <c r="BJ29" s="289" t="str">
        <f t="shared" ca="1" si="84"/>
        <v/>
      </c>
      <c r="BK29" s="289" t="str">
        <f t="shared" ca="1" si="85"/>
        <v/>
      </c>
      <c r="BL29" s="289" t="str">
        <f t="shared" ca="1" si="86"/>
        <v/>
      </c>
      <c r="BM29" s="289" t="str">
        <f t="shared" ca="1" si="87"/>
        <v/>
      </c>
      <c r="BN29" s="289" t="str">
        <f t="shared" ca="1" si="88"/>
        <v/>
      </c>
      <c r="BO29" s="289" t="str">
        <f t="shared" ca="1" si="89"/>
        <v/>
      </c>
      <c r="BP29" s="289"/>
      <c r="BQ29" s="83" t="e">
        <f t="shared" ca="1" si="53"/>
        <v>#VALUE!</v>
      </c>
      <c r="BR29" s="82" t="e">
        <f t="shared" ca="1" si="54"/>
        <v>#VALUE!</v>
      </c>
      <c r="BS29" s="83" t="e">
        <f t="shared" ca="1" si="55"/>
        <v>#VALUE!</v>
      </c>
      <c r="BT29" s="52" t="e">
        <f t="shared" ca="1" si="49"/>
        <v>#VALUE!</v>
      </c>
      <c r="BU29" s="51"/>
      <c r="BV29" s="52" t="e">
        <f t="shared" ca="1" si="50"/>
        <v>#VALUE!</v>
      </c>
      <c r="BW29" s="84" t="e">
        <f ca="1">VLOOKUP($BH$6,INDIRECT($BT29):$BP$861,2,FALSE)</f>
        <v>#VALUE!</v>
      </c>
      <c r="BX29" s="79" t="e">
        <f t="shared" ca="1" si="2"/>
        <v>#VALUE!</v>
      </c>
      <c r="BY29" s="78" t="e">
        <f t="shared" ca="1" si="3"/>
        <v>#VALUE!</v>
      </c>
      <c r="BZ29" s="78" t="e">
        <f t="shared" ca="1" si="4"/>
        <v>#VALUE!</v>
      </c>
      <c r="CA29" s="78" t="e">
        <f t="shared" ca="1" si="5"/>
        <v>#VALUE!</v>
      </c>
      <c r="CB29" s="78" t="e">
        <f t="shared" ca="1" si="6"/>
        <v>#VALUE!</v>
      </c>
      <c r="CC29" s="78" t="e">
        <f t="shared" ca="1" si="7"/>
        <v>#VALUE!</v>
      </c>
      <c r="CD29" s="78" t="e">
        <f t="shared" ca="1" si="8"/>
        <v>#VALUE!</v>
      </c>
      <c r="CE29" s="78" t="e">
        <f t="shared" ca="1" si="9"/>
        <v>#VALUE!</v>
      </c>
      <c r="CF29" s="78" t="e">
        <f t="shared" ca="1" si="10"/>
        <v>#VALUE!</v>
      </c>
      <c r="CG29" s="78" t="e">
        <f t="shared" ca="1" si="11"/>
        <v>#VALUE!</v>
      </c>
      <c r="CH29" s="79" t="e">
        <f t="shared" ca="1" si="12"/>
        <v>#VALUE!</v>
      </c>
      <c r="CI29" s="79" t="e">
        <f t="shared" ca="1" si="13"/>
        <v>#VALUE!</v>
      </c>
      <c r="CJ29" s="79" t="e">
        <f t="shared" ca="1" si="14"/>
        <v>#VALUE!</v>
      </c>
      <c r="CK29" s="79" t="e">
        <f t="shared" ca="1" si="15"/>
        <v>#VALUE!</v>
      </c>
      <c r="CL29" s="79" t="e">
        <f t="shared" ca="1" si="16"/>
        <v>#VALUE!</v>
      </c>
      <c r="CM29" s="79" t="e">
        <f t="shared" ca="1" si="17"/>
        <v>#VALUE!</v>
      </c>
      <c r="CN29" s="79" t="e">
        <f t="shared" ca="1" si="18"/>
        <v>#VALUE!</v>
      </c>
      <c r="CO29" s="79" t="e">
        <f t="shared" ca="1" si="19"/>
        <v>#VALUE!</v>
      </c>
      <c r="CP29" s="80" t="e">
        <f t="shared" ca="1" si="20"/>
        <v>#VALUE!</v>
      </c>
      <c r="CQ29" s="78" t="e">
        <f t="shared" ca="1" si="21"/>
        <v>#VALUE!</v>
      </c>
      <c r="DA29" s="81" t="str">
        <f t="shared" ca="1" si="51"/>
        <v/>
      </c>
      <c r="DB29" s="81" t="str">
        <f t="shared" ca="1" si="22"/>
        <v/>
      </c>
      <c r="DC29" s="81" t="str">
        <f t="shared" ca="1" si="23"/>
        <v/>
      </c>
      <c r="DD29" s="81" t="str">
        <f t="shared" ca="1" si="24"/>
        <v/>
      </c>
      <c r="DE29" s="81">
        <f t="shared" si="25"/>
        <v>0</v>
      </c>
      <c r="DF29" s="81" t="str">
        <f t="shared" ca="1" si="26"/>
        <v/>
      </c>
      <c r="DG29" s="81" t="str">
        <f t="shared" ca="1" si="27"/>
        <v/>
      </c>
      <c r="DH29" s="81" t="str">
        <f t="shared" ca="1" si="28"/>
        <v/>
      </c>
      <c r="DI29" s="81" t="str">
        <f t="shared" ca="1" si="29"/>
        <v/>
      </c>
      <c r="DJ29" s="81" t="str">
        <f t="shared" ca="1" si="30"/>
        <v/>
      </c>
      <c r="DK29" s="81" t="str">
        <f t="shared" ca="1" si="31"/>
        <v/>
      </c>
      <c r="DL29" s="81" t="str">
        <f t="shared" ca="1" si="32"/>
        <v/>
      </c>
      <c r="DM29" s="81" t="str">
        <f t="shared" ca="1" si="33"/>
        <v/>
      </c>
      <c r="DN29" s="81" t="str">
        <f t="shared" ca="1" si="34"/>
        <v/>
      </c>
      <c r="DO29" s="81" t="str">
        <f t="shared" ca="1" si="35"/>
        <v/>
      </c>
      <c r="DP29" s="81" t="str">
        <f t="shared" ca="1" si="36"/>
        <v/>
      </c>
      <c r="DQ29" s="81" t="str">
        <f t="shared" ca="1" si="37"/>
        <v/>
      </c>
      <c r="DR29" s="81" t="str">
        <f t="shared" ca="1" si="38"/>
        <v/>
      </c>
      <c r="DS29" s="81" t="str">
        <f t="shared" ca="1" si="39"/>
        <v/>
      </c>
      <c r="DT29" s="81" t="str">
        <f t="shared" ca="1" si="40"/>
        <v/>
      </c>
      <c r="DU29" s="81" t="str">
        <f t="shared" ca="1" si="41"/>
        <v/>
      </c>
      <c r="DV29" s="81" t="str">
        <f t="shared" ca="1" si="42"/>
        <v/>
      </c>
      <c r="DW29" s="81" t="str">
        <f t="shared" ca="1" si="43"/>
        <v/>
      </c>
      <c r="DX29" s="81" t="str">
        <f t="shared" ca="1" si="44"/>
        <v/>
      </c>
      <c r="DY29" s="81" t="str">
        <f t="shared" ca="1" si="45"/>
        <v/>
      </c>
      <c r="DZ29" s="81" t="str">
        <f t="shared" ca="1" si="46"/>
        <v/>
      </c>
      <c r="EA29" s="81" t="str">
        <f t="shared" ca="1" si="47"/>
        <v/>
      </c>
    </row>
    <row r="30" spans="1:131" s="85" customFormat="1" ht="16.2" thickBot="1" x14ac:dyDescent="0.35">
      <c r="A30" s="289" t="str">
        <f t="shared" ca="1" si="63"/>
        <v/>
      </c>
      <c r="B30" s="289">
        <f t="shared" si="90"/>
        <v>22</v>
      </c>
      <c r="C30" s="294" t="s">
        <v>24</v>
      </c>
      <c r="D30" s="289" t="s">
        <v>0</v>
      </c>
      <c r="E30" s="289">
        <v>7</v>
      </c>
      <c r="F30" s="300">
        <v>3</v>
      </c>
      <c r="G30" s="300">
        <v>1</v>
      </c>
      <c r="H30" s="300">
        <v>2</v>
      </c>
      <c r="I30" s="300">
        <v>2</v>
      </c>
      <c r="J30" s="300">
        <v>1</v>
      </c>
      <c r="K30" s="300">
        <v>2</v>
      </c>
      <c r="L30" s="300">
        <v>1</v>
      </c>
      <c r="M30" s="300"/>
      <c r="N30" s="300">
        <f>SUM($F30:G30)</f>
        <v>4</v>
      </c>
      <c r="O30" s="300">
        <f>SUM($F30:H30)</f>
        <v>6</v>
      </c>
      <c r="P30" s="300">
        <f>SUM($F30:I30)</f>
        <v>8</v>
      </c>
      <c r="Q30" s="300">
        <f>SUM($F30:J30)</f>
        <v>9</v>
      </c>
      <c r="R30" s="300">
        <f>SUM($F30:K30)</f>
        <v>11</v>
      </c>
      <c r="S30" s="300">
        <f>SUM($F30:L30)</f>
        <v>12</v>
      </c>
      <c r="T30" s="300"/>
      <c r="U30" s="294"/>
      <c r="V30" s="289" t="str">
        <f t="shared" si="64"/>
        <v>C</v>
      </c>
      <c r="W30" s="289" t="str">
        <f t="shared" ca="1" si="65"/>
        <v>Eb</v>
      </c>
      <c r="X30" s="289" t="str">
        <f t="shared" ca="1" si="66"/>
        <v>E</v>
      </c>
      <c r="Y30" s="289" t="str">
        <f t="shared" ca="1" si="67"/>
        <v>Gb</v>
      </c>
      <c r="Z30" s="289" t="str">
        <f t="shared" ca="1" si="68"/>
        <v>Ab</v>
      </c>
      <c r="AA30" s="289" t="str">
        <f t="shared" ca="1" si="69"/>
        <v>A</v>
      </c>
      <c r="AB30" s="289" t="str">
        <f t="shared" ca="1" si="70"/>
        <v>B</v>
      </c>
      <c r="AC30" s="289"/>
      <c r="AD30" s="294">
        <f t="shared" si="72"/>
        <v>67</v>
      </c>
      <c r="AE30" s="294">
        <f t="shared" ca="1" si="73"/>
        <v>167</v>
      </c>
      <c r="AF30" s="294">
        <f t="shared" ca="1" si="74"/>
        <v>69</v>
      </c>
      <c r="AG30" s="294">
        <f t="shared" ca="1" si="75"/>
        <v>169</v>
      </c>
      <c r="AH30" s="294">
        <f t="shared" ca="1" si="76"/>
        <v>163</v>
      </c>
      <c r="AI30" s="294">
        <f t="shared" ca="1" si="77"/>
        <v>65</v>
      </c>
      <c r="AJ30" s="294">
        <f t="shared" ca="1" si="78"/>
        <v>66</v>
      </c>
      <c r="AK30" s="294"/>
      <c r="AL30" s="294" t="str">
        <f>_xlfn.CONCAT(V30," aug")</f>
        <v>C aug</v>
      </c>
      <c r="AM30" s="294" t="str">
        <f ca="1">_xlfn.CONCAT(W30," dim")</f>
        <v>Eb dim</v>
      </c>
      <c r="AN30" s="294" t="str">
        <f ca="1">_xlfn.CONCAT(X30," maj")</f>
        <v>E maj</v>
      </c>
      <c r="AO30" s="294" t="str">
        <f t="shared" ca="1" si="96"/>
        <v>Gb dim</v>
      </c>
      <c r="AP30" s="294" t="str">
        <f ca="1">_xlfn.CONCAT(Z30," min")</f>
        <v>Ab min</v>
      </c>
      <c r="AQ30" s="294" t="str">
        <f ca="1">_xlfn.CONCAT(AA30," min")</f>
        <v>A min</v>
      </c>
      <c r="AR30" s="294" t="str">
        <f ca="1">_xlfn.CONCAT(AB30," maj")</f>
        <v>B maj</v>
      </c>
      <c r="AS30" s="294"/>
      <c r="AT30" s="294" t="str">
        <f t="shared" ca="1" si="95"/>
        <v/>
      </c>
      <c r="AU30" s="294" t="str">
        <f t="shared" ca="1" si="93"/>
        <v/>
      </c>
      <c r="AV30" s="294" t="str">
        <f t="shared" ca="1" si="93"/>
        <v/>
      </c>
      <c r="AW30" s="294">
        <f t="shared" ca="1" si="93"/>
        <v>1</v>
      </c>
      <c r="AX30" s="294" t="str">
        <f t="shared" ca="1" si="93"/>
        <v/>
      </c>
      <c r="AY30" s="294" t="str">
        <f t="shared" ca="1" si="93"/>
        <v/>
      </c>
      <c r="AZ30" s="294" t="str">
        <f t="shared" ca="1" si="93"/>
        <v/>
      </c>
      <c r="BA30" s="294" t="str">
        <f t="shared" ca="1" si="93"/>
        <v/>
      </c>
      <c r="BB30" s="294" t="str">
        <f t="shared" ca="1" si="93"/>
        <v/>
      </c>
      <c r="BC30" s="294" t="str">
        <f t="shared" ca="1" si="93"/>
        <v/>
      </c>
      <c r="BD30" s="294" t="str">
        <f t="shared" ca="1" si="93"/>
        <v/>
      </c>
      <c r="BE30" s="294" t="str">
        <f t="shared" ca="1" si="93"/>
        <v/>
      </c>
      <c r="BF30" s="289">
        <f t="shared" ca="1" si="80"/>
        <v>1</v>
      </c>
      <c r="BG30" s="302">
        <f t="shared" ca="1" si="81"/>
        <v>14.285714285714285</v>
      </c>
      <c r="BH30" s="289" t="str">
        <f t="shared" ca="1" si="82"/>
        <v/>
      </c>
      <c r="BI30" s="289" t="str">
        <f t="shared" ca="1" si="83"/>
        <v/>
      </c>
      <c r="BJ30" s="289" t="str">
        <f t="shared" ca="1" si="84"/>
        <v/>
      </c>
      <c r="BK30" s="289" t="str">
        <f t="shared" ca="1" si="85"/>
        <v/>
      </c>
      <c r="BL30" s="289" t="str">
        <f t="shared" ca="1" si="86"/>
        <v/>
      </c>
      <c r="BM30" s="289" t="str">
        <f t="shared" ca="1" si="87"/>
        <v/>
      </c>
      <c r="BN30" s="289" t="str">
        <f t="shared" ca="1" si="88"/>
        <v/>
      </c>
      <c r="BO30" s="289" t="str">
        <f t="shared" ca="1" si="89"/>
        <v/>
      </c>
      <c r="BP30" s="289"/>
      <c r="BQ30" s="83" t="e">
        <f t="shared" ca="1" si="53"/>
        <v>#VALUE!</v>
      </c>
      <c r="BR30" s="82" t="e">
        <f t="shared" ca="1" si="54"/>
        <v>#VALUE!</v>
      </c>
      <c r="BS30" s="83" t="e">
        <f t="shared" ca="1" si="55"/>
        <v>#VALUE!</v>
      </c>
      <c r="BT30" s="52" t="e">
        <f t="shared" ca="1" si="49"/>
        <v>#VALUE!</v>
      </c>
      <c r="BU30" s="51"/>
      <c r="BV30" s="52" t="e">
        <f t="shared" ca="1" si="50"/>
        <v>#VALUE!</v>
      </c>
      <c r="BW30" s="84" t="e">
        <f ca="1">VLOOKUP($BH$6,INDIRECT($BT30):$BP$861,2,FALSE)</f>
        <v>#VALUE!</v>
      </c>
      <c r="BX30" s="79" t="e">
        <f t="shared" ca="1" si="2"/>
        <v>#VALUE!</v>
      </c>
      <c r="BY30" s="78" t="e">
        <f t="shared" ca="1" si="3"/>
        <v>#VALUE!</v>
      </c>
      <c r="BZ30" s="78" t="e">
        <f t="shared" ca="1" si="4"/>
        <v>#VALUE!</v>
      </c>
      <c r="CA30" s="78" t="e">
        <f t="shared" ca="1" si="5"/>
        <v>#VALUE!</v>
      </c>
      <c r="CB30" s="78" t="e">
        <f t="shared" ca="1" si="6"/>
        <v>#VALUE!</v>
      </c>
      <c r="CC30" s="78" t="e">
        <f t="shared" ca="1" si="7"/>
        <v>#VALUE!</v>
      </c>
      <c r="CD30" s="78" t="e">
        <f t="shared" ca="1" si="8"/>
        <v>#VALUE!</v>
      </c>
      <c r="CE30" s="78" t="e">
        <f t="shared" ca="1" si="9"/>
        <v>#VALUE!</v>
      </c>
      <c r="CF30" s="78" t="e">
        <f t="shared" ca="1" si="10"/>
        <v>#VALUE!</v>
      </c>
      <c r="CG30" s="78" t="e">
        <f t="shared" ca="1" si="11"/>
        <v>#VALUE!</v>
      </c>
      <c r="CH30" s="79" t="e">
        <f t="shared" ca="1" si="12"/>
        <v>#VALUE!</v>
      </c>
      <c r="CI30" s="79" t="e">
        <f t="shared" ca="1" si="13"/>
        <v>#VALUE!</v>
      </c>
      <c r="CJ30" s="79" t="e">
        <f t="shared" ca="1" si="14"/>
        <v>#VALUE!</v>
      </c>
      <c r="CK30" s="79" t="e">
        <f t="shared" ca="1" si="15"/>
        <v>#VALUE!</v>
      </c>
      <c r="CL30" s="79" t="e">
        <f t="shared" ca="1" si="16"/>
        <v>#VALUE!</v>
      </c>
      <c r="CM30" s="79" t="e">
        <f t="shared" ca="1" si="17"/>
        <v>#VALUE!</v>
      </c>
      <c r="CN30" s="79" t="e">
        <f t="shared" ca="1" si="18"/>
        <v>#VALUE!</v>
      </c>
      <c r="CO30" s="79" t="e">
        <f t="shared" ca="1" si="19"/>
        <v>#VALUE!</v>
      </c>
      <c r="CP30" s="80" t="e">
        <f t="shared" ca="1" si="20"/>
        <v>#VALUE!</v>
      </c>
      <c r="CQ30" s="78" t="e">
        <f t="shared" ca="1" si="21"/>
        <v>#VALUE!</v>
      </c>
      <c r="DA30" s="81" t="str">
        <f t="shared" ca="1" si="51"/>
        <v/>
      </c>
      <c r="DB30" s="81" t="str">
        <f t="shared" ca="1" si="22"/>
        <v/>
      </c>
      <c r="DC30" s="81" t="str">
        <f t="shared" ca="1" si="23"/>
        <v/>
      </c>
      <c r="DD30" s="81" t="str">
        <f t="shared" ca="1" si="24"/>
        <v/>
      </c>
      <c r="DE30" s="81">
        <f t="shared" si="25"/>
        <v>0</v>
      </c>
      <c r="DF30" s="81" t="str">
        <f t="shared" ca="1" si="26"/>
        <v/>
      </c>
      <c r="DG30" s="81" t="str">
        <f t="shared" ca="1" si="27"/>
        <v/>
      </c>
      <c r="DH30" s="81" t="str">
        <f t="shared" ca="1" si="28"/>
        <v/>
      </c>
      <c r="DI30" s="81" t="str">
        <f t="shared" ca="1" si="29"/>
        <v/>
      </c>
      <c r="DJ30" s="81" t="str">
        <f t="shared" ca="1" si="30"/>
        <v/>
      </c>
      <c r="DK30" s="81" t="str">
        <f t="shared" ca="1" si="31"/>
        <v/>
      </c>
      <c r="DL30" s="81" t="str">
        <f t="shared" ca="1" si="32"/>
        <v/>
      </c>
      <c r="DM30" s="81" t="str">
        <f t="shared" ca="1" si="33"/>
        <v/>
      </c>
      <c r="DN30" s="81" t="str">
        <f t="shared" ca="1" si="34"/>
        <v/>
      </c>
      <c r="DO30" s="81" t="str">
        <f t="shared" ca="1" si="35"/>
        <v/>
      </c>
      <c r="DP30" s="81" t="str">
        <f t="shared" ca="1" si="36"/>
        <v/>
      </c>
      <c r="DQ30" s="81" t="str">
        <f t="shared" ca="1" si="37"/>
        <v/>
      </c>
      <c r="DR30" s="81" t="str">
        <f t="shared" ca="1" si="38"/>
        <v/>
      </c>
      <c r="DS30" s="81" t="str">
        <f t="shared" ca="1" si="39"/>
        <v/>
      </c>
      <c r="DT30" s="81" t="str">
        <f t="shared" ca="1" si="40"/>
        <v/>
      </c>
      <c r="DU30" s="81" t="str">
        <f t="shared" ca="1" si="41"/>
        <v/>
      </c>
      <c r="DV30" s="81" t="str">
        <f t="shared" ca="1" si="42"/>
        <v/>
      </c>
      <c r="DW30" s="81" t="str">
        <f t="shared" ca="1" si="43"/>
        <v/>
      </c>
      <c r="DX30" s="81" t="str">
        <f t="shared" ca="1" si="44"/>
        <v/>
      </c>
      <c r="DY30" s="81" t="str">
        <f t="shared" ca="1" si="45"/>
        <v/>
      </c>
      <c r="DZ30" s="81" t="str">
        <f t="shared" ca="1" si="46"/>
        <v/>
      </c>
      <c r="EA30" s="81" t="str">
        <f t="shared" ca="1" si="47"/>
        <v/>
      </c>
    </row>
    <row r="31" spans="1:131" s="85" customFormat="1" ht="16.2" thickBot="1" x14ac:dyDescent="0.35">
      <c r="A31" s="289" t="str">
        <f t="shared" ca="1" si="63"/>
        <v/>
      </c>
      <c r="B31" s="289">
        <f t="shared" si="90"/>
        <v>23</v>
      </c>
      <c r="C31" s="294" t="s">
        <v>275</v>
      </c>
      <c r="D31" s="289" t="s">
        <v>0</v>
      </c>
      <c r="E31" s="289">
        <v>7</v>
      </c>
      <c r="F31" s="300">
        <v>2</v>
      </c>
      <c r="G31" s="300">
        <v>1</v>
      </c>
      <c r="H31" s="300">
        <v>3</v>
      </c>
      <c r="I31" s="300">
        <v>1</v>
      </c>
      <c r="J31" s="300">
        <v>2</v>
      </c>
      <c r="K31" s="300">
        <v>2</v>
      </c>
      <c r="L31" s="300">
        <v>1</v>
      </c>
      <c r="M31" s="300"/>
      <c r="N31" s="300">
        <f>SUM($F31:G31)</f>
        <v>3</v>
      </c>
      <c r="O31" s="300">
        <f>SUM($F31:H31)</f>
        <v>6</v>
      </c>
      <c r="P31" s="300">
        <f>SUM($F31:I31)</f>
        <v>7</v>
      </c>
      <c r="Q31" s="300">
        <f>SUM($F31:J31)</f>
        <v>9</v>
      </c>
      <c r="R31" s="300">
        <f>SUM($F31:K31)</f>
        <v>11</v>
      </c>
      <c r="S31" s="300">
        <f>SUM($F31:L31)</f>
        <v>12</v>
      </c>
      <c r="T31" s="300"/>
      <c r="U31" s="294"/>
      <c r="V31" s="289" t="str">
        <f t="shared" si="64"/>
        <v>C</v>
      </c>
      <c r="W31" s="289" t="str">
        <f t="shared" ca="1" si="65"/>
        <v>D</v>
      </c>
      <c r="X31" s="289" t="str">
        <f t="shared" ca="1" si="66"/>
        <v>Eb</v>
      </c>
      <c r="Y31" s="289" t="str">
        <f t="shared" ca="1" si="67"/>
        <v>Gb</v>
      </c>
      <c r="Z31" s="289" t="str">
        <f t="shared" ca="1" si="68"/>
        <v>G</v>
      </c>
      <c r="AA31" s="289" t="str">
        <f t="shared" ca="1" si="69"/>
        <v>A</v>
      </c>
      <c r="AB31" s="289" t="str">
        <f t="shared" ca="1" si="70"/>
        <v>B</v>
      </c>
      <c r="AC31" s="289"/>
      <c r="AD31" s="294">
        <f t="shared" si="72"/>
        <v>67</v>
      </c>
      <c r="AE31" s="294">
        <f t="shared" ca="1" si="73"/>
        <v>68</v>
      </c>
      <c r="AF31" s="294">
        <f t="shared" ca="1" si="74"/>
        <v>167</v>
      </c>
      <c r="AG31" s="294">
        <f t="shared" ca="1" si="75"/>
        <v>169</v>
      </c>
      <c r="AH31" s="294">
        <f t="shared" ca="1" si="76"/>
        <v>71</v>
      </c>
      <c r="AI31" s="294">
        <f t="shared" ca="1" si="77"/>
        <v>65</v>
      </c>
      <c r="AJ31" s="294">
        <f t="shared" ca="1" si="78"/>
        <v>66</v>
      </c>
      <c r="AK31" s="294"/>
      <c r="AL31" s="294" t="str">
        <f>_xlfn.CONCAT(V31," min")</f>
        <v>C min</v>
      </c>
      <c r="AM31" s="294" t="str">
        <f ca="1">_xlfn.CONCAT(W31," maj")</f>
        <v>D maj</v>
      </c>
      <c r="AN31" s="294" t="str">
        <f ca="1">_xlfn.CONCAT(X31," aug")</f>
        <v>Eb aug</v>
      </c>
      <c r="AO31" s="294" t="str">
        <f t="shared" ca="1" si="96"/>
        <v>Gb dim</v>
      </c>
      <c r="AP31" s="294" t="str">
        <f ca="1">_xlfn.CONCAT(Z31," maj")</f>
        <v>G maj</v>
      </c>
      <c r="AQ31" s="294" t="str">
        <f ca="1">_xlfn.CONCAT(AA31," dim")</f>
        <v>A dim</v>
      </c>
      <c r="AR31" s="294" t="str">
        <f ca="1">_xlfn.CONCAT(AB31," min")</f>
        <v>B min</v>
      </c>
      <c r="AS31" s="294"/>
      <c r="AT31" s="294" t="str">
        <f t="shared" ca="1" si="95"/>
        <v/>
      </c>
      <c r="AU31" s="294" t="str">
        <f t="shared" ca="1" si="93"/>
        <v/>
      </c>
      <c r="AV31" s="294" t="str">
        <f t="shared" ca="1" si="93"/>
        <v/>
      </c>
      <c r="AW31" s="294">
        <f t="shared" ca="1" si="93"/>
        <v>1</v>
      </c>
      <c r="AX31" s="294" t="str">
        <f t="shared" ca="1" si="93"/>
        <v/>
      </c>
      <c r="AY31" s="294" t="str">
        <f t="shared" ca="1" si="93"/>
        <v/>
      </c>
      <c r="AZ31" s="294" t="str">
        <f t="shared" ca="1" si="93"/>
        <v/>
      </c>
      <c r="BA31" s="294">
        <f t="shared" ca="1" si="93"/>
        <v>1</v>
      </c>
      <c r="BB31" s="294" t="str">
        <f t="shared" ca="1" si="93"/>
        <v/>
      </c>
      <c r="BC31" s="294" t="str">
        <f t="shared" ca="1" si="93"/>
        <v/>
      </c>
      <c r="BD31" s="294" t="str">
        <f t="shared" ca="1" si="93"/>
        <v/>
      </c>
      <c r="BE31" s="294" t="str">
        <f t="shared" ca="1" si="93"/>
        <v/>
      </c>
      <c r="BF31" s="289">
        <f t="shared" ca="1" si="80"/>
        <v>2</v>
      </c>
      <c r="BG31" s="302">
        <f t="shared" ca="1" si="81"/>
        <v>28.571428571428569</v>
      </c>
      <c r="BH31" s="289" t="str">
        <f t="shared" ca="1" si="82"/>
        <v/>
      </c>
      <c r="BI31" s="289" t="str">
        <f t="shared" ca="1" si="83"/>
        <v/>
      </c>
      <c r="BJ31" s="289" t="str">
        <f t="shared" ca="1" si="84"/>
        <v/>
      </c>
      <c r="BK31" s="289" t="str">
        <f t="shared" ca="1" si="85"/>
        <v/>
      </c>
      <c r="BL31" s="289" t="str">
        <f t="shared" ca="1" si="86"/>
        <v/>
      </c>
      <c r="BM31" s="289" t="str">
        <f t="shared" ca="1" si="87"/>
        <v/>
      </c>
      <c r="BN31" s="289" t="str">
        <f t="shared" ca="1" si="88"/>
        <v/>
      </c>
      <c r="BO31" s="289" t="str">
        <f t="shared" ca="1" si="89"/>
        <v/>
      </c>
      <c r="BP31" s="289"/>
      <c r="BQ31" s="83" t="e">
        <f t="shared" ca="1" si="53"/>
        <v>#VALUE!</v>
      </c>
      <c r="BR31" s="82" t="e">
        <f t="shared" ca="1" si="54"/>
        <v>#VALUE!</v>
      </c>
      <c r="BS31" s="83" t="e">
        <f t="shared" ca="1" si="55"/>
        <v>#VALUE!</v>
      </c>
      <c r="BT31" s="52" t="e">
        <f t="shared" ca="1" si="49"/>
        <v>#VALUE!</v>
      </c>
      <c r="BU31" s="51"/>
      <c r="BV31" s="52" t="e">
        <f t="shared" ca="1" si="50"/>
        <v>#VALUE!</v>
      </c>
      <c r="BW31" s="84" t="e">
        <f ca="1">VLOOKUP($BH$6,INDIRECT($BT31):$BP$861,2,FALSE)</f>
        <v>#VALUE!</v>
      </c>
      <c r="BX31" s="79" t="e">
        <f t="shared" ca="1" si="2"/>
        <v>#VALUE!</v>
      </c>
      <c r="BY31" s="78" t="e">
        <f t="shared" ca="1" si="3"/>
        <v>#VALUE!</v>
      </c>
      <c r="BZ31" s="78" t="e">
        <f t="shared" ca="1" si="4"/>
        <v>#VALUE!</v>
      </c>
      <c r="CA31" s="78" t="e">
        <f t="shared" ca="1" si="5"/>
        <v>#VALUE!</v>
      </c>
      <c r="CB31" s="78" t="e">
        <f t="shared" ca="1" si="6"/>
        <v>#VALUE!</v>
      </c>
      <c r="CC31" s="78" t="e">
        <f t="shared" ca="1" si="7"/>
        <v>#VALUE!</v>
      </c>
      <c r="CD31" s="78" t="e">
        <f t="shared" ca="1" si="8"/>
        <v>#VALUE!</v>
      </c>
      <c r="CE31" s="78" t="e">
        <f t="shared" ca="1" si="9"/>
        <v>#VALUE!</v>
      </c>
      <c r="CF31" s="78" t="e">
        <f t="shared" ca="1" si="10"/>
        <v>#VALUE!</v>
      </c>
      <c r="CG31" s="78" t="e">
        <f t="shared" ca="1" si="11"/>
        <v>#VALUE!</v>
      </c>
      <c r="CH31" s="79" t="e">
        <f t="shared" ca="1" si="12"/>
        <v>#VALUE!</v>
      </c>
      <c r="CI31" s="79" t="e">
        <f t="shared" ca="1" si="13"/>
        <v>#VALUE!</v>
      </c>
      <c r="CJ31" s="79" t="e">
        <f t="shared" ca="1" si="14"/>
        <v>#VALUE!</v>
      </c>
      <c r="CK31" s="79" t="e">
        <f t="shared" ca="1" si="15"/>
        <v>#VALUE!</v>
      </c>
      <c r="CL31" s="79" t="e">
        <f t="shared" ca="1" si="16"/>
        <v>#VALUE!</v>
      </c>
      <c r="CM31" s="79" t="e">
        <f t="shared" ca="1" si="17"/>
        <v>#VALUE!</v>
      </c>
      <c r="CN31" s="79" t="e">
        <f t="shared" ca="1" si="18"/>
        <v>#VALUE!</v>
      </c>
      <c r="CO31" s="79" t="e">
        <f t="shared" ca="1" si="19"/>
        <v>#VALUE!</v>
      </c>
      <c r="CP31" s="80" t="e">
        <f t="shared" ca="1" si="20"/>
        <v>#VALUE!</v>
      </c>
      <c r="CQ31" s="78" t="e">
        <f t="shared" ca="1" si="21"/>
        <v>#VALUE!</v>
      </c>
      <c r="DA31" s="81" t="str">
        <f t="shared" ca="1" si="51"/>
        <v/>
      </c>
      <c r="DB31" s="81" t="str">
        <f t="shared" ca="1" si="22"/>
        <v/>
      </c>
      <c r="DC31" s="81" t="str">
        <f t="shared" ca="1" si="23"/>
        <v/>
      </c>
      <c r="DD31" s="81" t="str">
        <f t="shared" ca="1" si="24"/>
        <v/>
      </c>
      <c r="DE31" s="81">
        <f t="shared" si="25"/>
        <v>0</v>
      </c>
      <c r="DF31" s="81" t="str">
        <f t="shared" ca="1" si="26"/>
        <v/>
      </c>
      <c r="DG31" s="81" t="str">
        <f t="shared" ca="1" si="27"/>
        <v/>
      </c>
      <c r="DH31" s="81" t="str">
        <f t="shared" ca="1" si="28"/>
        <v/>
      </c>
      <c r="DI31" s="81" t="str">
        <f t="shared" ca="1" si="29"/>
        <v/>
      </c>
      <c r="DJ31" s="81" t="str">
        <f t="shared" ca="1" si="30"/>
        <v/>
      </c>
      <c r="DK31" s="81" t="str">
        <f t="shared" ca="1" si="31"/>
        <v/>
      </c>
      <c r="DL31" s="81" t="str">
        <f t="shared" ca="1" si="32"/>
        <v/>
      </c>
      <c r="DM31" s="81" t="str">
        <f t="shared" ca="1" si="33"/>
        <v/>
      </c>
      <c r="DN31" s="81" t="str">
        <f t="shared" ca="1" si="34"/>
        <v/>
      </c>
      <c r="DO31" s="81" t="str">
        <f t="shared" ca="1" si="35"/>
        <v/>
      </c>
      <c r="DP31" s="81" t="str">
        <f t="shared" ca="1" si="36"/>
        <v/>
      </c>
      <c r="DQ31" s="81" t="str">
        <f t="shared" ca="1" si="37"/>
        <v/>
      </c>
      <c r="DR31" s="81" t="str">
        <f t="shared" ca="1" si="38"/>
        <v/>
      </c>
      <c r="DS31" s="81" t="str">
        <f t="shared" ca="1" si="39"/>
        <v/>
      </c>
      <c r="DT31" s="81" t="str">
        <f t="shared" ca="1" si="40"/>
        <v/>
      </c>
      <c r="DU31" s="81" t="str">
        <f t="shared" ca="1" si="41"/>
        <v/>
      </c>
      <c r="DV31" s="81" t="str">
        <f t="shared" ca="1" si="42"/>
        <v/>
      </c>
      <c r="DW31" s="81" t="str">
        <f t="shared" ca="1" si="43"/>
        <v/>
      </c>
      <c r="DX31" s="81" t="str">
        <f t="shared" ca="1" si="44"/>
        <v/>
      </c>
      <c r="DY31" s="81" t="str">
        <f t="shared" ca="1" si="45"/>
        <v/>
      </c>
      <c r="DZ31" s="81" t="str">
        <f t="shared" ca="1" si="46"/>
        <v/>
      </c>
      <c r="EA31" s="81" t="str">
        <f t="shared" ca="1" si="47"/>
        <v/>
      </c>
    </row>
    <row r="32" spans="1:131" s="85" customFormat="1" ht="16.2" thickBot="1" x14ac:dyDescent="0.35">
      <c r="A32" s="289" t="str">
        <f t="shared" ca="1" si="63"/>
        <v/>
      </c>
      <c r="B32" s="289">
        <f t="shared" si="90"/>
        <v>24</v>
      </c>
      <c r="C32" s="294" t="s">
        <v>276</v>
      </c>
      <c r="D32" s="289" t="s">
        <v>0</v>
      </c>
      <c r="E32" s="289">
        <v>7</v>
      </c>
      <c r="F32" s="300">
        <v>2</v>
      </c>
      <c r="G32" s="300">
        <v>2</v>
      </c>
      <c r="H32" s="300">
        <v>2</v>
      </c>
      <c r="I32" s="300">
        <v>1</v>
      </c>
      <c r="J32" s="300">
        <v>2</v>
      </c>
      <c r="K32" s="300">
        <v>1</v>
      </c>
      <c r="L32" s="300">
        <v>2</v>
      </c>
      <c r="M32" s="300"/>
      <c r="N32" s="300">
        <f>SUM($F32:G32)</f>
        <v>4</v>
      </c>
      <c r="O32" s="300">
        <f>SUM($F32:H32)</f>
        <v>6</v>
      </c>
      <c r="P32" s="300">
        <f>SUM($F32:I32)</f>
        <v>7</v>
      </c>
      <c r="Q32" s="300">
        <f>SUM($F32:J32)</f>
        <v>9</v>
      </c>
      <c r="R32" s="300">
        <f>SUM($F32:K32)</f>
        <v>10</v>
      </c>
      <c r="S32" s="300">
        <f>SUM($F32:L32)</f>
        <v>12</v>
      </c>
      <c r="T32" s="300"/>
      <c r="U32" s="294"/>
      <c r="V32" s="289" t="str">
        <f t="shared" si="64"/>
        <v>C</v>
      </c>
      <c r="W32" s="289" t="str">
        <f t="shared" ca="1" si="65"/>
        <v>D</v>
      </c>
      <c r="X32" s="289" t="str">
        <f t="shared" ca="1" si="66"/>
        <v>E</v>
      </c>
      <c r="Y32" s="289" t="str">
        <f t="shared" ca="1" si="67"/>
        <v>Gb</v>
      </c>
      <c r="Z32" s="289" t="str">
        <f t="shared" ca="1" si="68"/>
        <v>G</v>
      </c>
      <c r="AA32" s="289" t="str">
        <f t="shared" ca="1" si="69"/>
        <v>A</v>
      </c>
      <c r="AB32" s="289" t="str">
        <f t="shared" ca="1" si="70"/>
        <v>Bb</v>
      </c>
      <c r="AC32" s="289"/>
      <c r="AD32" s="294">
        <f t="shared" si="72"/>
        <v>67</v>
      </c>
      <c r="AE32" s="294">
        <f t="shared" ca="1" si="73"/>
        <v>68</v>
      </c>
      <c r="AF32" s="294">
        <f t="shared" ca="1" si="74"/>
        <v>69</v>
      </c>
      <c r="AG32" s="294">
        <f t="shared" ca="1" si="75"/>
        <v>169</v>
      </c>
      <c r="AH32" s="294">
        <f t="shared" ca="1" si="76"/>
        <v>71</v>
      </c>
      <c r="AI32" s="294">
        <f t="shared" ca="1" si="77"/>
        <v>65</v>
      </c>
      <c r="AJ32" s="294">
        <f t="shared" ca="1" si="78"/>
        <v>164</v>
      </c>
      <c r="AK32" s="294"/>
      <c r="AL32" s="294" t="str">
        <f>_xlfn.CONCAT(V32," maj")</f>
        <v>C maj</v>
      </c>
      <c r="AM32" s="294" t="str">
        <f ca="1">_xlfn.CONCAT(W32," maj")</f>
        <v>D maj</v>
      </c>
      <c r="AN32" s="294" t="str">
        <f ca="1">_xlfn.CONCAT(X32," dim")</f>
        <v>E dim</v>
      </c>
      <c r="AO32" s="294" t="str">
        <f t="shared" ca="1" si="96"/>
        <v>Gb dim</v>
      </c>
      <c r="AP32" s="294" t="str">
        <f ca="1">_xlfn.CONCAT(Z32," min")</f>
        <v>G min</v>
      </c>
      <c r="AQ32" s="294" t="str">
        <f t="shared" ref="AQ32:AR33" ca="1" si="97">_xlfn.CONCAT(AA32," min")</f>
        <v>A min</v>
      </c>
      <c r="AR32" s="294" t="str">
        <f ca="1">_xlfn.CONCAT(AB32," aug")</f>
        <v>Bb aug</v>
      </c>
      <c r="AS32" s="294"/>
      <c r="AT32" s="294" t="str">
        <f t="shared" ca="1" si="95"/>
        <v/>
      </c>
      <c r="AU32" s="294" t="str">
        <f t="shared" ca="1" si="93"/>
        <v/>
      </c>
      <c r="AV32" s="294" t="str">
        <f t="shared" ca="1" si="93"/>
        <v/>
      </c>
      <c r="AW32" s="294" t="str">
        <f t="shared" ca="1" si="93"/>
        <v/>
      </c>
      <c r="AX32" s="294" t="str">
        <f t="shared" ca="1" si="93"/>
        <v/>
      </c>
      <c r="AY32" s="294" t="str">
        <f t="shared" ca="1" si="93"/>
        <v/>
      </c>
      <c r="AZ32" s="294" t="str">
        <f t="shared" ca="1" si="93"/>
        <v/>
      </c>
      <c r="BA32" s="294">
        <f t="shared" ca="1" si="93"/>
        <v>1</v>
      </c>
      <c r="BB32" s="294" t="str">
        <f t="shared" ca="1" si="93"/>
        <v/>
      </c>
      <c r="BC32" s="294" t="str">
        <f t="shared" ca="1" si="93"/>
        <v/>
      </c>
      <c r="BD32" s="294" t="str">
        <f t="shared" ca="1" si="93"/>
        <v/>
      </c>
      <c r="BE32" s="294" t="str">
        <f t="shared" ca="1" si="93"/>
        <v/>
      </c>
      <c r="BF32" s="289">
        <f t="shared" ca="1" si="80"/>
        <v>1</v>
      </c>
      <c r="BG32" s="302">
        <f t="shared" ca="1" si="81"/>
        <v>14.285714285714285</v>
      </c>
      <c r="BH32" s="289" t="str">
        <f t="shared" ca="1" si="82"/>
        <v/>
      </c>
      <c r="BI32" s="289" t="str">
        <f t="shared" ca="1" si="83"/>
        <v/>
      </c>
      <c r="BJ32" s="289" t="str">
        <f t="shared" ca="1" si="84"/>
        <v/>
      </c>
      <c r="BK32" s="289" t="str">
        <f t="shared" ca="1" si="85"/>
        <v/>
      </c>
      <c r="BL32" s="289" t="str">
        <f t="shared" ca="1" si="86"/>
        <v/>
      </c>
      <c r="BM32" s="289" t="str">
        <f t="shared" ca="1" si="87"/>
        <v/>
      </c>
      <c r="BN32" s="289" t="str">
        <f t="shared" ca="1" si="88"/>
        <v/>
      </c>
      <c r="BO32" s="289" t="str">
        <f t="shared" ca="1" si="89"/>
        <v/>
      </c>
      <c r="BP32" s="289"/>
      <c r="BQ32" s="83" t="e">
        <f t="shared" ca="1" si="53"/>
        <v>#VALUE!</v>
      </c>
      <c r="BR32" s="82" t="e">
        <f t="shared" ca="1" si="54"/>
        <v>#VALUE!</v>
      </c>
      <c r="BS32" s="83" t="e">
        <f t="shared" ca="1" si="55"/>
        <v>#VALUE!</v>
      </c>
      <c r="BT32" s="52" t="e">
        <f t="shared" ca="1" si="49"/>
        <v>#VALUE!</v>
      </c>
      <c r="BU32" s="51"/>
      <c r="BV32" s="52" t="e">
        <f t="shared" ca="1" si="50"/>
        <v>#VALUE!</v>
      </c>
      <c r="BW32" s="84" t="e">
        <f ca="1">VLOOKUP($BH$6,INDIRECT($BT32):$BP$861,2,FALSE)</f>
        <v>#VALUE!</v>
      </c>
      <c r="BX32" s="79" t="e">
        <f t="shared" ca="1" si="2"/>
        <v>#VALUE!</v>
      </c>
      <c r="BY32" s="78" t="e">
        <f t="shared" ca="1" si="3"/>
        <v>#VALUE!</v>
      </c>
      <c r="BZ32" s="78" t="e">
        <f t="shared" ca="1" si="4"/>
        <v>#VALUE!</v>
      </c>
      <c r="CA32" s="78" t="e">
        <f t="shared" ca="1" si="5"/>
        <v>#VALUE!</v>
      </c>
      <c r="CB32" s="78" t="e">
        <f t="shared" ca="1" si="6"/>
        <v>#VALUE!</v>
      </c>
      <c r="CC32" s="78" t="e">
        <f t="shared" ca="1" si="7"/>
        <v>#VALUE!</v>
      </c>
      <c r="CD32" s="78" t="e">
        <f t="shared" ca="1" si="8"/>
        <v>#VALUE!</v>
      </c>
      <c r="CE32" s="78" t="e">
        <f t="shared" ca="1" si="9"/>
        <v>#VALUE!</v>
      </c>
      <c r="CF32" s="78" t="e">
        <f t="shared" ca="1" si="10"/>
        <v>#VALUE!</v>
      </c>
      <c r="CG32" s="78" t="e">
        <f t="shared" ca="1" si="11"/>
        <v>#VALUE!</v>
      </c>
      <c r="CH32" s="79" t="e">
        <f t="shared" ca="1" si="12"/>
        <v>#VALUE!</v>
      </c>
      <c r="CI32" s="79" t="e">
        <f t="shared" ca="1" si="13"/>
        <v>#VALUE!</v>
      </c>
      <c r="CJ32" s="79" t="e">
        <f t="shared" ca="1" si="14"/>
        <v>#VALUE!</v>
      </c>
      <c r="CK32" s="79" t="e">
        <f t="shared" ca="1" si="15"/>
        <v>#VALUE!</v>
      </c>
      <c r="CL32" s="79" t="e">
        <f t="shared" ca="1" si="16"/>
        <v>#VALUE!</v>
      </c>
      <c r="CM32" s="79" t="e">
        <f t="shared" ca="1" si="17"/>
        <v>#VALUE!</v>
      </c>
      <c r="CN32" s="79" t="e">
        <f t="shared" ca="1" si="18"/>
        <v>#VALUE!</v>
      </c>
      <c r="CO32" s="79" t="e">
        <f t="shared" ca="1" si="19"/>
        <v>#VALUE!</v>
      </c>
      <c r="CP32" s="80" t="e">
        <f t="shared" ca="1" si="20"/>
        <v>#VALUE!</v>
      </c>
      <c r="CQ32" s="78" t="e">
        <f t="shared" ca="1" si="21"/>
        <v>#VALUE!</v>
      </c>
      <c r="DA32" s="81" t="str">
        <f t="shared" ca="1" si="51"/>
        <v/>
      </c>
      <c r="DB32" s="81" t="str">
        <f t="shared" ca="1" si="22"/>
        <v/>
      </c>
      <c r="DC32" s="81" t="str">
        <f t="shared" ca="1" si="23"/>
        <v/>
      </c>
      <c r="DD32" s="81" t="str">
        <f t="shared" ca="1" si="24"/>
        <v/>
      </c>
      <c r="DE32" s="81">
        <f t="shared" si="25"/>
        <v>0</v>
      </c>
      <c r="DF32" s="81" t="str">
        <f t="shared" ca="1" si="26"/>
        <v/>
      </c>
      <c r="DG32" s="81" t="str">
        <f t="shared" ca="1" si="27"/>
        <v/>
      </c>
      <c r="DH32" s="81" t="str">
        <f t="shared" ca="1" si="28"/>
        <v/>
      </c>
      <c r="DI32" s="81" t="str">
        <f t="shared" ca="1" si="29"/>
        <v/>
      </c>
      <c r="DJ32" s="81" t="str">
        <f t="shared" ca="1" si="30"/>
        <v/>
      </c>
      <c r="DK32" s="81" t="str">
        <f t="shared" ca="1" si="31"/>
        <v/>
      </c>
      <c r="DL32" s="81" t="str">
        <f t="shared" ca="1" si="32"/>
        <v/>
      </c>
      <c r="DM32" s="81" t="str">
        <f t="shared" ca="1" si="33"/>
        <v/>
      </c>
      <c r="DN32" s="81" t="str">
        <f t="shared" ca="1" si="34"/>
        <v/>
      </c>
      <c r="DO32" s="81" t="str">
        <f t="shared" ca="1" si="35"/>
        <v/>
      </c>
      <c r="DP32" s="81" t="str">
        <f t="shared" ca="1" si="36"/>
        <v/>
      </c>
      <c r="DQ32" s="81" t="str">
        <f t="shared" ca="1" si="37"/>
        <v/>
      </c>
      <c r="DR32" s="81" t="str">
        <f t="shared" ca="1" si="38"/>
        <v/>
      </c>
      <c r="DS32" s="81" t="str">
        <f t="shared" ca="1" si="39"/>
        <v/>
      </c>
      <c r="DT32" s="81" t="str">
        <f t="shared" ca="1" si="40"/>
        <v/>
      </c>
      <c r="DU32" s="81" t="str">
        <f t="shared" ca="1" si="41"/>
        <v/>
      </c>
      <c r="DV32" s="81" t="str">
        <f t="shared" ca="1" si="42"/>
        <v/>
      </c>
      <c r="DW32" s="81" t="str">
        <f t="shared" ca="1" si="43"/>
        <v/>
      </c>
      <c r="DX32" s="81" t="str">
        <f t="shared" ca="1" si="44"/>
        <v/>
      </c>
      <c r="DY32" s="81" t="str">
        <f t="shared" ca="1" si="45"/>
        <v/>
      </c>
      <c r="DZ32" s="81" t="str">
        <f t="shared" ca="1" si="46"/>
        <v/>
      </c>
      <c r="EA32" s="81" t="str">
        <f t="shared" ca="1" si="47"/>
        <v/>
      </c>
    </row>
    <row r="33" spans="1:131" s="85" customFormat="1" ht="16.2" thickBot="1" x14ac:dyDescent="0.35">
      <c r="A33" s="289" t="str">
        <f t="shared" ca="1" si="63"/>
        <v/>
      </c>
      <c r="B33" s="289">
        <f t="shared" si="90"/>
        <v>25</v>
      </c>
      <c r="C33" s="294" t="s">
        <v>25</v>
      </c>
      <c r="D33" s="289" t="s">
        <v>0</v>
      </c>
      <c r="E33" s="289">
        <v>7</v>
      </c>
      <c r="F33" s="300">
        <v>2</v>
      </c>
      <c r="G33" s="300">
        <v>2</v>
      </c>
      <c r="H33" s="300">
        <v>2</v>
      </c>
      <c r="I33" s="300">
        <v>2</v>
      </c>
      <c r="J33" s="300">
        <v>1</v>
      </c>
      <c r="K33" s="300">
        <v>2</v>
      </c>
      <c r="L33" s="300">
        <v>1</v>
      </c>
      <c r="M33" s="300"/>
      <c r="N33" s="300">
        <f>SUM($F33:G33)</f>
        <v>4</v>
      </c>
      <c r="O33" s="300">
        <f>SUM($F33:H33)</f>
        <v>6</v>
      </c>
      <c r="P33" s="300">
        <f>SUM($F33:I33)</f>
        <v>8</v>
      </c>
      <c r="Q33" s="300">
        <f>SUM($F33:J33)</f>
        <v>9</v>
      </c>
      <c r="R33" s="300">
        <f>SUM($F33:K33)</f>
        <v>11</v>
      </c>
      <c r="S33" s="300">
        <f>SUM($F33:L33)</f>
        <v>12</v>
      </c>
      <c r="T33" s="300"/>
      <c r="U33" s="294"/>
      <c r="V33" s="289" t="str">
        <f t="shared" si="64"/>
        <v>C</v>
      </c>
      <c r="W33" s="289" t="str">
        <f t="shared" ca="1" si="65"/>
        <v>D</v>
      </c>
      <c r="X33" s="289" t="str">
        <f t="shared" ca="1" si="66"/>
        <v>E</v>
      </c>
      <c r="Y33" s="289" t="str">
        <f t="shared" ca="1" si="67"/>
        <v>Gb</v>
      </c>
      <c r="Z33" s="289" t="str">
        <f t="shared" ca="1" si="68"/>
        <v>Ab</v>
      </c>
      <c r="AA33" s="289" t="str">
        <f t="shared" ca="1" si="69"/>
        <v>A</v>
      </c>
      <c r="AB33" s="289" t="str">
        <f t="shared" ca="1" si="70"/>
        <v>B</v>
      </c>
      <c r="AC33" s="289"/>
      <c r="AD33" s="294">
        <f t="shared" si="72"/>
        <v>67</v>
      </c>
      <c r="AE33" s="294">
        <f t="shared" ca="1" si="73"/>
        <v>68</v>
      </c>
      <c r="AF33" s="294">
        <f t="shared" ca="1" si="74"/>
        <v>69</v>
      </c>
      <c r="AG33" s="294">
        <f t="shared" ca="1" si="75"/>
        <v>169</v>
      </c>
      <c r="AH33" s="294">
        <f t="shared" ca="1" si="76"/>
        <v>163</v>
      </c>
      <c r="AI33" s="294">
        <f t="shared" ca="1" si="77"/>
        <v>65</v>
      </c>
      <c r="AJ33" s="294">
        <f t="shared" ca="1" si="78"/>
        <v>66</v>
      </c>
      <c r="AK33" s="294"/>
      <c r="AL33" s="294" t="str">
        <f>_xlfn.CONCAT(V33," aug")</f>
        <v>C aug</v>
      </c>
      <c r="AM33" s="294" t="str">
        <f ca="1">_xlfn.CONCAT(W33," maj")</f>
        <v>D maj</v>
      </c>
      <c r="AN33" s="294" t="str">
        <f ca="1">_xlfn.CONCAT(X33," maj")</f>
        <v>E maj</v>
      </c>
      <c r="AO33" s="294" t="str">
        <f t="shared" ca="1" si="96"/>
        <v>Gb dim</v>
      </c>
      <c r="AP33" s="294" t="str">
        <f t="shared" ca="1" si="96"/>
        <v>Ab dim</v>
      </c>
      <c r="AQ33" s="294" t="str">
        <f t="shared" ca="1" si="97"/>
        <v>A min</v>
      </c>
      <c r="AR33" s="294" t="str">
        <f t="shared" ca="1" si="97"/>
        <v>B min</v>
      </c>
      <c r="AS33" s="294"/>
      <c r="AT33" s="294" t="str">
        <f t="shared" ca="1" si="95"/>
        <v/>
      </c>
      <c r="AU33" s="294" t="str">
        <f t="shared" ca="1" si="93"/>
        <v/>
      </c>
      <c r="AV33" s="294" t="str">
        <f t="shared" ca="1" si="93"/>
        <v/>
      </c>
      <c r="AW33" s="294" t="str">
        <f t="shared" ca="1" si="93"/>
        <v/>
      </c>
      <c r="AX33" s="294" t="str">
        <f t="shared" ca="1" si="93"/>
        <v/>
      </c>
      <c r="AY33" s="294" t="str">
        <f t="shared" ca="1" si="93"/>
        <v/>
      </c>
      <c r="AZ33" s="294" t="str">
        <f t="shared" ca="1" si="93"/>
        <v/>
      </c>
      <c r="BA33" s="294" t="str">
        <f t="shared" ca="1" si="93"/>
        <v/>
      </c>
      <c r="BB33" s="294" t="str">
        <f t="shared" ca="1" si="93"/>
        <v/>
      </c>
      <c r="BC33" s="294" t="str">
        <f t="shared" ca="1" si="93"/>
        <v/>
      </c>
      <c r="BD33" s="294" t="str">
        <f t="shared" ca="1" si="93"/>
        <v/>
      </c>
      <c r="BE33" s="294" t="str">
        <f t="shared" ca="1" si="93"/>
        <v/>
      </c>
      <c r="BF33" s="289">
        <f t="shared" ca="1" si="80"/>
        <v>0</v>
      </c>
      <c r="BG33" s="302">
        <f t="shared" ca="1" si="81"/>
        <v>0</v>
      </c>
      <c r="BH33" s="289" t="str">
        <f t="shared" ca="1" si="82"/>
        <v/>
      </c>
      <c r="BI33" s="289" t="str">
        <f t="shared" ca="1" si="83"/>
        <v/>
      </c>
      <c r="BJ33" s="289" t="str">
        <f t="shared" ca="1" si="84"/>
        <v/>
      </c>
      <c r="BK33" s="289" t="str">
        <f t="shared" ca="1" si="85"/>
        <v/>
      </c>
      <c r="BL33" s="289" t="str">
        <f t="shared" ca="1" si="86"/>
        <v/>
      </c>
      <c r="BM33" s="289" t="str">
        <f t="shared" ca="1" si="87"/>
        <v/>
      </c>
      <c r="BN33" s="289" t="str">
        <f t="shared" ca="1" si="88"/>
        <v/>
      </c>
      <c r="BO33" s="289" t="str">
        <f t="shared" ca="1" si="89"/>
        <v/>
      </c>
      <c r="BP33" s="289"/>
      <c r="BQ33" s="83" t="e">
        <f t="shared" ca="1" si="53"/>
        <v>#VALUE!</v>
      </c>
      <c r="BR33" s="82" t="e">
        <f t="shared" ca="1" si="54"/>
        <v>#VALUE!</v>
      </c>
      <c r="BS33" s="83" t="e">
        <f t="shared" ca="1" si="55"/>
        <v>#VALUE!</v>
      </c>
      <c r="BT33" s="52" t="e">
        <f t="shared" ca="1" si="49"/>
        <v>#VALUE!</v>
      </c>
      <c r="BU33" s="51"/>
      <c r="BV33" s="52" t="e">
        <f t="shared" ca="1" si="50"/>
        <v>#VALUE!</v>
      </c>
      <c r="BW33" s="84" t="e">
        <f ca="1">VLOOKUP($BH$6,INDIRECT($BT33):$BP$861,2,FALSE)</f>
        <v>#VALUE!</v>
      </c>
      <c r="BX33" s="79" t="e">
        <f t="shared" ca="1" si="2"/>
        <v>#VALUE!</v>
      </c>
      <c r="BY33" s="78" t="e">
        <f t="shared" ca="1" si="3"/>
        <v>#VALUE!</v>
      </c>
      <c r="BZ33" s="78" t="e">
        <f t="shared" ca="1" si="4"/>
        <v>#VALUE!</v>
      </c>
      <c r="CA33" s="78" t="e">
        <f t="shared" ca="1" si="5"/>
        <v>#VALUE!</v>
      </c>
      <c r="CB33" s="78" t="e">
        <f t="shared" ca="1" si="6"/>
        <v>#VALUE!</v>
      </c>
      <c r="CC33" s="78" t="e">
        <f t="shared" ca="1" si="7"/>
        <v>#VALUE!</v>
      </c>
      <c r="CD33" s="78" t="e">
        <f t="shared" ca="1" si="8"/>
        <v>#VALUE!</v>
      </c>
      <c r="CE33" s="78" t="e">
        <f t="shared" ca="1" si="9"/>
        <v>#VALUE!</v>
      </c>
      <c r="CF33" s="78" t="e">
        <f t="shared" ca="1" si="10"/>
        <v>#VALUE!</v>
      </c>
      <c r="CG33" s="78" t="e">
        <f t="shared" ca="1" si="11"/>
        <v>#VALUE!</v>
      </c>
      <c r="CH33" s="79" t="e">
        <f t="shared" ca="1" si="12"/>
        <v>#VALUE!</v>
      </c>
      <c r="CI33" s="79" t="e">
        <f t="shared" ca="1" si="13"/>
        <v>#VALUE!</v>
      </c>
      <c r="CJ33" s="79" t="e">
        <f t="shared" ca="1" si="14"/>
        <v>#VALUE!</v>
      </c>
      <c r="CK33" s="79" t="e">
        <f t="shared" ca="1" si="15"/>
        <v>#VALUE!</v>
      </c>
      <c r="CL33" s="79" t="e">
        <f t="shared" ca="1" si="16"/>
        <v>#VALUE!</v>
      </c>
      <c r="CM33" s="79" t="e">
        <f t="shared" ca="1" si="17"/>
        <v>#VALUE!</v>
      </c>
      <c r="CN33" s="79" t="e">
        <f t="shared" ca="1" si="18"/>
        <v>#VALUE!</v>
      </c>
      <c r="CO33" s="79" t="e">
        <f t="shared" ca="1" si="19"/>
        <v>#VALUE!</v>
      </c>
      <c r="CP33" s="80" t="e">
        <f t="shared" ca="1" si="20"/>
        <v>#VALUE!</v>
      </c>
      <c r="CQ33" s="78" t="e">
        <f t="shared" ca="1" si="21"/>
        <v>#VALUE!</v>
      </c>
      <c r="DA33" s="81" t="str">
        <f t="shared" ca="1" si="51"/>
        <v/>
      </c>
      <c r="DB33" s="81" t="str">
        <f t="shared" ca="1" si="22"/>
        <v/>
      </c>
      <c r="DC33" s="81" t="str">
        <f t="shared" ca="1" si="23"/>
        <v/>
      </c>
      <c r="DD33" s="81" t="str">
        <f t="shared" ca="1" si="24"/>
        <v/>
      </c>
      <c r="DE33" s="81">
        <f t="shared" si="25"/>
        <v>0</v>
      </c>
      <c r="DF33" s="81" t="str">
        <f t="shared" ca="1" si="26"/>
        <v/>
      </c>
      <c r="DG33" s="81" t="str">
        <f t="shared" ca="1" si="27"/>
        <v/>
      </c>
      <c r="DH33" s="81" t="str">
        <f t="shared" ca="1" si="28"/>
        <v/>
      </c>
      <c r="DI33" s="81" t="str">
        <f t="shared" ca="1" si="29"/>
        <v/>
      </c>
      <c r="DJ33" s="81" t="str">
        <f t="shared" ca="1" si="30"/>
        <v/>
      </c>
      <c r="DK33" s="81" t="str">
        <f t="shared" ca="1" si="31"/>
        <v/>
      </c>
      <c r="DL33" s="81" t="str">
        <f t="shared" ca="1" si="32"/>
        <v/>
      </c>
      <c r="DM33" s="81" t="str">
        <f t="shared" ca="1" si="33"/>
        <v/>
      </c>
      <c r="DN33" s="81" t="str">
        <f t="shared" ca="1" si="34"/>
        <v/>
      </c>
      <c r="DO33" s="81" t="str">
        <f t="shared" ca="1" si="35"/>
        <v/>
      </c>
      <c r="DP33" s="81" t="str">
        <f t="shared" ca="1" si="36"/>
        <v/>
      </c>
      <c r="DQ33" s="81" t="str">
        <f t="shared" ca="1" si="37"/>
        <v/>
      </c>
      <c r="DR33" s="81" t="str">
        <f t="shared" ca="1" si="38"/>
        <v/>
      </c>
      <c r="DS33" s="81" t="str">
        <f t="shared" ca="1" si="39"/>
        <v/>
      </c>
      <c r="DT33" s="81" t="str">
        <f t="shared" ca="1" si="40"/>
        <v/>
      </c>
      <c r="DU33" s="81" t="str">
        <f t="shared" ca="1" si="41"/>
        <v/>
      </c>
      <c r="DV33" s="81" t="str">
        <f t="shared" ca="1" si="42"/>
        <v/>
      </c>
      <c r="DW33" s="81" t="str">
        <f t="shared" ca="1" si="43"/>
        <v/>
      </c>
      <c r="DX33" s="81" t="str">
        <f t="shared" ca="1" si="44"/>
        <v/>
      </c>
      <c r="DY33" s="81" t="str">
        <f t="shared" ca="1" si="45"/>
        <v/>
      </c>
      <c r="DZ33" s="81" t="str">
        <f t="shared" ca="1" si="46"/>
        <v/>
      </c>
      <c r="EA33" s="81" t="str">
        <f t="shared" ca="1" si="47"/>
        <v/>
      </c>
    </row>
    <row r="34" spans="1:131" s="85" customFormat="1" ht="16.2" thickBot="1" x14ac:dyDescent="0.35">
      <c r="A34" s="289" t="str">
        <f t="shared" ca="1" si="63"/>
        <v/>
      </c>
      <c r="B34" s="289">
        <f t="shared" si="90"/>
        <v>26</v>
      </c>
      <c r="C34" s="294" t="s">
        <v>26</v>
      </c>
      <c r="D34" s="289" t="s">
        <v>0</v>
      </c>
      <c r="E34" s="289">
        <v>7</v>
      </c>
      <c r="F34" s="300">
        <v>2</v>
      </c>
      <c r="G34" s="300">
        <v>2</v>
      </c>
      <c r="H34" s="300">
        <v>2</v>
      </c>
      <c r="I34" s="300">
        <v>1</v>
      </c>
      <c r="J34" s="300">
        <v>1</v>
      </c>
      <c r="K34" s="300">
        <v>2</v>
      </c>
      <c r="L34" s="300">
        <v>2</v>
      </c>
      <c r="M34" s="300"/>
      <c r="N34" s="300">
        <f>SUM($F34:G34)</f>
        <v>4</v>
      </c>
      <c r="O34" s="300">
        <f>SUM($F34:H34)</f>
        <v>6</v>
      </c>
      <c r="P34" s="300">
        <f>SUM($F34:I34)</f>
        <v>7</v>
      </c>
      <c r="Q34" s="300">
        <f>SUM($F34:J34)</f>
        <v>8</v>
      </c>
      <c r="R34" s="300">
        <f>SUM($F34:K34)</f>
        <v>10</v>
      </c>
      <c r="S34" s="300">
        <f>SUM($F34:L34)</f>
        <v>12</v>
      </c>
      <c r="T34" s="300"/>
      <c r="U34" s="294"/>
      <c r="V34" s="289" t="str">
        <f t="shared" si="64"/>
        <v>C</v>
      </c>
      <c r="W34" s="289" t="str">
        <f t="shared" ca="1" si="65"/>
        <v>D</v>
      </c>
      <c r="X34" s="289" t="str">
        <f t="shared" ca="1" si="66"/>
        <v>E</v>
      </c>
      <c r="Y34" s="289" t="str">
        <f t="shared" ca="1" si="67"/>
        <v>Gb</v>
      </c>
      <c r="Z34" s="289" t="str">
        <f t="shared" ca="1" si="68"/>
        <v>G</v>
      </c>
      <c r="AA34" s="289" t="str">
        <f t="shared" ca="1" si="69"/>
        <v>Ab</v>
      </c>
      <c r="AB34" s="289" t="str">
        <f t="shared" ca="1" si="70"/>
        <v>Bb</v>
      </c>
      <c r="AC34" s="289"/>
      <c r="AD34" s="294">
        <f t="shared" si="72"/>
        <v>67</v>
      </c>
      <c r="AE34" s="294">
        <f t="shared" ca="1" si="73"/>
        <v>68</v>
      </c>
      <c r="AF34" s="294">
        <f t="shared" ca="1" si="74"/>
        <v>69</v>
      </c>
      <c r="AG34" s="294">
        <f t="shared" ca="1" si="75"/>
        <v>169</v>
      </c>
      <c r="AH34" s="294">
        <f t="shared" ca="1" si="76"/>
        <v>71</v>
      </c>
      <c r="AI34" s="294">
        <f t="shared" ca="1" si="77"/>
        <v>163</v>
      </c>
      <c r="AJ34" s="294">
        <f t="shared" ca="1" si="78"/>
        <v>164</v>
      </c>
      <c r="AK34" s="294"/>
      <c r="AL34" s="294" t="str">
        <f>_xlfn.CONCAT(V34," maj")</f>
        <v>C maj</v>
      </c>
      <c r="AM34" s="294" t="str">
        <f ca="1">_xlfn.CONCAT(W34," alt b")</f>
        <v>D alt b</v>
      </c>
      <c r="AN34" s="294" t="str">
        <f ca="1">_xlfn.CONCAT(X34," dim")</f>
        <v>E dim</v>
      </c>
      <c r="AO34" s="301" t="str">
        <f ca="1">_xlfn.CONCAT("*",AA34,"7")</f>
        <v>*Ab7</v>
      </c>
      <c r="AP34" s="294" t="str">
        <f ca="1">_xlfn.CONCAT(Z34," min")</f>
        <v>G min</v>
      </c>
      <c r="AQ34" s="294" t="str">
        <f ca="1">_xlfn.CONCAT(AA34," aug")</f>
        <v>Ab aug</v>
      </c>
      <c r="AR34" s="294" t="str">
        <f ca="1">_xlfn.CONCAT(AB34," aug")</f>
        <v>Bb aug</v>
      </c>
      <c r="AS34" s="294"/>
      <c r="AT34" s="294" t="str">
        <f t="shared" ca="1" si="95"/>
        <v/>
      </c>
      <c r="AU34" s="294" t="str">
        <f t="shared" ca="1" si="93"/>
        <v/>
      </c>
      <c r="AV34" s="294" t="str">
        <f t="shared" ca="1" si="93"/>
        <v/>
      </c>
      <c r="AW34" s="294" t="str">
        <f t="shared" ca="1" si="93"/>
        <v/>
      </c>
      <c r="AX34" s="294" t="str">
        <f t="shared" ca="1" si="93"/>
        <v/>
      </c>
      <c r="AY34" s="294" t="str">
        <f t="shared" ca="1" si="93"/>
        <v/>
      </c>
      <c r="AZ34" s="294" t="str">
        <f t="shared" ca="1" si="93"/>
        <v/>
      </c>
      <c r="BA34" s="294">
        <f t="shared" ca="1" si="93"/>
        <v>1</v>
      </c>
      <c r="BB34" s="294" t="str">
        <f t="shared" ca="1" si="93"/>
        <v/>
      </c>
      <c r="BC34" s="294" t="str">
        <f t="shared" ca="1" si="93"/>
        <v/>
      </c>
      <c r="BD34" s="294" t="str">
        <f t="shared" ca="1" si="93"/>
        <v/>
      </c>
      <c r="BE34" s="294" t="str">
        <f t="shared" ca="1" si="93"/>
        <v/>
      </c>
      <c r="BF34" s="289">
        <f t="shared" ca="1" si="80"/>
        <v>1</v>
      </c>
      <c r="BG34" s="302">
        <f t="shared" ca="1" si="81"/>
        <v>14.285714285714285</v>
      </c>
      <c r="BH34" s="289" t="str">
        <f t="shared" ca="1" si="82"/>
        <v/>
      </c>
      <c r="BI34" s="289" t="str">
        <f t="shared" ca="1" si="83"/>
        <v/>
      </c>
      <c r="BJ34" s="289" t="str">
        <f t="shared" ca="1" si="84"/>
        <v/>
      </c>
      <c r="BK34" s="289" t="str">
        <f t="shared" ca="1" si="85"/>
        <v/>
      </c>
      <c r="BL34" s="289" t="str">
        <f t="shared" ca="1" si="86"/>
        <v/>
      </c>
      <c r="BM34" s="289" t="str">
        <f t="shared" ca="1" si="87"/>
        <v/>
      </c>
      <c r="BN34" s="289" t="str">
        <f t="shared" ca="1" si="88"/>
        <v/>
      </c>
      <c r="BO34" s="289" t="str">
        <f t="shared" ca="1" si="89"/>
        <v/>
      </c>
      <c r="BP34" s="289"/>
      <c r="BQ34" s="83" t="e">
        <f t="shared" ca="1" si="53"/>
        <v>#VALUE!</v>
      </c>
      <c r="BR34" s="82" t="e">
        <f t="shared" ca="1" si="54"/>
        <v>#VALUE!</v>
      </c>
      <c r="BS34" s="83" t="e">
        <f t="shared" ca="1" si="55"/>
        <v>#VALUE!</v>
      </c>
      <c r="BT34" s="52" t="e">
        <f t="shared" ca="1" si="49"/>
        <v>#VALUE!</v>
      </c>
      <c r="BU34" s="51"/>
      <c r="BV34" s="52" t="e">
        <f t="shared" ca="1" si="50"/>
        <v>#VALUE!</v>
      </c>
      <c r="BW34" s="84" t="e">
        <f ca="1">VLOOKUP($BH$6,INDIRECT($BT34):$BP$861,2,FALSE)</f>
        <v>#VALUE!</v>
      </c>
      <c r="BX34" s="79" t="e">
        <f t="shared" ca="1" si="2"/>
        <v>#VALUE!</v>
      </c>
      <c r="BY34" s="78" t="e">
        <f t="shared" ca="1" si="3"/>
        <v>#VALUE!</v>
      </c>
      <c r="BZ34" s="78" t="e">
        <f t="shared" ca="1" si="4"/>
        <v>#VALUE!</v>
      </c>
      <c r="CA34" s="78" t="e">
        <f t="shared" ca="1" si="5"/>
        <v>#VALUE!</v>
      </c>
      <c r="CB34" s="78" t="e">
        <f t="shared" ca="1" si="6"/>
        <v>#VALUE!</v>
      </c>
      <c r="CC34" s="78" t="e">
        <f t="shared" ca="1" si="7"/>
        <v>#VALUE!</v>
      </c>
      <c r="CD34" s="78" t="e">
        <f t="shared" ca="1" si="8"/>
        <v>#VALUE!</v>
      </c>
      <c r="CE34" s="78" t="e">
        <f t="shared" ca="1" si="9"/>
        <v>#VALUE!</v>
      </c>
      <c r="CF34" s="78" t="e">
        <f t="shared" ca="1" si="10"/>
        <v>#VALUE!</v>
      </c>
      <c r="CG34" s="78" t="e">
        <f t="shared" ca="1" si="11"/>
        <v>#VALUE!</v>
      </c>
      <c r="CH34" s="79" t="e">
        <f t="shared" ca="1" si="12"/>
        <v>#VALUE!</v>
      </c>
      <c r="CI34" s="79" t="e">
        <f t="shared" ca="1" si="13"/>
        <v>#VALUE!</v>
      </c>
      <c r="CJ34" s="79" t="e">
        <f t="shared" ca="1" si="14"/>
        <v>#VALUE!</v>
      </c>
      <c r="CK34" s="79" t="e">
        <f t="shared" ca="1" si="15"/>
        <v>#VALUE!</v>
      </c>
      <c r="CL34" s="79" t="e">
        <f t="shared" ca="1" si="16"/>
        <v>#VALUE!</v>
      </c>
      <c r="CM34" s="79" t="e">
        <f t="shared" ca="1" si="17"/>
        <v>#VALUE!</v>
      </c>
      <c r="CN34" s="79" t="e">
        <f t="shared" ca="1" si="18"/>
        <v>#VALUE!</v>
      </c>
      <c r="CO34" s="79" t="e">
        <f t="shared" ca="1" si="19"/>
        <v>#VALUE!</v>
      </c>
      <c r="CP34" s="80" t="e">
        <f t="shared" ca="1" si="20"/>
        <v>#VALUE!</v>
      </c>
      <c r="CQ34" s="78" t="e">
        <f t="shared" ca="1" si="21"/>
        <v>#VALUE!</v>
      </c>
      <c r="DA34" s="81" t="str">
        <f t="shared" ca="1" si="51"/>
        <v/>
      </c>
      <c r="DB34" s="81" t="str">
        <f t="shared" ca="1" si="22"/>
        <v/>
      </c>
      <c r="DC34" s="81" t="str">
        <f t="shared" ca="1" si="23"/>
        <v/>
      </c>
      <c r="DD34" s="81" t="str">
        <f t="shared" ca="1" si="24"/>
        <v/>
      </c>
      <c r="DE34" s="81">
        <f t="shared" si="25"/>
        <v>0</v>
      </c>
      <c r="DF34" s="81" t="str">
        <f t="shared" ca="1" si="26"/>
        <v/>
      </c>
      <c r="DG34" s="81" t="str">
        <f t="shared" ca="1" si="27"/>
        <v/>
      </c>
      <c r="DH34" s="81" t="str">
        <f t="shared" ca="1" si="28"/>
        <v/>
      </c>
      <c r="DI34" s="81" t="str">
        <f t="shared" ca="1" si="29"/>
        <v/>
      </c>
      <c r="DJ34" s="81" t="str">
        <f t="shared" ca="1" si="30"/>
        <v/>
      </c>
      <c r="DK34" s="81" t="str">
        <f t="shared" ca="1" si="31"/>
        <v/>
      </c>
      <c r="DL34" s="81" t="str">
        <f t="shared" ca="1" si="32"/>
        <v/>
      </c>
      <c r="DM34" s="81" t="str">
        <f t="shared" ca="1" si="33"/>
        <v/>
      </c>
      <c r="DN34" s="81" t="str">
        <f t="shared" ca="1" si="34"/>
        <v/>
      </c>
      <c r="DO34" s="81" t="str">
        <f t="shared" ca="1" si="35"/>
        <v/>
      </c>
      <c r="DP34" s="81" t="str">
        <f t="shared" ca="1" si="36"/>
        <v/>
      </c>
      <c r="DQ34" s="81" t="str">
        <f t="shared" ca="1" si="37"/>
        <v/>
      </c>
      <c r="DR34" s="81" t="str">
        <f t="shared" ca="1" si="38"/>
        <v/>
      </c>
      <c r="DS34" s="81" t="str">
        <f t="shared" ca="1" si="39"/>
        <v/>
      </c>
      <c r="DT34" s="81" t="str">
        <f t="shared" ca="1" si="40"/>
        <v/>
      </c>
      <c r="DU34" s="81" t="str">
        <f t="shared" ca="1" si="41"/>
        <v/>
      </c>
      <c r="DV34" s="81" t="str">
        <f t="shared" ca="1" si="42"/>
        <v/>
      </c>
      <c r="DW34" s="81" t="str">
        <f t="shared" ca="1" si="43"/>
        <v/>
      </c>
      <c r="DX34" s="81" t="str">
        <f t="shared" ca="1" si="44"/>
        <v/>
      </c>
      <c r="DY34" s="81" t="str">
        <f t="shared" ca="1" si="45"/>
        <v/>
      </c>
      <c r="DZ34" s="81" t="str">
        <f t="shared" ca="1" si="46"/>
        <v/>
      </c>
      <c r="EA34" s="81" t="str">
        <f t="shared" ca="1" si="47"/>
        <v/>
      </c>
    </row>
    <row r="35" spans="1:131" s="85" customFormat="1" ht="16.2" thickBot="1" x14ac:dyDescent="0.35">
      <c r="A35" s="289" t="str">
        <f t="shared" ca="1" si="63"/>
        <v/>
      </c>
      <c r="B35" s="289">
        <f t="shared" si="90"/>
        <v>27</v>
      </c>
      <c r="C35" s="294" t="s">
        <v>27</v>
      </c>
      <c r="D35" s="289" t="s">
        <v>0</v>
      </c>
      <c r="E35" s="289">
        <v>7</v>
      </c>
      <c r="F35" s="300">
        <v>2</v>
      </c>
      <c r="G35" s="300">
        <v>2</v>
      </c>
      <c r="H35" s="300">
        <v>1</v>
      </c>
      <c r="I35" s="300">
        <v>2</v>
      </c>
      <c r="J35" s="300">
        <v>2</v>
      </c>
      <c r="K35" s="300">
        <v>1</v>
      </c>
      <c r="L35" s="300">
        <v>2</v>
      </c>
      <c r="M35" s="300"/>
      <c r="N35" s="300">
        <f>SUM($F35:G35)</f>
        <v>4</v>
      </c>
      <c r="O35" s="300">
        <f>SUM($F35:H35)</f>
        <v>5</v>
      </c>
      <c r="P35" s="300">
        <f>SUM($F35:I35)</f>
        <v>7</v>
      </c>
      <c r="Q35" s="300">
        <f>SUM($F35:J35)</f>
        <v>9</v>
      </c>
      <c r="R35" s="300">
        <f>SUM($F35:K35)</f>
        <v>10</v>
      </c>
      <c r="S35" s="300">
        <f>SUM($F35:L35)</f>
        <v>12</v>
      </c>
      <c r="T35" s="300"/>
      <c r="U35" s="294"/>
      <c r="V35" s="289" t="str">
        <f t="shared" si="64"/>
        <v>C</v>
      </c>
      <c r="W35" s="289" t="str">
        <f t="shared" ca="1" si="65"/>
        <v>D</v>
      </c>
      <c r="X35" s="289" t="str">
        <f t="shared" ca="1" si="66"/>
        <v>E</v>
      </c>
      <c r="Y35" s="289" t="str">
        <f t="shared" ca="1" si="67"/>
        <v>F</v>
      </c>
      <c r="Z35" s="289" t="str">
        <f t="shared" ca="1" si="68"/>
        <v>G</v>
      </c>
      <c r="AA35" s="289" t="str">
        <f t="shared" ca="1" si="69"/>
        <v>A</v>
      </c>
      <c r="AB35" s="289" t="str">
        <f t="shared" ca="1" si="70"/>
        <v>Bb</v>
      </c>
      <c r="AC35" s="289"/>
      <c r="AD35" s="294">
        <f t="shared" si="72"/>
        <v>67</v>
      </c>
      <c r="AE35" s="294">
        <f t="shared" ca="1" si="73"/>
        <v>68</v>
      </c>
      <c r="AF35" s="294">
        <f t="shared" ca="1" si="74"/>
        <v>69</v>
      </c>
      <c r="AG35" s="294">
        <f t="shared" ca="1" si="75"/>
        <v>70</v>
      </c>
      <c r="AH35" s="294">
        <f t="shared" ca="1" si="76"/>
        <v>71</v>
      </c>
      <c r="AI35" s="294">
        <f t="shared" ca="1" si="77"/>
        <v>65</v>
      </c>
      <c r="AJ35" s="294">
        <f t="shared" ca="1" si="78"/>
        <v>164</v>
      </c>
      <c r="AK35" s="294"/>
      <c r="AL35" s="294" t="str">
        <f>_xlfn.CONCAT(V35," maj")</f>
        <v>C maj</v>
      </c>
      <c r="AM35" s="294" t="str">
        <f ca="1">_xlfn.CONCAT(W35," min")</f>
        <v>D min</v>
      </c>
      <c r="AN35" s="294" t="str">
        <f ca="1">_xlfn.CONCAT(X35," dim")</f>
        <v>E dim</v>
      </c>
      <c r="AO35" s="294" t="str">
        <f ca="1">_xlfn.CONCAT(Y35," maj")</f>
        <v>F maj</v>
      </c>
      <c r="AP35" s="294" t="str">
        <f ca="1">_xlfn.CONCAT(Z35," min")</f>
        <v>G min</v>
      </c>
      <c r="AQ35" s="294" t="str">
        <f ca="1">_xlfn.CONCAT(AA35," min")</f>
        <v>A min</v>
      </c>
      <c r="AR35" s="294" t="str">
        <f ca="1">_xlfn.CONCAT(AB35," maj")</f>
        <v>Bb maj</v>
      </c>
      <c r="AS35" s="294"/>
      <c r="AT35" s="294" t="str">
        <f t="shared" ca="1" si="95"/>
        <v/>
      </c>
      <c r="AU35" s="294" t="str">
        <f t="shared" ca="1" si="95"/>
        <v/>
      </c>
      <c r="AV35" s="294" t="str">
        <f t="shared" ca="1" si="95"/>
        <v/>
      </c>
      <c r="AW35" s="294" t="str">
        <f t="shared" ca="1" si="95"/>
        <v/>
      </c>
      <c r="AX35" s="294" t="str">
        <f t="shared" ca="1" si="95"/>
        <v/>
      </c>
      <c r="AY35" s="294">
        <f t="shared" ca="1" si="95"/>
        <v>1</v>
      </c>
      <c r="AZ35" s="294" t="str">
        <f t="shared" ca="1" si="95"/>
        <v/>
      </c>
      <c r="BA35" s="294">
        <f t="shared" ca="1" si="95"/>
        <v>1</v>
      </c>
      <c r="BB35" s="294" t="str">
        <f t="shared" ca="1" si="95"/>
        <v/>
      </c>
      <c r="BC35" s="294" t="str">
        <f t="shared" ca="1" si="95"/>
        <v/>
      </c>
      <c r="BD35" s="294" t="str">
        <f t="shared" ca="1" si="95"/>
        <v/>
      </c>
      <c r="BE35" s="294" t="str">
        <f t="shared" ca="1" si="95"/>
        <v/>
      </c>
      <c r="BF35" s="289">
        <f t="shared" ca="1" si="80"/>
        <v>2</v>
      </c>
      <c r="BG35" s="302">
        <f t="shared" ca="1" si="81"/>
        <v>28.571428571428569</v>
      </c>
      <c r="BH35" s="289" t="str">
        <f t="shared" ca="1" si="82"/>
        <v/>
      </c>
      <c r="BI35" s="289" t="str">
        <f t="shared" ca="1" si="83"/>
        <v/>
      </c>
      <c r="BJ35" s="289" t="str">
        <f t="shared" ca="1" si="84"/>
        <v/>
      </c>
      <c r="BK35" s="289" t="str">
        <f t="shared" ca="1" si="85"/>
        <v/>
      </c>
      <c r="BL35" s="289" t="str">
        <f t="shared" ca="1" si="86"/>
        <v/>
      </c>
      <c r="BM35" s="289" t="str">
        <f t="shared" ca="1" si="87"/>
        <v/>
      </c>
      <c r="BN35" s="289" t="str">
        <f t="shared" ca="1" si="88"/>
        <v/>
      </c>
      <c r="BO35" s="289" t="str">
        <f t="shared" ca="1" si="89"/>
        <v/>
      </c>
      <c r="BP35" s="289"/>
      <c r="BQ35" s="83" t="e">
        <f t="shared" ca="1" si="53"/>
        <v>#VALUE!</v>
      </c>
      <c r="BR35" s="82" t="e">
        <f t="shared" ca="1" si="54"/>
        <v>#VALUE!</v>
      </c>
      <c r="BS35" s="83" t="e">
        <f t="shared" ca="1" si="55"/>
        <v>#VALUE!</v>
      </c>
      <c r="BT35" s="52" t="e">
        <f t="shared" ca="1" si="49"/>
        <v>#VALUE!</v>
      </c>
      <c r="BU35" s="51"/>
      <c r="BV35" s="52" t="e">
        <f t="shared" ca="1" si="50"/>
        <v>#VALUE!</v>
      </c>
      <c r="BW35" s="84" t="e">
        <f ca="1">VLOOKUP($BH$6,INDIRECT($BT35):$BP$861,2,FALSE)</f>
        <v>#VALUE!</v>
      </c>
      <c r="BX35" s="79" t="e">
        <f t="shared" ca="1" si="2"/>
        <v>#VALUE!</v>
      </c>
      <c r="BY35" s="78" t="e">
        <f t="shared" ca="1" si="3"/>
        <v>#VALUE!</v>
      </c>
      <c r="BZ35" s="78" t="e">
        <f t="shared" ca="1" si="4"/>
        <v>#VALUE!</v>
      </c>
      <c r="CA35" s="78" t="e">
        <f t="shared" ca="1" si="5"/>
        <v>#VALUE!</v>
      </c>
      <c r="CB35" s="78" t="e">
        <f t="shared" ca="1" si="6"/>
        <v>#VALUE!</v>
      </c>
      <c r="CC35" s="78" t="e">
        <f t="shared" ca="1" si="7"/>
        <v>#VALUE!</v>
      </c>
      <c r="CD35" s="78" t="e">
        <f t="shared" ca="1" si="8"/>
        <v>#VALUE!</v>
      </c>
      <c r="CE35" s="78" t="e">
        <f t="shared" ca="1" si="9"/>
        <v>#VALUE!</v>
      </c>
      <c r="CF35" s="78" t="e">
        <f t="shared" ca="1" si="10"/>
        <v>#VALUE!</v>
      </c>
      <c r="CG35" s="78" t="e">
        <f t="shared" ca="1" si="11"/>
        <v>#VALUE!</v>
      </c>
      <c r="CH35" s="79" t="e">
        <f t="shared" ca="1" si="12"/>
        <v>#VALUE!</v>
      </c>
      <c r="CI35" s="79" t="e">
        <f t="shared" ca="1" si="13"/>
        <v>#VALUE!</v>
      </c>
      <c r="CJ35" s="79" t="e">
        <f t="shared" ca="1" si="14"/>
        <v>#VALUE!</v>
      </c>
      <c r="CK35" s="79" t="e">
        <f t="shared" ca="1" si="15"/>
        <v>#VALUE!</v>
      </c>
      <c r="CL35" s="79" t="e">
        <f t="shared" ca="1" si="16"/>
        <v>#VALUE!</v>
      </c>
      <c r="CM35" s="79" t="e">
        <f t="shared" ca="1" si="17"/>
        <v>#VALUE!</v>
      </c>
      <c r="CN35" s="79" t="e">
        <f t="shared" ca="1" si="18"/>
        <v>#VALUE!</v>
      </c>
      <c r="CO35" s="79" t="e">
        <f t="shared" ca="1" si="19"/>
        <v>#VALUE!</v>
      </c>
      <c r="CP35" s="80" t="e">
        <f t="shared" ca="1" si="20"/>
        <v>#VALUE!</v>
      </c>
      <c r="CQ35" s="78" t="e">
        <f t="shared" ca="1" si="21"/>
        <v>#VALUE!</v>
      </c>
      <c r="DA35" s="81" t="str">
        <f t="shared" ca="1" si="51"/>
        <v/>
      </c>
      <c r="DB35" s="81" t="str">
        <f t="shared" ca="1" si="22"/>
        <v/>
      </c>
      <c r="DC35" s="81" t="str">
        <f t="shared" ca="1" si="23"/>
        <v/>
      </c>
      <c r="DD35" s="81" t="str">
        <f t="shared" ca="1" si="24"/>
        <v/>
      </c>
      <c r="DE35" s="81">
        <f t="shared" si="25"/>
        <v>0</v>
      </c>
      <c r="DF35" s="81" t="str">
        <f t="shared" ca="1" si="26"/>
        <v/>
      </c>
      <c r="DG35" s="81" t="str">
        <f t="shared" ca="1" si="27"/>
        <v/>
      </c>
      <c r="DH35" s="81" t="str">
        <f t="shared" ca="1" si="28"/>
        <v/>
      </c>
      <c r="DI35" s="81" t="str">
        <f t="shared" ca="1" si="29"/>
        <v/>
      </c>
      <c r="DJ35" s="81" t="str">
        <f t="shared" ca="1" si="30"/>
        <v/>
      </c>
      <c r="DK35" s="81" t="str">
        <f t="shared" ca="1" si="31"/>
        <v/>
      </c>
      <c r="DL35" s="81" t="str">
        <f t="shared" ca="1" si="32"/>
        <v/>
      </c>
      <c r="DM35" s="81" t="str">
        <f t="shared" ca="1" si="33"/>
        <v/>
      </c>
      <c r="DN35" s="81" t="str">
        <f t="shared" ca="1" si="34"/>
        <v/>
      </c>
      <c r="DO35" s="81" t="str">
        <f t="shared" ca="1" si="35"/>
        <v/>
      </c>
      <c r="DP35" s="81" t="str">
        <f t="shared" ca="1" si="36"/>
        <v/>
      </c>
      <c r="DQ35" s="81" t="str">
        <f t="shared" ca="1" si="37"/>
        <v/>
      </c>
      <c r="DR35" s="81" t="str">
        <f t="shared" ca="1" si="38"/>
        <v/>
      </c>
      <c r="DS35" s="81" t="str">
        <f t="shared" ca="1" si="39"/>
        <v/>
      </c>
      <c r="DT35" s="81" t="str">
        <f t="shared" ca="1" si="40"/>
        <v/>
      </c>
      <c r="DU35" s="81" t="str">
        <f t="shared" ca="1" si="41"/>
        <v/>
      </c>
      <c r="DV35" s="81" t="str">
        <f t="shared" ca="1" si="42"/>
        <v/>
      </c>
      <c r="DW35" s="81" t="str">
        <f t="shared" ca="1" si="43"/>
        <v/>
      </c>
      <c r="DX35" s="81" t="str">
        <f t="shared" ca="1" si="44"/>
        <v/>
      </c>
      <c r="DY35" s="81" t="str">
        <f t="shared" ca="1" si="45"/>
        <v/>
      </c>
      <c r="DZ35" s="81" t="str">
        <f t="shared" ca="1" si="46"/>
        <v/>
      </c>
      <c r="EA35" s="81" t="str">
        <f t="shared" ca="1" si="47"/>
        <v/>
      </c>
    </row>
    <row r="36" spans="1:131" s="85" customFormat="1" ht="16.2" thickBot="1" x14ac:dyDescent="0.35">
      <c r="A36" s="289" t="str">
        <f t="shared" ca="1" si="63"/>
        <v/>
      </c>
      <c r="B36" s="289">
        <f t="shared" si="90"/>
        <v>28</v>
      </c>
      <c r="C36" s="294" t="s">
        <v>28</v>
      </c>
      <c r="D36" s="289" t="s">
        <v>0</v>
      </c>
      <c r="E36" s="289">
        <v>7</v>
      </c>
      <c r="F36" s="300">
        <v>1</v>
      </c>
      <c r="G36" s="300">
        <v>3</v>
      </c>
      <c r="H36" s="300">
        <v>1</v>
      </c>
      <c r="I36" s="300">
        <v>2</v>
      </c>
      <c r="J36" s="300">
        <v>2</v>
      </c>
      <c r="K36" s="300">
        <v>1</v>
      </c>
      <c r="L36" s="300">
        <v>2</v>
      </c>
      <c r="M36" s="300"/>
      <c r="N36" s="300">
        <f>SUM($F36:G36)</f>
        <v>4</v>
      </c>
      <c r="O36" s="300">
        <f>SUM($F36:H36)</f>
        <v>5</v>
      </c>
      <c r="P36" s="300">
        <f>SUM($F36:I36)</f>
        <v>7</v>
      </c>
      <c r="Q36" s="300">
        <f>SUM($F36:J36)</f>
        <v>9</v>
      </c>
      <c r="R36" s="300">
        <f>SUM($F36:K36)</f>
        <v>10</v>
      </c>
      <c r="S36" s="300">
        <f>SUM($F36:L36)</f>
        <v>12</v>
      </c>
      <c r="T36" s="300"/>
      <c r="U36" s="294"/>
      <c r="V36" s="289" t="str">
        <f t="shared" si="64"/>
        <v>C</v>
      </c>
      <c r="W36" s="289" t="str">
        <f t="shared" ca="1" si="65"/>
        <v>Db</v>
      </c>
      <c r="X36" s="289" t="str">
        <f t="shared" ca="1" si="66"/>
        <v>E</v>
      </c>
      <c r="Y36" s="289" t="str">
        <f t="shared" ca="1" si="67"/>
        <v>F</v>
      </c>
      <c r="Z36" s="289" t="str">
        <f t="shared" ca="1" si="68"/>
        <v>G</v>
      </c>
      <c r="AA36" s="289" t="str">
        <f t="shared" ca="1" si="69"/>
        <v>A</v>
      </c>
      <c r="AB36" s="289" t="str">
        <f t="shared" ca="1" si="70"/>
        <v>Bb</v>
      </c>
      <c r="AC36" s="289"/>
      <c r="AD36" s="294">
        <f t="shared" si="72"/>
        <v>67</v>
      </c>
      <c r="AE36" s="294">
        <f t="shared" ca="1" si="73"/>
        <v>166</v>
      </c>
      <c r="AF36" s="294">
        <f t="shared" ca="1" si="74"/>
        <v>69</v>
      </c>
      <c r="AG36" s="294">
        <f t="shared" ca="1" si="75"/>
        <v>70</v>
      </c>
      <c r="AH36" s="294">
        <f t="shared" ca="1" si="76"/>
        <v>71</v>
      </c>
      <c r="AI36" s="294">
        <f t="shared" ca="1" si="77"/>
        <v>65</v>
      </c>
      <c r="AJ36" s="294">
        <f t="shared" ca="1" si="78"/>
        <v>164</v>
      </c>
      <c r="AK36" s="294"/>
      <c r="AL36" s="294" t="str">
        <f>_xlfn.CONCAT(V36," maj")</f>
        <v>C maj</v>
      </c>
      <c r="AM36" s="294" t="str">
        <f ca="1">_xlfn.CONCAT(W36," aug")</f>
        <v>Db aug</v>
      </c>
      <c r="AN36" s="294" t="str">
        <f ca="1">_xlfn.CONCAT(X36," dim")</f>
        <v>E dim</v>
      </c>
      <c r="AO36" s="294" t="str">
        <f ca="1">_xlfn.CONCAT(Y36," maj")</f>
        <v>F maj</v>
      </c>
      <c r="AP36" s="294" t="str">
        <f ca="1">_xlfn.CONCAT(Z36," dim")</f>
        <v>G dim</v>
      </c>
      <c r="AQ36" s="294" t="str">
        <f ca="1">_xlfn.CONCAT(AA36," maj")</f>
        <v>A maj</v>
      </c>
      <c r="AR36" s="294" t="str">
        <f ca="1">_xlfn.CONCAT(AB36," min")</f>
        <v>Bb min</v>
      </c>
      <c r="AS36" s="294"/>
      <c r="AT36" s="294" t="str">
        <f t="shared" ca="1" si="95"/>
        <v/>
      </c>
      <c r="AU36" s="294" t="str">
        <f t="shared" ca="1" si="95"/>
        <v/>
      </c>
      <c r="AV36" s="294" t="str">
        <f t="shared" ca="1" si="95"/>
        <v/>
      </c>
      <c r="AW36" s="294" t="str">
        <f t="shared" ca="1" si="95"/>
        <v/>
      </c>
      <c r="AX36" s="294" t="str">
        <f t="shared" ca="1" si="95"/>
        <v/>
      </c>
      <c r="AY36" s="294">
        <f t="shared" ca="1" si="95"/>
        <v>1</v>
      </c>
      <c r="AZ36" s="294" t="str">
        <f t="shared" ca="1" si="95"/>
        <v/>
      </c>
      <c r="BA36" s="294">
        <f t="shared" ca="1" si="95"/>
        <v>1</v>
      </c>
      <c r="BB36" s="294" t="str">
        <f t="shared" ca="1" si="95"/>
        <v/>
      </c>
      <c r="BC36" s="294" t="str">
        <f t="shared" ca="1" si="95"/>
        <v/>
      </c>
      <c r="BD36" s="294" t="str">
        <f t="shared" ca="1" si="95"/>
        <v/>
      </c>
      <c r="BE36" s="294" t="str">
        <f t="shared" ca="1" si="95"/>
        <v/>
      </c>
      <c r="BF36" s="289">
        <f t="shared" ca="1" si="80"/>
        <v>2</v>
      </c>
      <c r="BG36" s="302">
        <f t="shared" ca="1" si="81"/>
        <v>28.571428571428569</v>
      </c>
      <c r="BH36" s="289" t="str">
        <f t="shared" ca="1" si="82"/>
        <v/>
      </c>
      <c r="BI36" s="289" t="str">
        <f t="shared" ca="1" si="83"/>
        <v/>
      </c>
      <c r="BJ36" s="289" t="str">
        <f t="shared" ca="1" si="84"/>
        <v/>
      </c>
      <c r="BK36" s="289" t="str">
        <f t="shared" ca="1" si="85"/>
        <v/>
      </c>
      <c r="BL36" s="289" t="str">
        <f t="shared" ca="1" si="86"/>
        <v/>
      </c>
      <c r="BM36" s="289" t="str">
        <f t="shared" ca="1" si="87"/>
        <v/>
      </c>
      <c r="BN36" s="289" t="str">
        <f t="shared" ca="1" si="88"/>
        <v/>
      </c>
      <c r="BO36" s="289" t="str">
        <f t="shared" ca="1" si="89"/>
        <v/>
      </c>
      <c r="BP36" s="289"/>
      <c r="BQ36" s="83" t="e">
        <f t="shared" ca="1" si="53"/>
        <v>#VALUE!</v>
      </c>
      <c r="BR36" s="82" t="e">
        <f t="shared" ca="1" si="54"/>
        <v>#VALUE!</v>
      </c>
      <c r="BS36" s="83" t="e">
        <f t="shared" ca="1" si="55"/>
        <v>#VALUE!</v>
      </c>
      <c r="BT36" s="52" t="e">
        <f t="shared" ca="1" si="49"/>
        <v>#VALUE!</v>
      </c>
      <c r="BU36" s="51"/>
      <c r="BV36" s="52" t="e">
        <f t="shared" ca="1" si="50"/>
        <v>#VALUE!</v>
      </c>
      <c r="BW36" s="84" t="e">
        <f ca="1">VLOOKUP($BH$6,INDIRECT($BT36):$BP$861,2,FALSE)</f>
        <v>#VALUE!</v>
      </c>
      <c r="BX36" s="79" t="e">
        <f t="shared" ca="1" si="2"/>
        <v>#VALUE!</v>
      </c>
      <c r="BY36" s="78" t="e">
        <f t="shared" ca="1" si="3"/>
        <v>#VALUE!</v>
      </c>
      <c r="BZ36" s="78" t="e">
        <f t="shared" ca="1" si="4"/>
        <v>#VALUE!</v>
      </c>
      <c r="CA36" s="78" t="e">
        <f t="shared" ca="1" si="5"/>
        <v>#VALUE!</v>
      </c>
      <c r="CB36" s="78" t="e">
        <f t="shared" ca="1" si="6"/>
        <v>#VALUE!</v>
      </c>
      <c r="CC36" s="78" t="e">
        <f t="shared" ca="1" si="7"/>
        <v>#VALUE!</v>
      </c>
      <c r="CD36" s="78" t="e">
        <f t="shared" ca="1" si="8"/>
        <v>#VALUE!</v>
      </c>
      <c r="CE36" s="78" t="e">
        <f t="shared" ca="1" si="9"/>
        <v>#VALUE!</v>
      </c>
      <c r="CF36" s="78" t="e">
        <f t="shared" ca="1" si="10"/>
        <v>#VALUE!</v>
      </c>
      <c r="CG36" s="78" t="e">
        <f t="shared" ca="1" si="11"/>
        <v>#VALUE!</v>
      </c>
      <c r="CH36" s="79" t="e">
        <f t="shared" ca="1" si="12"/>
        <v>#VALUE!</v>
      </c>
      <c r="CI36" s="79" t="e">
        <f t="shared" ca="1" si="13"/>
        <v>#VALUE!</v>
      </c>
      <c r="CJ36" s="79" t="e">
        <f t="shared" ca="1" si="14"/>
        <v>#VALUE!</v>
      </c>
      <c r="CK36" s="79" t="e">
        <f t="shared" ca="1" si="15"/>
        <v>#VALUE!</v>
      </c>
      <c r="CL36" s="79" t="e">
        <f t="shared" ca="1" si="16"/>
        <v>#VALUE!</v>
      </c>
      <c r="CM36" s="79" t="e">
        <f t="shared" ca="1" si="17"/>
        <v>#VALUE!</v>
      </c>
      <c r="CN36" s="79" t="e">
        <f t="shared" ca="1" si="18"/>
        <v>#VALUE!</v>
      </c>
      <c r="CO36" s="79" t="e">
        <f t="shared" ca="1" si="19"/>
        <v>#VALUE!</v>
      </c>
      <c r="CP36" s="80" t="e">
        <f t="shared" ca="1" si="20"/>
        <v>#VALUE!</v>
      </c>
      <c r="CQ36" s="78" t="e">
        <f t="shared" ca="1" si="21"/>
        <v>#VALUE!</v>
      </c>
      <c r="DA36" s="81" t="str">
        <f t="shared" ca="1" si="51"/>
        <v/>
      </c>
      <c r="DB36" s="81" t="str">
        <f t="shared" ca="1" si="22"/>
        <v/>
      </c>
      <c r="DC36" s="81" t="str">
        <f t="shared" ca="1" si="23"/>
        <v/>
      </c>
      <c r="DD36" s="81" t="str">
        <f t="shared" ca="1" si="24"/>
        <v/>
      </c>
      <c r="DE36" s="81">
        <f t="shared" si="25"/>
        <v>0</v>
      </c>
      <c r="DF36" s="81" t="str">
        <f t="shared" ca="1" si="26"/>
        <v/>
      </c>
      <c r="DG36" s="81" t="str">
        <f t="shared" ca="1" si="27"/>
        <v/>
      </c>
      <c r="DH36" s="81" t="str">
        <f t="shared" ca="1" si="28"/>
        <v/>
      </c>
      <c r="DI36" s="81" t="str">
        <f t="shared" ca="1" si="29"/>
        <v/>
      </c>
      <c r="DJ36" s="81" t="str">
        <f t="shared" ca="1" si="30"/>
        <v/>
      </c>
      <c r="DK36" s="81" t="str">
        <f t="shared" ca="1" si="31"/>
        <v/>
      </c>
      <c r="DL36" s="81" t="str">
        <f t="shared" ca="1" si="32"/>
        <v/>
      </c>
      <c r="DM36" s="81" t="str">
        <f t="shared" ca="1" si="33"/>
        <v/>
      </c>
      <c r="DN36" s="81" t="str">
        <f t="shared" ca="1" si="34"/>
        <v/>
      </c>
      <c r="DO36" s="81" t="str">
        <f t="shared" ca="1" si="35"/>
        <v/>
      </c>
      <c r="DP36" s="81" t="str">
        <f t="shared" ca="1" si="36"/>
        <v/>
      </c>
      <c r="DQ36" s="81" t="str">
        <f t="shared" ca="1" si="37"/>
        <v/>
      </c>
      <c r="DR36" s="81" t="str">
        <f t="shared" ca="1" si="38"/>
        <v/>
      </c>
      <c r="DS36" s="81" t="str">
        <f t="shared" ca="1" si="39"/>
        <v/>
      </c>
      <c r="DT36" s="81" t="str">
        <f t="shared" ca="1" si="40"/>
        <v/>
      </c>
      <c r="DU36" s="81" t="str">
        <f t="shared" ca="1" si="41"/>
        <v/>
      </c>
      <c r="DV36" s="81" t="str">
        <f t="shared" ca="1" si="42"/>
        <v/>
      </c>
      <c r="DW36" s="81" t="str">
        <f t="shared" ca="1" si="43"/>
        <v/>
      </c>
      <c r="DX36" s="81" t="str">
        <f t="shared" ca="1" si="44"/>
        <v/>
      </c>
      <c r="DY36" s="81" t="str">
        <f t="shared" ca="1" si="45"/>
        <v/>
      </c>
      <c r="DZ36" s="81" t="str">
        <f t="shared" ca="1" si="46"/>
        <v/>
      </c>
      <c r="EA36" s="81" t="str">
        <f t="shared" ca="1" si="47"/>
        <v/>
      </c>
    </row>
    <row r="37" spans="1:131" s="85" customFormat="1" ht="16.2" thickBot="1" x14ac:dyDescent="0.35">
      <c r="A37" s="289" t="str">
        <f t="shared" ca="1" si="63"/>
        <v/>
      </c>
      <c r="B37" s="289">
        <f t="shared" si="90"/>
        <v>29</v>
      </c>
      <c r="C37" s="294" t="s">
        <v>277</v>
      </c>
      <c r="D37" s="289" t="s">
        <v>0</v>
      </c>
      <c r="E37" s="289">
        <v>7</v>
      </c>
      <c r="F37" s="300">
        <v>2</v>
      </c>
      <c r="G37" s="300">
        <v>2</v>
      </c>
      <c r="H37" s="300">
        <v>1</v>
      </c>
      <c r="I37" s="300">
        <v>2</v>
      </c>
      <c r="J37" s="300">
        <v>1</v>
      </c>
      <c r="K37" s="300">
        <v>2</v>
      </c>
      <c r="L37" s="300">
        <v>2</v>
      </c>
      <c r="M37" s="300"/>
      <c r="N37" s="300">
        <f>SUM($F37:G37)</f>
        <v>4</v>
      </c>
      <c r="O37" s="300">
        <f>SUM($F37:H37)</f>
        <v>5</v>
      </c>
      <c r="P37" s="300">
        <f>SUM($F37:I37)</f>
        <v>7</v>
      </c>
      <c r="Q37" s="300">
        <f>SUM($F37:J37)</f>
        <v>8</v>
      </c>
      <c r="R37" s="300">
        <f>SUM($F37:K37)</f>
        <v>10</v>
      </c>
      <c r="S37" s="300">
        <f>SUM($F37:L37)</f>
        <v>12</v>
      </c>
      <c r="T37" s="300"/>
      <c r="U37" s="294"/>
      <c r="V37" s="289" t="str">
        <f t="shared" si="64"/>
        <v>C</v>
      </c>
      <c r="W37" s="289" t="str">
        <f t="shared" ca="1" si="65"/>
        <v>D</v>
      </c>
      <c r="X37" s="289" t="str">
        <f t="shared" ca="1" si="66"/>
        <v>E</v>
      </c>
      <c r="Y37" s="289" t="str">
        <f t="shared" ca="1" si="67"/>
        <v>F</v>
      </c>
      <c r="Z37" s="289" t="str">
        <f t="shared" ca="1" si="68"/>
        <v>G</v>
      </c>
      <c r="AA37" s="289" t="str">
        <f t="shared" ca="1" si="69"/>
        <v>Ab</v>
      </c>
      <c r="AB37" s="289" t="str">
        <f t="shared" ca="1" si="70"/>
        <v>Bb</v>
      </c>
      <c r="AC37" s="289"/>
      <c r="AD37" s="294">
        <f t="shared" si="72"/>
        <v>67</v>
      </c>
      <c r="AE37" s="294">
        <f t="shared" ca="1" si="73"/>
        <v>68</v>
      </c>
      <c r="AF37" s="294">
        <f t="shared" ca="1" si="74"/>
        <v>69</v>
      </c>
      <c r="AG37" s="294">
        <f t="shared" ca="1" si="75"/>
        <v>70</v>
      </c>
      <c r="AH37" s="294">
        <f t="shared" ca="1" si="76"/>
        <v>71</v>
      </c>
      <c r="AI37" s="294">
        <f t="shared" ca="1" si="77"/>
        <v>163</v>
      </c>
      <c r="AJ37" s="294">
        <f t="shared" ca="1" si="78"/>
        <v>164</v>
      </c>
      <c r="AK37" s="294"/>
      <c r="AL37" s="294" t="str">
        <f>_xlfn.CONCAT(V37," maj")</f>
        <v>C maj</v>
      </c>
      <c r="AM37" s="294" t="str">
        <f ca="1">_xlfn.CONCAT(W37," dim")</f>
        <v>D dim</v>
      </c>
      <c r="AN37" s="294" t="str">
        <f ca="1">_xlfn.CONCAT(X37," dim")</f>
        <v>E dim</v>
      </c>
      <c r="AO37" s="294" t="str">
        <f ca="1">_xlfn.CONCAT(Y37," min")</f>
        <v>F min</v>
      </c>
      <c r="AP37" s="294" t="str">
        <f ca="1">_xlfn.CONCAT(Z37," min")</f>
        <v>G min</v>
      </c>
      <c r="AQ37" s="294" t="str">
        <f ca="1">_xlfn.CONCAT(AA37," aug")</f>
        <v>Ab aug</v>
      </c>
      <c r="AR37" s="294" t="str">
        <f ca="1">_xlfn.CONCAT(AB37," maj")</f>
        <v>Bb maj</v>
      </c>
      <c r="AS37" s="294"/>
      <c r="AT37" s="294" t="str">
        <f t="shared" ca="1" si="95"/>
        <v/>
      </c>
      <c r="AU37" s="294" t="str">
        <f t="shared" ca="1" si="95"/>
        <v/>
      </c>
      <c r="AV37" s="294" t="str">
        <f t="shared" ca="1" si="95"/>
        <v/>
      </c>
      <c r="AW37" s="294" t="str">
        <f t="shared" ca="1" si="95"/>
        <v/>
      </c>
      <c r="AX37" s="294" t="str">
        <f t="shared" ca="1" si="95"/>
        <v/>
      </c>
      <c r="AY37" s="294">
        <f t="shared" ca="1" si="95"/>
        <v>1</v>
      </c>
      <c r="AZ37" s="294" t="str">
        <f t="shared" ca="1" si="95"/>
        <v/>
      </c>
      <c r="BA37" s="294">
        <f t="shared" ca="1" si="95"/>
        <v>1</v>
      </c>
      <c r="BB37" s="294" t="str">
        <f t="shared" ca="1" si="95"/>
        <v/>
      </c>
      <c r="BC37" s="294" t="str">
        <f t="shared" ca="1" si="95"/>
        <v/>
      </c>
      <c r="BD37" s="294" t="str">
        <f t="shared" ca="1" si="95"/>
        <v/>
      </c>
      <c r="BE37" s="294" t="str">
        <f t="shared" ca="1" si="95"/>
        <v/>
      </c>
      <c r="BF37" s="289">
        <f t="shared" ca="1" si="80"/>
        <v>2</v>
      </c>
      <c r="BG37" s="302">
        <f t="shared" ca="1" si="81"/>
        <v>28.571428571428569</v>
      </c>
      <c r="BH37" s="289" t="str">
        <f t="shared" ca="1" si="82"/>
        <v/>
      </c>
      <c r="BI37" s="289" t="str">
        <f t="shared" ca="1" si="83"/>
        <v/>
      </c>
      <c r="BJ37" s="289" t="str">
        <f t="shared" ca="1" si="84"/>
        <v/>
      </c>
      <c r="BK37" s="289" t="str">
        <f t="shared" ca="1" si="85"/>
        <v/>
      </c>
      <c r="BL37" s="289" t="str">
        <f t="shared" ca="1" si="86"/>
        <v/>
      </c>
      <c r="BM37" s="289" t="str">
        <f t="shared" ca="1" si="87"/>
        <v/>
      </c>
      <c r="BN37" s="289" t="str">
        <f t="shared" ca="1" si="88"/>
        <v/>
      </c>
      <c r="BO37" s="289" t="str">
        <f t="shared" ca="1" si="89"/>
        <v/>
      </c>
      <c r="BP37" s="289"/>
      <c r="BQ37" s="83" t="e">
        <f t="shared" ca="1" si="53"/>
        <v>#VALUE!</v>
      </c>
      <c r="BR37" s="82" t="e">
        <f t="shared" ca="1" si="54"/>
        <v>#VALUE!</v>
      </c>
      <c r="BS37" s="83" t="e">
        <f t="shared" ca="1" si="55"/>
        <v>#VALUE!</v>
      </c>
      <c r="BT37" s="52" t="e">
        <f t="shared" ca="1" si="49"/>
        <v>#VALUE!</v>
      </c>
      <c r="BU37" s="51"/>
      <c r="BV37" s="52" t="e">
        <f t="shared" ca="1" si="50"/>
        <v>#VALUE!</v>
      </c>
      <c r="BW37" s="84" t="e">
        <f ca="1">VLOOKUP($BH$6,INDIRECT($BT37):$BP$861,2,FALSE)</f>
        <v>#VALUE!</v>
      </c>
      <c r="BX37" s="79" t="e">
        <f t="shared" ca="1" si="2"/>
        <v>#VALUE!</v>
      </c>
      <c r="BY37" s="78" t="e">
        <f t="shared" ca="1" si="3"/>
        <v>#VALUE!</v>
      </c>
      <c r="BZ37" s="78" t="e">
        <f t="shared" ca="1" si="4"/>
        <v>#VALUE!</v>
      </c>
      <c r="CA37" s="78" t="e">
        <f t="shared" ca="1" si="5"/>
        <v>#VALUE!</v>
      </c>
      <c r="CB37" s="78" t="e">
        <f t="shared" ca="1" si="6"/>
        <v>#VALUE!</v>
      </c>
      <c r="CC37" s="78" t="e">
        <f t="shared" ca="1" si="7"/>
        <v>#VALUE!</v>
      </c>
      <c r="CD37" s="78" t="e">
        <f t="shared" ca="1" si="8"/>
        <v>#VALUE!</v>
      </c>
      <c r="CE37" s="78" t="e">
        <f t="shared" ca="1" si="9"/>
        <v>#VALUE!</v>
      </c>
      <c r="CF37" s="78" t="e">
        <f t="shared" ca="1" si="10"/>
        <v>#VALUE!</v>
      </c>
      <c r="CG37" s="78" t="e">
        <f t="shared" ca="1" si="11"/>
        <v>#VALUE!</v>
      </c>
      <c r="CH37" s="79" t="e">
        <f t="shared" ca="1" si="12"/>
        <v>#VALUE!</v>
      </c>
      <c r="CI37" s="79" t="e">
        <f t="shared" ca="1" si="13"/>
        <v>#VALUE!</v>
      </c>
      <c r="CJ37" s="79" t="e">
        <f t="shared" ca="1" si="14"/>
        <v>#VALUE!</v>
      </c>
      <c r="CK37" s="79" t="e">
        <f t="shared" ca="1" si="15"/>
        <v>#VALUE!</v>
      </c>
      <c r="CL37" s="79" t="e">
        <f t="shared" ca="1" si="16"/>
        <v>#VALUE!</v>
      </c>
      <c r="CM37" s="79" t="e">
        <f t="shared" ca="1" si="17"/>
        <v>#VALUE!</v>
      </c>
      <c r="CN37" s="79" t="e">
        <f t="shared" ca="1" si="18"/>
        <v>#VALUE!</v>
      </c>
      <c r="CO37" s="79" t="e">
        <f t="shared" ca="1" si="19"/>
        <v>#VALUE!</v>
      </c>
      <c r="CP37" s="80" t="e">
        <f t="shared" ca="1" si="20"/>
        <v>#VALUE!</v>
      </c>
      <c r="CQ37" s="78" t="e">
        <f t="shared" ca="1" si="21"/>
        <v>#VALUE!</v>
      </c>
      <c r="DA37" s="81" t="str">
        <f t="shared" ca="1" si="51"/>
        <v/>
      </c>
      <c r="DB37" s="81" t="str">
        <f t="shared" ca="1" si="22"/>
        <v/>
      </c>
      <c r="DC37" s="81" t="str">
        <f t="shared" ca="1" si="23"/>
        <v/>
      </c>
      <c r="DD37" s="81" t="str">
        <f t="shared" ca="1" si="24"/>
        <v/>
      </c>
      <c r="DE37" s="81">
        <f t="shared" si="25"/>
        <v>0</v>
      </c>
      <c r="DF37" s="81" t="str">
        <f t="shared" ca="1" si="26"/>
        <v/>
      </c>
      <c r="DG37" s="81" t="str">
        <f t="shared" ca="1" si="27"/>
        <v/>
      </c>
      <c r="DH37" s="81" t="str">
        <f t="shared" ca="1" si="28"/>
        <v/>
      </c>
      <c r="DI37" s="81" t="str">
        <f t="shared" ca="1" si="29"/>
        <v/>
      </c>
      <c r="DJ37" s="81" t="str">
        <f t="shared" ca="1" si="30"/>
        <v/>
      </c>
      <c r="DK37" s="81" t="str">
        <f t="shared" ca="1" si="31"/>
        <v/>
      </c>
      <c r="DL37" s="81" t="str">
        <f t="shared" ca="1" si="32"/>
        <v/>
      </c>
      <c r="DM37" s="81" t="str">
        <f t="shared" ca="1" si="33"/>
        <v/>
      </c>
      <c r="DN37" s="81" t="str">
        <f t="shared" ca="1" si="34"/>
        <v/>
      </c>
      <c r="DO37" s="81" t="str">
        <f t="shared" ca="1" si="35"/>
        <v/>
      </c>
      <c r="DP37" s="81" t="str">
        <f t="shared" ca="1" si="36"/>
        <v/>
      </c>
      <c r="DQ37" s="81" t="str">
        <f t="shared" ca="1" si="37"/>
        <v/>
      </c>
      <c r="DR37" s="81" t="str">
        <f t="shared" ca="1" si="38"/>
        <v/>
      </c>
      <c r="DS37" s="81" t="str">
        <f t="shared" ca="1" si="39"/>
        <v/>
      </c>
      <c r="DT37" s="81" t="str">
        <f t="shared" ca="1" si="40"/>
        <v/>
      </c>
      <c r="DU37" s="81" t="str">
        <f t="shared" ca="1" si="41"/>
        <v/>
      </c>
      <c r="DV37" s="81" t="str">
        <f t="shared" ca="1" si="42"/>
        <v/>
      </c>
      <c r="DW37" s="81" t="str">
        <f t="shared" ca="1" si="43"/>
        <v/>
      </c>
      <c r="DX37" s="81" t="str">
        <f t="shared" ca="1" si="44"/>
        <v/>
      </c>
      <c r="DY37" s="81" t="str">
        <f t="shared" ca="1" si="45"/>
        <v/>
      </c>
      <c r="DZ37" s="81" t="str">
        <f t="shared" ca="1" si="46"/>
        <v/>
      </c>
      <c r="EA37" s="81" t="str">
        <f t="shared" ca="1" si="47"/>
        <v/>
      </c>
    </row>
    <row r="38" spans="1:131" s="85" customFormat="1" ht="16.2" thickBot="1" x14ac:dyDescent="0.35">
      <c r="A38" s="289">
        <f t="shared" ca="1" si="63"/>
        <v>6</v>
      </c>
      <c r="B38" s="289">
        <f t="shared" si="90"/>
        <v>30</v>
      </c>
      <c r="C38" s="294" t="s">
        <v>82</v>
      </c>
      <c r="D38" s="289" t="s">
        <v>0</v>
      </c>
      <c r="E38" s="289">
        <v>7</v>
      </c>
      <c r="F38" s="300">
        <v>2</v>
      </c>
      <c r="G38" s="300">
        <v>1</v>
      </c>
      <c r="H38" s="300">
        <v>2</v>
      </c>
      <c r="I38" s="300">
        <v>2</v>
      </c>
      <c r="J38" s="300">
        <v>1</v>
      </c>
      <c r="K38" s="300">
        <v>2</v>
      </c>
      <c r="L38" s="300">
        <v>2</v>
      </c>
      <c r="M38" s="300"/>
      <c r="N38" s="300">
        <f>SUM($F38:G38)</f>
        <v>3</v>
      </c>
      <c r="O38" s="300">
        <f>SUM($F38:H38)</f>
        <v>5</v>
      </c>
      <c r="P38" s="300">
        <f>SUM($F38:I38)</f>
        <v>7</v>
      </c>
      <c r="Q38" s="300">
        <f>SUM($F38:J38)</f>
        <v>8</v>
      </c>
      <c r="R38" s="300">
        <f>SUM($F38:K38)</f>
        <v>10</v>
      </c>
      <c r="S38" s="300">
        <f>SUM($F38:L38)</f>
        <v>12</v>
      </c>
      <c r="T38" s="300"/>
      <c r="U38" s="294"/>
      <c r="V38" s="289" t="str">
        <f t="shared" si="64"/>
        <v>C</v>
      </c>
      <c r="W38" s="289" t="str">
        <f t="shared" ca="1" si="65"/>
        <v>D</v>
      </c>
      <c r="X38" s="289" t="str">
        <f t="shared" ca="1" si="66"/>
        <v>Eb</v>
      </c>
      <c r="Y38" s="289" t="str">
        <f t="shared" ca="1" si="67"/>
        <v>F</v>
      </c>
      <c r="Z38" s="289" t="str">
        <f t="shared" ca="1" si="68"/>
        <v>G</v>
      </c>
      <c r="AA38" s="289" t="str">
        <f t="shared" ca="1" si="69"/>
        <v>Ab</v>
      </c>
      <c r="AB38" s="289" t="str">
        <f t="shared" ca="1" si="70"/>
        <v>Bb</v>
      </c>
      <c r="AC38" s="289"/>
      <c r="AD38" s="294">
        <f t="shared" si="72"/>
        <v>67</v>
      </c>
      <c r="AE38" s="294">
        <f t="shared" ca="1" si="73"/>
        <v>68</v>
      </c>
      <c r="AF38" s="294">
        <f t="shared" ca="1" si="74"/>
        <v>167</v>
      </c>
      <c r="AG38" s="294">
        <f t="shared" ca="1" si="75"/>
        <v>70</v>
      </c>
      <c r="AH38" s="294">
        <f t="shared" ca="1" si="76"/>
        <v>71</v>
      </c>
      <c r="AI38" s="294">
        <f t="shared" ca="1" si="77"/>
        <v>163</v>
      </c>
      <c r="AJ38" s="294">
        <f t="shared" ca="1" si="78"/>
        <v>164</v>
      </c>
      <c r="AK38" s="294"/>
      <c r="AL38" s="294" t="str">
        <f>_xlfn.CONCAT(V38," min")</f>
        <v>C min</v>
      </c>
      <c r="AM38" s="294" t="str">
        <f ca="1">_xlfn.CONCAT(W38," dim")</f>
        <v>D dim</v>
      </c>
      <c r="AN38" s="294" t="str">
        <f ca="1">_xlfn.CONCAT(X38," maj")</f>
        <v>Eb maj</v>
      </c>
      <c r="AO38" s="294" t="str">
        <f ca="1">_xlfn.CONCAT(Y38," min")</f>
        <v>F min</v>
      </c>
      <c r="AP38" s="294" t="str">
        <f ca="1">_xlfn.CONCAT(Z38," min")</f>
        <v>G min</v>
      </c>
      <c r="AQ38" s="294" t="str">
        <f t="shared" ref="AQ38:AR40" ca="1" si="98">_xlfn.CONCAT(AA38," maj")</f>
        <v>Ab maj</v>
      </c>
      <c r="AR38" s="294" t="str">
        <f ca="1">_xlfn.CONCAT(AB38," maj")</f>
        <v>Bb maj</v>
      </c>
      <c r="AS38" s="294"/>
      <c r="AT38" s="294" t="str">
        <f t="shared" ca="1" si="95"/>
        <v/>
      </c>
      <c r="AU38" s="294" t="str">
        <f t="shared" ca="1" si="95"/>
        <v/>
      </c>
      <c r="AV38" s="294" t="str">
        <f t="shared" ca="1" si="95"/>
        <v/>
      </c>
      <c r="AW38" s="294">
        <f t="shared" ca="1" si="95"/>
        <v>1</v>
      </c>
      <c r="AX38" s="294" t="str">
        <f t="shared" ca="1" si="95"/>
        <v/>
      </c>
      <c r="AY38" s="294">
        <f t="shared" ca="1" si="95"/>
        <v>1</v>
      </c>
      <c r="AZ38" s="294" t="str">
        <f t="shared" ca="1" si="95"/>
        <v/>
      </c>
      <c r="BA38" s="294">
        <f t="shared" ca="1" si="95"/>
        <v>1</v>
      </c>
      <c r="BB38" s="294" t="str">
        <f t="shared" ca="1" si="95"/>
        <v/>
      </c>
      <c r="BC38" s="294" t="str">
        <f t="shared" ca="1" si="95"/>
        <v/>
      </c>
      <c r="BD38" s="294" t="str">
        <f t="shared" ca="1" si="95"/>
        <v/>
      </c>
      <c r="BE38" s="294" t="str">
        <f t="shared" ca="1" si="95"/>
        <v/>
      </c>
      <c r="BF38" s="289">
        <f t="shared" ca="1" si="80"/>
        <v>3</v>
      </c>
      <c r="BG38" s="302">
        <f t="shared" ca="1" si="81"/>
        <v>42.857142857142854</v>
      </c>
      <c r="BH38" s="289">
        <f t="shared" ca="1" si="82"/>
        <v>6</v>
      </c>
      <c r="BI38" s="289" t="str">
        <f t="shared" ca="1" si="83"/>
        <v/>
      </c>
      <c r="BJ38" s="289" t="str">
        <f t="shared" ca="1" si="84"/>
        <v/>
      </c>
      <c r="BK38" s="289" t="str">
        <f t="shared" ca="1" si="85"/>
        <v/>
      </c>
      <c r="BL38" s="289" t="str">
        <f t="shared" ca="1" si="86"/>
        <v/>
      </c>
      <c r="BM38" s="289" t="str">
        <f t="shared" ca="1" si="87"/>
        <v/>
      </c>
      <c r="BN38" s="289">
        <f t="shared" ca="1" si="88"/>
        <v>1</v>
      </c>
      <c r="BO38" s="289" t="str">
        <f t="shared" ca="1" si="89"/>
        <v/>
      </c>
      <c r="BP38" s="289"/>
      <c r="BQ38" s="83" t="e">
        <f t="shared" ca="1" si="53"/>
        <v>#VALUE!</v>
      </c>
      <c r="BR38" s="82" t="e">
        <f t="shared" ca="1" si="54"/>
        <v>#VALUE!</v>
      </c>
      <c r="BS38" s="83" t="e">
        <f t="shared" ca="1" si="55"/>
        <v>#VALUE!</v>
      </c>
      <c r="BT38" s="52" t="e">
        <f t="shared" ca="1" si="49"/>
        <v>#VALUE!</v>
      </c>
      <c r="BU38" s="51"/>
      <c r="BV38" s="52" t="e">
        <f t="shared" ca="1" si="50"/>
        <v>#VALUE!</v>
      </c>
      <c r="BW38" s="84" t="e">
        <f ca="1">VLOOKUP($BH$6,INDIRECT($BT38):$BP$861,2,FALSE)</f>
        <v>#VALUE!</v>
      </c>
      <c r="BX38" s="79" t="e">
        <f t="shared" ca="1" si="2"/>
        <v>#VALUE!</v>
      </c>
      <c r="BY38" s="78" t="e">
        <f t="shared" ca="1" si="3"/>
        <v>#VALUE!</v>
      </c>
      <c r="BZ38" s="78" t="e">
        <f t="shared" ca="1" si="4"/>
        <v>#VALUE!</v>
      </c>
      <c r="CA38" s="78" t="e">
        <f t="shared" ca="1" si="5"/>
        <v>#VALUE!</v>
      </c>
      <c r="CB38" s="78" t="e">
        <f t="shared" ca="1" si="6"/>
        <v>#VALUE!</v>
      </c>
      <c r="CC38" s="78" t="e">
        <f t="shared" ca="1" si="7"/>
        <v>#VALUE!</v>
      </c>
      <c r="CD38" s="78" t="e">
        <f t="shared" ca="1" si="8"/>
        <v>#VALUE!</v>
      </c>
      <c r="CE38" s="78" t="e">
        <f t="shared" ca="1" si="9"/>
        <v>#VALUE!</v>
      </c>
      <c r="CF38" s="78" t="e">
        <f t="shared" ca="1" si="10"/>
        <v>#VALUE!</v>
      </c>
      <c r="CG38" s="78" t="e">
        <f t="shared" ca="1" si="11"/>
        <v>#VALUE!</v>
      </c>
      <c r="CH38" s="79" t="e">
        <f t="shared" ca="1" si="12"/>
        <v>#VALUE!</v>
      </c>
      <c r="CI38" s="79" t="e">
        <f t="shared" ca="1" si="13"/>
        <v>#VALUE!</v>
      </c>
      <c r="CJ38" s="79" t="e">
        <f t="shared" ca="1" si="14"/>
        <v>#VALUE!</v>
      </c>
      <c r="CK38" s="79" t="e">
        <f t="shared" ca="1" si="15"/>
        <v>#VALUE!</v>
      </c>
      <c r="CL38" s="79" t="e">
        <f t="shared" ca="1" si="16"/>
        <v>#VALUE!</v>
      </c>
      <c r="CM38" s="79" t="e">
        <f t="shared" ca="1" si="17"/>
        <v>#VALUE!</v>
      </c>
      <c r="CN38" s="79" t="e">
        <f t="shared" ca="1" si="18"/>
        <v>#VALUE!</v>
      </c>
      <c r="CO38" s="79" t="e">
        <f t="shared" ca="1" si="19"/>
        <v>#VALUE!</v>
      </c>
      <c r="CP38" s="80" t="e">
        <f t="shared" ca="1" si="20"/>
        <v>#VALUE!</v>
      </c>
      <c r="CQ38" s="78" t="e">
        <f t="shared" ca="1" si="21"/>
        <v>#VALUE!</v>
      </c>
      <c r="DA38" s="81" t="str">
        <f t="shared" ca="1" si="51"/>
        <v/>
      </c>
      <c r="DB38" s="81" t="str">
        <f t="shared" ca="1" si="22"/>
        <v/>
      </c>
      <c r="DC38" s="81" t="str">
        <f t="shared" ca="1" si="23"/>
        <v/>
      </c>
      <c r="DD38" s="81" t="str">
        <f t="shared" ca="1" si="24"/>
        <v/>
      </c>
      <c r="DE38" s="81">
        <f t="shared" si="25"/>
        <v>0</v>
      </c>
      <c r="DF38" s="81" t="str">
        <f t="shared" ca="1" si="26"/>
        <v/>
      </c>
      <c r="DG38" s="81" t="str">
        <f t="shared" ca="1" si="27"/>
        <v/>
      </c>
      <c r="DH38" s="81" t="str">
        <f t="shared" ca="1" si="28"/>
        <v/>
      </c>
      <c r="DI38" s="81" t="str">
        <f t="shared" ca="1" si="29"/>
        <v/>
      </c>
      <c r="DJ38" s="81" t="str">
        <f t="shared" ca="1" si="30"/>
        <v/>
      </c>
      <c r="DK38" s="81" t="str">
        <f t="shared" ca="1" si="31"/>
        <v/>
      </c>
      <c r="DL38" s="81" t="str">
        <f t="shared" ca="1" si="32"/>
        <v/>
      </c>
      <c r="DM38" s="81" t="str">
        <f t="shared" ca="1" si="33"/>
        <v/>
      </c>
      <c r="DN38" s="81" t="str">
        <f t="shared" ca="1" si="34"/>
        <v/>
      </c>
      <c r="DO38" s="81" t="str">
        <f t="shared" ca="1" si="35"/>
        <v/>
      </c>
      <c r="DP38" s="81" t="str">
        <f t="shared" ca="1" si="36"/>
        <v/>
      </c>
      <c r="DQ38" s="81" t="str">
        <f t="shared" ca="1" si="37"/>
        <v/>
      </c>
      <c r="DR38" s="81" t="str">
        <f t="shared" ca="1" si="38"/>
        <v/>
      </c>
      <c r="DS38" s="81" t="str">
        <f t="shared" ca="1" si="39"/>
        <v/>
      </c>
      <c r="DT38" s="81" t="str">
        <f t="shared" ca="1" si="40"/>
        <v/>
      </c>
      <c r="DU38" s="81" t="str">
        <f t="shared" ca="1" si="41"/>
        <v/>
      </c>
      <c r="DV38" s="81" t="str">
        <f t="shared" ca="1" si="42"/>
        <v/>
      </c>
      <c r="DW38" s="81" t="str">
        <f t="shared" ca="1" si="43"/>
        <v/>
      </c>
      <c r="DX38" s="81" t="str">
        <f t="shared" ca="1" si="44"/>
        <v/>
      </c>
      <c r="DY38" s="81" t="str">
        <f t="shared" ca="1" si="45"/>
        <v/>
      </c>
      <c r="DZ38" s="81" t="str">
        <f t="shared" ca="1" si="46"/>
        <v/>
      </c>
      <c r="EA38" s="81" t="str">
        <f t="shared" ca="1" si="47"/>
        <v/>
      </c>
    </row>
    <row r="39" spans="1:131" s="85" customFormat="1" ht="16.2" thickBot="1" x14ac:dyDescent="0.35">
      <c r="A39" s="289" t="str">
        <f t="shared" ca="1" si="63"/>
        <v/>
      </c>
      <c r="B39" s="289">
        <f t="shared" si="90"/>
        <v>31</v>
      </c>
      <c r="C39" s="294" t="s">
        <v>29</v>
      </c>
      <c r="D39" s="289" t="s">
        <v>0</v>
      </c>
      <c r="E39" s="289">
        <v>7</v>
      </c>
      <c r="F39" s="300">
        <v>1</v>
      </c>
      <c r="G39" s="300">
        <v>2</v>
      </c>
      <c r="H39" s="300">
        <v>2</v>
      </c>
      <c r="I39" s="300">
        <v>1</v>
      </c>
      <c r="J39" s="300">
        <v>2</v>
      </c>
      <c r="K39" s="300">
        <v>2</v>
      </c>
      <c r="L39" s="300">
        <v>2</v>
      </c>
      <c r="M39" s="300"/>
      <c r="N39" s="300">
        <f>SUM($F39:G39)</f>
        <v>3</v>
      </c>
      <c r="O39" s="300">
        <f>SUM($F39:H39)</f>
        <v>5</v>
      </c>
      <c r="P39" s="300">
        <f>SUM($F39:I39)</f>
        <v>6</v>
      </c>
      <c r="Q39" s="300">
        <f>SUM($F39:J39)</f>
        <v>8</v>
      </c>
      <c r="R39" s="300">
        <f>SUM($F39:K39)</f>
        <v>10</v>
      </c>
      <c r="S39" s="300">
        <f>SUM($F39:L39)</f>
        <v>12</v>
      </c>
      <c r="T39" s="300"/>
      <c r="U39" s="294"/>
      <c r="V39" s="289" t="str">
        <f t="shared" si="64"/>
        <v>C</v>
      </c>
      <c r="W39" s="289" t="str">
        <f t="shared" ca="1" si="65"/>
        <v>Db</v>
      </c>
      <c r="X39" s="289" t="str">
        <f t="shared" ca="1" si="66"/>
        <v>Eb</v>
      </c>
      <c r="Y39" s="289" t="str">
        <f t="shared" ca="1" si="67"/>
        <v>F</v>
      </c>
      <c r="Z39" s="289" t="str">
        <f t="shared" ca="1" si="68"/>
        <v>Gb</v>
      </c>
      <c r="AA39" s="289" t="str">
        <f t="shared" ca="1" si="69"/>
        <v>Ab</v>
      </c>
      <c r="AB39" s="289" t="str">
        <f t="shared" ca="1" si="70"/>
        <v>Bb</v>
      </c>
      <c r="AC39" s="289"/>
      <c r="AD39" s="294">
        <f t="shared" si="72"/>
        <v>67</v>
      </c>
      <c r="AE39" s="294">
        <f t="shared" ca="1" si="73"/>
        <v>166</v>
      </c>
      <c r="AF39" s="294">
        <f t="shared" ca="1" si="74"/>
        <v>167</v>
      </c>
      <c r="AG39" s="294">
        <f t="shared" ca="1" si="75"/>
        <v>70</v>
      </c>
      <c r="AH39" s="294">
        <f t="shared" ca="1" si="76"/>
        <v>169</v>
      </c>
      <c r="AI39" s="294">
        <f t="shared" ca="1" si="77"/>
        <v>163</v>
      </c>
      <c r="AJ39" s="294">
        <f t="shared" ca="1" si="78"/>
        <v>164</v>
      </c>
      <c r="AK39" s="294"/>
      <c r="AL39" s="294" t="str">
        <f t="shared" ref="AL39:AL44" si="99">_xlfn.CONCAT(V39," dim")</f>
        <v>C dim</v>
      </c>
      <c r="AM39" s="294" t="str">
        <f ca="1">_xlfn.CONCAT(W39," maj")</f>
        <v>Db maj</v>
      </c>
      <c r="AN39" s="294" t="str">
        <f ca="1">_xlfn.CONCAT(X39," min")</f>
        <v>Eb min</v>
      </c>
      <c r="AO39" s="294" t="str">
        <f ca="1">_xlfn.CONCAT(Y39," min")</f>
        <v>F min</v>
      </c>
      <c r="AP39" s="294" t="str">
        <f ca="1">_xlfn.CONCAT(Z39," maj")</f>
        <v>Gb maj</v>
      </c>
      <c r="AQ39" s="294" t="str">
        <f t="shared" ca="1" si="98"/>
        <v>Ab maj</v>
      </c>
      <c r="AR39" s="294" t="str">
        <f ca="1">_xlfn.CONCAT(AB39," min")</f>
        <v>Bb min</v>
      </c>
      <c r="AS39" s="294"/>
      <c r="AT39" s="294" t="str">
        <f t="shared" ca="1" si="95"/>
        <v/>
      </c>
      <c r="AU39" s="294" t="str">
        <f t="shared" ca="1" si="95"/>
        <v/>
      </c>
      <c r="AV39" s="294" t="str">
        <f t="shared" ca="1" si="95"/>
        <v/>
      </c>
      <c r="AW39" s="294">
        <f t="shared" ca="1" si="95"/>
        <v>1</v>
      </c>
      <c r="AX39" s="294" t="str">
        <f t="shared" ca="1" si="95"/>
        <v/>
      </c>
      <c r="AY39" s="294">
        <f t="shared" ca="1" si="95"/>
        <v>1</v>
      </c>
      <c r="AZ39" s="294" t="str">
        <f t="shared" ca="1" si="95"/>
        <v/>
      </c>
      <c r="BA39" s="294" t="str">
        <f t="shared" ca="1" si="95"/>
        <v/>
      </c>
      <c r="BB39" s="294" t="str">
        <f t="shared" ca="1" si="95"/>
        <v/>
      </c>
      <c r="BC39" s="294" t="str">
        <f t="shared" ca="1" si="95"/>
        <v/>
      </c>
      <c r="BD39" s="294" t="str">
        <f t="shared" ca="1" si="95"/>
        <v/>
      </c>
      <c r="BE39" s="294" t="str">
        <f t="shared" ca="1" si="95"/>
        <v/>
      </c>
      <c r="BF39" s="289">
        <f t="shared" ca="1" si="80"/>
        <v>2</v>
      </c>
      <c r="BG39" s="302">
        <f t="shared" ca="1" si="81"/>
        <v>28.571428571428569</v>
      </c>
      <c r="BH39" s="289" t="str">
        <f t="shared" ca="1" si="82"/>
        <v/>
      </c>
      <c r="BI39" s="289" t="str">
        <f t="shared" ca="1" si="83"/>
        <v/>
      </c>
      <c r="BJ39" s="289" t="str">
        <f t="shared" ca="1" si="84"/>
        <v/>
      </c>
      <c r="BK39" s="289" t="str">
        <f t="shared" ca="1" si="85"/>
        <v/>
      </c>
      <c r="BL39" s="289" t="str">
        <f t="shared" ca="1" si="86"/>
        <v/>
      </c>
      <c r="BM39" s="289" t="str">
        <f t="shared" ca="1" si="87"/>
        <v/>
      </c>
      <c r="BN39" s="289" t="str">
        <f t="shared" ca="1" si="88"/>
        <v/>
      </c>
      <c r="BO39" s="289" t="str">
        <f t="shared" ca="1" si="89"/>
        <v/>
      </c>
      <c r="BP39" s="289"/>
      <c r="BQ39" s="83" t="e">
        <f t="shared" ca="1" si="53"/>
        <v>#VALUE!</v>
      </c>
      <c r="BR39" s="82" t="e">
        <f t="shared" ca="1" si="54"/>
        <v>#VALUE!</v>
      </c>
      <c r="BS39" s="83" t="e">
        <f t="shared" ca="1" si="55"/>
        <v>#VALUE!</v>
      </c>
      <c r="BT39" s="52" t="e">
        <f t="shared" ca="1" si="49"/>
        <v>#VALUE!</v>
      </c>
      <c r="BU39" s="51"/>
      <c r="BV39" s="52" t="e">
        <f t="shared" ca="1" si="50"/>
        <v>#VALUE!</v>
      </c>
      <c r="BW39" s="84" t="e">
        <f ca="1">VLOOKUP($BH$6,INDIRECT($BT39):$BP$861,2,FALSE)</f>
        <v>#VALUE!</v>
      </c>
      <c r="BX39" s="79" t="e">
        <f t="shared" ca="1" si="2"/>
        <v>#VALUE!</v>
      </c>
      <c r="BY39" s="78" t="e">
        <f t="shared" ca="1" si="3"/>
        <v>#VALUE!</v>
      </c>
      <c r="BZ39" s="78" t="e">
        <f t="shared" ca="1" si="4"/>
        <v>#VALUE!</v>
      </c>
      <c r="CA39" s="78" t="e">
        <f t="shared" ca="1" si="5"/>
        <v>#VALUE!</v>
      </c>
      <c r="CB39" s="78" t="e">
        <f t="shared" ca="1" si="6"/>
        <v>#VALUE!</v>
      </c>
      <c r="CC39" s="78" t="e">
        <f t="shared" ca="1" si="7"/>
        <v>#VALUE!</v>
      </c>
      <c r="CD39" s="78" t="e">
        <f t="shared" ca="1" si="8"/>
        <v>#VALUE!</v>
      </c>
      <c r="CE39" s="78" t="e">
        <f t="shared" ca="1" si="9"/>
        <v>#VALUE!</v>
      </c>
      <c r="CF39" s="78" t="e">
        <f t="shared" ca="1" si="10"/>
        <v>#VALUE!</v>
      </c>
      <c r="CG39" s="78" t="e">
        <f t="shared" ca="1" si="11"/>
        <v>#VALUE!</v>
      </c>
      <c r="CH39" s="79" t="e">
        <f t="shared" ca="1" si="12"/>
        <v>#VALUE!</v>
      </c>
      <c r="CI39" s="79" t="e">
        <f t="shared" ca="1" si="13"/>
        <v>#VALUE!</v>
      </c>
      <c r="CJ39" s="79" t="e">
        <f t="shared" ca="1" si="14"/>
        <v>#VALUE!</v>
      </c>
      <c r="CK39" s="79" t="e">
        <f t="shared" ca="1" si="15"/>
        <v>#VALUE!</v>
      </c>
      <c r="CL39" s="79" t="e">
        <f t="shared" ca="1" si="16"/>
        <v>#VALUE!</v>
      </c>
      <c r="CM39" s="79" t="e">
        <f t="shared" ca="1" si="17"/>
        <v>#VALUE!</v>
      </c>
      <c r="CN39" s="79" t="e">
        <f t="shared" ca="1" si="18"/>
        <v>#VALUE!</v>
      </c>
      <c r="CO39" s="79" t="e">
        <f t="shared" ca="1" si="19"/>
        <v>#VALUE!</v>
      </c>
      <c r="CP39" s="80" t="e">
        <f t="shared" ca="1" si="20"/>
        <v>#VALUE!</v>
      </c>
      <c r="CQ39" s="78" t="e">
        <f t="shared" ca="1" si="21"/>
        <v>#VALUE!</v>
      </c>
      <c r="DA39" s="81" t="str">
        <f t="shared" ca="1" si="51"/>
        <v/>
      </c>
      <c r="DB39" s="81" t="str">
        <f t="shared" ca="1" si="22"/>
        <v/>
      </c>
      <c r="DC39" s="81" t="str">
        <f t="shared" ca="1" si="23"/>
        <v/>
      </c>
      <c r="DD39" s="81" t="str">
        <f t="shared" ca="1" si="24"/>
        <v/>
      </c>
      <c r="DE39" s="81">
        <f t="shared" si="25"/>
        <v>0</v>
      </c>
      <c r="DF39" s="81" t="str">
        <f t="shared" ca="1" si="26"/>
        <v/>
      </c>
      <c r="DG39" s="81" t="str">
        <f t="shared" ca="1" si="27"/>
        <v/>
      </c>
      <c r="DH39" s="81" t="str">
        <f t="shared" ca="1" si="28"/>
        <v/>
      </c>
      <c r="DI39" s="81" t="str">
        <f t="shared" ca="1" si="29"/>
        <v/>
      </c>
      <c r="DJ39" s="81" t="str">
        <f t="shared" ca="1" si="30"/>
        <v/>
      </c>
      <c r="DK39" s="81" t="str">
        <f t="shared" ca="1" si="31"/>
        <v/>
      </c>
      <c r="DL39" s="81" t="str">
        <f t="shared" ca="1" si="32"/>
        <v/>
      </c>
      <c r="DM39" s="81" t="str">
        <f t="shared" ca="1" si="33"/>
        <v/>
      </c>
      <c r="DN39" s="81" t="str">
        <f t="shared" ca="1" si="34"/>
        <v/>
      </c>
      <c r="DO39" s="81" t="str">
        <f t="shared" ca="1" si="35"/>
        <v/>
      </c>
      <c r="DP39" s="81" t="str">
        <f t="shared" ca="1" si="36"/>
        <v/>
      </c>
      <c r="DQ39" s="81" t="str">
        <f t="shared" ca="1" si="37"/>
        <v/>
      </c>
      <c r="DR39" s="81" t="str">
        <f t="shared" ca="1" si="38"/>
        <v/>
      </c>
      <c r="DS39" s="81" t="str">
        <f t="shared" ca="1" si="39"/>
        <v/>
      </c>
      <c r="DT39" s="81" t="str">
        <f t="shared" ca="1" si="40"/>
        <v/>
      </c>
      <c r="DU39" s="81" t="str">
        <f t="shared" ca="1" si="41"/>
        <v/>
      </c>
      <c r="DV39" s="81" t="str">
        <f t="shared" ca="1" si="42"/>
        <v/>
      </c>
      <c r="DW39" s="81" t="str">
        <f t="shared" ca="1" si="43"/>
        <v/>
      </c>
      <c r="DX39" s="81" t="str">
        <f t="shared" ca="1" si="44"/>
        <v/>
      </c>
      <c r="DY39" s="81" t="str">
        <f t="shared" ca="1" si="45"/>
        <v/>
      </c>
      <c r="DZ39" s="81" t="str">
        <f t="shared" ca="1" si="46"/>
        <v/>
      </c>
      <c r="EA39" s="81" t="str">
        <f t="shared" ca="1" si="47"/>
        <v/>
      </c>
    </row>
    <row r="40" spans="1:131" s="85" customFormat="1" ht="16.2" thickBot="1" x14ac:dyDescent="0.35">
      <c r="A40" s="289" t="str">
        <f t="shared" ca="1" si="63"/>
        <v/>
      </c>
      <c r="B40" s="289">
        <f t="shared" si="90"/>
        <v>32</v>
      </c>
      <c r="C40" s="294" t="s">
        <v>278</v>
      </c>
      <c r="D40" s="289" t="s">
        <v>0</v>
      </c>
      <c r="E40" s="289">
        <v>7</v>
      </c>
      <c r="F40" s="300">
        <v>2</v>
      </c>
      <c r="G40" s="300">
        <v>1</v>
      </c>
      <c r="H40" s="300">
        <v>2</v>
      </c>
      <c r="I40" s="300">
        <v>1</v>
      </c>
      <c r="J40" s="300">
        <v>2</v>
      </c>
      <c r="K40" s="300">
        <v>2</v>
      </c>
      <c r="L40" s="300">
        <v>2</v>
      </c>
      <c r="M40" s="300"/>
      <c r="N40" s="300">
        <f>SUM($F40:G40)</f>
        <v>3</v>
      </c>
      <c r="O40" s="300">
        <f>SUM($F40:H40)</f>
        <v>5</v>
      </c>
      <c r="P40" s="300">
        <f>SUM($F40:I40)</f>
        <v>6</v>
      </c>
      <c r="Q40" s="300">
        <f>SUM($F40:J40)</f>
        <v>8</v>
      </c>
      <c r="R40" s="300">
        <f>SUM($F40:K40)</f>
        <v>10</v>
      </c>
      <c r="S40" s="300">
        <f>SUM($F40:L40)</f>
        <v>12</v>
      </c>
      <c r="T40" s="300"/>
      <c r="U40" s="294"/>
      <c r="V40" s="289" t="str">
        <f t="shared" si="64"/>
        <v>C</v>
      </c>
      <c r="W40" s="289" t="str">
        <f t="shared" ca="1" si="65"/>
        <v>D</v>
      </c>
      <c r="X40" s="289" t="str">
        <f t="shared" ca="1" si="66"/>
        <v>Eb</v>
      </c>
      <c r="Y40" s="289" t="str">
        <f t="shared" ca="1" si="67"/>
        <v>F</v>
      </c>
      <c r="Z40" s="289" t="str">
        <f t="shared" ca="1" si="68"/>
        <v>Gb</v>
      </c>
      <c r="AA40" s="289" t="str">
        <f t="shared" ca="1" si="69"/>
        <v>Ab</v>
      </c>
      <c r="AB40" s="289" t="str">
        <f t="shared" ca="1" si="70"/>
        <v>Bb</v>
      </c>
      <c r="AC40" s="289"/>
      <c r="AD40" s="294">
        <f t="shared" si="72"/>
        <v>67</v>
      </c>
      <c r="AE40" s="294">
        <f t="shared" ca="1" si="73"/>
        <v>68</v>
      </c>
      <c r="AF40" s="294">
        <f t="shared" ca="1" si="74"/>
        <v>167</v>
      </c>
      <c r="AG40" s="294">
        <f t="shared" ca="1" si="75"/>
        <v>70</v>
      </c>
      <c r="AH40" s="294">
        <f t="shared" ca="1" si="76"/>
        <v>169</v>
      </c>
      <c r="AI40" s="294">
        <f t="shared" ca="1" si="77"/>
        <v>163</v>
      </c>
      <c r="AJ40" s="294">
        <f t="shared" ca="1" si="78"/>
        <v>164</v>
      </c>
      <c r="AK40" s="294"/>
      <c r="AL40" s="294" t="str">
        <f t="shared" si="99"/>
        <v>C dim</v>
      </c>
      <c r="AM40" s="294" t="str">
        <f ca="1">_xlfn.CONCAT(W40," dim")</f>
        <v>D dim</v>
      </c>
      <c r="AN40" s="294" t="str">
        <f ca="1">_xlfn.CONCAT(X40," min")</f>
        <v>Eb min</v>
      </c>
      <c r="AO40" s="294" t="str">
        <f ca="1">_xlfn.CONCAT(Y40," min")</f>
        <v>F min</v>
      </c>
      <c r="AP40" s="294" t="str">
        <f ca="1">_xlfn.CONCAT(Z40," aug")</f>
        <v>Gb aug</v>
      </c>
      <c r="AQ40" s="294" t="str">
        <f t="shared" ca="1" si="98"/>
        <v>Ab maj</v>
      </c>
      <c r="AR40" s="294" t="str">
        <f t="shared" ca="1" si="98"/>
        <v>Bb maj</v>
      </c>
      <c r="AS40" s="294"/>
      <c r="AT40" s="294" t="str">
        <f t="shared" ca="1" si="95"/>
        <v/>
      </c>
      <c r="AU40" s="294" t="str">
        <f t="shared" ca="1" si="95"/>
        <v/>
      </c>
      <c r="AV40" s="294" t="str">
        <f t="shared" ca="1" si="95"/>
        <v/>
      </c>
      <c r="AW40" s="294">
        <f t="shared" ca="1" si="95"/>
        <v>1</v>
      </c>
      <c r="AX40" s="294" t="str">
        <f t="shared" ca="1" si="95"/>
        <v/>
      </c>
      <c r="AY40" s="294">
        <f t="shared" ca="1" si="95"/>
        <v>1</v>
      </c>
      <c r="AZ40" s="294" t="str">
        <f t="shared" ca="1" si="95"/>
        <v/>
      </c>
      <c r="BA40" s="294" t="str">
        <f t="shared" ca="1" si="95"/>
        <v/>
      </c>
      <c r="BB40" s="294" t="str">
        <f t="shared" ca="1" si="95"/>
        <v/>
      </c>
      <c r="BC40" s="294" t="str">
        <f t="shared" ca="1" si="95"/>
        <v/>
      </c>
      <c r="BD40" s="294" t="str">
        <f t="shared" ca="1" si="95"/>
        <v/>
      </c>
      <c r="BE40" s="294" t="str">
        <f t="shared" ca="1" si="95"/>
        <v/>
      </c>
      <c r="BF40" s="289">
        <f t="shared" ca="1" si="80"/>
        <v>2</v>
      </c>
      <c r="BG40" s="302">
        <f t="shared" ca="1" si="81"/>
        <v>28.571428571428569</v>
      </c>
      <c r="BH40" s="289" t="str">
        <f t="shared" ca="1" si="82"/>
        <v/>
      </c>
      <c r="BI40" s="289" t="str">
        <f t="shared" ca="1" si="83"/>
        <v/>
      </c>
      <c r="BJ40" s="289" t="str">
        <f t="shared" ca="1" si="84"/>
        <v/>
      </c>
      <c r="BK40" s="289" t="str">
        <f t="shared" ca="1" si="85"/>
        <v/>
      </c>
      <c r="BL40" s="289" t="str">
        <f t="shared" ca="1" si="86"/>
        <v/>
      </c>
      <c r="BM40" s="289" t="str">
        <f t="shared" ca="1" si="87"/>
        <v/>
      </c>
      <c r="BN40" s="289" t="str">
        <f t="shared" ca="1" si="88"/>
        <v/>
      </c>
      <c r="BO40" s="289" t="str">
        <f t="shared" ca="1" si="89"/>
        <v/>
      </c>
      <c r="BP40" s="289"/>
      <c r="BQ40" s="83" t="e">
        <f t="shared" ca="1" si="53"/>
        <v>#VALUE!</v>
      </c>
      <c r="BR40" s="82" t="e">
        <f t="shared" ca="1" si="54"/>
        <v>#VALUE!</v>
      </c>
      <c r="BS40" s="83" t="e">
        <f t="shared" ca="1" si="55"/>
        <v>#VALUE!</v>
      </c>
      <c r="BT40" s="52" t="e">
        <f t="shared" ca="1" si="49"/>
        <v>#VALUE!</v>
      </c>
      <c r="BU40" s="51"/>
      <c r="BV40" s="52" t="e">
        <f t="shared" ca="1" si="50"/>
        <v>#VALUE!</v>
      </c>
      <c r="BW40" s="84" t="e">
        <f ca="1">VLOOKUP($BH$6,INDIRECT($BT40):$BP$861,2,FALSE)</f>
        <v>#VALUE!</v>
      </c>
      <c r="BX40" s="79" t="e">
        <f t="shared" ca="1" si="2"/>
        <v>#VALUE!</v>
      </c>
      <c r="BY40" s="78" t="e">
        <f t="shared" ca="1" si="3"/>
        <v>#VALUE!</v>
      </c>
      <c r="BZ40" s="78" t="e">
        <f t="shared" ca="1" si="4"/>
        <v>#VALUE!</v>
      </c>
      <c r="CA40" s="78" t="e">
        <f t="shared" ca="1" si="5"/>
        <v>#VALUE!</v>
      </c>
      <c r="CB40" s="78" t="e">
        <f t="shared" ca="1" si="6"/>
        <v>#VALUE!</v>
      </c>
      <c r="CC40" s="78" t="e">
        <f t="shared" ca="1" si="7"/>
        <v>#VALUE!</v>
      </c>
      <c r="CD40" s="78" t="e">
        <f t="shared" ca="1" si="8"/>
        <v>#VALUE!</v>
      </c>
      <c r="CE40" s="78" t="e">
        <f t="shared" ca="1" si="9"/>
        <v>#VALUE!</v>
      </c>
      <c r="CF40" s="78" t="e">
        <f t="shared" ca="1" si="10"/>
        <v>#VALUE!</v>
      </c>
      <c r="CG40" s="78" t="e">
        <f t="shared" ca="1" si="11"/>
        <v>#VALUE!</v>
      </c>
      <c r="CH40" s="79" t="e">
        <f t="shared" ca="1" si="12"/>
        <v>#VALUE!</v>
      </c>
      <c r="CI40" s="79" t="e">
        <f t="shared" ca="1" si="13"/>
        <v>#VALUE!</v>
      </c>
      <c r="CJ40" s="79" t="e">
        <f t="shared" ca="1" si="14"/>
        <v>#VALUE!</v>
      </c>
      <c r="CK40" s="79" t="e">
        <f t="shared" ca="1" si="15"/>
        <v>#VALUE!</v>
      </c>
      <c r="CL40" s="79" t="e">
        <f t="shared" ca="1" si="16"/>
        <v>#VALUE!</v>
      </c>
      <c r="CM40" s="79" t="e">
        <f t="shared" ca="1" si="17"/>
        <v>#VALUE!</v>
      </c>
      <c r="CN40" s="79" t="e">
        <f t="shared" ca="1" si="18"/>
        <v>#VALUE!</v>
      </c>
      <c r="CO40" s="79" t="e">
        <f t="shared" ca="1" si="19"/>
        <v>#VALUE!</v>
      </c>
      <c r="CP40" s="80" t="e">
        <f t="shared" ca="1" si="20"/>
        <v>#VALUE!</v>
      </c>
      <c r="CQ40" s="78" t="e">
        <f t="shared" ca="1" si="21"/>
        <v>#VALUE!</v>
      </c>
      <c r="DA40" s="81" t="str">
        <f t="shared" ca="1" si="51"/>
        <v/>
      </c>
      <c r="DB40" s="81" t="str">
        <f t="shared" ca="1" si="22"/>
        <v/>
      </c>
      <c r="DC40" s="81" t="str">
        <f t="shared" ca="1" si="23"/>
        <v/>
      </c>
      <c r="DD40" s="81" t="str">
        <f t="shared" ca="1" si="24"/>
        <v/>
      </c>
      <c r="DE40" s="81">
        <f t="shared" si="25"/>
        <v>0</v>
      </c>
      <c r="DF40" s="81" t="str">
        <f t="shared" ca="1" si="26"/>
        <v/>
      </c>
      <c r="DG40" s="81" t="str">
        <f t="shared" ca="1" si="27"/>
        <v/>
      </c>
      <c r="DH40" s="81" t="str">
        <f t="shared" ca="1" si="28"/>
        <v/>
      </c>
      <c r="DI40" s="81" t="str">
        <f t="shared" ca="1" si="29"/>
        <v/>
      </c>
      <c r="DJ40" s="81" t="str">
        <f t="shared" ca="1" si="30"/>
        <v/>
      </c>
      <c r="DK40" s="81" t="str">
        <f t="shared" ca="1" si="31"/>
        <v/>
      </c>
      <c r="DL40" s="81" t="str">
        <f t="shared" ca="1" si="32"/>
        <v/>
      </c>
      <c r="DM40" s="81" t="str">
        <f t="shared" ca="1" si="33"/>
        <v/>
      </c>
      <c r="DN40" s="81" t="str">
        <f t="shared" ca="1" si="34"/>
        <v/>
      </c>
      <c r="DO40" s="81" t="str">
        <f t="shared" ca="1" si="35"/>
        <v/>
      </c>
      <c r="DP40" s="81" t="str">
        <f t="shared" ca="1" si="36"/>
        <v/>
      </c>
      <c r="DQ40" s="81" t="str">
        <f t="shared" ca="1" si="37"/>
        <v/>
      </c>
      <c r="DR40" s="81" t="str">
        <f t="shared" ca="1" si="38"/>
        <v/>
      </c>
      <c r="DS40" s="81" t="str">
        <f t="shared" ca="1" si="39"/>
        <v/>
      </c>
      <c r="DT40" s="81" t="str">
        <f t="shared" ca="1" si="40"/>
        <v/>
      </c>
      <c r="DU40" s="81" t="str">
        <f t="shared" ca="1" si="41"/>
        <v/>
      </c>
      <c r="DV40" s="81" t="str">
        <f t="shared" ca="1" si="42"/>
        <v/>
      </c>
      <c r="DW40" s="81" t="str">
        <f t="shared" ca="1" si="43"/>
        <v/>
      </c>
      <c r="DX40" s="81" t="str">
        <f t="shared" ca="1" si="44"/>
        <v/>
      </c>
      <c r="DY40" s="81" t="str">
        <f t="shared" ca="1" si="45"/>
        <v/>
      </c>
      <c r="DZ40" s="81" t="str">
        <f t="shared" ca="1" si="46"/>
        <v/>
      </c>
      <c r="EA40" s="81" t="str">
        <f t="shared" ca="1" si="47"/>
        <v/>
      </c>
    </row>
    <row r="41" spans="1:131" s="85" customFormat="1" ht="16.2" thickBot="1" x14ac:dyDescent="0.35">
      <c r="A41" s="289" t="str">
        <f t="shared" ca="1" si="63"/>
        <v/>
      </c>
      <c r="B41" s="289">
        <f t="shared" si="90"/>
        <v>33</v>
      </c>
      <c r="C41" s="294" t="s">
        <v>30</v>
      </c>
      <c r="D41" s="289" t="s">
        <v>0</v>
      </c>
      <c r="E41" s="289">
        <v>7</v>
      </c>
      <c r="F41" s="300">
        <v>1</v>
      </c>
      <c r="G41" s="300">
        <v>2</v>
      </c>
      <c r="H41" s="300">
        <v>2</v>
      </c>
      <c r="I41" s="300">
        <v>1</v>
      </c>
      <c r="J41" s="300">
        <v>3</v>
      </c>
      <c r="K41" s="300">
        <v>1</v>
      </c>
      <c r="L41" s="300">
        <v>2</v>
      </c>
      <c r="M41" s="300"/>
      <c r="N41" s="300">
        <f>SUM($F41:G41)</f>
        <v>3</v>
      </c>
      <c r="O41" s="300">
        <f>SUM($F41:H41)</f>
        <v>5</v>
      </c>
      <c r="P41" s="300">
        <f>SUM($F41:I41)</f>
        <v>6</v>
      </c>
      <c r="Q41" s="300">
        <f>SUM($F41:J41)</f>
        <v>9</v>
      </c>
      <c r="R41" s="300">
        <f>SUM($F41:K41)</f>
        <v>10</v>
      </c>
      <c r="S41" s="300">
        <f>SUM($F41:L41)</f>
        <v>12</v>
      </c>
      <c r="T41" s="300"/>
      <c r="U41" s="294"/>
      <c r="V41" s="289" t="str">
        <f t="shared" si="64"/>
        <v>C</v>
      </c>
      <c r="W41" s="289" t="str">
        <f t="shared" ca="1" si="65"/>
        <v>Db</v>
      </c>
      <c r="X41" s="289" t="str">
        <f t="shared" ca="1" si="66"/>
        <v>Eb</v>
      </c>
      <c r="Y41" s="289" t="str">
        <f t="shared" ca="1" si="67"/>
        <v>F</v>
      </c>
      <c r="Z41" s="289" t="str">
        <f t="shared" ca="1" si="68"/>
        <v>Gb</v>
      </c>
      <c r="AA41" s="289" t="str">
        <f t="shared" ca="1" si="69"/>
        <v>A</v>
      </c>
      <c r="AB41" s="289" t="str">
        <f t="shared" ca="1" si="70"/>
        <v>Bb</v>
      </c>
      <c r="AC41" s="289"/>
      <c r="AD41" s="294">
        <f t="shared" si="72"/>
        <v>67</v>
      </c>
      <c r="AE41" s="294">
        <f t="shared" ca="1" si="73"/>
        <v>166</v>
      </c>
      <c r="AF41" s="294">
        <f t="shared" ca="1" si="74"/>
        <v>167</v>
      </c>
      <c r="AG41" s="294">
        <f t="shared" ca="1" si="75"/>
        <v>70</v>
      </c>
      <c r="AH41" s="294">
        <f t="shared" ca="1" si="76"/>
        <v>169</v>
      </c>
      <c r="AI41" s="294">
        <f t="shared" ca="1" si="77"/>
        <v>65</v>
      </c>
      <c r="AJ41" s="294">
        <f t="shared" ca="1" si="78"/>
        <v>164</v>
      </c>
      <c r="AK41" s="294"/>
      <c r="AL41" s="294" t="str">
        <f t="shared" si="99"/>
        <v>C dim</v>
      </c>
      <c r="AM41" s="294" t="str">
        <f ca="1">_xlfn.CONCAT(W41," aug")</f>
        <v>Db aug</v>
      </c>
      <c r="AN41" s="294" t="str">
        <f ca="1">_xlfn.CONCAT(X41," min")</f>
        <v>Eb min</v>
      </c>
      <c r="AO41" s="294" t="str">
        <f ca="1">_xlfn.CONCAT(Y41," maj")</f>
        <v>F maj</v>
      </c>
      <c r="AP41" s="294" t="str">
        <f ca="1">_xlfn.CONCAT(Z41," maj")</f>
        <v>Gb maj</v>
      </c>
      <c r="AQ41" s="294" t="str">
        <f ca="1">_xlfn.CONCAT(AA41," dim")</f>
        <v>A dim</v>
      </c>
      <c r="AR41" s="294" t="str">
        <f ca="1">_xlfn.CONCAT(AB41," min")</f>
        <v>Bb min</v>
      </c>
      <c r="AS41" s="294"/>
      <c r="AT41" s="294" t="str">
        <f t="shared" ca="1" si="95"/>
        <v/>
      </c>
      <c r="AU41" s="294" t="str">
        <f t="shared" ca="1" si="95"/>
        <v/>
      </c>
      <c r="AV41" s="294" t="str">
        <f t="shared" ca="1" si="95"/>
        <v/>
      </c>
      <c r="AW41" s="294">
        <f t="shared" ca="1" si="95"/>
        <v>1</v>
      </c>
      <c r="AX41" s="294" t="str">
        <f t="shared" ca="1" si="95"/>
        <v/>
      </c>
      <c r="AY41" s="294">
        <f t="shared" ca="1" si="95"/>
        <v>1</v>
      </c>
      <c r="AZ41" s="294" t="str">
        <f t="shared" ca="1" si="95"/>
        <v/>
      </c>
      <c r="BA41" s="294" t="str">
        <f t="shared" ca="1" si="95"/>
        <v/>
      </c>
      <c r="BB41" s="294" t="str">
        <f t="shared" ca="1" si="95"/>
        <v/>
      </c>
      <c r="BC41" s="294" t="str">
        <f t="shared" ca="1" si="95"/>
        <v/>
      </c>
      <c r="BD41" s="294" t="str">
        <f t="shared" ca="1" si="95"/>
        <v/>
      </c>
      <c r="BE41" s="294" t="str">
        <f t="shared" ca="1" si="95"/>
        <v/>
      </c>
      <c r="BF41" s="289">
        <f t="shared" ca="1" si="80"/>
        <v>2</v>
      </c>
      <c r="BG41" s="302">
        <f t="shared" ca="1" si="81"/>
        <v>28.571428571428569</v>
      </c>
      <c r="BH41" s="289" t="str">
        <f t="shared" ca="1" si="82"/>
        <v/>
      </c>
      <c r="BI41" s="289" t="str">
        <f t="shared" ca="1" si="83"/>
        <v/>
      </c>
      <c r="BJ41" s="289" t="str">
        <f t="shared" ca="1" si="84"/>
        <v/>
      </c>
      <c r="BK41" s="289" t="str">
        <f t="shared" ca="1" si="85"/>
        <v/>
      </c>
      <c r="BL41" s="289" t="str">
        <f t="shared" ca="1" si="86"/>
        <v/>
      </c>
      <c r="BM41" s="289" t="str">
        <f t="shared" ca="1" si="87"/>
        <v/>
      </c>
      <c r="BN41" s="289" t="str">
        <f t="shared" ca="1" si="88"/>
        <v/>
      </c>
      <c r="BO41" s="289" t="str">
        <f t="shared" ca="1" si="89"/>
        <v/>
      </c>
      <c r="BP41" s="289"/>
      <c r="BQ41" s="83" t="e">
        <f t="shared" ca="1" si="53"/>
        <v>#VALUE!</v>
      </c>
      <c r="BR41" s="82" t="e">
        <f t="shared" ca="1" si="54"/>
        <v>#VALUE!</v>
      </c>
      <c r="BS41" s="83" t="e">
        <f t="shared" ca="1" si="55"/>
        <v>#VALUE!</v>
      </c>
      <c r="BT41" s="52" t="e">
        <f t="shared" ca="1" si="49"/>
        <v>#VALUE!</v>
      </c>
      <c r="BU41" s="51"/>
      <c r="BV41" s="52" t="e">
        <f t="shared" ca="1" si="50"/>
        <v>#VALUE!</v>
      </c>
      <c r="BW41" s="84" t="e">
        <f ca="1">VLOOKUP($BH$6,INDIRECT($BT41):$BP$861,2,FALSE)</f>
        <v>#VALUE!</v>
      </c>
      <c r="BX41" s="79" t="e">
        <f t="shared" ca="1" si="2"/>
        <v>#VALUE!</v>
      </c>
      <c r="BY41" s="78" t="e">
        <f t="shared" ca="1" si="3"/>
        <v>#VALUE!</v>
      </c>
      <c r="BZ41" s="78" t="e">
        <f t="shared" ca="1" si="4"/>
        <v>#VALUE!</v>
      </c>
      <c r="CA41" s="78" t="e">
        <f t="shared" ca="1" si="5"/>
        <v>#VALUE!</v>
      </c>
      <c r="CB41" s="78" t="e">
        <f t="shared" ca="1" si="6"/>
        <v>#VALUE!</v>
      </c>
      <c r="CC41" s="78" t="e">
        <f t="shared" ca="1" si="7"/>
        <v>#VALUE!</v>
      </c>
      <c r="CD41" s="78" t="e">
        <f t="shared" ca="1" si="8"/>
        <v>#VALUE!</v>
      </c>
      <c r="CE41" s="78" t="e">
        <f t="shared" ca="1" si="9"/>
        <v>#VALUE!</v>
      </c>
      <c r="CF41" s="78" t="e">
        <f t="shared" ca="1" si="10"/>
        <v>#VALUE!</v>
      </c>
      <c r="CG41" s="78" t="e">
        <f t="shared" ca="1" si="11"/>
        <v>#VALUE!</v>
      </c>
      <c r="CH41" s="79" t="e">
        <f t="shared" ca="1" si="12"/>
        <v>#VALUE!</v>
      </c>
      <c r="CI41" s="79" t="e">
        <f t="shared" ca="1" si="13"/>
        <v>#VALUE!</v>
      </c>
      <c r="CJ41" s="79" t="e">
        <f t="shared" ca="1" si="14"/>
        <v>#VALUE!</v>
      </c>
      <c r="CK41" s="79" t="e">
        <f t="shared" ca="1" si="15"/>
        <v>#VALUE!</v>
      </c>
      <c r="CL41" s="79" t="e">
        <f t="shared" ca="1" si="16"/>
        <v>#VALUE!</v>
      </c>
      <c r="CM41" s="79" t="e">
        <f t="shared" ca="1" si="17"/>
        <v>#VALUE!</v>
      </c>
      <c r="CN41" s="79" t="e">
        <f t="shared" ca="1" si="18"/>
        <v>#VALUE!</v>
      </c>
      <c r="CO41" s="79" t="e">
        <f t="shared" ca="1" si="19"/>
        <v>#VALUE!</v>
      </c>
      <c r="CP41" s="80" t="e">
        <f t="shared" ca="1" si="20"/>
        <v>#VALUE!</v>
      </c>
      <c r="CQ41" s="78" t="e">
        <f t="shared" ca="1" si="21"/>
        <v>#VALUE!</v>
      </c>
      <c r="DA41" s="81" t="str">
        <f t="shared" ca="1" si="51"/>
        <v/>
      </c>
      <c r="DB41" s="81" t="str">
        <f t="shared" ca="1" si="22"/>
        <v/>
      </c>
      <c r="DC41" s="81" t="str">
        <f t="shared" ca="1" si="23"/>
        <v/>
      </c>
      <c r="DD41" s="81" t="str">
        <f t="shared" ca="1" si="24"/>
        <v/>
      </c>
      <c r="DE41" s="81">
        <f t="shared" si="25"/>
        <v>0</v>
      </c>
      <c r="DF41" s="81" t="str">
        <f t="shared" ca="1" si="26"/>
        <v/>
      </c>
      <c r="DG41" s="81" t="str">
        <f t="shared" ca="1" si="27"/>
        <v/>
      </c>
      <c r="DH41" s="81" t="str">
        <f t="shared" ca="1" si="28"/>
        <v/>
      </c>
      <c r="DI41" s="81" t="str">
        <f t="shared" ca="1" si="29"/>
        <v/>
      </c>
      <c r="DJ41" s="81" t="str">
        <f t="shared" ca="1" si="30"/>
        <v/>
      </c>
      <c r="DK41" s="81" t="str">
        <f t="shared" ca="1" si="31"/>
        <v/>
      </c>
      <c r="DL41" s="81" t="str">
        <f t="shared" ca="1" si="32"/>
        <v/>
      </c>
      <c r="DM41" s="81" t="str">
        <f t="shared" ca="1" si="33"/>
        <v/>
      </c>
      <c r="DN41" s="81" t="str">
        <f t="shared" ca="1" si="34"/>
        <v/>
      </c>
      <c r="DO41" s="81" t="str">
        <f t="shared" ca="1" si="35"/>
        <v/>
      </c>
      <c r="DP41" s="81" t="str">
        <f t="shared" ca="1" si="36"/>
        <v/>
      </c>
      <c r="DQ41" s="81" t="str">
        <f t="shared" ca="1" si="37"/>
        <v/>
      </c>
      <c r="DR41" s="81" t="str">
        <f t="shared" ca="1" si="38"/>
        <v/>
      </c>
      <c r="DS41" s="81" t="str">
        <f t="shared" ca="1" si="39"/>
        <v/>
      </c>
      <c r="DT41" s="81" t="str">
        <f t="shared" ca="1" si="40"/>
        <v/>
      </c>
      <c r="DU41" s="81" t="str">
        <f t="shared" ca="1" si="41"/>
        <v/>
      </c>
      <c r="DV41" s="81" t="str">
        <f t="shared" ca="1" si="42"/>
        <v/>
      </c>
      <c r="DW41" s="81" t="str">
        <f t="shared" ca="1" si="43"/>
        <v/>
      </c>
      <c r="DX41" s="81" t="str">
        <f t="shared" ca="1" si="44"/>
        <v/>
      </c>
      <c r="DY41" s="81" t="str">
        <f t="shared" ca="1" si="45"/>
        <v/>
      </c>
      <c r="DZ41" s="81" t="str">
        <f t="shared" ca="1" si="46"/>
        <v/>
      </c>
      <c r="EA41" s="81" t="str">
        <f t="shared" ca="1" si="47"/>
        <v/>
      </c>
    </row>
    <row r="42" spans="1:131" s="85" customFormat="1" ht="16.2" thickBot="1" x14ac:dyDescent="0.35">
      <c r="A42" s="289" t="str">
        <f t="shared" ca="1" si="63"/>
        <v/>
      </c>
      <c r="B42" s="289">
        <f t="shared" si="90"/>
        <v>34</v>
      </c>
      <c r="C42" s="294" t="s">
        <v>31</v>
      </c>
      <c r="D42" s="289" t="s">
        <v>0</v>
      </c>
      <c r="E42" s="289">
        <v>7</v>
      </c>
      <c r="F42" s="300">
        <v>1</v>
      </c>
      <c r="G42" s="300">
        <v>2</v>
      </c>
      <c r="H42" s="300">
        <v>2</v>
      </c>
      <c r="I42" s="300">
        <v>1</v>
      </c>
      <c r="J42" s="300">
        <v>2</v>
      </c>
      <c r="K42" s="300">
        <v>1</v>
      </c>
      <c r="L42" s="300">
        <v>3</v>
      </c>
      <c r="M42" s="300"/>
      <c r="N42" s="300">
        <f>SUM($F42:G42)</f>
        <v>3</v>
      </c>
      <c r="O42" s="300">
        <f>SUM($F42:H42)</f>
        <v>5</v>
      </c>
      <c r="P42" s="300">
        <f>SUM($F42:I42)</f>
        <v>6</v>
      </c>
      <c r="Q42" s="300">
        <f>SUM($F42:J42)</f>
        <v>8</v>
      </c>
      <c r="R42" s="300">
        <f>SUM($F42:K42)</f>
        <v>9</v>
      </c>
      <c r="S42" s="300">
        <f>SUM($F42:L42)</f>
        <v>12</v>
      </c>
      <c r="T42" s="300"/>
      <c r="U42" s="294"/>
      <c r="V42" s="289" t="str">
        <f t="shared" si="64"/>
        <v>C</v>
      </c>
      <c r="W42" s="289" t="str">
        <f t="shared" ca="1" si="65"/>
        <v>Db</v>
      </c>
      <c r="X42" s="289" t="str">
        <f t="shared" ca="1" si="66"/>
        <v>Eb</v>
      </c>
      <c r="Y42" s="289" t="str">
        <f t="shared" ca="1" si="67"/>
        <v>F</v>
      </c>
      <c r="Z42" s="289" t="str">
        <f t="shared" ca="1" si="68"/>
        <v>Gb</v>
      </c>
      <c r="AA42" s="289" t="str">
        <f t="shared" ca="1" si="69"/>
        <v>Ab</v>
      </c>
      <c r="AB42" s="289" t="str">
        <f t="shared" ca="1" si="70"/>
        <v>A</v>
      </c>
      <c r="AC42" s="289"/>
      <c r="AD42" s="294">
        <f t="shared" si="72"/>
        <v>67</v>
      </c>
      <c r="AE42" s="294">
        <f t="shared" ca="1" si="73"/>
        <v>166</v>
      </c>
      <c r="AF42" s="294">
        <f t="shared" ca="1" si="74"/>
        <v>167</v>
      </c>
      <c r="AG42" s="294">
        <f t="shared" ca="1" si="75"/>
        <v>70</v>
      </c>
      <c r="AH42" s="294">
        <f t="shared" ca="1" si="76"/>
        <v>169</v>
      </c>
      <c r="AI42" s="294">
        <f t="shared" ca="1" si="77"/>
        <v>163</v>
      </c>
      <c r="AJ42" s="294">
        <f t="shared" ca="1" si="78"/>
        <v>65</v>
      </c>
      <c r="AK42" s="294"/>
      <c r="AL42" s="294" t="str">
        <f t="shared" si="99"/>
        <v>C dim</v>
      </c>
      <c r="AM42" s="294" t="str">
        <f ca="1">_xlfn.CONCAT(W42," maj")</f>
        <v>Db maj</v>
      </c>
      <c r="AN42" s="294" t="str">
        <f ca="1">_xlfn.CONCAT(X42," dim")</f>
        <v>Eb dim</v>
      </c>
      <c r="AO42" s="294" t="str">
        <f ca="1">_xlfn.CONCAT(Y42," min")</f>
        <v>F min</v>
      </c>
      <c r="AP42" s="294" t="str">
        <f ca="1">_xlfn.CONCAT(Z42," min")</f>
        <v>Gb min</v>
      </c>
      <c r="AQ42" s="294" t="str">
        <f t="shared" ref="AQ42:AR45" ca="1" si="100">_xlfn.CONCAT(AA42," maj")</f>
        <v>Ab maj</v>
      </c>
      <c r="AR42" s="294" t="str">
        <f ca="1">_xlfn.CONCAT(AB42," aug")</f>
        <v>A aug</v>
      </c>
      <c r="AS42" s="294"/>
      <c r="AT42" s="294" t="str">
        <f t="shared" ca="1" si="95"/>
        <v/>
      </c>
      <c r="AU42" s="294" t="str">
        <f t="shared" ca="1" si="95"/>
        <v/>
      </c>
      <c r="AV42" s="294" t="str">
        <f t="shared" ca="1" si="95"/>
        <v/>
      </c>
      <c r="AW42" s="294">
        <f t="shared" ca="1" si="95"/>
        <v>1</v>
      </c>
      <c r="AX42" s="294" t="str">
        <f t="shared" ca="1" si="95"/>
        <v/>
      </c>
      <c r="AY42" s="294">
        <f t="shared" ca="1" si="95"/>
        <v>1</v>
      </c>
      <c r="AZ42" s="294" t="str">
        <f t="shared" ca="1" si="95"/>
        <v/>
      </c>
      <c r="BA42" s="294" t="str">
        <f t="shared" ca="1" si="95"/>
        <v/>
      </c>
      <c r="BB42" s="294" t="str">
        <f t="shared" ca="1" si="95"/>
        <v/>
      </c>
      <c r="BC42" s="294" t="str">
        <f t="shared" ca="1" si="95"/>
        <v/>
      </c>
      <c r="BD42" s="294" t="str">
        <f t="shared" ca="1" si="95"/>
        <v/>
      </c>
      <c r="BE42" s="294" t="str">
        <f t="shared" ca="1" si="95"/>
        <v/>
      </c>
      <c r="BF42" s="289">
        <f t="shared" ca="1" si="80"/>
        <v>2</v>
      </c>
      <c r="BG42" s="302">
        <f t="shared" ca="1" si="81"/>
        <v>28.571428571428569</v>
      </c>
      <c r="BH42" s="289" t="str">
        <f t="shared" ca="1" si="82"/>
        <v/>
      </c>
      <c r="BI42" s="289" t="str">
        <f t="shared" ca="1" si="83"/>
        <v/>
      </c>
      <c r="BJ42" s="289" t="str">
        <f t="shared" ca="1" si="84"/>
        <v/>
      </c>
      <c r="BK42" s="289" t="str">
        <f t="shared" ca="1" si="85"/>
        <v/>
      </c>
      <c r="BL42" s="289" t="str">
        <f t="shared" ca="1" si="86"/>
        <v/>
      </c>
      <c r="BM42" s="289" t="str">
        <f t="shared" ca="1" si="87"/>
        <v/>
      </c>
      <c r="BN42" s="289" t="str">
        <f t="shared" ca="1" si="88"/>
        <v/>
      </c>
      <c r="BO42" s="289" t="str">
        <f t="shared" ca="1" si="89"/>
        <v/>
      </c>
      <c r="BP42" s="289"/>
      <c r="BQ42" s="83" t="e">
        <f t="shared" ca="1" si="53"/>
        <v>#VALUE!</v>
      </c>
      <c r="BR42" s="82" t="e">
        <f t="shared" ca="1" si="54"/>
        <v>#VALUE!</v>
      </c>
      <c r="BS42" s="83" t="e">
        <f t="shared" ca="1" si="55"/>
        <v>#VALUE!</v>
      </c>
      <c r="BT42" s="52" t="e">
        <f t="shared" ca="1" si="49"/>
        <v>#VALUE!</v>
      </c>
      <c r="BU42" s="51"/>
      <c r="BV42" s="52" t="e">
        <f t="shared" ca="1" si="50"/>
        <v>#VALUE!</v>
      </c>
      <c r="BW42" s="84" t="e">
        <f ca="1">VLOOKUP($BH$6,INDIRECT($BT42):$BP$861,2,FALSE)</f>
        <v>#VALUE!</v>
      </c>
      <c r="BX42" s="79" t="e">
        <f t="shared" ca="1" si="2"/>
        <v>#VALUE!</v>
      </c>
      <c r="BY42" s="78" t="e">
        <f t="shared" ca="1" si="3"/>
        <v>#VALUE!</v>
      </c>
      <c r="BZ42" s="78" t="e">
        <f t="shared" ca="1" si="4"/>
        <v>#VALUE!</v>
      </c>
      <c r="CA42" s="78" t="e">
        <f t="shared" ca="1" si="5"/>
        <v>#VALUE!</v>
      </c>
      <c r="CB42" s="78" t="e">
        <f t="shared" ca="1" si="6"/>
        <v>#VALUE!</v>
      </c>
      <c r="CC42" s="78" t="e">
        <f t="shared" ca="1" si="7"/>
        <v>#VALUE!</v>
      </c>
      <c r="CD42" s="78" t="e">
        <f t="shared" ca="1" si="8"/>
        <v>#VALUE!</v>
      </c>
      <c r="CE42" s="78" t="e">
        <f t="shared" ca="1" si="9"/>
        <v>#VALUE!</v>
      </c>
      <c r="CF42" s="78" t="e">
        <f t="shared" ca="1" si="10"/>
        <v>#VALUE!</v>
      </c>
      <c r="CG42" s="78" t="e">
        <f t="shared" ca="1" si="11"/>
        <v>#VALUE!</v>
      </c>
      <c r="CH42" s="79" t="e">
        <f t="shared" ca="1" si="12"/>
        <v>#VALUE!</v>
      </c>
      <c r="CI42" s="79" t="e">
        <f t="shared" ca="1" si="13"/>
        <v>#VALUE!</v>
      </c>
      <c r="CJ42" s="79" t="e">
        <f t="shared" ca="1" si="14"/>
        <v>#VALUE!</v>
      </c>
      <c r="CK42" s="79" t="e">
        <f t="shared" ca="1" si="15"/>
        <v>#VALUE!</v>
      </c>
      <c r="CL42" s="79" t="e">
        <f t="shared" ca="1" si="16"/>
        <v>#VALUE!</v>
      </c>
      <c r="CM42" s="79" t="e">
        <f t="shared" ca="1" si="17"/>
        <v>#VALUE!</v>
      </c>
      <c r="CN42" s="79" t="e">
        <f t="shared" ca="1" si="18"/>
        <v>#VALUE!</v>
      </c>
      <c r="CO42" s="79" t="e">
        <f t="shared" ca="1" si="19"/>
        <v>#VALUE!</v>
      </c>
      <c r="CP42" s="80" t="e">
        <f t="shared" ca="1" si="20"/>
        <v>#VALUE!</v>
      </c>
      <c r="CQ42" s="78" t="e">
        <f t="shared" ca="1" si="21"/>
        <v>#VALUE!</v>
      </c>
      <c r="DA42" s="81" t="str">
        <f t="shared" ca="1" si="51"/>
        <v/>
      </c>
      <c r="DB42" s="81" t="str">
        <f t="shared" ca="1" si="22"/>
        <v/>
      </c>
      <c r="DC42" s="81" t="str">
        <f t="shared" ca="1" si="23"/>
        <v/>
      </c>
      <c r="DD42" s="81" t="str">
        <f t="shared" ca="1" si="24"/>
        <v/>
      </c>
      <c r="DE42" s="81">
        <f t="shared" si="25"/>
        <v>0</v>
      </c>
      <c r="DF42" s="81" t="str">
        <f t="shared" ca="1" si="26"/>
        <v/>
      </c>
      <c r="DG42" s="81" t="str">
        <f t="shared" ca="1" si="27"/>
        <v/>
      </c>
      <c r="DH42" s="81" t="str">
        <f t="shared" ca="1" si="28"/>
        <v/>
      </c>
      <c r="DI42" s="81" t="str">
        <f t="shared" ca="1" si="29"/>
        <v/>
      </c>
      <c r="DJ42" s="81" t="str">
        <f t="shared" ca="1" si="30"/>
        <v/>
      </c>
      <c r="DK42" s="81" t="str">
        <f t="shared" ca="1" si="31"/>
        <v/>
      </c>
      <c r="DL42" s="81" t="str">
        <f t="shared" ca="1" si="32"/>
        <v/>
      </c>
      <c r="DM42" s="81" t="str">
        <f t="shared" ca="1" si="33"/>
        <v/>
      </c>
      <c r="DN42" s="81" t="str">
        <f t="shared" ca="1" si="34"/>
        <v/>
      </c>
      <c r="DO42" s="81" t="str">
        <f t="shared" ca="1" si="35"/>
        <v/>
      </c>
      <c r="DP42" s="81" t="str">
        <f t="shared" ca="1" si="36"/>
        <v/>
      </c>
      <c r="DQ42" s="81" t="str">
        <f t="shared" ca="1" si="37"/>
        <v/>
      </c>
      <c r="DR42" s="81" t="str">
        <f t="shared" ca="1" si="38"/>
        <v/>
      </c>
      <c r="DS42" s="81" t="str">
        <f t="shared" ca="1" si="39"/>
        <v/>
      </c>
      <c r="DT42" s="81" t="str">
        <f t="shared" ca="1" si="40"/>
        <v/>
      </c>
      <c r="DU42" s="81" t="str">
        <f t="shared" ca="1" si="41"/>
        <v/>
      </c>
      <c r="DV42" s="81" t="str">
        <f t="shared" ca="1" si="42"/>
        <v/>
      </c>
      <c r="DW42" s="81" t="str">
        <f t="shared" ca="1" si="43"/>
        <v/>
      </c>
      <c r="DX42" s="81" t="str">
        <f t="shared" ca="1" si="44"/>
        <v/>
      </c>
      <c r="DY42" s="81" t="str">
        <f t="shared" ca="1" si="45"/>
        <v/>
      </c>
      <c r="DZ42" s="81" t="str">
        <f t="shared" ca="1" si="46"/>
        <v/>
      </c>
      <c r="EA42" s="81" t="str">
        <f t="shared" ca="1" si="47"/>
        <v/>
      </c>
    </row>
    <row r="43" spans="1:131" s="85" customFormat="1" ht="16.2" thickBot="1" x14ac:dyDescent="0.35">
      <c r="A43" s="289" t="str">
        <f t="shared" ca="1" si="63"/>
        <v/>
      </c>
      <c r="B43" s="289">
        <f t="shared" si="90"/>
        <v>35</v>
      </c>
      <c r="C43" s="294" t="s">
        <v>279</v>
      </c>
      <c r="D43" s="289" t="s">
        <v>0</v>
      </c>
      <c r="E43" s="289">
        <v>7</v>
      </c>
      <c r="F43" s="300">
        <v>1</v>
      </c>
      <c r="G43" s="300">
        <v>2</v>
      </c>
      <c r="H43" s="300">
        <v>1</v>
      </c>
      <c r="I43" s="300">
        <v>2</v>
      </c>
      <c r="J43" s="300">
        <v>2</v>
      </c>
      <c r="K43" s="300">
        <v>2</v>
      </c>
      <c r="L43" s="300">
        <v>2</v>
      </c>
      <c r="M43" s="300"/>
      <c r="N43" s="300">
        <f>SUM($F43:G43)</f>
        <v>3</v>
      </c>
      <c r="O43" s="300">
        <f>SUM($F43:H43)</f>
        <v>4</v>
      </c>
      <c r="P43" s="300">
        <f>SUM($F43:I43)</f>
        <v>6</v>
      </c>
      <c r="Q43" s="300">
        <f>SUM($F43:J43)</f>
        <v>8</v>
      </c>
      <c r="R43" s="300">
        <f>SUM($F43:K43)</f>
        <v>10</v>
      </c>
      <c r="S43" s="300">
        <f>SUM($F43:L43)</f>
        <v>12</v>
      </c>
      <c r="T43" s="300"/>
      <c r="U43" s="294"/>
      <c r="V43" s="289" t="str">
        <f t="shared" si="64"/>
        <v>C</v>
      </c>
      <c r="W43" s="289" t="str">
        <f t="shared" ca="1" si="65"/>
        <v>Db</v>
      </c>
      <c r="X43" s="289" t="str">
        <f t="shared" ca="1" si="66"/>
        <v>Eb</v>
      </c>
      <c r="Y43" s="289" t="str">
        <f t="shared" ca="1" si="67"/>
        <v>E</v>
      </c>
      <c r="Z43" s="289" t="str">
        <f t="shared" ca="1" si="68"/>
        <v>Gb</v>
      </c>
      <c r="AA43" s="289" t="str">
        <f t="shared" ca="1" si="69"/>
        <v>Ab</v>
      </c>
      <c r="AB43" s="289" t="str">
        <f t="shared" ca="1" si="70"/>
        <v>Bb</v>
      </c>
      <c r="AC43" s="289"/>
      <c r="AD43" s="294">
        <f t="shared" si="72"/>
        <v>67</v>
      </c>
      <c r="AE43" s="294">
        <f t="shared" ca="1" si="73"/>
        <v>166</v>
      </c>
      <c r="AF43" s="294">
        <f t="shared" ca="1" si="74"/>
        <v>167</v>
      </c>
      <c r="AG43" s="294">
        <f t="shared" ca="1" si="75"/>
        <v>69</v>
      </c>
      <c r="AH43" s="294">
        <f t="shared" ca="1" si="76"/>
        <v>169</v>
      </c>
      <c r="AI43" s="294">
        <f t="shared" ca="1" si="77"/>
        <v>163</v>
      </c>
      <c r="AJ43" s="294">
        <f t="shared" ca="1" si="78"/>
        <v>164</v>
      </c>
      <c r="AK43" s="294"/>
      <c r="AL43" s="294" t="str">
        <f t="shared" si="99"/>
        <v>C dim</v>
      </c>
      <c r="AM43" s="294" t="str">
        <f ca="1">_xlfn.CONCAT(W43," min")</f>
        <v>Db min</v>
      </c>
      <c r="AN43" s="294" t="str">
        <f ca="1">_xlfn.CONCAT(X43," min")</f>
        <v>Eb min</v>
      </c>
      <c r="AO43" s="294" t="str">
        <f ca="1">_xlfn.CONCAT(Y43," aug")</f>
        <v>E aug</v>
      </c>
      <c r="AP43" s="294" t="str">
        <f ca="1">_xlfn.CONCAT(Z43," maj")</f>
        <v>Gb maj</v>
      </c>
      <c r="AQ43" s="294" t="str">
        <f t="shared" ca="1" si="100"/>
        <v>Ab maj</v>
      </c>
      <c r="AR43" s="294" t="str">
        <f ca="1">_xlfn.CONCAT(AB43," dim")</f>
        <v>Bb dim</v>
      </c>
      <c r="AS43" s="294"/>
      <c r="AT43" s="294" t="str">
        <f t="shared" ca="1" si="95"/>
        <v/>
      </c>
      <c r="AU43" s="294" t="str">
        <f t="shared" ca="1" si="95"/>
        <v/>
      </c>
      <c r="AV43" s="294" t="str">
        <f t="shared" ca="1" si="95"/>
        <v/>
      </c>
      <c r="AW43" s="294">
        <f t="shared" ca="1" si="95"/>
        <v>1</v>
      </c>
      <c r="AX43" s="294" t="str">
        <f t="shared" ca="1" si="95"/>
        <v/>
      </c>
      <c r="AY43" s="294" t="str">
        <f t="shared" ca="1" si="95"/>
        <v/>
      </c>
      <c r="AZ43" s="294" t="str">
        <f t="shared" ca="1" si="95"/>
        <v/>
      </c>
      <c r="BA43" s="294" t="str">
        <f t="shared" ca="1" si="95"/>
        <v/>
      </c>
      <c r="BB43" s="294" t="str">
        <f t="shared" ca="1" si="95"/>
        <v/>
      </c>
      <c r="BC43" s="294" t="str">
        <f t="shared" ca="1" si="95"/>
        <v/>
      </c>
      <c r="BD43" s="294" t="str">
        <f t="shared" ca="1" si="95"/>
        <v/>
      </c>
      <c r="BE43" s="294" t="str">
        <f t="shared" ca="1" si="95"/>
        <v/>
      </c>
      <c r="BF43" s="289">
        <f t="shared" ca="1" si="80"/>
        <v>1</v>
      </c>
      <c r="BG43" s="302">
        <f t="shared" ca="1" si="81"/>
        <v>14.285714285714285</v>
      </c>
      <c r="BH43" s="289" t="str">
        <f t="shared" ca="1" si="82"/>
        <v/>
      </c>
      <c r="BI43" s="289" t="str">
        <f t="shared" ca="1" si="83"/>
        <v/>
      </c>
      <c r="BJ43" s="289" t="str">
        <f t="shared" ca="1" si="84"/>
        <v/>
      </c>
      <c r="BK43" s="289" t="str">
        <f t="shared" ca="1" si="85"/>
        <v/>
      </c>
      <c r="BL43" s="289" t="str">
        <f t="shared" ca="1" si="86"/>
        <v/>
      </c>
      <c r="BM43" s="289" t="str">
        <f t="shared" ca="1" si="87"/>
        <v/>
      </c>
      <c r="BN43" s="289" t="str">
        <f t="shared" ca="1" si="88"/>
        <v/>
      </c>
      <c r="BO43" s="289" t="str">
        <f t="shared" ca="1" si="89"/>
        <v/>
      </c>
      <c r="BP43" s="289"/>
      <c r="BQ43" s="83" t="e">
        <f t="shared" ca="1" si="53"/>
        <v>#VALUE!</v>
      </c>
      <c r="BR43" s="82" t="e">
        <f t="shared" ca="1" si="54"/>
        <v>#VALUE!</v>
      </c>
      <c r="BS43" s="83" t="e">
        <f t="shared" ca="1" si="55"/>
        <v>#VALUE!</v>
      </c>
      <c r="BT43" s="52" t="e">
        <f t="shared" ca="1" si="49"/>
        <v>#VALUE!</v>
      </c>
      <c r="BU43" s="51"/>
      <c r="BV43" s="52" t="e">
        <f t="shared" ca="1" si="50"/>
        <v>#VALUE!</v>
      </c>
      <c r="BW43" s="84" t="e">
        <f ca="1">VLOOKUP($BH$6,INDIRECT($BT43):$BP$861,2,FALSE)</f>
        <v>#VALUE!</v>
      </c>
      <c r="BX43" s="79" t="e">
        <f t="shared" ca="1" si="2"/>
        <v>#VALUE!</v>
      </c>
      <c r="BY43" s="78" t="e">
        <f t="shared" ca="1" si="3"/>
        <v>#VALUE!</v>
      </c>
      <c r="BZ43" s="78" t="e">
        <f t="shared" ca="1" si="4"/>
        <v>#VALUE!</v>
      </c>
      <c r="CA43" s="78" t="e">
        <f t="shared" ca="1" si="5"/>
        <v>#VALUE!</v>
      </c>
      <c r="CB43" s="78" t="e">
        <f t="shared" ca="1" si="6"/>
        <v>#VALUE!</v>
      </c>
      <c r="CC43" s="78" t="e">
        <f t="shared" ca="1" si="7"/>
        <v>#VALUE!</v>
      </c>
      <c r="CD43" s="78" t="e">
        <f t="shared" ca="1" si="8"/>
        <v>#VALUE!</v>
      </c>
      <c r="CE43" s="78" t="e">
        <f t="shared" ca="1" si="9"/>
        <v>#VALUE!</v>
      </c>
      <c r="CF43" s="78" t="e">
        <f t="shared" ca="1" si="10"/>
        <v>#VALUE!</v>
      </c>
      <c r="CG43" s="78" t="e">
        <f t="shared" ca="1" si="11"/>
        <v>#VALUE!</v>
      </c>
      <c r="CH43" s="79" t="e">
        <f t="shared" ca="1" si="12"/>
        <v>#VALUE!</v>
      </c>
      <c r="CI43" s="79" t="e">
        <f t="shared" ca="1" si="13"/>
        <v>#VALUE!</v>
      </c>
      <c r="CJ43" s="79" t="e">
        <f t="shared" ca="1" si="14"/>
        <v>#VALUE!</v>
      </c>
      <c r="CK43" s="79" t="e">
        <f t="shared" ca="1" si="15"/>
        <v>#VALUE!</v>
      </c>
      <c r="CL43" s="79" t="e">
        <f t="shared" ca="1" si="16"/>
        <v>#VALUE!</v>
      </c>
      <c r="CM43" s="79" t="e">
        <f t="shared" ca="1" si="17"/>
        <v>#VALUE!</v>
      </c>
      <c r="CN43" s="79" t="e">
        <f t="shared" ca="1" si="18"/>
        <v>#VALUE!</v>
      </c>
      <c r="CO43" s="79" t="e">
        <f t="shared" ca="1" si="19"/>
        <v>#VALUE!</v>
      </c>
      <c r="CP43" s="80" t="e">
        <f t="shared" ca="1" si="20"/>
        <v>#VALUE!</v>
      </c>
      <c r="CQ43" s="78" t="e">
        <f t="shared" ca="1" si="21"/>
        <v>#VALUE!</v>
      </c>
      <c r="DA43" s="81" t="str">
        <f t="shared" ca="1" si="51"/>
        <v/>
      </c>
      <c r="DB43" s="81" t="str">
        <f t="shared" ca="1" si="22"/>
        <v/>
      </c>
      <c r="DC43" s="81" t="str">
        <f t="shared" ca="1" si="23"/>
        <v/>
      </c>
      <c r="DD43" s="81" t="str">
        <f t="shared" ca="1" si="24"/>
        <v/>
      </c>
      <c r="DE43" s="81">
        <f t="shared" si="25"/>
        <v>0</v>
      </c>
      <c r="DF43" s="81" t="str">
        <f t="shared" ca="1" si="26"/>
        <v/>
      </c>
      <c r="DG43" s="81" t="str">
        <f t="shared" ca="1" si="27"/>
        <v/>
      </c>
      <c r="DH43" s="81" t="str">
        <f t="shared" ca="1" si="28"/>
        <v/>
      </c>
      <c r="DI43" s="81" t="str">
        <f t="shared" ca="1" si="29"/>
        <v/>
      </c>
      <c r="DJ43" s="81" t="str">
        <f t="shared" ca="1" si="30"/>
        <v/>
      </c>
      <c r="DK43" s="81" t="str">
        <f t="shared" ca="1" si="31"/>
        <v/>
      </c>
      <c r="DL43" s="81" t="str">
        <f t="shared" ca="1" si="32"/>
        <v/>
      </c>
      <c r="DM43" s="81" t="str">
        <f t="shared" ca="1" si="33"/>
        <v/>
      </c>
      <c r="DN43" s="81" t="str">
        <f t="shared" ca="1" si="34"/>
        <v/>
      </c>
      <c r="DO43" s="81" t="str">
        <f t="shared" ca="1" si="35"/>
        <v/>
      </c>
      <c r="DP43" s="81" t="str">
        <f t="shared" ca="1" si="36"/>
        <v/>
      </c>
      <c r="DQ43" s="81" t="str">
        <f t="shared" ca="1" si="37"/>
        <v/>
      </c>
      <c r="DR43" s="81" t="str">
        <f t="shared" ca="1" si="38"/>
        <v/>
      </c>
      <c r="DS43" s="81" t="str">
        <f t="shared" ca="1" si="39"/>
        <v/>
      </c>
      <c r="DT43" s="81" t="str">
        <f t="shared" ca="1" si="40"/>
        <v/>
      </c>
      <c r="DU43" s="81" t="str">
        <f t="shared" ca="1" si="41"/>
        <v/>
      </c>
      <c r="DV43" s="81" t="str">
        <f t="shared" ca="1" si="42"/>
        <v/>
      </c>
      <c r="DW43" s="81" t="str">
        <f t="shared" ca="1" si="43"/>
        <v/>
      </c>
      <c r="DX43" s="81" t="str">
        <f t="shared" ca="1" si="44"/>
        <v/>
      </c>
      <c r="DY43" s="81" t="str">
        <f t="shared" ca="1" si="45"/>
        <v/>
      </c>
      <c r="DZ43" s="81" t="str">
        <f t="shared" ca="1" si="46"/>
        <v/>
      </c>
      <c r="EA43" s="81" t="str">
        <f t="shared" ca="1" si="47"/>
        <v/>
      </c>
    </row>
    <row r="44" spans="1:131" s="85" customFormat="1" ht="16.2" thickBot="1" x14ac:dyDescent="0.35">
      <c r="A44" s="289" t="str">
        <f t="shared" ca="1" si="63"/>
        <v/>
      </c>
      <c r="B44" s="289">
        <f t="shared" si="90"/>
        <v>36</v>
      </c>
      <c r="C44" s="294" t="s">
        <v>280</v>
      </c>
      <c r="D44" s="289" t="s">
        <v>0</v>
      </c>
      <c r="E44" s="289">
        <v>7</v>
      </c>
      <c r="F44" s="300">
        <v>1</v>
      </c>
      <c r="G44" s="300">
        <v>2</v>
      </c>
      <c r="H44" s="300">
        <v>1</v>
      </c>
      <c r="I44" s="300">
        <v>2</v>
      </c>
      <c r="J44" s="300">
        <v>2</v>
      </c>
      <c r="K44" s="300">
        <v>1</v>
      </c>
      <c r="L44" s="300">
        <v>3</v>
      </c>
      <c r="M44" s="300"/>
      <c r="N44" s="300">
        <f>SUM($F44:G44)</f>
        <v>3</v>
      </c>
      <c r="O44" s="300">
        <f>SUM($F44:H44)</f>
        <v>4</v>
      </c>
      <c r="P44" s="300">
        <f>SUM($F44:I44)</f>
        <v>6</v>
      </c>
      <c r="Q44" s="300">
        <f>SUM($F44:J44)</f>
        <v>8</v>
      </c>
      <c r="R44" s="300">
        <f>SUM($F44:K44)</f>
        <v>9</v>
      </c>
      <c r="S44" s="300">
        <f>SUM($F44:L44)</f>
        <v>12</v>
      </c>
      <c r="T44" s="300"/>
      <c r="U44" s="294"/>
      <c r="V44" s="289" t="str">
        <f t="shared" si="64"/>
        <v>C</v>
      </c>
      <c r="W44" s="289" t="str">
        <f t="shared" ca="1" si="65"/>
        <v>Db</v>
      </c>
      <c r="X44" s="289" t="str">
        <f t="shared" ca="1" si="66"/>
        <v>Eb</v>
      </c>
      <c r="Y44" s="289" t="str">
        <f t="shared" ca="1" si="67"/>
        <v>E</v>
      </c>
      <c r="Z44" s="289" t="str">
        <f t="shared" ca="1" si="68"/>
        <v>Gb</v>
      </c>
      <c r="AA44" s="289" t="str">
        <f t="shared" ca="1" si="69"/>
        <v>Ab</v>
      </c>
      <c r="AB44" s="289" t="str">
        <f t="shared" ca="1" si="70"/>
        <v>A</v>
      </c>
      <c r="AC44" s="289"/>
      <c r="AD44" s="294">
        <f t="shared" si="72"/>
        <v>67</v>
      </c>
      <c r="AE44" s="294">
        <f t="shared" ca="1" si="73"/>
        <v>166</v>
      </c>
      <c r="AF44" s="294">
        <f t="shared" ca="1" si="74"/>
        <v>167</v>
      </c>
      <c r="AG44" s="294">
        <f t="shared" ca="1" si="75"/>
        <v>69</v>
      </c>
      <c r="AH44" s="294">
        <f t="shared" ca="1" si="76"/>
        <v>169</v>
      </c>
      <c r="AI44" s="294">
        <f t="shared" ca="1" si="77"/>
        <v>163</v>
      </c>
      <c r="AJ44" s="294">
        <f t="shared" ca="1" si="78"/>
        <v>65</v>
      </c>
      <c r="AK44" s="294"/>
      <c r="AL44" s="294" t="str">
        <f t="shared" si="99"/>
        <v>C dim</v>
      </c>
      <c r="AM44" s="294" t="str">
        <f ca="1">_xlfn.CONCAT(W44," min")</f>
        <v>Db min</v>
      </c>
      <c r="AN44" s="294" t="str">
        <f ca="1">_xlfn.CONCAT(X44," dim")</f>
        <v>Eb dim</v>
      </c>
      <c r="AO44" s="294" t="str">
        <f ca="1">_xlfn.CONCAT(Y44," aug")</f>
        <v>E aug</v>
      </c>
      <c r="AP44" s="294" t="str">
        <f ca="1">_xlfn.CONCAT(Z44," min")</f>
        <v>Gb min</v>
      </c>
      <c r="AQ44" s="294" t="str">
        <f t="shared" ca="1" si="100"/>
        <v>Ab maj</v>
      </c>
      <c r="AR44" s="294" t="str">
        <f t="shared" ca="1" si="100"/>
        <v>A maj</v>
      </c>
      <c r="AS44" s="294"/>
      <c r="AT44" s="294" t="str">
        <f t="shared" ca="1" si="95"/>
        <v/>
      </c>
      <c r="AU44" s="294" t="str">
        <f t="shared" ca="1" si="95"/>
        <v/>
      </c>
      <c r="AV44" s="294" t="str">
        <f t="shared" ca="1" si="95"/>
        <v/>
      </c>
      <c r="AW44" s="294">
        <f t="shared" ca="1" si="95"/>
        <v>1</v>
      </c>
      <c r="AX44" s="294" t="str">
        <f t="shared" ca="1" si="95"/>
        <v/>
      </c>
      <c r="AY44" s="294" t="str">
        <f t="shared" ca="1" si="95"/>
        <v/>
      </c>
      <c r="AZ44" s="294" t="str">
        <f t="shared" ca="1" si="95"/>
        <v/>
      </c>
      <c r="BA44" s="294" t="str">
        <f t="shared" ca="1" si="95"/>
        <v/>
      </c>
      <c r="BB44" s="294" t="str">
        <f t="shared" ca="1" si="95"/>
        <v/>
      </c>
      <c r="BC44" s="294" t="str">
        <f t="shared" ca="1" si="95"/>
        <v/>
      </c>
      <c r="BD44" s="294" t="str">
        <f t="shared" ca="1" si="95"/>
        <v/>
      </c>
      <c r="BE44" s="294" t="str">
        <f t="shared" ca="1" si="95"/>
        <v/>
      </c>
      <c r="BF44" s="289">
        <f t="shared" ca="1" si="80"/>
        <v>1</v>
      </c>
      <c r="BG44" s="302">
        <f t="shared" ca="1" si="81"/>
        <v>14.285714285714285</v>
      </c>
      <c r="BH44" s="289" t="str">
        <f t="shared" ca="1" si="82"/>
        <v/>
      </c>
      <c r="BI44" s="289" t="str">
        <f t="shared" ca="1" si="83"/>
        <v/>
      </c>
      <c r="BJ44" s="289" t="str">
        <f t="shared" ca="1" si="84"/>
        <v/>
      </c>
      <c r="BK44" s="289" t="str">
        <f t="shared" ca="1" si="85"/>
        <v/>
      </c>
      <c r="BL44" s="289" t="str">
        <f t="shared" ca="1" si="86"/>
        <v/>
      </c>
      <c r="BM44" s="289" t="str">
        <f t="shared" ca="1" si="87"/>
        <v/>
      </c>
      <c r="BN44" s="289" t="str">
        <f t="shared" ca="1" si="88"/>
        <v/>
      </c>
      <c r="BO44" s="289" t="str">
        <f t="shared" ca="1" si="89"/>
        <v/>
      </c>
      <c r="BP44" s="289"/>
      <c r="BQ44" s="83" t="e">
        <f t="shared" ca="1" si="53"/>
        <v>#VALUE!</v>
      </c>
      <c r="BR44" s="82" t="e">
        <f t="shared" ca="1" si="54"/>
        <v>#VALUE!</v>
      </c>
      <c r="BS44" s="83" t="e">
        <f t="shared" ca="1" si="55"/>
        <v>#VALUE!</v>
      </c>
      <c r="BT44" s="52" t="e">
        <f t="shared" ca="1" si="49"/>
        <v>#VALUE!</v>
      </c>
      <c r="BU44" s="51"/>
      <c r="BV44" s="52" t="e">
        <f t="shared" ca="1" si="50"/>
        <v>#VALUE!</v>
      </c>
      <c r="BW44" s="84" t="e">
        <f ca="1">VLOOKUP($BH$6,INDIRECT($BT44):$BP$861,2,FALSE)</f>
        <v>#VALUE!</v>
      </c>
      <c r="BX44" s="79" t="e">
        <f t="shared" ca="1" si="2"/>
        <v>#VALUE!</v>
      </c>
      <c r="BY44" s="78" t="e">
        <f t="shared" ca="1" si="3"/>
        <v>#VALUE!</v>
      </c>
      <c r="BZ44" s="78" t="e">
        <f t="shared" ca="1" si="4"/>
        <v>#VALUE!</v>
      </c>
      <c r="CA44" s="78" t="e">
        <f t="shared" ca="1" si="5"/>
        <v>#VALUE!</v>
      </c>
      <c r="CB44" s="78" t="e">
        <f t="shared" ca="1" si="6"/>
        <v>#VALUE!</v>
      </c>
      <c r="CC44" s="78" t="e">
        <f t="shared" ca="1" si="7"/>
        <v>#VALUE!</v>
      </c>
      <c r="CD44" s="78" t="e">
        <f t="shared" ca="1" si="8"/>
        <v>#VALUE!</v>
      </c>
      <c r="CE44" s="78" t="e">
        <f t="shared" ca="1" si="9"/>
        <v>#VALUE!</v>
      </c>
      <c r="CF44" s="78" t="e">
        <f t="shared" ca="1" si="10"/>
        <v>#VALUE!</v>
      </c>
      <c r="CG44" s="78" t="e">
        <f t="shared" ca="1" si="11"/>
        <v>#VALUE!</v>
      </c>
      <c r="CH44" s="79" t="e">
        <f t="shared" ca="1" si="12"/>
        <v>#VALUE!</v>
      </c>
      <c r="CI44" s="79" t="e">
        <f t="shared" ca="1" si="13"/>
        <v>#VALUE!</v>
      </c>
      <c r="CJ44" s="79" t="e">
        <f t="shared" ca="1" si="14"/>
        <v>#VALUE!</v>
      </c>
      <c r="CK44" s="79" t="e">
        <f t="shared" ca="1" si="15"/>
        <v>#VALUE!</v>
      </c>
      <c r="CL44" s="79" t="e">
        <f t="shared" ca="1" si="16"/>
        <v>#VALUE!</v>
      </c>
      <c r="CM44" s="79" t="e">
        <f t="shared" ca="1" si="17"/>
        <v>#VALUE!</v>
      </c>
      <c r="CN44" s="79" t="e">
        <f t="shared" ca="1" si="18"/>
        <v>#VALUE!</v>
      </c>
      <c r="CO44" s="79" t="e">
        <f t="shared" ca="1" si="19"/>
        <v>#VALUE!</v>
      </c>
      <c r="CP44" s="80" t="e">
        <f t="shared" ca="1" si="20"/>
        <v>#VALUE!</v>
      </c>
      <c r="CQ44" s="78" t="e">
        <f t="shared" ca="1" si="21"/>
        <v>#VALUE!</v>
      </c>
      <c r="DA44" s="81" t="str">
        <f t="shared" ca="1" si="51"/>
        <v/>
      </c>
      <c r="DB44" s="81" t="str">
        <f t="shared" ca="1" si="22"/>
        <v/>
      </c>
      <c r="DC44" s="81" t="str">
        <f t="shared" ca="1" si="23"/>
        <v/>
      </c>
      <c r="DD44" s="81" t="str">
        <f t="shared" ca="1" si="24"/>
        <v/>
      </c>
      <c r="DE44" s="81">
        <f t="shared" si="25"/>
        <v>0</v>
      </c>
      <c r="DF44" s="81" t="str">
        <f t="shared" ca="1" si="26"/>
        <v/>
      </c>
      <c r="DG44" s="81" t="str">
        <f t="shared" ca="1" si="27"/>
        <v/>
      </c>
      <c r="DH44" s="81" t="str">
        <f t="shared" ca="1" si="28"/>
        <v/>
      </c>
      <c r="DI44" s="81" t="str">
        <f t="shared" ca="1" si="29"/>
        <v/>
      </c>
      <c r="DJ44" s="81" t="str">
        <f t="shared" ca="1" si="30"/>
        <v/>
      </c>
      <c r="DK44" s="81" t="str">
        <f t="shared" ca="1" si="31"/>
        <v/>
      </c>
      <c r="DL44" s="81" t="str">
        <f t="shared" ca="1" si="32"/>
        <v/>
      </c>
      <c r="DM44" s="81" t="str">
        <f t="shared" ca="1" si="33"/>
        <v/>
      </c>
      <c r="DN44" s="81" t="str">
        <f t="shared" ca="1" si="34"/>
        <v/>
      </c>
      <c r="DO44" s="81" t="str">
        <f t="shared" ca="1" si="35"/>
        <v/>
      </c>
      <c r="DP44" s="81" t="str">
        <f t="shared" ca="1" si="36"/>
        <v/>
      </c>
      <c r="DQ44" s="81" t="str">
        <f t="shared" ca="1" si="37"/>
        <v/>
      </c>
      <c r="DR44" s="81" t="str">
        <f t="shared" ca="1" si="38"/>
        <v/>
      </c>
      <c r="DS44" s="81" t="str">
        <f t="shared" ca="1" si="39"/>
        <v/>
      </c>
      <c r="DT44" s="81" t="str">
        <f t="shared" ca="1" si="40"/>
        <v/>
      </c>
      <c r="DU44" s="81" t="str">
        <f t="shared" ca="1" si="41"/>
        <v/>
      </c>
      <c r="DV44" s="81" t="str">
        <f t="shared" ca="1" si="42"/>
        <v/>
      </c>
      <c r="DW44" s="81" t="str">
        <f t="shared" ca="1" si="43"/>
        <v/>
      </c>
      <c r="DX44" s="81" t="str">
        <f t="shared" ca="1" si="44"/>
        <v/>
      </c>
      <c r="DY44" s="81" t="str">
        <f t="shared" ca="1" si="45"/>
        <v/>
      </c>
      <c r="DZ44" s="81" t="str">
        <f t="shared" ca="1" si="46"/>
        <v/>
      </c>
      <c r="EA44" s="81" t="str">
        <f t="shared" ca="1" si="47"/>
        <v/>
      </c>
    </row>
    <row r="45" spans="1:131" s="85" customFormat="1" ht="16.2" thickBot="1" x14ac:dyDescent="0.35">
      <c r="A45" s="289">
        <f t="shared" ca="1" si="63"/>
        <v>6</v>
      </c>
      <c r="B45" s="289">
        <f t="shared" si="90"/>
        <v>37</v>
      </c>
      <c r="C45" s="294" t="s">
        <v>281</v>
      </c>
      <c r="D45" s="289" t="s">
        <v>0</v>
      </c>
      <c r="E45" s="289">
        <v>7</v>
      </c>
      <c r="F45" s="300">
        <v>2</v>
      </c>
      <c r="G45" s="300">
        <v>1</v>
      </c>
      <c r="H45" s="300">
        <v>2</v>
      </c>
      <c r="I45" s="300">
        <v>2</v>
      </c>
      <c r="J45" s="300">
        <v>1</v>
      </c>
      <c r="K45" s="300">
        <v>3</v>
      </c>
      <c r="L45" s="300">
        <v>1</v>
      </c>
      <c r="M45" s="300"/>
      <c r="N45" s="300">
        <f>SUM($F45:G45)</f>
        <v>3</v>
      </c>
      <c r="O45" s="300">
        <f>SUM($F45:H45)</f>
        <v>5</v>
      </c>
      <c r="P45" s="300">
        <f>SUM($F45:I45)</f>
        <v>7</v>
      </c>
      <c r="Q45" s="300">
        <f>SUM($F45:J45)</f>
        <v>8</v>
      </c>
      <c r="R45" s="300">
        <f>SUM($F45:K45)</f>
        <v>11</v>
      </c>
      <c r="S45" s="300">
        <f>SUM($F45:L45)</f>
        <v>12</v>
      </c>
      <c r="T45" s="300"/>
      <c r="U45" s="294"/>
      <c r="V45" s="289" t="str">
        <f t="shared" si="64"/>
        <v>C</v>
      </c>
      <c r="W45" s="289" t="str">
        <f t="shared" ca="1" si="65"/>
        <v>D</v>
      </c>
      <c r="X45" s="289" t="str">
        <f t="shared" ca="1" si="66"/>
        <v>Eb</v>
      </c>
      <c r="Y45" s="289" t="str">
        <f t="shared" ca="1" si="67"/>
        <v>F</v>
      </c>
      <c r="Z45" s="289" t="str">
        <f t="shared" ca="1" si="68"/>
        <v>G</v>
      </c>
      <c r="AA45" s="289" t="str">
        <f t="shared" ca="1" si="69"/>
        <v>Ab</v>
      </c>
      <c r="AB45" s="289" t="str">
        <f t="shared" ca="1" si="70"/>
        <v>B</v>
      </c>
      <c r="AC45" s="289"/>
      <c r="AD45" s="294">
        <f t="shared" si="72"/>
        <v>67</v>
      </c>
      <c r="AE45" s="294">
        <f t="shared" ca="1" si="73"/>
        <v>68</v>
      </c>
      <c r="AF45" s="294">
        <f t="shared" ca="1" si="74"/>
        <v>167</v>
      </c>
      <c r="AG45" s="294">
        <f t="shared" ca="1" si="75"/>
        <v>70</v>
      </c>
      <c r="AH45" s="294">
        <f t="shared" ca="1" si="76"/>
        <v>71</v>
      </c>
      <c r="AI45" s="294">
        <f t="shared" ca="1" si="77"/>
        <v>163</v>
      </c>
      <c r="AJ45" s="294">
        <f t="shared" ca="1" si="78"/>
        <v>66</v>
      </c>
      <c r="AK45" s="294"/>
      <c r="AL45" s="294" t="str">
        <f>_xlfn.CONCAT(V45," min")</f>
        <v>C min</v>
      </c>
      <c r="AM45" s="294" t="str">
        <f ca="1">_xlfn.CONCAT(W45," dim")</f>
        <v>D dim</v>
      </c>
      <c r="AN45" s="294" t="str">
        <f ca="1">_xlfn.CONCAT(X45," aug")</f>
        <v>Eb aug</v>
      </c>
      <c r="AO45" s="294" t="str">
        <f ca="1">_xlfn.CONCAT(Y45," min")</f>
        <v>F min</v>
      </c>
      <c r="AP45" s="294" t="str">
        <f ca="1">_xlfn.CONCAT(Z45," maj")</f>
        <v>G maj</v>
      </c>
      <c r="AQ45" s="294" t="str">
        <f t="shared" ca="1" si="100"/>
        <v>Ab maj</v>
      </c>
      <c r="AR45" s="294" t="str">
        <f ca="1">_xlfn.CONCAT(AB45," dim")</f>
        <v>B dim</v>
      </c>
      <c r="AS45" s="294"/>
      <c r="AT45" s="294" t="str">
        <f t="shared" ca="1" si="95"/>
        <v/>
      </c>
      <c r="AU45" s="294" t="str">
        <f t="shared" ca="1" si="95"/>
        <v/>
      </c>
      <c r="AV45" s="294" t="str">
        <f t="shared" ca="1" si="95"/>
        <v/>
      </c>
      <c r="AW45" s="294">
        <f t="shared" ca="1" si="95"/>
        <v>1</v>
      </c>
      <c r="AX45" s="294" t="str">
        <f t="shared" ca="1" si="95"/>
        <v/>
      </c>
      <c r="AY45" s="294">
        <f t="shared" ca="1" si="95"/>
        <v>1</v>
      </c>
      <c r="AZ45" s="294" t="str">
        <f t="shared" ca="1" si="95"/>
        <v/>
      </c>
      <c r="BA45" s="294">
        <f t="shared" ca="1" si="95"/>
        <v>1</v>
      </c>
      <c r="BB45" s="294" t="str">
        <f t="shared" ca="1" si="95"/>
        <v/>
      </c>
      <c r="BC45" s="294" t="str">
        <f t="shared" ca="1" si="95"/>
        <v/>
      </c>
      <c r="BD45" s="294" t="str">
        <f t="shared" ca="1" si="95"/>
        <v/>
      </c>
      <c r="BE45" s="294" t="str">
        <f t="shared" ca="1" si="95"/>
        <v/>
      </c>
      <c r="BF45" s="289">
        <f t="shared" ca="1" si="80"/>
        <v>3</v>
      </c>
      <c r="BG45" s="302">
        <f t="shared" ca="1" si="81"/>
        <v>42.857142857142854</v>
      </c>
      <c r="BH45" s="289">
        <f t="shared" ca="1" si="82"/>
        <v>6</v>
      </c>
      <c r="BI45" s="289" t="str">
        <f t="shared" ca="1" si="83"/>
        <v/>
      </c>
      <c r="BJ45" s="289" t="str">
        <f t="shared" ca="1" si="84"/>
        <v/>
      </c>
      <c r="BK45" s="289" t="str">
        <f t="shared" ca="1" si="85"/>
        <v/>
      </c>
      <c r="BL45" s="289" t="str">
        <f t="shared" ca="1" si="86"/>
        <v/>
      </c>
      <c r="BM45" s="289" t="str">
        <f t="shared" ca="1" si="87"/>
        <v/>
      </c>
      <c r="BN45" s="289">
        <f t="shared" ca="1" si="88"/>
        <v>1</v>
      </c>
      <c r="BO45" s="289" t="str">
        <f t="shared" ca="1" si="89"/>
        <v/>
      </c>
      <c r="BP45" s="289"/>
      <c r="BQ45" s="83" t="e">
        <f t="shared" ca="1" si="53"/>
        <v>#VALUE!</v>
      </c>
      <c r="BR45" s="82" t="e">
        <f t="shared" ca="1" si="54"/>
        <v>#VALUE!</v>
      </c>
      <c r="BS45" s="83" t="e">
        <f t="shared" ca="1" si="55"/>
        <v>#VALUE!</v>
      </c>
      <c r="BT45" s="52" t="e">
        <f t="shared" ca="1" si="49"/>
        <v>#VALUE!</v>
      </c>
      <c r="BU45" s="51"/>
      <c r="BV45" s="52" t="e">
        <f t="shared" ca="1" si="50"/>
        <v>#VALUE!</v>
      </c>
      <c r="BW45" s="84" t="e">
        <f ca="1">VLOOKUP($BH$6,INDIRECT($BT45):$BP$861,2,FALSE)</f>
        <v>#VALUE!</v>
      </c>
      <c r="BX45" s="79" t="e">
        <f t="shared" ca="1" si="2"/>
        <v>#VALUE!</v>
      </c>
      <c r="BY45" s="78" t="e">
        <f t="shared" ca="1" si="3"/>
        <v>#VALUE!</v>
      </c>
      <c r="BZ45" s="78" t="e">
        <f t="shared" ca="1" si="4"/>
        <v>#VALUE!</v>
      </c>
      <c r="CA45" s="78" t="e">
        <f t="shared" ca="1" si="5"/>
        <v>#VALUE!</v>
      </c>
      <c r="CB45" s="78" t="e">
        <f t="shared" ca="1" si="6"/>
        <v>#VALUE!</v>
      </c>
      <c r="CC45" s="78" t="e">
        <f t="shared" ca="1" si="7"/>
        <v>#VALUE!</v>
      </c>
      <c r="CD45" s="78" t="e">
        <f t="shared" ca="1" si="8"/>
        <v>#VALUE!</v>
      </c>
      <c r="CE45" s="78" t="e">
        <f t="shared" ca="1" si="9"/>
        <v>#VALUE!</v>
      </c>
      <c r="CF45" s="78" t="e">
        <f t="shared" ca="1" si="10"/>
        <v>#VALUE!</v>
      </c>
      <c r="CG45" s="78" t="e">
        <f t="shared" ca="1" si="11"/>
        <v>#VALUE!</v>
      </c>
      <c r="CH45" s="79" t="e">
        <f t="shared" ca="1" si="12"/>
        <v>#VALUE!</v>
      </c>
      <c r="CI45" s="79" t="e">
        <f t="shared" ca="1" si="13"/>
        <v>#VALUE!</v>
      </c>
      <c r="CJ45" s="79" t="e">
        <f t="shared" ca="1" si="14"/>
        <v>#VALUE!</v>
      </c>
      <c r="CK45" s="79" t="e">
        <f t="shared" ca="1" si="15"/>
        <v>#VALUE!</v>
      </c>
      <c r="CL45" s="79" t="e">
        <f t="shared" ca="1" si="16"/>
        <v>#VALUE!</v>
      </c>
      <c r="CM45" s="79" t="e">
        <f t="shared" ca="1" si="17"/>
        <v>#VALUE!</v>
      </c>
      <c r="CN45" s="79" t="e">
        <f t="shared" ca="1" si="18"/>
        <v>#VALUE!</v>
      </c>
      <c r="CO45" s="79" t="e">
        <f t="shared" ca="1" si="19"/>
        <v>#VALUE!</v>
      </c>
      <c r="CP45" s="80" t="e">
        <f t="shared" ca="1" si="20"/>
        <v>#VALUE!</v>
      </c>
      <c r="CQ45" s="78" t="e">
        <f t="shared" ca="1" si="21"/>
        <v>#VALUE!</v>
      </c>
      <c r="DA45" s="81" t="str">
        <f t="shared" ca="1" si="51"/>
        <v/>
      </c>
      <c r="DB45" s="81" t="str">
        <f t="shared" ca="1" si="22"/>
        <v/>
      </c>
      <c r="DC45" s="81" t="str">
        <f t="shared" ca="1" si="23"/>
        <v/>
      </c>
      <c r="DD45" s="81" t="str">
        <f t="shared" ca="1" si="24"/>
        <v/>
      </c>
      <c r="DE45" s="81">
        <f t="shared" si="25"/>
        <v>0</v>
      </c>
      <c r="DF45" s="81" t="str">
        <f t="shared" ca="1" si="26"/>
        <v/>
      </c>
      <c r="DG45" s="81" t="str">
        <f t="shared" ca="1" si="27"/>
        <v/>
      </c>
      <c r="DH45" s="81" t="str">
        <f t="shared" ca="1" si="28"/>
        <v/>
      </c>
      <c r="DI45" s="81" t="str">
        <f t="shared" ca="1" si="29"/>
        <v/>
      </c>
      <c r="DJ45" s="81" t="str">
        <f t="shared" ca="1" si="30"/>
        <v/>
      </c>
      <c r="DK45" s="81" t="str">
        <f t="shared" ca="1" si="31"/>
        <v/>
      </c>
      <c r="DL45" s="81" t="str">
        <f t="shared" ca="1" si="32"/>
        <v/>
      </c>
      <c r="DM45" s="81" t="str">
        <f t="shared" ca="1" si="33"/>
        <v/>
      </c>
      <c r="DN45" s="81" t="str">
        <f t="shared" ca="1" si="34"/>
        <v/>
      </c>
      <c r="DO45" s="81" t="str">
        <f t="shared" ca="1" si="35"/>
        <v/>
      </c>
      <c r="DP45" s="81" t="str">
        <f t="shared" ca="1" si="36"/>
        <v/>
      </c>
      <c r="DQ45" s="81" t="str">
        <f t="shared" ca="1" si="37"/>
        <v/>
      </c>
      <c r="DR45" s="81" t="str">
        <f t="shared" ca="1" si="38"/>
        <v/>
      </c>
      <c r="DS45" s="81" t="str">
        <f t="shared" ca="1" si="39"/>
        <v/>
      </c>
      <c r="DT45" s="81" t="str">
        <f t="shared" ca="1" si="40"/>
        <v/>
      </c>
      <c r="DU45" s="81" t="str">
        <f t="shared" ca="1" si="41"/>
        <v/>
      </c>
      <c r="DV45" s="81" t="str">
        <f t="shared" ca="1" si="42"/>
        <v/>
      </c>
      <c r="DW45" s="81" t="str">
        <f t="shared" ca="1" si="43"/>
        <v/>
      </c>
      <c r="DX45" s="81" t="str">
        <f t="shared" ca="1" si="44"/>
        <v/>
      </c>
      <c r="DY45" s="81" t="str">
        <f t="shared" ca="1" si="45"/>
        <v/>
      </c>
      <c r="DZ45" s="81" t="str">
        <f t="shared" ca="1" si="46"/>
        <v/>
      </c>
      <c r="EA45" s="81" t="str">
        <f t="shared" ca="1" si="47"/>
        <v/>
      </c>
    </row>
    <row r="46" spans="1:131" s="85" customFormat="1" ht="16.2" thickBot="1" x14ac:dyDescent="0.35">
      <c r="A46" s="289" t="str">
        <f t="shared" ca="1" si="63"/>
        <v/>
      </c>
      <c r="B46" s="289">
        <f t="shared" si="90"/>
        <v>38</v>
      </c>
      <c r="C46" s="294" t="s">
        <v>273</v>
      </c>
      <c r="D46" s="289" t="s">
        <v>0</v>
      </c>
      <c r="E46" s="289">
        <v>7</v>
      </c>
      <c r="F46" s="300">
        <v>1</v>
      </c>
      <c r="G46" s="300">
        <v>3</v>
      </c>
      <c r="H46" s="300">
        <v>1</v>
      </c>
      <c r="I46" s="300">
        <v>2</v>
      </c>
      <c r="J46" s="300">
        <v>1</v>
      </c>
      <c r="K46" s="300">
        <v>3</v>
      </c>
      <c r="L46" s="300">
        <v>1</v>
      </c>
      <c r="M46" s="300"/>
      <c r="N46" s="300">
        <f>SUM($F46:G46)</f>
        <v>4</v>
      </c>
      <c r="O46" s="300">
        <f>SUM($F46:H46)</f>
        <v>5</v>
      </c>
      <c r="P46" s="300">
        <f>SUM($F46:I46)</f>
        <v>7</v>
      </c>
      <c r="Q46" s="300">
        <f>SUM($F46:J46)</f>
        <v>8</v>
      </c>
      <c r="R46" s="300">
        <f>SUM($F46:K46)</f>
        <v>11</v>
      </c>
      <c r="S46" s="300">
        <f>SUM($F46:L46)</f>
        <v>12</v>
      </c>
      <c r="T46" s="300"/>
      <c r="U46" s="294"/>
      <c r="V46" s="289" t="str">
        <f t="shared" si="64"/>
        <v>C</v>
      </c>
      <c r="W46" s="289" t="str">
        <f t="shared" ca="1" si="65"/>
        <v>Db</v>
      </c>
      <c r="X46" s="289" t="str">
        <f t="shared" ca="1" si="66"/>
        <v>E</v>
      </c>
      <c r="Y46" s="289" t="str">
        <f t="shared" ca="1" si="67"/>
        <v>F</v>
      </c>
      <c r="Z46" s="289" t="str">
        <f t="shared" ca="1" si="68"/>
        <v>G</v>
      </c>
      <c r="AA46" s="289" t="str">
        <f t="shared" ca="1" si="69"/>
        <v>Ab</v>
      </c>
      <c r="AB46" s="289" t="str">
        <f t="shared" ca="1" si="70"/>
        <v>B</v>
      </c>
      <c r="AC46" s="289"/>
      <c r="AD46" s="294">
        <f t="shared" si="72"/>
        <v>67</v>
      </c>
      <c r="AE46" s="294">
        <f t="shared" ca="1" si="73"/>
        <v>166</v>
      </c>
      <c r="AF46" s="294">
        <f t="shared" ca="1" si="74"/>
        <v>69</v>
      </c>
      <c r="AG46" s="294">
        <f t="shared" ca="1" si="75"/>
        <v>70</v>
      </c>
      <c r="AH46" s="294">
        <f t="shared" ca="1" si="76"/>
        <v>71</v>
      </c>
      <c r="AI46" s="294">
        <f t="shared" ca="1" si="77"/>
        <v>163</v>
      </c>
      <c r="AJ46" s="294">
        <f t="shared" ca="1" si="78"/>
        <v>66</v>
      </c>
      <c r="AK46" s="294"/>
      <c r="AL46" s="294" t="str">
        <f>_xlfn.CONCAT(V46," maj")</f>
        <v>C maj</v>
      </c>
      <c r="AM46" s="294" t="str">
        <f ca="1">_xlfn.CONCAT(W46," maj")</f>
        <v>Db maj</v>
      </c>
      <c r="AN46" s="294" t="str">
        <f ca="1">_xlfn.CONCAT(X46," min")</f>
        <v>E min</v>
      </c>
      <c r="AO46" s="294" t="str">
        <f ca="1">_xlfn.CONCAT(Y46," min")</f>
        <v>F min</v>
      </c>
      <c r="AP46" s="294" t="str">
        <f ca="1">_xlfn.CONCAT(Z46," alt b")</f>
        <v>G alt b</v>
      </c>
      <c r="AQ46" s="294" t="str">
        <f ca="1">_xlfn.CONCAT(AA46," aug")</f>
        <v>Ab aug</v>
      </c>
      <c r="AR46" s="301" t="str">
        <f ca="1">_xlfn.CONCAT("*",W46,"7")</f>
        <v>*Db7</v>
      </c>
      <c r="AS46" s="294"/>
      <c r="AT46" s="294" t="str">
        <f t="shared" ca="1" si="95"/>
        <v/>
      </c>
      <c r="AU46" s="294" t="str">
        <f t="shared" ca="1" si="95"/>
        <v/>
      </c>
      <c r="AV46" s="294" t="str">
        <f t="shared" ca="1" si="95"/>
        <v/>
      </c>
      <c r="AW46" s="294" t="str">
        <f t="shared" ca="1" si="95"/>
        <v/>
      </c>
      <c r="AX46" s="294" t="str">
        <f t="shared" ca="1" si="95"/>
        <v/>
      </c>
      <c r="AY46" s="294">
        <f t="shared" ca="1" si="95"/>
        <v>1</v>
      </c>
      <c r="AZ46" s="294" t="str">
        <f t="shared" ca="1" si="95"/>
        <v/>
      </c>
      <c r="BA46" s="294">
        <f t="shared" ca="1" si="95"/>
        <v>1</v>
      </c>
      <c r="BB46" s="294" t="str">
        <f t="shared" ca="1" si="95"/>
        <v/>
      </c>
      <c r="BC46" s="294" t="str">
        <f t="shared" ca="1" si="95"/>
        <v/>
      </c>
      <c r="BD46" s="294" t="str">
        <f t="shared" ca="1" si="95"/>
        <v/>
      </c>
      <c r="BE46" s="294" t="str">
        <f t="shared" ca="1" si="95"/>
        <v/>
      </c>
      <c r="BF46" s="289">
        <f t="shared" ca="1" si="80"/>
        <v>2</v>
      </c>
      <c r="BG46" s="302">
        <f t="shared" ca="1" si="81"/>
        <v>28.571428571428569</v>
      </c>
      <c r="BH46" s="289" t="str">
        <f t="shared" ca="1" si="82"/>
        <v/>
      </c>
      <c r="BI46" s="289" t="str">
        <f t="shared" ca="1" si="83"/>
        <v/>
      </c>
      <c r="BJ46" s="289" t="str">
        <f t="shared" ca="1" si="84"/>
        <v/>
      </c>
      <c r="BK46" s="289" t="str">
        <f t="shared" ca="1" si="85"/>
        <v/>
      </c>
      <c r="BL46" s="289" t="str">
        <f t="shared" ca="1" si="86"/>
        <v/>
      </c>
      <c r="BM46" s="289" t="str">
        <f t="shared" ca="1" si="87"/>
        <v/>
      </c>
      <c r="BN46" s="289" t="str">
        <f t="shared" ca="1" si="88"/>
        <v/>
      </c>
      <c r="BO46" s="289" t="str">
        <f t="shared" ca="1" si="89"/>
        <v/>
      </c>
      <c r="BP46" s="289"/>
      <c r="BQ46" s="83" t="e">
        <f t="shared" ca="1" si="53"/>
        <v>#VALUE!</v>
      </c>
      <c r="BR46" s="82" t="e">
        <f t="shared" ca="1" si="54"/>
        <v>#VALUE!</v>
      </c>
      <c r="BS46" s="83" t="e">
        <f t="shared" ca="1" si="55"/>
        <v>#VALUE!</v>
      </c>
      <c r="BT46" s="52" t="e">
        <f t="shared" ca="1" si="49"/>
        <v>#VALUE!</v>
      </c>
      <c r="BU46" s="51"/>
      <c r="BV46" s="52" t="e">
        <f t="shared" ca="1" si="50"/>
        <v>#VALUE!</v>
      </c>
      <c r="BW46" s="84" t="e">
        <f ca="1">VLOOKUP($BH$6,INDIRECT($BT46):$BP$861,2,FALSE)</f>
        <v>#VALUE!</v>
      </c>
      <c r="BX46" s="79" t="e">
        <f t="shared" ca="1" si="2"/>
        <v>#VALUE!</v>
      </c>
      <c r="BY46" s="78" t="e">
        <f t="shared" ca="1" si="3"/>
        <v>#VALUE!</v>
      </c>
      <c r="BZ46" s="78" t="e">
        <f t="shared" ca="1" si="4"/>
        <v>#VALUE!</v>
      </c>
      <c r="CA46" s="78" t="e">
        <f t="shared" ca="1" si="5"/>
        <v>#VALUE!</v>
      </c>
      <c r="CB46" s="78" t="e">
        <f t="shared" ca="1" si="6"/>
        <v>#VALUE!</v>
      </c>
      <c r="CC46" s="78" t="e">
        <f t="shared" ca="1" si="7"/>
        <v>#VALUE!</v>
      </c>
      <c r="CD46" s="78" t="e">
        <f t="shared" ca="1" si="8"/>
        <v>#VALUE!</v>
      </c>
      <c r="CE46" s="78" t="e">
        <f t="shared" ca="1" si="9"/>
        <v>#VALUE!</v>
      </c>
      <c r="CF46" s="78" t="e">
        <f t="shared" ca="1" si="10"/>
        <v>#VALUE!</v>
      </c>
      <c r="CG46" s="78" t="e">
        <f t="shared" ca="1" si="11"/>
        <v>#VALUE!</v>
      </c>
      <c r="CH46" s="79" t="e">
        <f t="shared" ca="1" si="12"/>
        <v>#VALUE!</v>
      </c>
      <c r="CI46" s="79" t="e">
        <f t="shared" ca="1" si="13"/>
        <v>#VALUE!</v>
      </c>
      <c r="CJ46" s="79" t="e">
        <f t="shared" ca="1" si="14"/>
        <v>#VALUE!</v>
      </c>
      <c r="CK46" s="79" t="e">
        <f t="shared" ca="1" si="15"/>
        <v>#VALUE!</v>
      </c>
      <c r="CL46" s="79" t="e">
        <f t="shared" ca="1" si="16"/>
        <v>#VALUE!</v>
      </c>
      <c r="CM46" s="79" t="e">
        <f t="shared" ca="1" si="17"/>
        <v>#VALUE!</v>
      </c>
      <c r="CN46" s="79" t="e">
        <f t="shared" ca="1" si="18"/>
        <v>#VALUE!</v>
      </c>
      <c r="CO46" s="79" t="e">
        <f t="shared" ca="1" si="19"/>
        <v>#VALUE!</v>
      </c>
      <c r="CP46" s="80" t="e">
        <f t="shared" ca="1" si="20"/>
        <v>#VALUE!</v>
      </c>
      <c r="CQ46" s="78" t="e">
        <f t="shared" ca="1" si="21"/>
        <v>#VALUE!</v>
      </c>
      <c r="DA46" s="81" t="str">
        <f t="shared" ca="1" si="51"/>
        <v/>
      </c>
      <c r="DB46" s="81" t="str">
        <f t="shared" ca="1" si="22"/>
        <v/>
      </c>
      <c r="DC46" s="81" t="str">
        <f t="shared" ca="1" si="23"/>
        <v/>
      </c>
      <c r="DD46" s="81" t="str">
        <f t="shared" ca="1" si="24"/>
        <v/>
      </c>
      <c r="DE46" s="81">
        <f t="shared" si="25"/>
        <v>0</v>
      </c>
      <c r="DF46" s="81" t="str">
        <f t="shared" ca="1" si="26"/>
        <v/>
      </c>
      <c r="DG46" s="81" t="str">
        <f t="shared" ca="1" si="27"/>
        <v/>
      </c>
      <c r="DH46" s="81" t="str">
        <f t="shared" ca="1" si="28"/>
        <v/>
      </c>
      <c r="DI46" s="81" t="str">
        <f t="shared" ca="1" si="29"/>
        <v/>
      </c>
      <c r="DJ46" s="81" t="str">
        <f t="shared" ca="1" si="30"/>
        <v/>
      </c>
      <c r="DK46" s="81" t="str">
        <f t="shared" ca="1" si="31"/>
        <v/>
      </c>
      <c r="DL46" s="81" t="str">
        <f t="shared" ca="1" si="32"/>
        <v/>
      </c>
      <c r="DM46" s="81" t="str">
        <f t="shared" ca="1" si="33"/>
        <v/>
      </c>
      <c r="DN46" s="81" t="str">
        <f t="shared" ca="1" si="34"/>
        <v/>
      </c>
      <c r="DO46" s="81" t="str">
        <f t="shared" ca="1" si="35"/>
        <v/>
      </c>
      <c r="DP46" s="81" t="str">
        <f t="shared" ca="1" si="36"/>
        <v/>
      </c>
      <c r="DQ46" s="81" t="str">
        <f t="shared" ca="1" si="37"/>
        <v/>
      </c>
      <c r="DR46" s="81" t="str">
        <f t="shared" ca="1" si="38"/>
        <v/>
      </c>
      <c r="DS46" s="81" t="str">
        <f t="shared" ca="1" si="39"/>
        <v/>
      </c>
      <c r="DT46" s="81" t="str">
        <f t="shared" ca="1" si="40"/>
        <v/>
      </c>
      <c r="DU46" s="81" t="str">
        <f t="shared" ca="1" si="41"/>
        <v/>
      </c>
      <c r="DV46" s="81" t="str">
        <f t="shared" ca="1" si="42"/>
        <v/>
      </c>
      <c r="DW46" s="81" t="str">
        <f t="shared" ca="1" si="43"/>
        <v/>
      </c>
      <c r="DX46" s="81" t="str">
        <f t="shared" ca="1" si="44"/>
        <v/>
      </c>
      <c r="DY46" s="81" t="str">
        <f t="shared" ca="1" si="45"/>
        <v/>
      </c>
      <c r="DZ46" s="81" t="str">
        <f t="shared" ca="1" si="46"/>
        <v/>
      </c>
      <c r="EA46" s="81" t="str">
        <f t="shared" ca="1" si="47"/>
        <v/>
      </c>
    </row>
    <row r="47" spans="1:131" s="85" customFormat="1" ht="16.2" thickBot="1" x14ac:dyDescent="0.35">
      <c r="A47" s="289">
        <f t="shared" ca="1" si="63"/>
        <v>6</v>
      </c>
      <c r="B47" s="289">
        <f t="shared" si="90"/>
        <v>39</v>
      </c>
      <c r="C47" s="294" t="s">
        <v>32</v>
      </c>
      <c r="D47" s="289" t="s">
        <v>0</v>
      </c>
      <c r="E47" s="289">
        <v>7</v>
      </c>
      <c r="F47" s="300">
        <v>2</v>
      </c>
      <c r="G47" s="300">
        <v>1</v>
      </c>
      <c r="H47" s="300">
        <v>2</v>
      </c>
      <c r="I47" s="300">
        <v>2</v>
      </c>
      <c r="J47" s="300">
        <v>2</v>
      </c>
      <c r="K47" s="300">
        <v>2</v>
      </c>
      <c r="L47" s="300">
        <v>1</v>
      </c>
      <c r="M47" s="300"/>
      <c r="N47" s="300">
        <f>SUM($F47:G47)</f>
        <v>3</v>
      </c>
      <c r="O47" s="300">
        <f>SUM($F47:H47)</f>
        <v>5</v>
      </c>
      <c r="P47" s="300">
        <f>SUM($F47:I47)</f>
        <v>7</v>
      </c>
      <c r="Q47" s="300">
        <f>SUM($F47:J47)</f>
        <v>9</v>
      </c>
      <c r="R47" s="300">
        <f>SUM($F47:K47)</f>
        <v>11</v>
      </c>
      <c r="S47" s="300">
        <f>SUM($F47:L47)</f>
        <v>12</v>
      </c>
      <c r="T47" s="300"/>
      <c r="U47" s="294"/>
      <c r="V47" s="289" t="str">
        <f t="shared" si="64"/>
        <v>C</v>
      </c>
      <c r="W47" s="289" t="str">
        <f t="shared" ca="1" si="65"/>
        <v>D</v>
      </c>
      <c r="X47" s="289" t="str">
        <f t="shared" ca="1" si="66"/>
        <v>Eb</v>
      </c>
      <c r="Y47" s="289" t="str">
        <f t="shared" ca="1" si="67"/>
        <v>F</v>
      </c>
      <c r="Z47" s="289" t="str">
        <f t="shared" ca="1" si="68"/>
        <v>G</v>
      </c>
      <c r="AA47" s="289" t="str">
        <f t="shared" ca="1" si="69"/>
        <v>A</v>
      </c>
      <c r="AB47" s="289" t="str">
        <f t="shared" ca="1" si="70"/>
        <v>B</v>
      </c>
      <c r="AC47" s="289"/>
      <c r="AD47" s="294">
        <f t="shared" si="72"/>
        <v>67</v>
      </c>
      <c r="AE47" s="294">
        <f t="shared" ca="1" si="73"/>
        <v>68</v>
      </c>
      <c r="AF47" s="294">
        <f t="shared" ca="1" si="74"/>
        <v>167</v>
      </c>
      <c r="AG47" s="294">
        <f t="shared" ca="1" si="75"/>
        <v>70</v>
      </c>
      <c r="AH47" s="294">
        <f t="shared" ca="1" si="76"/>
        <v>71</v>
      </c>
      <c r="AI47" s="294">
        <f t="shared" ca="1" si="77"/>
        <v>65</v>
      </c>
      <c r="AJ47" s="294">
        <f t="shared" ca="1" si="78"/>
        <v>66</v>
      </c>
      <c r="AK47" s="294"/>
      <c r="AL47" s="294" t="str">
        <f>_xlfn.CONCAT(V47," min")</f>
        <v>C min</v>
      </c>
      <c r="AM47" s="294" t="str">
        <f ca="1">_xlfn.CONCAT(W47," min")</f>
        <v>D min</v>
      </c>
      <c r="AN47" s="294" t="str">
        <f ca="1">_xlfn.CONCAT(X47," aug")</f>
        <v>Eb aug</v>
      </c>
      <c r="AO47" s="294" t="str">
        <f ca="1">_xlfn.CONCAT(Y47," maj")</f>
        <v>F maj</v>
      </c>
      <c r="AP47" s="294" t="str">
        <f ca="1">_xlfn.CONCAT(Z47," maj")</f>
        <v>G maj</v>
      </c>
      <c r="AQ47" s="294" t="str">
        <f ca="1">_xlfn.CONCAT(AA47," dim")</f>
        <v>A dim</v>
      </c>
      <c r="AR47" s="294" t="str">
        <f ca="1">_xlfn.CONCAT(AB47," dim")</f>
        <v>B dim</v>
      </c>
      <c r="AS47" s="294"/>
      <c r="AT47" s="294" t="str">
        <f t="shared" ca="1" si="95"/>
        <v/>
      </c>
      <c r="AU47" s="294" t="str">
        <f t="shared" ca="1" si="95"/>
        <v/>
      </c>
      <c r="AV47" s="294" t="str">
        <f t="shared" ca="1" si="95"/>
        <v/>
      </c>
      <c r="AW47" s="294">
        <f t="shared" ca="1" si="95"/>
        <v>1</v>
      </c>
      <c r="AX47" s="294" t="str">
        <f t="shared" ca="1" si="95"/>
        <v/>
      </c>
      <c r="AY47" s="294">
        <f t="shared" ca="1" si="95"/>
        <v>1</v>
      </c>
      <c r="AZ47" s="294" t="str">
        <f t="shared" ca="1" si="95"/>
        <v/>
      </c>
      <c r="BA47" s="294">
        <f t="shared" ca="1" si="95"/>
        <v>1</v>
      </c>
      <c r="BB47" s="294" t="str">
        <f t="shared" ca="1" si="95"/>
        <v/>
      </c>
      <c r="BC47" s="294" t="str">
        <f t="shared" ca="1" si="95"/>
        <v/>
      </c>
      <c r="BD47" s="294" t="str">
        <f t="shared" ca="1" si="95"/>
        <v/>
      </c>
      <c r="BE47" s="294" t="str">
        <f t="shared" ca="1" si="95"/>
        <v/>
      </c>
      <c r="BF47" s="289">
        <f t="shared" ca="1" si="80"/>
        <v>3</v>
      </c>
      <c r="BG47" s="302">
        <f t="shared" ca="1" si="81"/>
        <v>42.857142857142854</v>
      </c>
      <c r="BH47" s="289">
        <f t="shared" ca="1" si="82"/>
        <v>6</v>
      </c>
      <c r="BI47" s="289" t="str">
        <f t="shared" ca="1" si="83"/>
        <v/>
      </c>
      <c r="BJ47" s="289" t="str">
        <f t="shared" ca="1" si="84"/>
        <v/>
      </c>
      <c r="BK47" s="289" t="str">
        <f t="shared" ca="1" si="85"/>
        <v/>
      </c>
      <c r="BL47" s="289" t="str">
        <f t="shared" ca="1" si="86"/>
        <v/>
      </c>
      <c r="BM47" s="289" t="str">
        <f t="shared" ca="1" si="87"/>
        <v/>
      </c>
      <c r="BN47" s="289">
        <f t="shared" ca="1" si="88"/>
        <v>1</v>
      </c>
      <c r="BO47" s="289" t="str">
        <f t="shared" ca="1" si="89"/>
        <v/>
      </c>
      <c r="BP47" s="289"/>
      <c r="BQ47" s="83" t="e">
        <f t="shared" ca="1" si="53"/>
        <v>#VALUE!</v>
      </c>
      <c r="BR47" s="82" t="e">
        <f t="shared" ca="1" si="54"/>
        <v>#VALUE!</v>
      </c>
      <c r="BS47" s="83" t="e">
        <f t="shared" ca="1" si="55"/>
        <v>#VALUE!</v>
      </c>
      <c r="BT47" s="52" t="e">
        <f t="shared" ca="1" si="49"/>
        <v>#VALUE!</v>
      </c>
      <c r="BU47" s="51"/>
      <c r="BV47" s="52" t="e">
        <f t="shared" ca="1" si="50"/>
        <v>#VALUE!</v>
      </c>
      <c r="BW47" s="84" t="e">
        <f ca="1">VLOOKUP($BH$6,INDIRECT($BT47):$BP$861,2,FALSE)</f>
        <v>#VALUE!</v>
      </c>
      <c r="BX47" s="79" t="e">
        <f t="shared" ca="1" si="2"/>
        <v>#VALUE!</v>
      </c>
      <c r="BY47" s="78" t="e">
        <f t="shared" ca="1" si="3"/>
        <v>#VALUE!</v>
      </c>
      <c r="BZ47" s="78" t="e">
        <f t="shared" ca="1" si="4"/>
        <v>#VALUE!</v>
      </c>
      <c r="CA47" s="78" t="e">
        <f t="shared" ca="1" si="5"/>
        <v>#VALUE!</v>
      </c>
      <c r="CB47" s="78" t="e">
        <f t="shared" ca="1" si="6"/>
        <v>#VALUE!</v>
      </c>
      <c r="CC47" s="78" t="e">
        <f t="shared" ca="1" si="7"/>
        <v>#VALUE!</v>
      </c>
      <c r="CD47" s="78" t="e">
        <f t="shared" ca="1" si="8"/>
        <v>#VALUE!</v>
      </c>
      <c r="CE47" s="78" t="e">
        <f t="shared" ca="1" si="9"/>
        <v>#VALUE!</v>
      </c>
      <c r="CF47" s="78" t="e">
        <f t="shared" ca="1" si="10"/>
        <v>#VALUE!</v>
      </c>
      <c r="CG47" s="78" t="e">
        <f t="shared" ca="1" si="11"/>
        <v>#VALUE!</v>
      </c>
      <c r="CH47" s="79" t="e">
        <f t="shared" ca="1" si="12"/>
        <v>#VALUE!</v>
      </c>
      <c r="CI47" s="79" t="e">
        <f t="shared" ca="1" si="13"/>
        <v>#VALUE!</v>
      </c>
      <c r="CJ47" s="79" t="e">
        <f t="shared" ca="1" si="14"/>
        <v>#VALUE!</v>
      </c>
      <c r="CK47" s="79" t="e">
        <f t="shared" ca="1" si="15"/>
        <v>#VALUE!</v>
      </c>
      <c r="CL47" s="79" t="e">
        <f t="shared" ca="1" si="16"/>
        <v>#VALUE!</v>
      </c>
      <c r="CM47" s="79" t="e">
        <f t="shared" ca="1" si="17"/>
        <v>#VALUE!</v>
      </c>
      <c r="CN47" s="79" t="e">
        <f t="shared" ca="1" si="18"/>
        <v>#VALUE!</v>
      </c>
      <c r="CO47" s="79" t="e">
        <f t="shared" ca="1" si="19"/>
        <v>#VALUE!</v>
      </c>
      <c r="CP47" s="80" t="e">
        <f t="shared" ca="1" si="20"/>
        <v>#VALUE!</v>
      </c>
      <c r="CQ47" s="78" t="e">
        <f t="shared" ca="1" si="21"/>
        <v>#VALUE!</v>
      </c>
      <c r="DA47" s="81" t="str">
        <f t="shared" ca="1" si="51"/>
        <v/>
      </c>
      <c r="DB47" s="81" t="str">
        <f t="shared" ca="1" si="22"/>
        <v/>
      </c>
      <c r="DC47" s="81" t="str">
        <f t="shared" ca="1" si="23"/>
        <v/>
      </c>
      <c r="DD47" s="81" t="str">
        <f t="shared" ca="1" si="24"/>
        <v/>
      </c>
      <c r="DE47" s="81">
        <f t="shared" si="25"/>
        <v>0</v>
      </c>
      <c r="DF47" s="81" t="str">
        <f t="shared" ca="1" si="26"/>
        <v/>
      </c>
      <c r="DG47" s="81" t="str">
        <f t="shared" ca="1" si="27"/>
        <v/>
      </c>
      <c r="DH47" s="81" t="str">
        <f t="shared" ca="1" si="28"/>
        <v/>
      </c>
      <c r="DI47" s="81" t="str">
        <f t="shared" ca="1" si="29"/>
        <v/>
      </c>
      <c r="DJ47" s="81" t="str">
        <f t="shared" ca="1" si="30"/>
        <v/>
      </c>
      <c r="DK47" s="81" t="str">
        <f t="shared" ca="1" si="31"/>
        <v/>
      </c>
      <c r="DL47" s="81" t="str">
        <f t="shared" ca="1" si="32"/>
        <v/>
      </c>
      <c r="DM47" s="81" t="str">
        <f t="shared" ca="1" si="33"/>
        <v/>
      </c>
      <c r="DN47" s="81" t="str">
        <f t="shared" ca="1" si="34"/>
        <v/>
      </c>
      <c r="DO47" s="81" t="str">
        <f t="shared" ca="1" si="35"/>
        <v/>
      </c>
      <c r="DP47" s="81" t="str">
        <f t="shared" ca="1" si="36"/>
        <v/>
      </c>
      <c r="DQ47" s="81" t="str">
        <f t="shared" ca="1" si="37"/>
        <v/>
      </c>
      <c r="DR47" s="81" t="str">
        <f t="shared" ca="1" si="38"/>
        <v/>
      </c>
      <c r="DS47" s="81" t="str">
        <f t="shared" ca="1" si="39"/>
        <v/>
      </c>
      <c r="DT47" s="81" t="str">
        <f t="shared" ca="1" si="40"/>
        <v/>
      </c>
      <c r="DU47" s="81" t="str">
        <f t="shared" ca="1" si="41"/>
        <v/>
      </c>
      <c r="DV47" s="81" t="str">
        <f t="shared" ca="1" si="42"/>
        <v/>
      </c>
      <c r="DW47" s="81" t="str">
        <f t="shared" ca="1" si="43"/>
        <v/>
      </c>
      <c r="DX47" s="81" t="str">
        <f t="shared" ca="1" si="44"/>
        <v/>
      </c>
      <c r="DY47" s="81" t="str">
        <f t="shared" ca="1" si="45"/>
        <v/>
      </c>
      <c r="DZ47" s="81" t="str">
        <f t="shared" ca="1" si="46"/>
        <v/>
      </c>
      <c r="EA47" s="81" t="str">
        <f t="shared" ca="1" si="47"/>
        <v/>
      </c>
    </row>
    <row r="48" spans="1:131" s="85" customFormat="1" ht="16.2" thickBot="1" x14ac:dyDescent="0.35">
      <c r="A48" s="289" t="str">
        <f t="shared" ca="1" si="63"/>
        <v/>
      </c>
      <c r="B48" s="289">
        <f t="shared" si="90"/>
        <v>40</v>
      </c>
      <c r="C48" s="294" t="s">
        <v>33</v>
      </c>
      <c r="D48" s="289" t="s">
        <v>0</v>
      </c>
      <c r="E48" s="289">
        <v>7</v>
      </c>
      <c r="F48" s="300">
        <v>2</v>
      </c>
      <c r="G48" s="300">
        <v>2</v>
      </c>
      <c r="H48" s="300">
        <v>1</v>
      </c>
      <c r="I48" s="300">
        <v>1</v>
      </c>
      <c r="J48" s="300">
        <v>2</v>
      </c>
      <c r="K48" s="300">
        <v>2</v>
      </c>
      <c r="L48" s="300">
        <v>2</v>
      </c>
      <c r="M48" s="300"/>
      <c r="N48" s="300">
        <f>SUM($F48:G48)</f>
        <v>4</v>
      </c>
      <c r="O48" s="300">
        <f>SUM($F48:H48)</f>
        <v>5</v>
      </c>
      <c r="P48" s="300">
        <f>SUM($F48:I48)</f>
        <v>6</v>
      </c>
      <c r="Q48" s="300">
        <f>SUM($F48:J48)</f>
        <v>8</v>
      </c>
      <c r="R48" s="300">
        <f>SUM($F48:K48)</f>
        <v>10</v>
      </c>
      <c r="S48" s="300">
        <f>SUM($F48:L48)</f>
        <v>12</v>
      </c>
      <c r="T48" s="300"/>
      <c r="U48" s="294"/>
      <c r="V48" s="289" t="str">
        <f t="shared" si="64"/>
        <v>C</v>
      </c>
      <c r="W48" s="289" t="str">
        <f t="shared" ca="1" si="65"/>
        <v>D</v>
      </c>
      <c r="X48" s="289" t="str">
        <f t="shared" ca="1" si="66"/>
        <v>E</v>
      </c>
      <c r="Y48" s="289" t="str">
        <f t="shared" ca="1" si="67"/>
        <v>F</v>
      </c>
      <c r="Z48" s="289" t="str">
        <f t="shared" ca="1" si="68"/>
        <v>Gb</v>
      </c>
      <c r="AA48" s="289" t="str">
        <f t="shared" ca="1" si="69"/>
        <v>Ab</v>
      </c>
      <c r="AB48" s="289" t="str">
        <f t="shared" ca="1" si="70"/>
        <v>Bb</v>
      </c>
      <c r="AC48" s="289"/>
      <c r="AD48" s="294">
        <f t="shared" si="72"/>
        <v>67</v>
      </c>
      <c r="AE48" s="294">
        <f t="shared" ca="1" si="73"/>
        <v>68</v>
      </c>
      <c r="AF48" s="294">
        <f t="shared" ca="1" si="74"/>
        <v>69</v>
      </c>
      <c r="AG48" s="294">
        <f t="shared" ca="1" si="75"/>
        <v>70</v>
      </c>
      <c r="AH48" s="294">
        <f t="shared" ca="1" si="76"/>
        <v>169</v>
      </c>
      <c r="AI48" s="294">
        <f t="shared" ca="1" si="77"/>
        <v>163</v>
      </c>
      <c r="AJ48" s="294">
        <f t="shared" ca="1" si="78"/>
        <v>164</v>
      </c>
      <c r="AK48" s="294"/>
      <c r="AL48" s="294" t="str">
        <f>_xlfn.CONCAT(V48," alt b")</f>
        <v>C alt b</v>
      </c>
      <c r="AM48" s="294" t="str">
        <f ca="1">_xlfn.CONCAT(W48," dim")</f>
        <v>D dim</v>
      </c>
      <c r="AN48" s="301" t="str">
        <f ca="1">_xlfn.CONCAT("*",Z48,"7")</f>
        <v>*Gb7</v>
      </c>
      <c r="AO48" s="294" t="str">
        <f ca="1">_xlfn.CONCAT(Y48," min")</f>
        <v>F min</v>
      </c>
      <c r="AP48" s="294" t="str">
        <f ca="1">_xlfn.CONCAT(Z48," aug")</f>
        <v>Gb aug</v>
      </c>
      <c r="AQ48" s="294" t="str">
        <f ca="1">_xlfn.CONCAT(AA48," aug")</f>
        <v>Ab aug</v>
      </c>
      <c r="AR48" s="294" t="str">
        <f ca="1">_xlfn.CONCAT(AB48," maj")</f>
        <v>Bb maj</v>
      </c>
      <c r="AS48" s="294"/>
      <c r="AT48" s="294" t="str">
        <f t="shared" ca="1" si="95"/>
        <v/>
      </c>
      <c r="AU48" s="294" t="str">
        <f t="shared" ca="1" si="95"/>
        <v/>
      </c>
      <c r="AV48" s="294" t="str">
        <f t="shared" ca="1" si="95"/>
        <v/>
      </c>
      <c r="AW48" s="294" t="str">
        <f t="shared" ca="1" si="95"/>
        <v/>
      </c>
      <c r="AX48" s="294" t="str">
        <f t="shared" ca="1" si="95"/>
        <v/>
      </c>
      <c r="AY48" s="294">
        <f t="shared" ca="1" si="95"/>
        <v>1</v>
      </c>
      <c r="AZ48" s="294" t="str">
        <f t="shared" ca="1" si="95"/>
        <v/>
      </c>
      <c r="BA48" s="294" t="str">
        <f t="shared" ca="1" si="95"/>
        <v/>
      </c>
      <c r="BB48" s="294" t="str">
        <f t="shared" ca="1" si="95"/>
        <v/>
      </c>
      <c r="BC48" s="294" t="str">
        <f t="shared" ca="1" si="95"/>
        <v/>
      </c>
      <c r="BD48" s="294" t="str">
        <f t="shared" ca="1" si="95"/>
        <v/>
      </c>
      <c r="BE48" s="294" t="str">
        <f t="shared" ca="1" si="95"/>
        <v/>
      </c>
      <c r="BF48" s="289">
        <f t="shared" ca="1" si="80"/>
        <v>1</v>
      </c>
      <c r="BG48" s="302">
        <f t="shared" ca="1" si="81"/>
        <v>14.285714285714285</v>
      </c>
      <c r="BH48" s="289" t="str">
        <f t="shared" ca="1" si="82"/>
        <v/>
      </c>
      <c r="BI48" s="289" t="str">
        <f t="shared" ca="1" si="83"/>
        <v/>
      </c>
      <c r="BJ48" s="289" t="str">
        <f t="shared" ca="1" si="84"/>
        <v/>
      </c>
      <c r="BK48" s="289" t="str">
        <f t="shared" ca="1" si="85"/>
        <v/>
      </c>
      <c r="BL48" s="289" t="str">
        <f t="shared" ca="1" si="86"/>
        <v/>
      </c>
      <c r="BM48" s="289" t="str">
        <f t="shared" ca="1" si="87"/>
        <v/>
      </c>
      <c r="BN48" s="289" t="str">
        <f t="shared" ca="1" si="88"/>
        <v/>
      </c>
      <c r="BO48" s="289" t="str">
        <f t="shared" ca="1" si="89"/>
        <v/>
      </c>
      <c r="BP48" s="289"/>
      <c r="BQ48" s="83" t="e">
        <f t="shared" ca="1" si="53"/>
        <v>#VALUE!</v>
      </c>
      <c r="BR48" s="82" t="e">
        <f t="shared" ca="1" si="54"/>
        <v>#VALUE!</v>
      </c>
      <c r="BS48" s="83" t="e">
        <f t="shared" ca="1" si="55"/>
        <v>#VALUE!</v>
      </c>
      <c r="BT48" s="52" t="e">
        <f t="shared" ca="1" si="49"/>
        <v>#VALUE!</v>
      </c>
      <c r="BU48" s="51"/>
      <c r="BV48" s="52" t="e">
        <f t="shared" ca="1" si="50"/>
        <v>#VALUE!</v>
      </c>
      <c r="BW48" s="84" t="e">
        <f ca="1">VLOOKUP($BH$6,INDIRECT($BT48):$BP$861,2,FALSE)</f>
        <v>#VALUE!</v>
      </c>
      <c r="BX48" s="79" t="e">
        <f t="shared" ca="1" si="2"/>
        <v>#VALUE!</v>
      </c>
      <c r="BY48" s="78" t="e">
        <f t="shared" ca="1" si="3"/>
        <v>#VALUE!</v>
      </c>
      <c r="BZ48" s="78" t="e">
        <f t="shared" ca="1" si="4"/>
        <v>#VALUE!</v>
      </c>
      <c r="CA48" s="78" t="e">
        <f t="shared" ca="1" si="5"/>
        <v>#VALUE!</v>
      </c>
      <c r="CB48" s="78" t="e">
        <f t="shared" ca="1" si="6"/>
        <v>#VALUE!</v>
      </c>
      <c r="CC48" s="78" t="e">
        <f t="shared" ca="1" si="7"/>
        <v>#VALUE!</v>
      </c>
      <c r="CD48" s="78" t="e">
        <f t="shared" ca="1" si="8"/>
        <v>#VALUE!</v>
      </c>
      <c r="CE48" s="78" t="e">
        <f t="shared" ca="1" si="9"/>
        <v>#VALUE!</v>
      </c>
      <c r="CF48" s="78" t="e">
        <f t="shared" ca="1" si="10"/>
        <v>#VALUE!</v>
      </c>
      <c r="CG48" s="78" t="e">
        <f t="shared" ca="1" si="11"/>
        <v>#VALUE!</v>
      </c>
      <c r="CH48" s="79" t="e">
        <f t="shared" ca="1" si="12"/>
        <v>#VALUE!</v>
      </c>
      <c r="CI48" s="79" t="e">
        <f t="shared" ca="1" si="13"/>
        <v>#VALUE!</v>
      </c>
      <c r="CJ48" s="79" t="e">
        <f t="shared" ca="1" si="14"/>
        <v>#VALUE!</v>
      </c>
      <c r="CK48" s="79" t="e">
        <f t="shared" ca="1" si="15"/>
        <v>#VALUE!</v>
      </c>
      <c r="CL48" s="79" t="e">
        <f t="shared" ca="1" si="16"/>
        <v>#VALUE!</v>
      </c>
      <c r="CM48" s="79" t="e">
        <f t="shared" ca="1" si="17"/>
        <v>#VALUE!</v>
      </c>
      <c r="CN48" s="79" t="e">
        <f t="shared" ca="1" si="18"/>
        <v>#VALUE!</v>
      </c>
      <c r="CO48" s="79" t="e">
        <f t="shared" ca="1" si="19"/>
        <v>#VALUE!</v>
      </c>
      <c r="CP48" s="80" t="e">
        <f t="shared" ca="1" si="20"/>
        <v>#VALUE!</v>
      </c>
      <c r="CQ48" s="78" t="e">
        <f t="shared" ca="1" si="21"/>
        <v>#VALUE!</v>
      </c>
      <c r="DA48" s="81" t="str">
        <f t="shared" ca="1" si="51"/>
        <v/>
      </c>
      <c r="DB48" s="81" t="str">
        <f t="shared" ca="1" si="22"/>
        <v/>
      </c>
      <c r="DC48" s="81" t="str">
        <f t="shared" ca="1" si="23"/>
        <v/>
      </c>
      <c r="DD48" s="81" t="str">
        <f t="shared" ca="1" si="24"/>
        <v/>
      </c>
      <c r="DE48" s="81">
        <f t="shared" si="25"/>
        <v>0</v>
      </c>
      <c r="DF48" s="81" t="str">
        <f t="shared" ca="1" si="26"/>
        <v/>
      </c>
      <c r="DG48" s="81" t="str">
        <f t="shared" ca="1" si="27"/>
        <v/>
      </c>
      <c r="DH48" s="81" t="str">
        <f t="shared" ca="1" si="28"/>
        <v/>
      </c>
      <c r="DI48" s="81" t="str">
        <f t="shared" ca="1" si="29"/>
        <v/>
      </c>
      <c r="DJ48" s="81" t="str">
        <f t="shared" ca="1" si="30"/>
        <v/>
      </c>
      <c r="DK48" s="81" t="str">
        <f t="shared" ca="1" si="31"/>
        <v/>
      </c>
      <c r="DL48" s="81" t="str">
        <f t="shared" ca="1" si="32"/>
        <v/>
      </c>
      <c r="DM48" s="81" t="str">
        <f t="shared" ca="1" si="33"/>
        <v/>
      </c>
      <c r="DN48" s="81" t="str">
        <f t="shared" ca="1" si="34"/>
        <v/>
      </c>
      <c r="DO48" s="81" t="str">
        <f t="shared" ca="1" si="35"/>
        <v/>
      </c>
      <c r="DP48" s="81" t="str">
        <f t="shared" ca="1" si="36"/>
        <v/>
      </c>
      <c r="DQ48" s="81" t="str">
        <f t="shared" ca="1" si="37"/>
        <v/>
      </c>
      <c r="DR48" s="81" t="str">
        <f t="shared" ca="1" si="38"/>
        <v/>
      </c>
      <c r="DS48" s="81" t="str">
        <f t="shared" ca="1" si="39"/>
        <v/>
      </c>
      <c r="DT48" s="81" t="str">
        <f t="shared" ca="1" si="40"/>
        <v/>
      </c>
      <c r="DU48" s="81" t="str">
        <f t="shared" ca="1" si="41"/>
        <v/>
      </c>
      <c r="DV48" s="81" t="str">
        <f t="shared" ca="1" si="42"/>
        <v/>
      </c>
      <c r="DW48" s="81" t="str">
        <f t="shared" ca="1" si="43"/>
        <v/>
      </c>
      <c r="DX48" s="81" t="str">
        <f t="shared" ca="1" si="44"/>
        <v/>
      </c>
      <c r="DY48" s="81" t="str">
        <f t="shared" ca="1" si="45"/>
        <v/>
      </c>
      <c r="DZ48" s="81" t="str">
        <f t="shared" ca="1" si="46"/>
        <v/>
      </c>
      <c r="EA48" s="81" t="str">
        <f t="shared" ca="1" si="47"/>
        <v/>
      </c>
    </row>
    <row r="49" spans="1:131" s="85" customFormat="1" ht="16.2" thickBot="1" x14ac:dyDescent="0.35">
      <c r="A49" s="289" t="str">
        <f t="shared" ca="1" si="63"/>
        <v/>
      </c>
      <c r="B49" s="289">
        <f t="shared" si="90"/>
        <v>41</v>
      </c>
      <c r="C49" s="294" t="s">
        <v>34</v>
      </c>
      <c r="D49" s="289" t="s">
        <v>0</v>
      </c>
      <c r="E49" s="289">
        <v>7</v>
      </c>
      <c r="F49" s="300">
        <v>1</v>
      </c>
      <c r="G49" s="300">
        <v>3</v>
      </c>
      <c r="H49" s="300">
        <v>2</v>
      </c>
      <c r="I49" s="300">
        <v>2</v>
      </c>
      <c r="J49" s="300">
        <v>2</v>
      </c>
      <c r="K49" s="300">
        <v>1</v>
      </c>
      <c r="L49" s="300">
        <v>1</v>
      </c>
      <c r="M49" s="300"/>
      <c r="N49" s="300">
        <f>SUM($F49:G49)</f>
        <v>4</v>
      </c>
      <c r="O49" s="300">
        <f>SUM($F49:H49)</f>
        <v>6</v>
      </c>
      <c r="P49" s="300">
        <f>SUM($F49:I49)</f>
        <v>8</v>
      </c>
      <c r="Q49" s="300">
        <f>SUM($F49:J49)</f>
        <v>10</v>
      </c>
      <c r="R49" s="300">
        <f>SUM($F49:K49)</f>
        <v>11</v>
      </c>
      <c r="S49" s="300">
        <f>SUM($F49:L49)</f>
        <v>12</v>
      </c>
      <c r="T49" s="300"/>
      <c r="U49" s="294"/>
      <c r="V49" s="289" t="str">
        <f t="shared" si="64"/>
        <v>C</v>
      </c>
      <c r="W49" s="289" t="str">
        <f t="shared" ca="1" si="65"/>
        <v>Db</v>
      </c>
      <c r="X49" s="289" t="str">
        <f t="shared" ca="1" si="66"/>
        <v>E</v>
      </c>
      <c r="Y49" s="289" t="str">
        <f t="shared" ca="1" si="67"/>
        <v>Gb</v>
      </c>
      <c r="Z49" s="289" t="str">
        <f t="shared" ca="1" si="68"/>
        <v>Ab</v>
      </c>
      <c r="AA49" s="289" t="str">
        <f t="shared" ca="1" si="69"/>
        <v>Bb</v>
      </c>
      <c r="AB49" s="289" t="str">
        <f t="shared" ca="1" si="70"/>
        <v>B</v>
      </c>
      <c r="AC49" s="289"/>
      <c r="AD49" s="294">
        <f t="shared" si="72"/>
        <v>67</v>
      </c>
      <c r="AE49" s="294">
        <f t="shared" ca="1" si="73"/>
        <v>166</v>
      </c>
      <c r="AF49" s="294">
        <f t="shared" ca="1" si="74"/>
        <v>69</v>
      </c>
      <c r="AG49" s="294">
        <f t="shared" ca="1" si="75"/>
        <v>169</v>
      </c>
      <c r="AH49" s="294">
        <f t="shared" ca="1" si="76"/>
        <v>163</v>
      </c>
      <c r="AI49" s="294">
        <f t="shared" ca="1" si="77"/>
        <v>164</v>
      </c>
      <c r="AJ49" s="294">
        <f t="shared" ca="1" si="78"/>
        <v>66</v>
      </c>
      <c r="AK49" s="294"/>
      <c r="AL49" s="294" t="str">
        <f>_xlfn.CONCAT(V49," aug")</f>
        <v>C aug</v>
      </c>
      <c r="AM49" s="301" t="str">
        <f ca="1">_xlfn.CONCAT("*",Y49," maj")</f>
        <v>*Gb maj</v>
      </c>
      <c r="AN49" s="294" t="str">
        <f ca="1">_xlfn.CONCAT(X49," maj")</f>
        <v>E maj</v>
      </c>
      <c r="AO49" s="294" t="str">
        <f ca="1">_xlfn.CONCAT(Y49," alt b")</f>
        <v>Gb alt b</v>
      </c>
      <c r="AP49" s="294" t="str">
        <f ca="1">_xlfn.CONCAT(Z49," min4")</f>
        <v>Ab min4</v>
      </c>
      <c r="AQ49" s="301" t="str">
        <f>_xlfn.CONCAT("*",V49,"7")</f>
        <v>*C7</v>
      </c>
      <c r="AR49" s="294" t="str">
        <f ca="1">_xlfn.CONCAT(AB49," sus2")</f>
        <v>B sus2</v>
      </c>
      <c r="AS49" s="294"/>
      <c r="AT49" s="294" t="str">
        <f t="shared" ca="1" si="95"/>
        <v/>
      </c>
      <c r="AU49" s="294" t="str">
        <f t="shared" ca="1" si="95"/>
        <v/>
      </c>
      <c r="AV49" s="294" t="str">
        <f t="shared" ca="1" si="95"/>
        <v/>
      </c>
      <c r="AW49" s="294" t="str">
        <f t="shared" ca="1" si="95"/>
        <v/>
      </c>
      <c r="AX49" s="294" t="str">
        <f t="shared" ca="1" si="95"/>
        <v/>
      </c>
      <c r="AY49" s="294" t="str">
        <f t="shared" ca="1" si="95"/>
        <v/>
      </c>
      <c r="AZ49" s="294" t="str">
        <f t="shared" ca="1" si="95"/>
        <v/>
      </c>
      <c r="BA49" s="294" t="str">
        <f t="shared" ca="1" si="95"/>
        <v/>
      </c>
      <c r="BB49" s="294" t="str">
        <f t="shared" ca="1" si="95"/>
        <v/>
      </c>
      <c r="BC49" s="294" t="str">
        <f t="shared" ca="1" si="95"/>
        <v/>
      </c>
      <c r="BD49" s="294" t="str">
        <f t="shared" ca="1" si="95"/>
        <v/>
      </c>
      <c r="BE49" s="294" t="str">
        <f t="shared" ca="1" si="95"/>
        <v/>
      </c>
      <c r="BF49" s="289">
        <f t="shared" ca="1" si="80"/>
        <v>0</v>
      </c>
      <c r="BG49" s="302">
        <f t="shared" ca="1" si="81"/>
        <v>0</v>
      </c>
      <c r="BH49" s="289" t="str">
        <f t="shared" ca="1" si="82"/>
        <v/>
      </c>
      <c r="BI49" s="289" t="str">
        <f t="shared" ca="1" si="83"/>
        <v/>
      </c>
      <c r="BJ49" s="289" t="str">
        <f t="shared" ca="1" si="84"/>
        <v/>
      </c>
      <c r="BK49" s="289" t="str">
        <f t="shared" ca="1" si="85"/>
        <v/>
      </c>
      <c r="BL49" s="289" t="str">
        <f t="shared" ca="1" si="86"/>
        <v/>
      </c>
      <c r="BM49" s="289" t="str">
        <f t="shared" ca="1" si="87"/>
        <v/>
      </c>
      <c r="BN49" s="289" t="str">
        <f t="shared" ca="1" si="88"/>
        <v/>
      </c>
      <c r="BO49" s="289" t="str">
        <f t="shared" ca="1" si="89"/>
        <v/>
      </c>
      <c r="BP49" s="289"/>
      <c r="BQ49" s="83" t="e">
        <f t="shared" ca="1" si="53"/>
        <v>#VALUE!</v>
      </c>
      <c r="BR49" s="82" t="e">
        <f t="shared" ca="1" si="54"/>
        <v>#VALUE!</v>
      </c>
      <c r="BS49" s="83" t="e">
        <f t="shared" ca="1" si="55"/>
        <v>#VALUE!</v>
      </c>
      <c r="BT49" s="52" t="e">
        <f t="shared" ca="1" si="49"/>
        <v>#VALUE!</v>
      </c>
      <c r="BU49" s="51"/>
      <c r="BV49" s="52" t="e">
        <f t="shared" ca="1" si="50"/>
        <v>#VALUE!</v>
      </c>
      <c r="BW49" s="84" t="e">
        <f ca="1">VLOOKUP($BH$6,INDIRECT($BT49):$BP$861,2,FALSE)</f>
        <v>#VALUE!</v>
      </c>
      <c r="BX49" s="79" t="e">
        <f t="shared" ca="1" si="2"/>
        <v>#VALUE!</v>
      </c>
      <c r="BY49" s="78" t="e">
        <f t="shared" ca="1" si="3"/>
        <v>#VALUE!</v>
      </c>
      <c r="BZ49" s="78" t="e">
        <f t="shared" ca="1" si="4"/>
        <v>#VALUE!</v>
      </c>
      <c r="CA49" s="78" t="e">
        <f t="shared" ca="1" si="5"/>
        <v>#VALUE!</v>
      </c>
      <c r="CB49" s="78" t="e">
        <f t="shared" ca="1" si="6"/>
        <v>#VALUE!</v>
      </c>
      <c r="CC49" s="78" t="e">
        <f t="shared" ca="1" si="7"/>
        <v>#VALUE!</v>
      </c>
      <c r="CD49" s="78" t="e">
        <f t="shared" ca="1" si="8"/>
        <v>#VALUE!</v>
      </c>
      <c r="CE49" s="78" t="e">
        <f t="shared" ca="1" si="9"/>
        <v>#VALUE!</v>
      </c>
      <c r="CF49" s="78" t="e">
        <f t="shared" ca="1" si="10"/>
        <v>#VALUE!</v>
      </c>
      <c r="CG49" s="78" t="e">
        <f t="shared" ca="1" si="11"/>
        <v>#VALUE!</v>
      </c>
      <c r="CH49" s="79" t="e">
        <f t="shared" ca="1" si="12"/>
        <v>#VALUE!</v>
      </c>
      <c r="CI49" s="79" t="e">
        <f t="shared" ca="1" si="13"/>
        <v>#VALUE!</v>
      </c>
      <c r="CJ49" s="79" t="e">
        <f t="shared" ca="1" si="14"/>
        <v>#VALUE!</v>
      </c>
      <c r="CK49" s="79" t="e">
        <f t="shared" ca="1" si="15"/>
        <v>#VALUE!</v>
      </c>
      <c r="CL49" s="79" t="e">
        <f t="shared" ca="1" si="16"/>
        <v>#VALUE!</v>
      </c>
      <c r="CM49" s="79" t="e">
        <f t="shared" ca="1" si="17"/>
        <v>#VALUE!</v>
      </c>
      <c r="CN49" s="79" t="e">
        <f t="shared" ca="1" si="18"/>
        <v>#VALUE!</v>
      </c>
      <c r="CO49" s="79" t="e">
        <f t="shared" ca="1" si="19"/>
        <v>#VALUE!</v>
      </c>
      <c r="CP49" s="80" t="e">
        <f t="shared" ca="1" si="20"/>
        <v>#VALUE!</v>
      </c>
      <c r="CQ49" s="78" t="e">
        <f t="shared" ca="1" si="21"/>
        <v>#VALUE!</v>
      </c>
      <c r="DA49" s="81" t="str">
        <f t="shared" ca="1" si="51"/>
        <v/>
      </c>
      <c r="DB49" s="81" t="str">
        <f t="shared" ca="1" si="22"/>
        <v/>
      </c>
      <c r="DC49" s="81" t="str">
        <f t="shared" ca="1" si="23"/>
        <v/>
      </c>
      <c r="DD49" s="81" t="str">
        <f t="shared" ca="1" si="24"/>
        <v/>
      </c>
      <c r="DE49" s="81">
        <f t="shared" si="25"/>
        <v>0</v>
      </c>
      <c r="DF49" s="81" t="str">
        <f t="shared" ca="1" si="26"/>
        <v/>
      </c>
      <c r="DG49" s="81" t="str">
        <f t="shared" ca="1" si="27"/>
        <v/>
      </c>
      <c r="DH49" s="81" t="str">
        <f t="shared" ca="1" si="28"/>
        <v/>
      </c>
      <c r="DI49" s="81" t="str">
        <f t="shared" ca="1" si="29"/>
        <v/>
      </c>
      <c r="DJ49" s="81" t="str">
        <f t="shared" ca="1" si="30"/>
        <v/>
      </c>
      <c r="DK49" s="81" t="str">
        <f t="shared" ca="1" si="31"/>
        <v/>
      </c>
      <c r="DL49" s="81" t="str">
        <f t="shared" ca="1" si="32"/>
        <v/>
      </c>
      <c r="DM49" s="81" t="str">
        <f t="shared" ca="1" si="33"/>
        <v/>
      </c>
      <c r="DN49" s="81" t="str">
        <f t="shared" ca="1" si="34"/>
        <v/>
      </c>
      <c r="DO49" s="81" t="str">
        <f t="shared" ca="1" si="35"/>
        <v/>
      </c>
      <c r="DP49" s="81" t="str">
        <f t="shared" ca="1" si="36"/>
        <v/>
      </c>
      <c r="DQ49" s="81" t="str">
        <f t="shared" ca="1" si="37"/>
        <v/>
      </c>
      <c r="DR49" s="81" t="str">
        <f t="shared" ca="1" si="38"/>
        <v/>
      </c>
      <c r="DS49" s="81" t="str">
        <f t="shared" ca="1" si="39"/>
        <v/>
      </c>
      <c r="DT49" s="81" t="str">
        <f t="shared" ca="1" si="40"/>
        <v/>
      </c>
      <c r="DU49" s="81" t="str">
        <f t="shared" ca="1" si="41"/>
        <v/>
      </c>
      <c r="DV49" s="81" t="str">
        <f t="shared" ca="1" si="42"/>
        <v/>
      </c>
      <c r="DW49" s="81" t="str">
        <f t="shared" ca="1" si="43"/>
        <v/>
      </c>
      <c r="DX49" s="81" t="str">
        <f t="shared" ca="1" si="44"/>
        <v/>
      </c>
      <c r="DY49" s="81" t="str">
        <f t="shared" ca="1" si="45"/>
        <v/>
      </c>
      <c r="DZ49" s="81" t="str">
        <f t="shared" ca="1" si="46"/>
        <v/>
      </c>
      <c r="EA49" s="81" t="str">
        <f t="shared" ca="1" si="47"/>
        <v/>
      </c>
    </row>
    <row r="50" spans="1:131" s="85" customFormat="1" ht="16.2" thickBot="1" x14ac:dyDescent="0.35">
      <c r="A50" s="289" t="str">
        <f t="shared" ca="1" si="63"/>
        <v/>
      </c>
      <c r="B50" s="289">
        <f t="shared" si="90"/>
        <v>42</v>
      </c>
      <c r="C50" s="294" t="s">
        <v>35</v>
      </c>
      <c r="D50" s="289" t="s">
        <v>0</v>
      </c>
      <c r="E50" s="289">
        <v>7</v>
      </c>
      <c r="F50" s="300">
        <v>3</v>
      </c>
      <c r="G50" s="300">
        <v>1</v>
      </c>
      <c r="H50" s="300">
        <v>2</v>
      </c>
      <c r="I50" s="300">
        <v>1</v>
      </c>
      <c r="J50" s="300">
        <v>2</v>
      </c>
      <c r="K50" s="300">
        <v>1</v>
      </c>
      <c r="L50" s="300">
        <v>2</v>
      </c>
      <c r="M50" s="300"/>
      <c r="N50" s="300">
        <f>SUM($F50:G50)</f>
        <v>4</v>
      </c>
      <c r="O50" s="300">
        <f>SUM($F50:H50)</f>
        <v>6</v>
      </c>
      <c r="P50" s="300">
        <f>SUM($F50:I50)</f>
        <v>7</v>
      </c>
      <c r="Q50" s="300">
        <f>SUM($F50:J50)</f>
        <v>9</v>
      </c>
      <c r="R50" s="300">
        <f>SUM($F50:K50)</f>
        <v>10</v>
      </c>
      <c r="S50" s="300">
        <f>SUM($F50:L50)</f>
        <v>12</v>
      </c>
      <c r="T50" s="300"/>
      <c r="U50" s="294"/>
      <c r="V50" s="289" t="str">
        <f t="shared" si="64"/>
        <v>C</v>
      </c>
      <c r="W50" s="289" t="str">
        <f t="shared" ca="1" si="65"/>
        <v>Eb</v>
      </c>
      <c r="X50" s="289" t="str">
        <f t="shared" ca="1" si="66"/>
        <v>E</v>
      </c>
      <c r="Y50" s="289" t="str">
        <f t="shared" ca="1" si="67"/>
        <v>Gb</v>
      </c>
      <c r="Z50" s="289" t="str">
        <f t="shared" ca="1" si="68"/>
        <v>G</v>
      </c>
      <c r="AA50" s="289" t="str">
        <f t="shared" ca="1" si="69"/>
        <v>A</v>
      </c>
      <c r="AB50" s="289" t="str">
        <f t="shared" ca="1" si="70"/>
        <v>Bb</v>
      </c>
      <c r="AC50" s="289"/>
      <c r="AD50" s="294">
        <f t="shared" si="72"/>
        <v>67</v>
      </c>
      <c r="AE50" s="294">
        <f t="shared" ca="1" si="73"/>
        <v>167</v>
      </c>
      <c r="AF50" s="294">
        <f t="shared" ca="1" si="74"/>
        <v>69</v>
      </c>
      <c r="AG50" s="294">
        <f t="shared" ca="1" si="75"/>
        <v>169</v>
      </c>
      <c r="AH50" s="294">
        <f t="shared" ca="1" si="76"/>
        <v>71</v>
      </c>
      <c r="AI50" s="294">
        <f t="shared" ca="1" si="77"/>
        <v>65</v>
      </c>
      <c r="AJ50" s="294">
        <f t="shared" ca="1" si="78"/>
        <v>164</v>
      </c>
      <c r="AK50" s="294"/>
      <c r="AL50" s="294" t="str">
        <f>_xlfn.CONCAT(V50," maj")</f>
        <v>C maj</v>
      </c>
      <c r="AM50" s="294" t="str">
        <f ca="1">_xlfn.CONCAT(W50," dim")</f>
        <v>Eb dim</v>
      </c>
      <c r="AN50" s="294" t="str">
        <f ca="1">_xlfn.CONCAT(X50," dim")</f>
        <v>E dim</v>
      </c>
      <c r="AO50" s="294" t="str">
        <f ca="1">_xlfn.CONCAT(Y50," dim")</f>
        <v>Gb dim</v>
      </c>
      <c r="AP50" s="301" t="str">
        <f ca="1">_xlfn.CONCAT("*",W50," maj")</f>
        <v>*Eb maj</v>
      </c>
      <c r="AQ50" s="294" t="str">
        <f ca="1">_xlfn.CONCAT(AA50," min")</f>
        <v>A min</v>
      </c>
      <c r="AR50" s="301" t="str">
        <f ca="1">_xlfn.CONCAT("*",W50," min")</f>
        <v>*Eb min</v>
      </c>
      <c r="AS50" s="294"/>
      <c r="AT50" s="294" t="str">
        <f t="shared" ca="1" si="95"/>
        <v/>
      </c>
      <c r="AU50" s="294" t="str">
        <f t="shared" ca="1" si="95"/>
        <v/>
      </c>
      <c r="AV50" s="294" t="str">
        <f t="shared" ca="1" si="95"/>
        <v/>
      </c>
      <c r="AW50" s="294">
        <f t="shared" ca="1" si="95"/>
        <v>1</v>
      </c>
      <c r="AX50" s="294" t="str">
        <f t="shared" ca="1" si="95"/>
        <v/>
      </c>
      <c r="AY50" s="294" t="str">
        <f t="shared" ca="1" si="95"/>
        <v/>
      </c>
      <c r="AZ50" s="294" t="str">
        <f t="shared" ca="1" si="95"/>
        <v/>
      </c>
      <c r="BA50" s="294">
        <f t="shared" ca="1" si="95"/>
        <v>1</v>
      </c>
      <c r="BB50" s="294" t="str">
        <f t="shared" ca="1" si="95"/>
        <v/>
      </c>
      <c r="BC50" s="294" t="str">
        <f t="shared" ca="1" si="95"/>
        <v/>
      </c>
      <c r="BD50" s="294" t="str">
        <f t="shared" ca="1" si="95"/>
        <v/>
      </c>
      <c r="BE50" s="294" t="str">
        <f t="shared" ca="1" si="95"/>
        <v/>
      </c>
      <c r="BF50" s="289">
        <f t="shared" ca="1" si="80"/>
        <v>2</v>
      </c>
      <c r="BG50" s="302">
        <f t="shared" ca="1" si="81"/>
        <v>28.571428571428569</v>
      </c>
      <c r="BH50" s="289" t="str">
        <f t="shared" ca="1" si="82"/>
        <v/>
      </c>
      <c r="BI50" s="289" t="str">
        <f t="shared" ca="1" si="83"/>
        <v/>
      </c>
      <c r="BJ50" s="289" t="str">
        <f t="shared" ca="1" si="84"/>
        <v/>
      </c>
      <c r="BK50" s="289" t="str">
        <f t="shared" ca="1" si="85"/>
        <v/>
      </c>
      <c r="BL50" s="289" t="str">
        <f t="shared" ca="1" si="86"/>
        <v/>
      </c>
      <c r="BM50" s="289" t="str">
        <f t="shared" ca="1" si="87"/>
        <v/>
      </c>
      <c r="BN50" s="289" t="str">
        <f t="shared" ca="1" si="88"/>
        <v/>
      </c>
      <c r="BO50" s="289" t="str">
        <f t="shared" ca="1" si="89"/>
        <v/>
      </c>
      <c r="BP50" s="289"/>
      <c r="BQ50" s="83" t="e">
        <f t="shared" ca="1" si="53"/>
        <v>#VALUE!</v>
      </c>
      <c r="BR50" s="82" t="e">
        <f t="shared" ca="1" si="54"/>
        <v>#VALUE!</v>
      </c>
      <c r="BS50" s="83" t="e">
        <f t="shared" ca="1" si="55"/>
        <v>#VALUE!</v>
      </c>
      <c r="BT50" s="52" t="e">
        <f t="shared" ca="1" si="49"/>
        <v>#VALUE!</v>
      </c>
      <c r="BU50" s="51"/>
      <c r="BV50" s="52" t="e">
        <f t="shared" ca="1" si="50"/>
        <v>#VALUE!</v>
      </c>
      <c r="BW50" s="84" t="e">
        <f ca="1">VLOOKUP($BH$6,INDIRECT($BT50):$BP$861,2,FALSE)</f>
        <v>#VALUE!</v>
      </c>
      <c r="BX50" s="79" t="e">
        <f t="shared" ca="1" si="2"/>
        <v>#VALUE!</v>
      </c>
      <c r="BY50" s="78" t="e">
        <f t="shared" ca="1" si="3"/>
        <v>#VALUE!</v>
      </c>
      <c r="BZ50" s="78" t="e">
        <f t="shared" ca="1" si="4"/>
        <v>#VALUE!</v>
      </c>
      <c r="CA50" s="78" t="e">
        <f t="shared" ca="1" si="5"/>
        <v>#VALUE!</v>
      </c>
      <c r="CB50" s="78" t="e">
        <f t="shared" ca="1" si="6"/>
        <v>#VALUE!</v>
      </c>
      <c r="CC50" s="78" t="e">
        <f t="shared" ca="1" si="7"/>
        <v>#VALUE!</v>
      </c>
      <c r="CD50" s="78" t="e">
        <f t="shared" ca="1" si="8"/>
        <v>#VALUE!</v>
      </c>
      <c r="CE50" s="78" t="e">
        <f t="shared" ca="1" si="9"/>
        <v>#VALUE!</v>
      </c>
      <c r="CF50" s="78" t="e">
        <f t="shared" ca="1" si="10"/>
        <v>#VALUE!</v>
      </c>
      <c r="CG50" s="78" t="e">
        <f t="shared" ca="1" si="11"/>
        <v>#VALUE!</v>
      </c>
      <c r="CH50" s="79" t="e">
        <f t="shared" ca="1" si="12"/>
        <v>#VALUE!</v>
      </c>
      <c r="CI50" s="79" t="e">
        <f t="shared" ca="1" si="13"/>
        <v>#VALUE!</v>
      </c>
      <c r="CJ50" s="79" t="e">
        <f t="shared" ca="1" si="14"/>
        <v>#VALUE!</v>
      </c>
      <c r="CK50" s="79" t="e">
        <f t="shared" ca="1" si="15"/>
        <v>#VALUE!</v>
      </c>
      <c r="CL50" s="79" t="e">
        <f t="shared" ca="1" si="16"/>
        <v>#VALUE!</v>
      </c>
      <c r="CM50" s="79" t="e">
        <f t="shared" ca="1" si="17"/>
        <v>#VALUE!</v>
      </c>
      <c r="CN50" s="79" t="e">
        <f t="shared" ca="1" si="18"/>
        <v>#VALUE!</v>
      </c>
      <c r="CO50" s="79" t="e">
        <f t="shared" ca="1" si="19"/>
        <v>#VALUE!</v>
      </c>
      <c r="CP50" s="80" t="e">
        <f t="shared" ca="1" si="20"/>
        <v>#VALUE!</v>
      </c>
      <c r="CQ50" s="78" t="e">
        <f t="shared" ca="1" si="21"/>
        <v>#VALUE!</v>
      </c>
      <c r="DA50" s="81" t="str">
        <f t="shared" ca="1" si="51"/>
        <v/>
      </c>
      <c r="DB50" s="81" t="str">
        <f t="shared" ca="1" si="22"/>
        <v/>
      </c>
      <c r="DC50" s="81" t="str">
        <f t="shared" ca="1" si="23"/>
        <v/>
      </c>
      <c r="DD50" s="81" t="str">
        <f t="shared" ca="1" si="24"/>
        <v/>
      </c>
      <c r="DE50" s="81">
        <f t="shared" si="25"/>
        <v>0</v>
      </c>
      <c r="DF50" s="81" t="str">
        <f t="shared" ca="1" si="26"/>
        <v/>
      </c>
      <c r="DG50" s="81" t="str">
        <f t="shared" ca="1" si="27"/>
        <v/>
      </c>
      <c r="DH50" s="81" t="str">
        <f t="shared" ca="1" si="28"/>
        <v/>
      </c>
      <c r="DI50" s="81" t="str">
        <f t="shared" ca="1" si="29"/>
        <v/>
      </c>
      <c r="DJ50" s="81" t="str">
        <f t="shared" ca="1" si="30"/>
        <v/>
      </c>
      <c r="DK50" s="81" t="str">
        <f t="shared" ca="1" si="31"/>
        <v/>
      </c>
      <c r="DL50" s="81" t="str">
        <f t="shared" ca="1" si="32"/>
        <v/>
      </c>
      <c r="DM50" s="81" t="str">
        <f t="shared" ca="1" si="33"/>
        <v/>
      </c>
      <c r="DN50" s="81" t="str">
        <f t="shared" ca="1" si="34"/>
        <v/>
      </c>
      <c r="DO50" s="81" t="str">
        <f t="shared" ca="1" si="35"/>
        <v/>
      </c>
      <c r="DP50" s="81" t="str">
        <f t="shared" ca="1" si="36"/>
        <v/>
      </c>
      <c r="DQ50" s="81" t="str">
        <f t="shared" ca="1" si="37"/>
        <v/>
      </c>
      <c r="DR50" s="81" t="str">
        <f t="shared" ca="1" si="38"/>
        <v/>
      </c>
      <c r="DS50" s="81" t="str">
        <f t="shared" ca="1" si="39"/>
        <v/>
      </c>
      <c r="DT50" s="81" t="str">
        <f t="shared" ca="1" si="40"/>
        <v/>
      </c>
      <c r="DU50" s="81" t="str">
        <f t="shared" ca="1" si="41"/>
        <v/>
      </c>
      <c r="DV50" s="81" t="str">
        <f t="shared" ca="1" si="42"/>
        <v/>
      </c>
      <c r="DW50" s="81" t="str">
        <f t="shared" ca="1" si="43"/>
        <v/>
      </c>
      <c r="DX50" s="81" t="str">
        <f t="shared" ca="1" si="44"/>
        <v/>
      </c>
      <c r="DY50" s="81" t="str">
        <f t="shared" ca="1" si="45"/>
        <v/>
      </c>
      <c r="DZ50" s="81" t="str">
        <f t="shared" ca="1" si="46"/>
        <v/>
      </c>
      <c r="EA50" s="81" t="str">
        <f t="shared" ca="1" si="47"/>
        <v/>
      </c>
    </row>
    <row r="51" spans="1:131" s="85" customFormat="1" ht="16.2" thickBot="1" x14ac:dyDescent="0.35">
      <c r="A51" s="289" t="str">
        <f t="shared" ca="1" si="63"/>
        <v/>
      </c>
      <c r="B51" s="289">
        <f t="shared" si="90"/>
        <v>43</v>
      </c>
      <c r="C51" s="294" t="s">
        <v>282</v>
      </c>
      <c r="D51" s="289" t="s">
        <v>0</v>
      </c>
      <c r="E51" s="289">
        <v>7</v>
      </c>
      <c r="F51" s="300">
        <v>2</v>
      </c>
      <c r="G51" s="300">
        <v>1</v>
      </c>
      <c r="H51" s="300">
        <v>3</v>
      </c>
      <c r="I51" s="300">
        <v>1</v>
      </c>
      <c r="J51" s="300">
        <v>1</v>
      </c>
      <c r="K51" s="300">
        <v>3</v>
      </c>
      <c r="L51" s="300">
        <v>1</v>
      </c>
      <c r="M51" s="300"/>
      <c r="N51" s="300">
        <f>SUM($F51:G51)</f>
        <v>3</v>
      </c>
      <c r="O51" s="300">
        <f>SUM($F51:H51)</f>
        <v>6</v>
      </c>
      <c r="P51" s="300">
        <f>SUM($F51:I51)</f>
        <v>7</v>
      </c>
      <c r="Q51" s="300">
        <f>SUM($F51:J51)</f>
        <v>8</v>
      </c>
      <c r="R51" s="300">
        <f>SUM($F51:K51)</f>
        <v>11</v>
      </c>
      <c r="S51" s="300">
        <f>SUM($F51:L51)</f>
        <v>12</v>
      </c>
      <c r="T51" s="300"/>
      <c r="U51" s="294"/>
      <c r="V51" s="289" t="str">
        <f t="shared" si="64"/>
        <v>C</v>
      </c>
      <c r="W51" s="289" t="str">
        <f t="shared" ca="1" si="65"/>
        <v>D</v>
      </c>
      <c r="X51" s="289" t="str">
        <f t="shared" ca="1" si="66"/>
        <v>Eb</v>
      </c>
      <c r="Y51" s="289" t="str">
        <f t="shared" ca="1" si="67"/>
        <v>Gb</v>
      </c>
      <c r="Z51" s="289" t="str">
        <f t="shared" ca="1" si="68"/>
        <v>G</v>
      </c>
      <c r="AA51" s="289" t="str">
        <f t="shared" ca="1" si="69"/>
        <v>Ab</v>
      </c>
      <c r="AB51" s="289" t="str">
        <f t="shared" ca="1" si="70"/>
        <v>B</v>
      </c>
      <c r="AC51" s="289"/>
      <c r="AD51" s="294">
        <f t="shared" si="72"/>
        <v>67</v>
      </c>
      <c r="AE51" s="294">
        <f t="shared" ca="1" si="73"/>
        <v>68</v>
      </c>
      <c r="AF51" s="294">
        <f t="shared" ca="1" si="74"/>
        <v>167</v>
      </c>
      <c r="AG51" s="294">
        <f t="shared" ca="1" si="75"/>
        <v>169</v>
      </c>
      <c r="AH51" s="294">
        <f t="shared" ca="1" si="76"/>
        <v>71</v>
      </c>
      <c r="AI51" s="294">
        <f t="shared" ca="1" si="77"/>
        <v>163</v>
      </c>
      <c r="AJ51" s="294">
        <f t="shared" ca="1" si="78"/>
        <v>66</v>
      </c>
      <c r="AK51" s="294"/>
      <c r="AL51" s="294" t="str">
        <f>_xlfn.CONCAT(V51," min")</f>
        <v>C min</v>
      </c>
      <c r="AM51" s="294" t="str">
        <f ca="1">_xlfn.CONCAT(W51," alt b")</f>
        <v>D alt b</v>
      </c>
      <c r="AN51" s="294" t="str">
        <f ca="1">_xlfn.CONCAT(X51," aug")</f>
        <v>Eb aug</v>
      </c>
      <c r="AO51" s="301" t="str">
        <f ca="1">_xlfn.CONCAT("*",AA51,"7")</f>
        <v>*Ab7</v>
      </c>
      <c r="AP51" s="294" t="str">
        <f ca="1">_xlfn.CONCAT(Z51," maj")</f>
        <v>G maj</v>
      </c>
      <c r="AQ51" s="294" t="str">
        <f ca="1">_xlfn.CONCAT(AA51," maj")</f>
        <v>Ab maj</v>
      </c>
      <c r="AR51" s="294" t="str">
        <f ca="1">_xlfn.CONCAT(AB51," maj")</f>
        <v>B maj</v>
      </c>
      <c r="AS51" s="294"/>
      <c r="AT51" s="294" t="str">
        <f t="shared" ca="1" si="95"/>
        <v/>
      </c>
      <c r="AU51" s="294" t="str">
        <f t="shared" ca="1" si="95"/>
        <v/>
      </c>
      <c r="AV51" s="294" t="str">
        <f t="shared" ca="1" si="95"/>
        <v/>
      </c>
      <c r="AW51" s="294">
        <f t="shared" ca="1" si="95"/>
        <v>1</v>
      </c>
      <c r="AX51" s="294" t="str">
        <f t="shared" ca="1" si="95"/>
        <v/>
      </c>
      <c r="AY51" s="294" t="str">
        <f t="shared" ca="1" si="95"/>
        <v/>
      </c>
      <c r="AZ51" s="294" t="str">
        <f t="shared" ca="1" si="95"/>
        <v/>
      </c>
      <c r="BA51" s="294">
        <f t="shared" ca="1" si="95"/>
        <v>1</v>
      </c>
      <c r="BB51" s="294" t="str">
        <f t="shared" ca="1" si="95"/>
        <v/>
      </c>
      <c r="BC51" s="294" t="str">
        <f t="shared" ca="1" si="95"/>
        <v/>
      </c>
      <c r="BD51" s="294" t="str">
        <f t="shared" ca="1" si="95"/>
        <v/>
      </c>
      <c r="BE51" s="294" t="str">
        <f t="shared" ca="1" si="95"/>
        <v/>
      </c>
      <c r="BF51" s="289">
        <f t="shared" ca="1" si="80"/>
        <v>2</v>
      </c>
      <c r="BG51" s="302">
        <f t="shared" ca="1" si="81"/>
        <v>28.571428571428569</v>
      </c>
      <c r="BH51" s="289" t="str">
        <f t="shared" ca="1" si="82"/>
        <v/>
      </c>
      <c r="BI51" s="289" t="str">
        <f t="shared" ca="1" si="83"/>
        <v/>
      </c>
      <c r="BJ51" s="289" t="str">
        <f t="shared" ca="1" si="84"/>
        <v/>
      </c>
      <c r="BK51" s="289" t="str">
        <f t="shared" ca="1" si="85"/>
        <v/>
      </c>
      <c r="BL51" s="289" t="str">
        <f t="shared" ca="1" si="86"/>
        <v/>
      </c>
      <c r="BM51" s="289" t="str">
        <f t="shared" ca="1" si="87"/>
        <v/>
      </c>
      <c r="BN51" s="289" t="str">
        <f t="shared" ca="1" si="88"/>
        <v/>
      </c>
      <c r="BO51" s="289" t="str">
        <f t="shared" ca="1" si="89"/>
        <v/>
      </c>
      <c r="BP51" s="289"/>
      <c r="BQ51" s="83" t="e">
        <f t="shared" ca="1" si="53"/>
        <v>#VALUE!</v>
      </c>
      <c r="BR51" s="82" t="e">
        <f t="shared" ca="1" si="54"/>
        <v>#VALUE!</v>
      </c>
      <c r="BS51" s="83" t="e">
        <f t="shared" ca="1" si="55"/>
        <v>#VALUE!</v>
      </c>
      <c r="BT51" s="52" t="e">
        <f t="shared" ca="1" si="49"/>
        <v>#VALUE!</v>
      </c>
      <c r="BU51" s="51"/>
      <c r="BV51" s="52" t="e">
        <f t="shared" ca="1" si="50"/>
        <v>#VALUE!</v>
      </c>
      <c r="BW51" s="84" t="e">
        <f ca="1">VLOOKUP($BH$6,INDIRECT($BT51):$BP$861,2,FALSE)</f>
        <v>#VALUE!</v>
      </c>
      <c r="BX51" s="79" t="e">
        <f t="shared" ca="1" si="2"/>
        <v>#VALUE!</v>
      </c>
      <c r="BY51" s="78" t="e">
        <f t="shared" ca="1" si="3"/>
        <v>#VALUE!</v>
      </c>
      <c r="BZ51" s="78" t="e">
        <f t="shared" ca="1" si="4"/>
        <v>#VALUE!</v>
      </c>
      <c r="CA51" s="78" t="e">
        <f t="shared" ca="1" si="5"/>
        <v>#VALUE!</v>
      </c>
      <c r="CB51" s="78" t="e">
        <f t="shared" ca="1" si="6"/>
        <v>#VALUE!</v>
      </c>
      <c r="CC51" s="78" t="e">
        <f t="shared" ca="1" si="7"/>
        <v>#VALUE!</v>
      </c>
      <c r="CD51" s="78" t="e">
        <f t="shared" ca="1" si="8"/>
        <v>#VALUE!</v>
      </c>
      <c r="CE51" s="78" t="e">
        <f t="shared" ca="1" si="9"/>
        <v>#VALUE!</v>
      </c>
      <c r="CF51" s="78" t="e">
        <f t="shared" ca="1" si="10"/>
        <v>#VALUE!</v>
      </c>
      <c r="CG51" s="78" t="e">
        <f t="shared" ca="1" si="11"/>
        <v>#VALUE!</v>
      </c>
      <c r="CH51" s="79" t="e">
        <f t="shared" ca="1" si="12"/>
        <v>#VALUE!</v>
      </c>
      <c r="CI51" s="79" t="e">
        <f t="shared" ca="1" si="13"/>
        <v>#VALUE!</v>
      </c>
      <c r="CJ51" s="79" t="e">
        <f t="shared" ca="1" si="14"/>
        <v>#VALUE!</v>
      </c>
      <c r="CK51" s="79" t="e">
        <f t="shared" ca="1" si="15"/>
        <v>#VALUE!</v>
      </c>
      <c r="CL51" s="79" t="e">
        <f t="shared" ca="1" si="16"/>
        <v>#VALUE!</v>
      </c>
      <c r="CM51" s="79" t="e">
        <f t="shared" ca="1" si="17"/>
        <v>#VALUE!</v>
      </c>
      <c r="CN51" s="79" t="e">
        <f t="shared" ca="1" si="18"/>
        <v>#VALUE!</v>
      </c>
      <c r="CO51" s="79" t="e">
        <f t="shared" ca="1" si="19"/>
        <v>#VALUE!</v>
      </c>
      <c r="CP51" s="80" t="e">
        <f t="shared" ca="1" si="20"/>
        <v>#VALUE!</v>
      </c>
      <c r="CQ51" s="78" t="e">
        <f t="shared" ca="1" si="21"/>
        <v>#VALUE!</v>
      </c>
      <c r="DA51" s="81" t="str">
        <f t="shared" ca="1" si="51"/>
        <v/>
      </c>
      <c r="DB51" s="81" t="str">
        <f t="shared" ca="1" si="22"/>
        <v/>
      </c>
      <c r="DC51" s="81" t="str">
        <f t="shared" ca="1" si="23"/>
        <v/>
      </c>
      <c r="DD51" s="81" t="str">
        <f t="shared" ca="1" si="24"/>
        <v/>
      </c>
      <c r="DE51" s="81">
        <f t="shared" si="25"/>
        <v>0</v>
      </c>
      <c r="DF51" s="81" t="str">
        <f t="shared" ca="1" si="26"/>
        <v/>
      </c>
      <c r="DG51" s="81" t="str">
        <f t="shared" ca="1" si="27"/>
        <v/>
      </c>
      <c r="DH51" s="81" t="str">
        <f t="shared" ca="1" si="28"/>
        <v/>
      </c>
      <c r="DI51" s="81" t="str">
        <f t="shared" ca="1" si="29"/>
        <v/>
      </c>
      <c r="DJ51" s="81" t="str">
        <f t="shared" ca="1" si="30"/>
        <v/>
      </c>
      <c r="DK51" s="81" t="str">
        <f t="shared" ca="1" si="31"/>
        <v/>
      </c>
      <c r="DL51" s="81" t="str">
        <f t="shared" ca="1" si="32"/>
        <v/>
      </c>
      <c r="DM51" s="81" t="str">
        <f t="shared" ca="1" si="33"/>
        <v/>
      </c>
      <c r="DN51" s="81" t="str">
        <f t="shared" ca="1" si="34"/>
        <v/>
      </c>
      <c r="DO51" s="81" t="str">
        <f t="shared" ca="1" si="35"/>
        <v/>
      </c>
      <c r="DP51" s="81" t="str">
        <f t="shared" ca="1" si="36"/>
        <v/>
      </c>
      <c r="DQ51" s="81" t="str">
        <f t="shared" ca="1" si="37"/>
        <v/>
      </c>
      <c r="DR51" s="81" t="str">
        <f t="shared" ca="1" si="38"/>
        <v/>
      </c>
      <c r="DS51" s="81" t="str">
        <f t="shared" ca="1" si="39"/>
        <v/>
      </c>
      <c r="DT51" s="81" t="str">
        <f t="shared" ca="1" si="40"/>
        <v/>
      </c>
      <c r="DU51" s="81" t="str">
        <f t="shared" ca="1" si="41"/>
        <v/>
      </c>
      <c r="DV51" s="81" t="str">
        <f t="shared" ca="1" si="42"/>
        <v/>
      </c>
      <c r="DW51" s="81" t="str">
        <f t="shared" ca="1" si="43"/>
        <v/>
      </c>
      <c r="DX51" s="81" t="str">
        <f t="shared" ca="1" si="44"/>
        <v/>
      </c>
      <c r="DY51" s="81" t="str">
        <f t="shared" ca="1" si="45"/>
        <v/>
      </c>
      <c r="DZ51" s="81" t="str">
        <f t="shared" ca="1" si="46"/>
        <v/>
      </c>
      <c r="EA51" s="81" t="str">
        <f t="shared" ca="1" si="47"/>
        <v/>
      </c>
    </row>
    <row r="52" spans="1:131" s="85" customFormat="1" ht="16.2" thickBot="1" x14ac:dyDescent="0.35">
      <c r="A52" s="289">
        <f t="shared" ca="1" si="63"/>
        <v>6</v>
      </c>
      <c r="B52" s="289">
        <f t="shared" si="90"/>
        <v>44</v>
      </c>
      <c r="C52" s="294" t="s">
        <v>36</v>
      </c>
      <c r="D52" s="289" t="s">
        <v>0</v>
      </c>
      <c r="E52" s="289">
        <v>7</v>
      </c>
      <c r="F52" s="300">
        <v>1</v>
      </c>
      <c r="G52" s="300">
        <v>2</v>
      </c>
      <c r="H52" s="300">
        <v>2</v>
      </c>
      <c r="I52" s="300">
        <v>2</v>
      </c>
      <c r="J52" s="300">
        <v>1</v>
      </c>
      <c r="K52" s="300">
        <v>3</v>
      </c>
      <c r="L52" s="300">
        <v>1</v>
      </c>
      <c r="M52" s="300"/>
      <c r="N52" s="300">
        <f>SUM($F52:G52)</f>
        <v>3</v>
      </c>
      <c r="O52" s="300">
        <f>SUM($F52:H52)</f>
        <v>5</v>
      </c>
      <c r="P52" s="300">
        <f>SUM($F52:I52)</f>
        <v>7</v>
      </c>
      <c r="Q52" s="300">
        <f>SUM($F52:J52)</f>
        <v>8</v>
      </c>
      <c r="R52" s="300">
        <f>SUM($F52:K52)</f>
        <v>11</v>
      </c>
      <c r="S52" s="300">
        <f>SUM($F52:L52)</f>
        <v>12</v>
      </c>
      <c r="T52" s="300"/>
      <c r="U52" s="294"/>
      <c r="V52" s="289" t="str">
        <f t="shared" si="64"/>
        <v>C</v>
      </c>
      <c r="W52" s="289" t="str">
        <f t="shared" ca="1" si="65"/>
        <v>Db</v>
      </c>
      <c r="X52" s="289" t="str">
        <f t="shared" ca="1" si="66"/>
        <v>Eb</v>
      </c>
      <c r="Y52" s="289" t="str">
        <f t="shared" ca="1" si="67"/>
        <v>F</v>
      </c>
      <c r="Z52" s="289" t="str">
        <f t="shared" ca="1" si="68"/>
        <v>G</v>
      </c>
      <c r="AA52" s="289" t="str">
        <f t="shared" ca="1" si="69"/>
        <v>Ab</v>
      </c>
      <c r="AB52" s="289" t="str">
        <f t="shared" ca="1" si="70"/>
        <v>B</v>
      </c>
      <c r="AC52" s="289"/>
      <c r="AD52" s="294">
        <f t="shared" si="72"/>
        <v>67</v>
      </c>
      <c r="AE52" s="294">
        <f t="shared" ca="1" si="73"/>
        <v>166</v>
      </c>
      <c r="AF52" s="294">
        <f t="shared" ca="1" si="74"/>
        <v>167</v>
      </c>
      <c r="AG52" s="294">
        <f t="shared" ca="1" si="75"/>
        <v>70</v>
      </c>
      <c r="AH52" s="294">
        <f t="shared" ca="1" si="76"/>
        <v>71</v>
      </c>
      <c r="AI52" s="294">
        <f t="shared" ca="1" si="77"/>
        <v>163</v>
      </c>
      <c r="AJ52" s="294">
        <f t="shared" ca="1" si="78"/>
        <v>66</v>
      </c>
      <c r="AK52" s="294"/>
      <c r="AL52" s="294" t="str">
        <f>_xlfn.CONCAT(V52," min")</f>
        <v>C min</v>
      </c>
      <c r="AM52" s="294" t="str">
        <f ca="1">_xlfn.CONCAT(W52," maj")</f>
        <v>Db maj</v>
      </c>
      <c r="AN52" s="294" t="str">
        <f ca="1">_xlfn.CONCAT(X52," aug")</f>
        <v>Eb aug</v>
      </c>
      <c r="AO52" s="294" t="str">
        <f ca="1">_xlfn.CONCAT(Y52," min")</f>
        <v>F min</v>
      </c>
      <c r="AP52" s="294" t="str">
        <f ca="1">_xlfn.CONCAT(Z52," alt b")</f>
        <v>G alt b</v>
      </c>
      <c r="AQ52" s="294" t="str">
        <f ca="1">_xlfn.CONCAT(AA52," maj")</f>
        <v>Ab maj</v>
      </c>
      <c r="AR52" s="301" t="str">
        <f ca="1">_xlfn.CONCAT("*",W52,"7")</f>
        <v>*Db7</v>
      </c>
      <c r="AS52" s="294"/>
      <c r="AT52" s="294" t="str">
        <f t="shared" ca="1" si="95"/>
        <v/>
      </c>
      <c r="AU52" s="294" t="str">
        <f t="shared" ca="1" si="95"/>
        <v/>
      </c>
      <c r="AV52" s="294" t="str">
        <f t="shared" ca="1" si="95"/>
        <v/>
      </c>
      <c r="AW52" s="294">
        <f t="shared" ca="1" si="95"/>
        <v>1</v>
      </c>
      <c r="AX52" s="294" t="str">
        <f t="shared" ca="1" si="95"/>
        <v/>
      </c>
      <c r="AY52" s="294">
        <f t="shared" ca="1" si="95"/>
        <v>1</v>
      </c>
      <c r="AZ52" s="294" t="str">
        <f t="shared" ca="1" si="95"/>
        <v/>
      </c>
      <c r="BA52" s="294">
        <f t="shared" ca="1" si="95"/>
        <v>1</v>
      </c>
      <c r="BB52" s="294" t="str">
        <f t="shared" ca="1" si="95"/>
        <v/>
      </c>
      <c r="BC52" s="294" t="str">
        <f t="shared" ca="1" si="95"/>
        <v/>
      </c>
      <c r="BD52" s="294" t="str">
        <f t="shared" ca="1" si="95"/>
        <v/>
      </c>
      <c r="BE52" s="294" t="str">
        <f t="shared" ca="1" si="95"/>
        <v/>
      </c>
      <c r="BF52" s="289">
        <f t="shared" ca="1" si="80"/>
        <v>3</v>
      </c>
      <c r="BG52" s="302">
        <f t="shared" ca="1" si="81"/>
        <v>42.857142857142854</v>
      </c>
      <c r="BH52" s="289">
        <f t="shared" ca="1" si="82"/>
        <v>6</v>
      </c>
      <c r="BI52" s="289" t="str">
        <f t="shared" ca="1" si="83"/>
        <v/>
      </c>
      <c r="BJ52" s="289" t="str">
        <f t="shared" ca="1" si="84"/>
        <v/>
      </c>
      <c r="BK52" s="289" t="str">
        <f t="shared" ca="1" si="85"/>
        <v/>
      </c>
      <c r="BL52" s="289" t="str">
        <f t="shared" ca="1" si="86"/>
        <v/>
      </c>
      <c r="BM52" s="289" t="str">
        <f t="shared" ca="1" si="87"/>
        <v/>
      </c>
      <c r="BN52" s="289">
        <f t="shared" ca="1" si="88"/>
        <v>1</v>
      </c>
      <c r="BO52" s="289" t="str">
        <f t="shared" ca="1" si="89"/>
        <v/>
      </c>
      <c r="BP52" s="289"/>
      <c r="BQ52" s="83" t="e">
        <f t="shared" ca="1" si="53"/>
        <v>#VALUE!</v>
      </c>
      <c r="BR52" s="82" t="e">
        <f t="shared" ca="1" si="54"/>
        <v>#VALUE!</v>
      </c>
      <c r="BS52" s="83" t="e">
        <f t="shared" ca="1" si="55"/>
        <v>#VALUE!</v>
      </c>
      <c r="BT52" s="52" t="e">
        <f t="shared" ca="1" si="49"/>
        <v>#VALUE!</v>
      </c>
      <c r="BU52" s="51"/>
      <c r="BV52" s="52" t="e">
        <f t="shared" ca="1" si="50"/>
        <v>#VALUE!</v>
      </c>
      <c r="BW52" s="84" t="e">
        <f ca="1">VLOOKUP($BH$6,INDIRECT($BT52):$BP$861,2,FALSE)</f>
        <v>#VALUE!</v>
      </c>
      <c r="BX52" s="79" t="e">
        <f t="shared" ca="1" si="2"/>
        <v>#VALUE!</v>
      </c>
      <c r="BY52" s="78" t="e">
        <f t="shared" ca="1" si="3"/>
        <v>#VALUE!</v>
      </c>
      <c r="BZ52" s="78" t="e">
        <f t="shared" ca="1" si="4"/>
        <v>#VALUE!</v>
      </c>
      <c r="CA52" s="78" t="e">
        <f t="shared" ca="1" si="5"/>
        <v>#VALUE!</v>
      </c>
      <c r="CB52" s="78" t="e">
        <f t="shared" ca="1" si="6"/>
        <v>#VALUE!</v>
      </c>
      <c r="CC52" s="78" t="e">
        <f t="shared" ca="1" si="7"/>
        <v>#VALUE!</v>
      </c>
      <c r="CD52" s="78" t="e">
        <f t="shared" ca="1" si="8"/>
        <v>#VALUE!</v>
      </c>
      <c r="CE52" s="78" t="e">
        <f t="shared" ca="1" si="9"/>
        <v>#VALUE!</v>
      </c>
      <c r="CF52" s="78" t="e">
        <f t="shared" ca="1" si="10"/>
        <v>#VALUE!</v>
      </c>
      <c r="CG52" s="78" t="e">
        <f t="shared" ca="1" si="11"/>
        <v>#VALUE!</v>
      </c>
      <c r="CH52" s="79" t="e">
        <f t="shared" ca="1" si="12"/>
        <v>#VALUE!</v>
      </c>
      <c r="CI52" s="79" t="e">
        <f t="shared" ca="1" si="13"/>
        <v>#VALUE!</v>
      </c>
      <c r="CJ52" s="79" t="e">
        <f t="shared" ca="1" si="14"/>
        <v>#VALUE!</v>
      </c>
      <c r="CK52" s="79" t="e">
        <f t="shared" ca="1" si="15"/>
        <v>#VALUE!</v>
      </c>
      <c r="CL52" s="79" t="e">
        <f t="shared" ca="1" si="16"/>
        <v>#VALUE!</v>
      </c>
      <c r="CM52" s="79" t="e">
        <f t="shared" ca="1" si="17"/>
        <v>#VALUE!</v>
      </c>
      <c r="CN52" s="79" t="e">
        <f t="shared" ca="1" si="18"/>
        <v>#VALUE!</v>
      </c>
      <c r="CO52" s="79" t="e">
        <f t="shared" ca="1" si="19"/>
        <v>#VALUE!</v>
      </c>
      <c r="CP52" s="80" t="e">
        <f t="shared" ca="1" si="20"/>
        <v>#VALUE!</v>
      </c>
      <c r="CQ52" s="78" t="e">
        <f t="shared" ca="1" si="21"/>
        <v>#VALUE!</v>
      </c>
      <c r="DA52" s="81" t="str">
        <f t="shared" ca="1" si="51"/>
        <v/>
      </c>
      <c r="DB52" s="81" t="str">
        <f t="shared" ca="1" si="22"/>
        <v/>
      </c>
      <c r="DC52" s="81" t="str">
        <f t="shared" ca="1" si="23"/>
        <v/>
      </c>
      <c r="DD52" s="81" t="str">
        <f t="shared" ca="1" si="24"/>
        <v/>
      </c>
      <c r="DE52" s="81">
        <f t="shared" si="25"/>
        <v>0</v>
      </c>
      <c r="DF52" s="81" t="str">
        <f t="shared" ca="1" si="26"/>
        <v/>
      </c>
      <c r="DG52" s="81" t="str">
        <f t="shared" ca="1" si="27"/>
        <v/>
      </c>
      <c r="DH52" s="81" t="str">
        <f t="shared" ca="1" si="28"/>
        <v/>
      </c>
      <c r="DI52" s="81" t="str">
        <f t="shared" ca="1" si="29"/>
        <v/>
      </c>
      <c r="DJ52" s="81" t="str">
        <f t="shared" ca="1" si="30"/>
        <v/>
      </c>
      <c r="DK52" s="81" t="str">
        <f t="shared" ca="1" si="31"/>
        <v/>
      </c>
      <c r="DL52" s="81" t="str">
        <f t="shared" ca="1" si="32"/>
        <v/>
      </c>
      <c r="DM52" s="81" t="str">
        <f t="shared" ca="1" si="33"/>
        <v/>
      </c>
      <c r="DN52" s="81" t="str">
        <f t="shared" ca="1" si="34"/>
        <v/>
      </c>
      <c r="DO52" s="81" t="str">
        <f t="shared" ca="1" si="35"/>
        <v/>
      </c>
      <c r="DP52" s="81" t="str">
        <f t="shared" ca="1" si="36"/>
        <v/>
      </c>
      <c r="DQ52" s="81" t="str">
        <f t="shared" ca="1" si="37"/>
        <v/>
      </c>
      <c r="DR52" s="81" t="str">
        <f t="shared" ca="1" si="38"/>
        <v/>
      </c>
      <c r="DS52" s="81" t="str">
        <f t="shared" ca="1" si="39"/>
        <v/>
      </c>
      <c r="DT52" s="81" t="str">
        <f t="shared" ca="1" si="40"/>
        <v/>
      </c>
      <c r="DU52" s="81" t="str">
        <f t="shared" ca="1" si="41"/>
        <v/>
      </c>
      <c r="DV52" s="81" t="str">
        <f t="shared" ca="1" si="42"/>
        <v/>
      </c>
      <c r="DW52" s="81" t="str">
        <f t="shared" ca="1" si="43"/>
        <v/>
      </c>
      <c r="DX52" s="81" t="str">
        <f t="shared" ca="1" si="44"/>
        <v/>
      </c>
      <c r="DY52" s="81" t="str">
        <f t="shared" ca="1" si="45"/>
        <v/>
      </c>
      <c r="DZ52" s="81" t="str">
        <f t="shared" ca="1" si="46"/>
        <v/>
      </c>
      <c r="EA52" s="81" t="str">
        <f t="shared" ca="1" si="47"/>
        <v/>
      </c>
    </row>
    <row r="53" spans="1:131" s="85" customFormat="1" ht="16.2" thickBot="1" x14ac:dyDescent="0.35">
      <c r="A53" s="289">
        <f t="shared" ca="1" si="63"/>
        <v>6</v>
      </c>
      <c r="B53" s="289">
        <f t="shared" si="90"/>
        <v>45</v>
      </c>
      <c r="C53" s="294" t="s">
        <v>37</v>
      </c>
      <c r="D53" s="289" t="s">
        <v>0</v>
      </c>
      <c r="E53" s="289">
        <v>7</v>
      </c>
      <c r="F53" s="300">
        <v>1</v>
      </c>
      <c r="G53" s="300">
        <v>2</v>
      </c>
      <c r="H53" s="300">
        <v>2</v>
      </c>
      <c r="I53" s="300">
        <v>2</v>
      </c>
      <c r="J53" s="300">
        <v>2</v>
      </c>
      <c r="K53" s="300">
        <v>2</v>
      </c>
      <c r="L53" s="300">
        <v>1</v>
      </c>
      <c r="M53" s="300"/>
      <c r="N53" s="300">
        <f>SUM($F53:G53)</f>
        <v>3</v>
      </c>
      <c r="O53" s="300">
        <f>SUM($F53:H53)</f>
        <v>5</v>
      </c>
      <c r="P53" s="300">
        <f>SUM($F53:I53)</f>
        <v>7</v>
      </c>
      <c r="Q53" s="300">
        <f>SUM($F53:J53)</f>
        <v>9</v>
      </c>
      <c r="R53" s="300">
        <f>SUM($F53:K53)</f>
        <v>11</v>
      </c>
      <c r="S53" s="300">
        <f>SUM($F53:L53)</f>
        <v>12</v>
      </c>
      <c r="T53" s="300"/>
      <c r="U53" s="294"/>
      <c r="V53" s="289" t="str">
        <f t="shared" si="64"/>
        <v>C</v>
      </c>
      <c r="W53" s="289" t="str">
        <f t="shared" ca="1" si="65"/>
        <v>Db</v>
      </c>
      <c r="X53" s="289" t="str">
        <f t="shared" ca="1" si="66"/>
        <v>Eb</v>
      </c>
      <c r="Y53" s="289" t="str">
        <f t="shared" ca="1" si="67"/>
        <v>F</v>
      </c>
      <c r="Z53" s="289" t="str">
        <f t="shared" ca="1" si="68"/>
        <v>G</v>
      </c>
      <c r="AA53" s="289" t="str">
        <f t="shared" ca="1" si="69"/>
        <v>A</v>
      </c>
      <c r="AB53" s="289" t="str">
        <f t="shared" ca="1" si="70"/>
        <v>B</v>
      </c>
      <c r="AC53" s="289"/>
      <c r="AD53" s="294">
        <f t="shared" si="72"/>
        <v>67</v>
      </c>
      <c r="AE53" s="294">
        <f t="shared" ca="1" si="73"/>
        <v>166</v>
      </c>
      <c r="AF53" s="294">
        <f t="shared" ca="1" si="74"/>
        <v>167</v>
      </c>
      <c r="AG53" s="294">
        <f t="shared" ca="1" si="75"/>
        <v>70</v>
      </c>
      <c r="AH53" s="294">
        <f t="shared" ca="1" si="76"/>
        <v>71</v>
      </c>
      <c r="AI53" s="294">
        <f t="shared" ca="1" si="77"/>
        <v>65</v>
      </c>
      <c r="AJ53" s="294">
        <f t="shared" ca="1" si="78"/>
        <v>66</v>
      </c>
      <c r="AK53" s="294"/>
      <c r="AL53" s="294" t="str">
        <f>_xlfn.CONCAT(V53," min")</f>
        <v>C min</v>
      </c>
      <c r="AM53" s="294" t="str">
        <f ca="1">_xlfn.CONCAT(W53," aug")</f>
        <v>Db aug</v>
      </c>
      <c r="AN53" s="294" t="str">
        <f ca="1">_xlfn.CONCAT(X53," aug")</f>
        <v>Eb aug</v>
      </c>
      <c r="AO53" s="294" t="str">
        <f ca="1">_xlfn.CONCAT(Y53," maj")</f>
        <v>F maj</v>
      </c>
      <c r="AP53" s="294" t="str">
        <f ca="1">_xlfn.CONCAT(Z53," alt b")</f>
        <v>G alt b</v>
      </c>
      <c r="AQ53" s="294" t="str">
        <f ca="1">_xlfn.CONCAT(AA53," dim")</f>
        <v>A dim</v>
      </c>
      <c r="AR53" s="301" t="str">
        <f ca="1">_xlfn.CONCAT("*",W53,"7")</f>
        <v>*Db7</v>
      </c>
      <c r="AS53" s="294"/>
      <c r="AT53" s="294" t="str">
        <f t="shared" ca="1" si="95"/>
        <v/>
      </c>
      <c r="AU53" s="294" t="str">
        <f t="shared" ca="1" si="95"/>
        <v/>
      </c>
      <c r="AV53" s="294" t="str">
        <f t="shared" ca="1" si="95"/>
        <v/>
      </c>
      <c r="AW53" s="294">
        <f t="shared" ca="1" si="95"/>
        <v>1</v>
      </c>
      <c r="AX53" s="294" t="str">
        <f t="shared" ca="1" si="95"/>
        <v/>
      </c>
      <c r="AY53" s="294">
        <f t="shared" ca="1" si="95"/>
        <v>1</v>
      </c>
      <c r="AZ53" s="294" t="str">
        <f t="shared" ca="1" si="95"/>
        <v/>
      </c>
      <c r="BA53" s="294">
        <f t="shared" ca="1" si="95"/>
        <v>1</v>
      </c>
      <c r="BB53" s="294" t="str">
        <f t="shared" ca="1" si="95"/>
        <v/>
      </c>
      <c r="BC53" s="294" t="str">
        <f t="shared" ca="1" si="95"/>
        <v/>
      </c>
      <c r="BD53" s="294" t="str">
        <f t="shared" ca="1" si="95"/>
        <v/>
      </c>
      <c r="BE53" s="294" t="str">
        <f t="shared" ca="1" si="95"/>
        <v/>
      </c>
      <c r="BF53" s="289">
        <f t="shared" ca="1" si="80"/>
        <v>3</v>
      </c>
      <c r="BG53" s="302">
        <f t="shared" ca="1" si="81"/>
        <v>42.857142857142854</v>
      </c>
      <c r="BH53" s="289">
        <f t="shared" ca="1" si="82"/>
        <v>6</v>
      </c>
      <c r="BI53" s="289" t="str">
        <f t="shared" ca="1" si="83"/>
        <v/>
      </c>
      <c r="BJ53" s="289" t="str">
        <f t="shared" ca="1" si="84"/>
        <v/>
      </c>
      <c r="BK53" s="289" t="str">
        <f t="shared" ca="1" si="85"/>
        <v/>
      </c>
      <c r="BL53" s="289" t="str">
        <f t="shared" ca="1" si="86"/>
        <v/>
      </c>
      <c r="BM53" s="289" t="str">
        <f t="shared" ca="1" si="87"/>
        <v/>
      </c>
      <c r="BN53" s="289">
        <f t="shared" ca="1" si="88"/>
        <v>1</v>
      </c>
      <c r="BO53" s="289" t="str">
        <f t="shared" ca="1" si="89"/>
        <v/>
      </c>
      <c r="BP53" s="289"/>
      <c r="BQ53" s="83" t="e">
        <f t="shared" ca="1" si="53"/>
        <v>#VALUE!</v>
      </c>
      <c r="BR53" s="82" t="e">
        <f t="shared" ca="1" si="54"/>
        <v>#VALUE!</v>
      </c>
      <c r="BS53" s="83" t="e">
        <f t="shared" ca="1" si="55"/>
        <v>#VALUE!</v>
      </c>
      <c r="BT53" s="52" t="e">
        <f t="shared" ca="1" si="49"/>
        <v>#VALUE!</v>
      </c>
      <c r="BU53" s="51"/>
      <c r="BV53" s="52" t="e">
        <f t="shared" ca="1" si="50"/>
        <v>#VALUE!</v>
      </c>
      <c r="BW53" s="84" t="e">
        <f ca="1">VLOOKUP($BH$6,INDIRECT($BT53):$BP$861,2,FALSE)</f>
        <v>#VALUE!</v>
      </c>
      <c r="BX53" s="79" t="e">
        <f t="shared" ca="1" si="2"/>
        <v>#VALUE!</v>
      </c>
      <c r="BY53" s="78" t="e">
        <f t="shared" ca="1" si="3"/>
        <v>#VALUE!</v>
      </c>
      <c r="BZ53" s="78" t="e">
        <f t="shared" ca="1" si="4"/>
        <v>#VALUE!</v>
      </c>
      <c r="CA53" s="78" t="e">
        <f t="shared" ca="1" si="5"/>
        <v>#VALUE!</v>
      </c>
      <c r="CB53" s="78" t="e">
        <f t="shared" ca="1" si="6"/>
        <v>#VALUE!</v>
      </c>
      <c r="CC53" s="78" t="e">
        <f t="shared" ca="1" si="7"/>
        <v>#VALUE!</v>
      </c>
      <c r="CD53" s="78" t="e">
        <f t="shared" ca="1" si="8"/>
        <v>#VALUE!</v>
      </c>
      <c r="CE53" s="78" t="e">
        <f t="shared" ca="1" si="9"/>
        <v>#VALUE!</v>
      </c>
      <c r="CF53" s="78" t="e">
        <f t="shared" ca="1" si="10"/>
        <v>#VALUE!</v>
      </c>
      <c r="CG53" s="78" t="e">
        <f t="shared" ca="1" si="11"/>
        <v>#VALUE!</v>
      </c>
      <c r="CH53" s="79" t="e">
        <f t="shared" ca="1" si="12"/>
        <v>#VALUE!</v>
      </c>
      <c r="CI53" s="79" t="e">
        <f t="shared" ca="1" si="13"/>
        <v>#VALUE!</v>
      </c>
      <c r="CJ53" s="79" t="e">
        <f t="shared" ca="1" si="14"/>
        <v>#VALUE!</v>
      </c>
      <c r="CK53" s="79" t="e">
        <f t="shared" ca="1" si="15"/>
        <v>#VALUE!</v>
      </c>
      <c r="CL53" s="79" t="e">
        <f t="shared" ca="1" si="16"/>
        <v>#VALUE!</v>
      </c>
      <c r="CM53" s="79" t="e">
        <f t="shared" ca="1" si="17"/>
        <v>#VALUE!</v>
      </c>
      <c r="CN53" s="79" t="e">
        <f t="shared" ca="1" si="18"/>
        <v>#VALUE!</v>
      </c>
      <c r="CO53" s="79" t="e">
        <f t="shared" ca="1" si="19"/>
        <v>#VALUE!</v>
      </c>
      <c r="CP53" s="80" t="e">
        <f t="shared" ca="1" si="20"/>
        <v>#VALUE!</v>
      </c>
      <c r="CQ53" s="78" t="e">
        <f t="shared" ca="1" si="21"/>
        <v>#VALUE!</v>
      </c>
      <c r="DA53" s="81" t="str">
        <f t="shared" ca="1" si="51"/>
        <v/>
      </c>
      <c r="DB53" s="81" t="str">
        <f t="shared" ca="1" si="22"/>
        <v/>
      </c>
      <c r="DC53" s="81" t="str">
        <f t="shared" ca="1" si="23"/>
        <v/>
      </c>
      <c r="DD53" s="81" t="str">
        <f t="shared" ca="1" si="24"/>
        <v/>
      </c>
      <c r="DE53" s="81">
        <f t="shared" si="25"/>
        <v>0</v>
      </c>
      <c r="DF53" s="81" t="str">
        <f t="shared" ca="1" si="26"/>
        <v/>
      </c>
      <c r="DG53" s="81" t="str">
        <f t="shared" ca="1" si="27"/>
        <v/>
      </c>
      <c r="DH53" s="81" t="str">
        <f t="shared" ca="1" si="28"/>
        <v/>
      </c>
      <c r="DI53" s="81" t="str">
        <f t="shared" ca="1" si="29"/>
        <v/>
      </c>
      <c r="DJ53" s="81" t="str">
        <f t="shared" ca="1" si="30"/>
        <v/>
      </c>
      <c r="DK53" s="81" t="str">
        <f t="shared" ca="1" si="31"/>
        <v/>
      </c>
      <c r="DL53" s="81" t="str">
        <f t="shared" ca="1" si="32"/>
        <v/>
      </c>
      <c r="DM53" s="81" t="str">
        <f t="shared" ca="1" si="33"/>
        <v/>
      </c>
      <c r="DN53" s="81" t="str">
        <f t="shared" ca="1" si="34"/>
        <v/>
      </c>
      <c r="DO53" s="81" t="str">
        <f t="shared" ca="1" si="35"/>
        <v/>
      </c>
      <c r="DP53" s="81" t="str">
        <f t="shared" ca="1" si="36"/>
        <v/>
      </c>
      <c r="DQ53" s="81" t="str">
        <f t="shared" ca="1" si="37"/>
        <v/>
      </c>
      <c r="DR53" s="81" t="str">
        <f t="shared" ca="1" si="38"/>
        <v/>
      </c>
      <c r="DS53" s="81" t="str">
        <f t="shared" ca="1" si="39"/>
        <v/>
      </c>
      <c r="DT53" s="81" t="str">
        <f t="shared" ca="1" si="40"/>
        <v/>
      </c>
      <c r="DU53" s="81" t="str">
        <f t="shared" ca="1" si="41"/>
        <v/>
      </c>
      <c r="DV53" s="81" t="str">
        <f t="shared" ca="1" si="42"/>
        <v/>
      </c>
      <c r="DW53" s="81" t="str">
        <f t="shared" ca="1" si="43"/>
        <v/>
      </c>
      <c r="DX53" s="81" t="str">
        <f t="shared" ca="1" si="44"/>
        <v/>
      </c>
      <c r="DY53" s="81" t="str">
        <f t="shared" ca="1" si="45"/>
        <v/>
      </c>
      <c r="DZ53" s="81" t="str">
        <f t="shared" ca="1" si="46"/>
        <v/>
      </c>
      <c r="EA53" s="81" t="str">
        <f t="shared" ca="1" si="47"/>
        <v/>
      </c>
    </row>
    <row r="54" spans="1:131" s="85" customFormat="1" ht="15.6" x14ac:dyDescent="0.3">
      <c r="A54" s="289" t="str">
        <f t="shared" ca="1" si="63"/>
        <v/>
      </c>
      <c r="B54" s="289">
        <f t="shared" si="90"/>
        <v>46</v>
      </c>
      <c r="C54" s="294" t="s">
        <v>38</v>
      </c>
      <c r="D54" s="289" t="s">
        <v>0</v>
      </c>
      <c r="E54" s="289">
        <v>7</v>
      </c>
      <c r="F54" s="300">
        <v>1</v>
      </c>
      <c r="G54" s="300">
        <v>3</v>
      </c>
      <c r="H54" s="300">
        <v>1</v>
      </c>
      <c r="I54" s="300">
        <v>1</v>
      </c>
      <c r="J54" s="300">
        <v>3</v>
      </c>
      <c r="K54" s="300">
        <v>2</v>
      </c>
      <c r="L54" s="300">
        <v>1</v>
      </c>
      <c r="M54" s="300"/>
      <c r="N54" s="300">
        <f>SUM($F54:G54)</f>
        <v>4</v>
      </c>
      <c r="O54" s="300">
        <f>SUM($F54:H54)</f>
        <v>5</v>
      </c>
      <c r="P54" s="300">
        <f>SUM($F54:I54)</f>
        <v>6</v>
      </c>
      <c r="Q54" s="300">
        <f>SUM($F54:J54)</f>
        <v>9</v>
      </c>
      <c r="R54" s="300">
        <f>SUM($F54:K54)</f>
        <v>11</v>
      </c>
      <c r="S54" s="300">
        <f>SUM($F54:L54)</f>
        <v>12</v>
      </c>
      <c r="T54" s="300"/>
      <c r="U54" s="294"/>
      <c r="V54" s="289" t="str">
        <f t="shared" si="64"/>
        <v>C</v>
      </c>
      <c r="W54" s="289" t="str">
        <f t="shared" ca="1" si="65"/>
        <v>Db</v>
      </c>
      <c r="X54" s="289" t="str">
        <f t="shared" ca="1" si="66"/>
        <v>E</v>
      </c>
      <c r="Y54" s="289" t="str">
        <f t="shared" ca="1" si="67"/>
        <v>F</v>
      </c>
      <c r="Z54" s="289" t="str">
        <f t="shared" ca="1" si="68"/>
        <v>Gb</v>
      </c>
      <c r="AA54" s="289" t="str">
        <f t="shared" ca="1" si="69"/>
        <v>A</v>
      </c>
      <c r="AB54" s="289" t="str">
        <f t="shared" ca="1" si="70"/>
        <v>B</v>
      </c>
      <c r="AC54" s="289"/>
      <c r="AD54" s="294">
        <f t="shared" si="72"/>
        <v>67</v>
      </c>
      <c r="AE54" s="294">
        <f t="shared" ca="1" si="73"/>
        <v>166</v>
      </c>
      <c r="AF54" s="294">
        <f t="shared" ca="1" si="74"/>
        <v>69</v>
      </c>
      <c r="AG54" s="294">
        <f t="shared" ca="1" si="75"/>
        <v>70</v>
      </c>
      <c r="AH54" s="294">
        <f t="shared" ca="1" si="76"/>
        <v>169</v>
      </c>
      <c r="AI54" s="294">
        <f t="shared" ca="1" si="77"/>
        <v>65</v>
      </c>
      <c r="AJ54" s="294">
        <f t="shared" ca="1" si="78"/>
        <v>66</v>
      </c>
      <c r="AK54" s="294"/>
      <c r="AL54" s="294" t="str">
        <f>_xlfn.CONCAT(V54," alt b")</f>
        <v>C alt b</v>
      </c>
      <c r="AM54" s="294" t="str">
        <f ca="1">_xlfn.CONCAT(W54," aug")</f>
        <v>Db aug</v>
      </c>
      <c r="AN54" s="294" t="str">
        <f ca="1">_xlfn.CONCAT(X54," sus2")</f>
        <v>E sus2</v>
      </c>
      <c r="AO54" s="294" t="str">
        <f ca="1">_xlfn.CONCAT(Y54," maj")</f>
        <v>F maj</v>
      </c>
      <c r="AP54" s="294" t="str">
        <f ca="1">_xlfn.CONCAT(Z54," sus4")</f>
        <v>Gb sus4</v>
      </c>
      <c r="AQ54" s="294" t="str">
        <f ca="1">_xlfn.CONCAT(AA54," min")</f>
        <v>A min</v>
      </c>
      <c r="AR54" s="301" t="str">
        <f ca="1">_xlfn.CONCAT("*",W54,"7")</f>
        <v>*Db7</v>
      </c>
      <c r="AS54" s="294"/>
      <c r="AT54" s="294" t="str">
        <f t="shared" ca="1" si="95"/>
        <v/>
      </c>
      <c r="AU54" s="294" t="str">
        <f t="shared" ca="1" si="95"/>
        <v/>
      </c>
      <c r="AV54" s="294" t="str">
        <f t="shared" ca="1" si="95"/>
        <v/>
      </c>
      <c r="AW54" s="294" t="str">
        <f t="shared" ca="1" si="95"/>
        <v/>
      </c>
      <c r="AX54" s="294" t="str">
        <f t="shared" ca="1" si="95"/>
        <v/>
      </c>
      <c r="AY54" s="294">
        <f t="shared" ca="1" si="95"/>
        <v>1</v>
      </c>
      <c r="AZ54" s="294" t="str">
        <f t="shared" ca="1" si="95"/>
        <v/>
      </c>
      <c r="BA54" s="294" t="str">
        <f t="shared" ca="1" si="95"/>
        <v/>
      </c>
      <c r="BB54" s="294" t="str">
        <f t="shared" ca="1" si="95"/>
        <v/>
      </c>
      <c r="BC54" s="294" t="str">
        <f t="shared" ca="1" si="95"/>
        <v/>
      </c>
      <c r="BD54" s="294" t="str">
        <f t="shared" ca="1" si="95"/>
        <v/>
      </c>
      <c r="BE54" s="294" t="str">
        <f t="shared" ca="1" si="95"/>
        <v/>
      </c>
      <c r="BF54" s="289">
        <f t="shared" ca="1" si="80"/>
        <v>1</v>
      </c>
      <c r="BG54" s="302">
        <f t="shared" ca="1" si="81"/>
        <v>14.285714285714285</v>
      </c>
      <c r="BH54" s="289" t="str">
        <f t="shared" ca="1" si="82"/>
        <v/>
      </c>
      <c r="BI54" s="289" t="str">
        <f t="shared" ca="1" si="83"/>
        <v/>
      </c>
      <c r="BJ54" s="289" t="str">
        <f t="shared" ca="1" si="84"/>
        <v/>
      </c>
      <c r="BK54" s="289" t="str">
        <f t="shared" ca="1" si="85"/>
        <v/>
      </c>
      <c r="BL54" s="289" t="str">
        <f t="shared" ca="1" si="86"/>
        <v/>
      </c>
      <c r="BM54" s="289" t="str">
        <f t="shared" ca="1" si="87"/>
        <v/>
      </c>
      <c r="BN54" s="289" t="str">
        <f t="shared" ca="1" si="88"/>
        <v/>
      </c>
      <c r="BO54" s="289" t="str">
        <f t="shared" ca="1" si="89"/>
        <v/>
      </c>
      <c r="BP54" s="289"/>
      <c r="BQ54" s="83" t="e">
        <f t="shared" ca="1" si="53"/>
        <v>#VALUE!</v>
      </c>
      <c r="BR54" s="82" t="e">
        <f t="shared" ca="1" si="54"/>
        <v>#VALUE!</v>
      </c>
      <c r="BS54" s="83" t="e">
        <f t="shared" ca="1" si="55"/>
        <v>#VALUE!</v>
      </c>
      <c r="BT54" s="52" t="e">
        <f t="shared" ca="1" si="49"/>
        <v>#VALUE!</v>
      </c>
      <c r="BU54" s="51"/>
      <c r="BV54" s="52" t="e">
        <f t="shared" ca="1" si="50"/>
        <v>#VALUE!</v>
      </c>
      <c r="BW54" s="84" t="e">
        <f ca="1">VLOOKUP($BH$6,INDIRECT($BT54):$BP$861,2,FALSE)</f>
        <v>#VALUE!</v>
      </c>
      <c r="BX54" s="79" t="e">
        <f t="shared" ca="1" si="2"/>
        <v>#VALUE!</v>
      </c>
      <c r="BY54" s="78" t="e">
        <f t="shared" ca="1" si="3"/>
        <v>#VALUE!</v>
      </c>
      <c r="BZ54" s="78" t="e">
        <f t="shared" ca="1" si="4"/>
        <v>#VALUE!</v>
      </c>
      <c r="CA54" s="78" t="e">
        <f t="shared" ca="1" si="5"/>
        <v>#VALUE!</v>
      </c>
      <c r="CB54" s="78" t="e">
        <f t="shared" ca="1" si="6"/>
        <v>#VALUE!</v>
      </c>
      <c r="CC54" s="78" t="e">
        <f t="shared" ca="1" si="7"/>
        <v>#VALUE!</v>
      </c>
      <c r="CD54" s="78" t="e">
        <f t="shared" ca="1" si="8"/>
        <v>#VALUE!</v>
      </c>
      <c r="CE54" s="78" t="e">
        <f t="shared" ca="1" si="9"/>
        <v>#VALUE!</v>
      </c>
      <c r="CF54" s="78" t="e">
        <f t="shared" ca="1" si="10"/>
        <v>#VALUE!</v>
      </c>
      <c r="CG54" s="78" t="e">
        <f t="shared" ca="1" si="11"/>
        <v>#VALUE!</v>
      </c>
      <c r="CH54" s="79" t="e">
        <f t="shared" ca="1" si="12"/>
        <v>#VALUE!</v>
      </c>
      <c r="CI54" s="79" t="e">
        <f t="shared" ca="1" si="13"/>
        <v>#VALUE!</v>
      </c>
      <c r="CJ54" s="79" t="e">
        <f t="shared" ca="1" si="14"/>
        <v>#VALUE!</v>
      </c>
      <c r="CK54" s="79" t="e">
        <f t="shared" ca="1" si="15"/>
        <v>#VALUE!</v>
      </c>
      <c r="CL54" s="79" t="e">
        <f t="shared" ca="1" si="16"/>
        <v>#VALUE!</v>
      </c>
      <c r="CM54" s="79" t="e">
        <f t="shared" ca="1" si="17"/>
        <v>#VALUE!</v>
      </c>
      <c r="CN54" s="79" t="e">
        <f t="shared" ca="1" si="18"/>
        <v>#VALUE!</v>
      </c>
      <c r="CO54" s="79" t="e">
        <f t="shared" ca="1" si="19"/>
        <v>#VALUE!</v>
      </c>
      <c r="CP54" s="80" t="e">
        <f t="shared" ca="1" si="20"/>
        <v>#VALUE!</v>
      </c>
      <c r="CQ54" s="78" t="e">
        <f t="shared" ca="1" si="21"/>
        <v>#VALUE!</v>
      </c>
      <c r="DA54" s="81" t="str">
        <f t="shared" ca="1" si="51"/>
        <v/>
      </c>
      <c r="DB54" s="81" t="str">
        <f t="shared" ca="1" si="22"/>
        <v/>
      </c>
      <c r="DC54" s="81" t="str">
        <f t="shared" ca="1" si="23"/>
        <v/>
      </c>
      <c r="DD54" s="81" t="str">
        <f t="shared" ca="1" si="24"/>
        <v/>
      </c>
      <c r="DE54" s="81">
        <f t="shared" si="25"/>
        <v>0</v>
      </c>
      <c r="DF54" s="81" t="str">
        <f t="shared" ca="1" si="26"/>
        <v/>
      </c>
      <c r="DG54" s="81" t="str">
        <f t="shared" ca="1" si="27"/>
        <v/>
      </c>
      <c r="DH54" s="81" t="str">
        <f t="shared" ca="1" si="28"/>
        <v/>
      </c>
      <c r="DI54" s="81" t="str">
        <f t="shared" ca="1" si="29"/>
        <v/>
      </c>
      <c r="DJ54" s="81" t="str">
        <f t="shared" ca="1" si="30"/>
        <v/>
      </c>
      <c r="DK54" s="81" t="str">
        <f t="shared" ca="1" si="31"/>
        <v/>
      </c>
      <c r="DL54" s="81" t="str">
        <f t="shared" ca="1" si="32"/>
        <v/>
      </c>
      <c r="DM54" s="81" t="str">
        <f t="shared" ca="1" si="33"/>
        <v/>
      </c>
      <c r="DN54" s="81" t="str">
        <f t="shared" ca="1" si="34"/>
        <v/>
      </c>
      <c r="DO54" s="81" t="str">
        <f t="shared" ca="1" si="35"/>
        <v/>
      </c>
      <c r="DP54" s="81" t="str">
        <f t="shared" ca="1" si="36"/>
        <v/>
      </c>
      <c r="DQ54" s="81" t="str">
        <f t="shared" ca="1" si="37"/>
        <v/>
      </c>
      <c r="DR54" s="81" t="str">
        <f t="shared" ca="1" si="38"/>
        <v/>
      </c>
      <c r="DS54" s="81" t="str">
        <f t="shared" ca="1" si="39"/>
        <v/>
      </c>
      <c r="DT54" s="81" t="str">
        <f t="shared" ca="1" si="40"/>
        <v/>
      </c>
      <c r="DU54" s="81" t="str">
        <f t="shared" ca="1" si="41"/>
        <v/>
      </c>
      <c r="DV54" s="81" t="str">
        <f t="shared" ca="1" si="42"/>
        <v/>
      </c>
      <c r="DW54" s="81" t="str">
        <f t="shared" ca="1" si="43"/>
        <v/>
      </c>
      <c r="DX54" s="81" t="str">
        <f t="shared" ca="1" si="44"/>
        <v/>
      </c>
      <c r="DY54" s="81" t="str">
        <f t="shared" ca="1" si="45"/>
        <v/>
      </c>
      <c r="DZ54" s="81" t="str">
        <f t="shared" ca="1" si="46"/>
        <v/>
      </c>
      <c r="EA54" s="81" t="str">
        <f t="shared" ca="1" si="47"/>
        <v/>
      </c>
    </row>
    <row r="55" spans="1:131" s="85" customFormat="1" ht="15.6" x14ac:dyDescent="0.3">
      <c r="A55" s="289" t="str">
        <f t="shared" ca="1" si="63"/>
        <v/>
      </c>
      <c r="B55" s="289">
        <f t="shared" si="90"/>
        <v>47</v>
      </c>
      <c r="C55" s="294" t="s">
        <v>39</v>
      </c>
      <c r="D55" s="289" t="s">
        <v>0</v>
      </c>
      <c r="E55" s="289">
        <v>7</v>
      </c>
      <c r="F55" s="300">
        <v>1</v>
      </c>
      <c r="G55" s="300">
        <v>3</v>
      </c>
      <c r="H55" s="300">
        <v>2</v>
      </c>
      <c r="I55" s="300">
        <v>1</v>
      </c>
      <c r="J55" s="300">
        <v>1</v>
      </c>
      <c r="K55" s="300">
        <v>3</v>
      </c>
      <c r="L55" s="300">
        <v>1</v>
      </c>
      <c r="M55" s="300"/>
      <c r="N55" s="300">
        <f>SUM($F55:G55)</f>
        <v>4</v>
      </c>
      <c r="O55" s="300">
        <f>SUM($F55:H55)</f>
        <v>6</v>
      </c>
      <c r="P55" s="300">
        <f>SUM($F55:I55)</f>
        <v>7</v>
      </c>
      <c r="Q55" s="300">
        <f>SUM($F55:J55)</f>
        <v>8</v>
      </c>
      <c r="R55" s="300">
        <f>SUM($F55:K55)</f>
        <v>11</v>
      </c>
      <c r="S55" s="300">
        <f>SUM($F55:L55)</f>
        <v>12</v>
      </c>
      <c r="T55" s="300"/>
      <c r="U55" s="294"/>
      <c r="V55" s="289" t="str">
        <f t="shared" si="64"/>
        <v>C</v>
      </c>
      <c r="W55" s="289" t="str">
        <f t="shared" ca="1" si="65"/>
        <v>Db</v>
      </c>
      <c r="X55" s="289" t="str">
        <f t="shared" ca="1" si="66"/>
        <v>E</v>
      </c>
      <c r="Y55" s="289" t="str">
        <f t="shared" ca="1" si="67"/>
        <v>Gb</v>
      </c>
      <c r="Z55" s="289" t="str">
        <f t="shared" ca="1" si="68"/>
        <v>G</v>
      </c>
      <c r="AA55" s="289" t="str">
        <f t="shared" ca="1" si="69"/>
        <v>Ab</v>
      </c>
      <c r="AB55" s="289" t="str">
        <f t="shared" ca="1" si="70"/>
        <v>B</v>
      </c>
      <c r="AC55" s="289"/>
      <c r="AD55" s="294">
        <f t="shared" si="72"/>
        <v>67</v>
      </c>
      <c r="AE55" s="294">
        <f t="shared" ca="1" si="73"/>
        <v>166</v>
      </c>
      <c r="AF55" s="294">
        <f t="shared" ca="1" si="74"/>
        <v>69</v>
      </c>
      <c r="AG55" s="294">
        <f t="shared" ca="1" si="75"/>
        <v>169</v>
      </c>
      <c r="AH55" s="294">
        <f t="shared" ca="1" si="76"/>
        <v>71</v>
      </c>
      <c r="AI55" s="294">
        <f t="shared" ca="1" si="77"/>
        <v>163</v>
      </c>
      <c r="AJ55" s="294">
        <f t="shared" ca="1" si="78"/>
        <v>66</v>
      </c>
      <c r="AK55" s="294"/>
      <c r="AL55" s="294" t="str">
        <f>_xlfn.CONCAT(V55," maj")</f>
        <v>C maj</v>
      </c>
      <c r="AM55" s="294" t="str">
        <f ca="1">_xlfn.CONCAT(W55," sus4")</f>
        <v>Db sus4</v>
      </c>
      <c r="AN55" s="294" t="str">
        <f ca="1">_xlfn.CONCAT(X55," min")</f>
        <v>E min</v>
      </c>
      <c r="AO55" s="301" t="str">
        <f ca="1">_xlfn.CONCAT("*",AA55,"7")</f>
        <v>*Ab7</v>
      </c>
      <c r="AP55" s="294" t="str">
        <f t="shared" ref="AO55:AP57" ca="1" si="101">_xlfn.CONCAT(Z55," alt b")</f>
        <v>G alt b</v>
      </c>
      <c r="AQ55" s="294" t="str">
        <f ca="1">_xlfn.CONCAT(AA55," aug")</f>
        <v>Ab aug</v>
      </c>
      <c r="AR55" s="294" t="str">
        <f ca="1">_xlfn.CONCAT(AB55," sus2")</f>
        <v>B sus2</v>
      </c>
      <c r="AS55" s="294"/>
      <c r="AT55" s="294" t="str">
        <f t="shared" ref="AT55:BE57" ca="1" si="102">IF(AT$9=$AD55,1,IF(AT$9=$AE55,1,IF(AT$9=$AF55,1,IF(AT$9=$AG55,1,IF(AT$9=$AH55,1,IF(AT$9=$AI55,1,IF(AT$9=$AJ55,1,"")))))))</f>
        <v/>
      </c>
      <c r="AU55" s="294" t="str">
        <f t="shared" ca="1" si="102"/>
        <v/>
      </c>
      <c r="AV55" s="294" t="str">
        <f t="shared" ca="1" si="102"/>
        <v/>
      </c>
      <c r="AW55" s="294" t="str">
        <f t="shared" ca="1" si="102"/>
        <v/>
      </c>
      <c r="AX55" s="294" t="str">
        <f t="shared" ca="1" si="102"/>
        <v/>
      </c>
      <c r="AY55" s="294" t="str">
        <f t="shared" ca="1" si="102"/>
        <v/>
      </c>
      <c r="AZ55" s="294" t="str">
        <f t="shared" ca="1" si="102"/>
        <v/>
      </c>
      <c r="BA55" s="294">
        <f t="shared" ca="1" si="102"/>
        <v>1</v>
      </c>
      <c r="BB55" s="294" t="str">
        <f t="shared" ca="1" si="102"/>
        <v/>
      </c>
      <c r="BC55" s="294" t="str">
        <f t="shared" ca="1" si="102"/>
        <v/>
      </c>
      <c r="BD55" s="294" t="str">
        <f t="shared" ca="1" si="102"/>
        <v/>
      </c>
      <c r="BE55" s="294" t="str">
        <f t="shared" ca="1" si="102"/>
        <v/>
      </c>
      <c r="BF55" s="289">
        <f t="shared" ca="1" si="80"/>
        <v>1</v>
      </c>
      <c r="BG55" s="302">
        <f t="shared" ca="1" si="81"/>
        <v>14.285714285714285</v>
      </c>
      <c r="BH55" s="289" t="str">
        <f t="shared" ca="1" si="82"/>
        <v/>
      </c>
      <c r="BI55" s="289" t="str">
        <f t="shared" ca="1" si="83"/>
        <v/>
      </c>
      <c r="BJ55" s="289" t="str">
        <f t="shared" ca="1" si="84"/>
        <v/>
      </c>
      <c r="BK55" s="289" t="str">
        <f t="shared" ca="1" si="85"/>
        <v/>
      </c>
      <c r="BL55" s="289" t="str">
        <f t="shared" ca="1" si="86"/>
        <v/>
      </c>
      <c r="BM55" s="289" t="str">
        <f t="shared" ca="1" si="87"/>
        <v/>
      </c>
      <c r="BN55" s="289" t="str">
        <f t="shared" ca="1" si="88"/>
        <v/>
      </c>
      <c r="BO55" s="289" t="str">
        <f t="shared" ca="1" si="89"/>
        <v/>
      </c>
      <c r="BP55" s="289"/>
      <c r="BQ55" s="83"/>
      <c r="BR55" s="82"/>
      <c r="BS55" s="83"/>
      <c r="BT55" s="52"/>
      <c r="BU55" s="51"/>
      <c r="BV55" s="52"/>
      <c r="BW55" s="84"/>
      <c r="BX55" s="97"/>
      <c r="BY55" s="84"/>
      <c r="BZ55" s="84"/>
      <c r="CA55" s="84"/>
      <c r="CB55" s="84"/>
      <c r="CC55" s="84"/>
      <c r="CD55" s="84"/>
      <c r="CE55" s="84"/>
      <c r="CF55" s="84"/>
      <c r="CG55" s="84"/>
      <c r="CH55" s="97"/>
      <c r="CI55" s="97"/>
      <c r="CJ55" s="97"/>
      <c r="CK55" s="97"/>
      <c r="CL55" s="97"/>
      <c r="CM55" s="97"/>
      <c r="CN55" s="97"/>
      <c r="CO55" s="97"/>
      <c r="CP55" s="57">
        <f ca="1">MAX($CP57:$CP64)</f>
        <v>60</v>
      </c>
      <c r="CQ55" s="57">
        <f ca="1">MIN($CP57:$CP64)</f>
        <v>60</v>
      </c>
      <c r="CR55" s="58">
        <f ca="1">MEDIAN(CP57:CP64)</f>
        <v>60</v>
      </c>
      <c r="CS55" s="51">
        <f ca="1">_xlfn.MODE.SNGL(CP57:CP64)</f>
        <v>60</v>
      </c>
      <c r="DA55" s="83"/>
      <c r="DB55" s="82"/>
      <c r="DC55" s="83"/>
      <c r="DD55" s="52"/>
      <c r="DE55" s="51"/>
      <c r="DF55" s="52"/>
      <c r="DG55" s="84"/>
      <c r="DH55" s="97"/>
      <c r="DI55" s="84"/>
      <c r="DJ55" s="84"/>
      <c r="DK55" s="84"/>
      <c r="DL55" s="84"/>
      <c r="DM55" s="84"/>
      <c r="DN55" s="84"/>
      <c r="DO55" s="84"/>
      <c r="DP55" s="84"/>
      <c r="DQ55" s="84"/>
      <c r="DR55" s="97"/>
      <c r="DS55" s="97"/>
      <c r="DT55" s="97"/>
      <c r="DU55" s="97"/>
      <c r="DV55" s="97"/>
      <c r="DW55" s="97"/>
      <c r="DX55" s="97"/>
      <c r="DY55" s="97"/>
      <c r="DZ55" s="57">
        <f ca="1">MAX($CP57:$CP64)</f>
        <v>60</v>
      </c>
      <c r="EA55" s="57">
        <f ca="1">MIN($CP57:$CP64)</f>
        <v>60</v>
      </c>
    </row>
    <row r="56" spans="1:131" s="85" customFormat="1" ht="126" customHeight="1" thickBot="1" x14ac:dyDescent="0.3">
      <c r="A56" s="289" t="str">
        <f t="shared" ca="1" si="63"/>
        <v/>
      </c>
      <c r="B56" s="289">
        <f t="shared" si="90"/>
        <v>48</v>
      </c>
      <c r="C56" s="294" t="s">
        <v>40</v>
      </c>
      <c r="D56" s="289" t="s">
        <v>0</v>
      </c>
      <c r="E56" s="289">
        <v>7</v>
      </c>
      <c r="F56" s="300">
        <v>1</v>
      </c>
      <c r="G56" s="300">
        <v>2</v>
      </c>
      <c r="H56" s="300">
        <v>3</v>
      </c>
      <c r="I56" s="300">
        <v>1</v>
      </c>
      <c r="J56" s="300">
        <v>1</v>
      </c>
      <c r="K56" s="300">
        <v>3</v>
      </c>
      <c r="L56" s="300">
        <v>1</v>
      </c>
      <c r="M56" s="300"/>
      <c r="N56" s="300">
        <f>SUM($F56:G56)</f>
        <v>3</v>
      </c>
      <c r="O56" s="300">
        <f>SUM($F56:H56)</f>
        <v>6</v>
      </c>
      <c r="P56" s="300">
        <f>SUM($F56:I56)</f>
        <v>7</v>
      </c>
      <c r="Q56" s="300">
        <f>SUM($F56:J56)</f>
        <v>8</v>
      </c>
      <c r="R56" s="300">
        <f>SUM($F56:K56)</f>
        <v>11</v>
      </c>
      <c r="S56" s="300">
        <f>SUM($F56:L56)</f>
        <v>12</v>
      </c>
      <c r="T56" s="300"/>
      <c r="U56" s="294"/>
      <c r="V56" s="289" t="str">
        <f t="shared" si="64"/>
        <v>C</v>
      </c>
      <c r="W56" s="289" t="str">
        <f t="shared" ca="1" si="65"/>
        <v>Db</v>
      </c>
      <c r="X56" s="289" t="str">
        <f t="shared" ca="1" si="66"/>
        <v>Eb</v>
      </c>
      <c r="Y56" s="289" t="str">
        <f t="shared" ca="1" si="67"/>
        <v>Gb</v>
      </c>
      <c r="Z56" s="289" t="str">
        <f t="shared" ca="1" si="68"/>
        <v>G</v>
      </c>
      <c r="AA56" s="289" t="str">
        <f t="shared" ca="1" si="69"/>
        <v>Ab</v>
      </c>
      <c r="AB56" s="289" t="str">
        <f t="shared" ca="1" si="70"/>
        <v>B</v>
      </c>
      <c r="AC56" s="289"/>
      <c r="AD56" s="294">
        <f t="shared" si="72"/>
        <v>67</v>
      </c>
      <c r="AE56" s="294">
        <f t="shared" ca="1" si="73"/>
        <v>166</v>
      </c>
      <c r="AF56" s="294">
        <f t="shared" ca="1" si="74"/>
        <v>167</v>
      </c>
      <c r="AG56" s="294">
        <f t="shared" ca="1" si="75"/>
        <v>169</v>
      </c>
      <c r="AH56" s="294">
        <f t="shared" ca="1" si="76"/>
        <v>71</v>
      </c>
      <c r="AI56" s="294">
        <f t="shared" ca="1" si="77"/>
        <v>163</v>
      </c>
      <c r="AJ56" s="294">
        <f t="shared" ca="1" si="78"/>
        <v>66</v>
      </c>
      <c r="AK56" s="294"/>
      <c r="AL56" s="294" t="str">
        <f>_xlfn.CONCAT(V56," min")</f>
        <v>C min</v>
      </c>
      <c r="AM56" s="294" t="str">
        <f ca="1">_xlfn.CONCAT(W56," sus4")</f>
        <v>Db sus4</v>
      </c>
      <c r="AN56" s="294" t="str">
        <f ca="1">_xlfn.CONCAT(X56," aug")</f>
        <v>Eb aug</v>
      </c>
      <c r="AO56" s="301" t="str">
        <f ca="1">_xlfn.CONCAT("*",AA56,"7")</f>
        <v>*Ab7</v>
      </c>
      <c r="AP56" s="294" t="str">
        <f t="shared" ca="1" si="101"/>
        <v>G alt b</v>
      </c>
      <c r="AQ56" s="294" t="str">
        <f ca="1">_xlfn.CONCAT(AA56," maj")</f>
        <v>Ab maj</v>
      </c>
      <c r="AR56" s="294" t="str">
        <f ca="1">_xlfn.CONCAT(AB56," sus2")</f>
        <v>B sus2</v>
      </c>
      <c r="AS56" s="294"/>
      <c r="AT56" s="294" t="str">
        <f t="shared" ca="1" si="102"/>
        <v/>
      </c>
      <c r="AU56" s="294" t="str">
        <f t="shared" ca="1" si="102"/>
        <v/>
      </c>
      <c r="AV56" s="294" t="str">
        <f t="shared" ca="1" si="102"/>
        <v/>
      </c>
      <c r="AW56" s="294">
        <f t="shared" ca="1" si="102"/>
        <v>1</v>
      </c>
      <c r="AX56" s="294" t="str">
        <f t="shared" ca="1" si="102"/>
        <v/>
      </c>
      <c r="AY56" s="294" t="str">
        <f t="shared" ca="1" si="102"/>
        <v/>
      </c>
      <c r="AZ56" s="294" t="str">
        <f t="shared" ca="1" si="102"/>
        <v/>
      </c>
      <c r="BA56" s="294">
        <f t="shared" ca="1" si="102"/>
        <v>1</v>
      </c>
      <c r="BB56" s="294" t="str">
        <f t="shared" ca="1" si="102"/>
        <v/>
      </c>
      <c r="BC56" s="294" t="str">
        <f t="shared" ca="1" si="102"/>
        <v/>
      </c>
      <c r="BD56" s="294" t="str">
        <f t="shared" ca="1" si="102"/>
        <v/>
      </c>
      <c r="BE56" s="294" t="str">
        <f t="shared" ca="1" si="102"/>
        <v/>
      </c>
      <c r="BF56" s="289">
        <f t="shared" ca="1" si="80"/>
        <v>2</v>
      </c>
      <c r="BG56" s="302">
        <f t="shared" ca="1" si="81"/>
        <v>28.571428571428569</v>
      </c>
      <c r="BH56" s="289" t="str">
        <f t="shared" ca="1" si="82"/>
        <v/>
      </c>
      <c r="BI56" s="289" t="str">
        <f t="shared" ca="1" si="83"/>
        <v/>
      </c>
      <c r="BJ56" s="289" t="str">
        <f t="shared" ca="1" si="84"/>
        <v/>
      </c>
      <c r="BK56" s="289" t="str">
        <f t="shared" ca="1" si="85"/>
        <v/>
      </c>
      <c r="BL56" s="289" t="str">
        <f t="shared" ca="1" si="86"/>
        <v/>
      </c>
      <c r="BM56" s="289" t="str">
        <f t="shared" ca="1" si="87"/>
        <v/>
      </c>
      <c r="BN56" s="289" t="str">
        <f t="shared" ca="1" si="88"/>
        <v/>
      </c>
      <c r="BO56" s="289" t="str">
        <f t="shared" ca="1" si="89"/>
        <v/>
      </c>
      <c r="BP56" s="289"/>
      <c r="BQ56" s="274" t="s">
        <v>125</v>
      </c>
      <c r="BR56" s="61" t="str">
        <f ca="1">_xlfn.CONCAT("Match Number (Index) / Number of matches in teir ",BI$6," = ",COUNT(BW57:BW107))</f>
        <v>Match Number (Index) / Number of matches in teir 5 = 10</v>
      </c>
      <c r="BS56" s="62" t="s">
        <v>126</v>
      </c>
      <c r="BT56" s="63" t="s">
        <v>140</v>
      </c>
      <c r="BU56" s="51"/>
      <c r="BV56" s="64" t="s">
        <v>139</v>
      </c>
      <c r="BW56" s="65" t="s">
        <v>141</v>
      </c>
      <c r="BX56" s="66" t="s">
        <v>127</v>
      </c>
      <c r="BY56" s="66" t="s">
        <v>128</v>
      </c>
      <c r="BZ56" s="366" t="s">
        <v>138</v>
      </c>
      <c r="CA56" s="367"/>
      <c r="CB56" s="367"/>
      <c r="CC56" s="367"/>
      <c r="CD56" s="367"/>
      <c r="CE56" s="367"/>
      <c r="CF56" s="367"/>
      <c r="CG56" s="368"/>
      <c r="CH56" s="66" t="s">
        <v>129</v>
      </c>
      <c r="CI56" s="66" t="s">
        <v>130</v>
      </c>
      <c r="CJ56" s="66" t="s">
        <v>131</v>
      </c>
      <c r="CK56" s="66" t="s">
        <v>132</v>
      </c>
      <c r="CL56" s="66" t="s">
        <v>133</v>
      </c>
      <c r="CM56" s="67" t="s">
        <v>134</v>
      </c>
      <c r="CN56" s="67" t="s">
        <v>135</v>
      </c>
      <c r="CO56" s="67" t="s">
        <v>136</v>
      </c>
      <c r="CP56" s="67" t="s">
        <v>137</v>
      </c>
      <c r="CQ56" s="68" t="s">
        <v>142</v>
      </c>
      <c r="DA56" s="60" t="s">
        <v>125</v>
      </c>
      <c r="DB56" s="61" t="str">
        <f ca="1">_xlfn.CONCAT("Match Number (Index) / Number of matches in teir ",BI$6," = ",COUNT(DG57:DG107))</f>
        <v>Match Number (Index) / Number of matches in teir 5 = 7</v>
      </c>
      <c r="DC56" s="62" t="s">
        <v>126</v>
      </c>
      <c r="DD56" s="63" t="s">
        <v>140</v>
      </c>
      <c r="DE56" s="51"/>
      <c r="DF56" s="64" t="s">
        <v>139</v>
      </c>
      <c r="DG56" s="65" t="s">
        <v>141</v>
      </c>
      <c r="DH56" s="66" t="s">
        <v>127</v>
      </c>
      <c r="DI56" s="66" t="s">
        <v>128</v>
      </c>
      <c r="DJ56" s="354" t="s">
        <v>138</v>
      </c>
      <c r="DK56" s="355"/>
      <c r="DL56" s="355"/>
      <c r="DM56" s="355"/>
      <c r="DN56" s="355"/>
      <c r="DO56" s="355"/>
      <c r="DP56" s="355"/>
      <c r="DQ56" s="356"/>
      <c r="DR56" s="66" t="s">
        <v>129</v>
      </c>
      <c r="DS56" s="66" t="s">
        <v>130</v>
      </c>
      <c r="DT56" s="66" t="s">
        <v>131</v>
      </c>
      <c r="DU56" s="66" t="s">
        <v>132</v>
      </c>
      <c r="DV56" s="66" t="s">
        <v>133</v>
      </c>
      <c r="DW56" s="67" t="s">
        <v>134</v>
      </c>
      <c r="DX56" s="67" t="s">
        <v>135</v>
      </c>
      <c r="DY56" s="67" t="s">
        <v>136</v>
      </c>
      <c r="DZ56" s="67" t="s">
        <v>137</v>
      </c>
      <c r="EA56" s="68" t="s">
        <v>142</v>
      </c>
    </row>
    <row r="57" spans="1:131" s="85" customFormat="1" ht="16.2" thickBot="1" x14ac:dyDescent="0.35">
      <c r="A57" s="289" t="str">
        <f t="shared" ca="1" si="63"/>
        <v/>
      </c>
      <c r="B57" s="289">
        <f t="shared" si="90"/>
        <v>49</v>
      </c>
      <c r="C57" s="294" t="s">
        <v>41</v>
      </c>
      <c r="D57" s="289" t="s">
        <v>0</v>
      </c>
      <c r="E57" s="289">
        <v>7</v>
      </c>
      <c r="F57" s="300">
        <v>2</v>
      </c>
      <c r="G57" s="300">
        <v>2</v>
      </c>
      <c r="H57" s="300">
        <v>2</v>
      </c>
      <c r="I57" s="300">
        <v>2</v>
      </c>
      <c r="J57" s="300">
        <v>2</v>
      </c>
      <c r="K57" s="300">
        <v>1</v>
      </c>
      <c r="L57" s="300">
        <v>1</v>
      </c>
      <c r="M57" s="300"/>
      <c r="N57" s="300">
        <f>SUM($F57:G57)</f>
        <v>4</v>
      </c>
      <c r="O57" s="300">
        <f>SUM($F57:H57)</f>
        <v>6</v>
      </c>
      <c r="P57" s="300">
        <f>SUM($F57:I57)</f>
        <v>8</v>
      </c>
      <c r="Q57" s="300">
        <f>SUM($F57:J57)</f>
        <v>10</v>
      </c>
      <c r="R57" s="300">
        <f>SUM($F57:K57)</f>
        <v>11</v>
      </c>
      <c r="S57" s="300">
        <f>SUM($F57:L57)</f>
        <v>12</v>
      </c>
      <c r="T57" s="300"/>
      <c r="U57" s="294"/>
      <c r="V57" s="289" t="str">
        <f t="shared" si="64"/>
        <v>C</v>
      </c>
      <c r="W57" s="289" t="str">
        <f t="shared" ca="1" si="65"/>
        <v>D</v>
      </c>
      <c r="X57" s="289" t="str">
        <f t="shared" ca="1" si="66"/>
        <v>E</v>
      </c>
      <c r="Y57" s="289" t="str">
        <f t="shared" ca="1" si="67"/>
        <v>Gb</v>
      </c>
      <c r="Z57" s="289" t="str">
        <f t="shared" ca="1" si="68"/>
        <v>Ab</v>
      </c>
      <c r="AA57" s="289" t="str">
        <f t="shared" ca="1" si="69"/>
        <v>Bb</v>
      </c>
      <c r="AB57" s="289" t="str">
        <f t="shared" ca="1" si="70"/>
        <v>B</v>
      </c>
      <c r="AC57" s="289"/>
      <c r="AD57" s="294">
        <f t="shared" si="72"/>
        <v>67</v>
      </c>
      <c r="AE57" s="294">
        <f t="shared" ca="1" si="73"/>
        <v>68</v>
      </c>
      <c r="AF57" s="294">
        <f t="shared" ca="1" si="74"/>
        <v>69</v>
      </c>
      <c r="AG57" s="294">
        <f t="shared" ca="1" si="75"/>
        <v>169</v>
      </c>
      <c r="AH57" s="294">
        <f t="shared" ca="1" si="76"/>
        <v>163</v>
      </c>
      <c r="AI57" s="294">
        <f t="shared" ca="1" si="77"/>
        <v>164</v>
      </c>
      <c r="AJ57" s="294">
        <f t="shared" ca="1" si="78"/>
        <v>66</v>
      </c>
      <c r="AK57" s="294"/>
      <c r="AL57" s="294" t="str">
        <f>_xlfn.CONCAT(V57," aug")</f>
        <v>C aug</v>
      </c>
      <c r="AM57" s="294" t="str">
        <f ca="1">_xlfn.CONCAT(W57," aug")</f>
        <v>D aug</v>
      </c>
      <c r="AN57" s="294" t="str">
        <f ca="1">_xlfn.CONCAT(X57," maj")</f>
        <v>E maj</v>
      </c>
      <c r="AO57" s="294" t="str">
        <f t="shared" ca="1" si="101"/>
        <v>Gb alt b</v>
      </c>
      <c r="AP57" s="294" t="str">
        <f ca="1">_xlfn.CONCAT(Z57," dim")</f>
        <v>Ab dim</v>
      </c>
      <c r="AQ57" s="301" t="str">
        <f>_xlfn.CONCAT("*",V57,"7")</f>
        <v>*C7</v>
      </c>
      <c r="AR57" s="294" t="str">
        <f ca="1">_xlfn.CONCAT(AB57," min")</f>
        <v>B min</v>
      </c>
      <c r="AS57" s="294"/>
      <c r="AT57" s="294" t="str">
        <f t="shared" ca="1" si="102"/>
        <v/>
      </c>
      <c r="AU57" s="294" t="str">
        <f t="shared" ca="1" si="102"/>
        <v/>
      </c>
      <c r="AV57" s="294" t="str">
        <f t="shared" ca="1" si="102"/>
        <v/>
      </c>
      <c r="AW57" s="294" t="str">
        <f t="shared" ca="1" si="102"/>
        <v/>
      </c>
      <c r="AX57" s="294" t="str">
        <f t="shared" ca="1" si="102"/>
        <v/>
      </c>
      <c r="AY57" s="294" t="str">
        <f t="shared" ca="1" si="102"/>
        <v/>
      </c>
      <c r="AZ57" s="294" t="str">
        <f t="shared" ca="1" si="102"/>
        <v/>
      </c>
      <c r="BA57" s="294" t="str">
        <f t="shared" ca="1" si="102"/>
        <v/>
      </c>
      <c r="BB57" s="294" t="str">
        <f t="shared" ca="1" si="102"/>
        <v/>
      </c>
      <c r="BC57" s="294" t="str">
        <f t="shared" ca="1" si="102"/>
        <v/>
      </c>
      <c r="BD57" s="294" t="str">
        <f t="shared" ca="1" si="102"/>
        <v/>
      </c>
      <c r="BE57" s="294" t="str">
        <f t="shared" ca="1" si="102"/>
        <v/>
      </c>
      <c r="BF57" s="289">
        <f t="shared" ca="1" si="80"/>
        <v>0</v>
      </c>
      <c r="BG57" s="302">
        <f t="shared" ca="1" si="81"/>
        <v>0</v>
      </c>
      <c r="BH57" s="289" t="str">
        <f t="shared" ca="1" si="82"/>
        <v/>
      </c>
      <c r="BI57" s="289" t="str">
        <f t="shared" ca="1" si="83"/>
        <v/>
      </c>
      <c r="BJ57" s="289" t="str">
        <f t="shared" ca="1" si="84"/>
        <v/>
      </c>
      <c r="BK57" s="289" t="str">
        <f t="shared" ca="1" si="85"/>
        <v/>
      </c>
      <c r="BL57" s="289" t="str">
        <f t="shared" ca="1" si="86"/>
        <v/>
      </c>
      <c r="BM57" s="289" t="str">
        <f t="shared" ca="1" si="87"/>
        <v/>
      </c>
      <c r="BN57" s="289" t="str">
        <f t="shared" ca="1" si="88"/>
        <v/>
      </c>
      <c r="BO57" s="289" t="str">
        <f t="shared" ca="1" si="89"/>
        <v/>
      </c>
      <c r="BP57" s="289"/>
      <c r="BQ57" s="75">
        <f ca="1">CQ57</f>
        <v>5</v>
      </c>
      <c r="BR57" s="74">
        <v>1</v>
      </c>
      <c r="BS57" s="75">
        <f ca="1">BW57</f>
        <v>62</v>
      </c>
      <c r="BT57" s="76" t="str">
        <f ca="1">_xlfn.CONCAT("A",BS57+9)</f>
        <v>A71</v>
      </c>
      <c r="BU57" s="77"/>
      <c r="BV57" s="76" t="str">
        <f ca="1">_xlfn.CONCAT("A",BW57+8)</f>
        <v>A70</v>
      </c>
      <c r="BW57" s="78">
        <f ca="1">VLOOKUP($BI$6,$A$10:$BP$861,2,FALSE)</f>
        <v>62</v>
      </c>
      <c r="BX57" s="79" t="str">
        <f ca="1">OFFSET(INDIRECT($BV57),0,2,1,1)</f>
        <v>Major Pentatonic</v>
      </c>
      <c r="BY57" s="78" t="str">
        <f ca="1">OFFSET(INDIRECT($BV57),0,3,1,1)</f>
        <v>C</v>
      </c>
      <c r="BZ57" s="78" t="str">
        <f ca="1">OFFSET(INDIRECT($BV57),0,21,1,1)</f>
        <v>C</v>
      </c>
      <c r="CA57" s="78" t="str">
        <f ca="1">OFFSET(INDIRECT($BV57),0,22,1,1)</f>
        <v>Eb</v>
      </c>
      <c r="CB57" s="78" t="str">
        <f ca="1">OFFSET(INDIRECT($BV57),0,23,1,1)</f>
        <v>F</v>
      </c>
      <c r="CC57" s="78" t="str">
        <f t="shared" ref="CC57:CC107" ca="1" si="103">IF(OFFSET(INDIRECT($BV57),0,24,1,1)="","",OFFSET(INDIRECT($BV57),0,24,1,1))</f>
        <v>G</v>
      </c>
      <c r="CD57" s="78" t="str">
        <f t="shared" ref="CD57:CD107" ca="1" si="104">IF(OFFSET(INDIRECT($BV57),0,25,1,1)="","",OFFSET(INDIRECT($BV57),0,25,1,1))</f>
        <v>Bb</v>
      </c>
      <c r="CE57" s="78" t="str">
        <f t="shared" ref="CE57:CE107" ca="1" si="105">IF(OFFSET(INDIRECT($BV57),0,26,1,1)="","",OFFSET(INDIRECT($BV57),0,26,1,1))</f>
        <v/>
      </c>
      <c r="CF57" s="78" t="str">
        <f t="shared" ref="CF57:CF107" ca="1" si="106">IF(OFFSET(INDIRECT($BV57),0,27,1,1)="","",OFFSET(INDIRECT($BV57),0,27,1,1))</f>
        <v/>
      </c>
      <c r="CG57" s="78" t="str">
        <f t="shared" ref="CG57:CG107" ca="1" si="107">IF(OFFSET(INDIRECT($BV57),0,28,1,1)="","",OFFSET(INDIRECT($BV57),0,28,1,1))</f>
        <v/>
      </c>
      <c r="CH57" s="79" t="str">
        <f t="shared" ref="CH57:CH107" ca="1" si="108">OFFSET(INDIRECT($BV57),0,37,1,1)</f>
        <v>C sus4/7  -or- *F sus4 -or- *Bb sus2</v>
      </c>
      <c r="CI57" s="79" t="str">
        <f t="shared" ref="CI57:CI107" ca="1" si="109">OFFSET(INDIRECT($BV57),0,38,1,1)</f>
        <v>*C min</v>
      </c>
      <c r="CJ57" s="79" t="str">
        <f t="shared" ref="CJ57:CJ107" ca="1" si="110">OFFSET(INDIRECT($BV57),0,39,1,1)</f>
        <v>F sus4/7  -or- * sus4</v>
      </c>
      <c r="CK57" s="79" t="str">
        <f t="shared" ref="CK57:CK107" ca="1" si="111">IF(OFFSET(INDIRECT($BV57),0,40,1,1)="","",OFFSET(INDIRECT($BV57),0,40,1,1))</f>
        <v>G sus4/7  -or- *C sus4</v>
      </c>
      <c r="CL57" s="79" t="str">
        <f t="shared" ref="CL57:CL107" ca="1" si="112">IF(OFFSET(INDIRECT($BV57),0,41,1,1)="","",OFFSET(INDIRECT($BV57),0,41,1,1))</f>
        <v>*Eb maj</v>
      </c>
      <c r="CM57" s="79" t="str">
        <f t="shared" ref="CM57:CM107" ca="1" si="113">IF(OFFSET(INDIRECT($BV57),0,42,1,1)="","",OFFSET(INDIRECT($BV57),0,42,1,1))</f>
        <v/>
      </c>
      <c r="CN57" s="79" t="str">
        <f t="shared" ref="CN57:CN107" ca="1" si="114">IF(OFFSET(INDIRECT($BV57),0,43,1,1)="","",OFFSET(INDIRECT($BV57),0,43,1,1))</f>
        <v/>
      </c>
      <c r="CO57" s="79" t="str">
        <f t="shared" ref="CO57:CO107" ca="1" si="115">IF(OFFSET(INDIRECT($BV57),0,44,1,1)="","",OFFSET(INDIRECT($BV57),0,44,1,1))</f>
        <v/>
      </c>
      <c r="CP57" s="80">
        <f ca="1">OFFSET(INDIRECT($BV57),0,58,1,1)</f>
        <v>60</v>
      </c>
      <c r="CQ57" s="78">
        <f ca="1">OFFSET(INDIRECT($BV57),0,0,1,1)</f>
        <v>5</v>
      </c>
      <c r="DA57" s="73">
        <f ca="1">EA57</f>
        <v>5</v>
      </c>
      <c r="DB57" s="74">
        <v>1</v>
      </c>
      <c r="DC57" s="75">
        <f ca="1">DG57</f>
        <v>62</v>
      </c>
      <c r="DD57" s="76" t="str">
        <f ca="1">_xlfn.CONCAT("A",DC57+9)</f>
        <v>A71</v>
      </c>
      <c r="DE57" s="77"/>
      <c r="DF57" s="76" t="str">
        <f ca="1">_xlfn.CONCAT("A",DG57+8)</f>
        <v>A70</v>
      </c>
      <c r="DG57" s="78">
        <f ca="1">VLOOKUP($BI$6,$A$10:$BP$861,2,FALSE)</f>
        <v>62</v>
      </c>
      <c r="DH57" s="79" t="str">
        <f ca="1">OFFSET(INDIRECT($BV57),0,2,1,1)</f>
        <v>Major Pentatonic</v>
      </c>
      <c r="DI57" s="78" t="str">
        <f ca="1">OFFSET(INDIRECT($BV57),0,3,1,1)</f>
        <v>C</v>
      </c>
      <c r="DJ57" s="78" t="str">
        <f ca="1">OFFSET(INDIRECT($BV57),0,21,1,1)</f>
        <v>C</v>
      </c>
      <c r="DK57" s="78" t="str">
        <f ca="1">OFFSET(INDIRECT($BV57),0,22,1,1)</f>
        <v>Eb</v>
      </c>
      <c r="DL57" s="78" t="str">
        <f ca="1">OFFSET(INDIRECT($BV57),0,23,1,1)</f>
        <v>F</v>
      </c>
      <c r="DM57" s="78" t="str">
        <f t="shared" ref="DM57:DM107" ca="1" si="116">IF(OFFSET(INDIRECT($BV57),0,24,1,1)="","",OFFSET(INDIRECT($BV57),0,24,1,1))</f>
        <v>G</v>
      </c>
      <c r="DN57" s="78" t="str">
        <f t="shared" ref="DN57:DN107" ca="1" si="117">IF(OFFSET(INDIRECT($BV57),0,25,1,1)="","",OFFSET(INDIRECT($BV57),0,25,1,1))</f>
        <v>Bb</v>
      </c>
      <c r="DO57" s="78" t="str">
        <f t="shared" ref="DO57:DO107" ca="1" si="118">IF(OFFSET(INDIRECT($BV57),0,26,1,1)="","",OFFSET(INDIRECT($BV57),0,26,1,1))</f>
        <v/>
      </c>
      <c r="DP57" s="78" t="str">
        <f t="shared" ref="DP57:DP107" ca="1" si="119">IF(OFFSET(INDIRECT($BV57),0,27,1,1)="","",OFFSET(INDIRECT($BV57),0,27,1,1))</f>
        <v/>
      </c>
      <c r="DQ57" s="78" t="str">
        <f t="shared" ref="DQ57:DQ107" ca="1" si="120">IF(OFFSET(INDIRECT($BV57),0,28,1,1)="","",OFFSET(INDIRECT($BV57),0,28,1,1))</f>
        <v/>
      </c>
      <c r="DR57" s="79" t="str">
        <f t="shared" ref="DR57:DR107" ca="1" si="121">OFFSET(INDIRECT($BV57),0,37,1,1)</f>
        <v>C sus4/7  -or- *F sus4 -or- *Bb sus2</v>
      </c>
      <c r="DS57" s="79" t="str">
        <f t="shared" ref="DS57:DS107" ca="1" si="122">OFFSET(INDIRECT($BV57),0,38,1,1)</f>
        <v>*C min</v>
      </c>
      <c r="DT57" s="79" t="str">
        <f t="shared" ref="DT57:DT107" ca="1" si="123">OFFSET(INDIRECT($BV57),0,39,1,1)</f>
        <v>F sus4/7  -or- * sus4</v>
      </c>
      <c r="DU57" s="79" t="str">
        <f t="shared" ref="DU57:DU107" ca="1" si="124">IF(OFFSET(INDIRECT($BV57),0,40,1,1)="","",OFFSET(INDIRECT($BV57),0,40,1,1))</f>
        <v>G sus4/7  -or- *C sus4</v>
      </c>
      <c r="DV57" s="79" t="str">
        <f t="shared" ref="DV57:DV107" ca="1" si="125">IF(OFFSET(INDIRECT($BV57),0,41,1,1)="","",OFFSET(INDIRECT($BV57),0,41,1,1))</f>
        <v>*Eb maj</v>
      </c>
      <c r="DW57" s="79" t="str">
        <f t="shared" ref="DW57:DW107" ca="1" si="126">IF(OFFSET(INDIRECT($BV57),0,42,1,1)="","",OFFSET(INDIRECT($BV57),0,42,1,1))</f>
        <v/>
      </c>
      <c r="DX57" s="79" t="str">
        <f t="shared" ref="DX57:DX107" ca="1" si="127">IF(OFFSET(INDIRECT($BV57),0,43,1,1)="","",OFFSET(INDIRECT($BV57),0,43,1,1))</f>
        <v/>
      </c>
      <c r="DY57" s="79" t="str">
        <f t="shared" ref="DY57:DY107" ca="1" si="128">IF(OFFSET(INDIRECT($BV57),0,44,1,1)="","",OFFSET(INDIRECT($BV57),0,44,1,1))</f>
        <v/>
      </c>
      <c r="DZ57" s="80">
        <f ca="1">OFFSET(INDIRECT($BV57),0,58,1,1)</f>
        <v>60</v>
      </c>
      <c r="EA57" s="78">
        <f ca="1">OFFSET(INDIRECT($BV57),0,0,1,1)</f>
        <v>5</v>
      </c>
    </row>
    <row r="58" spans="1:131" s="85" customFormat="1" ht="16.2" thickBot="1" x14ac:dyDescent="0.35">
      <c r="A58" s="289">
        <f t="shared" ca="1" si="63"/>
        <v>6</v>
      </c>
      <c r="B58" s="289">
        <f t="shared" si="90"/>
        <v>50</v>
      </c>
      <c r="C58" s="294" t="s">
        <v>42</v>
      </c>
      <c r="D58" s="289" t="s">
        <v>0</v>
      </c>
      <c r="E58" s="289">
        <v>6</v>
      </c>
      <c r="F58" s="300">
        <v>3</v>
      </c>
      <c r="G58" s="300">
        <v>2</v>
      </c>
      <c r="H58" s="300">
        <v>1</v>
      </c>
      <c r="I58" s="300">
        <v>1</v>
      </c>
      <c r="J58" s="300">
        <v>3</v>
      </c>
      <c r="K58" s="300">
        <v>2</v>
      </c>
      <c r="L58" s="300"/>
      <c r="M58" s="300"/>
      <c r="N58" s="300">
        <f>SUM($F58:G58)</f>
        <v>5</v>
      </c>
      <c r="O58" s="300">
        <f>SUM($F58:H58)</f>
        <v>6</v>
      </c>
      <c r="P58" s="300">
        <f>SUM($F58:I58)</f>
        <v>7</v>
      </c>
      <c r="Q58" s="300">
        <f>SUM($F58:J58)</f>
        <v>10</v>
      </c>
      <c r="R58" s="300">
        <f>SUM($F58:K58)</f>
        <v>12</v>
      </c>
      <c r="S58" s="300"/>
      <c r="T58" s="300"/>
      <c r="U58" s="294"/>
      <c r="V58" s="289" t="str">
        <f t="shared" si="64"/>
        <v>C</v>
      </c>
      <c r="W58" s="289" t="str">
        <f t="shared" ca="1" si="65"/>
        <v>Eb</v>
      </c>
      <c r="X58" s="289" t="str">
        <f t="shared" ca="1" si="66"/>
        <v>F</v>
      </c>
      <c r="Y58" s="289" t="str">
        <f t="shared" ca="1" si="67"/>
        <v>Gb</v>
      </c>
      <c r="Z58" s="289" t="str">
        <f t="shared" ca="1" si="68"/>
        <v>G</v>
      </c>
      <c r="AA58" s="289" t="str">
        <f t="shared" ca="1" si="69"/>
        <v>Bb</v>
      </c>
      <c r="AB58" s="289"/>
      <c r="AC58" s="289"/>
      <c r="AD58" s="294">
        <f t="shared" si="72"/>
        <v>67</v>
      </c>
      <c r="AE58" s="294">
        <f t="shared" ca="1" si="73"/>
        <v>167</v>
      </c>
      <c r="AF58" s="294">
        <f t="shared" ca="1" si="74"/>
        <v>70</v>
      </c>
      <c r="AG58" s="294">
        <f t="shared" ca="1" si="75"/>
        <v>169</v>
      </c>
      <c r="AH58" s="294">
        <f t="shared" ca="1" si="76"/>
        <v>71</v>
      </c>
      <c r="AI58" s="294">
        <f t="shared" ca="1" si="77"/>
        <v>164</v>
      </c>
      <c r="AJ58" s="294"/>
      <c r="AK58" s="294"/>
      <c r="AL58" s="294" t="str">
        <f>_xlfn.CONCAT(V58," sus4")</f>
        <v>C sus4</v>
      </c>
      <c r="AM58" s="294" t="str">
        <f ca="1">_xlfn.CONCAT(W58," min")</f>
        <v>Eb min</v>
      </c>
      <c r="AN58" s="294" t="str">
        <f ca="1">_xlfn.CONCAT(X58," sus2")</f>
        <v>F sus2</v>
      </c>
      <c r="AO58" s="301" t="str">
        <f ca="1">_xlfn.CONCAT("*",W58," min")</f>
        <v>*Eb min</v>
      </c>
      <c r="AP58" s="294" t="str">
        <f ca="1">_xlfn.CONCAT(Z58," sus4/7")</f>
        <v>G sus4/7</v>
      </c>
      <c r="AQ58" s="294" t="str">
        <f ca="1">_xlfn.CONCAT(AA58," sus4")</f>
        <v>Bb sus4</v>
      </c>
      <c r="AR58" s="294"/>
      <c r="AS58" s="294"/>
      <c r="AT58" s="294" t="str">
        <f ca="1">IF(AT$9=$AD58,1,IF(AT$9=$AE58,1,IF(AT$9=$AF58,1,IF(AT$9=$AG58,1,IF(AT$9=$AH58,1,IF(AT$9=$AI58,1,""))))))</f>
        <v/>
      </c>
      <c r="AU58" s="294" t="str">
        <f t="shared" ref="AU58:BE69" ca="1" si="129">IF(AU$9=$AD58,1,IF(AU$9=$AE58,1,IF(AU$9=$AF58,1,IF(AU$9=$AG58,1,IF(AU$9=$AH58,1,IF(AU$9=$AI58,1,""))))))</f>
        <v/>
      </c>
      <c r="AV58" s="294" t="str">
        <f t="shared" ca="1" si="129"/>
        <v/>
      </c>
      <c r="AW58" s="294">
        <f t="shared" ca="1" si="129"/>
        <v>1</v>
      </c>
      <c r="AX58" s="294" t="str">
        <f t="shared" ca="1" si="129"/>
        <v/>
      </c>
      <c r="AY58" s="294">
        <f t="shared" ca="1" si="129"/>
        <v>1</v>
      </c>
      <c r="AZ58" s="294" t="str">
        <f t="shared" ca="1" si="129"/>
        <v/>
      </c>
      <c r="BA58" s="294">
        <f t="shared" ca="1" si="129"/>
        <v>1</v>
      </c>
      <c r="BB58" s="294" t="str">
        <f t="shared" ca="1" si="129"/>
        <v/>
      </c>
      <c r="BC58" s="294" t="str">
        <f t="shared" ca="1" si="129"/>
        <v/>
      </c>
      <c r="BD58" s="294" t="str">
        <f t="shared" ca="1" si="129"/>
        <v/>
      </c>
      <c r="BE58" s="294" t="str">
        <f t="shared" ca="1" si="129"/>
        <v/>
      </c>
      <c r="BF58" s="289">
        <f t="shared" ca="1" si="80"/>
        <v>3</v>
      </c>
      <c r="BG58" s="302">
        <f t="shared" ca="1" si="81"/>
        <v>50</v>
      </c>
      <c r="BH58" s="289">
        <f t="shared" ca="1" si="82"/>
        <v>6</v>
      </c>
      <c r="BI58" s="289" t="str">
        <f t="shared" ca="1" si="83"/>
        <v/>
      </c>
      <c r="BJ58" s="289" t="str">
        <f t="shared" ca="1" si="84"/>
        <v/>
      </c>
      <c r="BK58" s="289" t="str">
        <f t="shared" ca="1" si="85"/>
        <v/>
      </c>
      <c r="BL58" s="289" t="str">
        <f t="shared" ca="1" si="86"/>
        <v/>
      </c>
      <c r="BM58" s="289" t="str">
        <f t="shared" ca="1" si="87"/>
        <v/>
      </c>
      <c r="BN58" s="289">
        <f t="shared" ca="1" si="88"/>
        <v>1</v>
      </c>
      <c r="BO58" s="289" t="str">
        <f t="shared" ca="1" si="89"/>
        <v/>
      </c>
      <c r="BP58" s="289"/>
      <c r="BQ58" s="83">
        <f ca="1">BQ57</f>
        <v>5</v>
      </c>
      <c r="BR58" s="82">
        <f t="shared" ref="BR58:BR64" ca="1" si="130">IF(BS58="","",BR57+1)</f>
        <v>2</v>
      </c>
      <c r="BS58" s="83">
        <f ca="1">BW57</f>
        <v>62</v>
      </c>
      <c r="BT58" s="52" t="str">
        <f ca="1">_xlfn.CONCAT("A",BS58+9)</f>
        <v>A71</v>
      </c>
      <c r="BU58" s="51"/>
      <c r="BV58" s="52" t="str">
        <f ca="1">_xlfn.CONCAT("A",BW58+8)</f>
        <v>A210</v>
      </c>
      <c r="BW58" s="84">
        <f ca="1">VLOOKUP($BI$6,INDIRECT($BT58):$BP$861,2,FALSE)</f>
        <v>202</v>
      </c>
      <c r="BX58" s="79" t="str">
        <f t="shared" ref="BX58:BX107" ca="1" si="131">OFFSET(INDIRECT($BV58),0,2,1,1)</f>
        <v>Muslim</v>
      </c>
      <c r="BY58" s="78" t="str">
        <f t="shared" ref="BY58:BY107" ca="1" si="132">OFFSET(INDIRECT($BV58),0,3,1,1)</f>
        <v>D</v>
      </c>
      <c r="BZ58" s="78" t="str">
        <f t="shared" ref="BZ58:BZ107" ca="1" si="133">OFFSET(INDIRECT($BV58),0,21,1,1)</f>
        <v>D</v>
      </c>
      <c r="CA58" s="78" t="str">
        <f t="shared" ref="CA58:CA107" ca="1" si="134">OFFSET(INDIRECT($BV58),0,22,1,1)</f>
        <v>Eb</v>
      </c>
      <c r="CB58" s="78" t="str">
        <f t="shared" ref="CB58:CB107" ca="1" si="135">OFFSET(INDIRECT($BV58),0,23,1,1)</f>
        <v>F</v>
      </c>
      <c r="CC58" s="78" t="str">
        <f t="shared" ca="1" si="103"/>
        <v>G</v>
      </c>
      <c r="CD58" s="78" t="str">
        <f t="shared" ca="1" si="104"/>
        <v>Bb</v>
      </c>
      <c r="CE58" s="78" t="str">
        <f t="shared" ca="1" si="105"/>
        <v>Db</v>
      </c>
      <c r="CF58" s="78" t="str">
        <f t="shared" ca="1" si="106"/>
        <v/>
      </c>
      <c r="CG58" s="78" t="str">
        <f t="shared" ca="1" si="107"/>
        <v/>
      </c>
      <c r="CH58" s="79" t="str">
        <f t="shared" ca="1" si="108"/>
        <v>*Bb maj</v>
      </c>
      <c r="CI58" s="79" t="str">
        <f t="shared" ca="1" si="109"/>
        <v>Eb7</v>
      </c>
      <c r="CJ58" s="79" t="str">
        <f t="shared" ca="1" si="110"/>
        <v>*Bb maj</v>
      </c>
      <c r="CK58" s="79" t="str">
        <f t="shared" ca="1" si="111"/>
        <v>*Eb7</v>
      </c>
      <c r="CL58" s="79" t="str">
        <f t="shared" ca="1" si="112"/>
        <v>Bb maj</v>
      </c>
      <c r="CM58" s="79" t="str">
        <f t="shared" ca="1" si="113"/>
        <v>Db alt b -or- *Eb7</v>
      </c>
      <c r="CN58" s="79" t="str">
        <f t="shared" ca="1" si="114"/>
        <v/>
      </c>
      <c r="CO58" s="79" t="str">
        <f t="shared" ca="1" si="115"/>
        <v/>
      </c>
      <c r="CP58" s="80">
        <f t="shared" ref="CP58:CP107" ca="1" si="136">OFFSET(INDIRECT($BV58),0,58,1,1)</f>
        <v>60</v>
      </c>
      <c r="CQ58" s="78">
        <f t="shared" ref="CQ58:CQ107" ca="1" si="137">OFFSET(INDIRECT($BV58),0,0,1,1)</f>
        <v>5</v>
      </c>
      <c r="DA58" s="81">
        <f ca="1">DA57</f>
        <v>5</v>
      </c>
      <c r="DB58" s="82">
        <f ca="1">IF(DC58="","",DB57+1)</f>
        <v>2</v>
      </c>
      <c r="DC58" s="83">
        <f ca="1">DG57</f>
        <v>62</v>
      </c>
      <c r="DD58" s="52" t="str">
        <f ca="1">_xlfn.CONCAT("A",DC58+9)</f>
        <v>A71</v>
      </c>
      <c r="DE58" s="51"/>
      <c r="DF58" s="52" t="str">
        <f ca="1">_xlfn.CONCAT("A",DG58+8)</f>
        <v>A210</v>
      </c>
      <c r="DG58" s="84">
        <f ca="1">VLOOKUP($BI$6,INDIRECT($BT58):$BP$861,2,FALSE)</f>
        <v>202</v>
      </c>
      <c r="DH58" s="79" t="str">
        <f t="shared" ref="DH58:DH107" ca="1" si="138">OFFSET(INDIRECT($BV58),0,2,1,1)</f>
        <v>Muslim</v>
      </c>
      <c r="DI58" s="78" t="str">
        <f t="shared" ref="DI58:DI107" ca="1" si="139">OFFSET(INDIRECT($BV58),0,3,1,1)</f>
        <v>D</v>
      </c>
      <c r="DJ58" s="78" t="str">
        <f t="shared" ref="DJ58:DJ107" ca="1" si="140">OFFSET(INDIRECT($BV58),0,21,1,1)</f>
        <v>D</v>
      </c>
      <c r="DK58" s="78" t="str">
        <f t="shared" ref="DK58:DK107" ca="1" si="141">OFFSET(INDIRECT($BV58),0,22,1,1)</f>
        <v>Eb</v>
      </c>
      <c r="DL58" s="78" t="str">
        <f t="shared" ref="DL58:DL107" ca="1" si="142">OFFSET(INDIRECT($BV58),0,23,1,1)</f>
        <v>F</v>
      </c>
      <c r="DM58" s="78" t="str">
        <f t="shared" ca="1" si="116"/>
        <v>G</v>
      </c>
      <c r="DN58" s="78" t="str">
        <f t="shared" ca="1" si="117"/>
        <v>Bb</v>
      </c>
      <c r="DO58" s="78" t="str">
        <f t="shared" ca="1" si="118"/>
        <v>Db</v>
      </c>
      <c r="DP58" s="78" t="str">
        <f t="shared" ca="1" si="119"/>
        <v/>
      </c>
      <c r="DQ58" s="78" t="str">
        <f t="shared" ca="1" si="120"/>
        <v/>
      </c>
      <c r="DR58" s="79" t="str">
        <f t="shared" ca="1" si="121"/>
        <v>*Bb maj</v>
      </c>
      <c r="DS58" s="79" t="str">
        <f t="shared" ca="1" si="122"/>
        <v>Eb7</v>
      </c>
      <c r="DT58" s="79" t="str">
        <f t="shared" ca="1" si="123"/>
        <v>*Bb maj</v>
      </c>
      <c r="DU58" s="79" t="str">
        <f t="shared" ca="1" si="124"/>
        <v>*Eb7</v>
      </c>
      <c r="DV58" s="79" t="str">
        <f t="shared" ca="1" si="125"/>
        <v>Bb maj</v>
      </c>
      <c r="DW58" s="79" t="str">
        <f t="shared" ca="1" si="126"/>
        <v>Db alt b -or- *Eb7</v>
      </c>
      <c r="DX58" s="79" t="str">
        <f t="shared" ca="1" si="127"/>
        <v/>
      </c>
      <c r="DY58" s="79" t="str">
        <f t="shared" ca="1" si="128"/>
        <v/>
      </c>
      <c r="DZ58" s="80">
        <f t="shared" ref="DZ58:DZ107" ca="1" si="143">OFFSET(INDIRECT($BV58),0,58,1,1)</f>
        <v>60</v>
      </c>
      <c r="EA58" s="78">
        <f t="shared" ref="EA58:EA107" ca="1" si="144">OFFSET(INDIRECT($BV58),0,0,1,1)</f>
        <v>5</v>
      </c>
    </row>
    <row r="59" spans="1:131" s="85" customFormat="1" ht="16.2" thickBot="1" x14ac:dyDescent="0.35">
      <c r="A59" s="289">
        <f t="shared" ca="1" si="63"/>
        <v>7</v>
      </c>
      <c r="B59" s="289">
        <f t="shared" si="90"/>
        <v>51</v>
      </c>
      <c r="C59" s="294" t="s">
        <v>43</v>
      </c>
      <c r="D59" s="289" t="s">
        <v>0</v>
      </c>
      <c r="E59" s="289">
        <v>6</v>
      </c>
      <c r="F59" s="300">
        <v>2</v>
      </c>
      <c r="G59" s="300">
        <v>1</v>
      </c>
      <c r="H59" s="300">
        <v>1</v>
      </c>
      <c r="I59" s="300">
        <v>3</v>
      </c>
      <c r="J59" s="300">
        <v>2</v>
      </c>
      <c r="K59" s="300">
        <v>3</v>
      </c>
      <c r="L59" s="300"/>
      <c r="M59" s="300"/>
      <c r="N59" s="300">
        <f>SUM($F59:G59)</f>
        <v>3</v>
      </c>
      <c r="O59" s="300">
        <f>SUM($F59:H59)</f>
        <v>4</v>
      </c>
      <c r="P59" s="300">
        <f>SUM($F59:I59)</f>
        <v>7</v>
      </c>
      <c r="Q59" s="300">
        <f>SUM($F59:J59)</f>
        <v>9</v>
      </c>
      <c r="R59" s="300">
        <f>SUM($F59:K59)</f>
        <v>12</v>
      </c>
      <c r="S59" s="300"/>
      <c r="T59" s="300"/>
      <c r="U59" s="294"/>
      <c r="V59" s="289" t="str">
        <f t="shared" si="64"/>
        <v>C</v>
      </c>
      <c r="W59" s="289" t="str">
        <f t="shared" ca="1" si="65"/>
        <v>D</v>
      </c>
      <c r="X59" s="289" t="str">
        <f t="shared" ca="1" si="66"/>
        <v>Eb</v>
      </c>
      <c r="Y59" s="289" t="str">
        <f t="shared" ca="1" si="67"/>
        <v>E</v>
      </c>
      <c r="Z59" s="289" t="str">
        <f t="shared" ca="1" si="68"/>
        <v>G</v>
      </c>
      <c r="AA59" s="289" t="str">
        <f t="shared" ca="1" si="69"/>
        <v>A</v>
      </c>
      <c r="AB59" s="289"/>
      <c r="AC59" s="289"/>
      <c r="AD59" s="294">
        <f t="shared" si="72"/>
        <v>67</v>
      </c>
      <c r="AE59" s="294">
        <f t="shared" ca="1" si="73"/>
        <v>68</v>
      </c>
      <c r="AF59" s="294">
        <f t="shared" ca="1" si="74"/>
        <v>167</v>
      </c>
      <c r="AG59" s="294">
        <f t="shared" ca="1" si="75"/>
        <v>69</v>
      </c>
      <c r="AH59" s="294">
        <f t="shared" ca="1" si="76"/>
        <v>71</v>
      </c>
      <c r="AI59" s="294">
        <f t="shared" ca="1" si="77"/>
        <v>65</v>
      </c>
      <c r="AJ59" s="294"/>
      <c r="AK59" s="294"/>
      <c r="AL59" s="294" t="str">
        <f>_xlfn.CONCAT(V59," min")</f>
        <v>C min</v>
      </c>
      <c r="AM59" s="294" t="str">
        <f ca="1">_xlfn.CONCAT(W59," sus2")</f>
        <v>D sus2</v>
      </c>
      <c r="AN59" s="301" t="str">
        <f>_xlfn.CONCAT("*",V59," min")</f>
        <v>*C min</v>
      </c>
      <c r="AO59" s="301" t="str">
        <f ca="1">_xlfn.CONCAT("*",AA59," min")</f>
        <v>*A min</v>
      </c>
      <c r="AP59" s="301" t="str">
        <f>_xlfn.CONCAT("*",V59," min")</f>
        <v>*C min</v>
      </c>
      <c r="AQ59" s="294" t="str">
        <f ca="1">_xlfn.CONCAT(AA59," sus4")</f>
        <v>A sus4</v>
      </c>
      <c r="AR59" s="294"/>
      <c r="AS59" s="294"/>
      <c r="AT59" s="294" t="str">
        <f t="shared" ref="AT59:AT69" ca="1" si="145">IF(AT$9=$AD59,1,IF(AT$9=$AE59,1,IF(AT$9=$AF59,1,IF(AT$9=$AG59,1,IF(AT$9=$AH59,1,IF(AT$9=$AI59,1,""))))))</f>
        <v/>
      </c>
      <c r="AU59" s="294" t="str">
        <f t="shared" ca="1" si="129"/>
        <v/>
      </c>
      <c r="AV59" s="294" t="str">
        <f t="shared" ca="1" si="129"/>
        <v/>
      </c>
      <c r="AW59" s="294">
        <f t="shared" ca="1" si="129"/>
        <v>1</v>
      </c>
      <c r="AX59" s="294" t="str">
        <f t="shared" ca="1" si="129"/>
        <v/>
      </c>
      <c r="AY59" s="294" t="str">
        <f t="shared" ca="1" si="129"/>
        <v/>
      </c>
      <c r="AZ59" s="294" t="str">
        <f t="shared" ca="1" si="129"/>
        <v/>
      </c>
      <c r="BA59" s="294">
        <f t="shared" ca="1" si="129"/>
        <v>1</v>
      </c>
      <c r="BB59" s="294" t="str">
        <f t="shared" ca="1" si="129"/>
        <v/>
      </c>
      <c r="BC59" s="294" t="str">
        <f t="shared" ca="1" si="129"/>
        <v/>
      </c>
      <c r="BD59" s="294" t="str">
        <f t="shared" ca="1" si="129"/>
        <v/>
      </c>
      <c r="BE59" s="294" t="str">
        <f t="shared" ca="1" si="129"/>
        <v/>
      </c>
      <c r="BF59" s="289">
        <f t="shared" ca="1" si="80"/>
        <v>2</v>
      </c>
      <c r="BG59" s="302">
        <f t="shared" ca="1" si="81"/>
        <v>33.333333333333329</v>
      </c>
      <c r="BH59" s="289">
        <f t="shared" ca="1" si="82"/>
        <v>7</v>
      </c>
      <c r="BI59" s="289" t="str">
        <f t="shared" ca="1" si="83"/>
        <v/>
      </c>
      <c r="BJ59" s="289" t="str">
        <f t="shared" ca="1" si="84"/>
        <v/>
      </c>
      <c r="BK59" s="289" t="str">
        <f t="shared" ca="1" si="85"/>
        <v/>
      </c>
      <c r="BL59" s="289" t="str">
        <f t="shared" ca="1" si="86"/>
        <v/>
      </c>
      <c r="BM59" s="289" t="str">
        <f t="shared" ca="1" si="87"/>
        <v/>
      </c>
      <c r="BN59" s="289" t="str">
        <f t="shared" ca="1" si="88"/>
        <v/>
      </c>
      <c r="BO59" s="289">
        <f t="shared" ca="1" si="89"/>
        <v>1</v>
      </c>
      <c r="BP59" s="289"/>
      <c r="BQ59" s="83">
        <f t="shared" ref="BQ59:BQ64" ca="1" si="146">IF(BR59="","",BQ58)</f>
        <v>5</v>
      </c>
      <c r="BR59" s="82">
        <f t="shared" ca="1" si="130"/>
        <v>3</v>
      </c>
      <c r="BS59" s="83">
        <f t="shared" ref="BS59:BS64" ca="1" si="147">IF(BW58=BS58,"",BW58)</f>
        <v>202</v>
      </c>
      <c r="BT59" s="52" t="str">
        <f t="shared" ref="BT59:BT107" ca="1" si="148">_xlfn.CONCAT("A",BS59+9)</f>
        <v>A211</v>
      </c>
      <c r="BU59" s="51"/>
      <c r="BV59" s="52" t="str">
        <f t="shared" ref="BV59:BV107" ca="1" si="149">_xlfn.CONCAT("A",BW59+8)</f>
        <v>A211</v>
      </c>
      <c r="BW59" s="84">
        <f ca="1">VLOOKUP($BI$6,INDIRECT($BT59):$BP$861,2,FALSE)</f>
        <v>203</v>
      </c>
      <c r="BX59" s="79" t="str">
        <f t="shared" ca="1" si="131"/>
        <v>Turkish</v>
      </c>
      <c r="BY59" s="78" t="str">
        <f t="shared" ca="1" si="132"/>
        <v>D</v>
      </c>
      <c r="BZ59" s="78" t="str">
        <f t="shared" ca="1" si="133"/>
        <v>D</v>
      </c>
      <c r="CA59" s="78" t="str">
        <f t="shared" ca="1" si="134"/>
        <v>Eb</v>
      </c>
      <c r="CB59" s="78" t="str">
        <f t="shared" ca="1" si="135"/>
        <v>F</v>
      </c>
      <c r="CC59" s="78" t="str">
        <f t="shared" ca="1" si="103"/>
        <v>G</v>
      </c>
      <c r="CD59" s="78" t="str">
        <f t="shared" ca="1" si="104"/>
        <v>B</v>
      </c>
      <c r="CE59" s="78" t="str">
        <f t="shared" ca="1" si="105"/>
        <v>Db</v>
      </c>
      <c r="CF59" s="78" t="str">
        <f t="shared" ca="1" si="106"/>
        <v/>
      </c>
      <c r="CG59" s="78" t="str">
        <f t="shared" ca="1" si="107"/>
        <v/>
      </c>
      <c r="CH59" s="79" t="str">
        <f t="shared" ca="1" si="108"/>
        <v>D6 -or- *B min</v>
      </c>
      <c r="CI59" s="79" t="str">
        <f t="shared" ca="1" si="109"/>
        <v>Eb7</v>
      </c>
      <c r="CJ59" s="79" t="str">
        <f t="shared" ca="1" si="110"/>
        <v>*B dim</v>
      </c>
      <c r="CK59" s="79" t="str">
        <f t="shared" ca="1" si="111"/>
        <v>*Eb7</v>
      </c>
      <c r="CL59" s="79" t="str">
        <f t="shared" ca="1" si="112"/>
        <v>B dim</v>
      </c>
      <c r="CM59" s="79" t="str">
        <f t="shared" ca="1" si="113"/>
        <v>Db alt b -or- *Eb7</v>
      </c>
      <c r="CN59" s="79" t="str">
        <f t="shared" ca="1" si="114"/>
        <v/>
      </c>
      <c r="CO59" s="79" t="str">
        <f t="shared" ca="1" si="115"/>
        <v/>
      </c>
      <c r="CP59" s="80">
        <f t="shared" ca="1" si="136"/>
        <v>60</v>
      </c>
      <c r="CQ59" s="78">
        <f t="shared" ca="1" si="137"/>
        <v>5</v>
      </c>
      <c r="DA59" s="81">
        <f ca="1">IF(DB59="","",DA58)</f>
        <v>5</v>
      </c>
      <c r="DB59" s="82">
        <f ca="1">IF(DC59="","",DB58+1)</f>
        <v>3</v>
      </c>
      <c r="DC59" s="83">
        <f ca="1">IF(DG58=DC58,"",DG58)</f>
        <v>202</v>
      </c>
      <c r="DD59" s="52" t="str">
        <f t="shared" ref="DD59:DD107" ca="1" si="150">_xlfn.CONCAT("A",DC59+9)</f>
        <v>A211</v>
      </c>
      <c r="DE59" s="51"/>
      <c r="DF59" s="52" t="str">
        <f t="shared" ref="DF59:DF107" ca="1" si="151">_xlfn.CONCAT("A",DG59+8)</f>
        <v>A211</v>
      </c>
      <c r="DG59" s="84">
        <f ca="1">VLOOKUP($BI$6,INDIRECT($BT59):$BP$861,2,FALSE)</f>
        <v>203</v>
      </c>
      <c r="DH59" s="79" t="str">
        <f t="shared" ca="1" si="138"/>
        <v>Turkish</v>
      </c>
      <c r="DI59" s="78" t="str">
        <f t="shared" ca="1" si="139"/>
        <v>D</v>
      </c>
      <c r="DJ59" s="78" t="str">
        <f t="shared" ca="1" si="140"/>
        <v>D</v>
      </c>
      <c r="DK59" s="78" t="str">
        <f t="shared" ca="1" si="141"/>
        <v>Eb</v>
      </c>
      <c r="DL59" s="78" t="str">
        <f t="shared" ca="1" si="142"/>
        <v>F</v>
      </c>
      <c r="DM59" s="78" t="str">
        <f t="shared" ca="1" si="116"/>
        <v>G</v>
      </c>
      <c r="DN59" s="78" t="str">
        <f t="shared" ca="1" si="117"/>
        <v>B</v>
      </c>
      <c r="DO59" s="78" t="str">
        <f t="shared" ca="1" si="118"/>
        <v>Db</v>
      </c>
      <c r="DP59" s="78" t="str">
        <f t="shared" ca="1" si="119"/>
        <v/>
      </c>
      <c r="DQ59" s="78" t="str">
        <f t="shared" ca="1" si="120"/>
        <v/>
      </c>
      <c r="DR59" s="79" t="str">
        <f t="shared" ca="1" si="121"/>
        <v>D6 -or- *B min</v>
      </c>
      <c r="DS59" s="79" t="str">
        <f t="shared" ca="1" si="122"/>
        <v>Eb7</v>
      </c>
      <c r="DT59" s="79" t="str">
        <f t="shared" ca="1" si="123"/>
        <v>*B dim</v>
      </c>
      <c r="DU59" s="79" t="str">
        <f t="shared" ca="1" si="124"/>
        <v>*Eb7</v>
      </c>
      <c r="DV59" s="79" t="str">
        <f t="shared" ca="1" si="125"/>
        <v>B dim</v>
      </c>
      <c r="DW59" s="79" t="str">
        <f t="shared" ca="1" si="126"/>
        <v>Db alt b -or- *Eb7</v>
      </c>
      <c r="DX59" s="79" t="str">
        <f t="shared" ca="1" si="127"/>
        <v/>
      </c>
      <c r="DY59" s="79" t="str">
        <f t="shared" ca="1" si="128"/>
        <v/>
      </c>
      <c r="DZ59" s="80">
        <f t="shared" ca="1" si="143"/>
        <v>60</v>
      </c>
      <c r="EA59" s="78">
        <f t="shared" ca="1" si="144"/>
        <v>5</v>
      </c>
    </row>
    <row r="60" spans="1:131" s="85" customFormat="1" ht="16.2" thickBot="1" x14ac:dyDescent="0.35">
      <c r="A60" s="289">
        <f t="shared" ca="1" si="63"/>
        <v>7</v>
      </c>
      <c r="B60" s="289">
        <f t="shared" si="90"/>
        <v>52</v>
      </c>
      <c r="C60" s="294" t="s">
        <v>83</v>
      </c>
      <c r="D60" s="289" t="s">
        <v>0</v>
      </c>
      <c r="E60" s="289">
        <v>6</v>
      </c>
      <c r="F60" s="300">
        <v>2</v>
      </c>
      <c r="G60" s="300">
        <v>1</v>
      </c>
      <c r="H60" s="300">
        <v>1</v>
      </c>
      <c r="I60" s="300">
        <v>3</v>
      </c>
      <c r="J60" s="300">
        <v>1</v>
      </c>
      <c r="K60" s="300">
        <v>4</v>
      </c>
      <c r="L60" s="300"/>
      <c r="M60" s="300"/>
      <c r="N60" s="300">
        <f>SUM($F60:G60)</f>
        <v>3</v>
      </c>
      <c r="O60" s="300">
        <f>SUM($F60:H60)</f>
        <v>4</v>
      </c>
      <c r="P60" s="300">
        <f>SUM($F60:I60)</f>
        <v>7</v>
      </c>
      <c r="Q60" s="300">
        <f>SUM($F60:J60)</f>
        <v>8</v>
      </c>
      <c r="R60" s="300">
        <f>SUM($F60:K60)</f>
        <v>12</v>
      </c>
      <c r="S60" s="300"/>
      <c r="T60" s="300"/>
      <c r="U60" s="294"/>
      <c r="V60" s="289" t="str">
        <f t="shared" si="64"/>
        <v>C</v>
      </c>
      <c r="W60" s="289" t="str">
        <f t="shared" ca="1" si="65"/>
        <v>D</v>
      </c>
      <c r="X60" s="289" t="str">
        <f t="shared" ca="1" si="66"/>
        <v>Eb</v>
      </c>
      <c r="Y60" s="289" t="str">
        <f t="shared" ca="1" si="67"/>
        <v>E</v>
      </c>
      <c r="Z60" s="289" t="str">
        <f t="shared" ca="1" si="68"/>
        <v>G</v>
      </c>
      <c r="AA60" s="289" t="str">
        <f t="shared" ca="1" si="69"/>
        <v>Ab</v>
      </c>
      <c r="AB60" s="289"/>
      <c r="AC60" s="289"/>
      <c r="AD60" s="294">
        <f t="shared" si="72"/>
        <v>67</v>
      </c>
      <c r="AE60" s="294">
        <f t="shared" ca="1" si="73"/>
        <v>68</v>
      </c>
      <c r="AF60" s="294">
        <f t="shared" ca="1" si="74"/>
        <v>167</v>
      </c>
      <c r="AG60" s="294">
        <f t="shared" ca="1" si="75"/>
        <v>69</v>
      </c>
      <c r="AH60" s="294">
        <f t="shared" ca="1" si="76"/>
        <v>71</v>
      </c>
      <c r="AI60" s="294">
        <f t="shared" ca="1" si="77"/>
        <v>163</v>
      </c>
      <c r="AJ60" s="294"/>
      <c r="AK60" s="294"/>
      <c r="AL60" s="294" t="str">
        <f>_xlfn.CONCAT(V60," min")</f>
        <v>C min</v>
      </c>
      <c r="AM60" s="301" t="str">
        <f ca="1">_xlfn.CONCAT("*",Y60,"7")</f>
        <v>*E7</v>
      </c>
      <c r="AN60" s="301" t="str">
        <f>_xlfn.CONCAT("*",V60," min")</f>
        <v>*C min</v>
      </c>
      <c r="AO60" s="294" t="str">
        <f ca="1">_xlfn.CONCAT(Y60," aug")</f>
        <v>E aug</v>
      </c>
      <c r="AP60" s="301" t="str">
        <f>_xlfn.CONCAT("*",V60," min")</f>
        <v>*C min</v>
      </c>
      <c r="AQ60" s="301" t="str">
        <f ca="1">_xlfn.CONCAT("*",Y60,"7")</f>
        <v>*E7</v>
      </c>
      <c r="AR60" s="294"/>
      <c r="AS60" s="294"/>
      <c r="AT60" s="294" t="str">
        <f t="shared" ca="1" si="145"/>
        <v/>
      </c>
      <c r="AU60" s="294" t="str">
        <f t="shared" ca="1" si="129"/>
        <v/>
      </c>
      <c r="AV60" s="294" t="str">
        <f t="shared" ca="1" si="129"/>
        <v/>
      </c>
      <c r="AW60" s="294">
        <f t="shared" ca="1" si="129"/>
        <v>1</v>
      </c>
      <c r="AX60" s="294" t="str">
        <f t="shared" ca="1" si="129"/>
        <v/>
      </c>
      <c r="AY60" s="294" t="str">
        <f t="shared" ca="1" si="129"/>
        <v/>
      </c>
      <c r="AZ60" s="294" t="str">
        <f t="shared" ca="1" si="129"/>
        <v/>
      </c>
      <c r="BA60" s="294">
        <f t="shared" ca="1" si="129"/>
        <v>1</v>
      </c>
      <c r="BB60" s="294" t="str">
        <f t="shared" ca="1" si="129"/>
        <v/>
      </c>
      <c r="BC60" s="294" t="str">
        <f t="shared" ca="1" si="129"/>
        <v/>
      </c>
      <c r="BD60" s="294" t="str">
        <f t="shared" ca="1" si="129"/>
        <v/>
      </c>
      <c r="BE60" s="294" t="str">
        <f t="shared" ca="1" si="129"/>
        <v/>
      </c>
      <c r="BF60" s="289">
        <f t="shared" ca="1" si="80"/>
        <v>2</v>
      </c>
      <c r="BG60" s="302">
        <f t="shared" ca="1" si="81"/>
        <v>33.333333333333329</v>
      </c>
      <c r="BH60" s="289">
        <f t="shared" ca="1" si="82"/>
        <v>7</v>
      </c>
      <c r="BI60" s="289" t="str">
        <f t="shared" ca="1" si="83"/>
        <v/>
      </c>
      <c r="BJ60" s="289" t="str">
        <f t="shared" ca="1" si="84"/>
        <v/>
      </c>
      <c r="BK60" s="289" t="str">
        <f t="shared" ca="1" si="85"/>
        <v/>
      </c>
      <c r="BL60" s="289" t="str">
        <f t="shared" ca="1" si="86"/>
        <v/>
      </c>
      <c r="BM60" s="289" t="str">
        <f t="shared" ca="1" si="87"/>
        <v/>
      </c>
      <c r="BN60" s="289" t="str">
        <f t="shared" ca="1" si="88"/>
        <v/>
      </c>
      <c r="BO60" s="289">
        <f t="shared" ca="1" si="89"/>
        <v>1</v>
      </c>
      <c r="BP60" s="289"/>
      <c r="BQ60" s="83">
        <f t="shared" ca="1" si="146"/>
        <v>5</v>
      </c>
      <c r="BR60" s="82">
        <f t="shared" ca="1" si="130"/>
        <v>4</v>
      </c>
      <c r="BS60" s="83">
        <f t="shared" ca="1" si="147"/>
        <v>203</v>
      </c>
      <c r="BT60" s="52" t="str">
        <f t="shared" ca="1" si="148"/>
        <v>A212</v>
      </c>
      <c r="BU60" s="51"/>
      <c r="BV60" s="52" t="str">
        <f t="shared" ca="1" si="149"/>
        <v>A212</v>
      </c>
      <c r="BW60" s="84">
        <f ca="1">VLOOKUP($BI$6,INDIRECT($BT60):$BP$861,2,FALSE)</f>
        <v>204</v>
      </c>
      <c r="BX60" s="79" t="str">
        <f t="shared" ca="1" si="131"/>
        <v>Major Pentatonic</v>
      </c>
      <c r="BY60" s="78" t="str">
        <f t="shared" ca="1" si="132"/>
        <v>D</v>
      </c>
      <c r="BZ60" s="78" t="str">
        <f t="shared" ca="1" si="133"/>
        <v>C</v>
      </c>
      <c r="CA60" s="78" t="str">
        <f t="shared" ca="1" si="134"/>
        <v>Eb</v>
      </c>
      <c r="CB60" s="78" t="str">
        <f t="shared" ca="1" si="135"/>
        <v>F</v>
      </c>
      <c r="CC60" s="78" t="str">
        <f t="shared" ca="1" si="103"/>
        <v>G</v>
      </c>
      <c r="CD60" s="78" t="str">
        <f t="shared" ca="1" si="104"/>
        <v>Bb</v>
      </c>
      <c r="CE60" s="78" t="str">
        <f t="shared" ca="1" si="105"/>
        <v/>
      </c>
      <c r="CF60" s="78" t="str">
        <f t="shared" ca="1" si="106"/>
        <v/>
      </c>
      <c r="CG60" s="78" t="str">
        <f t="shared" ca="1" si="107"/>
        <v/>
      </c>
      <c r="CH60" s="79" t="str">
        <f t="shared" ca="1" si="108"/>
        <v>C sus4/7  -or- *F sus4 -or- *Bb sus2</v>
      </c>
      <c r="CI60" s="79" t="str">
        <f t="shared" ca="1" si="109"/>
        <v>*C min</v>
      </c>
      <c r="CJ60" s="79" t="str">
        <f t="shared" ca="1" si="110"/>
        <v>F sus4/7  -or- * sus4</v>
      </c>
      <c r="CK60" s="79" t="str">
        <f t="shared" ca="1" si="111"/>
        <v>G sus4/7  -or- *C sus4</v>
      </c>
      <c r="CL60" s="79" t="str">
        <f t="shared" ca="1" si="112"/>
        <v>*Eb maj</v>
      </c>
      <c r="CM60" s="79" t="str">
        <f t="shared" ca="1" si="113"/>
        <v/>
      </c>
      <c r="CN60" s="79" t="str">
        <f t="shared" ca="1" si="114"/>
        <v/>
      </c>
      <c r="CO60" s="79" t="str">
        <f t="shared" ca="1" si="115"/>
        <v/>
      </c>
      <c r="CP60" s="80">
        <f t="shared" ca="1" si="136"/>
        <v>60</v>
      </c>
      <c r="CQ60" s="78">
        <f t="shared" ca="1" si="137"/>
        <v>5</v>
      </c>
      <c r="DA60" s="81" t="str">
        <f t="shared" ref="DA60:DJ62" ca="1" si="152">IF(IFERROR(BQ60,1),"",BQ60)</f>
        <v/>
      </c>
      <c r="DB60" s="81" t="str">
        <f t="shared" ca="1" si="152"/>
        <v/>
      </c>
      <c r="DC60" s="81" t="str">
        <f t="shared" ca="1" si="152"/>
        <v/>
      </c>
      <c r="DD60" s="81" t="e">
        <f t="shared" ca="1" si="152"/>
        <v>#VALUE!</v>
      </c>
      <c r="DE60" s="81">
        <f t="shared" si="152"/>
        <v>0</v>
      </c>
      <c r="DF60" s="81" t="e">
        <f t="shared" ca="1" si="152"/>
        <v>#VALUE!</v>
      </c>
      <c r="DG60" s="81" t="str">
        <f t="shared" ca="1" si="152"/>
        <v/>
      </c>
      <c r="DH60" s="81" t="e">
        <f t="shared" ca="1" si="152"/>
        <v>#VALUE!</v>
      </c>
      <c r="DI60" s="81" t="e">
        <f t="shared" ca="1" si="152"/>
        <v>#VALUE!</v>
      </c>
      <c r="DJ60" s="81" t="e">
        <f t="shared" ca="1" si="152"/>
        <v>#VALUE!</v>
      </c>
      <c r="DK60" s="81" t="e">
        <f t="shared" ref="DK60:DT62" ca="1" si="153">IF(IFERROR(CA60,1),"",CA60)</f>
        <v>#VALUE!</v>
      </c>
      <c r="DL60" s="81" t="e">
        <f t="shared" ca="1" si="153"/>
        <v>#VALUE!</v>
      </c>
      <c r="DM60" s="81" t="e">
        <f t="shared" ca="1" si="153"/>
        <v>#VALUE!</v>
      </c>
      <c r="DN60" s="81" t="e">
        <f t="shared" ca="1" si="153"/>
        <v>#VALUE!</v>
      </c>
      <c r="DO60" s="81" t="e">
        <f t="shared" ca="1" si="153"/>
        <v>#VALUE!</v>
      </c>
      <c r="DP60" s="81" t="e">
        <f t="shared" ca="1" si="153"/>
        <v>#VALUE!</v>
      </c>
      <c r="DQ60" s="81" t="e">
        <f t="shared" ca="1" si="153"/>
        <v>#VALUE!</v>
      </c>
      <c r="DR60" s="81" t="e">
        <f t="shared" ca="1" si="153"/>
        <v>#VALUE!</v>
      </c>
      <c r="DS60" s="81" t="e">
        <f t="shared" ca="1" si="153"/>
        <v>#VALUE!</v>
      </c>
      <c r="DT60" s="81" t="e">
        <f t="shared" ca="1" si="153"/>
        <v>#VALUE!</v>
      </c>
      <c r="DU60" s="81" t="e">
        <f t="shared" ref="DU60:DZ62" ca="1" si="154">IF(IFERROR(CK60,1),"",CK60)</f>
        <v>#VALUE!</v>
      </c>
      <c r="DV60" s="81" t="e">
        <f t="shared" ca="1" si="154"/>
        <v>#VALUE!</v>
      </c>
      <c r="DW60" s="81" t="e">
        <f t="shared" ca="1" si="154"/>
        <v>#VALUE!</v>
      </c>
      <c r="DX60" s="81" t="e">
        <f t="shared" ca="1" si="154"/>
        <v>#VALUE!</v>
      </c>
      <c r="DY60" s="81" t="e">
        <f t="shared" ca="1" si="154"/>
        <v>#VALUE!</v>
      </c>
      <c r="DZ60" s="81" t="str">
        <f t="shared" ca="1" si="154"/>
        <v/>
      </c>
      <c r="EA60" s="78">
        <f t="shared" ca="1" si="144"/>
        <v>5</v>
      </c>
    </row>
    <row r="61" spans="1:131" s="85" customFormat="1" ht="16.2" thickBot="1" x14ac:dyDescent="0.35">
      <c r="A61" s="289">
        <f t="shared" ca="1" si="63"/>
        <v>7</v>
      </c>
      <c r="B61" s="289">
        <f t="shared" si="90"/>
        <v>53</v>
      </c>
      <c r="C61" s="294" t="s">
        <v>44</v>
      </c>
      <c r="D61" s="289" t="s">
        <v>0</v>
      </c>
      <c r="E61" s="289">
        <v>6</v>
      </c>
      <c r="F61" s="300">
        <v>3</v>
      </c>
      <c r="G61" s="300">
        <v>1</v>
      </c>
      <c r="H61" s="300">
        <v>3</v>
      </c>
      <c r="I61" s="300">
        <v>1</v>
      </c>
      <c r="J61" s="300">
        <v>3</v>
      </c>
      <c r="K61" s="300">
        <v>1</v>
      </c>
      <c r="L61" s="300"/>
      <c r="M61" s="300"/>
      <c r="N61" s="300">
        <f>SUM($F61:G61)</f>
        <v>4</v>
      </c>
      <c r="O61" s="300">
        <f>SUM($F61:H61)</f>
        <v>7</v>
      </c>
      <c r="P61" s="300">
        <f>SUM($F61:I61)</f>
        <v>8</v>
      </c>
      <c r="Q61" s="300">
        <f>SUM($F61:J61)</f>
        <v>11</v>
      </c>
      <c r="R61" s="300">
        <f>SUM($F61:K61)</f>
        <v>12</v>
      </c>
      <c r="S61" s="300"/>
      <c r="T61" s="300"/>
      <c r="U61" s="294"/>
      <c r="V61" s="289" t="str">
        <f t="shared" si="64"/>
        <v>C</v>
      </c>
      <c r="W61" s="289" t="str">
        <f t="shared" ca="1" si="65"/>
        <v>Eb</v>
      </c>
      <c r="X61" s="289" t="str">
        <f t="shared" ca="1" si="66"/>
        <v>E</v>
      </c>
      <c r="Y61" s="289" t="str">
        <f t="shared" ca="1" si="67"/>
        <v>G</v>
      </c>
      <c r="Z61" s="289" t="str">
        <f t="shared" ca="1" si="68"/>
        <v>Ab</v>
      </c>
      <c r="AA61" s="289" t="str">
        <f t="shared" ca="1" si="69"/>
        <v>B</v>
      </c>
      <c r="AB61" s="289"/>
      <c r="AC61" s="289"/>
      <c r="AD61" s="294">
        <f t="shared" si="72"/>
        <v>67</v>
      </c>
      <c r="AE61" s="294">
        <f t="shared" ca="1" si="73"/>
        <v>167</v>
      </c>
      <c r="AF61" s="294">
        <f t="shared" ca="1" si="74"/>
        <v>69</v>
      </c>
      <c r="AG61" s="294">
        <f t="shared" ca="1" si="75"/>
        <v>71</v>
      </c>
      <c r="AH61" s="294">
        <f t="shared" ca="1" si="76"/>
        <v>163</v>
      </c>
      <c r="AI61" s="294">
        <f t="shared" ca="1" si="77"/>
        <v>66</v>
      </c>
      <c r="AJ61" s="294"/>
      <c r="AK61" s="294"/>
      <c r="AL61" s="294" t="str">
        <f t="shared" ref="AL61:AQ62" si="155">_xlfn.CONCAT(V61," aug")</f>
        <v>C aug</v>
      </c>
      <c r="AM61" s="294" t="str">
        <f t="shared" ca="1" si="155"/>
        <v>Eb aug</v>
      </c>
      <c r="AN61" s="294" t="str">
        <f t="shared" ca="1" si="155"/>
        <v>E aug</v>
      </c>
      <c r="AO61" s="294" t="str">
        <f t="shared" ca="1" si="155"/>
        <v>G aug</v>
      </c>
      <c r="AP61" s="294" t="str">
        <f ca="1">_xlfn.CONCAT(Z61," aug")</f>
        <v>Ab aug</v>
      </c>
      <c r="AQ61" s="294" t="str">
        <f t="shared" ca="1" si="155"/>
        <v>B aug</v>
      </c>
      <c r="AR61" s="294"/>
      <c r="AS61" s="294"/>
      <c r="AT61" s="294" t="str">
        <f t="shared" ca="1" si="145"/>
        <v/>
      </c>
      <c r="AU61" s="294" t="str">
        <f t="shared" ca="1" si="129"/>
        <v/>
      </c>
      <c r="AV61" s="294" t="str">
        <f t="shared" ca="1" si="129"/>
        <v/>
      </c>
      <c r="AW61" s="294">
        <f t="shared" ca="1" si="129"/>
        <v>1</v>
      </c>
      <c r="AX61" s="294" t="str">
        <f t="shared" ca="1" si="129"/>
        <v/>
      </c>
      <c r="AY61" s="294" t="str">
        <f t="shared" ca="1" si="129"/>
        <v/>
      </c>
      <c r="AZ61" s="294" t="str">
        <f t="shared" ca="1" si="129"/>
        <v/>
      </c>
      <c r="BA61" s="294">
        <f t="shared" ca="1" si="129"/>
        <v>1</v>
      </c>
      <c r="BB61" s="294" t="str">
        <f t="shared" ca="1" si="129"/>
        <v/>
      </c>
      <c r="BC61" s="294" t="str">
        <f t="shared" ca="1" si="129"/>
        <v/>
      </c>
      <c r="BD61" s="294" t="str">
        <f t="shared" ca="1" si="129"/>
        <v/>
      </c>
      <c r="BE61" s="294" t="str">
        <f t="shared" ca="1" si="129"/>
        <v/>
      </c>
      <c r="BF61" s="289">
        <f t="shared" ca="1" si="80"/>
        <v>2</v>
      </c>
      <c r="BG61" s="302">
        <f t="shared" ca="1" si="81"/>
        <v>33.333333333333329</v>
      </c>
      <c r="BH61" s="289">
        <f t="shared" ca="1" si="82"/>
        <v>7</v>
      </c>
      <c r="BI61" s="289" t="str">
        <f t="shared" ca="1" si="83"/>
        <v/>
      </c>
      <c r="BJ61" s="289" t="str">
        <f t="shared" ca="1" si="84"/>
        <v/>
      </c>
      <c r="BK61" s="289" t="str">
        <f t="shared" ca="1" si="85"/>
        <v/>
      </c>
      <c r="BL61" s="289" t="str">
        <f t="shared" ca="1" si="86"/>
        <v/>
      </c>
      <c r="BM61" s="289" t="str">
        <f t="shared" ca="1" si="87"/>
        <v/>
      </c>
      <c r="BN61" s="289" t="str">
        <f t="shared" ca="1" si="88"/>
        <v/>
      </c>
      <c r="BO61" s="289">
        <f t="shared" ca="1" si="89"/>
        <v>1</v>
      </c>
      <c r="BP61" s="289"/>
      <c r="BQ61" s="83">
        <f t="shared" ca="1" si="146"/>
        <v>5</v>
      </c>
      <c r="BR61" s="82">
        <f t="shared" ca="1" si="130"/>
        <v>5</v>
      </c>
      <c r="BS61" s="83">
        <f t="shared" ca="1" si="147"/>
        <v>204</v>
      </c>
      <c r="BT61" s="52" t="str">
        <f t="shared" ca="1" si="148"/>
        <v>A213</v>
      </c>
      <c r="BU61" s="51"/>
      <c r="BV61" s="52" t="str">
        <f t="shared" ca="1" si="149"/>
        <v>A284</v>
      </c>
      <c r="BW61" s="84">
        <f ca="1">VLOOKUP($BI$6,INDIRECT($BT61):$BP$861,2,FALSE)</f>
        <v>276</v>
      </c>
      <c r="BX61" s="79" t="str">
        <f t="shared" ca="1" si="131"/>
        <v>Minor Pentatonic (or Mongolian)</v>
      </c>
      <c r="BY61" s="78" t="str">
        <f t="shared" ca="1" si="132"/>
        <v>Eb</v>
      </c>
      <c r="BZ61" s="78" t="str">
        <f t="shared" ca="1" si="133"/>
        <v>Eb</v>
      </c>
      <c r="CA61" s="78" t="str">
        <f t="shared" ca="1" si="134"/>
        <v>F</v>
      </c>
      <c r="CB61" s="78" t="str">
        <f t="shared" ca="1" si="135"/>
        <v>G</v>
      </c>
      <c r="CC61" s="78" t="str">
        <f t="shared" ca="1" si="103"/>
        <v>Bb</v>
      </c>
      <c r="CD61" s="78" t="str">
        <f t="shared" ca="1" si="104"/>
        <v>C</v>
      </c>
      <c r="CE61" s="78" t="str">
        <f t="shared" ca="1" si="105"/>
        <v/>
      </c>
      <c r="CF61" s="78" t="str">
        <f t="shared" ca="1" si="106"/>
        <v/>
      </c>
      <c r="CG61" s="78" t="str">
        <f t="shared" ca="1" si="107"/>
        <v/>
      </c>
      <c r="CH61" s="79" t="str">
        <f t="shared" ca="1" si="108"/>
        <v>*C min</v>
      </c>
      <c r="CI61" s="79" t="str">
        <f t="shared" ca="1" si="109"/>
        <v>F sus4/7</v>
      </c>
      <c r="CJ61" s="79" t="str">
        <f t="shared" ca="1" si="110"/>
        <v>G sus4/7</v>
      </c>
      <c r="CK61" s="79" t="str">
        <f t="shared" ca="1" si="111"/>
        <v>Bb sus4/6 -or-*Eb maj</v>
      </c>
      <c r="CL61" s="79" t="str">
        <f t="shared" ca="1" si="112"/>
        <v>C sus4/7</v>
      </c>
      <c r="CM61" s="79" t="str">
        <f t="shared" ca="1" si="113"/>
        <v/>
      </c>
      <c r="CN61" s="79" t="str">
        <f t="shared" ca="1" si="114"/>
        <v/>
      </c>
      <c r="CO61" s="79" t="str">
        <f t="shared" ca="1" si="115"/>
        <v/>
      </c>
      <c r="CP61" s="80">
        <f t="shared" ca="1" si="136"/>
        <v>60</v>
      </c>
      <c r="CQ61" s="78">
        <f t="shared" ca="1" si="137"/>
        <v>5</v>
      </c>
      <c r="DA61" s="81" t="str">
        <f t="shared" ca="1" si="152"/>
        <v/>
      </c>
      <c r="DB61" s="81" t="str">
        <f t="shared" ca="1" si="152"/>
        <v/>
      </c>
      <c r="DC61" s="81" t="str">
        <f t="shared" ca="1" si="152"/>
        <v/>
      </c>
      <c r="DD61" s="81" t="e">
        <f t="shared" ca="1" si="152"/>
        <v>#VALUE!</v>
      </c>
      <c r="DE61" s="81">
        <f t="shared" si="152"/>
        <v>0</v>
      </c>
      <c r="DF61" s="81" t="e">
        <f t="shared" ca="1" si="152"/>
        <v>#VALUE!</v>
      </c>
      <c r="DG61" s="81" t="str">
        <f t="shared" ca="1" si="152"/>
        <v/>
      </c>
      <c r="DH61" s="81" t="e">
        <f t="shared" ca="1" si="152"/>
        <v>#VALUE!</v>
      </c>
      <c r="DI61" s="81" t="e">
        <f t="shared" ca="1" si="152"/>
        <v>#VALUE!</v>
      </c>
      <c r="DJ61" s="81" t="e">
        <f t="shared" ca="1" si="152"/>
        <v>#VALUE!</v>
      </c>
      <c r="DK61" s="81" t="e">
        <f t="shared" ca="1" si="153"/>
        <v>#VALUE!</v>
      </c>
      <c r="DL61" s="81" t="e">
        <f t="shared" ca="1" si="153"/>
        <v>#VALUE!</v>
      </c>
      <c r="DM61" s="81" t="e">
        <f t="shared" ca="1" si="153"/>
        <v>#VALUE!</v>
      </c>
      <c r="DN61" s="81" t="e">
        <f t="shared" ca="1" si="153"/>
        <v>#VALUE!</v>
      </c>
      <c r="DO61" s="81" t="e">
        <f t="shared" ca="1" si="153"/>
        <v>#VALUE!</v>
      </c>
      <c r="DP61" s="81" t="e">
        <f t="shared" ca="1" si="153"/>
        <v>#VALUE!</v>
      </c>
      <c r="DQ61" s="81" t="e">
        <f t="shared" ca="1" si="153"/>
        <v>#VALUE!</v>
      </c>
      <c r="DR61" s="81" t="e">
        <f t="shared" ca="1" si="153"/>
        <v>#VALUE!</v>
      </c>
      <c r="DS61" s="81" t="e">
        <f t="shared" ca="1" si="153"/>
        <v>#VALUE!</v>
      </c>
      <c r="DT61" s="81" t="e">
        <f t="shared" ca="1" si="153"/>
        <v>#VALUE!</v>
      </c>
      <c r="DU61" s="81" t="e">
        <f t="shared" ca="1" si="154"/>
        <v>#VALUE!</v>
      </c>
      <c r="DV61" s="81" t="e">
        <f t="shared" ca="1" si="154"/>
        <v>#VALUE!</v>
      </c>
      <c r="DW61" s="81" t="e">
        <f t="shared" ca="1" si="154"/>
        <v>#VALUE!</v>
      </c>
      <c r="DX61" s="81" t="e">
        <f t="shared" ca="1" si="154"/>
        <v>#VALUE!</v>
      </c>
      <c r="DY61" s="81" t="e">
        <f t="shared" ca="1" si="154"/>
        <v>#VALUE!</v>
      </c>
      <c r="DZ61" s="81" t="str">
        <f t="shared" ca="1" si="154"/>
        <v/>
      </c>
      <c r="EA61" s="78">
        <f t="shared" ca="1" si="144"/>
        <v>5</v>
      </c>
    </row>
    <row r="62" spans="1:131" s="85" customFormat="1" ht="16.2" thickBot="1" x14ac:dyDescent="0.35">
      <c r="A62" s="289" t="str">
        <f t="shared" ca="1" si="63"/>
        <v/>
      </c>
      <c r="B62" s="289">
        <f t="shared" si="90"/>
        <v>54</v>
      </c>
      <c r="C62" s="294" t="s">
        <v>45</v>
      </c>
      <c r="D62" s="289" t="s">
        <v>0</v>
      </c>
      <c r="E62" s="289">
        <v>6</v>
      </c>
      <c r="F62" s="300">
        <v>1</v>
      </c>
      <c r="G62" s="300">
        <v>3</v>
      </c>
      <c r="H62" s="300">
        <v>1</v>
      </c>
      <c r="I62" s="300">
        <v>3</v>
      </c>
      <c r="J62" s="300">
        <v>1</v>
      </c>
      <c r="K62" s="300">
        <v>3</v>
      </c>
      <c r="L62" s="300"/>
      <c r="M62" s="300"/>
      <c r="N62" s="300">
        <f>SUM($F62:G62)</f>
        <v>4</v>
      </c>
      <c r="O62" s="300">
        <f>SUM($F62:H62)</f>
        <v>5</v>
      </c>
      <c r="P62" s="300">
        <f>SUM($F62:I62)</f>
        <v>8</v>
      </c>
      <c r="Q62" s="300">
        <f>SUM($F62:J62)</f>
        <v>9</v>
      </c>
      <c r="R62" s="300">
        <f>SUM($F62:K62)</f>
        <v>12</v>
      </c>
      <c r="S62" s="300"/>
      <c r="T62" s="300"/>
      <c r="U62" s="294"/>
      <c r="V62" s="289" t="str">
        <f t="shared" si="64"/>
        <v>C</v>
      </c>
      <c r="W62" s="289" t="str">
        <f t="shared" ca="1" si="65"/>
        <v>Db</v>
      </c>
      <c r="X62" s="289" t="str">
        <f t="shared" ca="1" si="66"/>
        <v>E</v>
      </c>
      <c r="Y62" s="289" t="str">
        <f t="shared" ca="1" si="67"/>
        <v>F</v>
      </c>
      <c r="Z62" s="289" t="str">
        <f t="shared" ca="1" si="68"/>
        <v>Ab</v>
      </c>
      <c r="AA62" s="289" t="str">
        <f t="shared" ca="1" si="69"/>
        <v>A</v>
      </c>
      <c r="AB62" s="289"/>
      <c r="AC62" s="289"/>
      <c r="AD62" s="294">
        <f t="shared" si="72"/>
        <v>67</v>
      </c>
      <c r="AE62" s="294">
        <f t="shared" ca="1" si="73"/>
        <v>166</v>
      </c>
      <c r="AF62" s="294">
        <f t="shared" ca="1" si="74"/>
        <v>69</v>
      </c>
      <c r="AG62" s="294">
        <f t="shared" ca="1" si="75"/>
        <v>70</v>
      </c>
      <c r="AH62" s="294">
        <f t="shared" ca="1" si="76"/>
        <v>163</v>
      </c>
      <c r="AI62" s="294">
        <f t="shared" ca="1" si="77"/>
        <v>65</v>
      </c>
      <c r="AJ62" s="294"/>
      <c r="AK62" s="294"/>
      <c r="AL62" s="294" t="str">
        <f t="shared" si="155"/>
        <v>C aug</v>
      </c>
      <c r="AM62" s="294" t="str">
        <f t="shared" ca="1" si="155"/>
        <v>Db aug</v>
      </c>
      <c r="AN62" s="294" t="str">
        <f t="shared" ca="1" si="155"/>
        <v>E aug</v>
      </c>
      <c r="AO62" s="294" t="str">
        <f t="shared" ca="1" si="155"/>
        <v>F aug</v>
      </c>
      <c r="AP62" s="294" t="str">
        <f ca="1">_xlfn.CONCAT(Z62," aug")</f>
        <v>Ab aug</v>
      </c>
      <c r="AQ62" s="294" t="str">
        <f t="shared" ca="1" si="155"/>
        <v>A aug</v>
      </c>
      <c r="AR62" s="294"/>
      <c r="AS62" s="294"/>
      <c r="AT62" s="294" t="str">
        <f t="shared" ca="1" si="145"/>
        <v/>
      </c>
      <c r="AU62" s="294" t="str">
        <f t="shared" ca="1" si="129"/>
        <v/>
      </c>
      <c r="AV62" s="294" t="str">
        <f t="shared" ca="1" si="129"/>
        <v/>
      </c>
      <c r="AW62" s="294" t="str">
        <f t="shared" ca="1" si="129"/>
        <v/>
      </c>
      <c r="AX62" s="294" t="str">
        <f t="shared" ca="1" si="129"/>
        <v/>
      </c>
      <c r="AY62" s="294">
        <f t="shared" ca="1" si="129"/>
        <v>1</v>
      </c>
      <c r="AZ62" s="294" t="str">
        <f t="shared" ca="1" si="129"/>
        <v/>
      </c>
      <c r="BA62" s="294" t="str">
        <f t="shared" ca="1" si="129"/>
        <v/>
      </c>
      <c r="BB62" s="294" t="str">
        <f t="shared" ca="1" si="129"/>
        <v/>
      </c>
      <c r="BC62" s="294" t="str">
        <f t="shared" ca="1" si="129"/>
        <v/>
      </c>
      <c r="BD62" s="294" t="str">
        <f t="shared" ca="1" si="129"/>
        <v/>
      </c>
      <c r="BE62" s="294" t="str">
        <f t="shared" ca="1" si="129"/>
        <v/>
      </c>
      <c r="BF62" s="289">
        <f t="shared" ca="1" si="80"/>
        <v>1</v>
      </c>
      <c r="BG62" s="302">
        <f t="shared" ca="1" si="81"/>
        <v>16.666666666666664</v>
      </c>
      <c r="BH62" s="289" t="str">
        <f t="shared" ca="1" si="82"/>
        <v/>
      </c>
      <c r="BI62" s="289" t="str">
        <f t="shared" ca="1" si="83"/>
        <v/>
      </c>
      <c r="BJ62" s="289" t="str">
        <f t="shared" ca="1" si="84"/>
        <v/>
      </c>
      <c r="BK62" s="289" t="str">
        <f t="shared" ca="1" si="85"/>
        <v/>
      </c>
      <c r="BL62" s="289" t="str">
        <f t="shared" ca="1" si="86"/>
        <v/>
      </c>
      <c r="BM62" s="289" t="str">
        <f t="shared" ca="1" si="87"/>
        <v/>
      </c>
      <c r="BN62" s="289" t="str">
        <f t="shared" ca="1" si="88"/>
        <v/>
      </c>
      <c r="BO62" s="289" t="str">
        <f t="shared" ca="1" si="89"/>
        <v/>
      </c>
      <c r="BP62" s="289"/>
      <c r="BQ62" s="83">
        <f t="shared" ca="1" si="146"/>
        <v>5</v>
      </c>
      <c r="BR62" s="82">
        <f t="shared" ca="1" si="130"/>
        <v>6</v>
      </c>
      <c r="BS62" s="83">
        <f t="shared" ca="1" si="147"/>
        <v>276</v>
      </c>
      <c r="BT62" s="52" t="str">
        <f t="shared" ca="1" si="148"/>
        <v>A285</v>
      </c>
      <c r="BU62" s="51"/>
      <c r="BV62" s="52" t="str">
        <f t="shared" ca="1" si="149"/>
        <v>A352</v>
      </c>
      <c r="BW62" s="84">
        <f ca="1">VLOOKUP($BI$6,INDIRECT($BT62):$BP$861,2,FALSE)</f>
        <v>344</v>
      </c>
      <c r="BX62" s="79" t="str">
        <f t="shared" ca="1" si="131"/>
        <v>Muslim</v>
      </c>
      <c r="BY62" s="78" t="str">
        <f t="shared" ca="1" si="132"/>
        <v>E</v>
      </c>
      <c r="BZ62" s="78" t="str">
        <f t="shared" ca="1" si="133"/>
        <v>E</v>
      </c>
      <c r="CA62" s="78" t="str">
        <f t="shared" ca="1" si="134"/>
        <v>F</v>
      </c>
      <c r="CB62" s="78" t="str">
        <f t="shared" ca="1" si="135"/>
        <v>G</v>
      </c>
      <c r="CC62" s="78" t="str">
        <f t="shared" ca="1" si="103"/>
        <v>A</v>
      </c>
      <c r="CD62" s="78" t="str">
        <f t="shared" ca="1" si="104"/>
        <v>C</v>
      </c>
      <c r="CE62" s="78" t="str">
        <f t="shared" ca="1" si="105"/>
        <v>Eb</v>
      </c>
      <c r="CF62" s="78" t="str">
        <f t="shared" ca="1" si="106"/>
        <v/>
      </c>
      <c r="CG62" s="78" t="str">
        <f t="shared" ca="1" si="107"/>
        <v/>
      </c>
      <c r="CH62" s="79" t="str">
        <f t="shared" ca="1" si="108"/>
        <v>*C maj</v>
      </c>
      <c r="CI62" s="79" t="str">
        <f t="shared" ca="1" si="109"/>
        <v>F7</v>
      </c>
      <c r="CJ62" s="79" t="str">
        <f t="shared" ca="1" si="110"/>
        <v>*C maj</v>
      </c>
      <c r="CK62" s="79" t="str">
        <f t="shared" ca="1" si="111"/>
        <v>*F7</v>
      </c>
      <c r="CL62" s="79" t="str">
        <f t="shared" ca="1" si="112"/>
        <v>C maj</v>
      </c>
      <c r="CM62" s="79" t="str">
        <f t="shared" ca="1" si="113"/>
        <v>Eb alt b -or- *F7</v>
      </c>
      <c r="CN62" s="79" t="str">
        <f t="shared" ca="1" si="114"/>
        <v/>
      </c>
      <c r="CO62" s="79" t="str">
        <f t="shared" ca="1" si="115"/>
        <v/>
      </c>
      <c r="CP62" s="80">
        <f t="shared" ca="1" si="136"/>
        <v>60</v>
      </c>
      <c r="CQ62" s="78">
        <f t="shared" ca="1" si="137"/>
        <v>5</v>
      </c>
      <c r="DA62" s="81" t="str">
        <f t="shared" ca="1" si="152"/>
        <v/>
      </c>
      <c r="DB62" s="81" t="str">
        <f t="shared" ca="1" si="152"/>
        <v/>
      </c>
      <c r="DC62" s="81" t="str">
        <f t="shared" ca="1" si="152"/>
        <v/>
      </c>
      <c r="DD62" s="81" t="e">
        <f t="shared" ca="1" si="152"/>
        <v>#VALUE!</v>
      </c>
      <c r="DE62" s="81">
        <f t="shared" si="152"/>
        <v>0</v>
      </c>
      <c r="DF62" s="81" t="e">
        <f t="shared" ca="1" si="152"/>
        <v>#VALUE!</v>
      </c>
      <c r="DG62" s="81" t="str">
        <f t="shared" ca="1" si="152"/>
        <v/>
      </c>
      <c r="DH62" s="81" t="e">
        <f t="shared" ca="1" si="152"/>
        <v>#VALUE!</v>
      </c>
      <c r="DI62" s="81" t="e">
        <f t="shared" ca="1" si="152"/>
        <v>#VALUE!</v>
      </c>
      <c r="DJ62" s="81" t="e">
        <f t="shared" ca="1" si="152"/>
        <v>#VALUE!</v>
      </c>
      <c r="DK62" s="81" t="e">
        <f t="shared" ca="1" si="153"/>
        <v>#VALUE!</v>
      </c>
      <c r="DL62" s="81" t="e">
        <f t="shared" ca="1" si="153"/>
        <v>#VALUE!</v>
      </c>
      <c r="DM62" s="81" t="e">
        <f t="shared" ca="1" si="153"/>
        <v>#VALUE!</v>
      </c>
      <c r="DN62" s="81" t="e">
        <f t="shared" ca="1" si="153"/>
        <v>#VALUE!</v>
      </c>
      <c r="DO62" s="81" t="e">
        <f t="shared" ca="1" si="153"/>
        <v>#VALUE!</v>
      </c>
      <c r="DP62" s="81" t="e">
        <f t="shared" ca="1" si="153"/>
        <v>#VALUE!</v>
      </c>
      <c r="DQ62" s="81" t="e">
        <f t="shared" ca="1" si="153"/>
        <v>#VALUE!</v>
      </c>
      <c r="DR62" s="81" t="e">
        <f t="shared" ca="1" si="153"/>
        <v>#VALUE!</v>
      </c>
      <c r="DS62" s="81" t="e">
        <f t="shared" ca="1" si="153"/>
        <v>#VALUE!</v>
      </c>
      <c r="DT62" s="81" t="e">
        <f t="shared" ca="1" si="153"/>
        <v>#VALUE!</v>
      </c>
      <c r="DU62" s="81" t="e">
        <f t="shared" ca="1" si="154"/>
        <v>#VALUE!</v>
      </c>
      <c r="DV62" s="81" t="e">
        <f t="shared" ca="1" si="154"/>
        <v>#VALUE!</v>
      </c>
      <c r="DW62" s="81" t="e">
        <f t="shared" ca="1" si="154"/>
        <v>#VALUE!</v>
      </c>
      <c r="DX62" s="81" t="e">
        <f t="shared" ca="1" si="154"/>
        <v>#VALUE!</v>
      </c>
      <c r="DY62" s="81" t="e">
        <f t="shared" ca="1" si="154"/>
        <v>#VALUE!</v>
      </c>
      <c r="DZ62" s="81" t="str">
        <f t="shared" ca="1" si="154"/>
        <v/>
      </c>
      <c r="EA62" s="78">
        <f t="shared" ca="1" si="144"/>
        <v>5</v>
      </c>
    </row>
    <row r="63" spans="1:131" s="85" customFormat="1" ht="16.2" thickBot="1" x14ac:dyDescent="0.35">
      <c r="A63" s="289">
        <f t="shared" ca="1" si="63"/>
        <v>6</v>
      </c>
      <c r="B63" s="289">
        <f t="shared" si="90"/>
        <v>55</v>
      </c>
      <c r="C63" s="294" t="s">
        <v>46</v>
      </c>
      <c r="D63" s="289" t="s">
        <v>0</v>
      </c>
      <c r="E63" s="289">
        <v>6</v>
      </c>
      <c r="F63" s="300">
        <v>3</v>
      </c>
      <c r="G63" s="300">
        <v>2</v>
      </c>
      <c r="H63" s="300">
        <v>1</v>
      </c>
      <c r="I63" s="300">
        <v>1</v>
      </c>
      <c r="J63" s="300">
        <v>2</v>
      </c>
      <c r="K63" s="300">
        <v>3</v>
      </c>
      <c r="L63" s="300"/>
      <c r="M63" s="300"/>
      <c r="N63" s="300">
        <f>SUM($F63:G63)</f>
        <v>5</v>
      </c>
      <c r="O63" s="300">
        <f>SUM($F63:H63)</f>
        <v>6</v>
      </c>
      <c r="P63" s="300">
        <f>SUM($F63:I63)</f>
        <v>7</v>
      </c>
      <c r="Q63" s="300">
        <f>SUM($F63:J63)</f>
        <v>9</v>
      </c>
      <c r="R63" s="300">
        <f>SUM($F63:K63)</f>
        <v>12</v>
      </c>
      <c r="S63" s="300"/>
      <c r="T63" s="300"/>
      <c r="U63" s="294"/>
      <c r="V63" s="289" t="str">
        <f t="shared" si="64"/>
        <v>C</v>
      </c>
      <c r="W63" s="289" t="str">
        <f t="shared" ca="1" si="65"/>
        <v>Eb</v>
      </c>
      <c r="X63" s="289" t="str">
        <f t="shared" ca="1" si="66"/>
        <v>F</v>
      </c>
      <c r="Y63" s="289" t="str">
        <f t="shared" ca="1" si="67"/>
        <v>Gb</v>
      </c>
      <c r="Z63" s="289" t="str">
        <f t="shared" ca="1" si="68"/>
        <v>G</v>
      </c>
      <c r="AA63" s="289" t="str">
        <f t="shared" ca="1" si="69"/>
        <v>A</v>
      </c>
      <c r="AB63" s="289"/>
      <c r="AC63" s="289"/>
      <c r="AD63" s="294">
        <f t="shared" si="72"/>
        <v>67</v>
      </c>
      <c r="AE63" s="294">
        <f t="shared" ca="1" si="73"/>
        <v>167</v>
      </c>
      <c r="AF63" s="294">
        <f t="shared" ca="1" si="74"/>
        <v>70</v>
      </c>
      <c r="AG63" s="294">
        <f t="shared" ca="1" si="75"/>
        <v>169</v>
      </c>
      <c r="AH63" s="294">
        <f t="shared" ca="1" si="76"/>
        <v>71</v>
      </c>
      <c r="AI63" s="294">
        <f t="shared" ca="1" si="77"/>
        <v>65</v>
      </c>
      <c r="AJ63" s="294"/>
      <c r="AK63" s="294"/>
      <c r="AL63" s="294" t="str">
        <f>_xlfn.CONCAT(V63," sus4")</f>
        <v>C sus4</v>
      </c>
      <c r="AM63" s="294" t="str">
        <f ca="1">_xlfn.CONCAT(W63," dim")</f>
        <v>Eb dim</v>
      </c>
      <c r="AN63" s="294" t="str">
        <f ca="1">_xlfn.CONCAT(X63," sus2")</f>
        <v>F sus2</v>
      </c>
      <c r="AO63" s="301" t="str">
        <f ca="1">_xlfn.CONCAT("*",W63," dim")</f>
        <v>*Eb dim</v>
      </c>
      <c r="AP63" s="294" t="str">
        <f ca="1">_xlfn.CONCAT(Z63," sus4/7")</f>
        <v>G sus4/7</v>
      </c>
      <c r="AQ63" s="301" t="str">
        <f ca="1">_xlfn.CONCAT(AA63," sus6 -or- *",X63," maj")</f>
        <v>A sus6 -or- *F maj</v>
      </c>
      <c r="AR63" s="294"/>
      <c r="AS63" s="294"/>
      <c r="AT63" s="294" t="str">
        <f t="shared" ca="1" si="145"/>
        <v/>
      </c>
      <c r="AU63" s="294" t="str">
        <f t="shared" ca="1" si="129"/>
        <v/>
      </c>
      <c r="AV63" s="294" t="str">
        <f t="shared" ca="1" si="129"/>
        <v/>
      </c>
      <c r="AW63" s="294">
        <f t="shared" ca="1" si="129"/>
        <v>1</v>
      </c>
      <c r="AX63" s="294" t="str">
        <f t="shared" ca="1" si="129"/>
        <v/>
      </c>
      <c r="AY63" s="294">
        <f t="shared" ca="1" si="129"/>
        <v>1</v>
      </c>
      <c r="AZ63" s="294" t="str">
        <f t="shared" ca="1" si="129"/>
        <v/>
      </c>
      <c r="BA63" s="294">
        <f t="shared" ca="1" si="129"/>
        <v>1</v>
      </c>
      <c r="BB63" s="294" t="str">
        <f t="shared" ca="1" si="129"/>
        <v/>
      </c>
      <c r="BC63" s="294" t="str">
        <f t="shared" ca="1" si="129"/>
        <v/>
      </c>
      <c r="BD63" s="294" t="str">
        <f t="shared" ca="1" si="129"/>
        <v/>
      </c>
      <c r="BE63" s="294" t="str">
        <f t="shared" ca="1" si="129"/>
        <v/>
      </c>
      <c r="BF63" s="289">
        <f t="shared" ca="1" si="80"/>
        <v>3</v>
      </c>
      <c r="BG63" s="302">
        <f t="shared" ca="1" si="81"/>
        <v>50</v>
      </c>
      <c r="BH63" s="289">
        <f t="shared" ca="1" si="82"/>
        <v>6</v>
      </c>
      <c r="BI63" s="289" t="str">
        <f t="shared" ca="1" si="83"/>
        <v/>
      </c>
      <c r="BJ63" s="289" t="str">
        <f t="shared" ca="1" si="84"/>
        <v/>
      </c>
      <c r="BK63" s="289" t="str">
        <f t="shared" ca="1" si="85"/>
        <v/>
      </c>
      <c r="BL63" s="289" t="str">
        <f t="shared" ca="1" si="86"/>
        <v/>
      </c>
      <c r="BM63" s="289" t="str">
        <f t="shared" ca="1" si="87"/>
        <v/>
      </c>
      <c r="BN63" s="289">
        <f t="shared" ca="1" si="88"/>
        <v>1</v>
      </c>
      <c r="BO63" s="289" t="str">
        <f t="shared" ca="1" si="89"/>
        <v/>
      </c>
      <c r="BP63" s="289"/>
      <c r="BQ63" s="83">
        <f t="shared" ca="1" si="146"/>
        <v>5</v>
      </c>
      <c r="BR63" s="82">
        <f t="shared" ca="1" si="130"/>
        <v>7</v>
      </c>
      <c r="BS63" s="83">
        <f t="shared" ca="1" si="147"/>
        <v>344</v>
      </c>
      <c r="BT63" s="52" t="str">
        <f t="shared" ca="1" si="148"/>
        <v>A353</v>
      </c>
      <c r="BU63" s="51"/>
      <c r="BV63" s="52" t="str">
        <f t="shared" ca="1" si="149"/>
        <v>A353</v>
      </c>
      <c r="BW63" s="84">
        <f ca="1">VLOOKUP($BI$6,INDIRECT($BT63):$BP$861,2,FALSE)</f>
        <v>345</v>
      </c>
      <c r="BX63" s="79" t="str">
        <f t="shared" ca="1" si="131"/>
        <v>Turkish</v>
      </c>
      <c r="BY63" s="78" t="str">
        <f t="shared" ca="1" si="132"/>
        <v>E</v>
      </c>
      <c r="BZ63" s="78" t="str">
        <f t="shared" ca="1" si="133"/>
        <v>E</v>
      </c>
      <c r="CA63" s="78" t="str">
        <f t="shared" ca="1" si="134"/>
        <v>F</v>
      </c>
      <c r="CB63" s="78" t="str">
        <f t="shared" ca="1" si="135"/>
        <v>G</v>
      </c>
      <c r="CC63" s="78" t="str">
        <f t="shared" ca="1" si="103"/>
        <v>A</v>
      </c>
      <c r="CD63" s="78" t="str">
        <f t="shared" ca="1" si="104"/>
        <v>Db</v>
      </c>
      <c r="CE63" s="78" t="str">
        <f t="shared" ca="1" si="105"/>
        <v>Eb</v>
      </c>
      <c r="CF63" s="78" t="str">
        <f t="shared" ca="1" si="106"/>
        <v/>
      </c>
      <c r="CG63" s="78" t="str">
        <f t="shared" ca="1" si="107"/>
        <v/>
      </c>
      <c r="CH63" s="79" t="str">
        <f t="shared" ca="1" si="108"/>
        <v>E6 -or- *Db min</v>
      </c>
      <c r="CI63" s="79" t="str">
        <f t="shared" ca="1" si="109"/>
        <v>F7</v>
      </c>
      <c r="CJ63" s="79" t="str">
        <f t="shared" ca="1" si="110"/>
        <v>*Db dim</v>
      </c>
      <c r="CK63" s="79" t="str">
        <f t="shared" ca="1" si="111"/>
        <v>*F7</v>
      </c>
      <c r="CL63" s="79" t="str">
        <f t="shared" ca="1" si="112"/>
        <v>Db dim</v>
      </c>
      <c r="CM63" s="79" t="str">
        <f t="shared" ca="1" si="113"/>
        <v>Eb alt b -or- *F7</v>
      </c>
      <c r="CN63" s="79" t="str">
        <f t="shared" ca="1" si="114"/>
        <v/>
      </c>
      <c r="CO63" s="79" t="str">
        <f t="shared" ca="1" si="115"/>
        <v/>
      </c>
      <c r="CP63" s="80">
        <f t="shared" ca="1" si="136"/>
        <v>60</v>
      </c>
      <c r="CQ63" s="78">
        <f t="shared" ca="1" si="137"/>
        <v>5</v>
      </c>
      <c r="DA63" s="81" t="str">
        <f t="shared" ref="DA63:DA107" ca="1" si="156">IF(DB63="","",DA62)</f>
        <v/>
      </c>
      <c r="DB63" s="82" t="str">
        <f t="shared" ref="DB63:DB107" ca="1" si="157">IF(DC63="","",DB62+1)</f>
        <v/>
      </c>
      <c r="DC63" s="83" t="str">
        <f t="shared" ref="DC63:DC107" ca="1" si="158">IF(DG62=DC62,"",DG62)</f>
        <v/>
      </c>
      <c r="DD63" s="52" t="e">
        <f t="shared" ca="1" si="150"/>
        <v>#VALUE!</v>
      </c>
      <c r="DE63" s="51"/>
      <c r="DF63" s="52" t="str">
        <f t="shared" ca="1" si="151"/>
        <v>A353</v>
      </c>
      <c r="DG63" s="84">
        <f ca="1">VLOOKUP($BI$6,INDIRECT($BT63):$BP$861,2,FALSE)</f>
        <v>345</v>
      </c>
      <c r="DH63" s="79" t="str">
        <f t="shared" ca="1" si="138"/>
        <v>Turkish</v>
      </c>
      <c r="DI63" s="78" t="str">
        <f t="shared" ca="1" si="139"/>
        <v>E</v>
      </c>
      <c r="DJ63" s="78" t="str">
        <f t="shared" ca="1" si="140"/>
        <v>E</v>
      </c>
      <c r="DK63" s="78" t="str">
        <f t="shared" ca="1" si="141"/>
        <v>F</v>
      </c>
      <c r="DL63" s="78" t="str">
        <f t="shared" ca="1" si="142"/>
        <v>G</v>
      </c>
      <c r="DM63" s="78" t="str">
        <f t="shared" ca="1" si="116"/>
        <v>A</v>
      </c>
      <c r="DN63" s="78" t="str">
        <f t="shared" ca="1" si="117"/>
        <v>Db</v>
      </c>
      <c r="DO63" s="78" t="str">
        <f t="shared" ca="1" si="118"/>
        <v>Eb</v>
      </c>
      <c r="DP63" s="78" t="str">
        <f t="shared" ca="1" si="119"/>
        <v/>
      </c>
      <c r="DQ63" s="78" t="str">
        <f t="shared" ca="1" si="120"/>
        <v/>
      </c>
      <c r="DR63" s="79" t="str">
        <f t="shared" ca="1" si="121"/>
        <v>E6 -or- *Db min</v>
      </c>
      <c r="DS63" s="79" t="str">
        <f t="shared" ca="1" si="122"/>
        <v>F7</v>
      </c>
      <c r="DT63" s="79" t="str">
        <f t="shared" ca="1" si="123"/>
        <v>*Db dim</v>
      </c>
      <c r="DU63" s="79" t="str">
        <f t="shared" ca="1" si="124"/>
        <v>*F7</v>
      </c>
      <c r="DV63" s="79" t="str">
        <f t="shared" ca="1" si="125"/>
        <v>Db dim</v>
      </c>
      <c r="DW63" s="79" t="str">
        <f t="shared" ca="1" si="126"/>
        <v>Eb alt b -or- *F7</v>
      </c>
      <c r="DX63" s="79" t="str">
        <f t="shared" ca="1" si="127"/>
        <v/>
      </c>
      <c r="DY63" s="79" t="str">
        <f t="shared" ca="1" si="128"/>
        <v/>
      </c>
      <c r="DZ63" s="80">
        <f t="shared" ca="1" si="143"/>
        <v>60</v>
      </c>
      <c r="EA63" s="78">
        <f t="shared" ca="1" si="144"/>
        <v>5</v>
      </c>
    </row>
    <row r="64" spans="1:131" s="85" customFormat="1" ht="16.2" thickBot="1" x14ac:dyDescent="0.35">
      <c r="A64" s="289" t="str">
        <f t="shared" ca="1" si="63"/>
        <v/>
      </c>
      <c r="B64" s="289">
        <f t="shared" si="90"/>
        <v>56</v>
      </c>
      <c r="C64" s="294" t="s">
        <v>47</v>
      </c>
      <c r="D64" s="289" t="s">
        <v>0</v>
      </c>
      <c r="E64" s="289">
        <v>6</v>
      </c>
      <c r="F64" s="300">
        <v>1</v>
      </c>
      <c r="G64" s="300">
        <v>2</v>
      </c>
      <c r="H64" s="300">
        <v>3</v>
      </c>
      <c r="I64" s="300">
        <v>3</v>
      </c>
      <c r="J64" s="300">
        <v>2</v>
      </c>
      <c r="K64" s="300">
        <v>1</v>
      </c>
      <c r="L64" s="300"/>
      <c r="M64" s="300"/>
      <c r="N64" s="300">
        <f>SUM($F64:G64)</f>
        <v>3</v>
      </c>
      <c r="O64" s="300">
        <f>SUM($F64:H64)</f>
        <v>6</v>
      </c>
      <c r="P64" s="300">
        <f>SUM($F64:I64)</f>
        <v>9</v>
      </c>
      <c r="Q64" s="300">
        <f>SUM($F64:J64)</f>
        <v>11</v>
      </c>
      <c r="R64" s="300">
        <f>SUM($F64:K64)</f>
        <v>12</v>
      </c>
      <c r="S64" s="300"/>
      <c r="T64" s="300"/>
      <c r="U64" s="294"/>
      <c r="V64" s="289" t="str">
        <f t="shared" si="64"/>
        <v>C</v>
      </c>
      <c r="W64" s="289" t="str">
        <f t="shared" ca="1" si="65"/>
        <v>Db</v>
      </c>
      <c r="X64" s="289" t="str">
        <f t="shared" ca="1" si="66"/>
        <v>Eb</v>
      </c>
      <c r="Y64" s="289" t="str">
        <f t="shared" ca="1" si="67"/>
        <v>Gb</v>
      </c>
      <c r="Z64" s="289" t="str">
        <f t="shared" ca="1" si="68"/>
        <v>A</v>
      </c>
      <c r="AA64" s="289" t="str">
        <f t="shared" ca="1" si="69"/>
        <v>B</v>
      </c>
      <c r="AB64" s="289"/>
      <c r="AC64" s="289"/>
      <c r="AD64" s="294">
        <f t="shared" si="72"/>
        <v>67</v>
      </c>
      <c r="AE64" s="294">
        <f t="shared" ca="1" si="73"/>
        <v>166</v>
      </c>
      <c r="AF64" s="294">
        <f t="shared" ca="1" si="74"/>
        <v>167</v>
      </c>
      <c r="AG64" s="294">
        <f t="shared" ca="1" si="75"/>
        <v>169</v>
      </c>
      <c r="AH64" s="294">
        <f t="shared" ca="1" si="76"/>
        <v>65</v>
      </c>
      <c r="AI64" s="294">
        <f t="shared" ca="1" si="77"/>
        <v>66</v>
      </c>
      <c r="AJ64" s="294"/>
      <c r="AK64" s="294"/>
      <c r="AL64" s="301" t="str">
        <f ca="1">_xlfn.CONCAT(V64," min6 -or- *",Z64," dim")</f>
        <v>C min6 -or- *A dim</v>
      </c>
      <c r="AM64" s="294" t="str">
        <f ca="1">_xlfn.CONCAT(W64," sus4/7")</f>
        <v>Db sus4/7</v>
      </c>
      <c r="AN64" s="301" t="str">
        <f ca="1">_xlfn.CONCAT("*",Z64," dim")</f>
        <v>*A dim</v>
      </c>
      <c r="AO64" s="294" t="str">
        <f ca="1">_xlfn.CONCAT(Y64," sus4")</f>
        <v>Gb sus4</v>
      </c>
      <c r="AP64" s="294" t="str">
        <f ca="1">_xlfn.CONCAT(Z64," dim")</f>
        <v>A dim</v>
      </c>
      <c r="AQ64" s="294" t="str">
        <f ca="1">_xlfn.CONCAT(AA64," sus2")</f>
        <v>B sus2</v>
      </c>
      <c r="AR64" s="294"/>
      <c r="AS64" s="294"/>
      <c r="AT64" s="294" t="str">
        <f t="shared" ca="1" si="145"/>
        <v/>
      </c>
      <c r="AU64" s="294" t="str">
        <f t="shared" ca="1" si="129"/>
        <v/>
      </c>
      <c r="AV64" s="294" t="str">
        <f t="shared" ca="1" si="129"/>
        <v/>
      </c>
      <c r="AW64" s="294">
        <f t="shared" ca="1" si="129"/>
        <v>1</v>
      </c>
      <c r="AX64" s="294" t="str">
        <f t="shared" ca="1" si="129"/>
        <v/>
      </c>
      <c r="AY64" s="294" t="str">
        <f t="shared" ca="1" si="129"/>
        <v/>
      </c>
      <c r="AZ64" s="294" t="str">
        <f t="shared" ca="1" si="129"/>
        <v/>
      </c>
      <c r="BA64" s="294" t="str">
        <f t="shared" ca="1" si="129"/>
        <v/>
      </c>
      <c r="BB64" s="294" t="str">
        <f t="shared" ca="1" si="129"/>
        <v/>
      </c>
      <c r="BC64" s="294" t="str">
        <f t="shared" ca="1" si="129"/>
        <v/>
      </c>
      <c r="BD64" s="294" t="str">
        <f t="shared" ca="1" si="129"/>
        <v/>
      </c>
      <c r="BE64" s="294" t="str">
        <f t="shared" ca="1" si="129"/>
        <v/>
      </c>
      <c r="BF64" s="289">
        <f t="shared" ca="1" si="80"/>
        <v>1</v>
      </c>
      <c r="BG64" s="302">
        <f t="shared" ca="1" si="81"/>
        <v>16.666666666666664</v>
      </c>
      <c r="BH64" s="289" t="str">
        <f t="shared" ca="1" si="82"/>
        <v/>
      </c>
      <c r="BI64" s="289" t="str">
        <f t="shared" ca="1" si="83"/>
        <v/>
      </c>
      <c r="BJ64" s="289" t="str">
        <f t="shared" ca="1" si="84"/>
        <v/>
      </c>
      <c r="BK64" s="289" t="str">
        <f t="shared" ca="1" si="85"/>
        <v/>
      </c>
      <c r="BL64" s="289" t="str">
        <f t="shared" ca="1" si="86"/>
        <v/>
      </c>
      <c r="BM64" s="289" t="str">
        <f t="shared" ca="1" si="87"/>
        <v/>
      </c>
      <c r="BN64" s="289" t="str">
        <f t="shared" ca="1" si="88"/>
        <v/>
      </c>
      <c r="BO64" s="289" t="str">
        <f t="shared" ca="1" si="89"/>
        <v/>
      </c>
      <c r="BP64" s="289"/>
      <c r="BQ64" s="83">
        <f t="shared" ca="1" si="146"/>
        <v>5</v>
      </c>
      <c r="BR64" s="82">
        <f t="shared" ca="1" si="130"/>
        <v>8</v>
      </c>
      <c r="BS64" s="83">
        <f t="shared" ca="1" si="147"/>
        <v>345</v>
      </c>
      <c r="BT64" s="52" t="str">
        <f t="shared" ca="1" si="148"/>
        <v>A354</v>
      </c>
      <c r="BU64" s="51"/>
      <c r="BV64" s="52" t="str">
        <f t="shared" ca="1" si="149"/>
        <v>A429</v>
      </c>
      <c r="BW64" s="84">
        <f ca="1">VLOOKUP($BI$6,INDIRECT($BT64):$BP$861,2,FALSE)</f>
        <v>421</v>
      </c>
      <c r="BX64" s="79" t="str">
        <f t="shared" ca="1" si="131"/>
        <v>Egyptian</v>
      </c>
      <c r="BY64" s="78" t="str">
        <f t="shared" ca="1" si="132"/>
        <v>F</v>
      </c>
      <c r="BZ64" s="78" t="str">
        <f t="shared" ca="1" si="133"/>
        <v>F</v>
      </c>
      <c r="CA64" s="78" t="str">
        <f t="shared" ca="1" si="134"/>
        <v>G</v>
      </c>
      <c r="CB64" s="78" t="str">
        <f t="shared" ca="1" si="135"/>
        <v>Bb</v>
      </c>
      <c r="CC64" s="78" t="str">
        <f t="shared" ca="1" si="103"/>
        <v>C</v>
      </c>
      <c r="CD64" s="78" t="str">
        <f t="shared" ca="1" si="104"/>
        <v>Eb</v>
      </c>
      <c r="CE64" s="78" t="str">
        <f t="shared" ca="1" si="105"/>
        <v/>
      </c>
      <c r="CF64" s="78" t="str">
        <f t="shared" ca="1" si="106"/>
        <v/>
      </c>
      <c r="CG64" s="78" t="str">
        <f t="shared" ca="1" si="107"/>
        <v/>
      </c>
      <c r="CH64" s="79" t="str">
        <f t="shared" ca="1" si="108"/>
        <v>F sus4/7</v>
      </c>
      <c r="CI64" s="79" t="str">
        <f t="shared" ca="1" si="109"/>
        <v>G sus4/7</v>
      </c>
      <c r="CJ64" s="79" t="str">
        <f t="shared" ca="1" si="110"/>
        <v>Bb sus4</v>
      </c>
      <c r="CK64" s="79" t="str">
        <f t="shared" ca="1" si="111"/>
        <v>C sus4/7</v>
      </c>
      <c r="CL64" s="79" t="str">
        <f t="shared" ca="1" si="112"/>
        <v>*C min</v>
      </c>
      <c r="CM64" s="79" t="str">
        <f t="shared" ca="1" si="113"/>
        <v/>
      </c>
      <c r="CN64" s="79" t="str">
        <f t="shared" ca="1" si="114"/>
        <v/>
      </c>
      <c r="CO64" s="79" t="str">
        <f t="shared" ca="1" si="115"/>
        <v/>
      </c>
      <c r="CP64" s="80">
        <f t="shared" ca="1" si="136"/>
        <v>60</v>
      </c>
      <c r="CQ64" s="78">
        <f t="shared" ca="1" si="137"/>
        <v>5</v>
      </c>
      <c r="DA64" s="81" t="e">
        <f t="shared" ca="1" si="156"/>
        <v>#VALUE!</v>
      </c>
      <c r="DB64" s="82" t="e">
        <f t="shared" ca="1" si="157"/>
        <v>#VALUE!</v>
      </c>
      <c r="DC64" s="83">
        <f t="shared" ca="1" si="158"/>
        <v>345</v>
      </c>
      <c r="DD64" s="52" t="str">
        <f t="shared" ca="1" si="150"/>
        <v>A354</v>
      </c>
      <c r="DE64" s="51"/>
      <c r="DF64" s="52" t="str">
        <f t="shared" ca="1" si="151"/>
        <v>A429</v>
      </c>
      <c r="DG64" s="84">
        <f ca="1">VLOOKUP($BI$6,INDIRECT($BT64):$BP$861,2,FALSE)</f>
        <v>421</v>
      </c>
      <c r="DH64" s="79" t="str">
        <f t="shared" ca="1" si="138"/>
        <v>Egyptian</v>
      </c>
      <c r="DI64" s="78" t="str">
        <f t="shared" ca="1" si="139"/>
        <v>F</v>
      </c>
      <c r="DJ64" s="78" t="str">
        <f t="shared" ca="1" si="140"/>
        <v>F</v>
      </c>
      <c r="DK64" s="78" t="str">
        <f t="shared" ca="1" si="141"/>
        <v>G</v>
      </c>
      <c r="DL64" s="78" t="str">
        <f t="shared" ca="1" si="142"/>
        <v>Bb</v>
      </c>
      <c r="DM64" s="78" t="str">
        <f t="shared" ca="1" si="116"/>
        <v>C</v>
      </c>
      <c r="DN64" s="78" t="str">
        <f t="shared" ca="1" si="117"/>
        <v>Eb</v>
      </c>
      <c r="DO64" s="78" t="str">
        <f t="shared" ca="1" si="118"/>
        <v/>
      </c>
      <c r="DP64" s="78" t="str">
        <f t="shared" ca="1" si="119"/>
        <v/>
      </c>
      <c r="DQ64" s="78" t="str">
        <f t="shared" ca="1" si="120"/>
        <v/>
      </c>
      <c r="DR64" s="79" t="str">
        <f t="shared" ca="1" si="121"/>
        <v>F sus4/7</v>
      </c>
      <c r="DS64" s="79" t="str">
        <f t="shared" ca="1" si="122"/>
        <v>G sus4/7</v>
      </c>
      <c r="DT64" s="79" t="str">
        <f t="shared" ca="1" si="123"/>
        <v>Bb sus4</v>
      </c>
      <c r="DU64" s="79" t="str">
        <f t="shared" ca="1" si="124"/>
        <v>C sus4/7</v>
      </c>
      <c r="DV64" s="79" t="str">
        <f t="shared" ca="1" si="125"/>
        <v>*C min</v>
      </c>
      <c r="DW64" s="79" t="str">
        <f t="shared" ca="1" si="126"/>
        <v/>
      </c>
      <c r="DX64" s="79" t="str">
        <f t="shared" ca="1" si="127"/>
        <v/>
      </c>
      <c r="DY64" s="79" t="str">
        <f t="shared" ca="1" si="128"/>
        <v/>
      </c>
      <c r="DZ64" s="80">
        <f t="shared" ca="1" si="143"/>
        <v>60</v>
      </c>
      <c r="EA64" s="78">
        <f t="shared" ca="1" si="144"/>
        <v>5</v>
      </c>
    </row>
    <row r="65" spans="1:131" s="85" customFormat="1" ht="13.2" customHeight="1" thickBot="1" x14ac:dyDescent="0.35">
      <c r="A65" s="289" t="str">
        <f t="shared" ca="1" si="63"/>
        <v/>
      </c>
      <c r="B65" s="289">
        <f t="shared" si="90"/>
        <v>57</v>
      </c>
      <c r="C65" s="294" t="s">
        <v>48</v>
      </c>
      <c r="D65" s="289" t="s">
        <v>0</v>
      </c>
      <c r="E65" s="289">
        <v>6</v>
      </c>
      <c r="F65" s="300">
        <v>2</v>
      </c>
      <c r="G65" s="300">
        <v>2</v>
      </c>
      <c r="H65" s="300">
        <v>2</v>
      </c>
      <c r="I65" s="300">
        <v>3</v>
      </c>
      <c r="J65" s="300">
        <v>1</v>
      </c>
      <c r="K65" s="300">
        <v>2</v>
      </c>
      <c r="L65" s="300"/>
      <c r="M65" s="300"/>
      <c r="N65" s="300">
        <f>SUM($F65:G65)</f>
        <v>4</v>
      </c>
      <c r="O65" s="300">
        <f>SUM($F65:H65)</f>
        <v>6</v>
      </c>
      <c r="P65" s="300">
        <f>SUM($F65:I65)</f>
        <v>9</v>
      </c>
      <c r="Q65" s="300">
        <f>SUM($F65:J65)</f>
        <v>10</v>
      </c>
      <c r="R65" s="300">
        <f>SUM($F65:K65)</f>
        <v>12</v>
      </c>
      <c r="S65" s="300"/>
      <c r="T65" s="300"/>
      <c r="U65" s="294"/>
      <c r="V65" s="289" t="str">
        <f t="shared" si="64"/>
        <v>C</v>
      </c>
      <c r="W65" s="289" t="str">
        <f t="shared" ca="1" si="65"/>
        <v>D</v>
      </c>
      <c r="X65" s="289" t="str">
        <f t="shared" ca="1" si="66"/>
        <v>E</v>
      </c>
      <c r="Y65" s="289" t="str">
        <f t="shared" ca="1" si="67"/>
        <v>Gb</v>
      </c>
      <c r="Z65" s="289" t="str">
        <f t="shared" ca="1" si="68"/>
        <v>A</v>
      </c>
      <c r="AA65" s="289" t="str">
        <f t="shared" ca="1" si="69"/>
        <v>Bb</v>
      </c>
      <c r="AB65" s="289"/>
      <c r="AC65" s="289"/>
      <c r="AD65" s="294">
        <f t="shared" si="72"/>
        <v>67</v>
      </c>
      <c r="AE65" s="294">
        <f t="shared" ca="1" si="73"/>
        <v>68</v>
      </c>
      <c r="AF65" s="294">
        <f t="shared" ca="1" si="74"/>
        <v>69</v>
      </c>
      <c r="AG65" s="294">
        <f t="shared" ca="1" si="75"/>
        <v>169</v>
      </c>
      <c r="AH65" s="294">
        <f t="shared" ca="1" si="76"/>
        <v>65</v>
      </c>
      <c r="AI65" s="294">
        <f t="shared" ca="1" si="77"/>
        <v>164</v>
      </c>
      <c r="AJ65" s="294"/>
      <c r="AK65" s="294"/>
      <c r="AL65" s="301" t="str">
        <f ca="1">_xlfn.CONCAT(V65,"6 -or- *",Z65," min")</f>
        <v>C6 -or- *A min</v>
      </c>
      <c r="AM65" s="294" t="str">
        <f ca="1">_xlfn.CONCAT(W65," aug")</f>
        <v>D aug</v>
      </c>
      <c r="AN65" s="301" t="str">
        <f ca="1">_xlfn.CONCAT("*",Z65," min")</f>
        <v>*A min</v>
      </c>
      <c r="AO65" s="294" t="str">
        <f ca="1">_xlfn.CONCAT(Y65," aug")</f>
        <v>Gb aug</v>
      </c>
      <c r="AP65" s="294" t="str">
        <f ca="1">_xlfn.CONCAT(Z65," min")</f>
        <v>A min</v>
      </c>
      <c r="AQ65" s="294" t="str">
        <f ca="1">_xlfn.CONCAT(AA65," aug")</f>
        <v>Bb aug</v>
      </c>
      <c r="AR65" s="294"/>
      <c r="AS65" s="294"/>
      <c r="AT65" s="294" t="str">
        <f t="shared" ca="1" si="145"/>
        <v/>
      </c>
      <c r="AU65" s="294" t="str">
        <f t="shared" ca="1" si="129"/>
        <v/>
      </c>
      <c r="AV65" s="294" t="str">
        <f t="shared" ca="1" si="129"/>
        <v/>
      </c>
      <c r="AW65" s="294" t="str">
        <f t="shared" ca="1" si="129"/>
        <v/>
      </c>
      <c r="AX65" s="294" t="str">
        <f t="shared" ca="1" si="129"/>
        <v/>
      </c>
      <c r="AY65" s="294" t="str">
        <f t="shared" ca="1" si="129"/>
        <v/>
      </c>
      <c r="AZ65" s="294" t="str">
        <f t="shared" ca="1" si="129"/>
        <v/>
      </c>
      <c r="BA65" s="294" t="str">
        <f t="shared" ca="1" si="129"/>
        <v/>
      </c>
      <c r="BB65" s="294" t="str">
        <f t="shared" ca="1" si="129"/>
        <v/>
      </c>
      <c r="BC65" s="294" t="str">
        <f t="shared" ca="1" si="129"/>
        <v/>
      </c>
      <c r="BD65" s="294" t="str">
        <f t="shared" ca="1" si="129"/>
        <v/>
      </c>
      <c r="BE65" s="294" t="str">
        <f t="shared" ca="1" si="129"/>
        <v/>
      </c>
      <c r="BF65" s="289">
        <f t="shared" ca="1" si="80"/>
        <v>0</v>
      </c>
      <c r="BG65" s="302">
        <f t="shared" ca="1" si="81"/>
        <v>0</v>
      </c>
      <c r="BH65" s="289" t="str">
        <f t="shared" ca="1" si="82"/>
        <v/>
      </c>
      <c r="BI65" s="289" t="str">
        <f t="shared" ca="1" si="83"/>
        <v/>
      </c>
      <c r="BJ65" s="289" t="str">
        <f t="shared" ca="1" si="84"/>
        <v/>
      </c>
      <c r="BK65" s="289" t="str">
        <f t="shared" ca="1" si="85"/>
        <v/>
      </c>
      <c r="BL65" s="289" t="str">
        <f t="shared" ca="1" si="86"/>
        <v/>
      </c>
      <c r="BM65" s="289" t="str">
        <f t="shared" ca="1" si="87"/>
        <v/>
      </c>
      <c r="BN65" s="289" t="str">
        <f t="shared" ca="1" si="88"/>
        <v/>
      </c>
      <c r="BO65" s="289" t="str">
        <f t="shared" ca="1" si="89"/>
        <v/>
      </c>
      <c r="BP65" s="289"/>
      <c r="BQ65" s="83">
        <f t="shared" ref="BQ65:BQ107" ca="1" si="159">IF(BR65="","",BQ64)</f>
        <v>5</v>
      </c>
      <c r="BR65" s="82">
        <f t="shared" ref="BR65:BR107" ca="1" si="160">IF(BS65="","",BR64+1)</f>
        <v>9</v>
      </c>
      <c r="BS65" s="83">
        <f t="shared" ref="BS65:BS107" ca="1" si="161">IF(BW64=BS64,"",BW64)</f>
        <v>421</v>
      </c>
      <c r="BT65" s="52" t="str">
        <f t="shared" ca="1" si="148"/>
        <v>A430</v>
      </c>
      <c r="BU65" s="51"/>
      <c r="BV65" s="52" t="str">
        <f t="shared" ca="1" si="149"/>
        <v>A495</v>
      </c>
      <c r="BW65" s="84">
        <f ca="1">VLOOKUP($BI$6,INDIRECT($BT65):$BP$861,2,FALSE)</f>
        <v>487</v>
      </c>
      <c r="BX65" s="79" t="str">
        <f t="shared" ca="1" si="131"/>
        <v>Turkish</v>
      </c>
      <c r="BY65" s="78" t="str">
        <f t="shared" ca="1" si="132"/>
        <v>Gb</v>
      </c>
      <c r="BZ65" s="78" t="str">
        <f t="shared" ca="1" si="133"/>
        <v>Gb</v>
      </c>
      <c r="CA65" s="78" t="str">
        <f t="shared" ca="1" si="134"/>
        <v>G</v>
      </c>
      <c r="CB65" s="78" t="str">
        <f t="shared" ca="1" si="135"/>
        <v>A</v>
      </c>
      <c r="CC65" s="78" t="str">
        <f t="shared" ca="1" si="103"/>
        <v>B</v>
      </c>
      <c r="CD65" s="78" t="str">
        <f t="shared" ca="1" si="104"/>
        <v>Eb</v>
      </c>
      <c r="CE65" s="78" t="str">
        <f t="shared" ca="1" si="105"/>
        <v>F</v>
      </c>
      <c r="CF65" s="78" t="str">
        <f t="shared" ca="1" si="106"/>
        <v/>
      </c>
      <c r="CG65" s="78" t="str">
        <f t="shared" ca="1" si="107"/>
        <v/>
      </c>
      <c r="CH65" s="79" t="str">
        <f t="shared" ca="1" si="108"/>
        <v>Gb6 -or- *Eb min</v>
      </c>
      <c r="CI65" s="79" t="str">
        <f t="shared" ca="1" si="109"/>
        <v>G7</v>
      </c>
      <c r="CJ65" s="79" t="str">
        <f t="shared" ca="1" si="110"/>
        <v>*Eb dim</v>
      </c>
      <c r="CK65" s="79" t="str">
        <f t="shared" ca="1" si="111"/>
        <v>*G7</v>
      </c>
      <c r="CL65" s="79" t="str">
        <f t="shared" ca="1" si="112"/>
        <v>Eb dim</v>
      </c>
      <c r="CM65" s="79" t="str">
        <f t="shared" ca="1" si="113"/>
        <v>F alt b -or- *G7</v>
      </c>
      <c r="CN65" s="79" t="str">
        <f t="shared" ca="1" si="114"/>
        <v/>
      </c>
      <c r="CO65" s="79" t="str">
        <f t="shared" ca="1" si="115"/>
        <v/>
      </c>
      <c r="CP65" s="80">
        <f t="shared" ca="1" si="136"/>
        <v>60</v>
      </c>
      <c r="CQ65" s="78">
        <f t="shared" ca="1" si="137"/>
        <v>5</v>
      </c>
      <c r="DA65" s="81" t="e">
        <f t="shared" ca="1" si="156"/>
        <v>#VALUE!</v>
      </c>
      <c r="DB65" s="82" t="e">
        <f t="shared" ca="1" si="157"/>
        <v>#VALUE!</v>
      </c>
      <c r="DC65" s="83">
        <f t="shared" ca="1" si="158"/>
        <v>421</v>
      </c>
      <c r="DD65" s="52" t="str">
        <f t="shared" ca="1" si="150"/>
        <v>A430</v>
      </c>
      <c r="DE65" s="51"/>
      <c r="DF65" s="52" t="str">
        <f t="shared" ca="1" si="151"/>
        <v>A495</v>
      </c>
      <c r="DG65" s="84">
        <f ca="1">VLOOKUP($BI$6,INDIRECT($BT65):$BP$861,2,FALSE)</f>
        <v>487</v>
      </c>
      <c r="DH65" s="79" t="str">
        <f t="shared" ca="1" si="138"/>
        <v>Turkish</v>
      </c>
      <c r="DI65" s="78" t="str">
        <f t="shared" ca="1" si="139"/>
        <v>Gb</v>
      </c>
      <c r="DJ65" s="78" t="str">
        <f t="shared" ca="1" si="140"/>
        <v>Gb</v>
      </c>
      <c r="DK65" s="78" t="str">
        <f t="shared" ca="1" si="141"/>
        <v>G</v>
      </c>
      <c r="DL65" s="78" t="str">
        <f t="shared" ca="1" si="142"/>
        <v>A</v>
      </c>
      <c r="DM65" s="78" t="str">
        <f t="shared" ca="1" si="116"/>
        <v>B</v>
      </c>
      <c r="DN65" s="78" t="str">
        <f t="shared" ca="1" si="117"/>
        <v>Eb</v>
      </c>
      <c r="DO65" s="78" t="str">
        <f t="shared" ca="1" si="118"/>
        <v>F</v>
      </c>
      <c r="DP65" s="78" t="str">
        <f t="shared" ca="1" si="119"/>
        <v/>
      </c>
      <c r="DQ65" s="78" t="str">
        <f t="shared" ca="1" si="120"/>
        <v/>
      </c>
      <c r="DR65" s="79" t="str">
        <f t="shared" ca="1" si="121"/>
        <v>Gb6 -or- *Eb min</v>
      </c>
      <c r="DS65" s="79" t="str">
        <f t="shared" ca="1" si="122"/>
        <v>G7</v>
      </c>
      <c r="DT65" s="79" t="str">
        <f t="shared" ca="1" si="123"/>
        <v>*Eb dim</v>
      </c>
      <c r="DU65" s="79" t="str">
        <f t="shared" ca="1" si="124"/>
        <v>*G7</v>
      </c>
      <c r="DV65" s="79" t="str">
        <f t="shared" ca="1" si="125"/>
        <v>Eb dim</v>
      </c>
      <c r="DW65" s="79" t="str">
        <f t="shared" ca="1" si="126"/>
        <v>F alt b -or- *G7</v>
      </c>
      <c r="DX65" s="79" t="str">
        <f t="shared" ca="1" si="127"/>
        <v/>
      </c>
      <c r="DY65" s="79" t="str">
        <f t="shared" ca="1" si="128"/>
        <v/>
      </c>
      <c r="DZ65" s="80">
        <f t="shared" ca="1" si="143"/>
        <v>60</v>
      </c>
      <c r="EA65" s="78">
        <f t="shared" ca="1" si="144"/>
        <v>5</v>
      </c>
    </row>
    <row r="66" spans="1:131" s="85" customFormat="1" ht="16.2" thickBot="1" x14ac:dyDescent="0.35">
      <c r="A66" s="289" t="str">
        <f t="shared" ca="1" si="63"/>
        <v/>
      </c>
      <c r="B66" s="289">
        <f t="shared" si="90"/>
        <v>58</v>
      </c>
      <c r="C66" s="294" t="s">
        <v>49</v>
      </c>
      <c r="D66" s="289" t="s">
        <v>0</v>
      </c>
      <c r="E66" s="289">
        <v>6</v>
      </c>
      <c r="F66" s="300">
        <v>1</v>
      </c>
      <c r="G66" s="300">
        <v>3</v>
      </c>
      <c r="H66" s="300">
        <v>2</v>
      </c>
      <c r="I66" s="300">
        <v>3</v>
      </c>
      <c r="J66" s="300">
        <v>1</v>
      </c>
      <c r="K66" s="300">
        <v>2</v>
      </c>
      <c r="L66" s="300"/>
      <c r="M66" s="300"/>
      <c r="N66" s="300">
        <f>SUM($F66:G66)</f>
        <v>4</v>
      </c>
      <c r="O66" s="300">
        <f>SUM($F66:H66)</f>
        <v>6</v>
      </c>
      <c r="P66" s="300">
        <f>SUM($F66:I66)</f>
        <v>9</v>
      </c>
      <c r="Q66" s="300">
        <f>SUM($F66:J66)</f>
        <v>10</v>
      </c>
      <c r="R66" s="300">
        <f>SUM($F66:K66)</f>
        <v>12</v>
      </c>
      <c r="S66" s="300"/>
      <c r="T66" s="300"/>
      <c r="U66" s="294"/>
      <c r="V66" s="289" t="str">
        <f t="shared" si="64"/>
        <v>C</v>
      </c>
      <c r="W66" s="289" t="str">
        <f t="shared" ca="1" si="65"/>
        <v>Db</v>
      </c>
      <c r="X66" s="289" t="str">
        <f t="shared" ca="1" si="66"/>
        <v>E</v>
      </c>
      <c r="Y66" s="289" t="str">
        <f t="shared" ca="1" si="67"/>
        <v>Gb</v>
      </c>
      <c r="Z66" s="289" t="str">
        <f t="shared" ca="1" si="68"/>
        <v>A</v>
      </c>
      <c r="AA66" s="289" t="str">
        <f t="shared" ca="1" si="69"/>
        <v>Bb</v>
      </c>
      <c r="AB66" s="289"/>
      <c r="AC66" s="289"/>
      <c r="AD66" s="294">
        <f t="shared" si="72"/>
        <v>67</v>
      </c>
      <c r="AE66" s="294">
        <f t="shared" ca="1" si="73"/>
        <v>166</v>
      </c>
      <c r="AF66" s="294">
        <f t="shared" ca="1" si="74"/>
        <v>69</v>
      </c>
      <c r="AG66" s="294">
        <f t="shared" ca="1" si="75"/>
        <v>169</v>
      </c>
      <c r="AH66" s="294">
        <f t="shared" ca="1" si="76"/>
        <v>65</v>
      </c>
      <c r="AI66" s="294">
        <f t="shared" ca="1" si="77"/>
        <v>164</v>
      </c>
      <c r="AJ66" s="294"/>
      <c r="AK66" s="294"/>
      <c r="AL66" s="301" t="str">
        <f ca="1">_xlfn.CONCAT(V66,"6 -or- *",Z66," min")</f>
        <v>C6 -or- *A min</v>
      </c>
      <c r="AM66" s="301" t="str">
        <f ca="1">_xlfn.CONCAT("*",Y66," maj")</f>
        <v>*Gb maj</v>
      </c>
      <c r="AN66" s="301" t="str">
        <f ca="1">_xlfn.CONCAT("*",Z66," min")</f>
        <v>*A min</v>
      </c>
      <c r="AO66" s="294" t="str">
        <f ca="1">_xlfn.CONCAT(Y66," maj")</f>
        <v>Gb maj</v>
      </c>
      <c r="AP66" s="294" t="str">
        <f ca="1">_xlfn.CONCAT(Z66," min")</f>
        <v>A min</v>
      </c>
      <c r="AQ66" s="301" t="str">
        <f ca="1">_xlfn.CONCAT("*",Y66," maj")</f>
        <v>*Gb maj</v>
      </c>
      <c r="AR66" s="294"/>
      <c r="AS66" s="294"/>
      <c r="AT66" s="294" t="str">
        <f t="shared" ca="1" si="145"/>
        <v/>
      </c>
      <c r="AU66" s="294" t="str">
        <f t="shared" ca="1" si="129"/>
        <v/>
      </c>
      <c r="AV66" s="294" t="str">
        <f t="shared" ca="1" si="129"/>
        <v/>
      </c>
      <c r="AW66" s="294" t="str">
        <f t="shared" ca="1" si="129"/>
        <v/>
      </c>
      <c r="AX66" s="294" t="str">
        <f t="shared" ca="1" si="129"/>
        <v/>
      </c>
      <c r="AY66" s="294" t="str">
        <f t="shared" ca="1" si="129"/>
        <v/>
      </c>
      <c r="AZ66" s="294" t="str">
        <f t="shared" ca="1" si="129"/>
        <v/>
      </c>
      <c r="BA66" s="294" t="str">
        <f t="shared" ca="1" si="129"/>
        <v/>
      </c>
      <c r="BB66" s="294" t="str">
        <f t="shared" ca="1" si="129"/>
        <v/>
      </c>
      <c r="BC66" s="294" t="str">
        <f t="shared" ca="1" si="129"/>
        <v/>
      </c>
      <c r="BD66" s="294" t="str">
        <f t="shared" ca="1" si="129"/>
        <v/>
      </c>
      <c r="BE66" s="294" t="str">
        <f t="shared" ca="1" si="129"/>
        <v/>
      </c>
      <c r="BF66" s="289">
        <f t="shared" ca="1" si="80"/>
        <v>0</v>
      </c>
      <c r="BG66" s="302">
        <f t="shared" ca="1" si="81"/>
        <v>0</v>
      </c>
      <c r="BH66" s="289" t="str">
        <f t="shared" ca="1" si="82"/>
        <v/>
      </c>
      <c r="BI66" s="289" t="str">
        <f t="shared" ca="1" si="83"/>
        <v/>
      </c>
      <c r="BJ66" s="289" t="str">
        <f t="shared" ca="1" si="84"/>
        <v/>
      </c>
      <c r="BK66" s="289" t="str">
        <f t="shared" ca="1" si="85"/>
        <v/>
      </c>
      <c r="BL66" s="289" t="str">
        <f t="shared" ca="1" si="86"/>
        <v/>
      </c>
      <c r="BM66" s="289" t="str">
        <f t="shared" ca="1" si="87"/>
        <v/>
      </c>
      <c r="BN66" s="289" t="str">
        <f t="shared" ca="1" si="88"/>
        <v/>
      </c>
      <c r="BO66" s="289" t="str">
        <f t="shared" ca="1" si="89"/>
        <v/>
      </c>
      <c r="BP66" s="289">
        <f ca="1">IF(VLOOKUP($BI$6,INDIRECT($BT66):$BP$861,2,FALSE)=BP65,"",VLOOKUP($BI$6,INDIRECT($BT66):$BP$861,2,FALSE))</f>
        <v>780</v>
      </c>
      <c r="BQ66" s="83">
        <f t="shared" ca="1" si="159"/>
        <v>5</v>
      </c>
      <c r="BR66" s="82">
        <f t="shared" ca="1" si="160"/>
        <v>10</v>
      </c>
      <c r="BS66" s="83">
        <f t="shared" ca="1" si="161"/>
        <v>487</v>
      </c>
      <c r="BT66" s="52" t="str">
        <f t="shared" ca="1" si="148"/>
        <v>A496</v>
      </c>
      <c r="BU66" s="51"/>
      <c r="BV66" s="52" t="str">
        <f t="shared" ca="1" si="149"/>
        <v>A788</v>
      </c>
      <c r="BW66" s="84">
        <f ca="1">VLOOKUP($BI$6,INDIRECT($BT66):$BP$861,2,FALSE)</f>
        <v>780</v>
      </c>
      <c r="BX66" s="79" t="str">
        <f t="shared" ca="1" si="131"/>
        <v>Sustained Sixth</v>
      </c>
      <c r="BY66" s="78" t="str">
        <f t="shared" ca="1" si="132"/>
        <v>Bb</v>
      </c>
      <c r="BZ66" s="78" t="str">
        <f t="shared" ca="1" si="133"/>
        <v>Bb</v>
      </c>
      <c r="CA66" s="78" t="str">
        <f t="shared" ca="1" si="134"/>
        <v>D</v>
      </c>
      <c r="CB66" s="78" t="str">
        <f t="shared" ca="1" si="135"/>
        <v>Eb</v>
      </c>
      <c r="CC66" s="78" t="str">
        <f t="shared" ca="1" si="103"/>
        <v>F</v>
      </c>
      <c r="CD66" s="78" t="str">
        <f t="shared" ca="1" si="104"/>
        <v>G</v>
      </c>
      <c r="CE66" s="78" t="str">
        <f t="shared" ca="1" si="105"/>
        <v/>
      </c>
      <c r="CF66" s="78" t="str">
        <f t="shared" ca="1" si="106"/>
        <v/>
      </c>
      <c r="CG66" s="78" t="str">
        <f t="shared" ca="1" si="107"/>
        <v/>
      </c>
      <c r="CH66" s="79" t="str">
        <f t="shared" ca="1" si="108"/>
        <v>Bb aug</v>
      </c>
      <c r="CI66" s="79" t="str">
        <f t="shared" ca="1" si="109"/>
        <v>*Bb maj</v>
      </c>
      <c r="CJ66" s="79" t="str">
        <f t="shared" ca="1" si="110"/>
        <v>Eb maj</v>
      </c>
      <c r="CK66" s="79" t="str">
        <f t="shared" ca="1" si="111"/>
        <v>F sus4/7</v>
      </c>
      <c r="CL66" s="79" t="str">
        <f t="shared" ca="1" si="112"/>
        <v>G sus7</v>
      </c>
      <c r="CM66" s="79" t="str">
        <f t="shared" ca="1" si="113"/>
        <v/>
      </c>
      <c r="CN66" s="79" t="str">
        <f t="shared" ca="1" si="114"/>
        <v/>
      </c>
      <c r="CO66" s="79" t="str">
        <f t="shared" ca="1" si="115"/>
        <v/>
      </c>
      <c r="CP66" s="80">
        <f t="shared" ca="1" si="136"/>
        <v>60</v>
      </c>
      <c r="CQ66" s="78">
        <f t="shared" ca="1" si="137"/>
        <v>5</v>
      </c>
      <c r="CS66" s="85" t="b">
        <f ca="1">ISERR(CQ66)</f>
        <v>0</v>
      </c>
      <c r="CT66" s="93" t="s">
        <v>143</v>
      </c>
      <c r="DA66" s="81" t="e">
        <f t="shared" ca="1" si="156"/>
        <v>#VALUE!</v>
      </c>
      <c r="DB66" s="82" t="e">
        <f t="shared" ca="1" si="157"/>
        <v>#VALUE!</v>
      </c>
      <c r="DC66" s="83">
        <f t="shared" ca="1" si="158"/>
        <v>487</v>
      </c>
      <c r="DD66" s="52" t="str">
        <f t="shared" ca="1" si="150"/>
        <v>A496</v>
      </c>
      <c r="DE66" s="51"/>
      <c r="DF66" s="52" t="str">
        <f t="shared" ca="1" si="151"/>
        <v>A788</v>
      </c>
      <c r="DG66" s="84">
        <f ca="1">VLOOKUP($BI$6,INDIRECT($BT66):$BP$861,2,FALSE)</f>
        <v>780</v>
      </c>
      <c r="DH66" s="79" t="str">
        <f t="shared" ca="1" si="138"/>
        <v>Sustained Sixth</v>
      </c>
      <c r="DI66" s="78" t="str">
        <f t="shared" ca="1" si="139"/>
        <v>Bb</v>
      </c>
      <c r="DJ66" s="78" t="str">
        <f t="shared" ca="1" si="140"/>
        <v>Bb</v>
      </c>
      <c r="DK66" s="78" t="str">
        <f t="shared" ca="1" si="141"/>
        <v>D</v>
      </c>
      <c r="DL66" s="78" t="str">
        <f t="shared" ca="1" si="142"/>
        <v>Eb</v>
      </c>
      <c r="DM66" s="78" t="str">
        <f t="shared" ca="1" si="116"/>
        <v>F</v>
      </c>
      <c r="DN66" s="78" t="str">
        <f t="shared" ca="1" si="117"/>
        <v>G</v>
      </c>
      <c r="DO66" s="78" t="str">
        <f t="shared" ca="1" si="118"/>
        <v/>
      </c>
      <c r="DP66" s="78" t="str">
        <f t="shared" ca="1" si="119"/>
        <v/>
      </c>
      <c r="DQ66" s="78" t="str">
        <f t="shared" ca="1" si="120"/>
        <v/>
      </c>
      <c r="DR66" s="79" t="str">
        <f t="shared" ca="1" si="121"/>
        <v>Bb aug</v>
      </c>
      <c r="DS66" s="79" t="str">
        <f t="shared" ca="1" si="122"/>
        <v>*Bb maj</v>
      </c>
      <c r="DT66" s="79" t="str">
        <f t="shared" ca="1" si="123"/>
        <v>Eb maj</v>
      </c>
      <c r="DU66" s="79" t="str">
        <f t="shared" ca="1" si="124"/>
        <v>F sus4/7</v>
      </c>
      <c r="DV66" s="79" t="str">
        <f t="shared" ca="1" si="125"/>
        <v>G sus7</v>
      </c>
      <c r="DW66" s="79" t="str">
        <f t="shared" ca="1" si="126"/>
        <v/>
      </c>
      <c r="DX66" s="79" t="str">
        <f t="shared" ca="1" si="127"/>
        <v/>
      </c>
      <c r="DY66" s="79" t="str">
        <f t="shared" ca="1" si="128"/>
        <v/>
      </c>
      <c r="DZ66" s="80">
        <f t="shared" ca="1" si="143"/>
        <v>60</v>
      </c>
      <c r="EA66" s="78">
        <f t="shared" ca="1" si="144"/>
        <v>5</v>
      </c>
    </row>
    <row r="67" spans="1:131" s="85" customFormat="1" ht="13.2" customHeight="1" thickBot="1" x14ac:dyDescent="0.35">
      <c r="A67" s="289" t="str">
        <f t="shared" ca="1" si="63"/>
        <v/>
      </c>
      <c r="B67" s="289">
        <f t="shared" si="90"/>
        <v>59</v>
      </c>
      <c r="C67" s="294" t="s">
        <v>50</v>
      </c>
      <c r="D67" s="289" t="s">
        <v>0</v>
      </c>
      <c r="E67" s="289">
        <v>6</v>
      </c>
      <c r="F67" s="300">
        <v>2</v>
      </c>
      <c r="G67" s="300">
        <v>2</v>
      </c>
      <c r="H67" s="300">
        <v>2</v>
      </c>
      <c r="I67" s="300">
        <v>2</v>
      </c>
      <c r="J67" s="300">
        <v>2</v>
      </c>
      <c r="K67" s="300">
        <v>2</v>
      </c>
      <c r="L67" s="300"/>
      <c r="M67" s="300"/>
      <c r="N67" s="300">
        <f>SUM($F67:G67)</f>
        <v>4</v>
      </c>
      <c r="O67" s="300">
        <f>SUM($F67:H67)</f>
        <v>6</v>
      </c>
      <c r="P67" s="300">
        <f>SUM($F67:I67)</f>
        <v>8</v>
      </c>
      <c r="Q67" s="300">
        <f>SUM($F67:J67)</f>
        <v>10</v>
      </c>
      <c r="R67" s="300">
        <f>SUM($F67:K67)</f>
        <v>12</v>
      </c>
      <c r="S67" s="300"/>
      <c r="T67" s="300"/>
      <c r="U67" s="294"/>
      <c r="V67" s="289" t="str">
        <f t="shared" si="64"/>
        <v>C</v>
      </c>
      <c r="W67" s="289" t="str">
        <f t="shared" ca="1" si="65"/>
        <v>D</v>
      </c>
      <c r="X67" s="289" t="str">
        <f t="shared" ca="1" si="66"/>
        <v>E</v>
      </c>
      <c r="Y67" s="289" t="str">
        <f t="shared" ca="1" si="67"/>
        <v>Gb</v>
      </c>
      <c r="Z67" s="289" t="str">
        <f t="shared" ca="1" si="68"/>
        <v>Ab</v>
      </c>
      <c r="AA67" s="289" t="str">
        <f t="shared" ca="1" si="69"/>
        <v>Bb</v>
      </c>
      <c r="AB67" s="289"/>
      <c r="AC67" s="289"/>
      <c r="AD67" s="294">
        <f t="shared" si="72"/>
        <v>67</v>
      </c>
      <c r="AE67" s="294">
        <f t="shared" ca="1" si="73"/>
        <v>68</v>
      </c>
      <c r="AF67" s="294">
        <f t="shared" ca="1" si="74"/>
        <v>69</v>
      </c>
      <c r="AG67" s="294">
        <f t="shared" ca="1" si="75"/>
        <v>169</v>
      </c>
      <c r="AH67" s="294">
        <f t="shared" ca="1" si="76"/>
        <v>163</v>
      </c>
      <c r="AI67" s="294">
        <f t="shared" ca="1" si="77"/>
        <v>164</v>
      </c>
      <c r="AJ67" s="294"/>
      <c r="AK67" s="294"/>
      <c r="AL67" s="294" t="str">
        <f t="shared" ref="AL67:AQ67" si="162">_xlfn.CONCAT(V67," aug")</f>
        <v>C aug</v>
      </c>
      <c r="AM67" s="294" t="str">
        <f t="shared" ca="1" si="162"/>
        <v>D aug</v>
      </c>
      <c r="AN67" s="294" t="str">
        <f t="shared" ca="1" si="162"/>
        <v>E aug</v>
      </c>
      <c r="AO67" s="294" t="str">
        <f t="shared" ca="1" si="162"/>
        <v>Gb aug</v>
      </c>
      <c r="AP67" s="294" t="str">
        <f t="shared" ca="1" si="162"/>
        <v>Ab aug</v>
      </c>
      <c r="AQ67" s="294" t="str">
        <f t="shared" ca="1" si="162"/>
        <v>Bb aug</v>
      </c>
      <c r="AR67" s="294"/>
      <c r="AS67" s="294"/>
      <c r="AT67" s="294" t="str">
        <f t="shared" ca="1" si="145"/>
        <v/>
      </c>
      <c r="AU67" s="294" t="str">
        <f t="shared" ca="1" si="129"/>
        <v/>
      </c>
      <c r="AV67" s="294" t="str">
        <f t="shared" ca="1" si="129"/>
        <v/>
      </c>
      <c r="AW67" s="294" t="str">
        <f t="shared" ca="1" si="129"/>
        <v/>
      </c>
      <c r="AX67" s="294" t="str">
        <f t="shared" ca="1" si="129"/>
        <v/>
      </c>
      <c r="AY67" s="294" t="str">
        <f t="shared" ca="1" si="129"/>
        <v/>
      </c>
      <c r="AZ67" s="294" t="str">
        <f t="shared" ca="1" si="129"/>
        <v/>
      </c>
      <c r="BA67" s="294" t="str">
        <f t="shared" ca="1" si="129"/>
        <v/>
      </c>
      <c r="BB67" s="294" t="str">
        <f t="shared" ca="1" si="129"/>
        <v/>
      </c>
      <c r="BC67" s="294" t="str">
        <f t="shared" ca="1" si="129"/>
        <v/>
      </c>
      <c r="BD67" s="294" t="str">
        <f t="shared" ca="1" si="129"/>
        <v/>
      </c>
      <c r="BE67" s="294" t="str">
        <f t="shared" ca="1" si="129"/>
        <v/>
      </c>
      <c r="BF67" s="289">
        <f t="shared" ca="1" si="80"/>
        <v>0</v>
      </c>
      <c r="BG67" s="302">
        <f t="shared" ca="1" si="81"/>
        <v>0</v>
      </c>
      <c r="BH67" s="289" t="str">
        <f t="shared" ca="1" si="82"/>
        <v/>
      </c>
      <c r="BI67" s="289" t="str">
        <f t="shared" ca="1" si="83"/>
        <v/>
      </c>
      <c r="BJ67" s="289" t="str">
        <f t="shared" ca="1" si="84"/>
        <v/>
      </c>
      <c r="BK67" s="289" t="str">
        <f t="shared" ca="1" si="85"/>
        <v/>
      </c>
      <c r="BL67" s="289" t="str">
        <f t="shared" ca="1" si="86"/>
        <v/>
      </c>
      <c r="BM67" s="289" t="str">
        <f t="shared" ca="1" si="87"/>
        <v/>
      </c>
      <c r="BN67" s="289" t="str">
        <f t="shared" ca="1" si="88"/>
        <v/>
      </c>
      <c r="BO67" s="289" t="str">
        <f t="shared" ca="1" si="89"/>
        <v/>
      </c>
      <c r="BP67" s="289"/>
      <c r="BQ67" s="83">
        <f t="shared" ca="1" si="159"/>
        <v>5</v>
      </c>
      <c r="BR67" s="82">
        <f t="shared" ca="1" si="160"/>
        <v>11</v>
      </c>
      <c r="BS67" s="83">
        <f t="shared" ca="1" si="161"/>
        <v>780</v>
      </c>
      <c r="BT67" s="52" t="str">
        <f t="shared" ca="1" si="148"/>
        <v>A789</v>
      </c>
      <c r="BU67" s="51"/>
      <c r="BV67" s="52" t="e">
        <f t="shared" ca="1" si="149"/>
        <v>#N/A</v>
      </c>
      <c r="BW67" s="84" t="e">
        <f ca="1">VLOOKUP($BI$6,INDIRECT($BT67):$BP$861,2,FALSE)</f>
        <v>#N/A</v>
      </c>
      <c r="BX67" s="79" t="e">
        <f t="shared" ca="1" si="131"/>
        <v>#N/A</v>
      </c>
      <c r="BY67" s="78" t="e">
        <f t="shared" ca="1" si="132"/>
        <v>#N/A</v>
      </c>
      <c r="BZ67" s="78" t="e">
        <f t="shared" ca="1" si="133"/>
        <v>#N/A</v>
      </c>
      <c r="CA67" s="78" t="e">
        <f t="shared" ca="1" si="134"/>
        <v>#N/A</v>
      </c>
      <c r="CB67" s="78" t="e">
        <f t="shared" ca="1" si="135"/>
        <v>#N/A</v>
      </c>
      <c r="CC67" s="78" t="e">
        <f t="shared" ca="1" si="103"/>
        <v>#N/A</v>
      </c>
      <c r="CD67" s="78" t="e">
        <f t="shared" ca="1" si="104"/>
        <v>#N/A</v>
      </c>
      <c r="CE67" s="78" t="e">
        <f t="shared" ca="1" si="105"/>
        <v>#N/A</v>
      </c>
      <c r="CF67" s="78" t="e">
        <f t="shared" ca="1" si="106"/>
        <v>#N/A</v>
      </c>
      <c r="CG67" s="78" t="e">
        <f t="shared" ca="1" si="107"/>
        <v>#N/A</v>
      </c>
      <c r="CH67" s="79" t="e">
        <f t="shared" ca="1" si="108"/>
        <v>#N/A</v>
      </c>
      <c r="CI67" s="79" t="e">
        <f t="shared" ca="1" si="109"/>
        <v>#N/A</v>
      </c>
      <c r="CJ67" s="79" t="e">
        <f t="shared" ca="1" si="110"/>
        <v>#N/A</v>
      </c>
      <c r="CK67" s="79" t="e">
        <f t="shared" ca="1" si="111"/>
        <v>#N/A</v>
      </c>
      <c r="CL67" s="79" t="e">
        <f t="shared" ca="1" si="112"/>
        <v>#N/A</v>
      </c>
      <c r="CM67" s="79" t="e">
        <f t="shared" ca="1" si="113"/>
        <v>#N/A</v>
      </c>
      <c r="CN67" s="79" t="e">
        <f t="shared" ca="1" si="114"/>
        <v>#N/A</v>
      </c>
      <c r="CO67" s="79" t="e">
        <f t="shared" ca="1" si="115"/>
        <v>#N/A</v>
      </c>
      <c r="CP67" s="80" t="e">
        <f t="shared" ca="1" si="136"/>
        <v>#N/A</v>
      </c>
      <c r="CQ67" s="78" t="e">
        <f t="shared" ca="1" si="137"/>
        <v>#N/A</v>
      </c>
      <c r="CS67" s="85" t="b">
        <f ca="1">ISERROR(CQ67)</f>
        <v>1</v>
      </c>
      <c r="CT67" s="93" t="s">
        <v>144</v>
      </c>
      <c r="DA67" s="81" t="e">
        <f t="shared" ca="1" si="156"/>
        <v>#VALUE!</v>
      </c>
      <c r="DB67" s="82" t="e">
        <f t="shared" ca="1" si="157"/>
        <v>#VALUE!</v>
      </c>
      <c r="DC67" s="83">
        <f t="shared" ca="1" si="158"/>
        <v>780</v>
      </c>
      <c r="DD67" s="52" t="str">
        <f t="shared" ca="1" si="150"/>
        <v>A789</v>
      </c>
      <c r="DE67" s="51"/>
      <c r="DF67" s="52" t="e">
        <f t="shared" ca="1" si="151"/>
        <v>#N/A</v>
      </c>
      <c r="DG67" s="84" t="e">
        <f ca="1">VLOOKUP($BI$6,INDIRECT($BT67):$BP$861,2,FALSE)</f>
        <v>#N/A</v>
      </c>
      <c r="DH67" s="79" t="e">
        <f t="shared" ca="1" si="138"/>
        <v>#N/A</v>
      </c>
      <c r="DI67" s="78" t="e">
        <f t="shared" ca="1" si="139"/>
        <v>#N/A</v>
      </c>
      <c r="DJ67" s="78" t="e">
        <f t="shared" ca="1" si="140"/>
        <v>#N/A</v>
      </c>
      <c r="DK67" s="78" t="e">
        <f t="shared" ca="1" si="141"/>
        <v>#N/A</v>
      </c>
      <c r="DL67" s="78" t="e">
        <f t="shared" ca="1" si="142"/>
        <v>#N/A</v>
      </c>
      <c r="DM67" s="78" t="e">
        <f t="shared" ca="1" si="116"/>
        <v>#N/A</v>
      </c>
      <c r="DN67" s="78" t="e">
        <f t="shared" ca="1" si="117"/>
        <v>#N/A</v>
      </c>
      <c r="DO67" s="78" t="e">
        <f t="shared" ca="1" si="118"/>
        <v>#N/A</v>
      </c>
      <c r="DP67" s="78" t="e">
        <f t="shared" ca="1" si="119"/>
        <v>#N/A</v>
      </c>
      <c r="DQ67" s="78" t="e">
        <f t="shared" ca="1" si="120"/>
        <v>#N/A</v>
      </c>
      <c r="DR67" s="79" t="e">
        <f t="shared" ca="1" si="121"/>
        <v>#N/A</v>
      </c>
      <c r="DS67" s="79" t="e">
        <f t="shared" ca="1" si="122"/>
        <v>#N/A</v>
      </c>
      <c r="DT67" s="79" t="e">
        <f t="shared" ca="1" si="123"/>
        <v>#N/A</v>
      </c>
      <c r="DU67" s="79" t="e">
        <f t="shared" ca="1" si="124"/>
        <v>#N/A</v>
      </c>
      <c r="DV67" s="79" t="e">
        <f t="shared" ca="1" si="125"/>
        <v>#N/A</v>
      </c>
      <c r="DW67" s="79" t="e">
        <f t="shared" ca="1" si="126"/>
        <v>#N/A</v>
      </c>
      <c r="DX67" s="79" t="e">
        <f t="shared" ca="1" si="127"/>
        <v>#N/A</v>
      </c>
      <c r="DY67" s="79" t="e">
        <f t="shared" ca="1" si="128"/>
        <v>#N/A</v>
      </c>
      <c r="DZ67" s="80" t="e">
        <f t="shared" ca="1" si="143"/>
        <v>#N/A</v>
      </c>
      <c r="EA67" s="78" t="e">
        <f t="shared" ca="1" si="144"/>
        <v>#N/A</v>
      </c>
    </row>
    <row r="68" spans="1:131" s="85" customFormat="1" ht="13.2" customHeight="1" thickBot="1" x14ac:dyDescent="0.35">
      <c r="A68" s="289">
        <f t="shared" ca="1" si="63"/>
        <v>7</v>
      </c>
      <c r="B68" s="289">
        <f t="shared" si="90"/>
        <v>60</v>
      </c>
      <c r="C68" s="294" t="s">
        <v>57</v>
      </c>
      <c r="D68" s="289" t="s">
        <v>0</v>
      </c>
      <c r="E68" s="289">
        <v>5</v>
      </c>
      <c r="F68" s="289">
        <v>1</v>
      </c>
      <c r="G68" s="289">
        <v>2</v>
      </c>
      <c r="H68" s="289">
        <v>2</v>
      </c>
      <c r="I68" s="289">
        <v>3</v>
      </c>
      <c r="J68" s="289">
        <v>3</v>
      </c>
      <c r="K68" s="289">
        <v>1</v>
      </c>
      <c r="L68" s="289"/>
      <c r="M68" s="289"/>
      <c r="N68" s="300">
        <f>SUM($F68:G68)</f>
        <v>3</v>
      </c>
      <c r="O68" s="300">
        <f>SUM($F68:H68)</f>
        <v>5</v>
      </c>
      <c r="P68" s="300">
        <f>SUM($F68:I68)</f>
        <v>8</v>
      </c>
      <c r="Q68" s="300">
        <f>SUM($F68:J68)</f>
        <v>11</v>
      </c>
      <c r="R68" s="300">
        <f>SUM($F68:K68)</f>
        <v>12</v>
      </c>
      <c r="S68" s="300"/>
      <c r="T68" s="300"/>
      <c r="U68" s="294"/>
      <c r="V68" s="289" t="str">
        <f t="shared" si="64"/>
        <v>C</v>
      </c>
      <c r="W68" s="289" t="str">
        <f t="shared" ca="1" si="65"/>
        <v>Db</v>
      </c>
      <c r="X68" s="289" t="str">
        <f t="shared" ref="X68:AA69" ca="1" si="163">OFFSET($D$6,0,N68,1,1)</f>
        <v>Eb</v>
      </c>
      <c r="Y68" s="289" t="str">
        <f t="shared" ca="1" si="163"/>
        <v>F</v>
      </c>
      <c r="Z68" s="289" t="str">
        <f t="shared" ca="1" si="163"/>
        <v>Ab</v>
      </c>
      <c r="AA68" s="289" t="str">
        <f t="shared" ca="1" si="163"/>
        <v>B</v>
      </c>
      <c r="AB68" s="289"/>
      <c r="AC68" s="289"/>
      <c r="AD68" s="294">
        <f t="shared" si="72"/>
        <v>67</v>
      </c>
      <c r="AE68" s="294">
        <f t="shared" ca="1" si="73"/>
        <v>166</v>
      </c>
      <c r="AF68" s="294">
        <f t="shared" ca="1" si="74"/>
        <v>167</v>
      </c>
      <c r="AG68" s="294">
        <f t="shared" ca="1" si="75"/>
        <v>70</v>
      </c>
      <c r="AH68" s="294">
        <f t="shared" ca="1" si="76"/>
        <v>163</v>
      </c>
      <c r="AI68" s="294">
        <f t="shared" ca="1" si="77"/>
        <v>66</v>
      </c>
      <c r="AJ68" s="294"/>
      <c r="AK68" s="294"/>
      <c r="AL68" s="301" t="str">
        <f ca="1">_xlfn.CONCAT("*",Z68," maj")</f>
        <v>*Ab maj</v>
      </c>
      <c r="AM68" s="294" t="str">
        <f ca="1">_xlfn.CONCAT(W68,"7")</f>
        <v>Db7</v>
      </c>
      <c r="AN68" s="301" t="str">
        <f ca="1">_xlfn.CONCAT("*",Z68," maj")</f>
        <v>*Ab maj</v>
      </c>
      <c r="AO68" s="301" t="str">
        <f ca="1">_xlfn.CONCAT("*",W68,"7")</f>
        <v>*Db7</v>
      </c>
      <c r="AP68" s="294" t="str">
        <f ca="1">_xlfn.CONCAT(Z68," maj")</f>
        <v>Ab maj</v>
      </c>
      <c r="AQ68" s="301" t="str">
        <f ca="1">_xlfn.CONCAT(AA68," alt b -or- *",W68,"7")</f>
        <v>B alt b -or- *Db7</v>
      </c>
      <c r="AR68" s="294"/>
      <c r="AS68" s="294"/>
      <c r="AT68" s="294" t="str">
        <f t="shared" ca="1" si="145"/>
        <v/>
      </c>
      <c r="AU68" s="294" t="str">
        <f t="shared" ca="1" si="129"/>
        <v/>
      </c>
      <c r="AV68" s="294" t="str">
        <f t="shared" ca="1" si="129"/>
        <v/>
      </c>
      <c r="AW68" s="294">
        <f t="shared" ca="1" si="129"/>
        <v>1</v>
      </c>
      <c r="AX68" s="294" t="str">
        <f t="shared" ca="1" si="129"/>
        <v/>
      </c>
      <c r="AY68" s="294">
        <f t="shared" ca="1" si="129"/>
        <v>1</v>
      </c>
      <c r="AZ68" s="294" t="str">
        <f t="shared" ca="1" si="129"/>
        <v/>
      </c>
      <c r="BA68" s="294" t="str">
        <f t="shared" ca="1" si="129"/>
        <v/>
      </c>
      <c r="BB68" s="294" t="str">
        <f t="shared" ca="1" si="129"/>
        <v/>
      </c>
      <c r="BC68" s="294" t="str">
        <f t="shared" ca="1" si="129"/>
        <v/>
      </c>
      <c r="BD68" s="294" t="str">
        <f t="shared" ca="1" si="129"/>
        <v/>
      </c>
      <c r="BE68" s="294" t="str">
        <f t="shared" ca="1" si="129"/>
        <v/>
      </c>
      <c r="BF68" s="289">
        <f t="shared" ca="1" si="80"/>
        <v>2</v>
      </c>
      <c r="BG68" s="302">
        <f t="shared" ca="1" si="81"/>
        <v>40</v>
      </c>
      <c r="BH68" s="289">
        <f t="shared" ca="1" si="82"/>
        <v>7</v>
      </c>
      <c r="BI68" s="289" t="str">
        <f t="shared" ca="1" si="83"/>
        <v/>
      </c>
      <c r="BJ68" s="289" t="str">
        <f t="shared" ca="1" si="84"/>
        <v/>
      </c>
      <c r="BK68" s="289" t="str">
        <f t="shared" ca="1" si="85"/>
        <v/>
      </c>
      <c r="BL68" s="289" t="str">
        <f t="shared" ca="1" si="86"/>
        <v/>
      </c>
      <c r="BM68" s="289" t="str">
        <f t="shared" ca="1" si="87"/>
        <v/>
      </c>
      <c r="BN68" s="289" t="str">
        <f t="shared" ca="1" si="88"/>
        <v/>
      </c>
      <c r="BO68" s="289">
        <f t="shared" ca="1" si="89"/>
        <v>1</v>
      </c>
      <c r="BP68" s="289"/>
      <c r="BQ68" s="83" t="e">
        <f t="shared" ca="1" si="159"/>
        <v>#N/A</v>
      </c>
      <c r="BR68" s="82" t="e">
        <f t="shared" ca="1" si="160"/>
        <v>#N/A</v>
      </c>
      <c r="BS68" s="83" t="e">
        <f t="shared" ca="1" si="161"/>
        <v>#N/A</v>
      </c>
      <c r="BT68" s="52" t="e">
        <f t="shared" ca="1" si="148"/>
        <v>#N/A</v>
      </c>
      <c r="BU68" s="51"/>
      <c r="BV68" s="52" t="e">
        <f t="shared" ca="1" si="149"/>
        <v>#N/A</v>
      </c>
      <c r="BW68" s="84" t="e">
        <f ca="1">VLOOKUP($BI$6,INDIRECT($BT68):$BP$861,2,FALSE)</f>
        <v>#N/A</v>
      </c>
      <c r="BX68" s="79" t="e">
        <f t="shared" ca="1" si="131"/>
        <v>#N/A</v>
      </c>
      <c r="BY68" s="78" t="e">
        <f t="shared" ca="1" si="132"/>
        <v>#N/A</v>
      </c>
      <c r="BZ68" s="78" t="e">
        <f t="shared" ca="1" si="133"/>
        <v>#N/A</v>
      </c>
      <c r="CA68" s="78" t="e">
        <f t="shared" ca="1" si="134"/>
        <v>#N/A</v>
      </c>
      <c r="CB68" s="78" t="e">
        <f t="shared" ca="1" si="135"/>
        <v>#N/A</v>
      </c>
      <c r="CC68" s="78" t="e">
        <f t="shared" ca="1" si="103"/>
        <v>#N/A</v>
      </c>
      <c r="CD68" s="78" t="e">
        <f t="shared" ca="1" si="104"/>
        <v>#N/A</v>
      </c>
      <c r="CE68" s="78" t="e">
        <f t="shared" ca="1" si="105"/>
        <v>#N/A</v>
      </c>
      <c r="CF68" s="78" t="e">
        <f t="shared" ca="1" si="106"/>
        <v>#N/A</v>
      </c>
      <c r="CG68" s="78" t="e">
        <f t="shared" ca="1" si="107"/>
        <v>#N/A</v>
      </c>
      <c r="CH68" s="79" t="e">
        <f t="shared" ca="1" si="108"/>
        <v>#N/A</v>
      </c>
      <c r="CI68" s="79" t="e">
        <f t="shared" ca="1" si="109"/>
        <v>#N/A</v>
      </c>
      <c r="CJ68" s="79" t="e">
        <f t="shared" ca="1" si="110"/>
        <v>#N/A</v>
      </c>
      <c r="CK68" s="79" t="e">
        <f t="shared" ca="1" si="111"/>
        <v>#N/A</v>
      </c>
      <c r="CL68" s="79" t="e">
        <f t="shared" ca="1" si="112"/>
        <v>#N/A</v>
      </c>
      <c r="CM68" s="79" t="e">
        <f t="shared" ca="1" si="113"/>
        <v>#N/A</v>
      </c>
      <c r="CN68" s="79" t="e">
        <f t="shared" ca="1" si="114"/>
        <v>#N/A</v>
      </c>
      <c r="CO68" s="79" t="e">
        <f t="shared" ca="1" si="115"/>
        <v>#N/A</v>
      </c>
      <c r="CP68" s="80" t="e">
        <f t="shared" ca="1" si="136"/>
        <v>#N/A</v>
      </c>
      <c r="CQ68" s="78" t="e">
        <f t="shared" ca="1" si="137"/>
        <v>#N/A</v>
      </c>
      <c r="CS68" s="85" t="b">
        <f ca="1">IFERROR(CQ68,TRUE)</f>
        <v>1</v>
      </c>
      <c r="CT68" s="93" t="s">
        <v>145</v>
      </c>
      <c r="DA68" s="81" t="e">
        <f t="shared" ca="1" si="156"/>
        <v>#N/A</v>
      </c>
      <c r="DB68" s="82" t="e">
        <f t="shared" ca="1" si="157"/>
        <v>#N/A</v>
      </c>
      <c r="DC68" s="83" t="e">
        <f t="shared" ca="1" si="158"/>
        <v>#N/A</v>
      </c>
      <c r="DD68" s="52" t="e">
        <f t="shared" ca="1" si="150"/>
        <v>#N/A</v>
      </c>
      <c r="DE68" s="51"/>
      <c r="DF68" s="52" t="e">
        <f t="shared" ca="1" si="151"/>
        <v>#N/A</v>
      </c>
      <c r="DG68" s="84" t="e">
        <f ca="1">VLOOKUP($BI$6,INDIRECT($BT68):$BP$861,2,FALSE)</f>
        <v>#N/A</v>
      </c>
      <c r="DH68" s="79" t="e">
        <f t="shared" ca="1" si="138"/>
        <v>#N/A</v>
      </c>
      <c r="DI68" s="78" t="e">
        <f t="shared" ca="1" si="139"/>
        <v>#N/A</v>
      </c>
      <c r="DJ68" s="78" t="e">
        <f t="shared" ca="1" si="140"/>
        <v>#N/A</v>
      </c>
      <c r="DK68" s="78" t="e">
        <f t="shared" ca="1" si="141"/>
        <v>#N/A</v>
      </c>
      <c r="DL68" s="78" t="e">
        <f t="shared" ca="1" si="142"/>
        <v>#N/A</v>
      </c>
      <c r="DM68" s="78" t="e">
        <f t="shared" ca="1" si="116"/>
        <v>#N/A</v>
      </c>
      <c r="DN68" s="78" t="e">
        <f t="shared" ca="1" si="117"/>
        <v>#N/A</v>
      </c>
      <c r="DO68" s="78" t="e">
        <f t="shared" ca="1" si="118"/>
        <v>#N/A</v>
      </c>
      <c r="DP68" s="78" t="e">
        <f t="shared" ca="1" si="119"/>
        <v>#N/A</v>
      </c>
      <c r="DQ68" s="78" t="e">
        <f t="shared" ca="1" si="120"/>
        <v>#N/A</v>
      </c>
      <c r="DR68" s="79" t="e">
        <f t="shared" ca="1" si="121"/>
        <v>#N/A</v>
      </c>
      <c r="DS68" s="79" t="e">
        <f t="shared" ca="1" si="122"/>
        <v>#N/A</v>
      </c>
      <c r="DT68" s="79" t="e">
        <f t="shared" ca="1" si="123"/>
        <v>#N/A</v>
      </c>
      <c r="DU68" s="79" t="e">
        <f t="shared" ca="1" si="124"/>
        <v>#N/A</v>
      </c>
      <c r="DV68" s="79" t="e">
        <f t="shared" ca="1" si="125"/>
        <v>#N/A</v>
      </c>
      <c r="DW68" s="79" t="e">
        <f t="shared" ca="1" si="126"/>
        <v>#N/A</v>
      </c>
      <c r="DX68" s="79" t="e">
        <f t="shared" ca="1" si="127"/>
        <v>#N/A</v>
      </c>
      <c r="DY68" s="79" t="e">
        <f t="shared" ca="1" si="128"/>
        <v>#N/A</v>
      </c>
      <c r="DZ68" s="80" t="e">
        <f t="shared" ca="1" si="143"/>
        <v>#N/A</v>
      </c>
      <c r="EA68" s="78" t="e">
        <f t="shared" ca="1" si="144"/>
        <v>#N/A</v>
      </c>
    </row>
    <row r="69" spans="1:131" s="85" customFormat="1" ht="13.2" customHeight="1" thickBot="1" x14ac:dyDescent="0.35">
      <c r="A69" s="289">
        <f t="shared" ca="1" si="63"/>
        <v>7</v>
      </c>
      <c r="B69" s="289">
        <f t="shared" si="90"/>
        <v>61</v>
      </c>
      <c r="C69" s="294" t="s">
        <v>58</v>
      </c>
      <c r="D69" s="289" t="s">
        <v>0</v>
      </c>
      <c r="E69" s="289">
        <v>5</v>
      </c>
      <c r="F69" s="289">
        <v>1</v>
      </c>
      <c r="G69" s="289">
        <v>2</v>
      </c>
      <c r="H69" s="289">
        <v>2</v>
      </c>
      <c r="I69" s="289">
        <v>4</v>
      </c>
      <c r="J69" s="289">
        <v>2</v>
      </c>
      <c r="K69" s="289">
        <v>1</v>
      </c>
      <c r="L69" s="289"/>
      <c r="M69" s="289"/>
      <c r="N69" s="300">
        <f>SUM($F69:G69)</f>
        <v>3</v>
      </c>
      <c r="O69" s="300">
        <f>SUM($F69:H69)</f>
        <v>5</v>
      </c>
      <c r="P69" s="300">
        <f>SUM($F69:I69)</f>
        <v>9</v>
      </c>
      <c r="Q69" s="300">
        <f>SUM($F69:J69)</f>
        <v>11</v>
      </c>
      <c r="R69" s="300">
        <f>SUM($F69:K69)</f>
        <v>12</v>
      </c>
      <c r="S69" s="300"/>
      <c r="T69" s="300"/>
      <c r="U69" s="294"/>
      <c r="V69" s="289" t="str">
        <f t="shared" si="64"/>
        <v>C</v>
      </c>
      <c r="W69" s="289" t="str">
        <f t="shared" ca="1" si="65"/>
        <v>Db</v>
      </c>
      <c r="X69" s="289" t="str">
        <f t="shared" ca="1" si="163"/>
        <v>Eb</v>
      </c>
      <c r="Y69" s="289" t="str">
        <f t="shared" ca="1" si="163"/>
        <v>F</v>
      </c>
      <c r="Z69" s="289" t="str">
        <f t="shared" ca="1" si="163"/>
        <v>A</v>
      </c>
      <c r="AA69" s="289" t="str">
        <f t="shared" ca="1" si="163"/>
        <v>B</v>
      </c>
      <c r="AB69" s="289"/>
      <c r="AC69" s="289"/>
      <c r="AD69" s="294">
        <f t="shared" si="72"/>
        <v>67</v>
      </c>
      <c r="AE69" s="294">
        <f t="shared" ca="1" si="73"/>
        <v>166</v>
      </c>
      <c r="AF69" s="294">
        <f t="shared" ca="1" si="74"/>
        <v>167</v>
      </c>
      <c r="AG69" s="294">
        <f t="shared" ca="1" si="75"/>
        <v>70</v>
      </c>
      <c r="AH69" s="294">
        <f t="shared" ca="1" si="76"/>
        <v>65</v>
      </c>
      <c r="AI69" s="294">
        <f t="shared" ca="1" si="77"/>
        <v>66</v>
      </c>
      <c r="AJ69" s="294"/>
      <c r="AK69" s="294"/>
      <c r="AL69" s="301" t="str">
        <f ca="1">_xlfn.CONCAT(V69,"6 -or- *",Z69," min")</f>
        <v>C6 -or- *A min</v>
      </c>
      <c r="AM69" s="294" t="str">
        <f ca="1">_xlfn.CONCAT(W69,"7")</f>
        <v>Db7</v>
      </c>
      <c r="AN69" s="301" t="str">
        <f ca="1">_xlfn.CONCAT("*",Z69," dim")</f>
        <v>*A dim</v>
      </c>
      <c r="AO69" s="301" t="str">
        <f ca="1">_xlfn.CONCAT("*",W69,"7")</f>
        <v>*Db7</v>
      </c>
      <c r="AP69" s="294" t="str">
        <f ca="1">_xlfn.CONCAT(Z69," dim")</f>
        <v>A dim</v>
      </c>
      <c r="AQ69" s="301" t="str">
        <f ca="1">_xlfn.CONCAT(AA69," alt b -or- *",W69,"7")</f>
        <v>B alt b -or- *Db7</v>
      </c>
      <c r="AR69" s="294"/>
      <c r="AS69" s="294"/>
      <c r="AT69" s="294" t="str">
        <f t="shared" ca="1" si="145"/>
        <v/>
      </c>
      <c r="AU69" s="294" t="str">
        <f t="shared" ca="1" si="129"/>
        <v/>
      </c>
      <c r="AV69" s="294" t="str">
        <f t="shared" ca="1" si="129"/>
        <v/>
      </c>
      <c r="AW69" s="294">
        <f t="shared" ca="1" si="129"/>
        <v>1</v>
      </c>
      <c r="AX69" s="294" t="str">
        <f t="shared" ca="1" si="129"/>
        <v/>
      </c>
      <c r="AY69" s="294">
        <f t="shared" ca="1" si="129"/>
        <v>1</v>
      </c>
      <c r="AZ69" s="294" t="str">
        <f t="shared" ca="1" si="129"/>
        <v/>
      </c>
      <c r="BA69" s="294" t="str">
        <f t="shared" ca="1" si="129"/>
        <v/>
      </c>
      <c r="BB69" s="294" t="str">
        <f t="shared" ca="1" si="129"/>
        <v/>
      </c>
      <c r="BC69" s="294" t="str">
        <f t="shared" ca="1" si="129"/>
        <v/>
      </c>
      <c r="BD69" s="294" t="str">
        <f t="shared" ca="1" si="129"/>
        <v/>
      </c>
      <c r="BE69" s="294" t="str">
        <f t="shared" ca="1" si="129"/>
        <v/>
      </c>
      <c r="BF69" s="289">
        <f t="shared" ca="1" si="80"/>
        <v>2</v>
      </c>
      <c r="BG69" s="302">
        <f t="shared" ca="1" si="81"/>
        <v>40</v>
      </c>
      <c r="BH69" s="289">
        <f t="shared" ca="1" si="82"/>
        <v>7</v>
      </c>
      <c r="BI69" s="289" t="str">
        <f t="shared" ca="1" si="83"/>
        <v/>
      </c>
      <c r="BJ69" s="289" t="str">
        <f t="shared" ca="1" si="84"/>
        <v/>
      </c>
      <c r="BK69" s="289" t="str">
        <f t="shared" ca="1" si="85"/>
        <v/>
      </c>
      <c r="BL69" s="289" t="str">
        <f t="shared" ca="1" si="86"/>
        <v/>
      </c>
      <c r="BM69" s="289" t="str">
        <f t="shared" ca="1" si="87"/>
        <v/>
      </c>
      <c r="BN69" s="289" t="str">
        <f t="shared" ca="1" si="88"/>
        <v/>
      </c>
      <c r="BO69" s="289">
        <f t="shared" ca="1" si="89"/>
        <v>1</v>
      </c>
      <c r="BP69" s="289"/>
      <c r="BQ69" s="83" t="e">
        <f t="shared" ca="1" si="159"/>
        <v>#N/A</v>
      </c>
      <c r="BR69" s="82" t="e">
        <f t="shared" ca="1" si="160"/>
        <v>#N/A</v>
      </c>
      <c r="BS69" s="83" t="e">
        <f t="shared" ca="1" si="161"/>
        <v>#N/A</v>
      </c>
      <c r="BT69" s="52" t="e">
        <f t="shared" ca="1" si="148"/>
        <v>#N/A</v>
      </c>
      <c r="BU69" s="51"/>
      <c r="BV69" s="52" t="e">
        <f t="shared" ca="1" si="149"/>
        <v>#N/A</v>
      </c>
      <c r="BW69" s="84" t="e">
        <f ca="1">VLOOKUP($BI$6,INDIRECT($BT69):$BP$861,2,FALSE)</f>
        <v>#N/A</v>
      </c>
      <c r="BX69" s="79" t="e">
        <f t="shared" ca="1" si="131"/>
        <v>#N/A</v>
      </c>
      <c r="BY69" s="78" t="e">
        <f t="shared" ca="1" si="132"/>
        <v>#N/A</v>
      </c>
      <c r="BZ69" s="78" t="e">
        <f t="shared" ca="1" si="133"/>
        <v>#N/A</v>
      </c>
      <c r="CA69" s="78" t="e">
        <f t="shared" ca="1" si="134"/>
        <v>#N/A</v>
      </c>
      <c r="CB69" s="78" t="e">
        <f t="shared" ca="1" si="135"/>
        <v>#N/A</v>
      </c>
      <c r="CC69" s="78" t="e">
        <f t="shared" ca="1" si="103"/>
        <v>#N/A</v>
      </c>
      <c r="CD69" s="78" t="e">
        <f t="shared" ca="1" si="104"/>
        <v>#N/A</v>
      </c>
      <c r="CE69" s="78" t="e">
        <f t="shared" ca="1" si="105"/>
        <v>#N/A</v>
      </c>
      <c r="CF69" s="78" t="e">
        <f t="shared" ca="1" si="106"/>
        <v>#N/A</v>
      </c>
      <c r="CG69" s="78" t="e">
        <f t="shared" ca="1" si="107"/>
        <v>#N/A</v>
      </c>
      <c r="CH69" s="79" t="e">
        <f t="shared" ca="1" si="108"/>
        <v>#N/A</v>
      </c>
      <c r="CI69" s="79" t="e">
        <f t="shared" ca="1" si="109"/>
        <v>#N/A</v>
      </c>
      <c r="CJ69" s="79" t="e">
        <f t="shared" ca="1" si="110"/>
        <v>#N/A</v>
      </c>
      <c r="CK69" s="79" t="e">
        <f t="shared" ca="1" si="111"/>
        <v>#N/A</v>
      </c>
      <c r="CL69" s="79" t="e">
        <f t="shared" ca="1" si="112"/>
        <v>#N/A</v>
      </c>
      <c r="CM69" s="79" t="e">
        <f t="shared" ca="1" si="113"/>
        <v>#N/A</v>
      </c>
      <c r="CN69" s="79" t="e">
        <f t="shared" ca="1" si="114"/>
        <v>#N/A</v>
      </c>
      <c r="CO69" s="79" t="e">
        <f t="shared" ca="1" si="115"/>
        <v>#N/A</v>
      </c>
      <c r="CP69" s="80" t="e">
        <f t="shared" ca="1" si="136"/>
        <v>#N/A</v>
      </c>
      <c r="CQ69" s="78" t="e">
        <f t="shared" ca="1" si="137"/>
        <v>#N/A</v>
      </c>
      <c r="CS69" s="85" t="b">
        <f ca="1">ISNA(CQ69)</f>
        <v>1</v>
      </c>
      <c r="CT69" s="93" t="s">
        <v>146</v>
      </c>
      <c r="DA69" s="81" t="e">
        <f t="shared" ca="1" si="156"/>
        <v>#N/A</v>
      </c>
      <c r="DB69" s="82" t="e">
        <f t="shared" ca="1" si="157"/>
        <v>#N/A</v>
      </c>
      <c r="DC69" s="83" t="e">
        <f t="shared" ca="1" si="158"/>
        <v>#N/A</v>
      </c>
      <c r="DD69" s="52" t="e">
        <f t="shared" ca="1" si="150"/>
        <v>#N/A</v>
      </c>
      <c r="DE69" s="51"/>
      <c r="DF69" s="52" t="e">
        <f t="shared" ca="1" si="151"/>
        <v>#N/A</v>
      </c>
      <c r="DG69" s="84" t="e">
        <f ca="1">VLOOKUP($BI$6,INDIRECT($BT69):$BP$861,2,FALSE)</f>
        <v>#N/A</v>
      </c>
      <c r="DH69" s="79" t="e">
        <f t="shared" ca="1" si="138"/>
        <v>#N/A</v>
      </c>
      <c r="DI69" s="78" t="e">
        <f t="shared" ca="1" si="139"/>
        <v>#N/A</v>
      </c>
      <c r="DJ69" s="78" t="e">
        <f t="shared" ca="1" si="140"/>
        <v>#N/A</v>
      </c>
      <c r="DK69" s="78" t="e">
        <f t="shared" ca="1" si="141"/>
        <v>#N/A</v>
      </c>
      <c r="DL69" s="78" t="e">
        <f t="shared" ca="1" si="142"/>
        <v>#N/A</v>
      </c>
      <c r="DM69" s="78" t="e">
        <f t="shared" ca="1" si="116"/>
        <v>#N/A</v>
      </c>
      <c r="DN69" s="78" t="e">
        <f t="shared" ca="1" si="117"/>
        <v>#N/A</v>
      </c>
      <c r="DO69" s="78" t="e">
        <f t="shared" ca="1" si="118"/>
        <v>#N/A</v>
      </c>
      <c r="DP69" s="78" t="e">
        <f t="shared" ca="1" si="119"/>
        <v>#N/A</v>
      </c>
      <c r="DQ69" s="78" t="e">
        <f t="shared" ca="1" si="120"/>
        <v>#N/A</v>
      </c>
      <c r="DR69" s="79" t="e">
        <f t="shared" ca="1" si="121"/>
        <v>#N/A</v>
      </c>
      <c r="DS69" s="79" t="e">
        <f t="shared" ca="1" si="122"/>
        <v>#N/A</v>
      </c>
      <c r="DT69" s="79" t="e">
        <f t="shared" ca="1" si="123"/>
        <v>#N/A</v>
      </c>
      <c r="DU69" s="79" t="e">
        <f t="shared" ca="1" si="124"/>
        <v>#N/A</v>
      </c>
      <c r="DV69" s="79" t="e">
        <f t="shared" ca="1" si="125"/>
        <v>#N/A</v>
      </c>
      <c r="DW69" s="79" t="e">
        <f t="shared" ca="1" si="126"/>
        <v>#N/A</v>
      </c>
      <c r="DX69" s="79" t="e">
        <f t="shared" ca="1" si="127"/>
        <v>#N/A</v>
      </c>
      <c r="DY69" s="79" t="e">
        <f t="shared" ca="1" si="128"/>
        <v>#N/A</v>
      </c>
      <c r="DZ69" s="80" t="e">
        <f t="shared" ca="1" si="143"/>
        <v>#N/A</v>
      </c>
      <c r="EA69" s="78" t="e">
        <f t="shared" ca="1" si="144"/>
        <v>#N/A</v>
      </c>
    </row>
    <row r="70" spans="1:131" s="85" customFormat="1" ht="16.2" thickBot="1" x14ac:dyDescent="0.35">
      <c r="A70" s="289">
        <f t="shared" ca="1" si="63"/>
        <v>5</v>
      </c>
      <c r="B70" s="289">
        <f t="shared" si="90"/>
        <v>62</v>
      </c>
      <c r="C70" s="294" t="s">
        <v>51</v>
      </c>
      <c r="D70" s="289" t="s">
        <v>0</v>
      </c>
      <c r="E70" s="289">
        <v>5</v>
      </c>
      <c r="F70" s="300">
        <v>3</v>
      </c>
      <c r="G70" s="300">
        <v>2</v>
      </c>
      <c r="H70" s="300">
        <v>2</v>
      </c>
      <c r="I70" s="300">
        <v>3</v>
      </c>
      <c r="J70" s="300">
        <v>2</v>
      </c>
      <c r="K70" s="300"/>
      <c r="L70" s="300"/>
      <c r="M70" s="300"/>
      <c r="N70" s="300">
        <f>SUM($F70:G70)</f>
        <v>5</v>
      </c>
      <c r="O70" s="300">
        <f>SUM($F70:H70)</f>
        <v>7</v>
      </c>
      <c r="P70" s="300">
        <f>SUM($F70:I70)</f>
        <v>10</v>
      </c>
      <c r="Q70" s="300">
        <f>SUM($F70:J70)</f>
        <v>12</v>
      </c>
      <c r="R70" s="300"/>
      <c r="S70" s="300"/>
      <c r="T70" s="300"/>
      <c r="U70" s="294"/>
      <c r="V70" s="289" t="str">
        <f t="shared" si="64"/>
        <v>C</v>
      </c>
      <c r="W70" s="289" t="str">
        <f t="shared" ca="1" si="65"/>
        <v>Eb</v>
      </c>
      <c r="X70" s="289" t="str">
        <f t="shared" ca="1" si="66"/>
        <v>F</v>
      </c>
      <c r="Y70" s="289" t="str">
        <f t="shared" ca="1" si="67"/>
        <v>G</v>
      </c>
      <c r="Z70" s="289" t="str">
        <f t="shared" ca="1" si="68"/>
        <v>Bb</v>
      </c>
      <c r="AA70" s="289"/>
      <c r="AB70" s="289"/>
      <c r="AC70" s="289"/>
      <c r="AD70" s="294">
        <f t="shared" si="72"/>
        <v>67</v>
      </c>
      <c r="AE70" s="294">
        <f t="shared" ca="1" si="73"/>
        <v>167</v>
      </c>
      <c r="AF70" s="294">
        <f t="shared" ca="1" si="74"/>
        <v>70</v>
      </c>
      <c r="AG70" s="294">
        <f t="shared" ca="1" si="75"/>
        <v>71</v>
      </c>
      <c r="AH70" s="294">
        <f t="shared" ca="1" si="76"/>
        <v>164</v>
      </c>
      <c r="AI70" s="294"/>
      <c r="AJ70" s="294"/>
      <c r="AK70" s="294"/>
      <c r="AL70" s="301" t="str">
        <f ca="1">_xlfn.CONCAT(V70," sus4/7  -or- *",X70," sus4 -or- *",Z70," sus2")</f>
        <v>C sus4/7  -or- *F sus4 -or- *Bb sus2</v>
      </c>
      <c r="AM70" s="301" t="str">
        <f>_xlfn.CONCAT("*",V70," min")</f>
        <v>*C min</v>
      </c>
      <c r="AN70" s="301" t="str">
        <f ca="1">_xlfn.CONCAT(X70," sus4/7  -or- *",AA70," sus4")</f>
        <v>F sus4/7  -or- * sus4</v>
      </c>
      <c r="AO70" s="301" t="str">
        <f ca="1">_xlfn.CONCAT(Y70," sus4/7  -or- *",V70," sus4")</f>
        <v>G sus4/7  -or- *C sus4</v>
      </c>
      <c r="AP70" s="301" t="str">
        <f ca="1">_xlfn.CONCAT("*",W70," maj")</f>
        <v>*Eb maj</v>
      </c>
      <c r="AQ70" s="294"/>
      <c r="AR70" s="294"/>
      <c r="AS70" s="294"/>
      <c r="AT70" s="294" t="str">
        <f ca="1">IF(AT$9=$AD70,1,IF(AT$9=$AE70,1,IF(AT$9=$AF70,1,IF(AT$9=$AG70,1,IF(AT$9=$AH70,1,"")))))</f>
        <v/>
      </c>
      <c r="AU70" s="294" t="str">
        <f t="shared" ref="AU70:BE78" ca="1" si="164">IF(AU$9=$AD70,1,IF(AU$9=$AE70,1,IF(AU$9=$AF70,1,IF(AU$9=$AG70,1,IF(AU$9=$AH70,1,"")))))</f>
        <v/>
      </c>
      <c r="AV70" s="294" t="str">
        <f t="shared" ca="1" si="164"/>
        <v/>
      </c>
      <c r="AW70" s="294">
        <f t="shared" ca="1" si="164"/>
        <v>1</v>
      </c>
      <c r="AX70" s="294" t="str">
        <f t="shared" ca="1" si="164"/>
        <v/>
      </c>
      <c r="AY70" s="294">
        <f t="shared" ca="1" si="164"/>
        <v>1</v>
      </c>
      <c r="AZ70" s="294" t="str">
        <f t="shared" ca="1" si="164"/>
        <v/>
      </c>
      <c r="BA70" s="294">
        <f t="shared" ca="1" si="164"/>
        <v>1</v>
      </c>
      <c r="BB70" s="294" t="str">
        <f t="shared" ca="1" si="164"/>
        <v/>
      </c>
      <c r="BC70" s="294" t="str">
        <f t="shared" ca="1" si="164"/>
        <v/>
      </c>
      <c r="BD70" s="294" t="str">
        <f t="shared" ca="1" si="164"/>
        <v/>
      </c>
      <c r="BE70" s="294" t="str">
        <f t="shared" ca="1" si="164"/>
        <v/>
      </c>
      <c r="BF70" s="289">
        <f t="shared" ca="1" si="80"/>
        <v>3</v>
      </c>
      <c r="BG70" s="302">
        <f t="shared" ca="1" si="81"/>
        <v>60</v>
      </c>
      <c r="BH70" s="289">
        <f t="shared" ca="1" si="82"/>
        <v>5</v>
      </c>
      <c r="BI70" s="289" t="str">
        <f t="shared" ca="1" si="83"/>
        <v/>
      </c>
      <c r="BJ70" s="289" t="str">
        <f t="shared" ca="1" si="84"/>
        <v/>
      </c>
      <c r="BK70" s="289" t="str">
        <f t="shared" ca="1" si="85"/>
        <v/>
      </c>
      <c r="BL70" s="289" t="str">
        <f t="shared" ca="1" si="86"/>
        <v/>
      </c>
      <c r="BM70" s="289">
        <f t="shared" ca="1" si="87"/>
        <v>1</v>
      </c>
      <c r="BN70" s="289" t="str">
        <f t="shared" ca="1" si="88"/>
        <v/>
      </c>
      <c r="BO70" s="289" t="str">
        <f t="shared" ca="1" si="89"/>
        <v/>
      </c>
      <c r="BP70" s="289"/>
      <c r="BQ70" s="83" t="e">
        <f t="shared" ca="1" si="159"/>
        <v>#N/A</v>
      </c>
      <c r="BR70" s="82" t="e">
        <f t="shared" ca="1" si="160"/>
        <v>#N/A</v>
      </c>
      <c r="BS70" s="83" t="e">
        <f t="shared" ca="1" si="161"/>
        <v>#N/A</v>
      </c>
      <c r="BT70" s="52" t="e">
        <f t="shared" ca="1" si="148"/>
        <v>#N/A</v>
      </c>
      <c r="BU70" s="51"/>
      <c r="BV70" s="52" t="e">
        <f t="shared" ca="1" si="149"/>
        <v>#N/A</v>
      </c>
      <c r="BW70" s="84" t="e">
        <f ca="1">VLOOKUP($BI$6,INDIRECT($BT70):$BP$861,2,FALSE)</f>
        <v>#N/A</v>
      </c>
      <c r="BX70" s="79" t="e">
        <f t="shared" ca="1" si="131"/>
        <v>#N/A</v>
      </c>
      <c r="BY70" s="78" t="e">
        <f t="shared" ca="1" si="132"/>
        <v>#N/A</v>
      </c>
      <c r="BZ70" s="78" t="e">
        <f t="shared" ca="1" si="133"/>
        <v>#N/A</v>
      </c>
      <c r="CA70" s="78" t="e">
        <f t="shared" ca="1" si="134"/>
        <v>#N/A</v>
      </c>
      <c r="CB70" s="78" t="e">
        <f t="shared" ca="1" si="135"/>
        <v>#N/A</v>
      </c>
      <c r="CC70" s="78" t="e">
        <f t="shared" ca="1" si="103"/>
        <v>#N/A</v>
      </c>
      <c r="CD70" s="78" t="e">
        <f t="shared" ca="1" si="104"/>
        <v>#N/A</v>
      </c>
      <c r="CE70" s="78" t="e">
        <f t="shared" ca="1" si="105"/>
        <v>#N/A</v>
      </c>
      <c r="CF70" s="78" t="e">
        <f t="shared" ca="1" si="106"/>
        <v>#N/A</v>
      </c>
      <c r="CG70" s="78" t="e">
        <f t="shared" ca="1" si="107"/>
        <v>#N/A</v>
      </c>
      <c r="CH70" s="79" t="e">
        <f t="shared" ca="1" si="108"/>
        <v>#N/A</v>
      </c>
      <c r="CI70" s="79" t="e">
        <f t="shared" ca="1" si="109"/>
        <v>#N/A</v>
      </c>
      <c r="CJ70" s="79" t="e">
        <f t="shared" ca="1" si="110"/>
        <v>#N/A</v>
      </c>
      <c r="CK70" s="79" t="e">
        <f t="shared" ca="1" si="111"/>
        <v>#N/A</v>
      </c>
      <c r="CL70" s="79" t="e">
        <f t="shared" ca="1" si="112"/>
        <v>#N/A</v>
      </c>
      <c r="CM70" s="79" t="e">
        <f t="shared" ca="1" si="113"/>
        <v>#N/A</v>
      </c>
      <c r="CN70" s="79" t="e">
        <f t="shared" ca="1" si="114"/>
        <v>#N/A</v>
      </c>
      <c r="CO70" s="79" t="e">
        <f t="shared" ca="1" si="115"/>
        <v>#N/A</v>
      </c>
      <c r="CP70" s="80" t="e">
        <f t="shared" ca="1" si="136"/>
        <v>#N/A</v>
      </c>
      <c r="CQ70" s="78" t="e">
        <f t="shared" ca="1" si="137"/>
        <v>#N/A</v>
      </c>
      <c r="CS70" s="85" t="b">
        <f ca="1">_xlfn.IFNA(CQ70,TRUE)</f>
        <v>1</v>
      </c>
      <c r="CT70" s="93" t="s">
        <v>147</v>
      </c>
      <c r="DA70" s="81" t="e">
        <f t="shared" ca="1" si="156"/>
        <v>#N/A</v>
      </c>
      <c r="DB70" s="82" t="e">
        <f t="shared" ca="1" si="157"/>
        <v>#N/A</v>
      </c>
      <c r="DC70" s="83" t="e">
        <f t="shared" ca="1" si="158"/>
        <v>#N/A</v>
      </c>
      <c r="DD70" s="52" t="e">
        <f t="shared" ca="1" si="150"/>
        <v>#N/A</v>
      </c>
      <c r="DE70" s="51"/>
      <c r="DF70" s="52" t="e">
        <f t="shared" ca="1" si="151"/>
        <v>#N/A</v>
      </c>
      <c r="DG70" s="84" t="e">
        <f ca="1">VLOOKUP($BI$6,INDIRECT($BT70):$BP$861,2,FALSE)</f>
        <v>#N/A</v>
      </c>
      <c r="DH70" s="79" t="e">
        <f t="shared" ca="1" si="138"/>
        <v>#N/A</v>
      </c>
      <c r="DI70" s="78" t="e">
        <f t="shared" ca="1" si="139"/>
        <v>#N/A</v>
      </c>
      <c r="DJ70" s="78" t="e">
        <f t="shared" ca="1" si="140"/>
        <v>#N/A</v>
      </c>
      <c r="DK70" s="78" t="e">
        <f t="shared" ca="1" si="141"/>
        <v>#N/A</v>
      </c>
      <c r="DL70" s="78" t="e">
        <f t="shared" ca="1" si="142"/>
        <v>#N/A</v>
      </c>
      <c r="DM70" s="78" t="e">
        <f t="shared" ca="1" si="116"/>
        <v>#N/A</v>
      </c>
      <c r="DN70" s="78" t="e">
        <f t="shared" ca="1" si="117"/>
        <v>#N/A</v>
      </c>
      <c r="DO70" s="78" t="e">
        <f t="shared" ca="1" si="118"/>
        <v>#N/A</v>
      </c>
      <c r="DP70" s="78" t="e">
        <f t="shared" ca="1" si="119"/>
        <v>#N/A</v>
      </c>
      <c r="DQ70" s="78" t="e">
        <f t="shared" ca="1" si="120"/>
        <v>#N/A</v>
      </c>
      <c r="DR70" s="79" t="e">
        <f t="shared" ca="1" si="121"/>
        <v>#N/A</v>
      </c>
      <c r="DS70" s="79" t="e">
        <f t="shared" ca="1" si="122"/>
        <v>#N/A</v>
      </c>
      <c r="DT70" s="79" t="e">
        <f t="shared" ca="1" si="123"/>
        <v>#N/A</v>
      </c>
      <c r="DU70" s="79" t="e">
        <f t="shared" ca="1" si="124"/>
        <v>#N/A</v>
      </c>
      <c r="DV70" s="79" t="e">
        <f t="shared" ca="1" si="125"/>
        <v>#N/A</v>
      </c>
      <c r="DW70" s="79" t="e">
        <f t="shared" ca="1" si="126"/>
        <v>#N/A</v>
      </c>
      <c r="DX70" s="79" t="e">
        <f t="shared" ca="1" si="127"/>
        <v>#N/A</v>
      </c>
      <c r="DY70" s="79" t="e">
        <f t="shared" ca="1" si="128"/>
        <v>#N/A</v>
      </c>
      <c r="DZ70" s="80" t="e">
        <f t="shared" ca="1" si="143"/>
        <v>#N/A</v>
      </c>
      <c r="EA70" s="78" t="e">
        <f t="shared" ca="1" si="144"/>
        <v>#N/A</v>
      </c>
    </row>
    <row r="71" spans="1:131" s="85" customFormat="1" ht="16.2" thickBot="1" x14ac:dyDescent="0.35">
      <c r="A71" s="289" t="str">
        <f t="shared" ca="1" si="63"/>
        <v/>
      </c>
      <c r="B71" s="289">
        <f t="shared" si="90"/>
        <v>63</v>
      </c>
      <c r="C71" s="294" t="s">
        <v>271</v>
      </c>
      <c r="D71" s="289" t="s">
        <v>0</v>
      </c>
      <c r="E71" s="289">
        <v>5</v>
      </c>
      <c r="F71" s="300">
        <v>2</v>
      </c>
      <c r="G71" s="300">
        <v>2</v>
      </c>
      <c r="H71" s="300">
        <v>3</v>
      </c>
      <c r="I71" s="300">
        <v>2</v>
      </c>
      <c r="J71" s="300">
        <v>3</v>
      </c>
      <c r="K71" s="300"/>
      <c r="L71" s="300"/>
      <c r="M71" s="300"/>
      <c r="N71" s="300">
        <f>SUM($F71:G71)</f>
        <v>4</v>
      </c>
      <c r="O71" s="300">
        <f>SUM($F71:H71)</f>
        <v>7</v>
      </c>
      <c r="P71" s="300">
        <f>SUM($F71:I71)</f>
        <v>9</v>
      </c>
      <c r="Q71" s="300">
        <f>SUM($F71:J71)</f>
        <v>12</v>
      </c>
      <c r="R71" s="300"/>
      <c r="S71" s="300"/>
      <c r="T71" s="300"/>
      <c r="U71" s="294"/>
      <c r="V71" s="289" t="str">
        <f t="shared" si="64"/>
        <v>C</v>
      </c>
      <c r="W71" s="289" t="str">
        <f t="shared" ca="1" si="65"/>
        <v>D</v>
      </c>
      <c r="X71" s="289" t="str">
        <f t="shared" ca="1" si="66"/>
        <v>E</v>
      </c>
      <c r="Y71" s="289" t="str">
        <f t="shared" ca="1" si="67"/>
        <v>G</v>
      </c>
      <c r="Z71" s="289" t="str">
        <f t="shared" ca="1" si="68"/>
        <v>A</v>
      </c>
      <c r="AA71" s="289"/>
      <c r="AB71" s="289"/>
      <c r="AC71" s="289"/>
      <c r="AD71" s="294">
        <f t="shared" si="72"/>
        <v>67</v>
      </c>
      <c r="AE71" s="294">
        <f t="shared" ca="1" si="73"/>
        <v>68</v>
      </c>
      <c r="AF71" s="294">
        <f t="shared" ca="1" si="74"/>
        <v>69</v>
      </c>
      <c r="AG71" s="294">
        <f t="shared" ca="1" si="75"/>
        <v>71</v>
      </c>
      <c r="AH71" s="294">
        <f t="shared" ca="1" si="76"/>
        <v>65</v>
      </c>
      <c r="AI71" s="294"/>
      <c r="AJ71" s="294"/>
      <c r="AK71" s="294"/>
      <c r="AL71" s="301" t="str">
        <f ca="1">_xlfn.CONCAT("*",Z71," min")</f>
        <v>*A min</v>
      </c>
      <c r="AM71" s="294" t="str">
        <f ca="1">_xlfn.CONCAT(W71," sus4/7")</f>
        <v>D sus4/7</v>
      </c>
      <c r="AN71" s="294" t="str">
        <f ca="1">_xlfn.CONCAT(X71," sus4/7")</f>
        <v>E sus4/7</v>
      </c>
      <c r="AO71" s="301" t="str">
        <f ca="1">_xlfn.CONCAT(Y71," sus4/6 -or-","*", V71," maj")</f>
        <v>G sus4/6 -or-*C maj</v>
      </c>
      <c r="AP71" s="294" t="str">
        <f ca="1">_xlfn.CONCAT(Z71," sus4/7")</f>
        <v>A sus4/7</v>
      </c>
      <c r="AQ71" s="294"/>
      <c r="AR71" s="294"/>
      <c r="AS71" s="294"/>
      <c r="AT71" s="294" t="str">
        <f t="shared" ref="AT71:AT78" ca="1" si="165">IF(AT$9=$AD71,1,IF(AT$9=$AE71,1,IF(AT$9=$AF71,1,IF(AT$9=$AG71,1,IF(AT$9=$AH71,1,"")))))</f>
        <v/>
      </c>
      <c r="AU71" s="294" t="str">
        <f t="shared" ca="1" si="164"/>
        <v/>
      </c>
      <c r="AV71" s="294" t="str">
        <f t="shared" ca="1" si="164"/>
        <v/>
      </c>
      <c r="AW71" s="294" t="str">
        <f t="shared" ca="1" si="164"/>
        <v/>
      </c>
      <c r="AX71" s="294" t="str">
        <f t="shared" ca="1" si="164"/>
        <v/>
      </c>
      <c r="AY71" s="294" t="str">
        <f t="shared" ca="1" si="164"/>
        <v/>
      </c>
      <c r="AZ71" s="294" t="str">
        <f t="shared" ca="1" si="164"/>
        <v/>
      </c>
      <c r="BA71" s="294">
        <f t="shared" ca="1" si="164"/>
        <v>1</v>
      </c>
      <c r="BB71" s="294" t="str">
        <f t="shared" ca="1" si="164"/>
        <v/>
      </c>
      <c r="BC71" s="294" t="str">
        <f t="shared" ca="1" si="164"/>
        <v/>
      </c>
      <c r="BD71" s="294" t="str">
        <f t="shared" ca="1" si="164"/>
        <v/>
      </c>
      <c r="BE71" s="294" t="str">
        <f t="shared" ca="1" si="164"/>
        <v/>
      </c>
      <c r="BF71" s="289">
        <f t="shared" ca="1" si="80"/>
        <v>1</v>
      </c>
      <c r="BG71" s="302">
        <f t="shared" ca="1" si="81"/>
        <v>20</v>
      </c>
      <c r="BH71" s="289" t="str">
        <f t="shared" ca="1" si="82"/>
        <v/>
      </c>
      <c r="BI71" s="289" t="str">
        <f t="shared" ca="1" si="83"/>
        <v/>
      </c>
      <c r="BJ71" s="289" t="str">
        <f t="shared" ca="1" si="84"/>
        <v/>
      </c>
      <c r="BK71" s="289" t="str">
        <f t="shared" ca="1" si="85"/>
        <v/>
      </c>
      <c r="BL71" s="289" t="str">
        <f t="shared" ca="1" si="86"/>
        <v/>
      </c>
      <c r="BM71" s="289" t="str">
        <f t="shared" ca="1" si="87"/>
        <v/>
      </c>
      <c r="BN71" s="289" t="str">
        <f t="shared" ca="1" si="88"/>
        <v/>
      </c>
      <c r="BO71" s="289" t="str">
        <f t="shared" ca="1" si="89"/>
        <v/>
      </c>
      <c r="BP71" s="289"/>
      <c r="BQ71" s="83" t="e">
        <f t="shared" ca="1" si="159"/>
        <v>#N/A</v>
      </c>
      <c r="BR71" s="82" t="e">
        <f t="shared" ca="1" si="160"/>
        <v>#N/A</v>
      </c>
      <c r="BS71" s="83" t="e">
        <f t="shared" ca="1" si="161"/>
        <v>#N/A</v>
      </c>
      <c r="BT71" s="52" t="e">
        <f t="shared" ca="1" si="148"/>
        <v>#N/A</v>
      </c>
      <c r="BU71" s="51"/>
      <c r="BV71" s="52" t="e">
        <f t="shared" ca="1" si="149"/>
        <v>#N/A</v>
      </c>
      <c r="BW71" s="84" t="e">
        <f ca="1">VLOOKUP($BI$6,INDIRECT($BT71):$BP$861,2,FALSE)</f>
        <v>#N/A</v>
      </c>
      <c r="BX71" s="79" t="e">
        <f t="shared" ca="1" si="131"/>
        <v>#N/A</v>
      </c>
      <c r="BY71" s="78" t="e">
        <f t="shared" ca="1" si="132"/>
        <v>#N/A</v>
      </c>
      <c r="BZ71" s="78" t="e">
        <f t="shared" ca="1" si="133"/>
        <v>#N/A</v>
      </c>
      <c r="CA71" s="78" t="e">
        <f t="shared" ca="1" si="134"/>
        <v>#N/A</v>
      </c>
      <c r="CB71" s="78" t="e">
        <f t="shared" ca="1" si="135"/>
        <v>#N/A</v>
      </c>
      <c r="CC71" s="78" t="e">
        <f t="shared" ca="1" si="103"/>
        <v>#N/A</v>
      </c>
      <c r="CD71" s="78" t="e">
        <f t="shared" ca="1" si="104"/>
        <v>#N/A</v>
      </c>
      <c r="CE71" s="78" t="e">
        <f t="shared" ca="1" si="105"/>
        <v>#N/A</v>
      </c>
      <c r="CF71" s="78" t="e">
        <f t="shared" ca="1" si="106"/>
        <v>#N/A</v>
      </c>
      <c r="CG71" s="78" t="e">
        <f t="shared" ca="1" si="107"/>
        <v>#N/A</v>
      </c>
      <c r="CH71" s="79" t="e">
        <f t="shared" ca="1" si="108"/>
        <v>#N/A</v>
      </c>
      <c r="CI71" s="79" t="e">
        <f t="shared" ca="1" si="109"/>
        <v>#N/A</v>
      </c>
      <c r="CJ71" s="79" t="e">
        <f t="shared" ca="1" si="110"/>
        <v>#N/A</v>
      </c>
      <c r="CK71" s="79" t="e">
        <f t="shared" ca="1" si="111"/>
        <v>#N/A</v>
      </c>
      <c r="CL71" s="79" t="e">
        <f t="shared" ca="1" si="112"/>
        <v>#N/A</v>
      </c>
      <c r="CM71" s="79" t="e">
        <f t="shared" ca="1" si="113"/>
        <v>#N/A</v>
      </c>
      <c r="CN71" s="79" t="e">
        <f t="shared" ca="1" si="114"/>
        <v>#N/A</v>
      </c>
      <c r="CO71" s="79" t="e">
        <f t="shared" ca="1" si="115"/>
        <v>#N/A</v>
      </c>
      <c r="CP71" s="80" t="e">
        <f t="shared" ca="1" si="136"/>
        <v>#N/A</v>
      </c>
      <c r="CQ71" s="78" t="e">
        <f t="shared" ca="1" si="137"/>
        <v>#N/A</v>
      </c>
      <c r="DA71" s="81" t="e">
        <f t="shared" ca="1" si="156"/>
        <v>#N/A</v>
      </c>
      <c r="DB71" s="82" t="e">
        <f t="shared" ca="1" si="157"/>
        <v>#N/A</v>
      </c>
      <c r="DC71" s="83" t="e">
        <f t="shared" ca="1" si="158"/>
        <v>#N/A</v>
      </c>
      <c r="DD71" s="52" t="e">
        <f t="shared" ca="1" si="150"/>
        <v>#N/A</v>
      </c>
      <c r="DE71" s="51"/>
      <c r="DF71" s="52" t="e">
        <f t="shared" ca="1" si="151"/>
        <v>#N/A</v>
      </c>
      <c r="DG71" s="84" t="e">
        <f ca="1">VLOOKUP($BI$6,INDIRECT($BT71):$BP$861,2,FALSE)</f>
        <v>#N/A</v>
      </c>
      <c r="DH71" s="79" t="e">
        <f t="shared" ca="1" si="138"/>
        <v>#N/A</v>
      </c>
      <c r="DI71" s="78" t="e">
        <f t="shared" ca="1" si="139"/>
        <v>#N/A</v>
      </c>
      <c r="DJ71" s="78" t="e">
        <f t="shared" ca="1" si="140"/>
        <v>#N/A</v>
      </c>
      <c r="DK71" s="78" t="e">
        <f t="shared" ca="1" si="141"/>
        <v>#N/A</v>
      </c>
      <c r="DL71" s="78" t="e">
        <f t="shared" ca="1" si="142"/>
        <v>#N/A</v>
      </c>
      <c r="DM71" s="78" t="e">
        <f t="shared" ca="1" si="116"/>
        <v>#N/A</v>
      </c>
      <c r="DN71" s="78" t="e">
        <f t="shared" ca="1" si="117"/>
        <v>#N/A</v>
      </c>
      <c r="DO71" s="78" t="e">
        <f t="shared" ca="1" si="118"/>
        <v>#N/A</v>
      </c>
      <c r="DP71" s="78" t="e">
        <f t="shared" ca="1" si="119"/>
        <v>#N/A</v>
      </c>
      <c r="DQ71" s="78" t="e">
        <f t="shared" ca="1" si="120"/>
        <v>#N/A</v>
      </c>
      <c r="DR71" s="79" t="e">
        <f t="shared" ca="1" si="121"/>
        <v>#N/A</v>
      </c>
      <c r="DS71" s="79" t="e">
        <f t="shared" ca="1" si="122"/>
        <v>#N/A</v>
      </c>
      <c r="DT71" s="79" t="e">
        <f t="shared" ca="1" si="123"/>
        <v>#N/A</v>
      </c>
      <c r="DU71" s="79" t="e">
        <f t="shared" ca="1" si="124"/>
        <v>#N/A</v>
      </c>
      <c r="DV71" s="79" t="e">
        <f t="shared" ca="1" si="125"/>
        <v>#N/A</v>
      </c>
      <c r="DW71" s="79" t="e">
        <f t="shared" ca="1" si="126"/>
        <v>#N/A</v>
      </c>
      <c r="DX71" s="79" t="e">
        <f t="shared" ca="1" si="127"/>
        <v>#N/A</v>
      </c>
      <c r="DY71" s="79" t="e">
        <f t="shared" ca="1" si="128"/>
        <v>#N/A</v>
      </c>
      <c r="DZ71" s="80" t="e">
        <f t="shared" ca="1" si="143"/>
        <v>#N/A</v>
      </c>
      <c r="EA71" s="78" t="e">
        <f t="shared" ca="1" si="144"/>
        <v>#N/A</v>
      </c>
    </row>
    <row r="72" spans="1:131" s="85" customFormat="1" ht="16.2" thickBot="1" x14ac:dyDescent="0.35">
      <c r="A72" s="289">
        <f t="shared" ca="1" si="63"/>
        <v>7</v>
      </c>
      <c r="B72" s="289">
        <f t="shared" si="90"/>
        <v>64</v>
      </c>
      <c r="C72" s="294" t="s">
        <v>272</v>
      </c>
      <c r="D72" s="289" t="s">
        <v>0</v>
      </c>
      <c r="E72" s="289">
        <v>5</v>
      </c>
      <c r="F72" s="300">
        <v>1</v>
      </c>
      <c r="G72" s="300">
        <v>2</v>
      </c>
      <c r="H72" s="300">
        <v>4</v>
      </c>
      <c r="I72" s="300">
        <v>1</v>
      </c>
      <c r="J72" s="300">
        <v>4</v>
      </c>
      <c r="K72" s="300"/>
      <c r="L72" s="300"/>
      <c r="M72" s="300"/>
      <c r="N72" s="300">
        <f>SUM($F72:G72)</f>
        <v>3</v>
      </c>
      <c r="O72" s="300">
        <f>SUM($F72:H72)</f>
        <v>7</v>
      </c>
      <c r="P72" s="300">
        <f>SUM($F72:I72)</f>
        <v>8</v>
      </c>
      <c r="Q72" s="300">
        <f>SUM($F72:J72)</f>
        <v>12</v>
      </c>
      <c r="R72" s="300"/>
      <c r="S72" s="300"/>
      <c r="T72" s="300"/>
      <c r="U72" s="294"/>
      <c r="V72" s="289" t="str">
        <f t="shared" si="64"/>
        <v>C</v>
      </c>
      <c r="W72" s="289" t="str">
        <f t="shared" ca="1" si="65"/>
        <v>Db</v>
      </c>
      <c r="X72" s="289" t="str">
        <f t="shared" ca="1" si="66"/>
        <v>Eb</v>
      </c>
      <c r="Y72" s="289" t="str">
        <f t="shared" ca="1" si="67"/>
        <v>G</v>
      </c>
      <c r="Z72" s="289" t="str">
        <f t="shared" ca="1" si="68"/>
        <v>Ab</v>
      </c>
      <c r="AA72" s="289"/>
      <c r="AB72" s="289"/>
      <c r="AC72" s="289"/>
      <c r="AD72" s="294">
        <f t="shared" si="72"/>
        <v>67</v>
      </c>
      <c r="AE72" s="294">
        <f t="shared" ca="1" si="73"/>
        <v>166</v>
      </c>
      <c r="AF72" s="294">
        <f t="shared" ca="1" si="74"/>
        <v>167</v>
      </c>
      <c r="AG72" s="294">
        <f t="shared" ca="1" si="75"/>
        <v>71</v>
      </c>
      <c r="AH72" s="294">
        <f t="shared" ca="1" si="76"/>
        <v>163</v>
      </c>
      <c r="AI72" s="294"/>
      <c r="AJ72" s="294"/>
      <c r="AK72" s="294"/>
      <c r="AL72" s="301" t="str">
        <f ca="1">_xlfn.CONCAT("*",Z72," maj")</f>
        <v>*Ab maj</v>
      </c>
      <c r="AM72" s="301" t="str">
        <f>_xlfn.CONCAT("*",V72," sus b2")</f>
        <v>*C sus b2</v>
      </c>
      <c r="AN72" s="294" t="str">
        <f ca="1">_xlfn.CONCAT(X72," sus4/7")</f>
        <v>Eb sus4/7</v>
      </c>
      <c r="AO72" s="301" t="str">
        <f>_xlfn.CONCAT("*", V72," min")</f>
        <v>*C min</v>
      </c>
      <c r="AP72" s="294" t="str">
        <f ca="1">_xlfn.CONCAT(Z72," sus4/M7")</f>
        <v>Ab sus4/M7</v>
      </c>
      <c r="AQ72" s="294"/>
      <c r="AR72" s="294"/>
      <c r="AS72" s="294"/>
      <c r="AT72" s="294" t="str">
        <f t="shared" ca="1" si="165"/>
        <v/>
      </c>
      <c r="AU72" s="294" t="str">
        <f t="shared" ca="1" si="164"/>
        <v/>
      </c>
      <c r="AV72" s="294" t="str">
        <f t="shared" ca="1" si="164"/>
        <v/>
      </c>
      <c r="AW72" s="294">
        <f t="shared" ca="1" si="164"/>
        <v>1</v>
      </c>
      <c r="AX72" s="294" t="str">
        <f t="shared" ca="1" si="164"/>
        <v/>
      </c>
      <c r="AY72" s="294" t="str">
        <f t="shared" ca="1" si="164"/>
        <v/>
      </c>
      <c r="AZ72" s="294" t="str">
        <f t="shared" ca="1" si="164"/>
        <v/>
      </c>
      <c r="BA72" s="294">
        <f t="shared" ca="1" si="164"/>
        <v>1</v>
      </c>
      <c r="BB72" s="294" t="str">
        <f t="shared" ca="1" si="164"/>
        <v/>
      </c>
      <c r="BC72" s="294" t="str">
        <f t="shared" ca="1" si="164"/>
        <v/>
      </c>
      <c r="BD72" s="294" t="str">
        <f t="shared" ca="1" si="164"/>
        <v/>
      </c>
      <c r="BE72" s="294" t="str">
        <f t="shared" ca="1" si="164"/>
        <v/>
      </c>
      <c r="BF72" s="289">
        <f t="shared" ca="1" si="80"/>
        <v>2</v>
      </c>
      <c r="BG72" s="302">
        <f t="shared" ca="1" si="81"/>
        <v>40</v>
      </c>
      <c r="BH72" s="289">
        <f t="shared" ca="1" si="82"/>
        <v>7</v>
      </c>
      <c r="BI72" s="289" t="str">
        <f t="shared" ca="1" si="83"/>
        <v/>
      </c>
      <c r="BJ72" s="289" t="str">
        <f t="shared" ca="1" si="84"/>
        <v/>
      </c>
      <c r="BK72" s="289" t="str">
        <f t="shared" ca="1" si="85"/>
        <v/>
      </c>
      <c r="BL72" s="289" t="str">
        <f t="shared" ca="1" si="86"/>
        <v/>
      </c>
      <c r="BM72" s="289" t="str">
        <f t="shared" ca="1" si="87"/>
        <v/>
      </c>
      <c r="BN72" s="289" t="str">
        <f t="shared" ca="1" si="88"/>
        <v/>
      </c>
      <c r="BO72" s="289">
        <f t="shared" ca="1" si="89"/>
        <v>1</v>
      </c>
      <c r="BP72" s="289"/>
      <c r="BQ72" s="83" t="e">
        <f t="shared" ca="1" si="159"/>
        <v>#N/A</v>
      </c>
      <c r="BR72" s="82" t="e">
        <f t="shared" ca="1" si="160"/>
        <v>#N/A</v>
      </c>
      <c r="BS72" s="83" t="e">
        <f t="shared" ca="1" si="161"/>
        <v>#N/A</v>
      </c>
      <c r="BT72" s="52" t="e">
        <f t="shared" ca="1" si="148"/>
        <v>#N/A</v>
      </c>
      <c r="BU72" s="51"/>
      <c r="BV72" s="52" t="e">
        <f t="shared" ca="1" si="149"/>
        <v>#N/A</v>
      </c>
      <c r="BW72" s="84" t="e">
        <f ca="1">VLOOKUP($BI$6,INDIRECT($BT72):$BP$861,2,FALSE)</f>
        <v>#N/A</v>
      </c>
      <c r="BX72" s="79" t="e">
        <f t="shared" ca="1" si="131"/>
        <v>#N/A</v>
      </c>
      <c r="BY72" s="78" t="e">
        <f t="shared" ca="1" si="132"/>
        <v>#N/A</v>
      </c>
      <c r="BZ72" s="78" t="e">
        <f t="shared" ca="1" si="133"/>
        <v>#N/A</v>
      </c>
      <c r="CA72" s="78" t="e">
        <f t="shared" ca="1" si="134"/>
        <v>#N/A</v>
      </c>
      <c r="CB72" s="78" t="e">
        <f t="shared" ca="1" si="135"/>
        <v>#N/A</v>
      </c>
      <c r="CC72" s="78" t="e">
        <f t="shared" ca="1" si="103"/>
        <v>#N/A</v>
      </c>
      <c r="CD72" s="78" t="e">
        <f t="shared" ca="1" si="104"/>
        <v>#N/A</v>
      </c>
      <c r="CE72" s="78" t="e">
        <f t="shared" ca="1" si="105"/>
        <v>#N/A</v>
      </c>
      <c r="CF72" s="78" t="e">
        <f t="shared" ca="1" si="106"/>
        <v>#N/A</v>
      </c>
      <c r="CG72" s="78" t="e">
        <f t="shared" ca="1" si="107"/>
        <v>#N/A</v>
      </c>
      <c r="CH72" s="79" t="e">
        <f t="shared" ca="1" si="108"/>
        <v>#N/A</v>
      </c>
      <c r="CI72" s="79" t="e">
        <f t="shared" ca="1" si="109"/>
        <v>#N/A</v>
      </c>
      <c r="CJ72" s="79" t="e">
        <f t="shared" ca="1" si="110"/>
        <v>#N/A</v>
      </c>
      <c r="CK72" s="79" t="e">
        <f t="shared" ca="1" si="111"/>
        <v>#N/A</v>
      </c>
      <c r="CL72" s="79" t="e">
        <f t="shared" ca="1" si="112"/>
        <v>#N/A</v>
      </c>
      <c r="CM72" s="79" t="e">
        <f t="shared" ca="1" si="113"/>
        <v>#N/A</v>
      </c>
      <c r="CN72" s="79" t="e">
        <f t="shared" ca="1" si="114"/>
        <v>#N/A</v>
      </c>
      <c r="CO72" s="79" t="e">
        <f t="shared" ca="1" si="115"/>
        <v>#N/A</v>
      </c>
      <c r="CP72" s="80" t="e">
        <f t="shared" ca="1" si="136"/>
        <v>#N/A</v>
      </c>
      <c r="CQ72" s="78" t="e">
        <f t="shared" ca="1" si="137"/>
        <v>#N/A</v>
      </c>
      <c r="DA72" s="81" t="e">
        <f t="shared" ca="1" si="156"/>
        <v>#N/A</v>
      </c>
      <c r="DB72" s="82" t="e">
        <f t="shared" ca="1" si="157"/>
        <v>#N/A</v>
      </c>
      <c r="DC72" s="83" t="e">
        <f t="shared" ca="1" si="158"/>
        <v>#N/A</v>
      </c>
      <c r="DD72" s="52" t="e">
        <f t="shared" ca="1" si="150"/>
        <v>#N/A</v>
      </c>
      <c r="DE72" s="51"/>
      <c r="DF72" s="52" t="e">
        <f t="shared" ca="1" si="151"/>
        <v>#N/A</v>
      </c>
      <c r="DG72" s="84" t="e">
        <f ca="1">VLOOKUP($BI$6,INDIRECT($BT72):$BP$861,2,FALSE)</f>
        <v>#N/A</v>
      </c>
      <c r="DH72" s="79" t="e">
        <f t="shared" ca="1" si="138"/>
        <v>#N/A</v>
      </c>
      <c r="DI72" s="78" t="e">
        <f t="shared" ca="1" si="139"/>
        <v>#N/A</v>
      </c>
      <c r="DJ72" s="78" t="e">
        <f t="shared" ca="1" si="140"/>
        <v>#N/A</v>
      </c>
      <c r="DK72" s="78" t="e">
        <f t="shared" ca="1" si="141"/>
        <v>#N/A</v>
      </c>
      <c r="DL72" s="78" t="e">
        <f t="shared" ca="1" si="142"/>
        <v>#N/A</v>
      </c>
      <c r="DM72" s="78" t="e">
        <f t="shared" ca="1" si="116"/>
        <v>#N/A</v>
      </c>
      <c r="DN72" s="78" t="e">
        <f t="shared" ca="1" si="117"/>
        <v>#N/A</v>
      </c>
      <c r="DO72" s="78" t="e">
        <f t="shared" ca="1" si="118"/>
        <v>#N/A</v>
      </c>
      <c r="DP72" s="78" t="e">
        <f t="shared" ca="1" si="119"/>
        <v>#N/A</v>
      </c>
      <c r="DQ72" s="78" t="e">
        <f t="shared" ca="1" si="120"/>
        <v>#N/A</v>
      </c>
      <c r="DR72" s="79" t="e">
        <f t="shared" ca="1" si="121"/>
        <v>#N/A</v>
      </c>
      <c r="DS72" s="79" t="e">
        <f t="shared" ca="1" si="122"/>
        <v>#N/A</v>
      </c>
      <c r="DT72" s="79" t="e">
        <f t="shared" ca="1" si="123"/>
        <v>#N/A</v>
      </c>
      <c r="DU72" s="79" t="e">
        <f t="shared" ca="1" si="124"/>
        <v>#N/A</v>
      </c>
      <c r="DV72" s="79" t="e">
        <f t="shared" ca="1" si="125"/>
        <v>#N/A</v>
      </c>
      <c r="DW72" s="79" t="e">
        <f t="shared" ca="1" si="126"/>
        <v>#N/A</v>
      </c>
      <c r="DX72" s="79" t="e">
        <f t="shared" ca="1" si="127"/>
        <v>#N/A</v>
      </c>
      <c r="DY72" s="79" t="e">
        <f t="shared" ca="1" si="128"/>
        <v>#N/A</v>
      </c>
      <c r="DZ72" s="80" t="e">
        <f t="shared" ca="1" si="143"/>
        <v>#N/A</v>
      </c>
      <c r="EA72" s="78" t="e">
        <f t="shared" ca="1" si="144"/>
        <v>#N/A</v>
      </c>
    </row>
    <row r="73" spans="1:131" s="85" customFormat="1" ht="16.2" thickBot="1" x14ac:dyDescent="0.35">
      <c r="A73" s="289" t="str">
        <f t="shared" ca="1" si="63"/>
        <v/>
      </c>
      <c r="B73" s="289">
        <f t="shared" si="90"/>
        <v>65</v>
      </c>
      <c r="C73" s="294" t="s">
        <v>52</v>
      </c>
      <c r="D73" s="289" t="s">
        <v>0</v>
      </c>
      <c r="E73" s="289">
        <v>5</v>
      </c>
      <c r="F73" s="300">
        <v>4</v>
      </c>
      <c r="G73" s="300">
        <v>2</v>
      </c>
      <c r="H73" s="300">
        <v>1</v>
      </c>
      <c r="I73" s="300">
        <v>4</v>
      </c>
      <c r="J73" s="300">
        <v>1</v>
      </c>
      <c r="K73" s="300"/>
      <c r="L73" s="300"/>
      <c r="M73" s="300"/>
      <c r="N73" s="300">
        <f>SUM($F73:G73)</f>
        <v>6</v>
      </c>
      <c r="O73" s="300">
        <f>SUM($F73:H73)</f>
        <v>7</v>
      </c>
      <c r="P73" s="300">
        <f>SUM($F73:I73)</f>
        <v>11</v>
      </c>
      <c r="Q73" s="300">
        <f>SUM($F73:J73)</f>
        <v>12</v>
      </c>
      <c r="R73" s="300"/>
      <c r="S73" s="300"/>
      <c r="T73" s="300"/>
      <c r="U73" s="294"/>
      <c r="V73" s="289" t="str">
        <f t="shared" si="64"/>
        <v>C</v>
      </c>
      <c r="W73" s="289" t="str">
        <f t="shared" ca="1" si="65"/>
        <v>E</v>
      </c>
      <c r="X73" s="289" t="str">
        <f t="shared" ca="1" si="66"/>
        <v>Gb</v>
      </c>
      <c r="Y73" s="289" t="str">
        <f t="shared" ca="1" si="67"/>
        <v>G</v>
      </c>
      <c r="Z73" s="289" t="str">
        <f t="shared" ca="1" si="68"/>
        <v>B</v>
      </c>
      <c r="AA73" s="289"/>
      <c r="AB73" s="289"/>
      <c r="AC73" s="289"/>
      <c r="AD73" s="294">
        <f t="shared" si="72"/>
        <v>67</v>
      </c>
      <c r="AE73" s="294">
        <f t="shared" ca="1" si="73"/>
        <v>69</v>
      </c>
      <c r="AF73" s="294">
        <f t="shared" ca="1" si="74"/>
        <v>169</v>
      </c>
      <c r="AG73" s="294">
        <f t="shared" ca="1" si="75"/>
        <v>71</v>
      </c>
      <c r="AH73" s="294">
        <f t="shared" ca="1" si="76"/>
        <v>66</v>
      </c>
      <c r="AI73" s="294"/>
      <c r="AJ73" s="294"/>
      <c r="AK73" s="294"/>
      <c r="AL73" s="301" t="str">
        <f ca="1">_xlfn.CONCAT("*",Z73," sus b2")</f>
        <v>*B sus b2</v>
      </c>
      <c r="AM73" s="301" t="str">
        <f>_xlfn.CONCAT("*",V73," maj")</f>
        <v>*C maj</v>
      </c>
      <c r="AN73" s="294" t="str">
        <f ca="1">_xlfn.CONCAT(X73," sus4/7")</f>
        <v>Gb sus4/7</v>
      </c>
      <c r="AO73" s="301" t="str">
        <f>_xlfn.CONCAT("*",V73," sus4/M7")</f>
        <v>*C sus4/M7</v>
      </c>
      <c r="AP73" s="301" t="str">
        <f ca="1">_xlfn.CONCAT("*",W73," min")</f>
        <v>*E min</v>
      </c>
      <c r="AQ73" s="294"/>
      <c r="AR73" s="294"/>
      <c r="AS73" s="294"/>
      <c r="AT73" s="294" t="str">
        <f t="shared" ca="1" si="165"/>
        <v/>
      </c>
      <c r="AU73" s="294" t="str">
        <f t="shared" ca="1" si="164"/>
        <v/>
      </c>
      <c r="AV73" s="294" t="str">
        <f t="shared" ca="1" si="164"/>
        <v/>
      </c>
      <c r="AW73" s="294" t="str">
        <f t="shared" ca="1" si="164"/>
        <v/>
      </c>
      <c r="AX73" s="294" t="str">
        <f t="shared" ca="1" si="164"/>
        <v/>
      </c>
      <c r="AY73" s="294" t="str">
        <f t="shared" ca="1" si="164"/>
        <v/>
      </c>
      <c r="AZ73" s="294" t="str">
        <f t="shared" ca="1" si="164"/>
        <v/>
      </c>
      <c r="BA73" s="294">
        <f t="shared" ca="1" si="164"/>
        <v>1</v>
      </c>
      <c r="BB73" s="294" t="str">
        <f t="shared" ca="1" si="164"/>
        <v/>
      </c>
      <c r="BC73" s="294" t="str">
        <f t="shared" ca="1" si="164"/>
        <v/>
      </c>
      <c r="BD73" s="294" t="str">
        <f t="shared" ca="1" si="164"/>
        <v/>
      </c>
      <c r="BE73" s="294" t="str">
        <f t="shared" ca="1" si="164"/>
        <v/>
      </c>
      <c r="BF73" s="289">
        <f t="shared" ca="1" si="80"/>
        <v>1</v>
      </c>
      <c r="BG73" s="302">
        <f t="shared" ca="1" si="81"/>
        <v>20</v>
      </c>
      <c r="BH73" s="289" t="str">
        <f t="shared" ca="1" si="82"/>
        <v/>
      </c>
      <c r="BI73" s="289" t="str">
        <f t="shared" ca="1" si="83"/>
        <v/>
      </c>
      <c r="BJ73" s="289" t="str">
        <f t="shared" ca="1" si="84"/>
        <v/>
      </c>
      <c r="BK73" s="289" t="str">
        <f t="shared" ca="1" si="85"/>
        <v/>
      </c>
      <c r="BL73" s="289" t="str">
        <f t="shared" ca="1" si="86"/>
        <v/>
      </c>
      <c r="BM73" s="289" t="str">
        <f t="shared" ca="1" si="87"/>
        <v/>
      </c>
      <c r="BN73" s="289" t="str">
        <f t="shared" ca="1" si="88"/>
        <v/>
      </c>
      <c r="BO73" s="289" t="str">
        <f t="shared" ca="1" si="89"/>
        <v/>
      </c>
      <c r="BP73" s="289"/>
      <c r="BQ73" s="83" t="e">
        <f t="shared" ca="1" si="159"/>
        <v>#N/A</v>
      </c>
      <c r="BR73" s="82" t="e">
        <f t="shared" ca="1" si="160"/>
        <v>#N/A</v>
      </c>
      <c r="BS73" s="83" t="e">
        <f t="shared" ca="1" si="161"/>
        <v>#N/A</v>
      </c>
      <c r="BT73" s="52" t="e">
        <f t="shared" ca="1" si="148"/>
        <v>#N/A</v>
      </c>
      <c r="BU73" s="51"/>
      <c r="BV73" s="52" t="e">
        <f t="shared" ca="1" si="149"/>
        <v>#N/A</v>
      </c>
      <c r="BW73" s="84" t="e">
        <f ca="1">VLOOKUP($BI$6,INDIRECT($BT73):$BP$861,2,FALSE)</f>
        <v>#N/A</v>
      </c>
      <c r="BX73" s="79" t="e">
        <f t="shared" ca="1" si="131"/>
        <v>#N/A</v>
      </c>
      <c r="BY73" s="78" t="e">
        <f t="shared" ca="1" si="132"/>
        <v>#N/A</v>
      </c>
      <c r="BZ73" s="78" t="e">
        <f t="shared" ca="1" si="133"/>
        <v>#N/A</v>
      </c>
      <c r="CA73" s="78" t="e">
        <f t="shared" ca="1" si="134"/>
        <v>#N/A</v>
      </c>
      <c r="CB73" s="78" t="e">
        <f t="shared" ca="1" si="135"/>
        <v>#N/A</v>
      </c>
      <c r="CC73" s="78" t="e">
        <f t="shared" ca="1" si="103"/>
        <v>#N/A</v>
      </c>
      <c r="CD73" s="78" t="e">
        <f t="shared" ca="1" si="104"/>
        <v>#N/A</v>
      </c>
      <c r="CE73" s="78" t="e">
        <f t="shared" ca="1" si="105"/>
        <v>#N/A</v>
      </c>
      <c r="CF73" s="78" t="e">
        <f t="shared" ca="1" si="106"/>
        <v>#N/A</v>
      </c>
      <c r="CG73" s="78" t="e">
        <f t="shared" ca="1" si="107"/>
        <v>#N/A</v>
      </c>
      <c r="CH73" s="79" t="e">
        <f t="shared" ca="1" si="108"/>
        <v>#N/A</v>
      </c>
      <c r="CI73" s="79" t="e">
        <f t="shared" ca="1" si="109"/>
        <v>#N/A</v>
      </c>
      <c r="CJ73" s="79" t="e">
        <f t="shared" ca="1" si="110"/>
        <v>#N/A</v>
      </c>
      <c r="CK73" s="79" t="e">
        <f t="shared" ca="1" si="111"/>
        <v>#N/A</v>
      </c>
      <c r="CL73" s="79" t="e">
        <f t="shared" ca="1" si="112"/>
        <v>#N/A</v>
      </c>
      <c r="CM73" s="79" t="e">
        <f t="shared" ca="1" si="113"/>
        <v>#N/A</v>
      </c>
      <c r="CN73" s="79" t="e">
        <f t="shared" ca="1" si="114"/>
        <v>#N/A</v>
      </c>
      <c r="CO73" s="79" t="e">
        <f t="shared" ca="1" si="115"/>
        <v>#N/A</v>
      </c>
      <c r="CP73" s="80" t="e">
        <f t="shared" ca="1" si="136"/>
        <v>#N/A</v>
      </c>
      <c r="CQ73" s="78" t="e">
        <f t="shared" ca="1" si="137"/>
        <v>#N/A</v>
      </c>
      <c r="DA73" s="81" t="e">
        <f t="shared" ca="1" si="156"/>
        <v>#N/A</v>
      </c>
      <c r="DB73" s="82" t="e">
        <f t="shared" ca="1" si="157"/>
        <v>#N/A</v>
      </c>
      <c r="DC73" s="83" t="e">
        <f t="shared" ca="1" si="158"/>
        <v>#N/A</v>
      </c>
      <c r="DD73" s="52" t="e">
        <f t="shared" ca="1" si="150"/>
        <v>#N/A</v>
      </c>
      <c r="DE73" s="51"/>
      <c r="DF73" s="52" t="e">
        <f t="shared" ca="1" si="151"/>
        <v>#N/A</v>
      </c>
      <c r="DG73" s="84" t="e">
        <f ca="1">VLOOKUP($BI$6,INDIRECT($BT73):$BP$861,2,FALSE)</f>
        <v>#N/A</v>
      </c>
      <c r="DH73" s="79" t="e">
        <f t="shared" ca="1" si="138"/>
        <v>#N/A</v>
      </c>
      <c r="DI73" s="78" t="e">
        <f t="shared" ca="1" si="139"/>
        <v>#N/A</v>
      </c>
      <c r="DJ73" s="78" t="e">
        <f t="shared" ca="1" si="140"/>
        <v>#N/A</v>
      </c>
      <c r="DK73" s="78" t="e">
        <f t="shared" ca="1" si="141"/>
        <v>#N/A</v>
      </c>
      <c r="DL73" s="78" t="e">
        <f t="shared" ca="1" si="142"/>
        <v>#N/A</v>
      </c>
      <c r="DM73" s="78" t="e">
        <f t="shared" ca="1" si="116"/>
        <v>#N/A</v>
      </c>
      <c r="DN73" s="78" t="e">
        <f t="shared" ca="1" si="117"/>
        <v>#N/A</v>
      </c>
      <c r="DO73" s="78" t="e">
        <f t="shared" ca="1" si="118"/>
        <v>#N/A</v>
      </c>
      <c r="DP73" s="78" t="e">
        <f t="shared" ca="1" si="119"/>
        <v>#N/A</v>
      </c>
      <c r="DQ73" s="78" t="e">
        <f t="shared" ca="1" si="120"/>
        <v>#N/A</v>
      </c>
      <c r="DR73" s="79" t="e">
        <f t="shared" ca="1" si="121"/>
        <v>#N/A</v>
      </c>
      <c r="DS73" s="79" t="e">
        <f t="shared" ca="1" si="122"/>
        <v>#N/A</v>
      </c>
      <c r="DT73" s="79" t="e">
        <f t="shared" ca="1" si="123"/>
        <v>#N/A</v>
      </c>
      <c r="DU73" s="79" t="e">
        <f t="shared" ca="1" si="124"/>
        <v>#N/A</v>
      </c>
      <c r="DV73" s="79" t="e">
        <f t="shared" ca="1" si="125"/>
        <v>#N/A</v>
      </c>
      <c r="DW73" s="79" t="e">
        <f t="shared" ca="1" si="126"/>
        <v>#N/A</v>
      </c>
      <c r="DX73" s="79" t="e">
        <f t="shared" ca="1" si="127"/>
        <v>#N/A</v>
      </c>
      <c r="DY73" s="79" t="e">
        <f t="shared" ca="1" si="128"/>
        <v>#N/A</v>
      </c>
      <c r="DZ73" s="80" t="e">
        <f t="shared" ca="1" si="143"/>
        <v>#N/A</v>
      </c>
      <c r="EA73" s="78" t="e">
        <f t="shared" ca="1" si="144"/>
        <v>#N/A</v>
      </c>
    </row>
    <row r="74" spans="1:131" s="85" customFormat="1" ht="16.2" thickBot="1" x14ac:dyDescent="0.35">
      <c r="A74" s="289">
        <f t="shared" ca="1" si="63"/>
        <v>7</v>
      </c>
      <c r="B74" s="289">
        <f t="shared" si="90"/>
        <v>66</v>
      </c>
      <c r="C74" s="294" t="s">
        <v>53</v>
      </c>
      <c r="D74" s="289" t="s">
        <v>0</v>
      </c>
      <c r="E74" s="289">
        <v>5</v>
      </c>
      <c r="F74" s="300">
        <v>2</v>
      </c>
      <c r="G74" s="300">
        <v>3</v>
      </c>
      <c r="H74" s="300">
        <v>2</v>
      </c>
      <c r="I74" s="300">
        <v>3</v>
      </c>
      <c r="J74" s="300">
        <v>2</v>
      </c>
      <c r="K74" s="300"/>
      <c r="L74" s="300"/>
      <c r="M74" s="300"/>
      <c r="N74" s="300">
        <f>SUM($F74:G74)</f>
        <v>5</v>
      </c>
      <c r="O74" s="300">
        <f>SUM($F74:H74)</f>
        <v>7</v>
      </c>
      <c r="P74" s="300">
        <f>SUM($F74:I74)</f>
        <v>10</v>
      </c>
      <c r="Q74" s="300">
        <f>SUM($F74:J74)</f>
        <v>12</v>
      </c>
      <c r="R74" s="300"/>
      <c r="S74" s="300"/>
      <c r="T74" s="300"/>
      <c r="U74" s="294"/>
      <c r="V74" s="289" t="str">
        <f t="shared" si="64"/>
        <v>C</v>
      </c>
      <c r="W74" s="289" t="str">
        <f t="shared" ca="1" si="65"/>
        <v>D</v>
      </c>
      <c r="X74" s="289" t="str">
        <f t="shared" ca="1" si="66"/>
        <v>F</v>
      </c>
      <c r="Y74" s="289" t="str">
        <f t="shared" ca="1" si="67"/>
        <v>G</v>
      </c>
      <c r="Z74" s="289" t="str">
        <f t="shared" ca="1" si="68"/>
        <v>Bb</v>
      </c>
      <c r="AA74" s="289"/>
      <c r="AB74" s="289"/>
      <c r="AC74" s="289"/>
      <c r="AD74" s="294">
        <f t="shared" si="72"/>
        <v>67</v>
      </c>
      <c r="AE74" s="294">
        <f t="shared" ca="1" si="73"/>
        <v>68</v>
      </c>
      <c r="AF74" s="294">
        <f t="shared" ca="1" si="74"/>
        <v>70</v>
      </c>
      <c r="AG74" s="294">
        <f t="shared" ca="1" si="75"/>
        <v>71</v>
      </c>
      <c r="AH74" s="294">
        <f t="shared" ca="1" si="76"/>
        <v>164</v>
      </c>
      <c r="AI74" s="294"/>
      <c r="AJ74" s="294"/>
      <c r="AK74" s="294"/>
      <c r="AL74" s="294" t="str">
        <f>_xlfn.CONCAT(V74," sus4/7")</f>
        <v>C sus4/7</v>
      </c>
      <c r="AM74" s="294" t="str">
        <f ca="1">_xlfn.CONCAT(W74," sus4/7")</f>
        <v>D sus4/7</v>
      </c>
      <c r="AN74" s="294" t="str">
        <f ca="1">_xlfn.CONCAT(X74," sus4")</f>
        <v>F sus4</v>
      </c>
      <c r="AO74" s="294" t="str">
        <f ca="1">_xlfn.CONCAT(Y74," sus4/7")</f>
        <v>G sus4/7</v>
      </c>
      <c r="AP74" s="301" t="str">
        <f ca="1">_xlfn.CONCAT("*",Y74," min")</f>
        <v>*G min</v>
      </c>
      <c r="AQ74" s="294"/>
      <c r="AR74" s="294"/>
      <c r="AS74" s="294"/>
      <c r="AT74" s="294" t="str">
        <f t="shared" ca="1" si="165"/>
        <v/>
      </c>
      <c r="AU74" s="294" t="str">
        <f t="shared" ca="1" si="164"/>
        <v/>
      </c>
      <c r="AV74" s="294" t="str">
        <f t="shared" ca="1" si="164"/>
        <v/>
      </c>
      <c r="AW74" s="294" t="str">
        <f t="shared" ca="1" si="164"/>
        <v/>
      </c>
      <c r="AX74" s="294" t="str">
        <f t="shared" ca="1" si="164"/>
        <v/>
      </c>
      <c r="AY74" s="294">
        <f t="shared" ca="1" si="164"/>
        <v>1</v>
      </c>
      <c r="AZ74" s="294" t="str">
        <f t="shared" ca="1" si="164"/>
        <v/>
      </c>
      <c r="BA74" s="294">
        <f t="shared" ca="1" si="164"/>
        <v>1</v>
      </c>
      <c r="BB74" s="294" t="str">
        <f t="shared" ca="1" si="164"/>
        <v/>
      </c>
      <c r="BC74" s="294" t="str">
        <f t="shared" ca="1" si="164"/>
        <v/>
      </c>
      <c r="BD74" s="294" t="str">
        <f t="shared" ca="1" si="164"/>
        <v/>
      </c>
      <c r="BE74" s="294" t="str">
        <f t="shared" ca="1" si="164"/>
        <v/>
      </c>
      <c r="BF74" s="289">
        <f t="shared" ca="1" si="80"/>
        <v>2</v>
      </c>
      <c r="BG74" s="302">
        <f t="shared" ca="1" si="81"/>
        <v>40</v>
      </c>
      <c r="BH74" s="289">
        <f t="shared" ca="1" si="82"/>
        <v>7</v>
      </c>
      <c r="BI74" s="289" t="str">
        <f t="shared" ca="1" si="83"/>
        <v/>
      </c>
      <c r="BJ74" s="289" t="str">
        <f t="shared" ca="1" si="84"/>
        <v/>
      </c>
      <c r="BK74" s="289" t="str">
        <f t="shared" ca="1" si="85"/>
        <v/>
      </c>
      <c r="BL74" s="289" t="str">
        <f t="shared" ca="1" si="86"/>
        <v/>
      </c>
      <c r="BM74" s="289" t="str">
        <f t="shared" ca="1" si="87"/>
        <v/>
      </c>
      <c r="BN74" s="289" t="str">
        <f t="shared" ca="1" si="88"/>
        <v/>
      </c>
      <c r="BO74" s="289">
        <f t="shared" ca="1" si="89"/>
        <v>1</v>
      </c>
      <c r="BP74" s="289"/>
      <c r="BQ74" s="83" t="e">
        <f t="shared" ca="1" si="159"/>
        <v>#N/A</v>
      </c>
      <c r="BR74" s="82" t="e">
        <f t="shared" ca="1" si="160"/>
        <v>#N/A</v>
      </c>
      <c r="BS74" s="83" t="e">
        <f t="shared" ca="1" si="161"/>
        <v>#N/A</v>
      </c>
      <c r="BT74" s="52" t="e">
        <f t="shared" ca="1" si="148"/>
        <v>#N/A</v>
      </c>
      <c r="BU74" s="51"/>
      <c r="BV74" s="52" t="e">
        <f t="shared" ca="1" si="149"/>
        <v>#N/A</v>
      </c>
      <c r="BW74" s="84" t="e">
        <f ca="1">VLOOKUP($BI$6,INDIRECT($BT74):$BP$861,2,FALSE)</f>
        <v>#N/A</v>
      </c>
      <c r="BX74" s="79" t="e">
        <f t="shared" ca="1" si="131"/>
        <v>#N/A</v>
      </c>
      <c r="BY74" s="78" t="e">
        <f t="shared" ca="1" si="132"/>
        <v>#N/A</v>
      </c>
      <c r="BZ74" s="78" t="e">
        <f t="shared" ca="1" si="133"/>
        <v>#N/A</v>
      </c>
      <c r="CA74" s="78" t="e">
        <f t="shared" ca="1" si="134"/>
        <v>#N/A</v>
      </c>
      <c r="CB74" s="78" t="e">
        <f t="shared" ca="1" si="135"/>
        <v>#N/A</v>
      </c>
      <c r="CC74" s="78" t="e">
        <f t="shared" ca="1" si="103"/>
        <v>#N/A</v>
      </c>
      <c r="CD74" s="78" t="e">
        <f t="shared" ca="1" si="104"/>
        <v>#N/A</v>
      </c>
      <c r="CE74" s="78" t="e">
        <f t="shared" ca="1" si="105"/>
        <v>#N/A</v>
      </c>
      <c r="CF74" s="78" t="e">
        <f t="shared" ca="1" si="106"/>
        <v>#N/A</v>
      </c>
      <c r="CG74" s="78" t="e">
        <f t="shared" ca="1" si="107"/>
        <v>#N/A</v>
      </c>
      <c r="CH74" s="79" t="e">
        <f t="shared" ca="1" si="108"/>
        <v>#N/A</v>
      </c>
      <c r="CI74" s="79" t="e">
        <f t="shared" ca="1" si="109"/>
        <v>#N/A</v>
      </c>
      <c r="CJ74" s="79" t="e">
        <f t="shared" ca="1" si="110"/>
        <v>#N/A</v>
      </c>
      <c r="CK74" s="79" t="e">
        <f t="shared" ca="1" si="111"/>
        <v>#N/A</v>
      </c>
      <c r="CL74" s="79" t="e">
        <f t="shared" ca="1" si="112"/>
        <v>#N/A</v>
      </c>
      <c r="CM74" s="79" t="e">
        <f t="shared" ca="1" si="113"/>
        <v>#N/A</v>
      </c>
      <c r="CN74" s="79" t="e">
        <f t="shared" ca="1" si="114"/>
        <v>#N/A</v>
      </c>
      <c r="CO74" s="79" t="e">
        <f t="shared" ca="1" si="115"/>
        <v>#N/A</v>
      </c>
      <c r="CP74" s="80" t="e">
        <f t="shared" ca="1" si="136"/>
        <v>#N/A</v>
      </c>
      <c r="CQ74" s="78" t="e">
        <f t="shared" ca="1" si="137"/>
        <v>#N/A</v>
      </c>
      <c r="DA74" s="81" t="e">
        <f t="shared" ca="1" si="156"/>
        <v>#N/A</v>
      </c>
      <c r="DB74" s="82" t="e">
        <f t="shared" ca="1" si="157"/>
        <v>#N/A</v>
      </c>
      <c r="DC74" s="83" t="e">
        <f t="shared" ca="1" si="158"/>
        <v>#N/A</v>
      </c>
      <c r="DD74" s="52" t="e">
        <f t="shared" ca="1" si="150"/>
        <v>#N/A</v>
      </c>
      <c r="DE74" s="51"/>
      <c r="DF74" s="52" t="e">
        <f t="shared" ca="1" si="151"/>
        <v>#N/A</v>
      </c>
      <c r="DG74" s="84" t="e">
        <f ca="1">VLOOKUP($BI$6,INDIRECT($BT74):$BP$861,2,FALSE)</f>
        <v>#N/A</v>
      </c>
      <c r="DH74" s="79" t="e">
        <f t="shared" ca="1" si="138"/>
        <v>#N/A</v>
      </c>
      <c r="DI74" s="78" t="e">
        <f t="shared" ca="1" si="139"/>
        <v>#N/A</v>
      </c>
      <c r="DJ74" s="78" t="e">
        <f t="shared" ca="1" si="140"/>
        <v>#N/A</v>
      </c>
      <c r="DK74" s="78" t="e">
        <f t="shared" ca="1" si="141"/>
        <v>#N/A</v>
      </c>
      <c r="DL74" s="78" t="e">
        <f t="shared" ca="1" si="142"/>
        <v>#N/A</v>
      </c>
      <c r="DM74" s="78" t="e">
        <f t="shared" ca="1" si="116"/>
        <v>#N/A</v>
      </c>
      <c r="DN74" s="78" t="e">
        <f t="shared" ca="1" si="117"/>
        <v>#N/A</v>
      </c>
      <c r="DO74" s="78" t="e">
        <f t="shared" ca="1" si="118"/>
        <v>#N/A</v>
      </c>
      <c r="DP74" s="78" t="e">
        <f t="shared" ca="1" si="119"/>
        <v>#N/A</v>
      </c>
      <c r="DQ74" s="78" t="e">
        <f t="shared" ca="1" si="120"/>
        <v>#N/A</v>
      </c>
      <c r="DR74" s="79" t="e">
        <f t="shared" ca="1" si="121"/>
        <v>#N/A</v>
      </c>
      <c r="DS74" s="79" t="e">
        <f t="shared" ca="1" si="122"/>
        <v>#N/A</v>
      </c>
      <c r="DT74" s="79" t="e">
        <f t="shared" ca="1" si="123"/>
        <v>#N/A</v>
      </c>
      <c r="DU74" s="79" t="e">
        <f t="shared" ca="1" si="124"/>
        <v>#N/A</v>
      </c>
      <c r="DV74" s="79" t="e">
        <f t="shared" ca="1" si="125"/>
        <v>#N/A</v>
      </c>
      <c r="DW74" s="79" t="e">
        <f t="shared" ca="1" si="126"/>
        <v>#N/A</v>
      </c>
      <c r="DX74" s="79" t="e">
        <f t="shared" ca="1" si="127"/>
        <v>#N/A</v>
      </c>
      <c r="DY74" s="79" t="e">
        <f t="shared" ca="1" si="128"/>
        <v>#N/A</v>
      </c>
      <c r="DZ74" s="80" t="e">
        <f t="shared" ca="1" si="143"/>
        <v>#N/A</v>
      </c>
      <c r="EA74" s="78" t="e">
        <f t="shared" ca="1" si="144"/>
        <v>#N/A</v>
      </c>
    </row>
    <row r="75" spans="1:131" s="85" customFormat="1" ht="16.2" thickBot="1" x14ac:dyDescent="0.35">
      <c r="A75" s="289">
        <f t="shared" ref="A75:A138" ca="1" si="166">BH75</f>
        <v>7</v>
      </c>
      <c r="B75" s="289">
        <f t="shared" si="90"/>
        <v>67</v>
      </c>
      <c r="C75" s="294" t="s">
        <v>54</v>
      </c>
      <c r="D75" s="289" t="s">
        <v>0</v>
      </c>
      <c r="E75" s="289">
        <v>5</v>
      </c>
      <c r="F75" s="300">
        <v>2</v>
      </c>
      <c r="G75" s="300">
        <v>1</v>
      </c>
      <c r="H75" s="300">
        <v>4</v>
      </c>
      <c r="I75" s="300">
        <v>1</v>
      </c>
      <c r="J75" s="300">
        <v>4</v>
      </c>
      <c r="K75" s="300"/>
      <c r="L75" s="300"/>
      <c r="M75" s="300"/>
      <c r="N75" s="300">
        <f>SUM($F75:G75)</f>
        <v>3</v>
      </c>
      <c r="O75" s="300">
        <f>SUM($F75:H75)</f>
        <v>7</v>
      </c>
      <c r="P75" s="300">
        <f>SUM($F75:I75)</f>
        <v>8</v>
      </c>
      <c r="Q75" s="300">
        <f>SUM($F75:J75)</f>
        <v>12</v>
      </c>
      <c r="R75" s="300"/>
      <c r="S75" s="300"/>
      <c r="T75" s="300"/>
      <c r="U75" s="294"/>
      <c r="V75" s="289" t="str">
        <f t="shared" si="64"/>
        <v>C</v>
      </c>
      <c r="W75" s="289" t="str">
        <f t="shared" ca="1" si="65"/>
        <v>D</v>
      </c>
      <c r="X75" s="289" t="str">
        <f t="shared" ca="1" si="66"/>
        <v>Eb</v>
      </c>
      <c r="Y75" s="289" t="str">
        <f t="shared" ca="1" si="67"/>
        <v>G</v>
      </c>
      <c r="Z75" s="289" t="str">
        <f t="shared" ca="1" si="68"/>
        <v>Ab</v>
      </c>
      <c r="AA75" s="289"/>
      <c r="AB75" s="289"/>
      <c r="AC75" s="289"/>
      <c r="AD75" s="294">
        <f t="shared" ref="AD75:AD80" si="167">IF(LEN(V75)=1,_xlfn.UNICODE(V75),_xlfn.UNICODE(V75)+_xlfn.UNICODE("b"))</f>
        <v>67</v>
      </c>
      <c r="AE75" s="294">
        <f t="shared" ref="AE75:AE81" ca="1" si="168">IF(LEN(W75)=1,_xlfn.UNICODE(W75),_xlfn.UNICODE(W75)+_xlfn.UNICODE("b"))</f>
        <v>68</v>
      </c>
      <c r="AF75" s="294">
        <f t="shared" ref="AF75:AF81" ca="1" si="169">IF(LEN(X75)=1,_xlfn.UNICODE(X75),_xlfn.UNICODE(X75)+_xlfn.UNICODE("b"))</f>
        <v>167</v>
      </c>
      <c r="AG75" s="294">
        <f t="shared" ref="AG75:AH78" ca="1" si="170">IF(LEN(Y75)=1,_xlfn.UNICODE(Y75),_xlfn.UNICODE(Y75)+_xlfn.UNICODE("b"))</f>
        <v>71</v>
      </c>
      <c r="AH75" s="294">
        <f t="shared" ca="1" si="170"/>
        <v>163</v>
      </c>
      <c r="AI75" s="294"/>
      <c r="AJ75" s="294"/>
      <c r="AK75" s="294"/>
      <c r="AL75" s="301" t="str">
        <f ca="1">_xlfn.CONCAT("*",Z75," maj")</f>
        <v>*Ab maj</v>
      </c>
      <c r="AM75" s="294" t="str">
        <f ca="1">_xlfn.CONCAT(W75," sus4/7")</f>
        <v>D sus4/7</v>
      </c>
      <c r="AN75" s="294" t="str">
        <f ca="1">_xlfn.CONCAT(X75," sus4/M7")</f>
        <v>Eb sus4/M7</v>
      </c>
      <c r="AO75" s="301" t="str">
        <f>_xlfn.CONCAT("*", V75," min")</f>
        <v>*C min</v>
      </c>
      <c r="AP75" s="294" t="str">
        <f ca="1">_xlfn.CONCAT(Z75," sus4/7")</f>
        <v>Ab sus4/7</v>
      </c>
      <c r="AQ75" s="294"/>
      <c r="AR75" s="294"/>
      <c r="AS75" s="294"/>
      <c r="AT75" s="294" t="str">
        <f t="shared" ca="1" si="165"/>
        <v/>
      </c>
      <c r="AU75" s="294" t="str">
        <f t="shared" ca="1" si="164"/>
        <v/>
      </c>
      <c r="AV75" s="294" t="str">
        <f t="shared" ca="1" si="164"/>
        <v/>
      </c>
      <c r="AW75" s="294">
        <f t="shared" ca="1" si="164"/>
        <v>1</v>
      </c>
      <c r="AX75" s="294" t="str">
        <f t="shared" ca="1" si="164"/>
        <v/>
      </c>
      <c r="AY75" s="294" t="str">
        <f t="shared" ca="1" si="164"/>
        <v/>
      </c>
      <c r="AZ75" s="294" t="str">
        <f t="shared" ca="1" si="164"/>
        <v/>
      </c>
      <c r="BA75" s="294">
        <f t="shared" ca="1" si="164"/>
        <v>1</v>
      </c>
      <c r="BB75" s="294" t="str">
        <f t="shared" ca="1" si="164"/>
        <v/>
      </c>
      <c r="BC75" s="294" t="str">
        <f t="shared" ca="1" si="164"/>
        <v/>
      </c>
      <c r="BD75" s="294" t="str">
        <f t="shared" ca="1" si="164"/>
        <v/>
      </c>
      <c r="BE75" s="294" t="str">
        <f t="shared" ca="1" si="164"/>
        <v/>
      </c>
      <c r="BF75" s="289">
        <f t="shared" ref="BF75:BF80" ca="1" si="171">COUNT(AT75:BE75)</f>
        <v>2</v>
      </c>
      <c r="BG75" s="302">
        <f t="shared" ref="BG75:BG80" ca="1" si="172">BF75/E75*100</f>
        <v>40</v>
      </c>
      <c r="BH75" s="289">
        <f t="shared" ref="BH75:BH80" ca="1" si="173">IF(AND(BG75&lt;=100,BG75&gt;90),1,IF(AND(BG75&lt;=90,BG75&gt;80),2,IF(AND(BG75&lt;=80,BG75&gt;70),3,IF(AND(BG75&lt;=70,BG75&gt;60),4,IF(AND(BG75&lt;=60,BG75&gt;50),5,IF(AND(BG75&lt;=50,BG75&gt;40),6,IF(AND(BG75&lt;=40,BG75&gt;30),7,"")))))))</f>
        <v>7</v>
      </c>
      <c r="BI75" s="289" t="str">
        <f t="shared" ref="BI75:BI80" ca="1" si="174">IF($BH75=1,1,"")</f>
        <v/>
      </c>
      <c r="BJ75" s="289" t="str">
        <f t="shared" ref="BJ75:BJ80" ca="1" si="175">IF($BH75=2,1,"")</f>
        <v/>
      </c>
      <c r="BK75" s="289" t="str">
        <f t="shared" ref="BK75:BK80" ca="1" si="176">IF($BH75=3,1,"")</f>
        <v/>
      </c>
      <c r="BL75" s="289" t="str">
        <f t="shared" ref="BL75:BL80" ca="1" si="177">IF($BH75=4,1,"")</f>
        <v/>
      </c>
      <c r="BM75" s="289" t="str">
        <f t="shared" ref="BM75:BM80" ca="1" si="178">IF($BH75=5,1,"")</f>
        <v/>
      </c>
      <c r="BN75" s="289" t="str">
        <f t="shared" ref="BN75:BN80" ca="1" si="179">IF($BH75=6,1,"")</f>
        <v/>
      </c>
      <c r="BO75" s="289">
        <f t="shared" ref="BO75:BO80" ca="1" si="180">IF($BH75=7,1,"")</f>
        <v>1</v>
      </c>
      <c r="BP75" s="289"/>
      <c r="BQ75" s="83" t="e">
        <f t="shared" ca="1" si="159"/>
        <v>#N/A</v>
      </c>
      <c r="BR75" s="82" t="e">
        <f t="shared" ca="1" si="160"/>
        <v>#N/A</v>
      </c>
      <c r="BS75" s="83" t="e">
        <f t="shared" ca="1" si="161"/>
        <v>#N/A</v>
      </c>
      <c r="BT75" s="52" t="e">
        <f t="shared" ca="1" si="148"/>
        <v>#N/A</v>
      </c>
      <c r="BU75" s="51"/>
      <c r="BV75" s="52" t="e">
        <f t="shared" ca="1" si="149"/>
        <v>#N/A</v>
      </c>
      <c r="BW75" s="84" t="e">
        <f ca="1">VLOOKUP($BI$6,INDIRECT($BT75):$BP$861,2,FALSE)</f>
        <v>#N/A</v>
      </c>
      <c r="BX75" s="79" t="e">
        <f t="shared" ca="1" si="131"/>
        <v>#N/A</v>
      </c>
      <c r="BY75" s="78" t="e">
        <f t="shared" ca="1" si="132"/>
        <v>#N/A</v>
      </c>
      <c r="BZ75" s="78" t="e">
        <f t="shared" ca="1" si="133"/>
        <v>#N/A</v>
      </c>
      <c r="CA75" s="78" t="e">
        <f t="shared" ca="1" si="134"/>
        <v>#N/A</v>
      </c>
      <c r="CB75" s="78" t="e">
        <f t="shared" ca="1" si="135"/>
        <v>#N/A</v>
      </c>
      <c r="CC75" s="78" t="e">
        <f t="shared" ca="1" si="103"/>
        <v>#N/A</v>
      </c>
      <c r="CD75" s="78" t="e">
        <f t="shared" ca="1" si="104"/>
        <v>#N/A</v>
      </c>
      <c r="CE75" s="78" t="e">
        <f t="shared" ca="1" si="105"/>
        <v>#N/A</v>
      </c>
      <c r="CF75" s="78" t="e">
        <f t="shared" ca="1" si="106"/>
        <v>#N/A</v>
      </c>
      <c r="CG75" s="78" t="e">
        <f t="shared" ca="1" si="107"/>
        <v>#N/A</v>
      </c>
      <c r="CH75" s="79" t="e">
        <f t="shared" ca="1" si="108"/>
        <v>#N/A</v>
      </c>
      <c r="CI75" s="79" t="e">
        <f t="shared" ca="1" si="109"/>
        <v>#N/A</v>
      </c>
      <c r="CJ75" s="79" t="e">
        <f t="shared" ca="1" si="110"/>
        <v>#N/A</v>
      </c>
      <c r="CK75" s="79" t="e">
        <f t="shared" ca="1" si="111"/>
        <v>#N/A</v>
      </c>
      <c r="CL75" s="79" t="e">
        <f t="shared" ca="1" si="112"/>
        <v>#N/A</v>
      </c>
      <c r="CM75" s="79" t="e">
        <f t="shared" ca="1" si="113"/>
        <v>#N/A</v>
      </c>
      <c r="CN75" s="79" t="e">
        <f t="shared" ca="1" si="114"/>
        <v>#N/A</v>
      </c>
      <c r="CO75" s="79" t="e">
        <f t="shared" ca="1" si="115"/>
        <v>#N/A</v>
      </c>
      <c r="CP75" s="80" t="e">
        <f t="shared" ca="1" si="136"/>
        <v>#N/A</v>
      </c>
      <c r="CQ75" s="78" t="e">
        <f t="shared" ca="1" si="137"/>
        <v>#N/A</v>
      </c>
      <c r="DA75" s="81" t="e">
        <f t="shared" ca="1" si="156"/>
        <v>#N/A</v>
      </c>
      <c r="DB75" s="82" t="e">
        <f t="shared" ca="1" si="157"/>
        <v>#N/A</v>
      </c>
      <c r="DC75" s="83" t="e">
        <f t="shared" ca="1" si="158"/>
        <v>#N/A</v>
      </c>
      <c r="DD75" s="52" t="e">
        <f t="shared" ca="1" si="150"/>
        <v>#N/A</v>
      </c>
      <c r="DE75" s="51"/>
      <c r="DF75" s="52" t="e">
        <f t="shared" ca="1" si="151"/>
        <v>#N/A</v>
      </c>
      <c r="DG75" s="84" t="e">
        <f ca="1">VLOOKUP($BI$6,INDIRECT($BT75):$BP$861,2,FALSE)</f>
        <v>#N/A</v>
      </c>
      <c r="DH75" s="79" t="e">
        <f t="shared" ca="1" si="138"/>
        <v>#N/A</v>
      </c>
      <c r="DI75" s="78" t="e">
        <f t="shared" ca="1" si="139"/>
        <v>#N/A</v>
      </c>
      <c r="DJ75" s="78" t="e">
        <f t="shared" ca="1" si="140"/>
        <v>#N/A</v>
      </c>
      <c r="DK75" s="78" t="e">
        <f t="shared" ca="1" si="141"/>
        <v>#N/A</v>
      </c>
      <c r="DL75" s="78" t="e">
        <f t="shared" ca="1" si="142"/>
        <v>#N/A</v>
      </c>
      <c r="DM75" s="78" t="e">
        <f t="shared" ca="1" si="116"/>
        <v>#N/A</v>
      </c>
      <c r="DN75" s="78" t="e">
        <f t="shared" ca="1" si="117"/>
        <v>#N/A</v>
      </c>
      <c r="DO75" s="78" t="e">
        <f t="shared" ca="1" si="118"/>
        <v>#N/A</v>
      </c>
      <c r="DP75" s="78" t="e">
        <f t="shared" ca="1" si="119"/>
        <v>#N/A</v>
      </c>
      <c r="DQ75" s="78" t="e">
        <f t="shared" ca="1" si="120"/>
        <v>#N/A</v>
      </c>
      <c r="DR75" s="79" t="e">
        <f t="shared" ca="1" si="121"/>
        <v>#N/A</v>
      </c>
      <c r="DS75" s="79" t="e">
        <f t="shared" ca="1" si="122"/>
        <v>#N/A</v>
      </c>
      <c r="DT75" s="79" t="e">
        <f t="shared" ca="1" si="123"/>
        <v>#N/A</v>
      </c>
      <c r="DU75" s="79" t="e">
        <f t="shared" ca="1" si="124"/>
        <v>#N/A</v>
      </c>
      <c r="DV75" s="79" t="e">
        <f t="shared" ca="1" si="125"/>
        <v>#N/A</v>
      </c>
      <c r="DW75" s="79" t="e">
        <f t="shared" ca="1" si="126"/>
        <v>#N/A</v>
      </c>
      <c r="DX75" s="79" t="e">
        <f t="shared" ca="1" si="127"/>
        <v>#N/A</v>
      </c>
      <c r="DY75" s="79" t="e">
        <f t="shared" ca="1" si="128"/>
        <v>#N/A</v>
      </c>
      <c r="DZ75" s="80" t="e">
        <f t="shared" ca="1" si="143"/>
        <v>#N/A</v>
      </c>
      <c r="EA75" s="78" t="e">
        <f t="shared" ca="1" si="144"/>
        <v>#N/A</v>
      </c>
    </row>
    <row r="76" spans="1:131" s="85" customFormat="1" ht="16.2" thickBot="1" x14ac:dyDescent="0.35">
      <c r="A76" s="289">
        <f t="shared" ca="1" si="166"/>
        <v>7</v>
      </c>
      <c r="B76" s="289">
        <f t="shared" si="90"/>
        <v>68</v>
      </c>
      <c r="C76" s="294" t="s">
        <v>55</v>
      </c>
      <c r="D76" s="289" t="s">
        <v>0</v>
      </c>
      <c r="E76" s="289">
        <v>5</v>
      </c>
      <c r="F76" s="300">
        <v>4</v>
      </c>
      <c r="G76" s="300">
        <v>1</v>
      </c>
      <c r="H76" s="300">
        <v>2</v>
      </c>
      <c r="I76" s="300">
        <v>3</v>
      </c>
      <c r="J76" s="300">
        <v>2</v>
      </c>
      <c r="K76" s="300"/>
      <c r="L76" s="300"/>
      <c r="M76" s="300"/>
      <c r="N76" s="300">
        <f>SUM($F76:G76)</f>
        <v>5</v>
      </c>
      <c r="O76" s="300">
        <f>SUM($F76:H76)</f>
        <v>7</v>
      </c>
      <c r="P76" s="300">
        <f>SUM($F76:I76)</f>
        <v>10</v>
      </c>
      <c r="Q76" s="300">
        <f>SUM($F76:J76)</f>
        <v>12</v>
      </c>
      <c r="R76" s="300"/>
      <c r="S76" s="300"/>
      <c r="T76" s="300"/>
      <c r="U76" s="294"/>
      <c r="V76" s="289" t="str">
        <f t="shared" si="64"/>
        <v>C</v>
      </c>
      <c r="W76" s="289" t="str">
        <f t="shared" ca="1" si="65"/>
        <v>E</v>
      </c>
      <c r="X76" s="289" t="str">
        <f t="shared" ca="1" si="66"/>
        <v>F</v>
      </c>
      <c r="Y76" s="289" t="str">
        <f t="shared" ca="1" si="67"/>
        <v>G</v>
      </c>
      <c r="Z76" s="289" t="str">
        <f t="shared" ca="1" si="68"/>
        <v>Bb</v>
      </c>
      <c r="AA76" s="289"/>
      <c r="AB76" s="289"/>
      <c r="AC76" s="289"/>
      <c r="AD76" s="294">
        <f t="shared" si="167"/>
        <v>67</v>
      </c>
      <c r="AE76" s="294">
        <f t="shared" ca="1" si="168"/>
        <v>69</v>
      </c>
      <c r="AF76" s="294">
        <f t="shared" ca="1" si="169"/>
        <v>70</v>
      </c>
      <c r="AG76" s="294">
        <f t="shared" ca="1" si="170"/>
        <v>71</v>
      </c>
      <c r="AH76" s="294">
        <f t="shared" ca="1" si="170"/>
        <v>164</v>
      </c>
      <c r="AI76" s="294"/>
      <c r="AJ76" s="294"/>
      <c r="AK76" s="294"/>
      <c r="AL76" s="294" t="str">
        <f>_xlfn.CONCAT(V76," sus4/7")</f>
        <v>C sus4/7</v>
      </c>
      <c r="AM76" s="301" t="str">
        <f>_xlfn.CONCAT("*",V76," maj")</f>
        <v>*C maj</v>
      </c>
      <c r="AN76" s="294" t="str">
        <f ca="1">_xlfn.CONCAT(X76," sus4/M7")</f>
        <v>F sus4/M7</v>
      </c>
      <c r="AO76" s="294" t="str">
        <f ca="1">_xlfn.CONCAT(Y76," sus4/7")</f>
        <v>G sus4/7</v>
      </c>
      <c r="AP76" s="301" t="str">
        <f ca="1">_xlfn.CONCAT("*",W76," dim")</f>
        <v>*E dim</v>
      </c>
      <c r="AQ76" s="294"/>
      <c r="AR76" s="294"/>
      <c r="AS76" s="294"/>
      <c r="AT76" s="294" t="str">
        <f t="shared" ca="1" si="165"/>
        <v/>
      </c>
      <c r="AU76" s="294" t="str">
        <f t="shared" ca="1" si="164"/>
        <v/>
      </c>
      <c r="AV76" s="294" t="str">
        <f t="shared" ca="1" si="164"/>
        <v/>
      </c>
      <c r="AW76" s="294" t="str">
        <f t="shared" ca="1" si="164"/>
        <v/>
      </c>
      <c r="AX76" s="294" t="str">
        <f t="shared" ca="1" si="164"/>
        <v/>
      </c>
      <c r="AY76" s="294">
        <f t="shared" ca="1" si="164"/>
        <v>1</v>
      </c>
      <c r="AZ76" s="294" t="str">
        <f t="shared" ca="1" si="164"/>
        <v/>
      </c>
      <c r="BA76" s="294">
        <f t="shared" ca="1" si="164"/>
        <v>1</v>
      </c>
      <c r="BB76" s="294" t="str">
        <f t="shared" ca="1" si="164"/>
        <v/>
      </c>
      <c r="BC76" s="294" t="str">
        <f t="shared" ca="1" si="164"/>
        <v/>
      </c>
      <c r="BD76" s="294" t="str">
        <f t="shared" ca="1" si="164"/>
        <v/>
      </c>
      <c r="BE76" s="294" t="str">
        <f t="shared" ca="1" si="164"/>
        <v/>
      </c>
      <c r="BF76" s="289">
        <f t="shared" ca="1" si="171"/>
        <v>2</v>
      </c>
      <c r="BG76" s="302">
        <f t="shared" ca="1" si="172"/>
        <v>40</v>
      </c>
      <c r="BH76" s="289">
        <f t="shared" ca="1" si="173"/>
        <v>7</v>
      </c>
      <c r="BI76" s="289" t="str">
        <f t="shared" ca="1" si="174"/>
        <v/>
      </c>
      <c r="BJ76" s="289" t="str">
        <f t="shared" ca="1" si="175"/>
        <v/>
      </c>
      <c r="BK76" s="289" t="str">
        <f t="shared" ca="1" si="176"/>
        <v/>
      </c>
      <c r="BL76" s="289" t="str">
        <f t="shared" ca="1" si="177"/>
        <v/>
      </c>
      <c r="BM76" s="289" t="str">
        <f t="shared" ca="1" si="178"/>
        <v/>
      </c>
      <c r="BN76" s="289" t="str">
        <f t="shared" ca="1" si="179"/>
        <v/>
      </c>
      <c r="BO76" s="289">
        <f t="shared" ca="1" si="180"/>
        <v>1</v>
      </c>
      <c r="BP76" s="289"/>
      <c r="BQ76" s="83" t="e">
        <f t="shared" ca="1" si="159"/>
        <v>#N/A</v>
      </c>
      <c r="BR76" s="82" t="e">
        <f t="shared" ca="1" si="160"/>
        <v>#N/A</v>
      </c>
      <c r="BS76" s="83" t="e">
        <f t="shared" ca="1" si="161"/>
        <v>#N/A</v>
      </c>
      <c r="BT76" s="52" t="e">
        <f t="shared" ca="1" si="148"/>
        <v>#N/A</v>
      </c>
      <c r="BU76" s="51"/>
      <c r="BV76" s="52" t="e">
        <f t="shared" ca="1" si="149"/>
        <v>#N/A</v>
      </c>
      <c r="BW76" s="84" t="e">
        <f ca="1">VLOOKUP($BI$6,INDIRECT($BT76):$BP$861,2,FALSE)</f>
        <v>#N/A</v>
      </c>
      <c r="BX76" s="79" t="e">
        <f t="shared" ca="1" si="131"/>
        <v>#N/A</v>
      </c>
      <c r="BY76" s="78" t="e">
        <f t="shared" ca="1" si="132"/>
        <v>#N/A</v>
      </c>
      <c r="BZ76" s="78" t="e">
        <f t="shared" ca="1" si="133"/>
        <v>#N/A</v>
      </c>
      <c r="CA76" s="78" t="e">
        <f t="shared" ca="1" si="134"/>
        <v>#N/A</v>
      </c>
      <c r="CB76" s="78" t="e">
        <f t="shared" ca="1" si="135"/>
        <v>#N/A</v>
      </c>
      <c r="CC76" s="78" t="e">
        <f t="shared" ca="1" si="103"/>
        <v>#N/A</v>
      </c>
      <c r="CD76" s="78" t="e">
        <f t="shared" ca="1" si="104"/>
        <v>#N/A</v>
      </c>
      <c r="CE76" s="78" t="e">
        <f t="shared" ca="1" si="105"/>
        <v>#N/A</v>
      </c>
      <c r="CF76" s="78" t="e">
        <f t="shared" ca="1" si="106"/>
        <v>#N/A</v>
      </c>
      <c r="CG76" s="78" t="e">
        <f t="shared" ca="1" si="107"/>
        <v>#N/A</v>
      </c>
      <c r="CH76" s="79" t="e">
        <f t="shared" ca="1" si="108"/>
        <v>#N/A</v>
      </c>
      <c r="CI76" s="79" t="e">
        <f t="shared" ca="1" si="109"/>
        <v>#N/A</v>
      </c>
      <c r="CJ76" s="79" t="e">
        <f t="shared" ca="1" si="110"/>
        <v>#N/A</v>
      </c>
      <c r="CK76" s="79" t="e">
        <f t="shared" ca="1" si="111"/>
        <v>#N/A</v>
      </c>
      <c r="CL76" s="79" t="e">
        <f t="shared" ca="1" si="112"/>
        <v>#N/A</v>
      </c>
      <c r="CM76" s="79" t="e">
        <f t="shared" ca="1" si="113"/>
        <v>#N/A</v>
      </c>
      <c r="CN76" s="79" t="e">
        <f t="shared" ca="1" si="114"/>
        <v>#N/A</v>
      </c>
      <c r="CO76" s="79" t="e">
        <f t="shared" ca="1" si="115"/>
        <v>#N/A</v>
      </c>
      <c r="CP76" s="80" t="e">
        <f t="shared" ca="1" si="136"/>
        <v>#N/A</v>
      </c>
      <c r="CQ76" s="78" t="e">
        <f t="shared" ca="1" si="137"/>
        <v>#N/A</v>
      </c>
      <c r="DA76" s="81" t="e">
        <f t="shared" ca="1" si="156"/>
        <v>#N/A</v>
      </c>
      <c r="DB76" s="82" t="e">
        <f t="shared" ca="1" si="157"/>
        <v>#N/A</v>
      </c>
      <c r="DC76" s="83" t="e">
        <f t="shared" ca="1" si="158"/>
        <v>#N/A</v>
      </c>
      <c r="DD76" s="52" t="e">
        <f t="shared" ca="1" si="150"/>
        <v>#N/A</v>
      </c>
      <c r="DE76" s="51"/>
      <c r="DF76" s="52" t="e">
        <f t="shared" ca="1" si="151"/>
        <v>#N/A</v>
      </c>
      <c r="DG76" s="84" t="e">
        <f ca="1">VLOOKUP($BI$6,INDIRECT($BT76):$BP$861,2,FALSE)</f>
        <v>#N/A</v>
      </c>
      <c r="DH76" s="79" t="e">
        <f t="shared" ca="1" si="138"/>
        <v>#N/A</v>
      </c>
      <c r="DI76" s="78" t="e">
        <f t="shared" ca="1" si="139"/>
        <v>#N/A</v>
      </c>
      <c r="DJ76" s="78" t="e">
        <f t="shared" ca="1" si="140"/>
        <v>#N/A</v>
      </c>
      <c r="DK76" s="78" t="e">
        <f t="shared" ca="1" si="141"/>
        <v>#N/A</v>
      </c>
      <c r="DL76" s="78" t="e">
        <f t="shared" ca="1" si="142"/>
        <v>#N/A</v>
      </c>
      <c r="DM76" s="78" t="e">
        <f t="shared" ca="1" si="116"/>
        <v>#N/A</v>
      </c>
      <c r="DN76" s="78" t="e">
        <f t="shared" ca="1" si="117"/>
        <v>#N/A</v>
      </c>
      <c r="DO76" s="78" t="e">
        <f t="shared" ca="1" si="118"/>
        <v>#N/A</v>
      </c>
      <c r="DP76" s="78" t="e">
        <f t="shared" ca="1" si="119"/>
        <v>#N/A</v>
      </c>
      <c r="DQ76" s="78" t="e">
        <f t="shared" ca="1" si="120"/>
        <v>#N/A</v>
      </c>
      <c r="DR76" s="79" t="e">
        <f t="shared" ca="1" si="121"/>
        <v>#N/A</v>
      </c>
      <c r="DS76" s="79" t="e">
        <f t="shared" ca="1" si="122"/>
        <v>#N/A</v>
      </c>
      <c r="DT76" s="79" t="e">
        <f t="shared" ca="1" si="123"/>
        <v>#N/A</v>
      </c>
      <c r="DU76" s="79" t="e">
        <f t="shared" ca="1" si="124"/>
        <v>#N/A</v>
      </c>
      <c r="DV76" s="79" t="e">
        <f t="shared" ca="1" si="125"/>
        <v>#N/A</v>
      </c>
      <c r="DW76" s="79" t="e">
        <f t="shared" ca="1" si="126"/>
        <v>#N/A</v>
      </c>
      <c r="DX76" s="79" t="e">
        <f t="shared" ca="1" si="127"/>
        <v>#N/A</v>
      </c>
      <c r="DY76" s="79" t="e">
        <f t="shared" ca="1" si="128"/>
        <v>#N/A</v>
      </c>
      <c r="DZ76" s="80" t="e">
        <f t="shared" ca="1" si="143"/>
        <v>#N/A</v>
      </c>
      <c r="EA76" s="78" t="e">
        <f t="shared" ca="1" si="144"/>
        <v>#N/A</v>
      </c>
    </row>
    <row r="77" spans="1:131" s="85" customFormat="1" ht="16.2" thickBot="1" x14ac:dyDescent="0.35">
      <c r="A77" s="289">
        <f t="shared" ca="1" si="166"/>
        <v>7</v>
      </c>
      <c r="B77" s="289">
        <f t="shared" si="90"/>
        <v>69</v>
      </c>
      <c r="C77" s="294" t="s">
        <v>56</v>
      </c>
      <c r="D77" s="289" t="s">
        <v>0</v>
      </c>
      <c r="E77" s="289">
        <v>5</v>
      </c>
      <c r="F77" s="300">
        <v>2</v>
      </c>
      <c r="G77" s="300">
        <v>1</v>
      </c>
      <c r="H77" s="300">
        <v>4</v>
      </c>
      <c r="I77" s="300">
        <v>2</v>
      </c>
      <c r="J77" s="300">
        <v>3</v>
      </c>
      <c r="K77" s="300"/>
      <c r="L77" s="300"/>
      <c r="M77" s="300"/>
      <c r="N77" s="300">
        <f>SUM($F77:G77)</f>
        <v>3</v>
      </c>
      <c r="O77" s="300">
        <f>SUM($F77:H77)</f>
        <v>7</v>
      </c>
      <c r="P77" s="300">
        <f>SUM($F77:I77)</f>
        <v>9</v>
      </c>
      <c r="Q77" s="300">
        <f>SUM($F77:J77)</f>
        <v>12</v>
      </c>
      <c r="R77" s="300"/>
      <c r="S77" s="300"/>
      <c r="T77" s="300"/>
      <c r="U77" s="294"/>
      <c r="V77" s="289" t="str">
        <f t="shared" si="64"/>
        <v>C</v>
      </c>
      <c r="W77" s="289" t="str">
        <f t="shared" ca="1" si="65"/>
        <v>D</v>
      </c>
      <c r="X77" s="289" t="str">
        <f t="shared" ca="1" si="66"/>
        <v>Eb</v>
      </c>
      <c r="Y77" s="289" t="str">
        <f t="shared" ca="1" si="67"/>
        <v>G</v>
      </c>
      <c r="Z77" s="289" t="str">
        <f t="shared" ca="1" si="68"/>
        <v>A</v>
      </c>
      <c r="AA77" s="289"/>
      <c r="AB77" s="289"/>
      <c r="AC77" s="289"/>
      <c r="AD77" s="294">
        <f t="shared" si="167"/>
        <v>67</v>
      </c>
      <c r="AE77" s="294">
        <f t="shared" ca="1" si="168"/>
        <v>68</v>
      </c>
      <c r="AF77" s="294">
        <f t="shared" ca="1" si="169"/>
        <v>167</v>
      </c>
      <c r="AG77" s="294">
        <f t="shared" ca="1" si="170"/>
        <v>71</v>
      </c>
      <c r="AH77" s="294">
        <f t="shared" ca="1" si="170"/>
        <v>65</v>
      </c>
      <c r="AI77" s="294"/>
      <c r="AJ77" s="294"/>
      <c r="AK77" s="294"/>
      <c r="AL77" s="301" t="str">
        <f ca="1">_xlfn.CONCAT(V77," min6 -or- *",Z77," dim")</f>
        <v>C min6 -or- *A dim</v>
      </c>
      <c r="AM77" s="294" t="str">
        <f ca="1">_xlfn.CONCAT(W77," sus4/7")</f>
        <v>D sus4/7</v>
      </c>
      <c r="AN77" s="301" t="str">
        <f ca="1">_xlfn.CONCAT("*",Z77," dim")</f>
        <v>*A dim</v>
      </c>
      <c r="AO77" s="301" t="str">
        <f>_xlfn.CONCAT("*", V77," min")</f>
        <v>*C min</v>
      </c>
      <c r="AP77" s="294" t="str">
        <f ca="1">_xlfn.CONCAT(Z77," sus4/7")</f>
        <v>A sus4/7</v>
      </c>
      <c r="AQ77" s="294"/>
      <c r="AR77" s="294"/>
      <c r="AS77" s="294"/>
      <c r="AT77" s="294" t="str">
        <f t="shared" ca="1" si="165"/>
        <v/>
      </c>
      <c r="AU77" s="294" t="str">
        <f t="shared" ca="1" si="164"/>
        <v/>
      </c>
      <c r="AV77" s="294" t="str">
        <f t="shared" ca="1" si="164"/>
        <v/>
      </c>
      <c r="AW77" s="294">
        <f t="shared" ca="1" si="164"/>
        <v>1</v>
      </c>
      <c r="AX77" s="294" t="str">
        <f t="shared" ca="1" si="164"/>
        <v/>
      </c>
      <c r="AY77" s="294" t="str">
        <f t="shared" ca="1" si="164"/>
        <v/>
      </c>
      <c r="AZ77" s="294" t="str">
        <f t="shared" ca="1" si="164"/>
        <v/>
      </c>
      <c r="BA77" s="294">
        <f t="shared" ca="1" si="164"/>
        <v>1</v>
      </c>
      <c r="BB77" s="294" t="str">
        <f t="shared" ca="1" si="164"/>
        <v/>
      </c>
      <c r="BC77" s="294" t="str">
        <f t="shared" ca="1" si="164"/>
        <v/>
      </c>
      <c r="BD77" s="294" t="str">
        <f t="shared" ca="1" si="164"/>
        <v/>
      </c>
      <c r="BE77" s="294" t="str">
        <f t="shared" ca="1" si="164"/>
        <v/>
      </c>
      <c r="BF77" s="289">
        <f t="shared" ca="1" si="171"/>
        <v>2</v>
      </c>
      <c r="BG77" s="302">
        <f t="shared" ca="1" si="172"/>
        <v>40</v>
      </c>
      <c r="BH77" s="289">
        <f t="shared" ca="1" si="173"/>
        <v>7</v>
      </c>
      <c r="BI77" s="289" t="str">
        <f t="shared" ca="1" si="174"/>
        <v/>
      </c>
      <c r="BJ77" s="289" t="str">
        <f t="shared" ca="1" si="175"/>
        <v/>
      </c>
      <c r="BK77" s="289" t="str">
        <f t="shared" ca="1" si="176"/>
        <v/>
      </c>
      <c r="BL77" s="289" t="str">
        <f t="shared" ca="1" si="177"/>
        <v/>
      </c>
      <c r="BM77" s="289" t="str">
        <f t="shared" ca="1" si="178"/>
        <v/>
      </c>
      <c r="BN77" s="289" t="str">
        <f t="shared" ca="1" si="179"/>
        <v/>
      </c>
      <c r="BO77" s="289">
        <f t="shared" ca="1" si="180"/>
        <v>1</v>
      </c>
      <c r="BP77" s="289"/>
      <c r="BQ77" s="83" t="e">
        <f t="shared" ca="1" si="159"/>
        <v>#N/A</v>
      </c>
      <c r="BR77" s="82" t="e">
        <f t="shared" ca="1" si="160"/>
        <v>#N/A</v>
      </c>
      <c r="BS77" s="83" t="e">
        <f t="shared" ca="1" si="161"/>
        <v>#N/A</v>
      </c>
      <c r="BT77" s="52" t="e">
        <f t="shared" ca="1" si="148"/>
        <v>#N/A</v>
      </c>
      <c r="BU77" s="51"/>
      <c r="BV77" s="52" t="e">
        <f t="shared" ca="1" si="149"/>
        <v>#N/A</v>
      </c>
      <c r="BW77" s="84" t="e">
        <f ca="1">VLOOKUP($BI$6,INDIRECT($BT77):$BP$861,2,FALSE)</f>
        <v>#N/A</v>
      </c>
      <c r="BX77" s="79" t="e">
        <f t="shared" ca="1" si="131"/>
        <v>#N/A</v>
      </c>
      <c r="BY77" s="78" t="e">
        <f t="shared" ca="1" si="132"/>
        <v>#N/A</v>
      </c>
      <c r="BZ77" s="78" t="e">
        <f t="shared" ca="1" si="133"/>
        <v>#N/A</v>
      </c>
      <c r="CA77" s="78" t="e">
        <f t="shared" ca="1" si="134"/>
        <v>#N/A</v>
      </c>
      <c r="CB77" s="78" t="e">
        <f t="shared" ca="1" si="135"/>
        <v>#N/A</v>
      </c>
      <c r="CC77" s="78" t="e">
        <f t="shared" ca="1" si="103"/>
        <v>#N/A</v>
      </c>
      <c r="CD77" s="78" t="e">
        <f t="shared" ca="1" si="104"/>
        <v>#N/A</v>
      </c>
      <c r="CE77" s="78" t="e">
        <f t="shared" ca="1" si="105"/>
        <v>#N/A</v>
      </c>
      <c r="CF77" s="78" t="e">
        <f t="shared" ca="1" si="106"/>
        <v>#N/A</v>
      </c>
      <c r="CG77" s="78" t="e">
        <f t="shared" ca="1" si="107"/>
        <v>#N/A</v>
      </c>
      <c r="CH77" s="79" t="e">
        <f t="shared" ca="1" si="108"/>
        <v>#N/A</v>
      </c>
      <c r="CI77" s="79" t="e">
        <f t="shared" ca="1" si="109"/>
        <v>#N/A</v>
      </c>
      <c r="CJ77" s="79" t="e">
        <f t="shared" ca="1" si="110"/>
        <v>#N/A</v>
      </c>
      <c r="CK77" s="79" t="e">
        <f t="shared" ca="1" si="111"/>
        <v>#N/A</v>
      </c>
      <c r="CL77" s="79" t="e">
        <f t="shared" ca="1" si="112"/>
        <v>#N/A</v>
      </c>
      <c r="CM77" s="79" t="e">
        <f t="shared" ca="1" si="113"/>
        <v>#N/A</v>
      </c>
      <c r="CN77" s="79" t="e">
        <f t="shared" ca="1" si="114"/>
        <v>#N/A</v>
      </c>
      <c r="CO77" s="79" t="e">
        <f t="shared" ca="1" si="115"/>
        <v>#N/A</v>
      </c>
      <c r="CP77" s="80" t="e">
        <f t="shared" ca="1" si="136"/>
        <v>#N/A</v>
      </c>
      <c r="CQ77" s="78" t="e">
        <f t="shared" ca="1" si="137"/>
        <v>#N/A</v>
      </c>
      <c r="DA77" s="81" t="e">
        <f t="shared" ca="1" si="156"/>
        <v>#N/A</v>
      </c>
      <c r="DB77" s="82" t="e">
        <f t="shared" ca="1" si="157"/>
        <v>#N/A</v>
      </c>
      <c r="DC77" s="83" t="e">
        <f t="shared" ca="1" si="158"/>
        <v>#N/A</v>
      </c>
      <c r="DD77" s="52" t="e">
        <f t="shared" ca="1" si="150"/>
        <v>#N/A</v>
      </c>
      <c r="DE77" s="51"/>
      <c r="DF77" s="52" t="e">
        <f t="shared" ca="1" si="151"/>
        <v>#N/A</v>
      </c>
      <c r="DG77" s="84" t="e">
        <f ca="1">VLOOKUP($BI$6,INDIRECT($BT77):$BP$861,2,FALSE)</f>
        <v>#N/A</v>
      </c>
      <c r="DH77" s="79" t="e">
        <f t="shared" ca="1" si="138"/>
        <v>#N/A</v>
      </c>
      <c r="DI77" s="78" t="e">
        <f t="shared" ca="1" si="139"/>
        <v>#N/A</v>
      </c>
      <c r="DJ77" s="78" t="e">
        <f t="shared" ca="1" si="140"/>
        <v>#N/A</v>
      </c>
      <c r="DK77" s="78" t="e">
        <f t="shared" ca="1" si="141"/>
        <v>#N/A</v>
      </c>
      <c r="DL77" s="78" t="e">
        <f t="shared" ca="1" si="142"/>
        <v>#N/A</v>
      </c>
      <c r="DM77" s="78" t="e">
        <f t="shared" ca="1" si="116"/>
        <v>#N/A</v>
      </c>
      <c r="DN77" s="78" t="e">
        <f t="shared" ca="1" si="117"/>
        <v>#N/A</v>
      </c>
      <c r="DO77" s="78" t="e">
        <f t="shared" ca="1" si="118"/>
        <v>#N/A</v>
      </c>
      <c r="DP77" s="78" t="e">
        <f t="shared" ca="1" si="119"/>
        <v>#N/A</v>
      </c>
      <c r="DQ77" s="78" t="e">
        <f t="shared" ca="1" si="120"/>
        <v>#N/A</v>
      </c>
      <c r="DR77" s="79" t="e">
        <f t="shared" ca="1" si="121"/>
        <v>#N/A</v>
      </c>
      <c r="DS77" s="79" t="e">
        <f t="shared" ca="1" si="122"/>
        <v>#N/A</v>
      </c>
      <c r="DT77" s="79" t="e">
        <f t="shared" ca="1" si="123"/>
        <v>#N/A</v>
      </c>
      <c r="DU77" s="79" t="e">
        <f t="shared" ca="1" si="124"/>
        <v>#N/A</v>
      </c>
      <c r="DV77" s="79" t="e">
        <f t="shared" ca="1" si="125"/>
        <v>#N/A</v>
      </c>
      <c r="DW77" s="79" t="e">
        <f t="shared" ca="1" si="126"/>
        <v>#N/A</v>
      </c>
      <c r="DX77" s="79" t="e">
        <f t="shared" ca="1" si="127"/>
        <v>#N/A</v>
      </c>
      <c r="DY77" s="79" t="e">
        <f t="shared" ca="1" si="128"/>
        <v>#N/A</v>
      </c>
      <c r="DZ77" s="80" t="e">
        <f t="shared" ca="1" si="143"/>
        <v>#N/A</v>
      </c>
      <c r="EA77" s="78" t="e">
        <f t="shared" ca="1" si="144"/>
        <v>#N/A</v>
      </c>
    </row>
    <row r="78" spans="1:131" s="85" customFormat="1" ht="16.2" thickBot="1" x14ac:dyDescent="0.35">
      <c r="A78" s="289">
        <f t="shared" ca="1" si="166"/>
        <v>7</v>
      </c>
      <c r="B78" s="289">
        <f>B77+1</f>
        <v>70</v>
      </c>
      <c r="C78" s="294" t="s">
        <v>59</v>
      </c>
      <c r="D78" s="289" t="s">
        <v>0</v>
      </c>
      <c r="E78" s="289">
        <v>5</v>
      </c>
      <c r="F78" s="300">
        <v>4</v>
      </c>
      <c r="G78" s="300">
        <v>1</v>
      </c>
      <c r="H78" s="300">
        <v>2</v>
      </c>
      <c r="I78" s="300">
        <v>2</v>
      </c>
      <c r="J78" s="300">
        <v>3</v>
      </c>
      <c r="K78" s="300"/>
      <c r="L78" s="300"/>
      <c r="M78" s="300"/>
      <c r="N78" s="300">
        <f>SUM($F78:G78)</f>
        <v>5</v>
      </c>
      <c r="O78" s="300">
        <f>SUM($F78:H78)</f>
        <v>7</v>
      </c>
      <c r="P78" s="300">
        <f>SUM($F78:I78)</f>
        <v>9</v>
      </c>
      <c r="Q78" s="300">
        <f>SUM($F78:J78)</f>
        <v>12</v>
      </c>
      <c r="R78" s="300"/>
      <c r="S78" s="300"/>
      <c r="T78" s="300"/>
      <c r="U78" s="294"/>
      <c r="V78" s="289" t="str">
        <f>$D$6</f>
        <v>C</v>
      </c>
      <c r="W78" s="289" t="str">
        <f ca="1">OFFSET($D$6,0,$F78,1,1)</f>
        <v>E</v>
      </c>
      <c r="X78" s="289" t="str">
        <f ca="1">OFFSET($D$6,0,N78,1,1)</f>
        <v>F</v>
      </c>
      <c r="Y78" s="289" t="str">
        <f ca="1">OFFSET($D$6,0,O78,1,1)</f>
        <v>G</v>
      </c>
      <c r="Z78" s="289" t="str">
        <f ca="1">OFFSET($D$6,0,P78,1,1)</f>
        <v>A</v>
      </c>
      <c r="AA78" s="289"/>
      <c r="AB78" s="289"/>
      <c r="AC78" s="289"/>
      <c r="AD78" s="294">
        <f t="shared" si="167"/>
        <v>67</v>
      </c>
      <c r="AE78" s="294">
        <f t="shared" ca="1" si="168"/>
        <v>69</v>
      </c>
      <c r="AF78" s="294">
        <f t="shared" ca="1" si="169"/>
        <v>70</v>
      </c>
      <c r="AG78" s="294">
        <f t="shared" ca="1" si="170"/>
        <v>71</v>
      </c>
      <c r="AH78" s="294">
        <f t="shared" ca="1" si="170"/>
        <v>65</v>
      </c>
      <c r="AI78" s="294"/>
      <c r="AJ78" s="294"/>
      <c r="AK78" s="294"/>
      <c r="AL78" s="294" t="str">
        <f>_xlfn.CONCAT(V78," aug")</f>
        <v>C aug</v>
      </c>
      <c r="AM78" s="301" t="str">
        <f>_xlfn.CONCAT("*",V78," maj")</f>
        <v>*C maj</v>
      </c>
      <c r="AN78" s="294" t="str">
        <f ca="1">_xlfn.CONCAT(X78," maj")</f>
        <v>F maj</v>
      </c>
      <c r="AO78" s="294" t="str">
        <f ca="1">_xlfn.CONCAT(Y78," sus4/7")</f>
        <v>G sus4/7</v>
      </c>
      <c r="AP78" s="294" t="str">
        <f ca="1">_xlfn.CONCAT(Z78," sus7")</f>
        <v>A sus7</v>
      </c>
      <c r="AQ78" s="294"/>
      <c r="AR78" s="294"/>
      <c r="AS78" s="294"/>
      <c r="AT78" s="294" t="str">
        <f t="shared" ca="1" si="165"/>
        <v/>
      </c>
      <c r="AU78" s="294" t="str">
        <f t="shared" ca="1" si="164"/>
        <v/>
      </c>
      <c r="AV78" s="294" t="str">
        <f t="shared" ca="1" si="164"/>
        <v/>
      </c>
      <c r="AW78" s="294" t="str">
        <f t="shared" ca="1" si="164"/>
        <v/>
      </c>
      <c r="AX78" s="294" t="str">
        <f t="shared" ca="1" si="164"/>
        <v/>
      </c>
      <c r="AY78" s="294">
        <f t="shared" ca="1" si="164"/>
        <v>1</v>
      </c>
      <c r="AZ78" s="294" t="str">
        <f t="shared" ca="1" si="164"/>
        <v/>
      </c>
      <c r="BA78" s="294">
        <f t="shared" ca="1" si="164"/>
        <v>1</v>
      </c>
      <c r="BB78" s="294" t="str">
        <f t="shared" ca="1" si="164"/>
        <v/>
      </c>
      <c r="BC78" s="294" t="str">
        <f t="shared" ca="1" si="164"/>
        <v/>
      </c>
      <c r="BD78" s="294" t="str">
        <f t="shared" ca="1" si="164"/>
        <v/>
      </c>
      <c r="BE78" s="294" t="str">
        <f t="shared" ca="1" si="164"/>
        <v/>
      </c>
      <c r="BF78" s="289">
        <f t="shared" ca="1" si="171"/>
        <v>2</v>
      </c>
      <c r="BG78" s="302">
        <f t="shared" ca="1" si="172"/>
        <v>40</v>
      </c>
      <c r="BH78" s="289">
        <f t="shared" ca="1" si="173"/>
        <v>7</v>
      </c>
      <c r="BI78" s="289" t="str">
        <f t="shared" ca="1" si="174"/>
        <v/>
      </c>
      <c r="BJ78" s="289" t="str">
        <f t="shared" ca="1" si="175"/>
        <v/>
      </c>
      <c r="BK78" s="289" t="str">
        <f t="shared" ca="1" si="176"/>
        <v/>
      </c>
      <c r="BL78" s="289" t="str">
        <f t="shared" ca="1" si="177"/>
        <v/>
      </c>
      <c r="BM78" s="289" t="str">
        <f t="shared" ca="1" si="178"/>
        <v/>
      </c>
      <c r="BN78" s="289" t="str">
        <f t="shared" ca="1" si="179"/>
        <v/>
      </c>
      <c r="BO78" s="289">
        <f t="shared" ca="1" si="180"/>
        <v>1</v>
      </c>
      <c r="BP78" s="289"/>
      <c r="BQ78" s="83" t="e">
        <f t="shared" ca="1" si="159"/>
        <v>#N/A</v>
      </c>
      <c r="BR78" s="82" t="e">
        <f t="shared" ca="1" si="160"/>
        <v>#N/A</v>
      </c>
      <c r="BS78" s="83" t="e">
        <f t="shared" ca="1" si="161"/>
        <v>#N/A</v>
      </c>
      <c r="BT78" s="52" t="e">
        <f t="shared" ca="1" si="148"/>
        <v>#N/A</v>
      </c>
      <c r="BU78" s="51"/>
      <c r="BV78" s="52" t="e">
        <f t="shared" ca="1" si="149"/>
        <v>#N/A</v>
      </c>
      <c r="BW78" s="84" t="e">
        <f ca="1">VLOOKUP($BI$6,INDIRECT($BT78):$BP$861,2,FALSE)</f>
        <v>#N/A</v>
      </c>
      <c r="BX78" s="79" t="e">
        <f t="shared" ca="1" si="131"/>
        <v>#N/A</v>
      </c>
      <c r="BY78" s="78" t="e">
        <f t="shared" ca="1" si="132"/>
        <v>#N/A</v>
      </c>
      <c r="BZ78" s="78" t="e">
        <f t="shared" ca="1" si="133"/>
        <v>#N/A</v>
      </c>
      <c r="CA78" s="78" t="e">
        <f t="shared" ca="1" si="134"/>
        <v>#N/A</v>
      </c>
      <c r="CB78" s="78" t="e">
        <f t="shared" ca="1" si="135"/>
        <v>#N/A</v>
      </c>
      <c r="CC78" s="78" t="e">
        <f t="shared" ca="1" si="103"/>
        <v>#N/A</v>
      </c>
      <c r="CD78" s="78" t="e">
        <f t="shared" ca="1" si="104"/>
        <v>#N/A</v>
      </c>
      <c r="CE78" s="78" t="e">
        <f t="shared" ca="1" si="105"/>
        <v>#N/A</v>
      </c>
      <c r="CF78" s="78" t="e">
        <f t="shared" ca="1" si="106"/>
        <v>#N/A</v>
      </c>
      <c r="CG78" s="78" t="e">
        <f t="shared" ca="1" si="107"/>
        <v>#N/A</v>
      </c>
      <c r="CH78" s="79" t="e">
        <f t="shared" ca="1" si="108"/>
        <v>#N/A</v>
      </c>
      <c r="CI78" s="79" t="e">
        <f t="shared" ca="1" si="109"/>
        <v>#N/A</v>
      </c>
      <c r="CJ78" s="79" t="e">
        <f t="shared" ca="1" si="110"/>
        <v>#N/A</v>
      </c>
      <c r="CK78" s="79" t="e">
        <f t="shared" ca="1" si="111"/>
        <v>#N/A</v>
      </c>
      <c r="CL78" s="79" t="e">
        <f t="shared" ca="1" si="112"/>
        <v>#N/A</v>
      </c>
      <c r="CM78" s="79" t="e">
        <f t="shared" ca="1" si="113"/>
        <v>#N/A</v>
      </c>
      <c r="CN78" s="79" t="e">
        <f t="shared" ca="1" si="114"/>
        <v>#N/A</v>
      </c>
      <c r="CO78" s="79" t="e">
        <f t="shared" ca="1" si="115"/>
        <v>#N/A</v>
      </c>
      <c r="CP78" s="80" t="e">
        <f t="shared" ca="1" si="136"/>
        <v>#N/A</v>
      </c>
      <c r="CQ78" s="78" t="e">
        <f t="shared" ca="1" si="137"/>
        <v>#N/A</v>
      </c>
      <c r="DA78" s="81" t="e">
        <f t="shared" ca="1" si="156"/>
        <v>#N/A</v>
      </c>
      <c r="DB78" s="82" t="e">
        <f t="shared" ca="1" si="157"/>
        <v>#N/A</v>
      </c>
      <c r="DC78" s="83" t="e">
        <f t="shared" ca="1" si="158"/>
        <v>#N/A</v>
      </c>
      <c r="DD78" s="52" t="e">
        <f t="shared" ca="1" si="150"/>
        <v>#N/A</v>
      </c>
      <c r="DE78" s="51"/>
      <c r="DF78" s="52" t="e">
        <f t="shared" ca="1" si="151"/>
        <v>#N/A</v>
      </c>
      <c r="DG78" s="84" t="e">
        <f ca="1">VLOOKUP($BI$6,INDIRECT($BT78):$BP$861,2,FALSE)</f>
        <v>#N/A</v>
      </c>
      <c r="DH78" s="79" t="e">
        <f t="shared" ca="1" si="138"/>
        <v>#N/A</v>
      </c>
      <c r="DI78" s="78" t="e">
        <f t="shared" ca="1" si="139"/>
        <v>#N/A</v>
      </c>
      <c r="DJ78" s="78" t="e">
        <f t="shared" ca="1" si="140"/>
        <v>#N/A</v>
      </c>
      <c r="DK78" s="78" t="e">
        <f t="shared" ca="1" si="141"/>
        <v>#N/A</v>
      </c>
      <c r="DL78" s="78" t="e">
        <f t="shared" ca="1" si="142"/>
        <v>#N/A</v>
      </c>
      <c r="DM78" s="78" t="e">
        <f t="shared" ca="1" si="116"/>
        <v>#N/A</v>
      </c>
      <c r="DN78" s="78" t="e">
        <f t="shared" ca="1" si="117"/>
        <v>#N/A</v>
      </c>
      <c r="DO78" s="78" t="e">
        <f t="shared" ca="1" si="118"/>
        <v>#N/A</v>
      </c>
      <c r="DP78" s="78" t="e">
        <f t="shared" ca="1" si="119"/>
        <v>#N/A</v>
      </c>
      <c r="DQ78" s="78" t="e">
        <f t="shared" ca="1" si="120"/>
        <v>#N/A</v>
      </c>
      <c r="DR78" s="79" t="e">
        <f t="shared" ca="1" si="121"/>
        <v>#N/A</v>
      </c>
      <c r="DS78" s="79" t="e">
        <f t="shared" ca="1" si="122"/>
        <v>#N/A</v>
      </c>
      <c r="DT78" s="79" t="e">
        <f t="shared" ca="1" si="123"/>
        <v>#N/A</v>
      </c>
      <c r="DU78" s="79" t="e">
        <f t="shared" ca="1" si="124"/>
        <v>#N/A</v>
      </c>
      <c r="DV78" s="79" t="e">
        <f t="shared" ca="1" si="125"/>
        <v>#N/A</v>
      </c>
      <c r="DW78" s="79" t="e">
        <f t="shared" ca="1" si="126"/>
        <v>#N/A</v>
      </c>
      <c r="DX78" s="79" t="e">
        <f t="shared" ca="1" si="127"/>
        <v>#N/A</v>
      </c>
      <c r="DY78" s="79" t="e">
        <f t="shared" ca="1" si="128"/>
        <v>#N/A</v>
      </c>
      <c r="DZ78" s="80" t="e">
        <f t="shared" ca="1" si="143"/>
        <v>#N/A</v>
      </c>
      <c r="EA78" s="78" t="e">
        <f t="shared" ca="1" si="144"/>
        <v>#N/A</v>
      </c>
    </row>
    <row r="79" spans="1:131" s="85" customFormat="1" ht="16.2" thickBot="1" x14ac:dyDescent="0.35">
      <c r="A79" s="289" t="str">
        <f t="shared" ca="1" si="166"/>
        <v/>
      </c>
      <c r="B79" s="289">
        <f>B78+1</f>
        <v>71</v>
      </c>
      <c r="C79" s="294" t="s">
        <v>60</v>
      </c>
      <c r="D79" s="289" t="s">
        <v>0</v>
      </c>
      <c r="E79" s="289">
        <v>4</v>
      </c>
      <c r="F79" s="300">
        <v>3</v>
      </c>
      <c r="G79" s="300">
        <v>3</v>
      </c>
      <c r="H79" s="300">
        <v>3</v>
      </c>
      <c r="I79" s="300">
        <v>3</v>
      </c>
      <c r="J79" s="300"/>
      <c r="K79" s="300"/>
      <c r="L79" s="300"/>
      <c r="M79" s="300"/>
      <c r="N79" s="300">
        <f>SUM($F79:G79)</f>
        <v>6</v>
      </c>
      <c r="O79" s="300">
        <f>SUM($F79:H79)</f>
        <v>9</v>
      </c>
      <c r="P79" s="300">
        <f>SUM($F79:I79)</f>
        <v>12</v>
      </c>
      <c r="Q79" s="300"/>
      <c r="R79" s="300"/>
      <c r="S79" s="300"/>
      <c r="T79" s="300"/>
      <c r="U79" s="294"/>
      <c r="V79" s="289" t="str">
        <f>$D$6</f>
        <v>C</v>
      </c>
      <c r="W79" s="289" t="str">
        <f ca="1">OFFSET($D$6,0,$F79,1,1)</f>
        <v>Eb</v>
      </c>
      <c r="X79" s="289" t="str">
        <f ca="1">OFFSET($D$6,0,N79,1,1)</f>
        <v>Gb</v>
      </c>
      <c r="Y79" s="289" t="str">
        <f ca="1">OFFSET($D$6,0,O79,1,1)</f>
        <v>A</v>
      </c>
      <c r="Z79" s="289"/>
      <c r="AA79" s="289"/>
      <c r="AB79" s="289"/>
      <c r="AC79" s="289"/>
      <c r="AD79" s="294">
        <f t="shared" si="167"/>
        <v>67</v>
      </c>
      <c r="AE79" s="294">
        <f t="shared" ca="1" si="168"/>
        <v>167</v>
      </c>
      <c r="AF79" s="294">
        <f t="shared" ca="1" si="169"/>
        <v>169</v>
      </c>
      <c r="AG79" s="294">
        <f ca="1">IF(LEN(Y79)=1,_xlfn.UNICODE(Y79),_xlfn.UNICODE(Y79)+_xlfn.UNICODE("b"))</f>
        <v>65</v>
      </c>
      <c r="AH79" s="294"/>
      <c r="AI79" s="294"/>
      <c r="AJ79" s="294"/>
      <c r="AK79" s="294"/>
      <c r="AL79" s="294" t="str">
        <f>_xlfn.CONCAT(V79," dim")</f>
        <v>C dim</v>
      </c>
      <c r="AM79" s="294" t="str">
        <f ca="1">_xlfn.CONCAT(W79," dim")</f>
        <v>Eb dim</v>
      </c>
      <c r="AN79" s="294" t="str">
        <f ca="1">_xlfn.CONCAT(X79," dim")</f>
        <v>Gb dim</v>
      </c>
      <c r="AO79" s="294" t="str">
        <f ca="1">_xlfn.CONCAT(Y79," dim")</f>
        <v>A dim</v>
      </c>
      <c r="AP79" s="294"/>
      <c r="AQ79" s="294"/>
      <c r="AR79" s="294"/>
      <c r="AS79" s="294"/>
      <c r="AT79" s="294" t="str">
        <f ca="1">IF(AT$9=$AD79,1,IF(AT$9=$AE79,1,IF(AT$9=$AF79,1,IF(AT$9=$AG79,1,""))))</f>
        <v/>
      </c>
      <c r="AU79" s="294" t="str">
        <f t="shared" ref="AU79:BE79" ca="1" si="181">IF(AU$9=$AD79,1,IF(AU$9=$AE79,1,IF(AU$9=$AF79,1,IF(AU$9=$AG79,1,""))))</f>
        <v/>
      </c>
      <c r="AV79" s="294" t="str">
        <f t="shared" ca="1" si="181"/>
        <v/>
      </c>
      <c r="AW79" s="294">
        <f t="shared" ca="1" si="181"/>
        <v>1</v>
      </c>
      <c r="AX79" s="294" t="str">
        <f t="shared" ca="1" si="181"/>
        <v/>
      </c>
      <c r="AY79" s="294" t="str">
        <f t="shared" ca="1" si="181"/>
        <v/>
      </c>
      <c r="AZ79" s="294" t="str">
        <f t="shared" ca="1" si="181"/>
        <v/>
      </c>
      <c r="BA79" s="294" t="str">
        <f t="shared" ca="1" si="181"/>
        <v/>
      </c>
      <c r="BB79" s="294" t="str">
        <f t="shared" ca="1" si="181"/>
        <v/>
      </c>
      <c r="BC79" s="294" t="str">
        <f t="shared" ca="1" si="181"/>
        <v/>
      </c>
      <c r="BD79" s="294" t="str">
        <f t="shared" ca="1" si="181"/>
        <v/>
      </c>
      <c r="BE79" s="294" t="str">
        <f t="shared" ca="1" si="181"/>
        <v/>
      </c>
      <c r="BF79" s="289">
        <f t="shared" ca="1" si="171"/>
        <v>1</v>
      </c>
      <c r="BG79" s="302">
        <f t="shared" ca="1" si="172"/>
        <v>25</v>
      </c>
      <c r="BH79" s="289" t="str">
        <f t="shared" ca="1" si="173"/>
        <v/>
      </c>
      <c r="BI79" s="289" t="str">
        <f t="shared" ca="1" si="174"/>
        <v/>
      </c>
      <c r="BJ79" s="289" t="str">
        <f t="shared" ca="1" si="175"/>
        <v/>
      </c>
      <c r="BK79" s="289" t="str">
        <f t="shared" ca="1" si="176"/>
        <v/>
      </c>
      <c r="BL79" s="289" t="str">
        <f t="shared" ca="1" si="177"/>
        <v/>
      </c>
      <c r="BM79" s="289" t="str">
        <f t="shared" ca="1" si="178"/>
        <v/>
      </c>
      <c r="BN79" s="289" t="str">
        <f t="shared" ca="1" si="179"/>
        <v/>
      </c>
      <c r="BO79" s="289" t="str">
        <f t="shared" ca="1" si="180"/>
        <v/>
      </c>
      <c r="BP79" s="289"/>
      <c r="BQ79" s="83" t="e">
        <f t="shared" ca="1" si="159"/>
        <v>#N/A</v>
      </c>
      <c r="BR79" s="82" t="e">
        <f t="shared" ca="1" si="160"/>
        <v>#N/A</v>
      </c>
      <c r="BS79" s="83" t="e">
        <f t="shared" ca="1" si="161"/>
        <v>#N/A</v>
      </c>
      <c r="BT79" s="52" t="e">
        <f t="shared" ca="1" si="148"/>
        <v>#N/A</v>
      </c>
      <c r="BU79" s="51"/>
      <c r="BV79" s="52" t="e">
        <f t="shared" ca="1" si="149"/>
        <v>#N/A</v>
      </c>
      <c r="BW79" s="84" t="e">
        <f ca="1">VLOOKUP($BI$6,INDIRECT($BT79):$BP$861,2,FALSE)</f>
        <v>#N/A</v>
      </c>
      <c r="BX79" s="79" t="e">
        <f t="shared" ca="1" si="131"/>
        <v>#N/A</v>
      </c>
      <c r="BY79" s="78" t="e">
        <f t="shared" ca="1" si="132"/>
        <v>#N/A</v>
      </c>
      <c r="BZ79" s="78" t="e">
        <f t="shared" ca="1" si="133"/>
        <v>#N/A</v>
      </c>
      <c r="CA79" s="78" t="e">
        <f t="shared" ca="1" si="134"/>
        <v>#N/A</v>
      </c>
      <c r="CB79" s="78" t="e">
        <f t="shared" ca="1" si="135"/>
        <v>#N/A</v>
      </c>
      <c r="CC79" s="78" t="e">
        <f t="shared" ca="1" si="103"/>
        <v>#N/A</v>
      </c>
      <c r="CD79" s="78" t="e">
        <f t="shared" ca="1" si="104"/>
        <v>#N/A</v>
      </c>
      <c r="CE79" s="78" t="e">
        <f t="shared" ca="1" si="105"/>
        <v>#N/A</v>
      </c>
      <c r="CF79" s="78" t="e">
        <f t="shared" ca="1" si="106"/>
        <v>#N/A</v>
      </c>
      <c r="CG79" s="78" t="e">
        <f t="shared" ca="1" si="107"/>
        <v>#N/A</v>
      </c>
      <c r="CH79" s="79" t="e">
        <f t="shared" ca="1" si="108"/>
        <v>#N/A</v>
      </c>
      <c r="CI79" s="79" t="e">
        <f t="shared" ca="1" si="109"/>
        <v>#N/A</v>
      </c>
      <c r="CJ79" s="79" t="e">
        <f t="shared" ca="1" si="110"/>
        <v>#N/A</v>
      </c>
      <c r="CK79" s="79" t="e">
        <f t="shared" ca="1" si="111"/>
        <v>#N/A</v>
      </c>
      <c r="CL79" s="79" t="e">
        <f t="shared" ca="1" si="112"/>
        <v>#N/A</v>
      </c>
      <c r="CM79" s="79" t="e">
        <f t="shared" ca="1" si="113"/>
        <v>#N/A</v>
      </c>
      <c r="CN79" s="79" t="e">
        <f t="shared" ca="1" si="114"/>
        <v>#N/A</v>
      </c>
      <c r="CO79" s="79" t="e">
        <f t="shared" ca="1" si="115"/>
        <v>#N/A</v>
      </c>
      <c r="CP79" s="80" t="e">
        <f t="shared" ca="1" si="136"/>
        <v>#N/A</v>
      </c>
      <c r="CQ79" s="78" t="e">
        <f t="shared" ca="1" si="137"/>
        <v>#N/A</v>
      </c>
      <c r="DA79" s="81" t="e">
        <f t="shared" ca="1" si="156"/>
        <v>#N/A</v>
      </c>
      <c r="DB79" s="82" t="e">
        <f t="shared" ca="1" si="157"/>
        <v>#N/A</v>
      </c>
      <c r="DC79" s="83" t="e">
        <f t="shared" ca="1" si="158"/>
        <v>#N/A</v>
      </c>
      <c r="DD79" s="52" t="e">
        <f t="shared" ca="1" si="150"/>
        <v>#N/A</v>
      </c>
      <c r="DE79" s="51"/>
      <c r="DF79" s="52" t="e">
        <f t="shared" ca="1" si="151"/>
        <v>#N/A</v>
      </c>
      <c r="DG79" s="84" t="e">
        <f ca="1">VLOOKUP($BI$6,INDIRECT($BT79):$BP$861,2,FALSE)</f>
        <v>#N/A</v>
      </c>
      <c r="DH79" s="79" t="e">
        <f t="shared" ca="1" si="138"/>
        <v>#N/A</v>
      </c>
      <c r="DI79" s="78" t="e">
        <f t="shared" ca="1" si="139"/>
        <v>#N/A</v>
      </c>
      <c r="DJ79" s="78" t="e">
        <f t="shared" ca="1" si="140"/>
        <v>#N/A</v>
      </c>
      <c r="DK79" s="78" t="e">
        <f t="shared" ca="1" si="141"/>
        <v>#N/A</v>
      </c>
      <c r="DL79" s="78" t="e">
        <f t="shared" ca="1" si="142"/>
        <v>#N/A</v>
      </c>
      <c r="DM79" s="78" t="e">
        <f t="shared" ca="1" si="116"/>
        <v>#N/A</v>
      </c>
      <c r="DN79" s="78" t="e">
        <f t="shared" ca="1" si="117"/>
        <v>#N/A</v>
      </c>
      <c r="DO79" s="78" t="e">
        <f t="shared" ca="1" si="118"/>
        <v>#N/A</v>
      </c>
      <c r="DP79" s="78" t="e">
        <f t="shared" ca="1" si="119"/>
        <v>#N/A</v>
      </c>
      <c r="DQ79" s="78" t="e">
        <f t="shared" ca="1" si="120"/>
        <v>#N/A</v>
      </c>
      <c r="DR79" s="79" t="e">
        <f t="shared" ca="1" si="121"/>
        <v>#N/A</v>
      </c>
      <c r="DS79" s="79" t="e">
        <f t="shared" ca="1" si="122"/>
        <v>#N/A</v>
      </c>
      <c r="DT79" s="79" t="e">
        <f t="shared" ca="1" si="123"/>
        <v>#N/A</v>
      </c>
      <c r="DU79" s="79" t="e">
        <f t="shared" ca="1" si="124"/>
        <v>#N/A</v>
      </c>
      <c r="DV79" s="79" t="e">
        <f t="shared" ca="1" si="125"/>
        <v>#N/A</v>
      </c>
      <c r="DW79" s="79" t="e">
        <f t="shared" ca="1" si="126"/>
        <v>#N/A</v>
      </c>
      <c r="DX79" s="79" t="e">
        <f t="shared" ca="1" si="127"/>
        <v>#N/A</v>
      </c>
      <c r="DY79" s="79" t="e">
        <f t="shared" ca="1" si="128"/>
        <v>#N/A</v>
      </c>
      <c r="DZ79" s="80" t="e">
        <f t="shared" ca="1" si="143"/>
        <v>#N/A</v>
      </c>
      <c r="EA79" s="78" t="e">
        <f t="shared" ca="1" si="144"/>
        <v>#N/A</v>
      </c>
    </row>
    <row r="80" spans="1:131" s="85" customFormat="1" ht="16.2" thickBot="1" x14ac:dyDescent="0.35">
      <c r="A80" s="289" t="str">
        <f t="shared" ca="1" si="166"/>
        <v/>
      </c>
      <c r="B80" s="289">
        <f>B79+1</f>
        <v>72</v>
      </c>
      <c r="C80" s="294" t="s">
        <v>61</v>
      </c>
      <c r="D80" s="289" t="s">
        <v>0</v>
      </c>
      <c r="E80" s="289">
        <v>3</v>
      </c>
      <c r="F80" s="300">
        <v>4</v>
      </c>
      <c r="G80" s="300">
        <v>4</v>
      </c>
      <c r="H80" s="300">
        <v>4</v>
      </c>
      <c r="I80" s="300"/>
      <c r="J80" s="300"/>
      <c r="K80" s="300"/>
      <c r="L80" s="300"/>
      <c r="M80" s="300"/>
      <c r="N80" s="300">
        <f>SUM($F80:G80)</f>
        <v>8</v>
      </c>
      <c r="O80" s="300">
        <f>SUM($F80:H80)</f>
        <v>12</v>
      </c>
      <c r="P80" s="300"/>
      <c r="Q80" s="300"/>
      <c r="R80" s="300"/>
      <c r="S80" s="300"/>
      <c r="T80" s="300"/>
      <c r="U80" s="294"/>
      <c r="V80" s="289" t="str">
        <f>$D$6</f>
        <v>C</v>
      </c>
      <c r="W80" s="289" t="str">
        <f ca="1">OFFSET($D$6,0,$F80,1,1)</f>
        <v>E</v>
      </c>
      <c r="X80" s="289" t="str">
        <f ca="1">OFFSET($D$6,0,N80,1,1)</f>
        <v>Ab</v>
      </c>
      <c r="Y80" s="289"/>
      <c r="Z80" s="289"/>
      <c r="AA80" s="289"/>
      <c r="AB80" s="289"/>
      <c r="AC80" s="289"/>
      <c r="AD80" s="294">
        <f t="shared" si="167"/>
        <v>67</v>
      </c>
      <c r="AE80" s="294">
        <f t="shared" ca="1" si="168"/>
        <v>69</v>
      </c>
      <c r="AF80" s="294">
        <f t="shared" ca="1" si="169"/>
        <v>163</v>
      </c>
      <c r="AG80" s="294"/>
      <c r="AH80" s="294"/>
      <c r="AI80" s="294"/>
      <c r="AJ80" s="294"/>
      <c r="AK80" s="294"/>
      <c r="AL80" s="294" t="str">
        <f>_xlfn.CONCAT(V80," aug")</f>
        <v>C aug</v>
      </c>
      <c r="AM80" s="294" t="str">
        <f ca="1">_xlfn.CONCAT(W80," aug")</f>
        <v>E aug</v>
      </c>
      <c r="AN80" s="294" t="str">
        <f ca="1">_xlfn.CONCAT(X80," aug")</f>
        <v>Ab aug</v>
      </c>
      <c r="AO80" s="294"/>
      <c r="AP80" s="294"/>
      <c r="AQ80" s="294"/>
      <c r="AR80" s="294"/>
      <c r="AS80" s="294"/>
      <c r="AT80" s="294" t="str">
        <f ca="1">IF(AT$9=$AD80,1,IF(AT$9=$AE80,1,IF(AT$9=$AF80,1,"")))</f>
        <v/>
      </c>
      <c r="AU80" s="294" t="str">
        <f t="shared" ref="AU80:BE80" ca="1" si="182">IF(AU$9=$AD80,1,IF(AU$9=$AE80,1,IF(AU$9=$AF80,1,"")))</f>
        <v/>
      </c>
      <c r="AV80" s="294" t="str">
        <f t="shared" ca="1" si="182"/>
        <v/>
      </c>
      <c r="AW80" s="294" t="str">
        <f t="shared" ca="1" si="182"/>
        <v/>
      </c>
      <c r="AX80" s="294" t="str">
        <f t="shared" ca="1" si="182"/>
        <v/>
      </c>
      <c r="AY80" s="294" t="str">
        <f t="shared" ca="1" si="182"/>
        <v/>
      </c>
      <c r="AZ80" s="294" t="str">
        <f t="shared" ca="1" si="182"/>
        <v/>
      </c>
      <c r="BA80" s="294" t="str">
        <f t="shared" ca="1" si="182"/>
        <v/>
      </c>
      <c r="BB80" s="294" t="str">
        <f t="shared" ca="1" si="182"/>
        <v/>
      </c>
      <c r="BC80" s="294" t="str">
        <f t="shared" ca="1" si="182"/>
        <v/>
      </c>
      <c r="BD80" s="294" t="str">
        <f t="shared" ca="1" si="182"/>
        <v/>
      </c>
      <c r="BE80" s="294" t="str">
        <f t="shared" ca="1" si="182"/>
        <v/>
      </c>
      <c r="BF80" s="289">
        <f t="shared" ca="1" si="171"/>
        <v>0</v>
      </c>
      <c r="BG80" s="302">
        <f t="shared" ca="1" si="172"/>
        <v>0</v>
      </c>
      <c r="BH80" s="289" t="str">
        <f t="shared" ca="1" si="173"/>
        <v/>
      </c>
      <c r="BI80" s="289" t="str">
        <f t="shared" ca="1" si="174"/>
        <v/>
      </c>
      <c r="BJ80" s="289" t="str">
        <f t="shared" ca="1" si="175"/>
        <v/>
      </c>
      <c r="BK80" s="289" t="str">
        <f t="shared" ca="1" si="176"/>
        <v/>
      </c>
      <c r="BL80" s="289" t="str">
        <f t="shared" ca="1" si="177"/>
        <v/>
      </c>
      <c r="BM80" s="289" t="str">
        <f t="shared" ca="1" si="178"/>
        <v/>
      </c>
      <c r="BN80" s="289" t="str">
        <f t="shared" ca="1" si="179"/>
        <v/>
      </c>
      <c r="BO80" s="289" t="str">
        <f t="shared" ca="1" si="180"/>
        <v/>
      </c>
      <c r="BP80" s="289"/>
      <c r="BQ80" s="83" t="e">
        <f t="shared" ca="1" si="159"/>
        <v>#N/A</v>
      </c>
      <c r="BR80" s="82" t="e">
        <f t="shared" ca="1" si="160"/>
        <v>#N/A</v>
      </c>
      <c r="BS80" s="83" t="e">
        <f t="shared" ca="1" si="161"/>
        <v>#N/A</v>
      </c>
      <c r="BT80" s="52" t="e">
        <f t="shared" ca="1" si="148"/>
        <v>#N/A</v>
      </c>
      <c r="BU80" s="51"/>
      <c r="BV80" s="52" t="e">
        <f t="shared" ca="1" si="149"/>
        <v>#N/A</v>
      </c>
      <c r="BW80" s="84" t="e">
        <f ca="1">VLOOKUP($BI$6,INDIRECT($BT80):$BP$861,2,FALSE)</f>
        <v>#N/A</v>
      </c>
      <c r="BX80" s="79" t="e">
        <f t="shared" ca="1" si="131"/>
        <v>#N/A</v>
      </c>
      <c r="BY80" s="78" t="e">
        <f t="shared" ca="1" si="132"/>
        <v>#N/A</v>
      </c>
      <c r="BZ80" s="78" t="e">
        <f t="shared" ca="1" si="133"/>
        <v>#N/A</v>
      </c>
      <c r="CA80" s="78" t="e">
        <f t="shared" ca="1" si="134"/>
        <v>#N/A</v>
      </c>
      <c r="CB80" s="78" t="e">
        <f t="shared" ca="1" si="135"/>
        <v>#N/A</v>
      </c>
      <c r="CC80" s="78" t="e">
        <f t="shared" ca="1" si="103"/>
        <v>#N/A</v>
      </c>
      <c r="CD80" s="78" t="e">
        <f t="shared" ca="1" si="104"/>
        <v>#N/A</v>
      </c>
      <c r="CE80" s="78" t="e">
        <f t="shared" ca="1" si="105"/>
        <v>#N/A</v>
      </c>
      <c r="CF80" s="78" t="e">
        <f t="shared" ca="1" si="106"/>
        <v>#N/A</v>
      </c>
      <c r="CG80" s="78" t="e">
        <f t="shared" ca="1" si="107"/>
        <v>#N/A</v>
      </c>
      <c r="CH80" s="79" t="e">
        <f t="shared" ca="1" si="108"/>
        <v>#N/A</v>
      </c>
      <c r="CI80" s="79" t="e">
        <f t="shared" ca="1" si="109"/>
        <v>#N/A</v>
      </c>
      <c r="CJ80" s="79" t="e">
        <f t="shared" ca="1" si="110"/>
        <v>#N/A</v>
      </c>
      <c r="CK80" s="79" t="e">
        <f t="shared" ca="1" si="111"/>
        <v>#N/A</v>
      </c>
      <c r="CL80" s="79" t="e">
        <f t="shared" ca="1" si="112"/>
        <v>#N/A</v>
      </c>
      <c r="CM80" s="79" t="e">
        <f t="shared" ca="1" si="113"/>
        <v>#N/A</v>
      </c>
      <c r="CN80" s="79" t="e">
        <f t="shared" ca="1" si="114"/>
        <v>#N/A</v>
      </c>
      <c r="CO80" s="79" t="e">
        <f t="shared" ca="1" si="115"/>
        <v>#N/A</v>
      </c>
      <c r="CP80" s="80" t="e">
        <f t="shared" ca="1" si="136"/>
        <v>#N/A</v>
      </c>
      <c r="CQ80" s="78" t="e">
        <f t="shared" ca="1" si="137"/>
        <v>#N/A</v>
      </c>
      <c r="DA80" s="81" t="e">
        <f t="shared" ca="1" si="156"/>
        <v>#N/A</v>
      </c>
      <c r="DB80" s="82" t="e">
        <f t="shared" ca="1" si="157"/>
        <v>#N/A</v>
      </c>
      <c r="DC80" s="83" t="e">
        <f t="shared" ca="1" si="158"/>
        <v>#N/A</v>
      </c>
      <c r="DD80" s="52" t="e">
        <f t="shared" ca="1" si="150"/>
        <v>#N/A</v>
      </c>
      <c r="DE80" s="51"/>
      <c r="DF80" s="52" t="e">
        <f t="shared" ca="1" si="151"/>
        <v>#N/A</v>
      </c>
      <c r="DG80" s="84" t="e">
        <f ca="1">VLOOKUP($BI$6,INDIRECT($BT80):$BP$861,2,FALSE)</f>
        <v>#N/A</v>
      </c>
      <c r="DH80" s="79" t="e">
        <f t="shared" ca="1" si="138"/>
        <v>#N/A</v>
      </c>
      <c r="DI80" s="78" t="e">
        <f t="shared" ca="1" si="139"/>
        <v>#N/A</v>
      </c>
      <c r="DJ80" s="78" t="e">
        <f t="shared" ca="1" si="140"/>
        <v>#N/A</v>
      </c>
      <c r="DK80" s="78" t="e">
        <f t="shared" ca="1" si="141"/>
        <v>#N/A</v>
      </c>
      <c r="DL80" s="78" t="e">
        <f t="shared" ca="1" si="142"/>
        <v>#N/A</v>
      </c>
      <c r="DM80" s="78" t="e">
        <f t="shared" ca="1" si="116"/>
        <v>#N/A</v>
      </c>
      <c r="DN80" s="78" t="e">
        <f t="shared" ca="1" si="117"/>
        <v>#N/A</v>
      </c>
      <c r="DO80" s="78" t="e">
        <f t="shared" ca="1" si="118"/>
        <v>#N/A</v>
      </c>
      <c r="DP80" s="78" t="e">
        <f t="shared" ca="1" si="119"/>
        <v>#N/A</v>
      </c>
      <c r="DQ80" s="78" t="e">
        <f t="shared" ca="1" si="120"/>
        <v>#N/A</v>
      </c>
      <c r="DR80" s="79" t="e">
        <f t="shared" ca="1" si="121"/>
        <v>#N/A</v>
      </c>
      <c r="DS80" s="79" t="e">
        <f t="shared" ca="1" si="122"/>
        <v>#N/A</v>
      </c>
      <c r="DT80" s="79" t="e">
        <f t="shared" ca="1" si="123"/>
        <v>#N/A</v>
      </c>
      <c r="DU80" s="79" t="e">
        <f t="shared" ca="1" si="124"/>
        <v>#N/A</v>
      </c>
      <c r="DV80" s="79" t="e">
        <f t="shared" ca="1" si="125"/>
        <v>#N/A</v>
      </c>
      <c r="DW80" s="79" t="e">
        <f t="shared" ca="1" si="126"/>
        <v>#N/A</v>
      </c>
      <c r="DX80" s="79" t="e">
        <f t="shared" ca="1" si="127"/>
        <v>#N/A</v>
      </c>
      <c r="DY80" s="79" t="e">
        <f t="shared" ca="1" si="128"/>
        <v>#N/A</v>
      </c>
      <c r="DZ80" s="80" t="e">
        <f t="shared" ca="1" si="143"/>
        <v>#N/A</v>
      </c>
      <c r="EA80" s="78" t="e">
        <f t="shared" ca="1" si="144"/>
        <v>#N/A</v>
      </c>
    </row>
    <row r="81" spans="1:131" s="85" customFormat="1" ht="16.2" thickBot="1" x14ac:dyDescent="0.35">
      <c r="A81" s="289" t="str">
        <f t="shared" ca="1" si="166"/>
        <v/>
      </c>
      <c r="B81" s="303">
        <f>B80+1</f>
        <v>73</v>
      </c>
      <c r="C81" s="304" t="s">
        <v>7</v>
      </c>
      <c r="D81" s="303" t="s">
        <v>1</v>
      </c>
      <c r="E81" s="303">
        <v>8</v>
      </c>
      <c r="F81" s="305">
        <v>2</v>
      </c>
      <c r="G81" s="305">
        <v>2</v>
      </c>
      <c r="H81" s="305">
        <v>1</v>
      </c>
      <c r="I81" s="305">
        <v>2</v>
      </c>
      <c r="J81" s="305">
        <v>2</v>
      </c>
      <c r="K81" s="305">
        <v>1</v>
      </c>
      <c r="L81" s="305">
        <v>1</v>
      </c>
      <c r="M81" s="305">
        <v>1</v>
      </c>
      <c r="N81" s="305">
        <f>SUM($F81:G81)</f>
        <v>4</v>
      </c>
      <c r="O81" s="305">
        <f>SUM($F81:H81)</f>
        <v>5</v>
      </c>
      <c r="P81" s="305">
        <f>SUM($F81:I81)</f>
        <v>7</v>
      </c>
      <c r="Q81" s="305">
        <f>SUM($F81:J81)</f>
        <v>9</v>
      </c>
      <c r="R81" s="305">
        <f>SUM($F81:K81)</f>
        <v>10</v>
      </c>
      <c r="S81" s="305">
        <f>SUM($F81:L81)</f>
        <v>11</v>
      </c>
      <c r="T81" s="305">
        <f>SUM($F81:M81)</f>
        <v>12</v>
      </c>
      <c r="U81" s="304"/>
      <c r="V81" s="303" t="str">
        <f>$E$6</f>
        <v>Db</v>
      </c>
      <c r="W81" s="303" t="str">
        <f ca="1">OFFSET($E$6,0,$F81,1,1)</f>
        <v>Eb</v>
      </c>
      <c r="X81" s="303" t="str">
        <f t="shared" ref="X81:AC81" ca="1" si="183">OFFSET($E$6,0,N81,1,1)</f>
        <v>F</v>
      </c>
      <c r="Y81" s="303" t="str">
        <f t="shared" ca="1" si="183"/>
        <v>Gb</v>
      </c>
      <c r="Z81" s="303" t="str">
        <f t="shared" ca="1" si="183"/>
        <v>Ab</v>
      </c>
      <c r="AA81" s="303" t="str">
        <f t="shared" ca="1" si="183"/>
        <v>Bb</v>
      </c>
      <c r="AB81" s="303" t="str">
        <f t="shared" ca="1" si="183"/>
        <v>B</v>
      </c>
      <c r="AC81" s="303" t="str">
        <f t="shared" ca="1" si="183"/>
        <v>C</v>
      </c>
      <c r="AD81" s="304">
        <f>IF(LEN(V81)=1,_xlfn.UNICODE(V81),_xlfn.UNICODE(V81)+_xlfn.UNICODE("b"))</f>
        <v>166</v>
      </c>
      <c r="AE81" s="304">
        <f t="shared" ca="1" si="168"/>
        <v>167</v>
      </c>
      <c r="AF81" s="304">
        <f t="shared" ca="1" si="169"/>
        <v>70</v>
      </c>
      <c r="AG81" s="304">
        <f ca="1">IF(LEN(Y81)=1,_xlfn.UNICODE(Y81),_xlfn.UNICODE(Y81)+_xlfn.UNICODE("b"))</f>
        <v>169</v>
      </c>
      <c r="AH81" s="304">
        <f ca="1">IF(LEN(Z81)=1,_xlfn.UNICODE(Z81),_xlfn.UNICODE(Z81)+_xlfn.UNICODE("b"))</f>
        <v>163</v>
      </c>
      <c r="AI81" s="304">
        <f ca="1">IF(LEN(AA81)=1,_xlfn.UNICODE(AA81),_xlfn.UNICODE(AA81)+_xlfn.UNICODE("b"))</f>
        <v>164</v>
      </c>
      <c r="AJ81" s="304">
        <f ca="1">IF(LEN(AB81)=1,_xlfn.UNICODE(AB81),_xlfn.UNICODE(AB81)+_xlfn.UNICODE("b"))</f>
        <v>66</v>
      </c>
      <c r="AK81" s="304">
        <f ca="1">IF(LEN(AC81)=1,_xlfn.UNICODE(AC81),_xlfn.UNICODE(AC81)+_xlfn.UNICODE("b"))</f>
        <v>67</v>
      </c>
      <c r="AL81" s="294" t="str">
        <f>_xlfn.CONCAT(V81," maj")</f>
        <v>Db maj</v>
      </c>
      <c r="AM81" s="294" t="str">
        <f ca="1">_xlfn.CONCAT(W81," min")</f>
        <v>Eb min</v>
      </c>
      <c r="AN81" s="294" t="str">
        <f ca="1">_xlfn.CONCAT(X81," dim")</f>
        <v>F dim</v>
      </c>
      <c r="AO81" s="294" t="str">
        <f ca="1">_xlfn.CONCAT(Y81," alt")</f>
        <v>Gb alt</v>
      </c>
      <c r="AP81" s="301" t="str">
        <f>_xlfn.CONCAT("*",V81," sus7")</f>
        <v>*Db sus7</v>
      </c>
      <c r="AQ81" s="301" t="str">
        <f ca="1">_xlfn.CONCAT("*",AC81," min7")</f>
        <v>*C min7</v>
      </c>
      <c r="AR81" s="301" t="str">
        <f>_xlfn.CONCAT("*",V81,"7")</f>
        <v>*Db7</v>
      </c>
      <c r="AS81" s="294" t="str">
        <f ca="1">_xlfn.CONCAT(AC81," dim")</f>
        <v>C dim</v>
      </c>
      <c r="AT81" s="294" t="str">
        <f t="shared" ref="AT81:AT87" ca="1" si="184">IF(AT$9=$AD81,1,IF(AT$9=$AE81,1,IF(AT$9=$AF81,1,IF(AT$9=$AG81,1,IF(AT$9=$AH81,1,IF(AT$9=$AI81,1,IF(AT$9=$AJ81,1,IF(AT$9=$AK81,1,""))))))))</f>
        <v/>
      </c>
      <c r="AU81" s="294" t="str">
        <f t="shared" ref="AU81:BE87" ca="1" si="185">IF(AU$9=$AD81,1,IF(AU$9=$AE81,1,IF(AU$9=$AF81,1,IF(AU$9=$AG81,1,IF(AU$9=$AH81,1,IF(AU$9=$AI81,1,IF(AU$9=$AJ81,1,IF(AU$9=$AK81,1,""))))))))</f>
        <v/>
      </c>
      <c r="AV81" s="294" t="str">
        <f t="shared" ca="1" si="185"/>
        <v/>
      </c>
      <c r="AW81" s="294">
        <f t="shared" ca="1" si="185"/>
        <v>1</v>
      </c>
      <c r="AX81" s="294" t="str">
        <f t="shared" ca="1" si="185"/>
        <v/>
      </c>
      <c r="AY81" s="294">
        <f t="shared" ca="1" si="185"/>
        <v>1</v>
      </c>
      <c r="AZ81" s="294" t="str">
        <f t="shared" ca="1" si="185"/>
        <v/>
      </c>
      <c r="BA81" s="294" t="str">
        <f t="shared" ca="1" si="185"/>
        <v/>
      </c>
      <c r="BB81" s="294" t="str">
        <f t="shared" ca="1" si="185"/>
        <v/>
      </c>
      <c r="BC81" s="294" t="str">
        <f t="shared" ca="1" si="185"/>
        <v/>
      </c>
      <c r="BD81" s="294" t="str">
        <f t="shared" ca="1" si="185"/>
        <v/>
      </c>
      <c r="BE81" s="294" t="str">
        <f t="shared" ca="1" si="185"/>
        <v/>
      </c>
      <c r="BF81" s="289">
        <f ca="1">COUNT(AT81:BE81)</f>
        <v>2</v>
      </c>
      <c r="BG81" s="302">
        <f ca="1">BF81/E81*100</f>
        <v>25</v>
      </c>
      <c r="BH81" s="289" t="str">
        <f ca="1">IF(AND(BG81&lt;=100,BG81&gt;90),1,IF(AND(BG81&lt;=90,BG81&gt;80),2,IF(AND(BG81&lt;=80,BG81&gt;70),3,IF(AND(BG81&lt;=70,BG81&gt;60),4,IF(AND(BG81&lt;=60,BG81&gt;50),5,IF(AND(BG81&lt;=50,BG81&gt;40),6,IF(AND(BG81&lt;=40,BG81&gt;30),7,"")))))))</f>
        <v/>
      </c>
      <c r="BI81" s="289" t="str">
        <f ca="1">IF($BH81=1,1,"")</f>
        <v/>
      </c>
      <c r="BJ81" s="289" t="str">
        <f ca="1">IF($BH81=2,1,"")</f>
        <v/>
      </c>
      <c r="BK81" s="289" t="str">
        <f ca="1">IF($BH81=3,1,"")</f>
        <v/>
      </c>
      <c r="BL81" s="289" t="str">
        <f ca="1">IF($BH81=4,1,"")</f>
        <v/>
      </c>
      <c r="BM81" s="289" t="str">
        <f ca="1">IF($BH81=5,1,"")</f>
        <v/>
      </c>
      <c r="BN81" s="289" t="str">
        <f ca="1">IF($BH81=6,1,"")</f>
        <v/>
      </c>
      <c r="BO81" s="289" t="str">
        <f ca="1">IF($BH81=7,1,"")</f>
        <v/>
      </c>
      <c r="BP81" s="289"/>
      <c r="BQ81" s="83" t="e">
        <f t="shared" ca="1" si="159"/>
        <v>#N/A</v>
      </c>
      <c r="BR81" s="82" t="e">
        <f t="shared" ca="1" si="160"/>
        <v>#N/A</v>
      </c>
      <c r="BS81" s="83" t="e">
        <f t="shared" ca="1" si="161"/>
        <v>#N/A</v>
      </c>
      <c r="BT81" s="52" t="e">
        <f t="shared" ca="1" si="148"/>
        <v>#N/A</v>
      </c>
      <c r="BU81" s="51"/>
      <c r="BV81" s="52" t="e">
        <f t="shared" ca="1" si="149"/>
        <v>#N/A</v>
      </c>
      <c r="BW81" s="84" t="e">
        <f ca="1">VLOOKUP($BI$6,INDIRECT($BT81):$BP$861,2,FALSE)</f>
        <v>#N/A</v>
      </c>
      <c r="BX81" s="79" t="e">
        <f t="shared" ca="1" si="131"/>
        <v>#N/A</v>
      </c>
      <c r="BY81" s="78" t="e">
        <f t="shared" ca="1" si="132"/>
        <v>#N/A</v>
      </c>
      <c r="BZ81" s="78" t="e">
        <f t="shared" ca="1" si="133"/>
        <v>#N/A</v>
      </c>
      <c r="CA81" s="78" t="e">
        <f t="shared" ca="1" si="134"/>
        <v>#N/A</v>
      </c>
      <c r="CB81" s="78" t="e">
        <f t="shared" ca="1" si="135"/>
        <v>#N/A</v>
      </c>
      <c r="CC81" s="78" t="e">
        <f t="shared" ca="1" si="103"/>
        <v>#N/A</v>
      </c>
      <c r="CD81" s="78" t="e">
        <f t="shared" ca="1" si="104"/>
        <v>#N/A</v>
      </c>
      <c r="CE81" s="78" t="e">
        <f t="shared" ca="1" si="105"/>
        <v>#N/A</v>
      </c>
      <c r="CF81" s="78" t="e">
        <f t="shared" ca="1" si="106"/>
        <v>#N/A</v>
      </c>
      <c r="CG81" s="78" t="e">
        <f t="shared" ca="1" si="107"/>
        <v>#N/A</v>
      </c>
      <c r="CH81" s="79" t="e">
        <f t="shared" ca="1" si="108"/>
        <v>#N/A</v>
      </c>
      <c r="CI81" s="79" t="e">
        <f t="shared" ca="1" si="109"/>
        <v>#N/A</v>
      </c>
      <c r="CJ81" s="79" t="e">
        <f t="shared" ca="1" si="110"/>
        <v>#N/A</v>
      </c>
      <c r="CK81" s="79" t="e">
        <f t="shared" ca="1" si="111"/>
        <v>#N/A</v>
      </c>
      <c r="CL81" s="79" t="e">
        <f t="shared" ca="1" si="112"/>
        <v>#N/A</v>
      </c>
      <c r="CM81" s="79" t="e">
        <f t="shared" ca="1" si="113"/>
        <v>#N/A</v>
      </c>
      <c r="CN81" s="79" t="e">
        <f t="shared" ca="1" si="114"/>
        <v>#N/A</v>
      </c>
      <c r="CO81" s="79" t="e">
        <f t="shared" ca="1" si="115"/>
        <v>#N/A</v>
      </c>
      <c r="CP81" s="80" t="e">
        <f t="shared" ca="1" si="136"/>
        <v>#N/A</v>
      </c>
      <c r="CQ81" s="78" t="e">
        <f t="shared" ca="1" si="137"/>
        <v>#N/A</v>
      </c>
      <c r="DA81" s="81" t="e">
        <f t="shared" ca="1" si="156"/>
        <v>#N/A</v>
      </c>
      <c r="DB81" s="82" t="e">
        <f t="shared" ca="1" si="157"/>
        <v>#N/A</v>
      </c>
      <c r="DC81" s="83" t="e">
        <f t="shared" ca="1" si="158"/>
        <v>#N/A</v>
      </c>
      <c r="DD81" s="52" t="e">
        <f t="shared" ca="1" si="150"/>
        <v>#N/A</v>
      </c>
      <c r="DE81" s="51"/>
      <c r="DF81" s="52" t="e">
        <f t="shared" ca="1" si="151"/>
        <v>#N/A</v>
      </c>
      <c r="DG81" s="84" t="e">
        <f ca="1">VLOOKUP($BI$6,INDIRECT($BT81):$BP$861,2,FALSE)</f>
        <v>#N/A</v>
      </c>
      <c r="DH81" s="79" t="e">
        <f t="shared" ca="1" si="138"/>
        <v>#N/A</v>
      </c>
      <c r="DI81" s="78" t="e">
        <f t="shared" ca="1" si="139"/>
        <v>#N/A</v>
      </c>
      <c r="DJ81" s="78" t="e">
        <f t="shared" ca="1" si="140"/>
        <v>#N/A</v>
      </c>
      <c r="DK81" s="78" t="e">
        <f t="shared" ca="1" si="141"/>
        <v>#N/A</v>
      </c>
      <c r="DL81" s="78" t="e">
        <f t="shared" ca="1" si="142"/>
        <v>#N/A</v>
      </c>
      <c r="DM81" s="78" t="e">
        <f t="shared" ca="1" si="116"/>
        <v>#N/A</v>
      </c>
      <c r="DN81" s="78" t="e">
        <f t="shared" ca="1" si="117"/>
        <v>#N/A</v>
      </c>
      <c r="DO81" s="78" t="e">
        <f t="shared" ca="1" si="118"/>
        <v>#N/A</v>
      </c>
      <c r="DP81" s="78" t="e">
        <f t="shared" ca="1" si="119"/>
        <v>#N/A</v>
      </c>
      <c r="DQ81" s="78" t="e">
        <f t="shared" ca="1" si="120"/>
        <v>#N/A</v>
      </c>
      <c r="DR81" s="79" t="e">
        <f t="shared" ca="1" si="121"/>
        <v>#N/A</v>
      </c>
      <c r="DS81" s="79" t="e">
        <f t="shared" ca="1" si="122"/>
        <v>#N/A</v>
      </c>
      <c r="DT81" s="79" t="e">
        <f t="shared" ca="1" si="123"/>
        <v>#N/A</v>
      </c>
      <c r="DU81" s="79" t="e">
        <f t="shared" ca="1" si="124"/>
        <v>#N/A</v>
      </c>
      <c r="DV81" s="79" t="e">
        <f t="shared" ca="1" si="125"/>
        <v>#N/A</v>
      </c>
      <c r="DW81" s="79" t="e">
        <f t="shared" ca="1" si="126"/>
        <v>#N/A</v>
      </c>
      <c r="DX81" s="79" t="e">
        <f t="shared" ca="1" si="127"/>
        <v>#N/A</v>
      </c>
      <c r="DY81" s="79" t="e">
        <f t="shared" ca="1" si="128"/>
        <v>#N/A</v>
      </c>
      <c r="DZ81" s="80" t="e">
        <f t="shared" ca="1" si="143"/>
        <v>#N/A</v>
      </c>
      <c r="EA81" s="78" t="e">
        <f t="shared" ca="1" si="144"/>
        <v>#N/A</v>
      </c>
    </row>
    <row r="82" spans="1:131" s="85" customFormat="1" ht="16.2" thickBot="1" x14ac:dyDescent="0.35">
      <c r="A82" s="289" t="str">
        <f t="shared" ca="1" si="166"/>
        <v/>
      </c>
      <c r="B82" s="303">
        <f>B81+1</f>
        <v>74</v>
      </c>
      <c r="C82" s="304" t="s">
        <v>8</v>
      </c>
      <c r="D82" s="303" t="s">
        <v>1</v>
      </c>
      <c r="E82" s="303">
        <v>8</v>
      </c>
      <c r="F82" s="305">
        <v>2</v>
      </c>
      <c r="G82" s="305">
        <v>1</v>
      </c>
      <c r="H82" s="305">
        <v>1</v>
      </c>
      <c r="I82" s="305">
        <v>1</v>
      </c>
      <c r="J82" s="305">
        <v>2</v>
      </c>
      <c r="K82" s="305">
        <v>2</v>
      </c>
      <c r="L82" s="305">
        <v>1</v>
      </c>
      <c r="M82" s="305">
        <v>2</v>
      </c>
      <c r="N82" s="305">
        <f>SUM($F82:G82)</f>
        <v>3</v>
      </c>
      <c r="O82" s="305">
        <f>SUM($F82:H82)</f>
        <v>4</v>
      </c>
      <c r="P82" s="305">
        <f>SUM($F82:I82)</f>
        <v>5</v>
      </c>
      <c r="Q82" s="305">
        <f>SUM($F82:J82)</f>
        <v>7</v>
      </c>
      <c r="R82" s="305">
        <f>SUM($F82:K82)</f>
        <v>9</v>
      </c>
      <c r="S82" s="305">
        <f>SUM($F82:L82)</f>
        <v>10</v>
      </c>
      <c r="T82" s="305">
        <f>SUM($F82:M82)</f>
        <v>12</v>
      </c>
      <c r="U82" s="304"/>
      <c r="V82" s="303" t="str">
        <f t="shared" ref="V82:V145" si="186">$E$6</f>
        <v>Db</v>
      </c>
      <c r="W82" s="303" t="str">
        <f t="shared" ref="W82:W145" ca="1" si="187">OFFSET($E$6,0,$F82,1,1)</f>
        <v>Eb</v>
      </c>
      <c r="X82" s="303" t="str">
        <f t="shared" ref="X82:X145" ca="1" si="188">OFFSET($E$6,0,N82,1,1)</f>
        <v>E</v>
      </c>
      <c r="Y82" s="303" t="str">
        <f t="shared" ref="Y82:Y145" ca="1" si="189">OFFSET($E$6,0,O82,1,1)</f>
        <v>F</v>
      </c>
      <c r="Z82" s="303" t="str">
        <f t="shared" ref="Z82:Z145" ca="1" si="190">OFFSET($E$6,0,P82,1,1)</f>
        <v>Gb</v>
      </c>
      <c r="AA82" s="303" t="str">
        <f t="shared" ref="AA82:AA145" ca="1" si="191">OFFSET($E$6,0,Q82,1,1)</f>
        <v>Ab</v>
      </c>
      <c r="AB82" s="303" t="str">
        <f t="shared" ref="AB82:AB128" ca="1" si="192">OFFSET($E$6,0,R82,1,1)</f>
        <v>Bb</v>
      </c>
      <c r="AC82" s="303" t="str">
        <f t="shared" ref="AC82:AC89" ca="1" si="193">OFFSET($E$6,0,S82,1,1)</f>
        <v>B</v>
      </c>
      <c r="AD82" s="304">
        <f t="shared" ref="AD82:AD145" si="194">IF(LEN(V82)=1,_xlfn.UNICODE(V82),_xlfn.UNICODE(V82)+_xlfn.UNICODE("b"))</f>
        <v>166</v>
      </c>
      <c r="AE82" s="304">
        <f t="shared" ref="AE82:AE145" ca="1" si="195">IF(LEN(W82)=1,_xlfn.UNICODE(W82),_xlfn.UNICODE(W82)+_xlfn.UNICODE("b"))</f>
        <v>167</v>
      </c>
      <c r="AF82" s="304">
        <f t="shared" ref="AF82:AF145" ca="1" si="196">IF(LEN(X82)=1,_xlfn.UNICODE(X82),_xlfn.UNICODE(X82)+_xlfn.UNICODE("b"))</f>
        <v>69</v>
      </c>
      <c r="AG82" s="304">
        <f t="shared" ref="AG82:AG145" ca="1" si="197">IF(LEN(Y82)=1,_xlfn.UNICODE(Y82),_xlfn.UNICODE(Y82)+_xlfn.UNICODE("b"))</f>
        <v>70</v>
      </c>
      <c r="AH82" s="304">
        <f t="shared" ref="AH82:AH145" ca="1" si="198">IF(LEN(Z82)=1,_xlfn.UNICODE(Z82),_xlfn.UNICODE(Z82)+_xlfn.UNICODE("b"))</f>
        <v>169</v>
      </c>
      <c r="AI82" s="304">
        <f t="shared" ref="AI82:AI140" ca="1" si="199">IF(LEN(AA82)=1,_xlfn.UNICODE(AA82),_xlfn.UNICODE(AA82)+_xlfn.UNICODE("b"))</f>
        <v>163</v>
      </c>
      <c r="AJ82" s="304">
        <f t="shared" ref="AJ82:AJ128" ca="1" si="200">IF(LEN(AB82)=1,_xlfn.UNICODE(AB82),_xlfn.UNICODE(AB82)+_xlfn.UNICODE("b"))</f>
        <v>164</v>
      </c>
      <c r="AK82" s="304">
        <f t="shared" ref="AK82:AK89" ca="1" si="201">IF(LEN(AC82)=1,_xlfn.UNICODE(AC82),_xlfn.UNICODE(AC82)+_xlfn.UNICODE("b"))</f>
        <v>66</v>
      </c>
      <c r="AL82" s="294" t="str">
        <f>_xlfn.CONCAT(V82," dim")</f>
        <v>Db dim</v>
      </c>
      <c r="AM82" s="301" t="str">
        <f ca="1">_xlfn.CONCAT("*",Y82," min7")</f>
        <v>*F min7</v>
      </c>
      <c r="AN82" s="301" t="str">
        <f ca="1">_xlfn.CONCAT("*",Z82,"7")</f>
        <v>*Gb7</v>
      </c>
      <c r="AO82" s="294" t="str">
        <f ca="1">_xlfn.CONCAT(Y82," dim")</f>
        <v>F dim</v>
      </c>
      <c r="AP82" s="294" t="str">
        <f ca="1">_xlfn.CONCAT(Z82," maj")</f>
        <v>Gb maj</v>
      </c>
      <c r="AQ82" s="294" t="str">
        <f ca="1">_xlfn.CONCAT(AA82," min")</f>
        <v>Ab min</v>
      </c>
      <c r="AR82" s="294" t="str">
        <f ca="1">_xlfn.CONCAT(AB82," dim")</f>
        <v>Bb dim</v>
      </c>
      <c r="AS82" s="294" t="str">
        <f ca="1">_xlfn.CONCAT(AC82," alt b")</f>
        <v>B alt b</v>
      </c>
      <c r="AT82" s="294" t="str">
        <f t="shared" ca="1" si="184"/>
        <v/>
      </c>
      <c r="AU82" s="294" t="str">
        <f t="shared" ca="1" si="185"/>
        <v/>
      </c>
      <c r="AV82" s="294" t="str">
        <f t="shared" ca="1" si="185"/>
        <v/>
      </c>
      <c r="AW82" s="294">
        <f t="shared" ca="1" si="185"/>
        <v>1</v>
      </c>
      <c r="AX82" s="294" t="str">
        <f t="shared" ca="1" si="185"/>
        <v/>
      </c>
      <c r="AY82" s="294">
        <f t="shared" ca="1" si="185"/>
        <v>1</v>
      </c>
      <c r="AZ82" s="294" t="str">
        <f t="shared" ca="1" si="185"/>
        <v/>
      </c>
      <c r="BA82" s="294" t="str">
        <f t="shared" ca="1" si="185"/>
        <v/>
      </c>
      <c r="BB82" s="294" t="str">
        <f t="shared" ca="1" si="185"/>
        <v/>
      </c>
      <c r="BC82" s="294" t="str">
        <f t="shared" ca="1" si="185"/>
        <v/>
      </c>
      <c r="BD82" s="294" t="str">
        <f t="shared" ca="1" si="185"/>
        <v/>
      </c>
      <c r="BE82" s="294" t="str">
        <f t="shared" ca="1" si="185"/>
        <v/>
      </c>
      <c r="BF82" s="289">
        <f t="shared" ref="BF82:BF145" ca="1" si="202">COUNT(AT82:BE82)</f>
        <v>2</v>
      </c>
      <c r="BG82" s="302">
        <f t="shared" ref="BG82:BG145" ca="1" si="203">BF82/E82*100</f>
        <v>25</v>
      </c>
      <c r="BH82" s="289" t="str">
        <f t="shared" ref="BH82:BH145" ca="1" si="204">IF(AND(BG82&lt;=100,BG82&gt;90),1,IF(AND(BG82&lt;=90,BG82&gt;80),2,IF(AND(BG82&lt;=80,BG82&gt;70),3,IF(AND(BG82&lt;=70,BG82&gt;60),4,IF(AND(BG82&lt;=60,BG82&gt;50),5,IF(AND(BG82&lt;=50,BG82&gt;40),6,IF(AND(BG82&lt;=40,BG82&gt;30),7,"")))))))</f>
        <v/>
      </c>
      <c r="BI82" s="289" t="str">
        <f t="shared" ref="BI82:BI145" ca="1" si="205">IF($BH82=1,1,"")</f>
        <v/>
      </c>
      <c r="BJ82" s="289" t="str">
        <f t="shared" ref="BJ82:BJ145" ca="1" si="206">IF($BH82=2,1,"")</f>
        <v/>
      </c>
      <c r="BK82" s="289" t="str">
        <f t="shared" ref="BK82:BK145" ca="1" si="207">IF($BH82=3,1,"")</f>
        <v/>
      </c>
      <c r="BL82" s="289" t="str">
        <f t="shared" ref="BL82:BL145" ca="1" si="208">IF($BH82=4,1,"")</f>
        <v/>
      </c>
      <c r="BM82" s="289" t="str">
        <f t="shared" ref="BM82:BM145" ca="1" si="209">IF($BH82=5,1,"")</f>
        <v/>
      </c>
      <c r="BN82" s="289" t="str">
        <f t="shared" ref="BN82:BN145" ca="1" si="210">IF($BH82=6,1,"")</f>
        <v/>
      </c>
      <c r="BO82" s="289" t="str">
        <f t="shared" ref="BO82:BO145" ca="1" si="211">IF($BH82=7,1,"")</f>
        <v/>
      </c>
      <c r="BP82" s="289"/>
      <c r="BQ82" s="83" t="e">
        <f t="shared" ca="1" si="159"/>
        <v>#N/A</v>
      </c>
      <c r="BR82" s="82" t="e">
        <f t="shared" ca="1" si="160"/>
        <v>#N/A</v>
      </c>
      <c r="BS82" s="83" t="e">
        <f t="shared" ca="1" si="161"/>
        <v>#N/A</v>
      </c>
      <c r="BT82" s="52" t="e">
        <f t="shared" ca="1" si="148"/>
        <v>#N/A</v>
      </c>
      <c r="BU82" s="51"/>
      <c r="BV82" s="52" t="e">
        <f t="shared" ca="1" si="149"/>
        <v>#N/A</v>
      </c>
      <c r="BW82" s="84" t="e">
        <f ca="1">VLOOKUP($BI$6,INDIRECT($BT82):$BP$861,2,FALSE)</f>
        <v>#N/A</v>
      </c>
      <c r="BX82" s="79" t="e">
        <f t="shared" ca="1" si="131"/>
        <v>#N/A</v>
      </c>
      <c r="BY82" s="78" t="e">
        <f t="shared" ca="1" si="132"/>
        <v>#N/A</v>
      </c>
      <c r="BZ82" s="78" t="e">
        <f t="shared" ca="1" si="133"/>
        <v>#N/A</v>
      </c>
      <c r="CA82" s="78" t="e">
        <f t="shared" ca="1" si="134"/>
        <v>#N/A</v>
      </c>
      <c r="CB82" s="78" t="e">
        <f t="shared" ca="1" si="135"/>
        <v>#N/A</v>
      </c>
      <c r="CC82" s="78" t="e">
        <f t="shared" ca="1" si="103"/>
        <v>#N/A</v>
      </c>
      <c r="CD82" s="78" t="e">
        <f t="shared" ca="1" si="104"/>
        <v>#N/A</v>
      </c>
      <c r="CE82" s="78" t="e">
        <f t="shared" ca="1" si="105"/>
        <v>#N/A</v>
      </c>
      <c r="CF82" s="78" t="e">
        <f t="shared" ca="1" si="106"/>
        <v>#N/A</v>
      </c>
      <c r="CG82" s="78" t="e">
        <f t="shared" ca="1" si="107"/>
        <v>#N/A</v>
      </c>
      <c r="CH82" s="79" t="e">
        <f t="shared" ca="1" si="108"/>
        <v>#N/A</v>
      </c>
      <c r="CI82" s="79" t="e">
        <f t="shared" ca="1" si="109"/>
        <v>#N/A</v>
      </c>
      <c r="CJ82" s="79" t="e">
        <f t="shared" ca="1" si="110"/>
        <v>#N/A</v>
      </c>
      <c r="CK82" s="79" t="e">
        <f t="shared" ca="1" si="111"/>
        <v>#N/A</v>
      </c>
      <c r="CL82" s="79" t="e">
        <f t="shared" ca="1" si="112"/>
        <v>#N/A</v>
      </c>
      <c r="CM82" s="79" t="e">
        <f t="shared" ca="1" si="113"/>
        <v>#N/A</v>
      </c>
      <c r="CN82" s="79" t="e">
        <f t="shared" ca="1" si="114"/>
        <v>#N/A</v>
      </c>
      <c r="CO82" s="79" t="e">
        <f t="shared" ca="1" si="115"/>
        <v>#N/A</v>
      </c>
      <c r="CP82" s="80" t="e">
        <f t="shared" ca="1" si="136"/>
        <v>#N/A</v>
      </c>
      <c r="CQ82" s="78" t="e">
        <f t="shared" ca="1" si="137"/>
        <v>#N/A</v>
      </c>
      <c r="DA82" s="81" t="e">
        <f t="shared" ca="1" si="156"/>
        <v>#N/A</v>
      </c>
      <c r="DB82" s="82" t="e">
        <f t="shared" ca="1" si="157"/>
        <v>#N/A</v>
      </c>
      <c r="DC82" s="83" t="e">
        <f t="shared" ca="1" si="158"/>
        <v>#N/A</v>
      </c>
      <c r="DD82" s="52" t="e">
        <f t="shared" ca="1" si="150"/>
        <v>#N/A</v>
      </c>
      <c r="DE82" s="51"/>
      <c r="DF82" s="52" t="e">
        <f t="shared" ca="1" si="151"/>
        <v>#N/A</v>
      </c>
      <c r="DG82" s="84" t="e">
        <f ca="1">VLOOKUP($BI$6,INDIRECT($BT82):$BP$861,2,FALSE)</f>
        <v>#N/A</v>
      </c>
      <c r="DH82" s="79" t="e">
        <f t="shared" ca="1" si="138"/>
        <v>#N/A</v>
      </c>
      <c r="DI82" s="78" t="e">
        <f t="shared" ca="1" si="139"/>
        <v>#N/A</v>
      </c>
      <c r="DJ82" s="78" t="e">
        <f t="shared" ca="1" si="140"/>
        <v>#N/A</v>
      </c>
      <c r="DK82" s="78" t="e">
        <f t="shared" ca="1" si="141"/>
        <v>#N/A</v>
      </c>
      <c r="DL82" s="78" t="e">
        <f t="shared" ca="1" si="142"/>
        <v>#N/A</v>
      </c>
      <c r="DM82" s="78" t="e">
        <f t="shared" ca="1" si="116"/>
        <v>#N/A</v>
      </c>
      <c r="DN82" s="78" t="e">
        <f t="shared" ca="1" si="117"/>
        <v>#N/A</v>
      </c>
      <c r="DO82" s="78" t="e">
        <f t="shared" ca="1" si="118"/>
        <v>#N/A</v>
      </c>
      <c r="DP82" s="78" t="e">
        <f t="shared" ca="1" si="119"/>
        <v>#N/A</v>
      </c>
      <c r="DQ82" s="78" t="e">
        <f t="shared" ca="1" si="120"/>
        <v>#N/A</v>
      </c>
      <c r="DR82" s="79" t="e">
        <f t="shared" ca="1" si="121"/>
        <v>#N/A</v>
      </c>
      <c r="DS82" s="79" t="e">
        <f t="shared" ca="1" si="122"/>
        <v>#N/A</v>
      </c>
      <c r="DT82" s="79" t="e">
        <f t="shared" ca="1" si="123"/>
        <v>#N/A</v>
      </c>
      <c r="DU82" s="79" t="e">
        <f t="shared" ca="1" si="124"/>
        <v>#N/A</v>
      </c>
      <c r="DV82" s="79" t="e">
        <f t="shared" ca="1" si="125"/>
        <v>#N/A</v>
      </c>
      <c r="DW82" s="79" t="e">
        <f t="shared" ca="1" si="126"/>
        <v>#N/A</v>
      </c>
      <c r="DX82" s="79" t="e">
        <f t="shared" ca="1" si="127"/>
        <v>#N/A</v>
      </c>
      <c r="DY82" s="79" t="e">
        <f t="shared" ca="1" si="128"/>
        <v>#N/A</v>
      </c>
      <c r="DZ82" s="80" t="e">
        <f t="shared" ca="1" si="143"/>
        <v>#N/A</v>
      </c>
      <c r="EA82" s="78" t="e">
        <f t="shared" ca="1" si="144"/>
        <v>#N/A</v>
      </c>
    </row>
    <row r="83" spans="1:131" s="85" customFormat="1" ht="16.2" thickBot="1" x14ac:dyDescent="0.35">
      <c r="A83" s="289" t="str">
        <f t="shared" ca="1" si="166"/>
        <v/>
      </c>
      <c r="B83" s="303">
        <f t="shared" ref="B83:B148" si="212">B82+1</f>
        <v>75</v>
      </c>
      <c r="C83" s="304" t="s">
        <v>9</v>
      </c>
      <c r="D83" s="303" t="s">
        <v>1</v>
      </c>
      <c r="E83" s="303">
        <v>8</v>
      </c>
      <c r="F83" s="305">
        <v>2</v>
      </c>
      <c r="G83" s="305">
        <v>2</v>
      </c>
      <c r="H83" s="305">
        <v>1</v>
      </c>
      <c r="I83" s="305">
        <v>2</v>
      </c>
      <c r="J83" s="305">
        <v>1</v>
      </c>
      <c r="K83" s="305">
        <v>1</v>
      </c>
      <c r="L83" s="305">
        <v>2</v>
      </c>
      <c r="M83" s="305">
        <v>1</v>
      </c>
      <c r="N83" s="305">
        <f>SUM($F83:G83)</f>
        <v>4</v>
      </c>
      <c r="O83" s="305">
        <f>SUM($F83:H83)</f>
        <v>5</v>
      </c>
      <c r="P83" s="305">
        <f>SUM($F83:I83)</f>
        <v>7</v>
      </c>
      <c r="Q83" s="305">
        <f>SUM($F83:J83)</f>
        <v>8</v>
      </c>
      <c r="R83" s="305">
        <f>SUM($F83:K83)</f>
        <v>9</v>
      </c>
      <c r="S83" s="305">
        <f>SUM($F83:L83)</f>
        <v>11</v>
      </c>
      <c r="T83" s="305">
        <f>SUM($F83:M83)</f>
        <v>12</v>
      </c>
      <c r="U83" s="304"/>
      <c r="V83" s="303" t="str">
        <f t="shared" si="186"/>
        <v>Db</v>
      </c>
      <c r="W83" s="303" t="str">
        <f t="shared" ca="1" si="187"/>
        <v>Eb</v>
      </c>
      <c r="X83" s="303" t="str">
        <f t="shared" ca="1" si="188"/>
        <v>F</v>
      </c>
      <c r="Y83" s="303" t="str">
        <f t="shared" ca="1" si="189"/>
        <v>Gb</v>
      </c>
      <c r="Z83" s="303" t="str">
        <f t="shared" ca="1" si="190"/>
        <v>Ab</v>
      </c>
      <c r="AA83" s="303" t="str">
        <f t="shared" ca="1" si="191"/>
        <v>A</v>
      </c>
      <c r="AB83" s="303" t="str">
        <f t="shared" ca="1" si="192"/>
        <v>Bb</v>
      </c>
      <c r="AC83" s="303" t="str">
        <f t="shared" ca="1" si="193"/>
        <v>C</v>
      </c>
      <c r="AD83" s="304">
        <f t="shared" si="194"/>
        <v>166</v>
      </c>
      <c r="AE83" s="304">
        <f t="shared" ca="1" si="195"/>
        <v>167</v>
      </c>
      <c r="AF83" s="304">
        <f t="shared" ca="1" si="196"/>
        <v>70</v>
      </c>
      <c r="AG83" s="304">
        <f t="shared" ca="1" si="197"/>
        <v>169</v>
      </c>
      <c r="AH83" s="304">
        <f t="shared" ca="1" si="198"/>
        <v>163</v>
      </c>
      <c r="AI83" s="304">
        <f t="shared" ca="1" si="199"/>
        <v>65</v>
      </c>
      <c r="AJ83" s="304">
        <f t="shared" ca="1" si="200"/>
        <v>164</v>
      </c>
      <c r="AK83" s="304">
        <f t="shared" ca="1" si="201"/>
        <v>67</v>
      </c>
      <c r="AL83" s="294" t="str">
        <f>_xlfn.CONCAT(V83," maj")</f>
        <v>Db maj</v>
      </c>
      <c r="AM83" s="294" t="str">
        <f t="shared" ref="AM83:AM88" ca="1" si="213">_xlfn.CONCAT(W83," dim")</f>
        <v>Eb dim</v>
      </c>
      <c r="AN83" s="294" t="str">
        <f ca="1">_xlfn.CONCAT(X83," min4")</f>
        <v>F min4</v>
      </c>
      <c r="AO83" s="294" t="str">
        <f ca="1">_xlfn.CONCAT(Y83," dim")</f>
        <v>Gb dim</v>
      </c>
      <c r="AP83" s="301" t="str">
        <f ca="1">_xlfn.CONCAT(Z83, " sus2/4 - or - *",AB83," min7")</f>
        <v>Ab sus2/4 - or - *Bb min7</v>
      </c>
      <c r="AQ83" s="294" t="str">
        <f ca="1">_xlfn.CONCAT(AA83," dim")</f>
        <v>A dim</v>
      </c>
      <c r="AR83" s="294" t="str">
        <f ca="1">_xlfn.CONCAT(AB83," min")</f>
        <v>Bb min</v>
      </c>
      <c r="AS83" s="294" t="str">
        <f t="shared" ref="AS83:AS89" ca="1" si="214">_xlfn.CONCAT(AC83," dim")</f>
        <v>C dim</v>
      </c>
      <c r="AT83" s="294" t="str">
        <f t="shared" ca="1" si="184"/>
        <v/>
      </c>
      <c r="AU83" s="294" t="str">
        <f t="shared" ca="1" si="185"/>
        <v/>
      </c>
      <c r="AV83" s="294" t="str">
        <f t="shared" ca="1" si="185"/>
        <v/>
      </c>
      <c r="AW83" s="294">
        <f t="shared" ca="1" si="185"/>
        <v>1</v>
      </c>
      <c r="AX83" s="294" t="str">
        <f t="shared" ca="1" si="185"/>
        <v/>
      </c>
      <c r="AY83" s="294">
        <f t="shared" ca="1" si="185"/>
        <v>1</v>
      </c>
      <c r="AZ83" s="294" t="str">
        <f t="shared" ca="1" si="185"/>
        <v/>
      </c>
      <c r="BA83" s="294" t="str">
        <f t="shared" ca="1" si="185"/>
        <v/>
      </c>
      <c r="BB83" s="294" t="str">
        <f t="shared" ca="1" si="185"/>
        <v/>
      </c>
      <c r="BC83" s="294" t="str">
        <f t="shared" ca="1" si="185"/>
        <v/>
      </c>
      <c r="BD83" s="294" t="str">
        <f t="shared" ca="1" si="185"/>
        <v/>
      </c>
      <c r="BE83" s="294" t="str">
        <f t="shared" ca="1" si="185"/>
        <v/>
      </c>
      <c r="BF83" s="289">
        <f t="shared" ca="1" si="202"/>
        <v>2</v>
      </c>
      <c r="BG83" s="302">
        <f t="shared" ca="1" si="203"/>
        <v>25</v>
      </c>
      <c r="BH83" s="289" t="str">
        <f t="shared" ca="1" si="204"/>
        <v/>
      </c>
      <c r="BI83" s="289" t="str">
        <f t="shared" ca="1" si="205"/>
        <v/>
      </c>
      <c r="BJ83" s="289" t="str">
        <f t="shared" ca="1" si="206"/>
        <v/>
      </c>
      <c r="BK83" s="289" t="str">
        <f t="shared" ca="1" si="207"/>
        <v/>
      </c>
      <c r="BL83" s="289" t="str">
        <f t="shared" ca="1" si="208"/>
        <v/>
      </c>
      <c r="BM83" s="289" t="str">
        <f t="shared" ca="1" si="209"/>
        <v/>
      </c>
      <c r="BN83" s="289" t="str">
        <f t="shared" ca="1" si="210"/>
        <v/>
      </c>
      <c r="BO83" s="289" t="str">
        <f t="shared" ca="1" si="211"/>
        <v/>
      </c>
      <c r="BP83" s="289"/>
      <c r="BQ83" s="83" t="e">
        <f t="shared" ca="1" si="159"/>
        <v>#N/A</v>
      </c>
      <c r="BR83" s="82" t="e">
        <f t="shared" ca="1" si="160"/>
        <v>#N/A</v>
      </c>
      <c r="BS83" s="83" t="e">
        <f t="shared" ca="1" si="161"/>
        <v>#N/A</v>
      </c>
      <c r="BT83" s="52" t="e">
        <f t="shared" ca="1" si="148"/>
        <v>#N/A</v>
      </c>
      <c r="BU83" s="51"/>
      <c r="BV83" s="52" t="e">
        <f t="shared" ca="1" si="149"/>
        <v>#N/A</v>
      </c>
      <c r="BW83" s="84" t="e">
        <f ca="1">VLOOKUP($BI$6,INDIRECT($BT83):$BP$861,2,FALSE)</f>
        <v>#N/A</v>
      </c>
      <c r="BX83" s="79" t="e">
        <f t="shared" ca="1" si="131"/>
        <v>#N/A</v>
      </c>
      <c r="BY83" s="78" t="e">
        <f t="shared" ca="1" si="132"/>
        <v>#N/A</v>
      </c>
      <c r="BZ83" s="78" t="e">
        <f t="shared" ca="1" si="133"/>
        <v>#N/A</v>
      </c>
      <c r="CA83" s="78" t="e">
        <f t="shared" ca="1" si="134"/>
        <v>#N/A</v>
      </c>
      <c r="CB83" s="78" t="e">
        <f t="shared" ca="1" si="135"/>
        <v>#N/A</v>
      </c>
      <c r="CC83" s="78" t="e">
        <f t="shared" ca="1" si="103"/>
        <v>#N/A</v>
      </c>
      <c r="CD83" s="78" t="e">
        <f t="shared" ca="1" si="104"/>
        <v>#N/A</v>
      </c>
      <c r="CE83" s="78" t="e">
        <f t="shared" ca="1" si="105"/>
        <v>#N/A</v>
      </c>
      <c r="CF83" s="78" t="e">
        <f t="shared" ca="1" si="106"/>
        <v>#N/A</v>
      </c>
      <c r="CG83" s="78" t="e">
        <f t="shared" ca="1" si="107"/>
        <v>#N/A</v>
      </c>
      <c r="CH83" s="79" t="e">
        <f t="shared" ca="1" si="108"/>
        <v>#N/A</v>
      </c>
      <c r="CI83" s="79" t="e">
        <f t="shared" ca="1" si="109"/>
        <v>#N/A</v>
      </c>
      <c r="CJ83" s="79" t="e">
        <f t="shared" ca="1" si="110"/>
        <v>#N/A</v>
      </c>
      <c r="CK83" s="79" t="e">
        <f t="shared" ca="1" si="111"/>
        <v>#N/A</v>
      </c>
      <c r="CL83" s="79" t="e">
        <f t="shared" ca="1" si="112"/>
        <v>#N/A</v>
      </c>
      <c r="CM83" s="79" t="e">
        <f t="shared" ca="1" si="113"/>
        <v>#N/A</v>
      </c>
      <c r="CN83" s="79" t="e">
        <f t="shared" ca="1" si="114"/>
        <v>#N/A</v>
      </c>
      <c r="CO83" s="79" t="e">
        <f t="shared" ca="1" si="115"/>
        <v>#N/A</v>
      </c>
      <c r="CP83" s="80" t="e">
        <f t="shared" ca="1" si="136"/>
        <v>#N/A</v>
      </c>
      <c r="CQ83" s="78" t="e">
        <f t="shared" ca="1" si="137"/>
        <v>#N/A</v>
      </c>
      <c r="DA83" s="81" t="e">
        <f t="shared" ca="1" si="156"/>
        <v>#N/A</v>
      </c>
      <c r="DB83" s="82" t="e">
        <f t="shared" ca="1" si="157"/>
        <v>#N/A</v>
      </c>
      <c r="DC83" s="83" t="e">
        <f t="shared" ca="1" si="158"/>
        <v>#N/A</v>
      </c>
      <c r="DD83" s="52" t="e">
        <f t="shared" ca="1" si="150"/>
        <v>#N/A</v>
      </c>
      <c r="DE83" s="51"/>
      <c r="DF83" s="52" t="e">
        <f t="shared" ca="1" si="151"/>
        <v>#N/A</v>
      </c>
      <c r="DG83" s="84" t="e">
        <f ca="1">VLOOKUP($BI$6,INDIRECT($BT83):$BP$861,2,FALSE)</f>
        <v>#N/A</v>
      </c>
      <c r="DH83" s="79" t="e">
        <f t="shared" ca="1" si="138"/>
        <v>#N/A</v>
      </c>
      <c r="DI83" s="78" t="e">
        <f t="shared" ca="1" si="139"/>
        <v>#N/A</v>
      </c>
      <c r="DJ83" s="78" t="e">
        <f t="shared" ca="1" si="140"/>
        <v>#N/A</v>
      </c>
      <c r="DK83" s="78" t="e">
        <f t="shared" ca="1" si="141"/>
        <v>#N/A</v>
      </c>
      <c r="DL83" s="78" t="e">
        <f t="shared" ca="1" si="142"/>
        <v>#N/A</v>
      </c>
      <c r="DM83" s="78" t="e">
        <f t="shared" ca="1" si="116"/>
        <v>#N/A</v>
      </c>
      <c r="DN83" s="78" t="e">
        <f t="shared" ca="1" si="117"/>
        <v>#N/A</v>
      </c>
      <c r="DO83" s="78" t="e">
        <f t="shared" ca="1" si="118"/>
        <v>#N/A</v>
      </c>
      <c r="DP83" s="78" t="e">
        <f t="shared" ca="1" si="119"/>
        <v>#N/A</v>
      </c>
      <c r="DQ83" s="78" t="e">
        <f t="shared" ca="1" si="120"/>
        <v>#N/A</v>
      </c>
      <c r="DR83" s="79" t="e">
        <f t="shared" ca="1" si="121"/>
        <v>#N/A</v>
      </c>
      <c r="DS83" s="79" t="e">
        <f t="shared" ca="1" si="122"/>
        <v>#N/A</v>
      </c>
      <c r="DT83" s="79" t="e">
        <f t="shared" ca="1" si="123"/>
        <v>#N/A</v>
      </c>
      <c r="DU83" s="79" t="e">
        <f t="shared" ca="1" si="124"/>
        <v>#N/A</v>
      </c>
      <c r="DV83" s="79" t="e">
        <f t="shared" ca="1" si="125"/>
        <v>#N/A</v>
      </c>
      <c r="DW83" s="79" t="e">
        <f t="shared" ca="1" si="126"/>
        <v>#N/A</v>
      </c>
      <c r="DX83" s="79" t="e">
        <f t="shared" ca="1" si="127"/>
        <v>#N/A</v>
      </c>
      <c r="DY83" s="79" t="e">
        <f t="shared" ca="1" si="128"/>
        <v>#N/A</v>
      </c>
      <c r="DZ83" s="80" t="e">
        <f t="shared" ca="1" si="143"/>
        <v>#N/A</v>
      </c>
      <c r="EA83" s="78" t="e">
        <f t="shared" ca="1" si="144"/>
        <v>#N/A</v>
      </c>
    </row>
    <row r="84" spans="1:131" s="85" customFormat="1" ht="16.2" thickBot="1" x14ac:dyDescent="0.35">
      <c r="A84" s="289" t="str">
        <f t="shared" ca="1" si="166"/>
        <v/>
      </c>
      <c r="B84" s="303">
        <f t="shared" si="212"/>
        <v>76</v>
      </c>
      <c r="C84" s="304" t="s">
        <v>10</v>
      </c>
      <c r="D84" s="303" t="s">
        <v>1</v>
      </c>
      <c r="E84" s="303">
        <v>8</v>
      </c>
      <c r="F84" s="305">
        <v>2</v>
      </c>
      <c r="G84" s="305">
        <v>1</v>
      </c>
      <c r="H84" s="305">
        <v>2</v>
      </c>
      <c r="I84" s="305">
        <v>2</v>
      </c>
      <c r="J84" s="305">
        <v>1</v>
      </c>
      <c r="K84" s="305">
        <v>1</v>
      </c>
      <c r="L84" s="305">
        <v>2</v>
      </c>
      <c r="M84" s="305">
        <v>1</v>
      </c>
      <c r="N84" s="305">
        <f>SUM($F84:G84)</f>
        <v>3</v>
      </c>
      <c r="O84" s="305">
        <f>SUM($F84:H84)</f>
        <v>5</v>
      </c>
      <c r="P84" s="305">
        <f>SUM($F84:I84)</f>
        <v>7</v>
      </c>
      <c r="Q84" s="305">
        <f>SUM($F84:J84)</f>
        <v>8</v>
      </c>
      <c r="R84" s="305">
        <f>SUM($F84:K84)</f>
        <v>9</v>
      </c>
      <c r="S84" s="305">
        <f>SUM($F84:L84)</f>
        <v>11</v>
      </c>
      <c r="T84" s="305">
        <f>SUM($F84:M84)</f>
        <v>12</v>
      </c>
      <c r="U84" s="304"/>
      <c r="V84" s="303" t="str">
        <f t="shared" si="186"/>
        <v>Db</v>
      </c>
      <c r="W84" s="303" t="str">
        <f t="shared" ca="1" si="187"/>
        <v>Eb</v>
      </c>
      <c r="X84" s="303" t="str">
        <f t="shared" ca="1" si="188"/>
        <v>E</v>
      </c>
      <c r="Y84" s="303" t="str">
        <f t="shared" ca="1" si="189"/>
        <v>Gb</v>
      </c>
      <c r="Z84" s="303" t="str">
        <f t="shared" ca="1" si="190"/>
        <v>Ab</v>
      </c>
      <c r="AA84" s="303" t="str">
        <f t="shared" ca="1" si="191"/>
        <v>A</v>
      </c>
      <c r="AB84" s="303" t="str">
        <f t="shared" ca="1" si="192"/>
        <v>Bb</v>
      </c>
      <c r="AC84" s="303" t="str">
        <f t="shared" ca="1" si="193"/>
        <v>C</v>
      </c>
      <c r="AD84" s="304">
        <f t="shared" si="194"/>
        <v>166</v>
      </c>
      <c r="AE84" s="304">
        <f t="shared" ca="1" si="195"/>
        <v>167</v>
      </c>
      <c r="AF84" s="304">
        <f t="shared" ca="1" si="196"/>
        <v>69</v>
      </c>
      <c r="AG84" s="304">
        <f t="shared" ca="1" si="197"/>
        <v>169</v>
      </c>
      <c r="AH84" s="304">
        <f t="shared" ca="1" si="198"/>
        <v>163</v>
      </c>
      <c r="AI84" s="304">
        <f t="shared" ca="1" si="199"/>
        <v>65</v>
      </c>
      <c r="AJ84" s="304">
        <f t="shared" ca="1" si="200"/>
        <v>164</v>
      </c>
      <c r="AK84" s="304">
        <f t="shared" ca="1" si="201"/>
        <v>67</v>
      </c>
      <c r="AL84" s="294" t="str">
        <f>_xlfn.CONCAT(V84," min")</f>
        <v>Db min</v>
      </c>
      <c r="AM84" s="294" t="str">
        <f t="shared" ca="1" si="213"/>
        <v>Eb dim</v>
      </c>
      <c r="AN84" s="294" t="str">
        <f ca="1">_xlfn.CONCAT(X84," alt b")</f>
        <v>E alt b</v>
      </c>
      <c r="AO84" s="294" t="str">
        <f ca="1">_xlfn.CONCAT(Y84," dim")</f>
        <v>Gb dim</v>
      </c>
      <c r="AP84" s="301" t="str">
        <f ca="1">_xlfn.CONCAT(Z84, " sus2/4 - or - *",AB84," min7")</f>
        <v>Ab sus2/4 - or - *Bb min7</v>
      </c>
      <c r="AQ84" s="294" t="str">
        <f ca="1">_xlfn.CONCAT(AA84," dim")</f>
        <v>A dim</v>
      </c>
      <c r="AR84" s="294" t="str">
        <f ca="1">_xlfn.CONCAT(AB84," dim")</f>
        <v>Bb dim</v>
      </c>
      <c r="AS84" s="294" t="str">
        <f t="shared" ca="1" si="214"/>
        <v>C dim</v>
      </c>
      <c r="AT84" s="294" t="str">
        <f t="shared" ca="1" si="184"/>
        <v/>
      </c>
      <c r="AU84" s="294" t="str">
        <f t="shared" ca="1" si="185"/>
        <v/>
      </c>
      <c r="AV84" s="294" t="str">
        <f t="shared" ca="1" si="185"/>
        <v/>
      </c>
      <c r="AW84" s="294">
        <f t="shared" ca="1" si="185"/>
        <v>1</v>
      </c>
      <c r="AX84" s="294" t="str">
        <f t="shared" ca="1" si="185"/>
        <v/>
      </c>
      <c r="AY84" s="294" t="str">
        <f t="shared" ca="1" si="185"/>
        <v/>
      </c>
      <c r="AZ84" s="294" t="str">
        <f t="shared" ca="1" si="185"/>
        <v/>
      </c>
      <c r="BA84" s="294" t="str">
        <f t="shared" ca="1" si="185"/>
        <v/>
      </c>
      <c r="BB84" s="294" t="str">
        <f t="shared" ca="1" si="185"/>
        <v/>
      </c>
      <c r="BC84" s="294" t="str">
        <f t="shared" ca="1" si="185"/>
        <v/>
      </c>
      <c r="BD84" s="294" t="str">
        <f t="shared" ca="1" si="185"/>
        <v/>
      </c>
      <c r="BE84" s="294" t="str">
        <f t="shared" ca="1" si="185"/>
        <v/>
      </c>
      <c r="BF84" s="289">
        <f t="shared" ca="1" si="202"/>
        <v>1</v>
      </c>
      <c r="BG84" s="302">
        <f t="shared" ca="1" si="203"/>
        <v>12.5</v>
      </c>
      <c r="BH84" s="289" t="str">
        <f t="shared" ca="1" si="204"/>
        <v/>
      </c>
      <c r="BI84" s="289" t="str">
        <f t="shared" ca="1" si="205"/>
        <v/>
      </c>
      <c r="BJ84" s="289" t="str">
        <f t="shared" ca="1" si="206"/>
        <v/>
      </c>
      <c r="BK84" s="289" t="str">
        <f t="shared" ca="1" si="207"/>
        <v/>
      </c>
      <c r="BL84" s="289" t="str">
        <f t="shared" ca="1" si="208"/>
        <v/>
      </c>
      <c r="BM84" s="289" t="str">
        <f t="shared" ca="1" si="209"/>
        <v/>
      </c>
      <c r="BN84" s="289" t="str">
        <f t="shared" ca="1" si="210"/>
        <v/>
      </c>
      <c r="BO84" s="289" t="str">
        <f t="shared" ca="1" si="211"/>
        <v/>
      </c>
      <c r="BP84" s="289"/>
      <c r="BQ84" s="83" t="e">
        <f t="shared" ca="1" si="159"/>
        <v>#N/A</v>
      </c>
      <c r="BR84" s="82" t="e">
        <f t="shared" ca="1" si="160"/>
        <v>#N/A</v>
      </c>
      <c r="BS84" s="83" t="e">
        <f t="shared" ca="1" si="161"/>
        <v>#N/A</v>
      </c>
      <c r="BT84" s="52" t="e">
        <f t="shared" ca="1" si="148"/>
        <v>#N/A</v>
      </c>
      <c r="BU84" s="51"/>
      <c r="BV84" s="52" t="e">
        <f t="shared" ca="1" si="149"/>
        <v>#N/A</v>
      </c>
      <c r="BW84" s="84" t="e">
        <f ca="1">VLOOKUP($BI$6,INDIRECT($BT84):$BP$861,2,FALSE)</f>
        <v>#N/A</v>
      </c>
      <c r="BX84" s="79" t="e">
        <f t="shared" ca="1" si="131"/>
        <v>#N/A</v>
      </c>
      <c r="BY84" s="78" t="e">
        <f t="shared" ca="1" si="132"/>
        <v>#N/A</v>
      </c>
      <c r="BZ84" s="78" t="e">
        <f t="shared" ca="1" si="133"/>
        <v>#N/A</v>
      </c>
      <c r="CA84" s="78" t="e">
        <f t="shared" ca="1" si="134"/>
        <v>#N/A</v>
      </c>
      <c r="CB84" s="78" t="e">
        <f t="shared" ca="1" si="135"/>
        <v>#N/A</v>
      </c>
      <c r="CC84" s="78" t="e">
        <f t="shared" ca="1" si="103"/>
        <v>#N/A</v>
      </c>
      <c r="CD84" s="78" t="e">
        <f t="shared" ca="1" si="104"/>
        <v>#N/A</v>
      </c>
      <c r="CE84" s="78" t="e">
        <f t="shared" ca="1" si="105"/>
        <v>#N/A</v>
      </c>
      <c r="CF84" s="78" t="e">
        <f t="shared" ca="1" si="106"/>
        <v>#N/A</v>
      </c>
      <c r="CG84" s="78" t="e">
        <f t="shared" ca="1" si="107"/>
        <v>#N/A</v>
      </c>
      <c r="CH84" s="79" t="e">
        <f t="shared" ca="1" si="108"/>
        <v>#N/A</v>
      </c>
      <c r="CI84" s="79" t="e">
        <f t="shared" ca="1" si="109"/>
        <v>#N/A</v>
      </c>
      <c r="CJ84" s="79" t="e">
        <f t="shared" ca="1" si="110"/>
        <v>#N/A</v>
      </c>
      <c r="CK84" s="79" t="e">
        <f t="shared" ca="1" si="111"/>
        <v>#N/A</v>
      </c>
      <c r="CL84" s="79" t="e">
        <f t="shared" ca="1" si="112"/>
        <v>#N/A</v>
      </c>
      <c r="CM84" s="79" t="e">
        <f t="shared" ca="1" si="113"/>
        <v>#N/A</v>
      </c>
      <c r="CN84" s="79" t="e">
        <f t="shared" ca="1" si="114"/>
        <v>#N/A</v>
      </c>
      <c r="CO84" s="79" t="e">
        <f t="shared" ca="1" si="115"/>
        <v>#N/A</v>
      </c>
      <c r="CP84" s="80" t="e">
        <f t="shared" ca="1" si="136"/>
        <v>#N/A</v>
      </c>
      <c r="CQ84" s="78" t="e">
        <f t="shared" ca="1" si="137"/>
        <v>#N/A</v>
      </c>
      <c r="DA84" s="81" t="e">
        <f t="shared" ca="1" si="156"/>
        <v>#N/A</v>
      </c>
      <c r="DB84" s="82" t="e">
        <f t="shared" ca="1" si="157"/>
        <v>#N/A</v>
      </c>
      <c r="DC84" s="83" t="e">
        <f t="shared" ca="1" si="158"/>
        <v>#N/A</v>
      </c>
      <c r="DD84" s="52" t="e">
        <f t="shared" ca="1" si="150"/>
        <v>#N/A</v>
      </c>
      <c r="DE84" s="51"/>
      <c r="DF84" s="52" t="e">
        <f t="shared" ca="1" si="151"/>
        <v>#N/A</v>
      </c>
      <c r="DG84" s="84" t="e">
        <f ca="1">VLOOKUP($BI$6,INDIRECT($BT84):$BP$861,2,FALSE)</f>
        <v>#N/A</v>
      </c>
      <c r="DH84" s="79" t="e">
        <f t="shared" ca="1" si="138"/>
        <v>#N/A</v>
      </c>
      <c r="DI84" s="78" t="e">
        <f t="shared" ca="1" si="139"/>
        <v>#N/A</v>
      </c>
      <c r="DJ84" s="78" t="e">
        <f t="shared" ca="1" si="140"/>
        <v>#N/A</v>
      </c>
      <c r="DK84" s="78" t="e">
        <f t="shared" ca="1" si="141"/>
        <v>#N/A</v>
      </c>
      <c r="DL84" s="78" t="e">
        <f t="shared" ca="1" si="142"/>
        <v>#N/A</v>
      </c>
      <c r="DM84" s="78" t="e">
        <f t="shared" ca="1" si="116"/>
        <v>#N/A</v>
      </c>
      <c r="DN84" s="78" t="e">
        <f t="shared" ca="1" si="117"/>
        <v>#N/A</v>
      </c>
      <c r="DO84" s="78" t="e">
        <f t="shared" ca="1" si="118"/>
        <v>#N/A</v>
      </c>
      <c r="DP84" s="78" t="e">
        <f t="shared" ca="1" si="119"/>
        <v>#N/A</v>
      </c>
      <c r="DQ84" s="78" t="e">
        <f t="shared" ca="1" si="120"/>
        <v>#N/A</v>
      </c>
      <c r="DR84" s="79" t="e">
        <f t="shared" ca="1" si="121"/>
        <v>#N/A</v>
      </c>
      <c r="DS84" s="79" t="e">
        <f t="shared" ca="1" si="122"/>
        <v>#N/A</v>
      </c>
      <c r="DT84" s="79" t="e">
        <f t="shared" ca="1" si="123"/>
        <v>#N/A</v>
      </c>
      <c r="DU84" s="79" t="e">
        <f t="shared" ca="1" si="124"/>
        <v>#N/A</v>
      </c>
      <c r="DV84" s="79" t="e">
        <f t="shared" ca="1" si="125"/>
        <v>#N/A</v>
      </c>
      <c r="DW84" s="79" t="e">
        <f t="shared" ca="1" si="126"/>
        <v>#N/A</v>
      </c>
      <c r="DX84" s="79" t="e">
        <f t="shared" ca="1" si="127"/>
        <v>#N/A</v>
      </c>
      <c r="DY84" s="79" t="e">
        <f t="shared" ca="1" si="128"/>
        <v>#N/A</v>
      </c>
      <c r="DZ84" s="80" t="e">
        <f t="shared" ca="1" si="143"/>
        <v>#N/A</v>
      </c>
      <c r="EA84" s="78" t="e">
        <f t="shared" ca="1" si="144"/>
        <v>#N/A</v>
      </c>
    </row>
    <row r="85" spans="1:131" s="85" customFormat="1" ht="16.2" thickBot="1" x14ac:dyDescent="0.35">
      <c r="A85" s="289" t="str">
        <f t="shared" ca="1" si="166"/>
        <v/>
      </c>
      <c r="B85" s="303">
        <f t="shared" si="212"/>
        <v>77</v>
      </c>
      <c r="C85" s="304" t="s">
        <v>11</v>
      </c>
      <c r="D85" s="303" t="s">
        <v>1</v>
      </c>
      <c r="E85" s="303">
        <v>8</v>
      </c>
      <c r="F85" s="305">
        <v>2</v>
      </c>
      <c r="G85" s="305">
        <v>1</v>
      </c>
      <c r="H85" s="305">
        <v>2</v>
      </c>
      <c r="I85" s="305">
        <v>2</v>
      </c>
      <c r="J85" s="305">
        <v>1</v>
      </c>
      <c r="K85" s="305">
        <v>2</v>
      </c>
      <c r="L85" s="305">
        <v>1</v>
      </c>
      <c r="M85" s="305">
        <v>1</v>
      </c>
      <c r="N85" s="305">
        <f>SUM($F85:G85)</f>
        <v>3</v>
      </c>
      <c r="O85" s="305">
        <f>SUM($F85:H85)</f>
        <v>5</v>
      </c>
      <c r="P85" s="305">
        <f>SUM($F85:I85)</f>
        <v>7</v>
      </c>
      <c r="Q85" s="305">
        <f>SUM($F85:J85)</f>
        <v>8</v>
      </c>
      <c r="R85" s="305">
        <f>SUM($F85:K85)</f>
        <v>10</v>
      </c>
      <c r="S85" s="305">
        <f>SUM($F85:L85)</f>
        <v>11</v>
      </c>
      <c r="T85" s="305">
        <f>SUM($F85:M85)</f>
        <v>12</v>
      </c>
      <c r="U85" s="304"/>
      <c r="V85" s="303" t="str">
        <f t="shared" si="186"/>
        <v>Db</v>
      </c>
      <c r="W85" s="303" t="str">
        <f t="shared" ca="1" si="187"/>
        <v>Eb</v>
      </c>
      <c r="X85" s="303" t="str">
        <f t="shared" ca="1" si="188"/>
        <v>E</v>
      </c>
      <c r="Y85" s="303" t="str">
        <f t="shared" ca="1" si="189"/>
        <v>Gb</v>
      </c>
      <c r="Z85" s="303" t="str">
        <f t="shared" ca="1" si="190"/>
        <v>Ab</v>
      </c>
      <c r="AA85" s="303" t="str">
        <f t="shared" ca="1" si="191"/>
        <v>A</v>
      </c>
      <c r="AB85" s="303" t="str">
        <f t="shared" ca="1" si="192"/>
        <v>B</v>
      </c>
      <c r="AC85" s="303" t="str">
        <f t="shared" ca="1" si="193"/>
        <v>C</v>
      </c>
      <c r="AD85" s="304">
        <f t="shared" si="194"/>
        <v>166</v>
      </c>
      <c r="AE85" s="304">
        <f t="shared" ca="1" si="195"/>
        <v>167</v>
      </c>
      <c r="AF85" s="304">
        <f t="shared" ca="1" si="196"/>
        <v>69</v>
      </c>
      <c r="AG85" s="304">
        <f t="shared" ca="1" si="197"/>
        <v>169</v>
      </c>
      <c r="AH85" s="304">
        <f t="shared" ca="1" si="198"/>
        <v>163</v>
      </c>
      <c r="AI85" s="304">
        <f t="shared" ca="1" si="199"/>
        <v>65</v>
      </c>
      <c r="AJ85" s="304">
        <f t="shared" ca="1" si="200"/>
        <v>66</v>
      </c>
      <c r="AK85" s="304">
        <f t="shared" ca="1" si="201"/>
        <v>67</v>
      </c>
      <c r="AL85" s="294" t="str">
        <f>_xlfn.CONCAT(V85," min")</f>
        <v>Db min</v>
      </c>
      <c r="AM85" s="294" t="str">
        <f t="shared" ca="1" si="213"/>
        <v>Eb dim</v>
      </c>
      <c r="AN85" s="294" t="str">
        <f ca="1">_xlfn.CONCAT(X85," maj")</f>
        <v>E maj</v>
      </c>
      <c r="AO85" s="294" t="str">
        <f ca="1">_xlfn.CONCAT(Y85," dim")</f>
        <v>Gb dim</v>
      </c>
      <c r="AP85" s="294" t="str">
        <f ca="1">_xlfn.CONCAT(Z85," min4")</f>
        <v>Ab min4</v>
      </c>
      <c r="AQ85" s="294" t="str">
        <f ca="1">_xlfn.CONCAT(AA85," dim")</f>
        <v>A dim</v>
      </c>
      <c r="AR85" s="301" t="str">
        <f ca="1">_xlfn.CONCAT(AB85," sus2/4 - or - *",V85," min7")</f>
        <v>B sus2/4 - or - *Db min7</v>
      </c>
      <c r="AS85" s="294" t="str">
        <f t="shared" ca="1" si="214"/>
        <v>C dim</v>
      </c>
      <c r="AT85" s="294" t="str">
        <f t="shared" ca="1" si="184"/>
        <v/>
      </c>
      <c r="AU85" s="294" t="str">
        <f t="shared" ca="1" si="185"/>
        <v/>
      </c>
      <c r="AV85" s="294" t="str">
        <f t="shared" ca="1" si="185"/>
        <v/>
      </c>
      <c r="AW85" s="294">
        <f t="shared" ca="1" si="185"/>
        <v>1</v>
      </c>
      <c r="AX85" s="294" t="str">
        <f t="shared" ca="1" si="185"/>
        <v/>
      </c>
      <c r="AY85" s="294" t="str">
        <f t="shared" ca="1" si="185"/>
        <v/>
      </c>
      <c r="AZ85" s="294" t="str">
        <f t="shared" ca="1" si="185"/>
        <v/>
      </c>
      <c r="BA85" s="294" t="str">
        <f t="shared" ca="1" si="185"/>
        <v/>
      </c>
      <c r="BB85" s="294" t="str">
        <f t="shared" ca="1" si="185"/>
        <v/>
      </c>
      <c r="BC85" s="294" t="str">
        <f t="shared" ca="1" si="185"/>
        <v/>
      </c>
      <c r="BD85" s="294" t="str">
        <f t="shared" ca="1" si="185"/>
        <v/>
      </c>
      <c r="BE85" s="294" t="str">
        <f t="shared" ca="1" si="185"/>
        <v/>
      </c>
      <c r="BF85" s="289">
        <f t="shared" ca="1" si="202"/>
        <v>1</v>
      </c>
      <c r="BG85" s="302">
        <f t="shared" ca="1" si="203"/>
        <v>12.5</v>
      </c>
      <c r="BH85" s="289" t="str">
        <f t="shared" ca="1" si="204"/>
        <v/>
      </c>
      <c r="BI85" s="289" t="str">
        <f t="shared" ca="1" si="205"/>
        <v/>
      </c>
      <c r="BJ85" s="289" t="str">
        <f t="shared" ca="1" si="206"/>
        <v/>
      </c>
      <c r="BK85" s="289" t="str">
        <f t="shared" ca="1" si="207"/>
        <v/>
      </c>
      <c r="BL85" s="289" t="str">
        <f t="shared" ca="1" si="208"/>
        <v/>
      </c>
      <c r="BM85" s="289" t="str">
        <f t="shared" ca="1" si="209"/>
        <v/>
      </c>
      <c r="BN85" s="289" t="str">
        <f t="shared" ca="1" si="210"/>
        <v/>
      </c>
      <c r="BO85" s="289" t="str">
        <f t="shared" ca="1" si="211"/>
        <v/>
      </c>
      <c r="BP85" s="289"/>
      <c r="BQ85" s="83" t="e">
        <f t="shared" ca="1" si="159"/>
        <v>#N/A</v>
      </c>
      <c r="BR85" s="82" t="e">
        <f t="shared" ca="1" si="160"/>
        <v>#N/A</v>
      </c>
      <c r="BS85" s="83" t="e">
        <f t="shared" ca="1" si="161"/>
        <v>#N/A</v>
      </c>
      <c r="BT85" s="52" t="e">
        <f t="shared" ca="1" si="148"/>
        <v>#N/A</v>
      </c>
      <c r="BU85" s="51"/>
      <c r="BV85" s="52" t="e">
        <f t="shared" ca="1" si="149"/>
        <v>#N/A</v>
      </c>
      <c r="BW85" s="84" t="e">
        <f ca="1">VLOOKUP($BI$6,INDIRECT($BT85):$BP$861,2,FALSE)</f>
        <v>#N/A</v>
      </c>
      <c r="BX85" s="79" t="e">
        <f t="shared" ca="1" si="131"/>
        <v>#N/A</v>
      </c>
      <c r="BY85" s="78" t="e">
        <f t="shared" ca="1" si="132"/>
        <v>#N/A</v>
      </c>
      <c r="BZ85" s="78" t="e">
        <f t="shared" ca="1" si="133"/>
        <v>#N/A</v>
      </c>
      <c r="CA85" s="78" t="e">
        <f t="shared" ca="1" si="134"/>
        <v>#N/A</v>
      </c>
      <c r="CB85" s="78" t="e">
        <f t="shared" ca="1" si="135"/>
        <v>#N/A</v>
      </c>
      <c r="CC85" s="78" t="e">
        <f t="shared" ca="1" si="103"/>
        <v>#N/A</v>
      </c>
      <c r="CD85" s="78" t="e">
        <f t="shared" ca="1" si="104"/>
        <v>#N/A</v>
      </c>
      <c r="CE85" s="78" t="e">
        <f t="shared" ca="1" si="105"/>
        <v>#N/A</v>
      </c>
      <c r="CF85" s="78" t="e">
        <f t="shared" ca="1" si="106"/>
        <v>#N/A</v>
      </c>
      <c r="CG85" s="78" t="e">
        <f t="shared" ca="1" si="107"/>
        <v>#N/A</v>
      </c>
      <c r="CH85" s="79" t="e">
        <f t="shared" ca="1" si="108"/>
        <v>#N/A</v>
      </c>
      <c r="CI85" s="79" t="e">
        <f t="shared" ca="1" si="109"/>
        <v>#N/A</v>
      </c>
      <c r="CJ85" s="79" t="e">
        <f t="shared" ca="1" si="110"/>
        <v>#N/A</v>
      </c>
      <c r="CK85" s="79" t="e">
        <f t="shared" ca="1" si="111"/>
        <v>#N/A</v>
      </c>
      <c r="CL85" s="79" t="e">
        <f t="shared" ca="1" si="112"/>
        <v>#N/A</v>
      </c>
      <c r="CM85" s="79" t="e">
        <f t="shared" ca="1" si="113"/>
        <v>#N/A</v>
      </c>
      <c r="CN85" s="79" t="e">
        <f t="shared" ca="1" si="114"/>
        <v>#N/A</v>
      </c>
      <c r="CO85" s="79" t="e">
        <f t="shared" ca="1" si="115"/>
        <v>#N/A</v>
      </c>
      <c r="CP85" s="80" t="e">
        <f t="shared" ca="1" si="136"/>
        <v>#N/A</v>
      </c>
      <c r="CQ85" s="78" t="e">
        <f t="shared" ca="1" si="137"/>
        <v>#N/A</v>
      </c>
      <c r="DA85" s="81" t="e">
        <f t="shared" ca="1" si="156"/>
        <v>#N/A</v>
      </c>
      <c r="DB85" s="82" t="e">
        <f t="shared" ca="1" si="157"/>
        <v>#N/A</v>
      </c>
      <c r="DC85" s="83" t="e">
        <f t="shared" ca="1" si="158"/>
        <v>#N/A</v>
      </c>
      <c r="DD85" s="52" t="e">
        <f t="shared" ca="1" si="150"/>
        <v>#N/A</v>
      </c>
      <c r="DE85" s="51"/>
      <c r="DF85" s="52" t="e">
        <f t="shared" ca="1" si="151"/>
        <v>#N/A</v>
      </c>
      <c r="DG85" s="84" t="e">
        <f ca="1">VLOOKUP($BI$6,INDIRECT($BT85):$BP$861,2,FALSE)</f>
        <v>#N/A</v>
      </c>
      <c r="DH85" s="79" t="e">
        <f t="shared" ca="1" si="138"/>
        <v>#N/A</v>
      </c>
      <c r="DI85" s="78" t="e">
        <f t="shared" ca="1" si="139"/>
        <v>#N/A</v>
      </c>
      <c r="DJ85" s="78" t="e">
        <f t="shared" ca="1" si="140"/>
        <v>#N/A</v>
      </c>
      <c r="DK85" s="78" t="e">
        <f t="shared" ca="1" si="141"/>
        <v>#N/A</v>
      </c>
      <c r="DL85" s="78" t="e">
        <f t="shared" ca="1" si="142"/>
        <v>#N/A</v>
      </c>
      <c r="DM85" s="78" t="e">
        <f t="shared" ca="1" si="116"/>
        <v>#N/A</v>
      </c>
      <c r="DN85" s="78" t="e">
        <f t="shared" ca="1" si="117"/>
        <v>#N/A</v>
      </c>
      <c r="DO85" s="78" t="e">
        <f t="shared" ca="1" si="118"/>
        <v>#N/A</v>
      </c>
      <c r="DP85" s="78" t="e">
        <f t="shared" ca="1" si="119"/>
        <v>#N/A</v>
      </c>
      <c r="DQ85" s="78" t="e">
        <f t="shared" ca="1" si="120"/>
        <v>#N/A</v>
      </c>
      <c r="DR85" s="79" t="e">
        <f t="shared" ca="1" si="121"/>
        <v>#N/A</v>
      </c>
      <c r="DS85" s="79" t="e">
        <f t="shared" ca="1" si="122"/>
        <v>#N/A</v>
      </c>
      <c r="DT85" s="79" t="e">
        <f t="shared" ca="1" si="123"/>
        <v>#N/A</v>
      </c>
      <c r="DU85" s="79" t="e">
        <f t="shared" ca="1" si="124"/>
        <v>#N/A</v>
      </c>
      <c r="DV85" s="79" t="e">
        <f t="shared" ca="1" si="125"/>
        <v>#N/A</v>
      </c>
      <c r="DW85" s="79" t="e">
        <f t="shared" ca="1" si="126"/>
        <v>#N/A</v>
      </c>
      <c r="DX85" s="79" t="e">
        <f t="shared" ca="1" si="127"/>
        <v>#N/A</v>
      </c>
      <c r="DY85" s="79" t="e">
        <f t="shared" ca="1" si="128"/>
        <v>#N/A</v>
      </c>
      <c r="DZ85" s="80" t="e">
        <f t="shared" ca="1" si="143"/>
        <v>#N/A</v>
      </c>
      <c r="EA85" s="78" t="e">
        <f t="shared" ca="1" si="144"/>
        <v>#N/A</v>
      </c>
    </row>
    <row r="86" spans="1:131" s="85" customFormat="1" ht="16.2" thickBot="1" x14ac:dyDescent="0.35">
      <c r="A86" s="289" t="str">
        <f t="shared" ca="1" si="166"/>
        <v/>
      </c>
      <c r="B86" s="303">
        <f t="shared" si="212"/>
        <v>78</v>
      </c>
      <c r="C86" s="304" t="s">
        <v>12</v>
      </c>
      <c r="D86" s="303" t="s">
        <v>1</v>
      </c>
      <c r="E86" s="303">
        <v>8</v>
      </c>
      <c r="F86" s="305">
        <v>1</v>
      </c>
      <c r="G86" s="305">
        <v>2</v>
      </c>
      <c r="H86" s="305">
        <v>1</v>
      </c>
      <c r="I86" s="305">
        <v>1</v>
      </c>
      <c r="J86" s="305">
        <v>1</v>
      </c>
      <c r="K86" s="305">
        <v>2</v>
      </c>
      <c r="L86" s="305">
        <v>2</v>
      </c>
      <c r="M86" s="305">
        <v>2</v>
      </c>
      <c r="N86" s="305">
        <f>SUM($F86:G86)</f>
        <v>3</v>
      </c>
      <c r="O86" s="305">
        <f>SUM($F86:H86)</f>
        <v>4</v>
      </c>
      <c r="P86" s="305">
        <f>SUM($F86:I86)</f>
        <v>5</v>
      </c>
      <c r="Q86" s="305">
        <f>SUM($F86:J86)</f>
        <v>6</v>
      </c>
      <c r="R86" s="305">
        <f>SUM($F86:K86)</f>
        <v>8</v>
      </c>
      <c r="S86" s="305">
        <f>SUM($F86:L86)</f>
        <v>10</v>
      </c>
      <c r="T86" s="305">
        <f>SUM($F86:M86)</f>
        <v>12</v>
      </c>
      <c r="U86" s="304"/>
      <c r="V86" s="303" t="str">
        <f t="shared" si="186"/>
        <v>Db</v>
      </c>
      <c r="W86" s="303" t="str">
        <f t="shared" ca="1" si="187"/>
        <v>D</v>
      </c>
      <c r="X86" s="303" t="str">
        <f t="shared" ca="1" si="188"/>
        <v>E</v>
      </c>
      <c r="Y86" s="303" t="str">
        <f t="shared" ca="1" si="189"/>
        <v>F</v>
      </c>
      <c r="Z86" s="303" t="str">
        <f t="shared" ca="1" si="190"/>
        <v>Gb</v>
      </c>
      <c r="AA86" s="303" t="str">
        <f t="shared" ca="1" si="191"/>
        <v>G</v>
      </c>
      <c r="AB86" s="303" t="str">
        <f t="shared" ca="1" si="192"/>
        <v>A</v>
      </c>
      <c r="AC86" s="303" t="str">
        <f t="shared" ca="1" si="193"/>
        <v>B</v>
      </c>
      <c r="AD86" s="304">
        <f t="shared" si="194"/>
        <v>166</v>
      </c>
      <c r="AE86" s="304">
        <f t="shared" ca="1" si="195"/>
        <v>68</v>
      </c>
      <c r="AF86" s="304">
        <f t="shared" ca="1" si="196"/>
        <v>69</v>
      </c>
      <c r="AG86" s="304">
        <f t="shared" ca="1" si="197"/>
        <v>70</v>
      </c>
      <c r="AH86" s="304">
        <f t="shared" ca="1" si="198"/>
        <v>169</v>
      </c>
      <c r="AI86" s="304">
        <f t="shared" ca="1" si="199"/>
        <v>71</v>
      </c>
      <c r="AJ86" s="304">
        <f t="shared" ca="1" si="200"/>
        <v>65</v>
      </c>
      <c r="AK86" s="304">
        <f t="shared" ca="1" si="201"/>
        <v>66</v>
      </c>
      <c r="AL86" s="294" t="str">
        <f>_xlfn.CONCAT(V86," min4")</f>
        <v>Db min4</v>
      </c>
      <c r="AM86" s="294" t="str">
        <f t="shared" ca="1" si="213"/>
        <v>D dim</v>
      </c>
      <c r="AN86" s="301" t="str">
        <f ca="1">_xlfn.CONCAT(X85," sus2/4 - or - *",Z86," min7")</f>
        <v>E sus2/4 - or - *Gb min7</v>
      </c>
      <c r="AO86" s="301" t="str">
        <f ca="1">_xlfn.CONCAT("*",AA86," 7")</f>
        <v>*G 7</v>
      </c>
      <c r="AP86" s="294" t="str">
        <f ca="1">_xlfn.CONCAT(Z86," min")</f>
        <v>Gb min</v>
      </c>
      <c r="AQ86" s="294" t="str">
        <f ca="1">_xlfn.CONCAT(AA86," maj")</f>
        <v>G maj</v>
      </c>
      <c r="AR86" s="294" t="str">
        <f ca="1">_xlfn.CONCAT(AB86," maj")</f>
        <v>A maj</v>
      </c>
      <c r="AS86" s="294" t="str">
        <f t="shared" ca="1" si="214"/>
        <v>B dim</v>
      </c>
      <c r="AT86" s="294" t="str">
        <f t="shared" ca="1" si="184"/>
        <v/>
      </c>
      <c r="AU86" s="294" t="str">
        <f t="shared" ca="1" si="185"/>
        <v/>
      </c>
      <c r="AV86" s="294" t="str">
        <f t="shared" ca="1" si="185"/>
        <v/>
      </c>
      <c r="AW86" s="294" t="str">
        <f t="shared" ca="1" si="185"/>
        <v/>
      </c>
      <c r="AX86" s="294" t="str">
        <f t="shared" ca="1" si="185"/>
        <v/>
      </c>
      <c r="AY86" s="294">
        <f t="shared" ca="1" si="185"/>
        <v>1</v>
      </c>
      <c r="AZ86" s="294" t="str">
        <f t="shared" ca="1" si="185"/>
        <v/>
      </c>
      <c r="BA86" s="294">
        <f t="shared" ca="1" si="185"/>
        <v>1</v>
      </c>
      <c r="BB86" s="294" t="str">
        <f t="shared" ca="1" si="185"/>
        <v/>
      </c>
      <c r="BC86" s="294" t="str">
        <f t="shared" ca="1" si="185"/>
        <v/>
      </c>
      <c r="BD86" s="294" t="str">
        <f t="shared" ca="1" si="185"/>
        <v/>
      </c>
      <c r="BE86" s="294" t="str">
        <f t="shared" ca="1" si="185"/>
        <v/>
      </c>
      <c r="BF86" s="289">
        <f t="shared" ca="1" si="202"/>
        <v>2</v>
      </c>
      <c r="BG86" s="302">
        <f t="shared" ca="1" si="203"/>
        <v>25</v>
      </c>
      <c r="BH86" s="289" t="str">
        <f t="shared" ca="1" si="204"/>
        <v/>
      </c>
      <c r="BI86" s="289" t="str">
        <f t="shared" ca="1" si="205"/>
        <v/>
      </c>
      <c r="BJ86" s="289" t="str">
        <f t="shared" ca="1" si="206"/>
        <v/>
      </c>
      <c r="BK86" s="289" t="str">
        <f t="shared" ca="1" si="207"/>
        <v/>
      </c>
      <c r="BL86" s="289" t="str">
        <f t="shared" ca="1" si="208"/>
        <v/>
      </c>
      <c r="BM86" s="289" t="str">
        <f t="shared" ca="1" si="209"/>
        <v/>
      </c>
      <c r="BN86" s="289" t="str">
        <f t="shared" ca="1" si="210"/>
        <v/>
      </c>
      <c r="BO86" s="289" t="str">
        <f t="shared" ca="1" si="211"/>
        <v/>
      </c>
      <c r="BP86" s="289"/>
      <c r="BQ86" s="83" t="e">
        <f t="shared" ca="1" si="159"/>
        <v>#N/A</v>
      </c>
      <c r="BR86" s="82" t="e">
        <f t="shared" ca="1" si="160"/>
        <v>#N/A</v>
      </c>
      <c r="BS86" s="83" t="e">
        <f t="shared" ca="1" si="161"/>
        <v>#N/A</v>
      </c>
      <c r="BT86" s="52" t="e">
        <f t="shared" ca="1" si="148"/>
        <v>#N/A</v>
      </c>
      <c r="BU86" s="51"/>
      <c r="BV86" s="52" t="e">
        <f t="shared" ca="1" si="149"/>
        <v>#N/A</v>
      </c>
      <c r="BW86" s="84" t="e">
        <f ca="1">VLOOKUP($BI$6,INDIRECT($BT86):$BP$861,2,FALSE)</f>
        <v>#N/A</v>
      </c>
      <c r="BX86" s="79" t="e">
        <f t="shared" ca="1" si="131"/>
        <v>#N/A</v>
      </c>
      <c r="BY86" s="78" t="e">
        <f t="shared" ca="1" si="132"/>
        <v>#N/A</v>
      </c>
      <c r="BZ86" s="78" t="e">
        <f t="shared" ca="1" si="133"/>
        <v>#N/A</v>
      </c>
      <c r="CA86" s="78" t="e">
        <f t="shared" ca="1" si="134"/>
        <v>#N/A</v>
      </c>
      <c r="CB86" s="78" t="e">
        <f t="shared" ca="1" si="135"/>
        <v>#N/A</v>
      </c>
      <c r="CC86" s="78" t="e">
        <f t="shared" ca="1" si="103"/>
        <v>#N/A</v>
      </c>
      <c r="CD86" s="78" t="e">
        <f t="shared" ca="1" si="104"/>
        <v>#N/A</v>
      </c>
      <c r="CE86" s="78" t="e">
        <f t="shared" ca="1" si="105"/>
        <v>#N/A</v>
      </c>
      <c r="CF86" s="78" t="e">
        <f t="shared" ca="1" si="106"/>
        <v>#N/A</v>
      </c>
      <c r="CG86" s="78" t="e">
        <f t="shared" ca="1" si="107"/>
        <v>#N/A</v>
      </c>
      <c r="CH86" s="79" t="e">
        <f t="shared" ca="1" si="108"/>
        <v>#N/A</v>
      </c>
      <c r="CI86" s="79" t="e">
        <f t="shared" ca="1" si="109"/>
        <v>#N/A</v>
      </c>
      <c r="CJ86" s="79" t="e">
        <f t="shared" ca="1" si="110"/>
        <v>#N/A</v>
      </c>
      <c r="CK86" s="79" t="e">
        <f t="shared" ca="1" si="111"/>
        <v>#N/A</v>
      </c>
      <c r="CL86" s="79" t="e">
        <f t="shared" ca="1" si="112"/>
        <v>#N/A</v>
      </c>
      <c r="CM86" s="79" t="e">
        <f t="shared" ca="1" si="113"/>
        <v>#N/A</v>
      </c>
      <c r="CN86" s="79" t="e">
        <f t="shared" ca="1" si="114"/>
        <v>#N/A</v>
      </c>
      <c r="CO86" s="79" t="e">
        <f t="shared" ca="1" si="115"/>
        <v>#N/A</v>
      </c>
      <c r="CP86" s="80" t="e">
        <f t="shared" ca="1" si="136"/>
        <v>#N/A</v>
      </c>
      <c r="CQ86" s="78" t="e">
        <f t="shared" ca="1" si="137"/>
        <v>#N/A</v>
      </c>
      <c r="DA86" s="81" t="e">
        <f t="shared" ca="1" si="156"/>
        <v>#N/A</v>
      </c>
      <c r="DB86" s="82" t="e">
        <f t="shared" ca="1" si="157"/>
        <v>#N/A</v>
      </c>
      <c r="DC86" s="83" t="e">
        <f t="shared" ca="1" si="158"/>
        <v>#N/A</v>
      </c>
      <c r="DD86" s="52" t="e">
        <f t="shared" ca="1" si="150"/>
        <v>#N/A</v>
      </c>
      <c r="DE86" s="51"/>
      <c r="DF86" s="52" t="e">
        <f t="shared" ca="1" si="151"/>
        <v>#N/A</v>
      </c>
      <c r="DG86" s="84" t="e">
        <f ca="1">VLOOKUP($BI$6,INDIRECT($BT86):$BP$861,2,FALSE)</f>
        <v>#N/A</v>
      </c>
      <c r="DH86" s="79" t="e">
        <f t="shared" ca="1" si="138"/>
        <v>#N/A</v>
      </c>
      <c r="DI86" s="78" t="e">
        <f t="shared" ca="1" si="139"/>
        <v>#N/A</v>
      </c>
      <c r="DJ86" s="78" t="e">
        <f t="shared" ca="1" si="140"/>
        <v>#N/A</v>
      </c>
      <c r="DK86" s="78" t="e">
        <f t="shared" ca="1" si="141"/>
        <v>#N/A</v>
      </c>
      <c r="DL86" s="78" t="e">
        <f t="shared" ca="1" si="142"/>
        <v>#N/A</v>
      </c>
      <c r="DM86" s="78" t="e">
        <f t="shared" ca="1" si="116"/>
        <v>#N/A</v>
      </c>
      <c r="DN86" s="78" t="e">
        <f t="shared" ca="1" si="117"/>
        <v>#N/A</v>
      </c>
      <c r="DO86" s="78" t="e">
        <f t="shared" ca="1" si="118"/>
        <v>#N/A</v>
      </c>
      <c r="DP86" s="78" t="e">
        <f t="shared" ca="1" si="119"/>
        <v>#N/A</v>
      </c>
      <c r="DQ86" s="78" t="e">
        <f t="shared" ca="1" si="120"/>
        <v>#N/A</v>
      </c>
      <c r="DR86" s="79" t="e">
        <f t="shared" ca="1" si="121"/>
        <v>#N/A</v>
      </c>
      <c r="DS86" s="79" t="e">
        <f t="shared" ca="1" si="122"/>
        <v>#N/A</v>
      </c>
      <c r="DT86" s="79" t="e">
        <f t="shared" ca="1" si="123"/>
        <v>#N/A</v>
      </c>
      <c r="DU86" s="79" t="e">
        <f t="shared" ca="1" si="124"/>
        <v>#N/A</v>
      </c>
      <c r="DV86" s="79" t="e">
        <f t="shared" ca="1" si="125"/>
        <v>#N/A</v>
      </c>
      <c r="DW86" s="79" t="e">
        <f t="shared" ca="1" si="126"/>
        <v>#N/A</v>
      </c>
      <c r="DX86" s="79" t="e">
        <f t="shared" ca="1" si="127"/>
        <v>#N/A</v>
      </c>
      <c r="DY86" s="79" t="e">
        <f t="shared" ca="1" si="128"/>
        <v>#N/A</v>
      </c>
      <c r="DZ86" s="80" t="e">
        <f t="shared" ca="1" si="143"/>
        <v>#N/A</v>
      </c>
      <c r="EA86" s="78" t="e">
        <f t="shared" ca="1" si="144"/>
        <v>#N/A</v>
      </c>
    </row>
    <row r="87" spans="1:131" s="85" customFormat="1" ht="16.2" thickBot="1" x14ac:dyDescent="0.35">
      <c r="A87" s="289" t="str">
        <f t="shared" ca="1" si="166"/>
        <v/>
      </c>
      <c r="B87" s="303">
        <f t="shared" si="212"/>
        <v>79</v>
      </c>
      <c r="C87" s="304" t="s">
        <v>62</v>
      </c>
      <c r="D87" s="303" t="s">
        <v>1</v>
      </c>
      <c r="E87" s="303">
        <v>8</v>
      </c>
      <c r="F87" s="305">
        <v>1</v>
      </c>
      <c r="G87" s="305">
        <v>2</v>
      </c>
      <c r="H87" s="305">
        <v>1</v>
      </c>
      <c r="I87" s="305">
        <v>2</v>
      </c>
      <c r="J87" s="305">
        <v>1</v>
      </c>
      <c r="K87" s="305">
        <v>2</v>
      </c>
      <c r="L87" s="305">
        <v>1</v>
      </c>
      <c r="M87" s="305">
        <v>2</v>
      </c>
      <c r="N87" s="305">
        <f>SUM($F87:G87)</f>
        <v>3</v>
      </c>
      <c r="O87" s="305">
        <f>SUM($F87:H87)</f>
        <v>4</v>
      </c>
      <c r="P87" s="305">
        <f>SUM($F87:I87)</f>
        <v>6</v>
      </c>
      <c r="Q87" s="305">
        <f>SUM($F87:J87)</f>
        <v>7</v>
      </c>
      <c r="R87" s="305">
        <f>SUM($F87:K87)</f>
        <v>9</v>
      </c>
      <c r="S87" s="305">
        <f>SUM($F87:L87)</f>
        <v>10</v>
      </c>
      <c r="T87" s="305">
        <f>SUM($F87:M87)</f>
        <v>12</v>
      </c>
      <c r="U87" s="304"/>
      <c r="V87" s="303" t="str">
        <f t="shared" si="186"/>
        <v>Db</v>
      </c>
      <c r="W87" s="303" t="str">
        <f t="shared" ca="1" si="187"/>
        <v>D</v>
      </c>
      <c r="X87" s="303" t="str">
        <f t="shared" ca="1" si="188"/>
        <v>E</v>
      </c>
      <c r="Y87" s="303" t="str">
        <f t="shared" ca="1" si="189"/>
        <v>F</v>
      </c>
      <c r="Z87" s="303" t="str">
        <f t="shared" ca="1" si="190"/>
        <v>G</v>
      </c>
      <c r="AA87" s="303" t="str">
        <f t="shared" ca="1" si="191"/>
        <v>Ab</v>
      </c>
      <c r="AB87" s="303" t="str">
        <f t="shared" ca="1" si="192"/>
        <v>Bb</v>
      </c>
      <c r="AC87" s="303" t="str">
        <f t="shared" ca="1" si="193"/>
        <v>B</v>
      </c>
      <c r="AD87" s="304">
        <f t="shared" si="194"/>
        <v>166</v>
      </c>
      <c r="AE87" s="304">
        <f t="shared" ca="1" si="195"/>
        <v>68</v>
      </c>
      <c r="AF87" s="304">
        <f t="shared" ca="1" si="196"/>
        <v>69</v>
      </c>
      <c r="AG87" s="304">
        <f t="shared" ca="1" si="197"/>
        <v>70</v>
      </c>
      <c r="AH87" s="304">
        <f t="shared" ca="1" si="198"/>
        <v>71</v>
      </c>
      <c r="AI87" s="304">
        <f t="shared" ca="1" si="199"/>
        <v>163</v>
      </c>
      <c r="AJ87" s="304">
        <f t="shared" ca="1" si="200"/>
        <v>164</v>
      </c>
      <c r="AK87" s="304">
        <f t="shared" ca="1" si="201"/>
        <v>66</v>
      </c>
      <c r="AL87" s="294" t="str">
        <f>_xlfn.CONCAT(V87," dim")</f>
        <v>Db dim</v>
      </c>
      <c r="AM87" s="294" t="str">
        <f t="shared" ca="1" si="213"/>
        <v>D dim</v>
      </c>
      <c r="AN87" s="294" t="str">
        <f t="shared" ref="AN87:AR88" ca="1" si="215">_xlfn.CONCAT(X87," dim")</f>
        <v>E dim</v>
      </c>
      <c r="AO87" s="294" t="str">
        <f t="shared" ca="1" si="215"/>
        <v>F dim</v>
      </c>
      <c r="AP87" s="294" t="str">
        <f t="shared" ca="1" si="215"/>
        <v>G dim</v>
      </c>
      <c r="AQ87" s="294" t="str">
        <f t="shared" ca="1" si="215"/>
        <v>Ab dim</v>
      </c>
      <c r="AR87" s="294" t="str">
        <f t="shared" ca="1" si="215"/>
        <v>Bb dim</v>
      </c>
      <c r="AS87" s="294" t="str">
        <f t="shared" ca="1" si="214"/>
        <v>B dim</v>
      </c>
      <c r="AT87" s="294" t="str">
        <f t="shared" ca="1" si="184"/>
        <v/>
      </c>
      <c r="AU87" s="294" t="str">
        <f t="shared" ca="1" si="185"/>
        <v/>
      </c>
      <c r="AV87" s="294" t="str">
        <f t="shared" ca="1" si="185"/>
        <v/>
      </c>
      <c r="AW87" s="294" t="str">
        <f t="shared" ca="1" si="185"/>
        <v/>
      </c>
      <c r="AX87" s="294" t="str">
        <f t="shared" ca="1" si="185"/>
        <v/>
      </c>
      <c r="AY87" s="294">
        <f t="shared" ca="1" si="185"/>
        <v>1</v>
      </c>
      <c r="AZ87" s="294" t="str">
        <f t="shared" ca="1" si="185"/>
        <v/>
      </c>
      <c r="BA87" s="294">
        <f t="shared" ca="1" si="185"/>
        <v>1</v>
      </c>
      <c r="BB87" s="294" t="str">
        <f t="shared" ca="1" si="185"/>
        <v/>
      </c>
      <c r="BC87" s="294" t="str">
        <f t="shared" ca="1" si="185"/>
        <v/>
      </c>
      <c r="BD87" s="294" t="str">
        <f t="shared" ca="1" si="185"/>
        <v/>
      </c>
      <c r="BE87" s="294" t="str">
        <f t="shared" ca="1" si="185"/>
        <v/>
      </c>
      <c r="BF87" s="289">
        <f t="shared" ca="1" si="202"/>
        <v>2</v>
      </c>
      <c r="BG87" s="302">
        <f t="shared" ca="1" si="203"/>
        <v>25</v>
      </c>
      <c r="BH87" s="289" t="str">
        <f t="shared" ca="1" si="204"/>
        <v/>
      </c>
      <c r="BI87" s="289" t="str">
        <f t="shared" ca="1" si="205"/>
        <v/>
      </c>
      <c r="BJ87" s="289" t="str">
        <f t="shared" ca="1" si="206"/>
        <v/>
      </c>
      <c r="BK87" s="289" t="str">
        <f t="shared" ca="1" si="207"/>
        <v/>
      </c>
      <c r="BL87" s="289" t="str">
        <f t="shared" ca="1" si="208"/>
        <v/>
      </c>
      <c r="BM87" s="289" t="str">
        <f t="shared" ca="1" si="209"/>
        <v/>
      </c>
      <c r="BN87" s="289" t="str">
        <f t="shared" ca="1" si="210"/>
        <v/>
      </c>
      <c r="BO87" s="289" t="str">
        <f t="shared" ca="1" si="211"/>
        <v/>
      </c>
      <c r="BP87" s="289"/>
      <c r="BQ87" s="83" t="e">
        <f t="shared" ca="1" si="159"/>
        <v>#N/A</v>
      </c>
      <c r="BR87" s="82" t="e">
        <f t="shared" ca="1" si="160"/>
        <v>#N/A</v>
      </c>
      <c r="BS87" s="83" t="e">
        <f t="shared" ca="1" si="161"/>
        <v>#N/A</v>
      </c>
      <c r="BT87" s="52" t="e">
        <f t="shared" ca="1" si="148"/>
        <v>#N/A</v>
      </c>
      <c r="BU87" s="51"/>
      <c r="BV87" s="52" t="e">
        <f t="shared" ca="1" si="149"/>
        <v>#N/A</v>
      </c>
      <c r="BW87" s="84" t="e">
        <f ca="1">VLOOKUP($BI$6,INDIRECT($BT87):$BP$861,2,FALSE)</f>
        <v>#N/A</v>
      </c>
      <c r="BX87" s="79" t="e">
        <f t="shared" ca="1" si="131"/>
        <v>#N/A</v>
      </c>
      <c r="BY87" s="78" t="e">
        <f t="shared" ca="1" si="132"/>
        <v>#N/A</v>
      </c>
      <c r="BZ87" s="78" t="e">
        <f t="shared" ca="1" si="133"/>
        <v>#N/A</v>
      </c>
      <c r="CA87" s="78" t="e">
        <f t="shared" ca="1" si="134"/>
        <v>#N/A</v>
      </c>
      <c r="CB87" s="78" t="e">
        <f t="shared" ca="1" si="135"/>
        <v>#N/A</v>
      </c>
      <c r="CC87" s="78" t="e">
        <f t="shared" ca="1" si="103"/>
        <v>#N/A</v>
      </c>
      <c r="CD87" s="78" t="e">
        <f t="shared" ca="1" si="104"/>
        <v>#N/A</v>
      </c>
      <c r="CE87" s="78" t="e">
        <f t="shared" ca="1" si="105"/>
        <v>#N/A</v>
      </c>
      <c r="CF87" s="78" t="e">
        <f t="shared" ca="1" si="106"/>
        <v>#N/A</v>
      </c>
      <c r="CG87" s="78" t="e">
        <f t="shared" ca="1" si="107"/>
        <v>#N/A</v>
      </c>
      <c r="CH87" s="79" t="e">
        <f t="shared" ca="1" si="108"/>
        <v>#N/A</v>
      </c>
      <c r="CI87" s="79" t="e">
        <f t="shared" ca="1" si="109"/>
        <v>#N/A</v>
      </c>
      <c r="CJ87" s="79" t="e">
        <f t="shared" ca="1" si="110"/>
        <v>#N/A</v>
      </c>
      <c r="CK87" s="79" t="e">
        <f t="shared" ca="1" si="111"/>
        <v>#N/A</v>
      </c>
      <c r="CL87" s="79" t="e">
        <f t="shared" ca="1" si="112"/>
        <v>#N/A</v>
      </c>
      <c r="CM87" s="79" t="e">
        <f t="shared" ca="1" si="113"/>
        <v>#N/A</v>
      </c>
      <c r="CN87" s="79" t="e">
        <f t="shared" ca="1" si="114"/>
        <v>#N/A</v>
      </c>
      <c r="CO87" s="79" t="e">
        <f t="shared" ca="1" si="115"/>
        <v>#N/A</v>
      </c>
      <c r="CP87" s="80" t="e">
        <f t="shared" ca="1" si="136"/>
        <v>#N/A</v>
      </c>
      <c r="CQ87" s="78" t="e">
        <f t="shared" ca="1" si="137"/>
        <v>#N/A</v>
      </c>
      <c r="DA87" s="81" t="e">
        <f t="shared" ca="1" si="156"/>
        <v>#N/A</v>
      </c>
      <c r="DB87" s="82" t="e">
        <f t="shared" ca="1" si="157"/>
        <v>#N/A</v>
      </c>
      <c r="DC87" s="83" t="e">
        <f t="shared" ca="1" si="158"/>
        <v>#N/A</v>
      </c>
      <c r="DD87" s="52" t="e">
        <f t="shared" ca="1" si="150"/>
        <v>#N/A</v>
      </c>
      <c r="DE87" s="51"/>
      <c r="DF87" s="52" t="e">
        <f t="shared" ca="1" si="151"/>
        <v>#N/A</v>
      </c>
      <c r="DG87" s="84" t="e">
        <f ca="1">VLOOKUP($BI$6,INDIRECT($BT87):$BP$861,2,FALSE)</f>
        <v>#N/A</v>
      </c>
      <c r="DH87" s="79" t="e">
        <f t="shared" ca="1" si="138"/>
        <v>#N/A</v>
      </c>
      <c r="DI87" s="78" t="e">
        <f t="shared" ca="1" si="139"/>
        <v>#N/A</v>
      </c>
      <c r="DJ87" s="78" t="e">
        <f t="shared" ca="1" si="140"/>
        <v>#N/A</v>
      </c>
      <c r="DK87" s="78" t="e">
        <f t="shared" ca="1" si="141"/>
        <v>#N/A</v>
      </c>
      <c r="DL87" s="78" t="e">
        <f t="shared" ca="1" si="142"/>
        <v>#N/A</v>
      </c>
      <c r="DM87" s="78" t="e">
        <f t="shared" ca="1" si="116"/>
        <v>#N/A</v>
      </c>
      <c r="DN87" s="78" t="e">
        <f t="shared" ca="1" si="117"/>
        <v>#N/A</v>
      </c>
      <c r="DO87" s="78" t="e">
        <f t="shared" ca="1" si="118"/>
        <v>#N/A</v>
      </c>
      <c r="DP87" s="78" t="e">
        <f t="shared" ca="1" si="119"/>
        <v>#N/A</v>
      </c>
      <c r="DQ87" s="78" t="e">
        <f t="shared" ca="1" si="120"/>
        <v>#N/A</v>
      </c>
      <c r="DR87" s="79" t="e">
        <f t="shared" ca="1" si="121"/>
        <v>#N/A</v>
      </c>
      <c r="DS87" s="79" t="e">
        <f t="shared" ca="1" si="122"/>
        <v>#N/A</v>
      </c>
      <c r="DT87" s="79" t="e">
        <f t="shared" ca="1" si="123"/>
        <v>#N/A</v>
      </c>
      <c r="DU87" s="79" t="e">
        <f t="shared" ca="1" si="124"/>
        <v>#N/A</v>
      </c>
      <c r="DV87" s="79" t="e">
        <f t="shared" ca="1" si="125"/>
        <v>#N/A</v>
      </c>
      <c r="DW87" s="79" t="e">
        <f t="shared" ca="1" si="126"/>
        <v>#N/A</v>
      </c>
      <c r="DX87" s="79" t="e">
        <f t="shared" ca="1" si="127"/>
        <v>#N/A</v>
      </c>
      <c r="DY87" s="79" t="e">
        <f t="shared" ca="1" si="128"/>
        <v>#N/A</v>
      </c>
      <c r="DZ87" s="80" t="e">
        <f t="shared" ca="1" si="143"/>
        <v>#N/A</v>
      </c>
      <c r="EA87" s="78" t="e">
        <f t="shared" ca="1" si="144"/>
        <v>#N/A</v>
      </c>
    </row>
    <row r="88" spans="1:131" s="85" customFormat="1" ht="16.2" thickBot="1" x14ac:dyDescent="0.35">
      <c r="A88" s="289" t="str">
        <f t="shared" ca="1" si="166"/>
        <v/>
      </c>
      <c r="B88" s="303">
        <f t="shared" si="212"/>
        <v>80</v>
      </c>
      <c r="C88" s="304" t="s">
        <v>13</v>
      </c>
      <c r="D88" s="303" t="s">
        <v>1</v>
      </c>
      <c r="E88" s="303">
        <v>8</v>
      </c>
      <c r="F88" s="305">
        <v>2</v>
      </c>
      <c r="G88" s="305">
        <v>1</v>
      </c>
      <c r="H88" s="305">
        <v>2</v>
      </c>
      <c r="I88" s="305">
        <v>1</v>
      </c>
      <c r="J88" s="305">
        <v>2</v>
      </c>
      <c r="K88" s="305">
        <v>1</v>
      </c>
      <c r="L88" s="305">
        <v>2</v>
      </c>
      <c r="M88" s="305">
        <v>1</v>
      </c>
      <c r="N88" s="305">
        <f>SUM($F88:G88)</f>
        <v>3</v>
      </c>
      <c r="O88" s="305">
        <f>SUM($F88:H88)</f>
        <v>5</v>
      </c>
      <c r="P88" s="305">
        <f>SUM($F88:I88)</f>
        <v>6</v>
      </c>
      <c r="Q88" s="305">
        <f>SUM($F88:J88)</f>
        <v>8</v>
      </c>
      <c r="R88" s="305">
        <f>SUM($F88:K88)</f>
        <v>9</v>
      </c>
      <c r="S88" s="305">
        <f>SUM($F88:L88)</f>
        <v>11</v>
      </c>
      <c r="T88" s="305">
        <f>SUM($F88:M88)</f>
        <v>12</v>
      </c>
      <c r="U88" s="304"/>
      <c r="V88" s="303" t="str">
        <f t="shared" si="186"/>
        <v>Db</v>
      </c>
      <c r="W88" s="303" t="str">
        <f t="shared" ca="1" si="187"/>
        <v>Eb</v>
      </c>
      <c r="X88" s="303" t="str">
        <f t="shared" ca="1" si="188"/>
        <v>E</v>
      </c>
      <c r="Y88" s="303" t="str">
        <f t="shared" ca="1" si="189"/>
        <v>Gb</v>
      </c>
      <c r="Z88" s="303" t="str">
        <f t="shared" ca="1" si="190"/>
        <v>G</v>
      </c>
      <c r="AA88" s="303" t="str">
        <f t="shared" ca="1" si="191"/>
        <v>A</v>
      </c>
      <c r="AB88" s="303" t="str">
        <f t="shared" ca="1" si="192"/>
        <v>Bb</v>
      </c>
      <c r="AC88" s="303" t="str">
        <f t="shared" ca="1" si="193"/>
        <v>C</v>
      </c>
      <c r="AD88" s="304">
        <f t="shared" si="194"/>
        <v>166</v>
      </c>
      <c r="AE88" s="304">
        <f t="shared" ca="1" si="195"/>
        <v>167</v>
      </c>
      <c r="AF88" s="304">
        <f t="shared" ca="1" si="196"/>
        <v>69</v>
      </c>
      <c r="AG88" s="304">
        <f t="shared" ca="1" si="197"/>
        <v>169</v>
      </c>
      <c r="AH88" s="304">
        <f t="shared" ca="1" si="198"/>
        <v>71</v>
      </c>
      <c r="AI88" s="304">
        <f t="shared" ca="1" si="199"/>
        <v>65</v>
      </c>
      <c r="AJ88" s="304">
        <f t="shared" ca="1" si="200"/>
        <v>164</v>
      </c>
      <c r="AK88" s="304">
        <f t="shared" ca="1" si="201"/>
        <v>67</v>
      </c>
      <c r="AL88" s="294" t="str">
        <f>_xlfn.CONCAT(V88," dim")</f>
        <v>Db dim</v>
      </c>
      <c r="AM88" s="294" t="str">
        <f t="shared" ca="1" si="213"/>
        <v>Eb dim</v>
      </c>
      <c r="AN88" s="294" t="str">
        <f t="shared" ca="1" si="215"/>
        <v>E dim</v>
      </c>
      <c r="AO88" s="294" t="str">
        <f t="shared" ca="1" si="215"/>
        <v>Gb dim</v>
      </c>
      <c r="AP88" s="294" t="str">
        <f t="shared" ca="1" si="215"/>
        <v>G dim</v>
      </c>
      <c r="AQ88" s="294" t="str">
        <f t="shared" ca="1" si="215"/>
        <v>A dim</v>
      </c>
      <c r="AR88" s="294" t="str">
        <f t="shared" ca="1" si="215"/>
        <v>Bb dim</v>
      </c>
      <c r="AS88" s="294" t="str">
        <f t="shared" ca="1" si="214"/>
        <v>C dim</v>
      </c>
      <c r="AT88" s="294" t="str">
        <f t="shared" ref="AT88:BE89" ca="1" si="216">IF(AT$9=$AD88,1,IF(AT$9=$AE88,1,IF(AT$9=$AF88,1,IF(AT$9=$AG88,1,IF(AT$9=$AH88,1,IF(AT$9=$AI88,1,IF(AT$9=$AJ88,1,IF(AT$9=$AK88,1,""))))))))</f>
        <v/>
      </c>
      <c r="AU88" s="294" t="str">
        <f t="shared" ca="1" si="216"/>
        <v/>
      </c>
      <c r="AV88" s="294" t="str">
        <f t="shared" ca="1" si="216"/>
        <v/>
      </c>
      <c r="AW88" s="294">
        <f t="shared" ca="1" si="216"/>
        <v>1</v>
      </c>
      <c r="AX88" s="294" t="str">
        <f t="shared" ca="1" si="216"/>
        <v/>
      </c>
      <c r="AY88" s="294" t="str">
        <f t="shared" ca="1" si="216"/>
        <v/>
      </c>
      <c r="AZ88" s="294" t="str">
        <f t="shared" ca="1" si="216"/>
        <v/>
      </c>
      <c r="BA88" s="294">
        <f t="shared" ca="1" si="216"/>
        <v>1</v>
      </c>
      <c r="BB88" s="294" t="str">
        <f t="shared" ca="1" si="216"/>
        <v/>
      </c>
      <c r="BC88" s="294" t="str">
        <f t="shared" ca="1" si="216"/>
        <v/>
      </c>
      <c r="BD88" s="294" t="str">
        <f t="shared" ca="1" si="216"/>
        <v/>
      </c>
      <c r="BE88" s="294" t="str">
        <f t="shared" ca="1" si="216"/>
        <v/>
      </c>
      <c r="BF88" s="289">
        <f t="shared" ca="1" si="202"/>
        <v>2</v>
      </c>
      <c r="BG88" s="302">
        <f t="shared" ca="1" si="203"/>
        <v>25</v>
      </c>
      <c r="BH88" s="289" t="str">
        <f t="shared" ca="1" si="204"/>
        <v/>
      </c>
      <c r="BI88" s="289" t="str">
        <f t="shared" ca="1" si="205"/>
        <v/>
      </c>
      <c r="BJ88" s="289" t="str">
        <f t="shared" ca="1" si="206"/>
        <v/>
      </c>
      <c r="BK88" s="289" t="str">
        <f t="shared" ca="1" si="207"/>
        <v/>
      </c>
      <c r="BL88" s="289" t="str">
        <f t="shared" ca="1" si="208"/>
        <v/>
      </c>
      <c r="BM88" s="289" t="str">
        <f t="shared" ca="1" si="209"/>
        <v/>
      </c>
      <c r="BN88" s="289" t="str">
        <f t="shared" ca="1" si="210"/>
        <v/>
      </c>
      <c r="BO88" s="289" t="str">
        <f t="shared" ca="1" si="211"/>
        <v/>
      </c>
      <c r="BP88" s="289"/>
      <c r="BQ88" s="83" t="e">
        <f t="shared" ca="1" si="159"/>
        <v>#N/A</v>
      </c>
      <c r="BR88" s="82" t="e">
        <f t="shared" ca="1" si="160"/>
        <v>#N/A</v>
      </c>
      <c r="BS88" s="83" t="e">
        <f t="shared" ca="1" si="161"/>
        <v>#N/A</v>
      </c>
      <c r="BT88" s="52" t="e">
        <f t="shared" ca="1" si="148"/>
        <v>#N/A</v>
      </c>
      <c r="BU88" s="51"/>
      <c r="BV88" s="52" t="e">
        <f t="shared" ca="1" si="149"/>
        <v>#N/A</v>
      </c>
      <c r="BW88" s="84" t="e">
        <f ca="1">VLOOKUP($BI$6,INDIRECT($BT88):$BP$861,2,FALSE)</f>
        <v>#N/A</v>
      </c>
      <c r="BX88" s="79" t="e">
        <f t="shared" ca="1" si="131"/>
        <v>#N/A</v>
      </c>
      <c r="BY88" s="78" t="e">
        <f t="shared" ca="1" si="132"/>
        <v>#N/A</v>
      </c>
      <c r="BZ88" s="78" t="e">
        <f t="shared" ca="1" si="133"/>
        <v>#N/A</v>
      </c>
      <c r="CA88" s="78" t="e">
        <f t="shared" ca="1" si="134"/>
        <v>#N/A</v>
      </c>
      <c r="CB88" s="78" t="e">
        <f t="shared" ca="1" si="135"/>
        <v>#N/A</v>
      </c>
      <c r="CC88" s="78" t="e">
        <f t="shared" ca="1" si="103"/>
        <v>#N/A</v>
      </c>
      <c r="CD88" s="78" t="e">
        <f t="shared" ca="1" si="104"/>
        <v>#N/A</v>
      </c>
      <c r="CE88" s="78" t="e">
        <f t="shared" ca="1" si="105"/>
        <v>#N/A</v>
      </c>
      <c r="CF88" s="78" t="e">
        <f t="shared" ca="1" si="106"/>
        <v>#N/A</v>
      </c>
      <c r="CG88" s="78" t="e">
        <f t="shared" ca="1" si="107"/>
        <v>#N/A</v>
      </c>
      <c r="CH88" s="79" t="e">
        <f t="shared" ca="1" si="108"/>
        <v>#N/A</v>
      </c>
      <c r="CI88" s="79" t="e">
        <f t="shared" ca="1" si="109"/>
        <v>#N/A</v>
      </c>
      <c r="CJ88" s="79" t="e">
        <f t="shared" ca="1" si="110"/>
        <v>#N/A</v>
      </c>
      <c r="CK88" s="79" t="e">
        <f t="shared" ca="1" si="111"/>
        <v>#N/A</v>
      </c>
      <c r="CL88" s="79" t="e">
        <f t="shared" ca="1" si="112"/>
        <v>#N/A</v>
      </c>
      <c r="CM88" s="79" t="e">
        <f t="shared" ca="1" si="113"/>
        <v>#N/A</v>
      </c>
      <c r="CN88" s="79" t="e">
        <f t="shared" ca="1" si="114"/>
        <v>#N/A</v>
      </c>
      <c r="CO88" s="79" t="e">
        <f t="shared" ca="1" si="115"/>
        <v>#N/A</v>
      </c>
      <c r="CP88" s="80" t="e">
        <f t="shared" ca="1" si="136"/>
        <v>#N/A</v>
      </c>
      <c r="CQ88" s="78" t="e">
        <f t="shared" ca="1" si="137"/>
        <v>#N/A</v>
      </c>
      <c r="DA88" s="81" t="e">
        <f t="shared" ca="1" si="156"/>
        <v>#N/A</v>
      </c>
      <c r="DB88" s="82" t="e">
        <f t="shared" ca="1" si="157"/>
        <v>#N/A</v>
      </c>
      <c r="DC88" s="83" t="e">
        <f t="shared" ca="1" si="158"/>
        <v>#N/A</v>
      </c>
      <c r="DD88" s="52" t="e">
        <f t="shared" ca="1" si="150"/>
        <v>#N/A</v>
      </c>
      <c r="DE88" s="51"/>
      <c r="DF88" s="52" t="e">
        <f t="shared" ca="1" si="151"/>
        <v>#N/A</v>
      </c>
      <c r="DG88" s="84" t="e">
        <f ca="1">VLOOKUP($BI$6,INDIRECT($BT88):$BP$861,2,FALSE)</f>
        <v>#N/A</v>
      </c>
      <c r="DH88" s="79" t="e">
        <f t="shared" ca="1" si="138"/>
        <v>#N/A</v>
      </c>
      <c r="DI88" s="78" t="e">
        <f t="shared" ca="1" si="139"/>
        <v>#N/A</v>
      </c>
      <c r="DJ88" s="78" t="e">
        <f t="shared" ca="1" si="140"/>
        <v>#N/A</v>
      </c>
      <c r="DK88" s="78" t="e">
        <f t="shared" ca="1" si="141"/>
        <v>#N/A</v>
      </c>
      <c r="DL88" s="78" t="e">
        <f t="shared" ca="1" si="142"/>
        <v>#N/A</v>
      </c>
      <c r="DM88" s="78" t="e">
        <f t="shared" ca="1" si="116"/>
        <v>#N/A</v>
      </c>
      <c r="DN88" s="78" t="e">
        <f t="shared" ca="1" si="117"/>
        <v>#N/A</v>
      </c>
      <c r="DO88" s="78" t="e">
        <f t="shared" ca="1" si="118"/>
        <v>#N/A</v>
      </c>
      <c r="DP88" s="78" t="e">
        <f t="shared" ca="1" si="119"/>
        <v>#N/A</v>
      </c>
      <c r="DQ88" s="78" t="e">
        <f t="shared" ca="1" si="120"/>
        <v>#N/A</v>
      </c>
      <c r="DR88" s="79" t="e">
        <f t="shared" ca="1" si="121"/>
        <v>#N/A</v>
      </c>
      <c r="DS88" s="79" t="e">
        <f t="shared" ca="1" si="122"/>
        <v>#N/A</v>
      </c>
      <c r="DT88" s="79" t="e">
        <f t="shared" ca="1" si="123"/>
        <v>#N/A</v>
      </c>
      <c r="DU88" s="79" t="e">
        <f t="shared" ca="1" si="124"/>
        <v>#N/A</v>
      </c>
      <c r="DV88" s="79" t="e">
        <f t="shared" ca="1" si="125"/>
        <v>#N/A</v>
      </c>
      <c r="DW88" s="79" t="e">
        <f t="shared" ca="1" si="126"/>
        <v>#N/A</v>
      </c>
      <c r="DX88" s="79" t="e">
        <f t="shared" ca="1" si="127"/>
        <v>#N/A</v>
      </c>
      <c r="DY88" s="79" t="e">
        <f t="shared" ca="1" si="128"/>
        <v>#N/A</v>
      </c>
      <c r="DZ88" s="80" t="e">
        <f t="shared" ca="1" si="143"/>
        <v>#N/A</v>
      </c>
      <c r="EA88" s="78" t="e">
        <f t="shared" ca="1" si="144"/>
        <v>#N/A</v>
      </c>
    </row>
    <row r="89" spans="1:131" s="85" customFormat="1" ht="16.2" thickBot="1" x14ac:dyDescent="0.35">
      <c r="A89" s="289">
        <f t="shared" ca="1" si="166"/>
        <v>7</v>
      </c>
      <c r="B89" s="303">
        <f t="shared" si="212"/>
        <v>81</v>
      </c>
      <c r="C89" s="304" t="s">
        <v>14</v>
      </c>
      <c r="D89" s="303" t="s">
        <v>1</v>
      </c>
      <c r="E89" s="303">
        <v>8</v>
      </c>
      <c r="F89" s="305">
        <v>2</v>
      </c>
      <c r="G89" s="305">
        <v>2</v>
      </c>
      <c r="H89" s="305">
        <v>1</v>
      </c>
      <c r="I89" s="305">
        <v>1</v>
      </c>
      <c r="J89" s="305">
        <v>1</v>
      </c>
      <c r="K89" s="305">
        <v>2</v>
      </c>
      <c r="L89" s="305">
        <v>2</v>
      </c>
      <c r="M89" s="305">
        <v>1</v>
      </c>
      <c r="N89" s="305">
        <f>SUM($F89:G89)</f>
        <v>4</v>
      </c>
      <c r="O89" s="305">
        <f>SUM($F89:H89)</f>
        <v>5</v>
      </c>
      <c r="P89" s="305">
        <f>SUM($F89:I89)</f>
        <v>6</v>
      </c>
      <c r="Q89" s="305">
        <f>SUM($F89:J89)</f>
        <v>7</v>
      </c>
      <c r="R89" s="305">
        <f>SUM($F89:K89)</f>
        <v>9</v>
      </c>
      <c r="S89" s="305">
        <f>SUM($F89:L89)</f>
        <v>11</v>
      </c>
      <c r="T89" s="305">
        <f>SUM($F89:M89)</f>
        <v>12</v>
      </c>
      <c r="U89" s="304"/>
      <c r="V89" s="303" t="str">
        <f t="shared" si="186"/>
        <v>Db</v>
      </c>
      <c r="W89" s="303" t="str">
        <f t="shared" ca="1" si="187"/>
        <v>Eb</v>
      </c>
      <c r="X89" s="303" t="str">
        <f t="shared" ca="1" si="188"/>
        <v>F</v>
      </c>
      <c r="Y89" s="303" t="str">
        <f t="shared" ca="1" si="189"/>
        <v>Gb</v>
      </c>
      <c r="Z89" s="303" t="str">
        <f t="shared" ca="1" si="190"/>
        <v>G</v>
      </c>
      <c r="AA89" s="303" t="str">
        <f t="shared" ca="1" si="191"/>
        <v>Ab</v>
      </c>
      <c r="AB89" s="303" t="str">
        <f t="shared" ca="1" si="192"/>
        <v>Bb</v>
      </c>
      <c r="AC89" s="303" t="str">
        <f t="shared" ca="1" si="193"/>
        <v>C</v>
      </c>
      <c r="AD89" s="304">
        <f t="shared" si="194"/>
        <v>166</v>
      </c>
      <c r="AE89" s="304">
        <f t="shared" ca="1" si="195"/>
        <v>167</v>
      </c>
      <c r="AF89" s="304">
        <f t="shared" ca="1" si="196"/>
        <v>70</v>
      </c>
      <c r="AG89" s="304">
        <f t="shared" ca="1" si="197"/>
        <v>169</v>
      </c>
      <c r="AH89" s="304">
        <f t="shared" ca="1" si="198"/>
        <v>71</v>
      </c>
      <c r="AI89" s="304">
        <f t="shared" ca="1" si="199"/>
        <v>163</v>
      </c>
      <c r="AJ89" s="304">
        <f t="shared" ca="1" si="200"/>
        <v>164</v>
      </c>
      <c r="AK89" s="304">
        <f t="shared" ca="1" si="201"/>
        <v>67</v>
      </c>
      <c r="AL89" s="294" t="str">
        <f>_xlfn.CONCAT(V89," alt b")</f>
        <v>Db alt b</v>
      </c>
      <c r="AM89" s="294" t="str">
        <f ca="1">_xlfn.CONCAT(W89," min4")</f>
        <v>Eb min4</v>
      </c>
      <c r="AN89" s="301" t="str">
        <f ca="1">_xlfn.CONCAT(X89," sus2/4 -or- *",Z89," min7")</f>
        <v>F sus2/4 -or- *G min7</v>
      </c>
      <c r="AO89" s="301" t="str">
        <f ca="1">_xlfn.CONCAT(Y89," sus2/4 -or- *",AA89," min7")</f>
        <v>Gb sus2/4 -or- *Ab min7</v>
      </c>
      <c r="AP89" s="294" t="str">
        <f ca="1">_xlfn.CONCAT(Z89," dim")</f>
        <v>G dim</v>
      </c>
      <c r="AQ89" s="294" t="str">
        <f ca="1">_xlfn.CONCAT(AA89," maj")</f>
        <v>Ab maj</v>
      </c>
      <c r="AR89" s="294" t="str">
        <f ca="1">_xlfn.CONCAT(AB89," min")</f>
        <v>Bb min</v>
      </c>
      <c r="AS89" s="294" t="str">
        <f t="shared" ca="1" si="214"/>
        <v>C dim</v>
      </c>
      <c r="AT89" s="294" t="str">
        <f t="shared" ca="1" si="216"/>
        <v/>
      </c>
      <c r="AU89" s="294" t="str">
        <f t="shared" ca="1" si="216"/>
        <v/>
      </c>
      <c r="AV89" s="294" t="str">
        <f t="shared" ca="1" si="216"/>
        <v/>
      </c>
      <c r="AW89" s="294">
        <f t="shared" ca="1" si="216"/>
        <v>1</v>
      </c>
      <c r="AX89" s="294" t="str">
        <f t="shared" ca="1" si="216"/>
        <v/>
      </c>
      <c r="AY89" s="294">
        <f t="shared" ca="1" si="216"/>
        <v>1</v>
      </c>
      <c r="AZ89" s="294" t="str">
        <f t="shared" ca="1" si="216"/>
        <v/>
      </c>
      <c r="BA89" s="294">
        <f t="shared" ca="1" si="216"/>
        <v>1</v>
      </c>
      <c r="BB89" s="294" t="str">
        <f t="shared" ca="1" si="216"/>
        <v/>
      </c>
      <c r="BC89" s="294" t="str">
        <f t="shared" ca="1" si="216"/>
        <v/>
      </c>
      <c r="BD89" s="294" t="str">
        <f t="shared" ca="1" si="216"/>
        <v/>
      </c>
      <c r="BE89" s="294" t="str">
        <f t="shared" ca="1" si="216"/>
        <v/>
      </c>
      <c r="BF89" s="289">
        <f t="shared" ca="1" si="202"/>
        <v>3</v>
      </c>
      <c r="BG89" s="302">
        <f t="shared" ca="1" si="203"/>
        <v>37.5</v>
      </c>
      <c r="BH89" s="289">
        <f t="shared" ca="1" si="204"/>
        <v>7</v>
      </c>
      <c r="BI89" s="289" t="str">
        <f t="shared" ca="1" si="205"/>
        <v/>
      </c>
      <c r="BJ89" s="289" t="str">
        <f t="shared" ca="1" si="206"/>
        <v/>
      </c>
      <c r="BK89" s="289" t="str">
        <f t="shared" ca="1" si="207"/>
        <v/>
      </c>
      <c r="BL89" s="289" t="str">
        <f t="shared" ca="1" si="208"/>
        <v/>
      </c>
      <c r="BM89" s="289" t="str">
        <f t="shared" ca="1" si="209"/>
        <v/>
      </c>
      <c r="BN89" s="289" t="str">
        <f t="shared" ca="1" si="210"/>
        <v/>
      </c>
      <c r="BO89" s="289">
        <f t="shared" ca="1" si="211"/>
        <v>1</v>
      </c>
      <c r="BP89" s="289"/>
      <c r="BQ89" s="83" t="e">
        <f t="shared" ca="1" si="159"/>
        <v>#N/A</v>
      </c>
      <c r="BR89" s="82" t="e">
        <f t="shared" ca="1" si="160"/>
        <v>#N/A</v>
      </c>
      <c r="BS89" s="83" t="e">
        <f t="shared" ca="1" si="161"/>
        <v>#N/A</v>
      </c>
      <c r="BT89" s="52" t="e">
        <f t="shared" ca="1" si="148"/>
        <v>#N/A</v>
      </c>
      <c r="BU89" s="51"/>
      <c r="BV89" s="52" t="e">
        <f t="shared" ca="1" si="149"/>
        <v>#N/A</v>
      </c>
      <c r="BW89" s="84" t="e">
        <f ca="1">VLOOKUP($BI$6,INDIRECT($BT89):$BP$861,2,FALSE)</f>
        <v>#N/A</v>
      </c>
      <c r="BX89" s="79" t="e">
        <f t="shared" ca="1" si="131"/>
        <v>#N/A</v>
      </c>
      <c r="BY89" s="78" t="e">
        <f t="shared" ca="1" si="132"/>
        <v>#N/A</v>
      </c>
      <c r="BZ89" s="78" t="e">
        <f t="shared" ca="1" si="133"/>
        <v>#N/A</v>
      </c>
      <c r="CA89" s="78" t="e">
        <f t="shared" ca="1" si="134"/>
        <v>#N/A</v>
      </c>
      <c r="CB89" s="78" t="e">
        <f t="shared" ca="1" si="135"/>
        <v>#N/A</v>
      </c>
      <c r="CC89" s="78" t="e">
        <f t="shared" ca="1" si="103"/>
        <v>#N/A</v>
      </c>
      <c r="CD89" s="78" t="e">
        <f t="shared" ca="1" si="104"/>
        <v>#N/A</v>
      </c>
      <c r="CE89" s="78" t="e">
        <f t="shared" ca="1" si="105"/>
        <v>#N/A</v>
      </c>
      <c r="CF89" s="78" t="e">
        <f t="shared" ca="1" si="106"/>
        <v>#N/A</v>
      </c>
      <c r="CG89" s="78" t="e">
        <f t="shared" ca="1" si="107"/>
        <v>#N/A</v>
      </c>
      <c r="CH89" s="79" t="e">
        <f t="shared" ca="1" si="108"/>
        <v>#N/A</v>
      </c>
      <c r="CI89" s="79" t="e">
        <f t="shared" ca="1" si="109"/>
        <v>#N/A</v>
      </c>
      <c r="CJ89" s="79" t="e">
        <f t="shared" ca="1" si="110"/>
        <v>#N/A</v>
      </c>
      <c r="CK89" s="79" t="e">
        <f t="shared" ca="1" si="111"/>
        <v>#N/A</v>
      </c>
      <c r="CL89" s="79" t="e">
        <f t="shared" ca="1" si="112"/>
        <v>#N/A</v>
      </c>
      <c r="CM89" s="79" t="e">
        <f t="shared" ca="1" si="113"/>
        <v>#N/A</v>
      </c>
      <c r="CN89" s="79" t="e">
        <f t="shared" ca="1" si="114"/>
        <v>#N/A</v>
      </c>
      <c r="CO89" s="79" t="e">
        <f t="shared" ca="1" si="115"/>
        <v>#N/A</v>
      </c>
      <c r="CP89" s="80" t="e">
        <f t="shared" ca="1" si="136"/>
        <v>#N/A</v>
      </c>
      <c r="CQ89" s="78" t="e">
        <f t="shared" ca="1" si="137"/>
        <v>#N/A</v>
      </c>
      <c r="DA89" s="81" t="e">
        <f t="shared" ca="1" si="156"/>
        <v>#N/A</v>
      </c>
      <c r="DB89" s="82" t="e">
        <f t="shared" ca="1" si="157"/>
        <v>#N/A</v>
      </c>
      <c r="DC89" s="83" t="e">
        <f t="shared" ca="1" si="158"/>
        <v>#N/A</v>
      </c>
      <c r="DD89" s="52" t="e">
        <f t="shared" ca="1" si="150"/>
        <v>#N/A</v>
      </c>
      <c r="DE89" s="51"/>
      <c r="DF89" s="52" t="e">
        <f t="shared" ca="1" si="151"/>
        <v>#N/A</v>
      </c>
      <c r="DG89" s="84" t="e">
        <f ca="1">VLOOKUP($BI$6,INDIRECT($BT89):$BP$861,2,FALSE)</f>
        <v>#N/A</v>
      </c>
      <c r="DH89" s="79" t="e">
        <f t="shared" ca="1" si="138"/>
        <v>#N/A</v>
      </c>
      <c r="DI89" s="78" t="e">
        <f t="shared" ca="1" si="139"/>
        <v>#N/A</v>
      </c>
      <c r="DJ89" s="78" t="e">
        <f t="shared" ca="1" si="140"/>
        <v>#N/A</v>
      </c>
      <c r="DK89" s="78" t="e">
        <f t="shared" ca="1" si="141"/>
        <v>#N/A</v>
      </c>
      <c r="DL89" s="78" t="e">
        <f t="shared" ca="1" si="142"/>
        <v>#N/A</v>
      </c>
      <c r="DM89" s="78" t="e">
        <f t="shared" ca="1" si="116"/>
        <v>#N/A</v>
      </c>
      <c r="DN89" s="78" t="e">
        <f t="shared" ca="1" si="117"/>
        <v>#N/A</v>
      </c>
      <c r="DO89" s="78" t="e">
        <f t="shared" ca="1" si="118"/>
        <v>#N/A</v>
      </c>
      <c r="DP89" s="78" t="e">
        <f t="shared" ca="1" si="119"/>
        <v>#N/A</v>
      </c>
      <c r="DQ89" s="78" t="e">
        <f t="shared" ca="1" si="120"/>
        <v>#N/A</v>
      </c>
      <c r="DR89" s="79" t="e">
        <f t="shared" ca="1" si="121"/>
        <v>#N/A</v>
      </c>
      <c r="DS89" s="79" t="e">
        <f t="shared" ca="1" si="122"/>
        <v>#N/A</v>
      </c>
      <c r="DT89" s="79" t="e">
        <f t="shared" ca="1" si="123"/>
        <v>#N/A</v>
      </c>
      <c r="DU89" s="79" t="e">
        <f t="shared" ca="1" si="124"/>
        <v>#N/A</v>
      </c>
      <c r="DV89" s="79" t="e">
        <f t="shared" ca="1" si="125"/>
        <v>#N/A</v>
      </c>
      <c r="DW89" s="79" t="e">
        <f t="shared" ca="1" si="126"/>
        <v>#N/A</v>
      </c>
      <c r="DX89" s="79" t="e">
        <f t="shared" ca="1" si="127"/>
        <v>#N/A</v>
      </c>
      <c r="DY89" s="79" t="e">
        <f t="shared" ca="1" si="128"/>
        <v>#N/A</v>
      </c>
      <c r="DZ89" s="80" t="e">
        <f t="shared" ca="1" si="143"/>
        <v>#N/A</v>
      </c>
      <c r="EA89" s="78" t="e">
        <f t="shared" ca="1" si="144"/>
        <v>#N/A</v>
      </c>
    </row>
    <row r="90" spans="1:131" s="85" customFormat="1" ht="16.2" thickBot="1" x14ac:dyDescent="0.35">
      <c r="A90" s="289" t="str">
        <f t="shared" ca="1" si="166"/>
        <v/>
      </c>
      <c r="B90" s="303">
        <f t="shared" si="212"/>
        <v>82</v>
      </c>
      <c r="C90" s="304" t="s">
        <v>81</v>
      </c>
      <c r="D90" s="303" t="s">
        <v>1</v>
      </c>
      <c r="E90" s="303">
        <v>7</v>
      </c>
      <c r="F90" s="305">
        <v>2</v>
      </c>
      <c r="G90" s="305">
        <v>2</v>
      </c>
      <c r="H90" s="305">
        <v>1</v>
      </c>
      <c r="I90" s="305">
        <v>2</v>
      </c>
      <c r="J90" s="305">
        <v>2</v>
      </c>
      <c r="K90" s="305">
        <v>2</v>
      </c>
      <c r="L90" s="305">
        <v>1</v>
      </c>
      <c r="M90" s="305"/>
      <c r="N90" s="305">
        <f>SUM($F90:G90)</f>
        <v>4</v>
      </c>
      <c r="O90" s="305">
        <f>SUM($F90:H90)</f>
        <v>5</v>
      </c>
      <c r="P90" s="305">
        <f>SUM($F90:I90)</f>
        <v>7</v>
      </c>
      <c r="Q90" s="305">
        <f>SUM($F90:J90)</f>
        <v>9</v>
      </c>
      <c r="R90" s="305">
        <f>SUM($F90:K90)</f>
        <v>11</v>
      </c>
      <c r="S90" s="305">
        <f>SUM($F90:L90)</f>
        <v>12</v>
      </c>
      <c r="T90" s="305"/>
      <c r="U90" s="304"/>
      <c r="V90" s="303" t="str">
        <f t="shared" si="186"/>
        <v>Db</v>
      </c>
      <c r="W90" s="303" t="str">
        <f t="shared" ca="1" si="187"/>
        <v>Eb</v>
      </c>
      <c r="X90" s="303" t="str">
        <f t="shared" ca="1" si="188"/>
        <v>F</v>
      </c>
      <c r="Y90" s="303" t="str">
        <f t="shared" ca="1" si="189"/>
        <v>Gb</v>
      </c>
      <c r="Z90" s="303" t="str">
        <f t="shared" ca="1" si="190"/>
        <v>Ab</v>
      </c>
      <c r="AA90" s="303" t="str">
        <f t="shared" ca="1" si="191"/>
        <v>Bb</v>
      </c>
      <c r="AB90" s="303" t="str">
        <f t="shared" ca="1" si="192"/>
        <v>C</v>
      </c>
      <c r="AC90" s="303"/>
      <c r="AD90" s="304">
        <f t="shared" si="194"/>
        <v>166</v>
      </c>
      <c r="AE90" s="304">
        <f t="shared" ca="1" si="195"/>
        <v>167</v>
      </c>
      <c r="AF90" s="304">
        <f t="shared" ca="1" si="196"/>
        <v>70</v>
      </c>
      <c r="AG90" s="304">
        <f t="shared" ca="1" si="197"/>
        <v>169</v>
      </c>
      <c r="AH90" s="304">
        <f t="shared" ca="1" si="198"/>
        <v>163</v>
      </c>
      <c r="AI90" s="304">
        <f t="shared" ca="1" si="199"/>
        <v>164</v>
      </c>
      <c r="AJ90" s="304">
        <f t="shared" ca="1" si="200"/>
        <v>67</v>
      </c>
      <c r="AK90" s="304"/>
      <c r="AL90" s="294" t="str">
        <f>_xlfn.CONCAT(V90," maj")</f>
        <v>Db maj</v>
      </c>
      <c r="AM90" s="294" t="str">
        <f ca="1">_xlfn.CONCAT(W90," min")</f>
        <v>Eb min</v>
      </c>
      <c r="AN90" s="294" t="str">
        <f ca="1">_xlfn.CONCAT(X90," min")</f>
        <v>F min</v>
      </c>
      <c r="AO90" s="294" t="str">
        <f ca="1">_xlfn.CONCAT(Y90," maj")</f>
        <v>Gb maj</v>
      </c>
      <c r="AP90" s="294" t="str">
        <f ca="1">_xlfn.CONCAT(Z90," maj")</f>
        <v>Ab maj</v>
      </c>
      <c r="AQ90" s="294" t="str">
        <f ca="1">_xlfn.CONCAT(AA90," min")</f>
        <v>Bb min</v>
      </c>
      <c r="AR90" s="294" t="str">
        <f ca="1">_xlfn.CONCAT(AB90," dim")</f>
        <v>C dim</v>
      </c>
      <c r="AS90" s="294"/>
      <c r="AT90" s="294" t="str">
        <f ca="1">IF(AT$9=$AD90,1,IF(AT$9=$AE90,1,IF(AT$9=$AF90,1,IF(AT$9=$AG90,1,IF(AT$9=$AH90,1,IF(AT$9=$AI90,1,IF(AT$9=$AJ90,1,"")))))))</f>
        <v/>
      </c>
      <c r="AU90" s="294" t="str">
        <f t="shared" ref="AU90:BE105" ca="1" si="217">IF(AU$9=$AD90,1,IF(AU$9=$AE90,1,IF(AU$9=$AF90,1,IF(AU$9=$AG90,1,IF(AU$9=$AH90,1,IF(AU$9=$AI90,1,IF(AU$9=$AJ90,1,"")))))))</f>
        <v/>
      </c>
      <c r="AV90" s="294" t="str">
        <f t="shared" ca="1" si="217"/>
        <v/>
      </c>
      <c r="AW90" s="294">
        <f t="shared" ca="1" si="217"/>
        <v>1</v>
      </c>
      <c r="AX90" s="294" t="str">
        <f t="shared" ca="1" si="217"/>
        <v/>
      </c>
      <c r="AY90" s="294">
        <f t="shared" ca="1" si="217"/>
        <v>1</v>
      </c>
      <c r="AZ90" s="294" t="str">
        <f t="shared" ca="1" si="217"/>
        <v/>
      </c>
      <c r="BA90" s="294" t="str">
        <f t="shared" ca="1" si="217"/>
        <v/>
      </c>
      <c r="BB90" s="294" t="str">
        <f t="shared" ca="1" si="217"/>
        <v/>
      </c>
      <c r="BC90" s="294" t="str">
        <f t="shared" ca="1" si="217"/>
        <v/>
      </c>
      <c r="BD90" s="294" t="str">
        <f t="shared" ca="1" si="217"/>
        <v/>
      </c>
      <c r="BE90" s="294" t="str">
        <f t="shared" ca="1" si="217"/>
        <v/>
      </c>
      <c r="BF90" s="289">
        <f t="shared" ca="1" si="202"/>
        <v>2</v>
      </c>
      <c r="BG90" s="302">
        <f t="shared" ca="1" si="203"/>
        <v>28.571428571428569</v>
      </c>
      <c r="BH90" s="289" t="str">
        <f t="shared" ca="1" si="204"/>
        <v/>
      </c>
      <c r="BI90" s="289" t="str">
        <f t="shared" ca="1" si="205"/>
        <v/>
      </c>
      <c r="BJ90" s="289" t="str">
        <f t="shared" ca="1" si="206"/>
        <v/>
      </c>
      <c r="BK90" s="289" t="str">
        <f t="shared" ca="1" si="207"/>
        <v/>
      </c>
      <c r="BL90" s="289" t="str">
        <f t="shared" ca="1" si="208"/>
        <v/>
      </c>
      <c r="BM90" s="289" t="str">
        <f t="shared" ca="1" si="209"/>
        <v/>
      </c>
      <c r="BN90" s="289" t="str">
        <f t="shared" ca="1" si="210"/>
        <v/>
      </c>
      <c r="BO90" s="289" t="str">
        <f t="shared" ca="1" si="211"/>
        <v/>
      </c>
      <c r="BP90" s="289"/>
      <c r="BQ90" s="83" t="e">
        <f t="shared" ca="1" si="159"/>
        <v>#N/A</v>
      </c>
      <c r="BR90" s="82" t="e">
        <f t="shared" ca="1" si="160"/>
        <v>#N/A</v>
      </c>
      <c r="BS90" s="83" t="e">
        <f t="shared" ca="1" si="161"/>
        <v>#N/A</v>
      </c>
      <c r="BT90" s="52" t="e">
        <f t="shared" ca="1" si="148"/>
        <v>#N/A</v>
      </c>
      <c r="BU90" s="51"/>
      <c r="BV90" s="52" t="e">
        <f t="shared" ca="1" si="149"/>
        <v>#N/A</v>
      </c>
      <c r="BW90" s="84" t="e">
        <f ca="1">VLOOKUP($BI$6,INDIRECT($BT90):$BP$861,2,FALSE)</f>
        <v>#N/A</v>
      </c>
      <c r="BX90" s="79" t="e">
        <f t="shared" ca="1" si="131"/>
        <v>#N/A</v>
      </c>
      <c r="BY90" s="78" t="e">
        <f t="shared" ca="1" si="132"/>
        <v>#N/A</v>
      </c>
      <c r="BZ90" s="78" t="e">
        <f t="shared" ca="1" si="133"/>
        <v>#N/A</v>
      </c>
      <c r="CA90" s="78" t="e">
        <f t="shared" ca="1" si="134"/>
        <v>#N/A</v>
      </c>
      <c r="CB90" s="78" t="e">
        <f t="shared" ca="1" si="135"/>
        <v>#N/A</v>
      </c>
      <c r="CC90" s="78" t="e">
        <f t="shared" ca="1" si="103"/>
        <v>#N/A</v>
      </c>
      <c r="CD90" s="78" t="e">
        <f t="shared" ca="1" si="104"/>
        <v>#N/A</v>
      </c>
      <c r="CE90" s="78" t="e">
        <f t="shared" ca="1" si="105"/>
        <v>#N/A</v>
      </c>
      <c r="CF90" s="78" t="e">
        <f t="shared" ca="1" si="106"/>
        <v>#N/A</v>
      </c>
      <c r="CG90" s="78" t="e">
        <f t="shared" ca="1" si="107"/>
        <v>#N/A</v>
      </c>
      <c r="CH90" s="79" t="e">
        <f t="shared" ca="1" si="108"/>
        <v>#N/A</v>
      </c>
      <c r="CI90" s="79" t="e">
        <f t="shared" ca="1" si="109"/>
        <v>#N/A</v>
      </c>
      <c r="CJ90" s="79" t="e">
        <f t="shared" ca="1" si="110"/>
        <v>#N/A</v>
      </c>
      <c r="CK90" s="79" t="e">
        <f t="shared" ca="1" si="111"/>
        <v>#N/A</v>
      </c>
      <c r="CL90" s="79" t="e">
        <f t="shared" ca="1" si="112"/>
        <v>#N/A</v>
      </c>
      <c r="CM90" s="79" t="e">
        <f t="shared" ca="1" si="113"/>
        <v>#N/A</v>
      </c>
      <c r="CN90" s="79" t="e">
        <f t="shared" ca="1" si="114"/>
        <v>#N/A</v>
      </c>
      <c r="CO90" s="79" t="e">
        <f t="shared" ca="1" si="115"/>
        <v>#N/A</v>
      </c>
      <c r="CP90" s="80" t="e">
        <f t="shared" ca="1" si="136"/>
        <v>#N/A</v>
      </c>
      <c r="CQ90" s="78" t="e">
        <f t="shared" ca="1" si="137"/>
        <v>#N/A</v>
      </c>
      <c r="DA90" s="81" t="e">
        <f t="shared" ca="1" si="156"/>
        <v>#N/A</v>
      </c>
      <c r="DB90" s="82" t="e">
        <f t="shared" ca="1" si="157"/>
        <v>#N/A</v>
      </c>
      <c r="DC90" s="83" t="e">
        <f t="shared" ca="1" si="158"/>
        <v>#N/A</v>
      </c>
      <c r="DD90" s="52" t="e">
        <f t="shared" ca="1" si="150"/>
        <v>#N/A</v>
      </c>
      <c r="DE90" s="51"/>
      <c r="DF90" s="52" t="e">
        <f t="shared" ca="1" si="151"/>
        <v>#N/A</v>
      </c>
      <c r="DG90" s="84" t="e">
        <f ca="1">VLOOKUP($BI$6,INDIRECT($BT90):$BP$861,2,FALSE)</f>
        <v>#N/A</v>
      </c>
      <c r="DH90" s="79" t="e">
        <f t="shared" ca="1" si="138"/>
        <v>#N/A</v>
      </c>
      <c r="DI90" s="78" t="e">
        <f t="shared" ca="1" si="139"/>
        <v>#N/A</v>
      </c>
      <c r="DJ90" s="78" t="e">
        <f t="shared" ca="1" si="140"/>
        <v>#N/A</v>
      </c>
      <c r="DK90" s="78" t="e">
        <f t="shared" ca="1" si="141"/>
        <v>#N/A</v>
      </c>
      <c r="DL90" s="78" t="e">
        <f t="shared" ca="1" si="142"/>
        <v>#N/A</v>
      </c>
      <c r="DM90" s="78" t="e">
        <f t="shared" ca="1" si="116"/>
        <v>#N/A</v>
      </c>
      <c r="DN90" s="78" t="e">
        <f t="shared" ca="1" si="117"/>
        <v>#N/A</v>
      </c>
      <c r="DO90" s="78" t="e">
        <f t="shared" ca="1" si="118"/>
        <v>#N/A</v>
      </c>
      <c r="DP90" s="78" t="e">
        <f t="shared" ca="1" si="119"/>
        <v>#N/A</v>
      </c>
      <c r="DQ90" s="78" t="e">
        <f t="shared" ca="1" si="120"/>
        <v>#N/A</v>
      </c>
      <c r="DR90" s="79" t="e">
        <f t="shared" ca="1" si="121"/>
        <v>#N/A</v>
      </c>
      <c r="DS90" s="79" t="e">
        <f t="shared" ca="1" si="122"/>
        <v>#N/A</v>
      </c>
      <c r="DT90" s="79" t="e">
        <f t="shared" ca="1" si="123"/>
        <v>#N/A</v>
      </c>
      <c r="DU90" s="79" t="e">
        <f t="shared" ca="1" si="124"/>
        <v>#N/A</v>
      </c>
      <c r="DV90" s="79" t="e">
        <f t="shared" ca="1" si="125"/>
        <v>#N/A</v>
      </c>
      <c r="DW90" s="79" t="e">
        <f t="shared" ca="1" si="126"/>
        <v>#N/A</v>
      </c>
      <c r="DX90" s="79" t="e">
        <f t="shared" ca="1" si="127"/>
        <v>#N/A</v>
      </c>
      <c r="DY90" s="79" t="e">
        <f t="shared" ca="1" si="128"/>
        <v>#N/A</v>
      </c>
      <c r="DZ90" s="80" t="e">
        <f t="shared" ca="1" si="143"/>
        <v>#N/A</v>
      </c>
      <c r="EA90" s="78" t="e">
        <f t="shared" ca="1" si="144"/>
        <v>#N/A</v>
      </c>
    </row>
    <row r="91" spans="1:131" s="85" customFormat="1" ht="16.2" thickBot="1" x14ac:dyDescent="0.35">
      <c r="A91" s="289">
        <f t="shared" ca="1" si="166"/>
        <v>6</v>
      </c>
      <c r="B91" s="303">
        <f t="shared" si="212"/>
        <v>83</v>
      </c>
      <c r="C91" s="304" t="s">
        <v>15</v>
      </c>
      <c r="D91" s="303" t="s">
        <v>1</v>
      </c>
      <c r="E91" s="303">
        <v>7</v>
      </c>
      <c r="F91" s="305">
        <v>2</v>
      </c>
      <c r="G91" s="305">
        <v>2</v>
      </c>
      <c r="H91" s="305">
        <v>1</v>
      </c>
      <c r="I91" s="305">
        <v>1</v>
      </c>
      <c r="J91" s="305">
        <v>3</v>
      </c>
      <c r="K91" s="305">
        <v>2</v>
      </c>
      <c r="L91" s="305">
        <v>1</v>
      </c>
      <c r="M91" s="305"/>
      <c r="N91" s="305">
        <f>SUM($F91:G91)</f>
        <v>4</v>
      </c>
      <c r="O91" s="305">
        <f>SUM($F91:H91)</f>
        <v>5</v>
      </c>
      <c r="P91" s="305">
        <f>SUM($F91:I91)</f>
        <v>6</v>
      </c>
      <c r="Q91" s="305">
        <f>SUM($F91:J91)</f>
        <v>9</v>
      </c>
      <c r="R91" s="305">
        <f>SUM($F91:K91)</f>
        <v>11</v>
      </c>
      <c r="S91" s="305">
        <f>SUM($F91:L91)</f>
        <v>12</v>
      </c>
      <c r="T91" s="305"/>
      <c r="U91" s="304"/>
      <c r="V91" s="303" t="str">
        <f t="shared" si="186"/>
        <v>Db</v>
      </c>
      <c r="W91" s="303" t="str">
        <f t="shared" ca="1" si="187"/>
        <v>Eb</v>
      </c>
      <c r="X91" s="303" t="str">
        <f t="shared" ca="1" si="188"/>
        <v>F</v>
      </c>
      <c r="Y91" s="303" t="str">
        <f t="shared" ca="1" si="189"/>
        <v>Gb</v>
      </c>
      <c r="Z91" s="303" t="str">
        <f t="shared" ca="1" si="190"/>
        <v>G</v>
      </c>
      <c r="AA91" s="303" t="str">
        <f t="shared" ca="1" si="191"/>
        <v>Bb</v>
      </c>
      <c r="AB91" s="303" t="str">
        <f t="shared" ca="1" si="192"/>
        <v>C</v>
      </c>
      <c r="AC91" s="303"/>
      <c r="AD91" s="304">
        <f t="shared" si="194"/>
        <v>166</v>
      </c>
      <c r="AE91" s="304">
        <f t="shared" ca="1" si="195"/>
        <v>167</v>
      </c>
      <c r="AF91" s="304">
        <f t="shared" ca="1" si="196"/>
        <v>70</v>
      </c>
      <c r="AG91" s="304">
        <f t="shared" ca="1" si="197"/>
        <v>169</v>
      </c>
      <c r="AH91" s="304">
        <f t="shared" ca="1" si="198"/>
        <v>71</v>
      </c>
      <c r="AI91" s="304">
        <f t="shared" ca="1" si="199"/>
        <v>164</v>
      </c>
      <c r="AJ91" s="304">
        <f t="shared" ca="1" si="200"/>
        <v>67</v>
      </c>
      <c r="AK91" s="304"/>
      <c r="AL91" s="294" t="str">
        <f>_xlfn.CONCAT(V91," alt b")</f>
        <v>Db alt b</v>
      </c>
      <c r="AM91" s="294" t="str">
        <f ca="1">_xlfn.CONCAT(W91," min")</f>
        <v>Eb min</v>
      </c>
      <c r="AN91" s="294" t="str">
        <f ca="1">_xlfn.CONCAT(X91," sus2")</f>
        <v>F sus2</v>
      </c>
      <c r="AO91" s="294" t="str">
        <f ca="1">_xlfn.CONCAT(Y91," maj")</f>
        <v>Gb maj</v>
      </c>
      <c r="AP91" s="301" t="str">
        <f ca="1">_xlfn.CONCAT("*",AB91," min")</f>
        <v>*C min</v>
      </c>
      <c r="AQ91" s="294" t="str">
        <f ca="1">_xlfn.CONCAT(AA91," min")</f>
        <v>Bb min</v>
      </c>
      <c r="AR91" s="294" t="str">
        <f ca="1">_xlfn.CONCAT(AB91," dim")</f>
        <v>C dim</v>
      </c>
      <c r="AS91" s="294"/>
      <c r="AT91" s="294" t="str">
        <f t="shared" ref="AT91:BE125" ca="1" si="218">IF(AT$9=$AD91,1,IF(AT$9=$AE91,1,IF(AT$9=$AF91,1,IF(AT$9=$AG91,1,IF(AT$9=$AH91,1,IF(AT$9=$AI91,1,IF(AT$9=$AJ91,1,"")))))))</f>
        <v/>
      </c>
      <c r="AU91" s="294" t="str">
        <f t="shared" ca="1" si="217"/>
        <v/>
      </c>
      <c r="AV91" s="294" t="str">
        <f t="shared" ca="1" si="217"/>
        <v/>
      </c>
      <c r="AW91" s="294">
        <f t="shared" ca="1" si="217"/>
        <v>1</v>
      </c>
      <c r="AX91" s="294" t="str">
        <f t="shared" ca="1" si="217"/>
        <v/>
      </c>
      <c r="AY91" s="294">
        <f t="shared" ca="1" si="217"/>
        <v>1</v>
      </c>
      <c r="AZ91" s="294" t="str">
        <f t="shared" ca="1" si="217"/>
        <v/>
      </c>
      <c r="BA91" s="294">
        <f t="shared" ca="1" si="217"/>
        <v>1</v>
      </c>
      <c r="BB91" s="294" t="str">
        <f t="shared" ca="1" si="217"/>
        <v/>
      </c>
      <c r="BC91" s="294" t="str">
        <f t="shared" ca="1" si="217"/>
        <v/>
      </c>
      <c r="BD91" s="294" t="str">
        <f t="shared" ca="1" si="217"/>
        <v/>
      </c>
      <c r="BE91" s="294" t="str">
        <f t="shared" ca="1" si="217"/>
        <v/>
      </c>
      <c r="BF91" s="289">
        <f t="shared" ca="1" si="202"/>
        <v>3</v>
      </c>
      <c r="BG91" s="302">
        <f t="shared" ca="1" si="203"/>
        <v>42.857142857142854</v>
      </c>
      <c r="BH91" s="289">
        <f t="shared" ca="1" si="204"/>
        <v>6</v>
      </c>
      <c r="BI91" s="289" t="str">
        <f t="shared" ca="1" si="205"/>
        <v/>
      </c>
      <c r="BJ91" s="289" t="str">
        <f t="shared" ca="1" si="206"/>
        <v/>
      </c>
      <c r="BK91" s="289" t="str">
        <f t="shared" ca="1" si="207"/>
        <v/>
      </c>
      <c r="BL91" s="289" t="str">
        <f t="shared" ca="1" si="208"/>
        <v/>
      </c>
      <c r="BM91" s="289" t="str">
        <f t="shared" ca="1" si="209"/>
        <v/>
      </c>
      <c r="BN91" s="289">
        <f t="shared" ca="1" si="210"/>
        <v>1</v>
      </c>
      <c r="BO91" s="289" t="str">
        <f t="shared" ca="1" si="211"/>
        <v/>
      </c>
      <c r="BP91" s="289"/>
      <c r="BQ91" s="83" t="e">
        <f t="shared" ca="1" si="159"/>
        <v>#N/A</v>
      </c>
      <c r="BR91" s="82" t="e">
        <f t="shared" ca="1" si="160"/>
        <v>#N/A</v>
      </c>
      <c r="BS91" s="83" t="e">
        <f t="shared" ca="1" si="161"/>
        <v>#N/A</v>
      </c>
      <c r="BT91" s="52" t="e">
        <f t="shared" ca="1" si="148"/>
        <v>#N/A</v>
      </c>
      <c r="BU91" s="51"/>
      <c r="BV91" s="52" t="e">
        <f t="shared" ca="1" si="149"/>
        <v>#N/A</v>
      </c>
      <c r="BW91" s="84" t="e">
        <f ca="1">VLOOKUP($BI$6,INDIRECT($BT91):$BP$861,2,FALSE)</f>
        <v>#N/A</v>
      </c>
      <c r="BX91" s="79" t="e">
        <f t="shared" ca="1" si="131"/>
        <v>#N/A</v>
      </c>
      <c r="BY91" s="78" t="e">
        <f t="shared" ca="1" si="132"/>
        <v>#N/A</v>
      </c>
      <c r="BZ91" s="78" t="e">
        <f t="shared" ca="1" si="133"/>
        <v>#N/A</v>
      </c>
      <c r="CA91" s="78" t="e">
        <f t="shared" ca="1" si="134"/>
        <v>#N/A</v>
      </c>
      <c r="CB91" s="78" t="e">
        <f t="shared" ca="1" si="135"/>
        <v>#N/A</v>
      </c>
      <c r="CC91" s="78" t="e">
        <f t="shared" ca="1" si="103"/>
        <v>#N/A</v>
      </c>
      <c r="CD91" s="78" t="e">
        <f t="shared" ca="1" si="104"/>
        <v>#N/A</v>
      </c>
      <c r="CE91" s="78" t="e">
        <f t="shared" ca="1" si="105"/>
        <v>#N/A</v>
      </c>
      <c r="CF91" s="78" t="e">
        <f t="shared" ca="1" si="106"/>
        <v>#N/A</v>
      </c>
      <c r="CG91" s="78" t="e">
        <f t="shared" ca="1" si="107"/>
        <v>#N/A</v>
      </c>
      <c r="CH91" s="79" t="e">
        <f t="shared" ca="1" si="108"/>
        <v>#N/A</v>
      </c>
      <c r="CI91" s="79" t="e">
        <f t="shared" ca="1" si="109"/>
        <v>#N/A</v>
      </c>
      <c r="CJ91" s="79" t="e">
        <f t="shared" ca="1" si="110"/>
        <v>#N/A</v>
      </c>
      <c r="CK91" s="79" t="e">
        <f t="shared" ca="1" si="111"/>
        <v>#N/A</v>
      </c>
      <c r="CL91" s="79" t="e">
        <f t="shared" ca="1" si="112"/>
        <v>#N/A</v>
      </c>
      <c r="CM91" s="79" t="e">
        <f t="shared" ca="1" si="113"/>
        <v>#N/A</v>
      </c>
      <c r="CN91" s="79" t="e">
        <f t="shared" ca="1" si="114"/>
        <v>#N/A</v>
      </c>
      <c r="CO91" s="79" t="e">
        <f t="shared" ca="1" si="115"/>
        <v>#N/A</v>
      </c>
      <c r="CP91" s="80" t="e">
        <f t="shared" ca="1" si="136"/>
        <v>#N/A</v>
      </c>
      <c r="CQ91" s="78" t="e">
        <f t="shared" ca="1" si="137"/>
        <v>#N/A</v>
      </c>
      <c r="DA91" s="81" t="e">
        <f t="shared" ca="1" si="156"/>
        <v>#N/A</v>
      </c>
      <c r="DB91" s="82" t="e">
        <f t="shared" ca="1" si="157"/>
        <v>#N/A</v>
      </c>
      <c r="DC91" s="83" t="e">
        <f t="shared" ca="1" si="158"/>
        <v>#N/A</v>
      </c>
      <c r="DD91" s="52" t="e">
        <f t="shared" ca="1" si="150"/>
        <v>#N/A</v>
      </c>
      <c r="DE91" s="51"/>
      <c r="DF91" s="52" t="e">
        <f t="shared" ca="1" si="151"/>
        <v>#N/A</v>
      </c>
      <c r="DG91" s="84" t="e">
        <f ca="1">VLOOKUP($BI$6,INDIRECT($BT91):$BP$861,2,FALSE)</f>
        <v>#N/A</v>
      </c>
      <c r="DH91" s="79" t="e">
        <f t="shared" ca="1" si="138"/>
        <v>#N/A</v>
      </c>
      <c r="DI91" s="78" t="e">
        <f t="shared" ca="1" si="139"/>
        <v>#N/A</v>
      </c>
      <c r="DJ91" s="78" t="e">
        <f t="shared" ca="1" si="140"/>
        <v>#N/A</v>
      </c>
      <c r="DK91" s="78" t="e">
        <f t="shared" ca="1" si="141"/>
        <v>#N/A</v>
      </c>
      <c r="DL91" s="78" t="e">
        <f t="shared" ca="1" si="142"/>
        <v>#N/A</v>
      </c>
      <c r="DM91" s="78" t="e">
        <f t="shared" ca="1" si="116"/>
        <v>#N/A</v>
      </c>
      <c r="DN91" s="78" t="e">
        <f t="shared" ca="1" si="117"/>
        <v>#N/A</v>
      </c>
      <c r="DO91" s="78" t="e">
        <f t="shared" ca="1" si="118"/>
        <v>#N/A</v>
      </c>
      <c r="DP91" s="78" t="e">
        <f t="shared" ca="1" si="119"/>
        <v>#N/A</v>
      </c>
      <c r="DQ91" s="78" t="e">
        <f t="shared" ca="1" si="120"/>
        <v>#N/A</v>
      </c>
      <c r="DR91" s="79" t="e">
        <f t="shared" ca="1" si="121"/>
        <v>#N/A</v>
      </c>
      <c r="DS91" s="79" t="e">
        <f t="shared" ca="1" si="122"/>
        <v>#N/A</v>
      </c>
      <c r="DT91" s="79" t="e">
        <f t="shared" ca="1" si="123"/>
        <v>#N/A</v>
      </c>
      <c r="DU91" s="79" t="e">
        <f t="shared" ca="1" si="124"/>
        <v>#N/A</v>
      </c>
      <c r="DV91" s="79" t="e">
        <f t="shared" ca="1" si="125"/>
        <v>#N/A</v>
      </c>
      <c r="DW91" s="79" t="e">
        <f t="shared" ca="1" si="126"/>
        <v>#N/A</v>
      </c>
      <c r="DX91" s="79" t="e">
        <f t="shared" ca="1" si="127"/>
        <v>#N/A</v>
      </c>
      <c r="DY91" s="79" t="e">
        <f t="shared" ca="1" si="128"/>
        <v>#N/A</v>
      </c>
      <c r="DZ91" s="80" t="e">
        <f t="shared" ca="1" si="143"/>
        <v>#N/A</v>
      </c>
      <c r="EA91" s="78" t="e">
        <f t="shared" ca="1" si="144"/>
        <v>#N/A</v>
      </c>
    </row>
    <row r="92" spans="1:131" s="85" customFormat="1" ht="16.2" thickBot="1" x14ac:dyDescent="0.35">
      <c r="A92" s="289" t="str">
        <f t="shared" ca="1" si="166"/>
        <v/>
      </c>
      <c r="B92" s="303">
        <f t="shared" si="212"/>
        <v>84</v>
      </c>
      <c r="C92" s="304" t="s">
        <v>16</v>
      </c>
      <c r="D92" s="303" t="s">
        <v>1</v>
      </c>
      <c r="E92" s="303">
        <v>7</v>
      </c>
      <c r="F92" s="305">
        <v>2</v>
      </c>
      <c r="G92" s="305">
        <v>1</v>
      </c>
      <c r="H92" s="305">
        <v>2</v>
      </c>
      <c r="I92" s="305">
        <v>2</v>
      </c>
      <c r="J92" s="305">
        <v>2</v>
      </c>
      <c r="K92" s="305">
        <v>1</v>
      </c>
      <c r="L92" s="305">
        <v>2</v>
      </c>
      <c r="M92" s="305"/>
      <c r="N92" s="305">
        <f>SUM($F92:G92)</f>
        <v>3</v>
      </c>
      <c r="O92" s="305">
        <f>SUM($F92:H92)</f>
        <v>5</v>
      </c>
      <c r="P92" s="305">
        <f>SUM($F92:I92)</f>
        <v>7</v>
      </c>
      <c r="Q92" s="305">
        <f>SUM($F92:J92)</f>
        <v>9</v>
      </c>
      <c r="R92" s="305">
        <f>SUM($F92:K92)</f>
        <v>10</v>
      </c>
      <c r="S92" s="305">
        <f>SUM($F92:L92)</f>
        <v>12</v>
      </c>
      <c r="T92" s="305"/>
      <c r="U92" s="304"/>
      <c r="V92" s="303" t="str">
        <f t="shared" si="186"/>
        <v>Db</v>
      </c>
      <c r="W92" s="303" t="str">
        <f t="shared" ca="1" si="187"/>
        <v>Eb</v>
      </c>
      <c r="X92" s="303" t="str">
        <f t="shared" ca="1" si="188"/>
        <v>E</v>
      </c>
      <c r="Y92" s="303" t="str">
        <f t="shared" ca="1" si="189"/>
        <v>Gb</v>
      </c>
      <c r="Z92" s="303" t="str">
        <f t="shared" ca="1" si="190"/>
        <v>Ab</v>
      </c>
      <c r="AA92" s="303" t="str">
        <f t="shared" ca="1" si="191"/>
        <v>Bb</v>
      </c>
      <c r="AB92" s="303" t="str">
        <f t="shared" ca="1" si="192"/>
        <v>B</v>
      </c>
      <c r="AC92" s="303"/>
      <c r="AD92" s="304">
        <f t="shared" si="194"/>
        <v>166</v>
      </c>
      <c r="AE92" s="304">
        <f t="shared" ca="1" si="195"/>
        <v>167</v>
      </c>
      <c r="AF92" s="304">
        <f t="shared" ca="1" si="196"/>
        <v>69</v>
      </c>
      <c r="AG92" s="304">
        <f t="shared" ca="1" si="197"/>
        <v>169</v>
      </c>
      <c r="AH92" s="304">
        <f t="shared" ca="1" si="198"/>
        <v>163</v>
      </c>
      <c r="AI92" s="304">
        <f t="shared" ca="1" si="199"/>
        <v>164</v>
      </c>
      <c r="AJ92" s="304">
        <f t="shared" ca="1" si="200"/>
        <v>66</v>
      </c>
      <c r="AK92" s="304"/>
      <c r="AL92" s="294" t="str">
        <f>_xlfn.CONCAT(V92," min")</f>
        <v>Db min</v>
      </c>
      <c r="AM92" s="294" t="str">
        <f ca="1">_xlfn.CONCAT(W92," min")</f>
        <v>Eb min</v>
      </c>
      <c r="AN92" s="294" t="str">
        <f ca="1">_xlfn.CONCAT(X92," maj")</f>
        <v>E maj</v>
      </c>
      <c r="AO92" s="294" t="str">
        <f ca="1">_xlfn.CONCAT(Y92," maj")</f>
        <v>Gb maj</v>
      </c>
      <c r="AP92" s="294" t="str">
        <f ca="1">_xlfn.CONCAT(Z92," min")</f>
        <v>Ab min</v>
      </c>
      <c r="AQ92" s="294" t="str">
        <f ca="1">_xlfn.CONCAT(AA92," dim")</f>
        <v>Bb dim</v>
      </c>
      <c r="AR92" s="294" t="str">
        <f ca="1">_xlfn.CONCAT(AB92," min")</f>
        <v>B min</v>
      </c>
      <c r="AS92" s="294"/>
      <c r="AT92" s="294" t="str">
        <f t="shared" ca="1" si="218"/>
        <v/>
      </c>
      <c r="AU92" s="294" t="str">
        <f t="shared" ca="1" si="217"/>
        <v/>
      </c>
      <c r="AV92" s="294" t="str">
        <f t="shared" ca="1" si="217"/>
        <v/>
      </c>
      <c r="AW92" s="294">
        <f t="shared" ca="1" si="217"/>
        <v>1</v>
      </c>
      <c r="AX92" s="294" t="str">
        <f t="shared" ca="1" si="217"/>
        <v/>
      </c>
      <c r="AY92" s="294" t="str">
        <f t="shared" ca="1" si="217"/>
        <v/>
      </c>
      <c r="AZ92" s="294" t="str">
        <f t="shared" ca="1" si="217"/>
        <v/>
      </c>
      <c r="BA92" s="294" t="str">
        <f t="shared" ca="1" si="217"/>
        <v/>
      </c>
      <c r="BB92" s="294" t="str">
        <f t="shared" ca="1" si="217"/>
        <v/>
      </c>
      <c r="BC92" s="294" t="str">
        <f t="shared" ca="1" si="217"/>
        <v/>
      </c>
      <c r="BD92" s="294" t="str">
        <f t="shared" ca="1" si="217"/>
        <v/>
      </c>
      <c r="BE92" s="294" t="str">
        <f t="shared" ca="1" si="217"/>
        <v/>
      </c>
      <c r="BF92" s="289">
        <f t="shared" ca="1" si="202"/>
        <v>1</v>
      </c>
      <c r="BG92" s="302">
        <f t="shared" ca="1" si="203"/>
        <v>14.285714285714285</v>
      </c>
      <c r="BH92" s="289" t="str">
        <f t="shared" ca="1" si="204"/>
        <v/>
      </c>
      <c r="BI92" s="289" t="str">
        <f t="shared" ca="1" si="205"/>
        <v/>
      </c>
      <c r="BJ92" s="289" t="str">
        <f t="shared" ca="1" si="206"/>
        <v/>
      </c>
      <c r="BK92" s="289" t="str">
        <f t="shared" ca="1" si="207"/>
        <v/>
      </c>
      <c r="BL92" s="289" t="str">
        <f t="shared" ca="1" si="208"/>
        <v/>
      </c>
      <c r="BM92" s="289" t="str">
        <f t="shared" ca="1" si="209"/>
        <v/>
      </c>
      <c r="BN92" s="289" t="str">
        <f t="shared" ca="1" si="210"/>
        <v/>
      </c>
      <c r="BO92" s="289" t="str">
        <f t="shared" ca="1" si="211"/>
        <v/>
      </c>
      <c r="BP92" s="289"/>
      <c r="BQ92" s="83" t="e">
        <f t="shared" ca="1" si="159"/>
        <v>#N/A</v>
      </c>
      <c r="BR92" s="82" t="e">
        <f t="shared" ca="1" si="160"/>
        <v>#N/A</v>
      </c>
      <c r="BS92" s="83" t="e">
        <f t="shared" ca="1" si="161"/>
        <v>#N/A</v>
      </c>
      <c r="BT92" s="52" t="e">
        <f t="shared" ca="1" si="148"/>
        <v>#N/A</v>
      </c>
      <c r="BU92" s="51"/>
      <c r="BV92" s="52" t="e">
        <f t="shared" ca="1" si="149"/>
        <v>#N/A</v>
      </c>
      <c r="BW92" s="84" t="e">
        <f ca="1">VLOOKUP($BI$6,INDIRECT($BT92):$BP$861,2,FALSE)</f>
        <v>#N/A</v>
      </c>
      <c r="BX92" s="79" t="e">
        <f t="shared" ca="1" si="131"/>
        <v>#N/A</v>
      </c>
      <c r="BY92" s="78" t="e">
        <f t="shared" ca="1" si="132"/>
        <v>#N/A</v>
      </c>
      <c r="BZ92" s="78" t="e">
        <f t="shared" ca="1" si="133"/>
        <v>#N/A</v>
      </c>
      <c r="CA92" s="78" t="e">
        <f t="shared" ca="1" si="134"/>
        <v>#N/A</v>
      </c>
      <c r="CB92" s="78" t="e">
        <f t="shared" ca="1" si="135"/>
        <v>#N/A</v>
      </c>
      <c r="CC92" s="78" t="e">
        <f t="shared" ca="1" si="103"/>
        <v>#N/A</v>
      </c>
      <c r="CD92" s="78" t="e">
        <f t="shared" ca="1" si="104"/>
        <v>#N/A</v>
      </c>
      <c r="CE92" s="78" t="e">
        <f t="shared" ca="1" si="105"/>
        <v>#N/A</v>
      </c>
      <c r="CF92" s="78" t="e">
        <f t="shared" ca="1" si="106"/>
        <v>#N/A</v>
      </c>
      <c r="CG92" s="78" t="e">
        <f t="shared" ca="1" si="107"/>
        <v>#N/A</v>
      </c>
      <c r="CH92" s="79" t="e">
        <f t="shared" ca="1" si="108"/>
        <v>#N/A</v>
      </c>
      <c r="CI92" s="79" t="e">
        <f t="shared" ca="1" si="109"/>
        <v>#N/A</v>
      </c>
      <c r="CJ92" s="79" t="e">
        <f t="shared" ca="1" si="110"/>
        <v>#N/A</v>
      </c>
      <c r="CK92" s="79" t="e">
        <f t="shared" ca="1" si="111"/>
        <v>#N/A</v>
      </c>
      <c r="CL92" s="79" t="e">
        <f t="shared" ca="1" si="112"/>
        <v>#N/A</v>
      </c>
      <c r="CM92" s="79" t="e">
        <f t="shared" ca="1" si="113"/>
        <v>#N/A</v>
      </c>
      <c r="CN92" s="79" t="e">
        <f t="shared" ca="1" si="114"/>
        <v>#N/A</v>
      </c>
      <c r="CO92" s="79" t="e">
        <f t="shared" ca="1" si="115"/>
        <v>#N/A</v>
      </c>
      <c r="CP92" s="80" t="e">
        <f t="shared" ca="1" si="136"/>
        <v>#N/A</v>
      </c>
      <c r="CQ92" s="78" t="e">
        <f t="shared" ca="1" si="137"/>
        <v>#N/A</v>
      </c>
      <c r="DA92" s="81" t="e">
        <f t="shared" ca="1" si="156"/>
        <v>#N/A</v>
      </c>
      <c r="DB92" s="82" t="e">
        <f t="shared" ca="1" si="157"/>
        <v>#N/A</v>
      </c>
      <c r="DC92" s="83" t="e">
        <f t="shared" ca="1" si="158"/>
        <v>#N/A</v>
      </c>
      <c r="DD92" s="52" t="e">
        <f t="shared" ca="1" si="150"/>
        <v>#N/A</v>
      </c>
      <c r="DE92" s="51"/>
      <c r="DF92" s="52" t="e">
        <f t="shared" ca="1" si="151"/>
        <v>#N/A</v>
      </c>
      <c r="DG92" s="84" t="e">
        <f ca="1">VLOOKUP($BI$6,INDIRECT($BT92):$BP$861,2,FALSE)</f>
        <v>#N/A</v>
      </c>
      <c r="DH92" s="79" t="e">
        <f t="shared" ca="1" si="138"/>
        <v>#N/A</v>
      </c>
      <c r="DI92" s="78" t="e">
        <f t="shared" ca="1" si="139"/>
        <v>#N/A</v>
      </c>
      <c r="DJ92" s="78" t="e">
        <f t="shared" ca="1" si="140"/>
        <v>#N/A</v>
      </c>
      <c r="DK92" s="78" t="e">
        <f t="shared" ca="1" si="141"/>
        <v>#N/A</v>
      </c>
      <c r="DL92" s="78" t="e">
        <f t="shared" ca="1" si="142"/>
        <v>#N/A</v>
      </c>
      <c r="DM92" s="78" t="e">
        <f t="shared" ca="1" si="116"/>
        <v>#N/A</v>
      </c>
      <c r="DN92" s="78" t="e">
        <f t="shared" ca="1" si="117"/>
        <v>#N/A</v>
      </c>
      <c r="DO92" s="78" t="e">
        <f t="shared" ca="1" si="118"/>
        <v>#N/A</v>
      </c>
      <c r="DP92" s="78" t="e">
        <f t="shared" ca="1" si="119"/>
        <v>#N/A</v>
      </c>
      <c r="DQ92" s="78" t="e">
        <f t="shared" ca="1" si="120"/>
        <v>#N/A</v>
      </c>
      <c r="DR92" s="79" t="e">
        <f t="shared" ca="1" si="121"/>
        <v>#N/A</v>
      </c>
      <c r="DS92" s="79" t="e">
        <f t="shared" ca="1" si="122"/>
        <v>#N/A</v>
      </c>
      <c r="DT92" s="79" t="e">
        <f t="shared" ca="1" si="123"/>
        <v>#N/A</v>
      </c>
      <c r="DU92" s="79" t="e">
        <f t="shared" ca="1" si="124"/>
        <v>#N/A</v>
      </c>
      <c r="DV92" s="79" t="e">
        <f t="shared" ca="1" si="125"/>
        <v>#N/A</v>
      </c>
      <c r="DW92" s="79" t="e">
        <f t="shared" ca="1" si="126"/>
        <v>#N/A</v>
      </c>
      <c r="DX92" s="79" t="e">
        <f t="shared" ca="1" si="127"/>
        <v>#N/A</v>
      </c>
      <c r="DY92" s="79" t="e">
        <f t="shared" ca="1" si="128"/>
        <v>#N/A</v>
      </c>
      <c r="DZ92" s="80" t="e">
        <f t="shared" ca="1" si="143"/>
        <v>#N/A</v>
      </c>
      <c r="EA92" s="78" t="e">
        <f t="shared" ca="1" si="144"/>
        <v>#N/A</v>
      </c>
    </row>
    <row r="93" spans="1:131" s="85" customFormat="1" ht="16.2" thickBot="1" x14ac:dyDescent="0.35">
      <c r="A93" s="289" t="str">
        <f t="shared" ca="1" si="166"/>
        <v/>
      </c>
      <c r="B93" s="303">
        <f t="shared" si="212"/>
        <v>85</v>
      </c>
      <c r="C93" s="304" t="s">
        <v>17</v>
      </c>
      <c r="D93" s="303" t="s">
        <v>1</v>
      </c>
      <c r="E93" s="303">
        <v>7</v>
      </c>
      <c r="F93" s="305">
        <v>1</v>
      </c>
      <c r="G93" s="305">
        <v>2</v>
      </c>
      <c r="H93" s="305">
        <v>2</v>
      </c>
      <c r="I93" s="305">
        <v>2</v>
      </c>
      <c r="J93" s="305">
        <v>2</v>
      </c>
      <c r="K93" s="305">
        <v>1</v>
      </c>
      <c r="L93" s="305">
        <v>2</v>
      </c>
      <c r="M93" s="305"/>
      <c r="N93" s="305">
        <f>SUM($F93:G93)</f>
        <v>3</v>
      </c>
      <c r="O93" s="305">
        <f>SUM($F93:H93)</f>
        <v>5</v>
      </c>
      <c r="P93" s="305">
        <f>SUM($F93:I93)</f>
        <v>7</v>
      </c>
      <c r="Q93" s="305">
        <f>SUM($F93:J93)</f>
        <v>9</v>
      </c>
      <c r="R93" s="305">
        <f>SUM($F93:K93)</f>
        <v>10</v>
      </c>
      <c r="S93" s="305">
        <f>SUM($F93:L93)</f>
        <v>12</v>
      </c>
      <c r="T93" s="305"/>
      <c r="U93" s="304"/>
      <c r="V93" s="303" t="str">
        <f t="shared" si="186"/>
        <v>Db</v>
      </c>
      <c r="W93" s="303" t="str">
        <f t="shared" ca="1" si="187"/>
        <v>D</v>
      </c>
      <c r="X93" s="303" t="str">
        <f t="shared" ca="1" si="188"/>
        <v>E</v>
      </c>
      <c r="Y93" s="303" t="str">
        <f t="shared" ca="1" si="189"/>
        <v>Gb</v>
      </c>
      <c r="Z93" s="303" t="str">
        <f t="shared" ca="1" si="190"/>
        <v>Ab</v>
      </c>
      <c r="AA93" s="303" t="str">
        <f t="shared" ca="1" si="191"/>
        <v>Bb</v>
      </c>
      <c r="AB93" s="303" t="str">
        <f t="shared" ca="1" si="192"/>
        <v>B</v>
      </c>
      <c r="AC93" s="303"/>
      <c r="AD93" s="304">
        <f t="shared" si="194"/>
        <v>166</v>
      </c>
      <c r="AE93" s="304">
        <f t="shared" ca="1" si="195"/>
        <v>68</v>
      </c>
      <c r="AF93" s="304">
        <f t="shared" ca="1" si="196"/>
        <v>69</v>
      </c>
      <c r="AG93" s="304">
        <f t="shared" ca="1" si="197"/>
        <v>169</v>
      </c>
      <c r="AH93" s="304">
        <f t="shared" ca="1" si="198"/>
        <v>163</v>
      </c>
      <c r="AI93" s="304">
        <f t="shared" ca="1" si="199"/>
        <v>164</v>
      </c>
      <c r="AJ93" s="304">
        <f t="shared" ca="1" si="200"/>
        <v>66</v>
      </c>
      <c r="AK93" s="304"/>
      <c r="AL93" s="294" t="str">
        <f>_xlfn.CONCAT(V93," min")</f>
        <v>Db min</v>
      </c>
      <c r="AM93" s="294" t="str">
        <f ca="1">_xlfn.CONCAT(W93," aug")</f>
        <v>D aug</v>
      </c>
      <c r="AN93" s="294" t="str">
        <f ca="1">_xlfn.CONCAT(X93," maj")</f>
        <v>E maj</v>
      </c>
      <c r="AO93" s="294" t="str">
        <f ca="1">_xlfn.CONCAT(Y93," maj")</f>
        <v>Gb maj</v>
      </c>
      <c r="AP93" s="294" t="str">
        <f ca="1">_xlfn.CONCAT(Z93," dim")</f>
        <v>Ab dim</v>
      </c>
      <c r="AQ93" s="294" t="str">
        <f ca="1">_xlfn.CONCAT(AA93," dim")</f>
        <v>Bb dim</v>
      </c>
      <c r="AR93" s="294" t="str">
        <f ca="1">_xlfn.CONCAT(AB93," min")</f>
        <v>B min</v>
      </c>
      <c r="AS93" s="294"/>
      <c r="AT93" s="294" t="str">
        <f t="shared" ca="1" si="218"/>
        <v/>
      </c>
      <c r="AU93" s="294" t="str">
        <f t="shared" ca="1" si="217"/>
        <v/>
      </c>
      <c r="AV93" s="294" t="str">
        <f t="shared" ca="1" si="217"/>
        <v/>
      </c>
      <c r="AW93" s="294" t="str">
        <f t="shared" ca="1" si="217"/>
        <v/>
      </c>
      <c r="AX93" s="294" t="str">
        <f t="shared" ca="1" si="217"/>
        <v/>
      </c>
      <c r="AY93" s="294" t="str">
        <f t="shared" ca="1" si="217"/>
        <v/>
      </c>
      <c r="AZ93" s="294" t="str">
        <f t="shared" ca="1" si="217"/>
        <v/>
      </c>
      <c r="BA93" s="294" t="str">
        <f t="shared" ca="1" si="217"/>
        <v/>
      </c>
      <c r="BB93" s="294" t="str">
        <f t="shared" ca="1" si="217"/>
        <v/>
      </c>
      <c r="BC93" s="294" t="str">
        <f t="shared" ca="1" si="217"/>
        <v/>
      </c>
      <c r="BD93" s="294" t="str">
        <f t="shared" ca="1" si="217"/>
        <v/>
      </c>
      <c r="BE93" s="294" t="str">
        <f t="shared" ca="1" si="217"/>
        <v/>
      </c>
      <c r="BF93" s="289">
        <f t="shared" ca="1" si="202"/>
        <v>0</v>
      </c>
      <c r="BG93" s="302">
        <f t="shared" ca="1" si="203"/>
        <v>0</v>
      </c>
      <c r="BH93" s="289" t="str">
        <f t="shared" ca="1" si="204"/>
        <v/>
      </c>
      <c r="BI93" s="289" t="str">
        <f t="shared" ca="1" si="205"/>
        <v/>
      </c>
      <c r="BJ93" s="289" t="str">
        <f t="shared" ca="1" si="206"/>
        <v/>
      </c>
      <c r="BK93" s="289" t="str">
        <f t="shared" ca="1" si="207"/>
        <v/>
      </c>
      <c r="BL93" s="289" t="str">
        <f t="shared" ca="1" si="208"/>
        <v/>
      </c>
      <c r="BM93" s="289" t="str">
        <f t="shared" ca="1" si="209"/>
        <v/>
      </c>
      <c r="BN93" s="289" t="str">
        <f t="shared" ca="1" si="210"/>
        <v/>
      </c>
      <c r="BO93" s="289" t="str">
        <f t="shared" ca="1" si="211"/>
        <v/>
      </c>
      <c r="BP93" s="289"/>
      <c r="BQ93" s="83" t="e">
        <f t="shared" ca="1" si="159"/>
        <v>#N/A</v>
      </c>
      <c r="BR93" s="82" t="e">
        <f t="shared" ca="1" si="160"/>
        <v>#N/A</v>
      </c>
      <c r="BS93" s="83" t="e">
        <f t="shared" ca="1" si="161"/>
        <v>#N/A</v>
      </c>
      <c r="BT93" s="52" t="e">
        <f t="shared" ca="1" si="148"/>
        <v>#N/A</v>
      </c>
      <c r="BU93" s="51"/>
      <c r="BV93" s="52" t="e">
        <f t="shared" ca="1" si="149"/>
        <v>#N/A</v>
      </c>
      <c r="BW93" s="84" t="e">
        <f ca="1">VLOOKUP($BI$6,INDIRECT($BT93):$BP$861,2,FALSE)</f>
        <v>#N/A</v>
      </c>
      <c r="BX93" s="79" t="e">
        <f t="shared" ca="1" si="131"/>
        <v>#N/A</v>
      </c>
      <c r="BY93" s="78" t="e">
        <f t="shared" ca="1" si="132"/>
        <v>#N/A</v>
      </c>
      <c r="BZ93" s="78" t="e">
        <f t="shared" ca="1" si="133"/>
        <v>#N/A</v>
      </c>
      <c r="CA93" s="78" t="e">
        <f t="shared" ca="1" si="134"/>
        <v>#N/A</v>
      </c>
      <c r="CB93" s="78" t="e">
        <f t="shared" ca="1" si="135"/>
        <v>#N/A</v>
      </c>
      <c r="CC93" s="78" t="e">
        <f t="shared" ca="1" si="103"/>
        <v>#N/A</v>
      </c>
      <c r="CD93" s="78" t="e">
        <f t="shared" ca="1" si="104"/>
        <v>#N/A</v>
      </c>
      <c r="CE93" s="78" t="e">
        <f t="shared" ca="1" si="105"/>
        <v>#N/A</v>
      </c>
      <c r="CF93" s="78" t="e">
        <f t="shared" ca="1" si="106"/>
        <v>#N/A</v>
      </c>
      <c r="CG93" s="78" t="e">
        <f t="shared" ca="1" si="107"/>
        <v>#N/A</v>
      </c>
      <c r="CH93" s="79" t="e">
        <f t="shared" ca="1" si="108"/>
        <v>#N/A</v>
      </c>
      <c r="CI93" s="79" t="e">
        <f t="shared" ca="1" si="109"/>
        <v>#N/A</v>
      </c>
      <c r="CJ93" s="79" t="e">
        <f t="shared" ca="1" si="110"/>
        <v>#N/A</v>
      </c>
      <c r="CK93" s="79" t="e">
        <f t="shared" ca="1" si="111"/>
        <v>#N/A</v>
      </c>
      <c r="CL93" s="79" t="e">
        <f t="shared" ca="1" si="112"/>
        <v>#N/A</v>
      </c>
      <c r="CM93" s="79" t="e">
        <f t="shared" ca="1" si="113"/>
        <v>#N/A</v>
      </c>
      <c r="CN93" s="79" t="e">
        <f t="shared" ca="1" si="114"/>
        <v>#N/A</v>
      </c>
      <c r="CO93" s="79" t="e">
        <f t="shared" ca="1" si="115"/>
        <v>#N/A</v>
      </c>
      <c r="CP93" s="80" t="e">
        <f t="shared" ca="1" si="136"/>
        <v>#N/A</v>
      </c>
      <c r="CQ93" s="78" t="e">
        <f t="shared" ca="1" si="137"/>
        <v>#N/A</v>
      </c>
      <c r="DA93" s="81" t="e">
        <f t="shared" ca="1" si="156"/>
        <v>#N/A</v>
      </c>
      <c r="DB93" s="82" t="e">
        <f t="shared" ca="1" si="157"/>
        <v>#N/A</v>
      </c>
      <c r="DC93" s="83" t="e">
        <f t="shared" ca="1" si="158"/>
        <v>#N/A</v>
      </c>
      <c r="DD93" s="52" t="e">
        <f t="shared" ca="1" si="150"/>
        <v>#N/A</v>
      </c>
      <c r="DE93" s="51"/>
      <c r="DF93" s="52" t="e">
        <f t="shared" ca="1" si="151"/>
        <v>#N/A</v>
      </c>
      <c r="DG93" s="84" t="e">
        <f ca="1">VLOOKUP($BI$6,INDIRECT($BT93):$BP$861,2,FALSE)</f>
        <v>#N/A</v>
      </c>
      <c r="DH93" s="79" t="e">
        <f t="shared" ca="1" si="138"/>
        <v>#N/A</v>
      </c>
      <c r="DI93" s="78" t="e">
        <f t="shared" ca="1" si="139"/>
        <v>#N/A</v>
      </c>
      <c r="DJ93" s="78" t="e">
        <f t="shared" ca="1" si="140"/>
        <v>#N/A</v>
      </c>
      <c r="DK93" s="78" t="e">
        <f t="shared" ca="1" si="141"/>
        <v>#N/A</v>
      </c>
      <c r="DL93" s="78" t="e">
        <f t="shared" ca="1" si="142"/>
        <v>#N/A</v>
      </c>
      <c r="DM93" s="78" t="e">
        <f t="shared" ca="1" si="116"/>
        <v>#N/A</v>
      </c>
      <c r="DN93" s="78" t="e">
        <f t="shared" ca="1" si="117"/>
        <v>#N/A</v>
      </c>
      <c r="DO93" s="78" t="e">
        <f t="shared" ca="1" si="118"/>
        <v>#N/A</v>
      </c>
      <c r="DP93" s="78" t="e">
        <f t="shared" ca="1" si="119"/>
        <v>#N/A</v>
      </c>
      <c r="DQ93" s="78" t="e">
        <f t="shared" ca="1" si="120"/>
        <v>#N/A</v>
      </c>
      <c r="DR93" s="79" t="e">
        <f t="shared" ca="1" si="121"/>
        <v>#N/A</v>
      </c>
      <c r="DS93" s="79" t="e">
        <f t="shared" ca="1" si="122"/>
        <v>#N/A</v>
      </c>
      <c r="DT93" s="79" t="e">
        <f t="shared" ca="1" si="123"/>
        <v>#N/A</v>
      </c>
      <c r="DU93" s="79" t="e">
        <f t="shared" ca="1" si="124"/>
        <v>#N/A</v>
      </c>
      <c r="DV93" s="79" t="e">
        <f t="shared" ca="1" si="125"/>
        <v>#N/A</v>
      </c>
      <c r="DW93" s="79" t="e">
        <f t="shared" ca="1" si="126"/>
        <v>#N/A</v>
      </c>
      <c r="DX93" s="79" t="e">
        <f t="shared" ca="1" si="127"/>
        <v>#N/A</v>
      </c>
      <c r="DY93" s="79" t="e">
        <f t="shared" ca="1" si="128"/>
        <v>#N/A</v>
      </c>
      <c r="DZ93" s="80" t="e">
        <f t="shared" ca="1" si="143"/>
        <v>#N/A</v>
      </c>
      <c r="EA93" s="78" t="e">
        <f t="shared" ca="1" si="144"/>
        <v>#N/A</v>
      </c>
    </row>
    <row r="94" spans="1:131" s="85" customFormat="1" ht="16.2" thickBot="1" x14ac:dyDescent="0.35">
      <c r="A94" s="289" t="str">
        <f t="shared" ca="1" si="166"/>
        <v/>
      </c>
      <c r="B94" s="303">
        <f t="shared" si="212"/>
        <v>86</v>
      </c>
      <c r="C94" s="304" t="s">
        <v>18</v>
      </c>
      <c r="D94" s="303" t="s">
        <v>1</v>
      </c>
      <c r="E94" s="303">
        <v>7</v>
      </c>
      <c r="F94" s="305">
        <v>2</v>
      </c>
      <c r="G94" s="305">
        <v>1</v>
      </c>
      <c r="H94" s="305">
        <v>3</v>
      </c>
      <c r="I94" s="305">
        <v>1</v>
      </c>
      <c r="J94" s="305">
        <v>2</v>
      </c>
      <c r="K94" s="305">
        <v>1</v>
      </c>
      <c r="L94" s="305">
        <v>2</v>
      </c>
      <c r="M94" s="305"/>
      <c r="N94" s="305">
        <f>SUM($F94:G94)</f>
        <v>3</v>
      </c>
      <c r="O94" s="305">
        <f>SUM($F94:H94)</f>
        <v>6</v>
      </c>
      <c r="P94" s="305">
        <f>SUM($F94:I94)</f>
        <v>7</v>
      </c>
      <c r="Q94" s="305">
        <f>SUM($F94:J94)</f>
        <v>9</v>
      </c>
      <c r="R94" s="305">
        <f>SUM($F94:K94)</f>
        <v>10</v>
      </c>
      <c r="S94" s="305">
        <f>SUM($F94:L94)</f>
        <v>12</v>
      </c>
      <c r="T94" s="305"/>
      <c r="U94" s="304"/>
      <c r="V94" s="303" t="str">
        <f t="shared" si="186"/>
        <v>Db</v>
      </c>
      <c r="W94" s="303" t="str">
        <f t="shared" ca="1" si="187"/>
        <v>Eb</v>
      </c>
      <c r="X94" s="303" t="str">
        <f t="shared" ca="1" si="188"/>
        <v>E</v>
      </c>
      <c r="Y94" s="303" t="str">
        <f t="shared" ca="1" si="189"/>
        <v>G</v>
      </c>
      <c r="Z94" s="303" t="str">
        <f t="shared" ca="1" si="190"/>
        <v>Ab</v>
      </c>
      <c r="AA94" s="303" t="str">
        <f t="shared" ca="1" si="191"/>
        <v>Bb</v>
      </c>
      <c r="AB94" s="303" t="str">
        <f t="shared" ca="1" si="192"/>
        <v>B</v>
      </c>
      <c r="AC94" s="303"/>
      <c r="AD94" s="304">
        <f t="shared" si="194"/>
        <v>166</v>
      </c>
      <c r="AE94" s="304">
        <f t="shared" ca="1" si="195"/>
        <v>167</v>
      </c>
      <c r="AF94" s="304">
        <f t="shared" ca="1" si="196"/>
        <v>69</v>
      </c>
      <c r="AG94" s="304">
        <f t="shared" ca="1" si="197"/>
        <v>71</v>
      </c>
      <c r="AH94" s="304">
        <f t="shared" ca="1" si="198"/>
        <v>163</v>
      </c>
      <c r="AI94" s="304">
        <f t="shared" ca="1" si="199"/>
        <v>164</v>
      </c>
      <c r="AJ94" s="304">
        <f t="shared" ca="1" si="200"/>
        <v>66</v>
      </c>
      <c r="AK94" s="304"/>
      <c r="AL94" s="294" t="str">
        <f>_xlfn.CONCAT(V94," min")</f>
        <v>Db min</v>
      </c>
      <c r="AM94" s="294" t="str">
        <f ca="1">_xlfn.CONCAT(W94," maj")</f>
        <v>Eb maj</v>
      </c>
      <c r="AN94" s="294" t="str">
        <f ca="1">_xlfn.CONCAT(X94," maj")</f>
        <v>E maj</v>
      </c>
      <c r="AO94" s="294" t="str">
        <f ca="1">_xlfn.CONCAT(Y94," dim")</f>
        <v>G dim</v>
      </c>
      <c r="AP94" s="294" t="str">
        <f ca="1">_xlfn.CONCAT(Z94," min")</f>
        <v>Ab min</v>
      </c>
      <c r="AQ94" s="294" t="str">
        <f ca="1">_xlfn.CONCAT(AA94," dim")</f>
        <v>Bb dim</v>
      </c>
      <c r="AR94" s="294" t="str">
        <f ca="1">_xlfn.CONCAT(AB94," aug")</f>
        <v>B aug</v>
      </c>
      <c r="AS94" s="294"/>
      <c r="AT94" s="294" t="str">
        <f t="shared" ca="1" si="218"/>
        <v/>
      </c>
      <c r="AU94" s="294" t="str">
        <f t="shared" ca="1" si="217"/>
        <v/>
      </c>
      <c r="AV94" s="294" t="str">
        <f t="shared" ca="1" si="217"/>
        <v/>
      </c>
      <c r="AW94" s="294">
        <f t="shared" ca="1" si="217"/>
        <v>1</v>
      </c>
      <c r="AX94" s="294" t="str">
        <f t="shared" ca="1" si="217"/>
        <v/>
      </c>
      <c r="AY94" s="294" t="str">
        <f t="shared" ca="1" si="217"/>
        <v/>
      </c>
      <c r="AZ94" s="294" t="str">
        <f t="shared" ca="1" si="217"/>
        <v/>
      </c>
      <c r="BA94" s="294">
        <f t="shared" ca="1" si="217"/>
        <v>1</v>
      </c>
      <c r="BB94" s="294" t="str">
        <f t="shared" ca="1" si="217"/>
        <v/>
      </c>
      <c r="BC94" s="294" t="str">
        <f t="shared" ca="1" si="217"/>
        <v/>
      </c>
      <c r="BD94" s="294" t="str">
        <f t="shared" ca="1" si="217"/>
        <v/>
      </c>
      <c r="BE94" s="294" t="str">
        <f t="shared" ca="1" si="217"/>
        <v/>
      </c>
      <c r="BF94" s="289">
        <f t="shared" ca="1" si="202"/>
        <v>2</v>
      </c>
      <c r="BG94" s="302">
        <f t="shared" ca="1" si="203"/>
        <v>28.571428571428569</v>
      </c>
      <c r="BH94" s="289" t="str">
        <f t="shared" ca="1" si="204"/>
        <v/>
      </c>
      <c r="BI94" s="289" t="str">
        <f t="shared" ca="1" si="205"/>
        <v/>
      </c>
      <c r="BJ94" s="289" t="str">
        <f t="shared" ca="1" si="206"/>
        <v/>
      </c>
      <c r="BK94" s="289" t="str">
        <f t="shared" ca="1" si="207"/>
        <v/>
      </c>
      <c r="BL94" s="289" t="str">
        <f t="shared" ca="1" si="208"/>
        <v/>
      </c>
      <c r="BM94" s="289" t="str">
        <f t="shared" ca="1" si="209"/>
        <v/>
      </c>
      <c r="BN94" s="289" t="str">
        <f t="shared" ca="1" si="210"/>
        <v/>
      </c>
      <c r="BO94" s="289" t="str">
        <f t="shared" ca="1" si="211"/>
        <v/>
      </c>
      <c r="BP94" s="289"/>
      <c r="BQ94" s="83" t="e">
        <f t="shared" ca="1" si="159"/>
        <v>#N/A</v>
      </c>
      <c r="BR94" s="82" t="e">
        <f t="shared" ca="1" si="160"/>
        <v>#N/A</v>
      </c>
      <c r="BS94" s="83" t="e">
        <f t="shared" ca="1" si="161"/>
        <v>#N/A</v>
      </c>
      <c r="BT94" s="52" t="e">
        <f t="shared" ca="1" si="148"/>
        <v>#N/A</v>
      </c>
      <c r="BU94" s="51"/>
      <c r="BV94" s="52" t="e">
        <f t="shared" ca="1" si="149"/>
        <v>#N/A</v>
      </c>
      <c r="BW94" s="84" t="e">
        <f ca="1">VLOOKUP($BI$6,INDIRECT($BT94):$BP$861,2,FALSE)</f>
        <v>#N/A</v>
      </c>
      <c r="BX94" s="79" t="e">
        <f t="shared" ca="1" si="131"/>
        <v>#N/A</v>
      </c>
      <c r="BY94" s="78" t="e">
        <f t="shared" ca="1" si="132"/>
        <v>#N/A</v>
      </c>
      <c r="BZ94" s="78" t="e">
        <f t="shared" ca="1" si="133"/>
        <v>#N/A</v>
      </c>
      <c r="CA94" s="78" t="e">
        <f t="shared" ca="1" si="134"/>
        <v>#N/A</v>
      </c>
      <c r="CB94" s="78" t="e">
        <f t="shared" ca="1" si="135"/>
        <v>#N/A</v>
      </c>
      <c r="CC94" s="78" t="e">
        <f t="shared" ca="1" si="103"/>
        <v>#N/A</v>
      </c>
      <c r="CD94" s="78" t="e">
        <f t="shared" ca="1" si="104"/>
        <v>#N/A</v>
      </c>
      <c r="CE94" s="78" t="e">
        <f t="shared" ca="1" si="105"/>
        <v>#N/A</v>
      </c>
      <c r="CF94" s="78" t="e">
        <f t="shared" ca="1" si="106"/>
        <v>#N/A</v>
      </c>
      <c r="CG94" s="78" t="e">
        <f t="shared" ca="1" si="107"/>
        <v>#N/A</v>
      </c>
      <c r="CH94" s="79" t="e">
        <f t="shared" ca="1" si="108"/>
        <v>#N/A</v>
      </c>
      <c r="CI94" s="79" t="e">
        <f t="shared" ca="1" si="109"/>
        <v>#N/A</v>
      </c>
      <c r="CJ94" s="79" t="e">
        <f t="shared" ca="1" si="110"/>
        <v>#N/A</v>
      </c>
      <c r="CK94" s="79" t="e">
        <f t="shared" ca="1" si="111"/>
        <v>#N/A</v>
      </c>
      <c r="CL94" s="79" t="e">
        <f t="shared" ca="1" si="112"/>
        <v>#N/A</v>
      </c>
      <c r="CM94" s="79" t="e">
        <f t="shared" ca="1" si="113"/>
        <v>#N/A</v>
      </c>
      <c r="CN94" s="79" t="e">
        <f t="shared" ca="1" si="114"/>
        <v>#N/A</v>
      </c>
      <c r="CO94" s="79" t="e">
        <f t="shared" ca="1" si="115"/>
        <v>#N/A</v>
      </c>
      <c r="CP94" s="80" t="e">
        <f t="shared" ca="1" si="136"/>
        <v>#N/A</v>
      </c>
      <c r="CQ94" s="78" t="e">
        <f t="shared" ca="1" si="137"/>
        <v>#N/A</v>
      </c>
      <c r="DA94" s="81" t="e">
        <f t="shared" ca="1" si="156"/>
        <v>#N/A</v>
      </c>
      <c r="DB94" s="82" t="e">
        <f t="shared" ca="1" si="157"/>
        <v>#N/A</v>
      </c>
      <c r="DC94" s="83" t="e">
        <f t="shared" ca="1" si="158"/>
        <v>#N/A</v>
      </c>
      <c r="DD94" s="52" t="e">
        <f t="shared" ca="1" si="150"/>
        <v>#N/A</v>
      </c>
      <c r="DE94" s="51"/>
      <c r="DF94" s="52" t="e">
        <f t="shared" ca="1" si="151"/>
        <v>#N/A</v>
      </c>
      <c r="DG94" s="84" t="e">
        <f ca="1">VLOOKUP($BI$6,INDIRECT($BT94):$BP$861,2,FALSE)</f>
        <v>#N/A</v>
      </c>
      <c r="DH94" s="79" t="e">
        <f t="shared" ca="1" si="138"/>
        <v>#N/A</v>
      </c>
      <c r="DI94" s="78" t="e">
        <f t="shared" ca="1" si="139"/>
        <v>#N/A</v>
      </c>
      <c r="DJ94" s="78" t="e">
        <f t="shared" ca="1" si="140"/>
        <v>#N/A</v>
      </c>
      <c r="DK94" s="78" t="e">
        <f t="shared" ca="1" si="141"/>
        <v>#N/A</v>
      </c>
      <c r="DL94" s="78" t="e">
        <f t="shared" ca="1" si="142"/>
        <v>#N/A</v>
      </c>
      <c r="DM94" s="78" t="e">
        <f t="shared" ca="1" si="116"/>
        <v>#N/A</v>
      </c>
      <c r="DN94" s="78" t="e">
        <f t="shared" ca="1" si="117"/>
        <v>#N/A</v>
      </c>
      <c r="DO94" s="78" t="e">
        <f t="shared" ca="1" si="118"/>
        <v>#N/A</v>
      </c>
      <c r="DP94" s="78" t="e">
        <f t="shared" ca="1" si="119"/>
        <v>#N/A</v>
      </c>
      <c r="DQ94" s="78" t="e">
        <f t="shared" ca="1" si="120"/>
        <v>#N/A</v>
      </c>
      <c r="DR94" s="79" t="e">
        <f t="shared" ca="1" si="121"/>
        <v>#N/A</v>
      </c>
      <c r="DS94" s="79" t="e">
        <f t="shared" ca="1" si="122"/>
        <v>#N/A</v>
      </c>
      <c r="DT94" s="79" t="e">
        <f t="shared" ca="1" si="123"/>
        <v>#N/A</v>
      </c>
      <c r="DU94" s="79" t="e">
        <f t="shared" ca="1" si="124"/>
        <v>#N/A</v>
      </c>
      <c r="DV94" s="79" t="e">
        <f t="shared" ca="1" si="125"/>
        <v>#N/A</v>
      </c>
      <c r="DW94" s="79" t="e">
        <f t="shared" ca="1" si="126"/>
        <v>#N/A</v>
      </c>
      <c r="DX94" s="79" t="e">
        <f t="shared" ca="1" si="127"/>
        <v>#N/A</v>
      </c>
      <c r="DY94" s="79" t="e">
        <f t="shared" ca="1" si="128"/>
        <v>#N/A</v>
      </c>
      <c r="DZ94" s="80" t="e">
        <f t="shared" ca="1" si="143"/>
        <v>#N/A</v>
      </c>
      <c r="EA94" s="78" t="e">
        <f t="shared" ca="1" si="144"/>
        <v>#N/A</v>
      </c>
    </row>
    <row r="95" spans="1:131" s="85" customFormat="1" ht="16.2" thickBot="1" x14ac:dyDescent="0.35">
      <c r="A95" s="289" t="str">
        <f t="shared" ca="1" si="166"/>
        <v/>
      </c>
      <c r="B95" s="303">
        <f t="shared" si="212"/>
        <v>87</v>
      </c>
      <c r="C95" s="304" t="s">
        <v>19</v>
      </c>
      <c r="D95" s="303" t="s">
        <v>1</v>
      </c>
      <c r="E95" s="303">
        <v>7</v>
      </c>
      <c r="F95" s="305">
        <v>2</v>
      </c>
      <c r="G95" s="305">
        <v>1</v>
      </c>
      <c r="H95" s="305">
        <v>2</v>
      </c>
      <c r="I95" s="305">
        <v>1</v>
      </c>
      <c r="J95" s="305">
        <v>3</v>
      </c>
      <c r="K95" s="305">
        <v>1</v>
      </c>
      <c r="L95" s="305">
        <v>2</v>
      </c>
      <c r="M95" s="305"/>
      <c r="N95" s="305">
        <f>SUM($F95:G95)</f>
        <v>3</v>
      </c>
      <c r="O95" s="305">
        <f>SUM($F95:H95)</f>
        <v>5</v>
      </c>
      <c r="P95" s="305">
        <f>SUM($F95:I95)</f>
        <v>6</v>
      </c>
      <c r="Q95" s="305">
        <f>SUM($F95:J95)</f>
        <v>9</v>
      </c>
      <c r="R95" s="305">
        <f>SUM($F95:K95)</f>
        <v>10</v>
      </c>
      <c r="S95" s="305">
        <f>SUM($F95:L95)</f>
        <v>12</v>
      </c>
      <c r="T95" s="305"/>
      <c r="U95" s="304"/>
      <c r="V95" s="303" t="str">
        <f t="shared" si="186"/>
        <v>Db</v>
      </c>
      <c r="W95" s="303" t="str">
        <f t="shared" ca="1" si="187"/>
        <v>Eb</v>
      </c>
      <c r="X95" s="303" t="str">
        <f t="shared" ca="1" si="188"/>
        <v>E</v>
      </c>
      <c r="Y95" s="303" t="str">
        <f t="shared" ca="1" si="189"/>
        <v>Gb</v>
      </c>
      <c r="Z95" s="303" t="str">
        <f t="shared" ca="1" si="190"/>
        <v>G</v>
      </c>
      <c r="AA95" s="303" t="str">
        <f t="shared" ca="1" si="191"/>
        <v>Bb</v>
      </c>
      <c r="AB95" s="303" t="str">
        <f t="shared" ca="1" si="192"/>
        <v>B</v>
      </c>
      <c r="AC95" s="303"/>
      <c r="AD95" s="304">
        <f t="shared" si="194"/>
        <v>166</v>
      </c>
      <c r="AE95" s="304">
        <f t="shared" ca="1" si="195"/>
        <v>167</v>
      </c>
      <c r="AF95" s="304">
        <f t="shared" ca="1" si="196"/>
        <v>69</v>
      </c>
      <c r="AG95" s="304">
        <f t="shared" ca="1" si="197"/>
        <v>169</v>
      </c>
      <c r="AH95" s="304">
        <f t="shared" ca="1" si="198"/>
        <v>71</v>
      </c>
      <c r="AI95" s="304">
        <f t="shared" ca="1" si="199"/>
        <v>164</v>
      </c>
      <c r="AJ95" s="304">
        <f t="shared" ca="1" si="200"/>
        <v>66</v>
      </c>
      <c r="AK95" s="304"/>
      <c r="AL95" s="294" t="str">
        <f>_xlfn.CONCAT(V95," dim")</f>
        <v>Db dim</v>
      </c>
      <c r="AM95" s="294" t="str">
        <f ca="1">_xlfn.CONCAT(W95," min")</f>
        <v>Eb min</v>
      </c>
      <c r="AN95" s="294" t="str">
        <f ca="1">_xlfn.CONCAT(X95," min")</f>
        <v>E min</v>
      </c>
      <c r="AO95" s="294" t="str">
        <f ca="1">_xlfn.CONCAT(Y95," maj")</f>
        <v>Gb maj</v>
      </c>
      <c r="AP95" s="294" t="str">
        <f ca="1">_xlfn.CONCAT(Z95," aug")</f>
        <v>G aug</v>
      </c>
      <c r="AQ95" s="294" t="str">
        <f ca="1">_xlfn.CONCAT(AA95," dim")</f>
        <v>Bb dim</v>
      </c>
      <c r="AR95" s="294" t="str">
        <f ca="1">_xlfn.CONCAT(AB95," maj")</f>
        <v>B maj</v>
      </c>
      <c r="AS95" s="294"/>
      <c r="AT95" s="294" t="str">
        <f t="shared" ca="1" si="218"/>
        <v/>
      </c>
      <c r="AU95" s="294" t="str">
        <f t="shared" ca="1" si="217"/>
        <v/>
      </c>
      <c r="AV95" s="294" t="str">
        <f t="shared" ca="1" si="217"/>
        <v/>
      </c>
      <c r="AW95" s="294">
        <f t="shared" ca="1" si="217"/>
        <v>1</v>
      </c>
      <c r="AX95" s="294" t="str">
        <f t="shared" ca="1" si="217"/>
        <v/>
      </c>
      <c r="AY95" s="294" t="str">
        <f t="shared" ca="1" si="217"/>
        <v/>
      </c>
      <c r="AZ95" s="294" t="str">
        <f t="shared" ca="1" si="217"/>
        <v/>
      </c>
      <c r="BA95" s="294">
        <f t="shared" ca="1" si="217"/>
        <v>1</v>
      </c>
      <c r="BB95" s="294" t="str">
        <f t="shared" ca="1" si="217"/>
        <v/>
      </c>
      <c r="BC95" s="294" t="str">
        <f t="shared" ca="1" si="217"/>
        <v/>
      </c>
      <c r="BD95" s="294" t="str">
        <f t="shared" ca="1" si="217"/>
        <v/>
      </c>
      <c r="BE95" s="294" t="str">
        <f t="shared" ca="1" si="217"/>
        <v/>
      </c>
      <c r="BF95" s="289">
        <f t="shared" ca="1" si="202"/>
        <v>2</v>
      </c>
      <c r="BG95" s="302">
        <f t="shared" ca="1" si="203"/>
        <v>28.571428571428569</v>
      </c>
      <c r="BH95" s="289" t="str">
        <f t="shared" ca="1" si="204"/>
        <v/>
      </c>
      <c r="BI95" s="289" t="str">
        <f t="shared" ca="1" si="205"/>
        <v/>
      </c>
      <c r="BJ95" s="289" t="str">
        <f t="shared" ca="1" si="206"/>
        <v/>
      </c>
      <c r="BK95" s="289" t="str">
        <f t="shared" ca="1" si="207"/>
        <v/>
      </c>
      <c r="BL95" s="289" t="str">
        <f t="shared" ca="1" si="208"/>
        <v/>
      </c>
      <c r="BM95" s="289" t="str">
        <f t="shared" ca="1" si="209"/>
        <v/>
      </c>
      <c r="BN95" s="289" t="str">
        <f t="shared" ca="1" si="210"/>
        <v/>
      </c>
      <c r="BO95" s="289" t="str">
        <f t="shared" ca="1" si="211"/>
        <v/>
      </c>
      <c r="BP95" s="289"/>
      <c r="BQ95" s="83" t="e">
        <f t="shared" ca="1" si="159"/>
        <v>#N/A</v>
      </c>
      <c r="BR95" s="82" t="e">
        <f t="shared" ca="1" si="160"/>
        <v>#N/A</v>
      </c>
      <c r="BS95" s="83" t="e">
        <f t="shared" ca="1" si="161"/>
        <v>#N/A</v>
      </c>
      <c r="BT95" s="52" t="e">
        <f t="shared" ca="1" si="148"/>
        <v>#N/A</v>
      </c>
      <c r="BU95" s="51"/>
      <c r="BV95" s="52" t="e">
        <f t="shared" ca="1" si="149"/>
        <v>#N/A</v>
      </c>
      <c r="BW95" s="84" t="e">
        <f ca="1">VLOOKUP($BI$6,INDIRECT($BT95):$BP$861,2,FALSE)</f>
        <v>#N/A</v>
      </c>
      <c r="BX95" s="79" t="e">
        <f t="shared" ca="1" si="131"/>
        <v>#N/A</v>
      </c>
      <c r="BY95" s="78" t="e">
        <f t="shared" ca="1" si="132"/>
        <v>#N/A</v>
      </c>
      <c r="BZ95" s="78" t="e">
        <f t="shared" ca="1" si="133"/>
        <v>#N/A</v>
      </c>
      <c r="CA95" s="78" t="e">
        <f t="shared" ca="1" si="134"/>
        <v>#N/A</v>
      </c>
      <c r="CB95" s="78" t="e">
        <f t="shared" ca="1" si="135"/>
        <v>#N/A</v>
      </c>
      <c r="CC95" s="78" t="e">
        <f t="shared" ca="1" si="103"/>
        <v>#N/A</v>
      </c>
      <c r="CD95" s="78" t="e">
        <f t="shared" ca="1" si="104"/>
        <v>#N/A</v>
      </c>
      <c r="CE95" s="78" t="e">
        <f t="shared" ca="1" si="105"/>
        <v>#N/A</v>
      </c>
      <c r="CF95" s="78" t="e">
        <f t="shared" ca="1" si="106"/>
        <v>#N/A</v>
      </c>
      <c r="CG95" s="78" t="e">
        <f t="shared" ca="1" si="107"/>
        <v>#N/A</v>
      </c>
      <c r="CH95" s="79" t="e">
        <f t="shared" ca="1" si="108"/>
        <v>#N/A</v>
      </c>
      <c r="CI95" s="79" t="e">
        <f t="shared" ca="1" si="109"/>
        <v>#N/A</v>
      </c>
      <c r="CJ95" s="79" t="e">
        <f t="shared" ca="1" si="110"/>
        <v>#N/A</v>
      </c>
      <c r="CK95" s="79" t="e">
        <f t="shared" ca="1" si="111"/>
        <v>#N/A</v>
      </c>
      <c r="CL95" s="79" t="e">
        <f t="shared" ca="1" si="112"/>
        <v>#N/A</v>
      </c>
      <c r="CM95" s="79" t="e">
        <f t="shared" ca="1" si="113"/>
        <v>#N/A</v>
      </c>
      <c r="CN95" s="79" t="e">
        <f t="shared" ca="1" si="114"/>
        <v>#N/A</v>
      </c>
      <c r="CO95" s="79" t="e">
        <f t="shared" ca="1" si="115"/>
        <v>#N/A</v>
      </c>
      <c r="CP95" s="80" t="e">
        <f t="shared" ca="1" si="136"/>
        <v>#N/A</v>
      </c>
      <c r="CQ95" s="78" t="e">
        <f t="shared" ca="1" si="137"/>
        <v>#N/A</v>
      </c>
      <c r="DA95" s="81" t="e">
        <f t="shared" ca="1" si="156"/>
        <v>#N/A</v>
      </c>
      <c r="DB95" s="82" t="e">
        <f t="shared" ca="1" si="157"/>
        <v>#N/A</v>
      </c>
      <c r="DC95" s="83" t="e">
        <f t="shared" ca="1" si="158"/>
        <v>#N/A</v>
      </c>
      <c r="DD95" s="52" t="e">
        <f t="shared" ca="1" si="150"/>
        <v>#N/A</v>
      </c>
      <c r="DE95" s="51"/>
      <c r="DF95" s="52" t="e">
        <f t="shared" ca="1" si="151"/>
        <v>#N/A</v>
      </c>
      <c r="DG95" s="84" t="e">
        <f ca="1">VLOOKUP($BI$6,INDIRECT($BT95):$BP$861,2,FALSE)</f>
        <v>#N/A</v>
      </c>
      <c r="DH95" s="79" t="e">
        <f t="shared" ca="1" si="138"/>
        <v>#N/A</v>
      </c>
      <c r="DI95" s="78" t="e">
        <f t="shared" ca="1" si="139"/>
        <v>#N/A</v>
      </c>
      <c r="DJ95" s="78" t="e">
        <f t="shared" ca="1" si="140"/>
        <v>#N/A</v>
      </c>
      <c r="DK95" s="78" t="e">
        <f t="shared" ca="1" si="141"/>
        <v>#N/A</v>
      </c>
      <c r="DL95" s="78" t="e">
        <f t="shared" ca="1" si="142"/>
        <v>#N/A</v>
      </c>
      <c r="DM95" s="78" t="e">
        <f t="shared" ca="1" si="116"/>
        <v>#N/A</v>
      </c>
      <c r="DN95" s="78" t="e">
        <f t="shared" ca="1" si="117"/>
        <v>#N/A</v>
      </c>
      <c r="DO95" s="78" t="e">
        <f t="shared" ca="1" si="118"/>
        <v>#N/A</v>
      </c>
      <c r="DP95" s="78" t="e">
        <f t="shared" ca="1" si="119"/>
        <v>#N/A</v>
      </c>
      <c r="DQ95" s="78" t="e">
        <f t="shared" ca="1" si="120"/>
        <v>#N/A</v>
      </c>
      <c r="DR95" s="79" t="e">
        <f t="shared" ca="1" si="121"/>
        <v>#N/A</v>
      </c>
      <c r="DS95" s="79" t="e">
        <f t="shared" ca="1" si="122"/>
        <v>#N/A</v>
      </c>
      <c r="DT95" s="79" t="e">
        <f t="shared" ca="1" si="123"/>
        <v>#N/A</v>
      </c>
      <c r="DU95" s="79" t="e">
        <f t="shared" ca="1" si="124"/>
        <v>#N/A</v>
      </c>
      <c r="DV95" s="79" t="e">
        <f t="shared" ca="1" si="125"/>
        <v>#N/A</v>
      </c>
      <c r="DW95" s="79" t="e">
        <f t="shared" ca="1" si="126"/>
        <v>#N/A</v>
      </c>
      <c r="DX95" s="79" t="e">
        <f t="shared" ca="1" si="127"/>
        <v>#N/A</v>
      </c>
      <c r="DY95" s="79" t="e">
        <f t="shared" ca="1" si="128"/>
        <v>#N/A</v>
      </c>
      <c r="DZ95" s="80" t="e">
        <f t="shared" ca="1" si="143"/>
        <v>#N/A</v>
      </c>
      <c r="EA95" s="78" t="e">
        <f t="shared" ca="1" si="144"/>
        <v>#N/A</v>
      </c>
    </row>
    <row r="96" spans="1:131" s="85" customFormat="1" ht="16.2" thickBot="1" x14ac:dyDescent="0.35">
      <c r="A96" s="289" t="str">
        <f t="shared" ca="1" si="166"/>
        <v/>
      </c>
      <c r="B96" s="303">
        <f t="shared" si="212"/>
        <v>88</v>
      </c>
      <c r="C96" s="304" t="s">
        <v>20</v>
      </c>
      <c r="D96" s="303" t="s">
        <v>1</v>
      </c>
      <c r="E96" s="303">
        <v>7</v>
      </c>
      <c r="F96" s="305">
        <v>1</v>
      </c>
      <c r="G96" s="305">
        <v>2</v>
      </c>
      <c r="H96" s="305">
        <v>2</v>
      </c>
      <c r="I96" s="305">
        <v>2</v>
      </c>
      <c r="J96" s="305">
        <v>1</v>
      </c>
      <c r="K96" s="305">
        <v>2</v>
      </c>
      <c r="L96" s="305">
        <v>2</v>
      </c>
      <c r="M96" s="305"/>
      <c r="N96" s="305">
        <f>SUM($F96:G96)</f>
        <v>3</v>
      </c>
      <c r="O96" s="305">
        <f>SUM($F96:H96)</f>
        <v>5</v>
      </c>
      <c r="P96" s="305">
        <f>SUM($F96:I96)</f>
        <v>7</v>
      </c>
      <c r="Q96" s="305">
        <f>SUM($F96:J96)</f>
        <v>8</v>
      </c>
      <c r="R96" s="305">
        <f>SUM($F96:K96)</f>
        <v>10</v>
      </c>
      <c r="S96" s="305">
        <f>SUM($F96:L96)</f>
        <v>12</v>
      </c>
      <c r="T96" s="305"/>
      <c r="U96" s="304"/>
      <c r="V96" s="303" t="str">
        <f t="shared" si="186"/>
        <v>Db</v>
      </c>
      <c r="W96" s="303" t="str">
        <f t="shared" ca="1" si="187"/>
        <v>D</v>
      </c>
      <c r="X96" s="303" t="str">
        <f t="shared" ca="1" si="188"/>
        <v>E</v>
      </c>
      <c r="Y96" s="303" t="str">
        <f t="shared" ca="1" si="189"/>
        <v>Gb</v>
      </c>
      <c r="Z96" s="303" t="str">
        <f t="shared" ca="1" si="190"/>
        <v>Ab</v>
      </c>
      <c r="AA96" s="303" t="str">
        <f t="shared" ca="1" si="191"/>
        <v>A</v>
      </c>
      <c r="AB96" s="303" t="str">
        <f t="shared" ca="1" si="192"/>
        <v>B</v>
      </c>
      <c r="AC96" s="303"/>
      <c r="AD96" s="304">
        <f t="shared" si="194"/>
        <v>166</v>
      </c>
      <c r="AE96" s="304">
        <f t="shared" ca="1" si="195"/>
        <v>68</v>
      </c>
      <c r="AF96" s="304">
        <f t="shared" ca="1" si="196"/>
        <v>69</v>
      </c>
      <c r="AG96" s="304">
        <f t="shared" ca="1" si="197"/>
        <v>169</v>
      </c>
      <c r="AH96" s="304">
        <f t="shared" ca="1" si="198"/>
        <v>163</v>
      </c>
      <c r="AI96" s="304">
        <f t="shared" ca="1" si="199"/>
        <v>65</v>
      </c>
      <c r="AJ96" s="304">
        <f t="shared" ca="1" si="200"/>
        <v>66</v>
      </c>
      <c r="AK96" s="304"/>
      <c r="AL96" s="294" t="str">
        <f>_xlfn.CONCAT(V96," min")</f>
        <v>Db min</v>
      </c>
      <c r="AM96" s="294" t="str">
        <f ca="1">_xlfn.CONCAT(W96," maj")</f>
        <v>D maj</v>
      </c>
      <c r="AN96" s="294" t="str">
        <f ca="1">_xlfn.CONCAT(X96," maj")</f>
        <v>E maj</v>
      </c>
      <c r="AO96" s="294" t="str">
        <f ca="1">_xlfn.CONCAT(Y96," min")</f>
        <v>Gb min</v>
      </c>
      <c r="AP96" s="294" t="str">
        <f ca="1">_xlfn.CONCAT(Z96," dim")</f>
        <v>Ab dim</v>
      </c>
      <c r="AQ96" s="294" t="str">
        <f ca="1">_xlfn.CONCAT(AA96," maj")</f>
        <v>A maj</v>
      </c>
      <c r="AR96" s="294" t="str">
        <f ca="1">_xlfn.CONCAT(AB96," min")</f>
        <v>B min</v>
      </c>
      <c r="AS96" s="294"/>
      <c r="AT96" s="294" t="str">
        <f t="shared" ca="1" si="218"/>
        <v/>
      </c>
      <c r="AU96" s="294" t="str">
        <f t="shared" ca="1" si="217"/>
        <v/>
      </c>
      <c r="AV96" s="294" t="str">
        <f t="shared" ca="1" si="217"/>
        <v/>
      </c>
      <c r="AW96" s="294" t="str">
        <f t="shared" ca="1" si="217"/>
        <v/>
      </c>
      <c r="AX96" s="294" t="str">
        <f t="shared" ca="1" si="217"/>
        <v/>
      </c>
      <c r="AY96" s="294" t="str">
        <f t="shared" ca="1" si="217"/>
        <v/>
      </c>
      <c r="AZ96" s="294" t="str">
        <f t="shared" ca="1" si="217"/>
        <v/>
      </c>
      <c r="BA96" s="294" t="str">
        <f t="shared" ca="1" si="217"/>
        <v/>
      </c>
      <c r="BB96" s="294" t="str">
        <f t="shared" ca="1" si="217"/>
        <v/>
      </c>
      <c r="BC96" s="294" t="str">
        <f t="shared" ca="1" si="217"/>
        <v/>
      </c>
      <c r="BD96" s="294" t="str">
        <f t="shared" ca="1" si="217"/>
        <v/>
      </c>
      <c r="BE96" s="294" t="str">
        <f t="shared" ca="1" si="217"/>
        <v/>
      </c>
      <c r="BF96" s="289">
        <f t="shared" ca="1" si="202"/>
        <v>0</v>
      </c>
      <c r="BG96" s="302">
        <f t="shared" ca="1" si="203"/>
        <v>0</v>
      </c>
      <c r="BH96" s="289" t="str">
        <f t="shared" ca="1" si="204"/>
        <v/>
      </c>
      <c r="BI96" s="289" t="str">
        <f t="shared" ca="1" si="205"/>
        <v/>
      </c>
      <c r="BJ96" s="289" t="str">
        <f t="shared" ca="1" si="206"/>
        <v/>
      </c>
      <c r="BK96" s="289" t="str">
        <f t="shared" ca="1" si="207"/>
        <v/>
      </c>
      <c r="BL96" s="289" t="str">
        <f t="shared" ca="1" si="208"/>
        <v/>
      </c>
      <c r="BM96" s="289" t="str">
        <f t="shared" ca="1" si="209"/>
        <v/>
      </c>
      <c r="BN96" s="289" t="str">
        <f t="shared" ca="1" si="210"/>
        <v/>
      </c>
      <c r="BO96" s="289" t="str">
        <f t="shared" ca="1" si="211"/>
        <v/>
      </c>
      <c r="BP96" s="289"/>
      <c r="BQ96" s="83" t="e">
        <f t="shared" ca="1" si="159"/>
        <v>#N/A</v>
      </c>
      <c r="BR96" s="82" t="e">
        <f t="shared" ca="1" si="160"/>
        <v>#N/A</v>
      </c>
      <c r="BS96" s="83" t="e">
        <f t="shared" ca="1" si="161"/>
        <v>#N/A</v>
      </c>
      <c r="BT96" s="52" t="e">
        <f t="shared" ca="1" si="148"/>
        <v>#N/A</v>
      </c>
      <c r="BU96" s="51"/>
      <c r="BV96" s="52" t="e">
        <f t="shared" ca="1" si="149"/>
        <v>#N/A</v>
      </c>
      <c r="BW96" s="84" t="e">
        <f ca="1">VLOOKUP($BI$6,INDIRECT($BT96):$BP$861,2,FALSE)</f>
        <v>#N/A</v>
      </c>
      <c r="BX96" s="79" t="e">
        <f t="shared" ca="1" si="131"/>
        <v>#N/A</v>
      </c>
      <c r="BY96" s="78" t="e">
        <f t="shared" ca="1" si="132"/>
        <v>#N/A</v>
      </c>
      <c r="BZ96" s="78" t="e">
        <f t="shared" ca="1" si="133"/>
        <v>#N/A</v>
      </c>
      <c r="CA96" s="78" t="e">
        <f t="shared" ca="1" si="134"/>
        <v>#N/A</v>
      </c>
      <c r="CB96" s="78" t="e">
        <f t="shared" ca="1" si="135"/>
        <v>#N/A</v>
      </c>
      <c r="CC96" s="78" t="e">
        <f t="shared" ca="1" si="103"/>
        <v>#N/A</v>
      </c>
      <c r="CD96" s="78" t="e">
        <f t="shared" ca="1" si="104"/>
        <v>#N/A</v>
      </c>
      <c r="CE96" s="78" t="e">
        <f t="shared" ca="1" si="105"/>
        <v>#N/A</v>
      </c>
      <c r="CF96" s="78" t="e">
        <f t="shared" ca="1" si="106"/>
        <v>#N/A</v>
      </c>
      <c r="CG96" s="78" t="e">
        <f t="shared" ca="1" si="107"/>
        <v>#N/A</v>
      </c>
      <c r="CH96" s="79" t="e">
        <f t="shared" ca="1" si="108"/>
        <v>#N/A</v>
      </c>
      <c r="CI96" s="79" t="e">
        <f t="shared" ca="1" si="109"/>
        <v>#N/A</v>
      </c>
      <c r="CJ96" s="79" t="e">
        <f t="shared" ca="1" si="110"/>
        <v>#N/A</v>
      </c>
      <c r="CK96" s="79" t="e">
        <f t="shared" ca="1" si="111"/>
        <v>#N/A</v>
      </c>
      <c r="CL96" s="79" t="e">
        <f t="shared" ca="1" si="112"/>
        <v>#N/A</v>
      </c>
      <c r="CM96" s="79" t="e">
        <f t="shared" ca="1" si="113"/>
        <v>#N/A</v>
      </c>
      <c r="CN96" s="79" t="e">
        <f t="shared" ca="1" si="114"/>
        <v>#N/A</v>
      </c>
      <c r="CO96" s="79" t="e">
        <f t="shared" ca="1" si="115"/>
        <v>#N/A</v>
      </c>
      <c r="CP96" s="80" t="e">
        <f t="shared" ca="1" si="136"/>
        <v>#N/A</v>
      </c>
      <c r="CQ96" s="78" t="e">
        <f t="shared" ca="1" si="137"/>
        <v>#N/A</v>
      </c>
      <c r="DA96" s="81" t="e">
        <f t="shared" ca="1" si="156"/>
        <v>#N/A</v>
      </c>
      <c r="DB96" s="82" t="e">
        <f t="shared" ca="1" si="157"/>
        <v>#N/A</v>
      </c>
      <c r="DC96" s="83" t="e">
        <f t="shared" ca="1" si="158"/>
        <v>#N/A</v>
      </c>
      <c r="DD96" s="52" t="e">
        <f t="shared" ca="1" si="150"/>
        <v>#N/A</v>
      </c>
      <c r="DE96" s="51"/>
      <c r="DF96" s="52" t="e">
        <f t="shared" ca="1" si="151"/>
        <v>#N/A</v>
      </c>
      <c r="DG96" s="84" t="e">
        <f ca="1">VLOOKUP($BI$6,INDIRECT($BT96):$BP$861,2,FALSE)</f>
        <v>#N/A</v>
      </c>
      <c r="DH96" s="79" t="e">
        <f t="shared" ca="1" si="138"/>
        <v>#N/A</v>
      </c>
      <c r="DI96" s="78" t="e">
        <f t="shared" ca="1" si="139"/>
        <v>#N/A</v>
      </c>
      <c r="DJ96" s="78" t="e">
        <f t="shared" ca="1" si="140"/>
        <v>#N/A</v>
      </c>
      <c r="DK96" s="78" t="e">
        <f t="shared" ca="1" si="141"/>
        <v>#N/A</v>
      </c>
      <c r="DL96" s="78" t="e">
        <f t="shared" ca="1" si="142"/>
        <v>#N/A</v>
      </c>
      <c r="DM96" s="78" t="e">
        <f t="shared" ca="1" si="116"/>
        <v>#N/A</v>
      </c>
      <c r="DN96" s="78" t="e">
        <f t="shared" ca="1" si="117"/>
        <v>#N/A</v>
      </c>
      <c r="DO96" s="78" t="e">
        <f t="shared" ca="1" si="118"/>
        <v>#N/A</v>
      </c>
      <c r="DP96" s="78" t="e">
        <f t="shared" ca="1" si="119"/>
        <v>#N/A</v>
      </c>
      <c r="DQ96" s="78" t="e">
        <f t="shared" ca="1" si="120"/>
        <v>#N/A</v>
      </c>
      <c r="DR96" s="79" t="e">
        <f t="shared" ca="1" si="121"/>
        <v>#N/A</v>
      </c>
      <c r="DS96" s="79" t="e">
        <f t="shared" ca="1" si="122"/>
        <v>#N/A</v>
      </c>
      <c r="DT96" s="79" t="e">
        <f t="shared" ca="1" si="123"/>
        <v>#N/A</v>
      </c>
      <c r="DU96" s="79" t="e">
        <f t="shared" ca="1" si="124"/>
        <v>#N/A</v>
      </c>
      <c r="DV96" s="79" t="e">
        <f t="shared" ca="1" si="125"/>
        <v>#N/A</v>
      </c>
      <c r="DW96" s="79" t="e">
        <f t="shared" ca="1" si="126"/>
        <v>#N/A</v>
      </c>
      <c r="DX96" s="79" t="e">
        <f t="shared" ca="1" si="127"/>
        <v>#N/A</v>
      </c>
      <c r="DY96" s="79" t="e">
        <f t="shared" ca="1" si="128"/>
        <v>#N/A</v>
      </c>
      <c r="DZ96" s="80" t="e">
        <f t="shared" ca="1" si="143"/>
        <v>#N/A</v>
      </c>
      <c r="EA96" s="78" t="e">
        <f t="shared" ca="1" si="144"/>
        <v>#N/A</v>
      </c>
    </row>
    <row r="97" spans="1:131" s="85" customFormat="1" ht="16.2" thickBot="1" x14ac:dyDescent="0.35">
      <c r="A97" s="289" t="str">
        <f t="shared" ca="1" si="166"/>
        <v/>
      </c>
      <c r="B97" s="303">
        <f t="shared" si="212"/>
        <v>89</v>
      </c>
      <c r="C97" s="304" t="s">
        <v>21</v>
      </c>
      <c r="D97" s="303" t="s">
        <v>1</v>
      </c>
      <c r="E97" s="303">
        <v>7</v>
      </c>
      <c r="F97" s="305">
        <v>1</v>
      </c>
      <c r="G97" s="305">
        <v>2</v>
      </c>
      <c r="H97" s="305">
        <v>1</v>
      </c>
      <c r="I97" s="305">
        <v>3</v>
      </c>
      <c r="J97" s="305">
        <v>1</v>
      </c>
      <c r="K97" s="305">
        <v>2</v>
      </c>
      <c r="L97" s="305">
        <v>2</v>
      </c>
      <c r="M97" s="305"/>
      <c r="N97" s="305">
        <f>SUM($F97:G97)</f>
        <v>3</v>
      </c>
      <c r="O97" s="305">
        <f>SUM($F97:H97)</f>
        <v>4</v>
      </c>
      <c r="P97" s="305">
        <f>SUM($F97:I97)</f>
        <v>7</v>
      </c>
      <c r="Q97" s="305">
        <f>SUM($F97:J97)</f>
        <v>8</v>
      </c>
      <c r="R97" s="305">
        <f>SUM($F97:K97)</f>
        <v>10</v>
      </c>
      <c r="S97" s="305">
        <f>SUM($F97:L97)</f>
        <v>12</v>
      </c>
      <c r="T97" s="305"/>
      <c r="U97" s="304"/>
      <c r="V97" s="303" t="str">
        <f t="shared" si="186"/>
        <v>Db</v>
      </c>
      <c r="W97" s="303" t="str">
        <f t="shared" ca="1" si="187"/>
        <v>D</v>
      </c>
      <c r="X97" s="303" t="str">
        <f t="shared" ca="1" si="188"/>
        <v>E</v>
      </c>
      <c r="Y97" s="303" t="str">
        <f t="shared" ca="1" si="189"/>
        <v>F</v>
      </c>
      <c r="Z97" s="303" t="str">
        <f t="shared" ca="1" si="190"/>
        <v>Ab</v>
      </c>
      <c r="AA97" s="303" t="str">
        <f t="shared" ca="1" si="191"/>
        <v>A</v>
      </c>
      <c r="AB97" s="303" t="str">
        <f t="shared" ca="1" si="192"/>
        <v>B</v>
      </c>
      <c r="AC97" s="303"/>
      <c r="AD97" s="304">
        <f t="shared" si="194"/>
        <v>166</v>
      </c>
      <c r="AE97" s="304">
        <f t="shared" ca="1" si="195"/>
        <v>68</v>
      </c>
      <c r="AF97" s="304">
        <f t="shared" ca="1" si="196"/>
        <v>69</v>
      </c>
      <c r="AG97" s="304">
        <f t="shared" ca="1" si="197"/>
        <v>70</v>
      </c>
      <c r="AH97" s="304">
        <f t="shared" ca="1" si="198"/>
        <v>163</v>
      </c>
      <c r="AI97" s="304">
        <f t="shared" ca="1" si="199"/>
        <v>65</v>
      </c>
      <c r="AJ97" s="304">
        <f t="shared" ca="1" si="200"/>
        <v>66</v>
      </c>
      <c r="AK97" s="304"/>
      <c r="AL97" s="294" t="str">
        <f>_xlfn.CONCAT(V97," min")</f>
        <v>Db min</v>
      </c>
      <c r="AM97" s="294" t="str">
        <f ca="1">_xlfn.CONCAT(W97," min")</f>
        <v>D min</v>
      </c>
      <c r="AN97" s="294" t="str">
        <f ca="1">_xlfn.CONCAT(X97," maj")</f>
        <v>E maj</v>
      </c>
      <c r="AO97" s="294" t="str">
        <f ca="1">_xlfn.CONCAT(Y97," aug")</f>
        <v>F aug</v>
      </c>
      <c r="AP97" s="294" t="str">
        <f ca="1">_xlfn.CONCAT(Z97," dim")</f>
        <v>Ab dim</v>
      </c>
      <c r="AQ97" s="294" t="str">
        <f ca="1">_xlfn.CONCAT(AA97," maj")</f>
        <v>A maj</v>
      </c>
      <c r="AR97" s="294" t="str">
        <f ca="1">_xlfn.CONCAT(AB97," dim")</f>
        <v>B dim</v>
      </c>
      <c r="AS97" s="294"/>
      <c r="AT97" s="294" t="str">
        <f t="shared" ca="1" si="218"/>
        <v/>
      </c>
      <c r="AU97" s="294" t="str">
        <f t="shared" ca="1" si="217"/>
        <v/>
      </c>
      <c r="AV97" s="294" t="str">
        <f t="shared" ca="1" si="217"/>
        <v/>
      </c>
      <c r="AW97" s="294" t="str">
        <f t="shared" ca="1" si="217"/>
        <v/>
      </c>
      <c r="AX97" s="294" t="str">
        <f t="shared" ca="1" si="217"/>
        <v/>
      </c>
      <c r="AY97" s="294">
        <f t="shared" ca="1" si="217"/>
        <v>1</v>
      </c>
      <c r="AZ97" s="294" t="str">
        <f t="shared" ca="1" si="217"/>
        <v/>
      </c>
      <c r="BA97" s="294" t="str">
        <f t="shared" ca="1" si="217"/>
        <v/>
      </c>
      <c r="BB97" s="294" t="str">
        <f t="shared" ca="1" si="217"/>
        <v/>
      </c>
      <c r="BC97" s="294" t="str">
        <f t="shared" ca="1" si="217"/>
        <v/>
      </c>
      <c r="BD97" s="294" t="str">
        <f t="shared" ca="1" si="217"/>
        <v/>
      </c>
      <c r="BE97" s="294" t="str">
        <f t="shared" ca="1" si="217"/>
        <v/>
      </c>
      <c r="BF97" s="289">
        <f t="shared" ca="1" si="202"/>
        <v>1</v>
      </c>
      <c r="BG97" s="302">
        <f t="shared" ca="1" si="203"/>
        <v>14.285714285714285</v>
      </c>
      <c r="BH97" s="289" t="str">
        <f t="shared" ca="1" si="204"/>
        <v/>
      </c>
      <c r="BI97" s="289" t="str">
        <f t="shared" ca="1" si="205"/>
        <v/>
      </c>
      <c r="BJ97" s="289" t="str">
        <f t="shared" ca="1" si="206"/>
        <v/>
      </c>
      <c r="BK97" s="289" t="str">
        <f t="shared" ca="1" si="207"/>
        <v/>
      </c>
      <c r="BL97" s="289" t="str">
        <f t="shared" ca="1" si="208"/>
        <v/>
      </c>
      <c r="BM97" s="289" t="str">
        <f t="shared" ca="1" si="209"/>
        <v/>
      </c>
      <c r="BN97" s="289" t="str">
        <f t="shared" ca="1" si="210"/>
        <v/>
      </c>
      <c r="BO97" s="289" t="str">
        <f t="shared" ca="1" si="211"/>
        <v/>
      </c>
      <c r="BP97" s="289"/>
      <c r="BQ97" s="83" t="e">
        <f t="shared" ca="1" si="159"/>
        <v>#N/A</v>
      </c>
      <c r="BR97" s="82" t="e">
        <f t="shared" ca="1" si="160"/>
        <v>#N/A</v>
      </c>
      <c r="BS97" s="83" t="e">
        <f t="shared" ca="1" si="161"/>
        <v>#N/A</v>
      </c>
      <c r="BT97" s="52" t="e">
        <f t="shared" ca="1" si="148"/>
        <v>#N/A</v>
      </c>
      <c r="BU97" s="51"/>
      <c r="BV97" s="52" t="e">
        <f t="shared" ca="1" si="149"/>
        <v>#N/A</v>
      </c>
      <c r="BW97" s="84" t="e">
        <f ca="1">VLOOKUP($BI$6,INDIRECT($BT97):$BP$861,2,FALSE)</f>
        <v>#N/A</v>
      </c>
      <c r="BX97" s="79" t="e">
        <f t="shared" ca="1" si="131"/>
        <v>#N/A</v>
      </c>
      <c r="BY97" s="78" t="e">
        <f t="shared" ca="1" si="132"/>
        <v>#N/A</v>
      </c>
      <c r="BZ97" s="78" t="e">
        <f t="shared" ca="1" si="133"/>
        <v>#N/A</v>
      </c>
      <c r="CA97" s="78" t="e">
        <f t="shared" ca="1" si="134"/>
        <v>#N/A</v>
      </c>
      <c r="CB97" s="78" t="e">
        <f t="shared" ca="1" si="135"/>
        <v>#N/A</v>
      </c>
      <c r="CC97" s="78" t="e">
        <f t="shared" ca="1" si="103"/>
        <v>#N/A</v>
      </c>
      <c r="CD97" s="78" t="e">
        <f t="shared" ca="1" si="104"/>
        <v>#N/A</v>
      </c>
      <c r="CE97" s="78" t="e">
        <f t="shared" ca="1" si="105"/>
        <v>#N/A</v>
      </c>
      <c r="CF97" s="78" t="e">
        <f t="shared" ca="1" si="106"/>
        <v>#N/A</v>
      </c>
      <c r="CG97" s="78" t="e">
        <f t="shared" ca="1" si="107"/>
        <v>#N/A</v>
      </c>
      <c r="CH97" s="79" t="e">
        <f t="shared" ca="1" si="108"/>
        <v>#N/A</v>
      </c>
      <c r="CI97" s="79" t="e">
        <f t="shared" ca="1" si="109"/>
        <v>#N/A</v>
      </c>
      <c r="CJ97" s="79" t="e">
        <f t="shared" ca="1" si="110"/>
        <v>#N/A</v>
      </c>
      <c r="CK97" s="79" t="e">
        <f t="shared" ca="1" si="111"/>
        <v>#N/A</v>
      </c>
      <c r="CL97" s="79" t="e">
        <f t="shared" ca="1" si="112"/>
        <v>#N/A</v>
      </c>
      <c r="CM97" s="79" t="e">
        <f t="shared" ca="1" si="113"/>
        <v>#N/A</v>
      </c>
      <c r="CN97" s="79" t="e">
        <f t="shared" ca="1" si="114"/>
        <v>#N/A</v>
      </c>
      <c r="CO97" s="79" t="e">
        <f t="shared" ca="1" si="115"/>
        <v>#N/A</v>
      </c>
      <c r="CP97" s="80" t="e">
        <f t="shared" ca="1" si="136"/>
        <v>#N/A</v>
      </c>
      <c r="CQ97" s="78" t="e">
        <f t="shared" ca="1" si="137"/>
        <v>#N/A</v>
      </c>
      <c r="DA97" s="81" t="e">
        <f t="shared" ca="1" si="156"/>
        <v>#N/A</v>
      </c>
      <c r="DB97" s="82" t="e">
        <f t="shared" ca="1" si="157"/>
        <v>#N/A</v>
      </c>
      <c r="DC97" s="83" t="e">
        <f t="shared" ca="1" si="158"/>
        <v>#N/A</v>
      </c>
      <c r="DD97" s="52" t="e">
        <f t="shared" ca="1" si="150"/>
        <v>#N/A</v>
      </c>
      <c r="DE97" s="51"/>
      <c r="DF97" s="52" t="e">
        <f t="shared" ca="1" si="151"/>
        <v>#N/A</v>
      </c>
      <c r="DG97" s="84" t="e">
        <f ca="1">VLOOKUP($BI$6,INDIRECT($BT97):$BP$861,2,FALSE)</f>
        <v>#N/A</v>
      </c>
      <c r="DH97" s="79" t="e">
        <f t="shared" ca="1" si="138"/>
        <v>#N/A</v>
      </c>
      <c r="DI97" s="78" t="e">
        <f t="shared" ca="1" si="139"/>
        <v>#N/A</v>
      </c>
      <c r="DJ97" s="78" t="e">
        <f t="shared" ca="1" si="140"/>
        <v>#N/A</v>
      </c>
      <c r="DK97" s="78" t="e">
        <f t="shared" ca="1" si="141"/>
        <v>#N/A</v>
      </c>
      <c r="DL97" s="78" t="e">
        <f t="shared" ca="1" si="142"/>
        <v>#N/A</v>
      </c>
      <c r="DM97" s="78" t="e">
        <f t="shared" ca="1" si="116"/>
        <v>#N/A</v>
      </c>
      <c r="DN97" s="78" t="e">
        <f t="shared" ca="1" si="117"/>
        <v>#N/A</v>
      </c>
      <c r="DO97" s="78" t="e">
        <f t="shared" ca="1" si="118"/>
        <v>#N/A</v>
      </c>
      <c r="DP97" s="78" t="e">
        <f t="shared" ca="1" si="119"/>
        <v>#N/A</v>
      </c>
      <c r="DQ97" s="78" t="e">
        <f t="shared" ca="1" si="120"/>
        <v>#N/A</v>
      </c>
      <c r="DR97" s="79" t="e">
        <f t="shared" ca="1" si="121"/>
        <v>#N/A</v>
      </c>
      <c r="DS97" s="79" t="e">
        <f t="shared" ca="1" si="122"/>
        <v>#N/A</v>
      </c>
      <c r="DT97" s="79" t="e">
        <f t="shared" ca="1" si="123"/>
        <v>#N/A</v>
      </c>
      <c r="DU97" s="79" t="e">
        <f t="shared" ca="1" si="124"/>
        <v>#N/A</v>
      </c>
      <c r="DV97" s="79" t="e">
        <f t="shared" ca="1" si="125"/>
        <v>#N/A</v>
      </c>
      <c r="DW97" s="79" t="e">
        <f t="shared" ca="1" si="126"/>
        <v>#N/A</v>
      </c>
      <c r="DX97" s="79" t="e">
        <f t="shared" ca="1" si="127"/>
        <v>#N/A</v>
      </c>
      <c r="DY97" s="79" t="e">
        <f t="shared" ca="1" si="128"/>
        <v>#N/A</v>
      </c>
      <c r="DZ97" s="80" t="e">
        <f t="shared" ca="1" si="143"/>
        <v>#N/A</v>
      </c>
      <c r="EA97" s="78" t="e">
        <f t="shared" ca="1" si="144"/>
        <v>#N/A</v>
      </c>
    </row>
    <row r="98" spans="1:131" s="85" customFormat="1" ht="16.2" thickBot="1" x14ac:dyDescent="0.35">
      <c r="A98" s="289" t="str">
        <f t="shared" ca="1" si="166"/>
        <v/>
      </c>
      <c r="B98" s="303">
        <f t="shared" si="212"/>
        <v>90</v>
      </c>
      <c r="C98" s="304" t="s">
        <v>274</v>
      </c>
      <c r="D98" s="303" t="s">
        <v>1</v>
      </c>
      <c r="E98" s="303">
        <v>7</v>
      </c>
      <c r="F98" s="305">
        <v>1</v>
      </c>
      <c r="G98" s="305">
        <v>3</v>
      </c>
      <c r="H98" s="305">
        <v>1</v>
      </c>
      <c r="I98" s="305">
        <v>2</v>
      </c>
      <c r="J98" s="305">
        <v>1</v>
      </c>
      <c r="K98" s="305">
        <v>2</v>
      </c>
      <c r="L98" s="305">
        <v>2</v>
      </c>
      <c r="M98" s="305"/>
      <c r="N98" s="305">
        <f>SUM($F98:G98)</f>
        <v>4</v>
      </c>
      <c r="O98" s="305">
        <f>SUM($F98:H98)</f>
        <v>5</v>
      </c>
      <c r="P98" s="305">
        <f>SUM($F98:I98)</f>
        <v>7</v>
      </c>
      <c r="Q98" s="305">
        <f>SUM($F98:J98)</f>
        <v>8</v>
      </c>
      <c r="R98" s="305">
        <f>SUM($F98:K98)</f>
        <v>10</v>
      </c>
      <c r="S98" s="305">
        <f>SUM($F98:L98)</f>
        <v>12</v>
      </c>
      <c r="T98" s="305"/>
      <c r="U98" s="304"/>
      <c r="V98" s="303" t="str">
        <f t="shared" si="186"/>
        <v>Db</v>
      </c>
      <c r="W98" s="303" t="str">
        <f t="shared" ca="1" si="187"/>
        <v>D</v>
      </c>
      <c r="X98" s="303" t="str">
        <f t="shared" ca="1" si="188"/>
        <v>F</v>
      </c>
      <c r="Y98" s="303" t="str">
        <f t="shared" ca="1" si="189"/>
        <v>Gb</v>
      </c>
      <c r="Z98" s="303" t="str">
        <f t="shared" ca="1" si="190"/>
        <v>Ab</v>
      </c>
      <c r="AA98" s="303" t="str">
        <f t="shared" ca="1" si="191"/>
        <v>A</v>
      </c>
      <c r="AB98" s="303" t="str">
        <f t="shared" ca="1" si="192"/>
        <v>B</v>
      </c>
      <c r="AC98" s="303"/>
      <c r="AD98" s="304">
        <f t="shared" si="194"/>
        <v>166</v>
      </c>
      <c r="AE98" s="304">
        <f t="shared" ca="1" si="195"/>
        <v>68</v>
      </c>
      <c r="AF98" s="304">
        <f t="shared" ca="1" si="196"/>
        <v>70</v>
      </c>
      <c r="AG98" s="304">
        <f t="shared" ca="1" si="197"/>
        <v>169</v>
      </c>
      <c r="AH98" s="304">
        <f t="shared" ca="1" si="198"/>
        <v>163</v>
      </c>
      <c r="AI98" s="304">
        <f t="shared" ca="1" si="199"/>
        <v>65</v>
      </c>
      <c r="AJ98" s="304">
        <f t="shared" ca="1" si="200"/>
        <v>66</v>
      </c>
      <c r="AK98" s="304"/>
      <c r="AL98" s="294" t="str">
        <f>_xlfn.CONCAT(V98," maj")</f>
        <v>Db maj</v>
      </c>
      <c r="AM98" s="294" t="str">
        <f ca="1">_xlfn.CONCAT(W98," maj")</f>
        <v>D maj</v>
      </c>
      <c r="AN98" s="294" t="str">
        <f ca="1">_xlfn.CONCAT(X98," dim")</f>
        <v>F dim</v>
      </c>
      <c r="AO98" s="294" t="str">
        <f ca="1">_xlfn.CONCAT(Y98," min")</f>
        <v>Gb min</v>
      </c>
      <c r="AP98" s="294" t="str">
        <f ca="1">_xlfn.CONCAT(Z98," dim")</f>
        <v>Ab dim</v>
      </c>
      <c r="AQ98" s="294" t="str">
        <f ca="1">_xlfn.CONCAT(AA98," aug")</f>
        <v>A aug</v>
      </c>
      <c r="AR98" s="294" t="str">
        <f ca="1">_xlfn.CONCAT(AB98," min")</f>
        <v>B min</v>
      </c>
      <c r="AS98" s="294"/>
      <c r="AT98" s="294" t="str">
        <f t="shared" ca="1" si="218"/>
        <v/>
      </c>
      <c r="AU98" s="294" t="str">
        <f t="shared" ca="1" si="217"/>
        <v/>
      </c>
      <c r="AV98" s="294" t="str">
        <f t="shared" ca="1" si="217"/>
        <v/>
      </c>
      <c r="AW98" s="294" t="str">
        <f t="shared" ca="1" si="217"/>
        <v/>
      </c>
      <c r="AX98" s="294" t="str">
        <f t="shared" ca="1" si="217"/>
        <v/>
      </c>
      <c r="AY98" s="294">
        <f t="shared" ca="1" si="217"/>
        <v>1</v>
      </c>
      <c r="AZ98" s="294" t="str">
        <f t="shared" ca="1" si="217"/>
        <v/>
      </c>
      <c r="BA98" s="294" t="str">
        <f t="shared" ca="1" si="217"/>
        <v/>
      </c>
      <c r="BB98" s="294" t="str">
        <f t="shared" ca="1" si="217"/>
        <v/>
      </c>
      <c r="BC98" s="294" t="str">
        <f t="shared" ca="1" si="217"/>
        <v/>
      </c>
      <c r="BD98" s="294" t="str">
        <f t="shared" ca="1" si="217"/>
        <v/>
      </c>
      <c r="BE98" s="294" t="str">
        <f t="shared" ca="1" si="217"/>
        <v/>
      </c>
      <c r="BF98" s="289">
        <f t="shared" ca="1" si="202"/>
        <v>1</v>
      </c>
      <c r="BG98" s="302">
        <f t="shared" ca="1" si="203"/>
        <v>14.285714285714285</v>
      </c>
      <c r="BH98" s="289" t="str">
        <f t="shared" ca="1" si="204"/>
        <v/>
      </c>
      <c r="BI98" s="289" t="str">
        <f t="shared" ca="1" si="205"/>
        <v/>
      </c>
      <c r="BJ98" s="289" t="str">
        <f t="shared" ca="1" si="206"/>
        <v/>
      </c>
      <c r="BK98" s="289" t="str">
        <f t="shared" ca="1" si="207"/>
        <v/>
      </c>
      <c r="BL98" s="289" t="str">
        <f t="shared" ca="1" si="208"/>
        <v/>
      </c>
      <c r="BM98" s="289" t="str">
        <f t="shared" ca="1" si="209"/>
        <v/>
      </c>
      <c r="BN98" s="289" t="str">
        <f t="shared" ca="1" si="210"/>
        <v/>
      </c>
      <c r="BO98" s="289" t="str">
        <f t="shared" ca="1" si="211"/>
        <v/>
      </c>
      <c r="BP98" s="289"/>
      <c r="BQ98" s="83" t="e">
        <f t="shared" ca="1" si="159"/>
        <v>#N/A</v>
      </c>
      <c r="BR98" s="82" t="e">
        <f t="shared" ca="1" si="160"/>
        <v>#N/A</v>
      </c>
      <c r="BS98" s="83" t="e">
        <f t="shared" ca="1" si="161"/>
        <v>#N/A</v>
      </c>
      <c r="BT98" s="52" t="e">
        <f t="shared" ca="1" si="148"/>
        <v>#N/A</v>
      </c>
      <c r="BU98" s="51"/>
      <c r="BV98" s="52" t="e">
        <f t="shared" ca="1" si="149"/>
        <v>#N/A</v>
      </c>
      <c r="BW98" s="84" t="e">
        <f ca="1">VLOOKUP($BI$6,INDIRECT($BT98):$BP$861,2,FALSE)</f>
        <v>#N/A</v>
      </c>
      <c r="BX98" s="79" t="e">
        <f t="shared" ca="1" si="131"/>
        <v>#N/A</v>
      </c>
      <c r="BY98" s="78" t="e">
        <f t="shared" ca="1" si="132"/>
        <v>#N/A</v>
      </c>
      <c r="BZ98" s="78" t="e">
        <f t="shared" ca="1" si="133"/>
        <v>#N/A</v>
      </c>
      <c r="CA98" s="78" t="e">
        <f t="shared" ca="1" si="134"/>
        <v>#N/A</v>
      </c>
      <c r="CB98" s="78" t="e">
        <f t="shared" ca="1" si="135"/>
        <v>#N/A</v>
      </c>
      <c r="CC98" s="78" t="e">
        <f t="shared" ca="1" si="103"/>
        <v>#N/A</v>
      </c>
      <c r="CD98" s="78" t="e">
        <f t="shared" ca="1" si="104"/>
        <v>#N/A</v>
      </c>
      <c r="CE98" s="78" t="e">
        <f t="shared" ca="1" si="105"/>
        <v>#N/A</v>
      </c>
      <c r="CF98" s="78" t="e">
        <f t="shared" ca="1" si="106"/>
        <v>#N/A</v>
      </c>
      <c r="CG98" s="78" t="e">
        <f t="shared" ca="1" si="107"/>
        <v>#N/A</v>
      </c>
      <c r="CH98" s="79" t="e">
        <f t="shared" ca="1" si="108"/>
        <v>#N/A</v>
      </c>
      <c r="CI98" s="79" t="e">
        <f t="shared" ca="1" si="109"/>
        <v>#N/A</v>
      </c>
      <c r="CJ98" s="79" t="e">
        <f t="shared" ca="1" si="110"/>
        <v>#N/A</v>
      </c>
      <c r="CK98" s="79" t="e">
        <f t="shared" ca="1" si="111"/>
        <v>#N/A</v>
      </c>
      <c r="CL98" s="79" t="e">
        <f t="shared" ca="1" si="112"/>
        <v>#N/A</v>
      </c>
      <c r="CM98" s="79" t="e">
        <f t="shared" ca="1" si="113"/>
        <v>#N/A</v>
      </c>
      <c r="CN98" s="79" t="e">
        <f t="shared" ca="1" si="114"/>
        <v>#N/A</v>
      </c>
      <c r="CO98" s="79" t="e">
        <f t="shared" ca="1" si="115"/>
        <v>#N/A</v>
      </c>
      <c r="CP98" s="80" t="e">
        <f t="shared" ca="1" si="136"/>
        <v>#N/A</v>
      </c>
      <c r="CQ98" s="78" t="e">
        <f t="shared" ca="1" si="137"/>
        <v>#N/A</v>
      </c>
      <c r="DA98" s="81" t="e">
        <f t="shared" ca="1" si="156"/>
        <v>#N/A</v>
      </c>
      <c r="DB98" s="82" t="e">
        <f t="shared" ca="1" si="157"/>
        <v>#N/A</v>
      </c>
      <c r="DC98" s="83" t="e">
        <f t="shared" ca="1" si="158"/>
        <v>#N/A</v>
      </c>
      <c r="DD98" s="52" t="e">
        <f t="shared" ca="1" si="150"/>
        <v>#N/A</v>
      </c>
      <c r="DE98" s="51"/>
      <c r="DF98" s="52" t="e">
        <f t="shared" ca="1" si="151"/>
        <v>#N/A</v>
      </c>
      <c r="DG98" s="84" t="e">
        <f ca="1">VLOOKUP($BI$6,INDIRECT($BT98):$BP$861,2,FALSE)</f>
        <v>#N/A</v>
      </c>
      <c r="DH98" s="79" t="e">
        <f t="shared" ca="1" si="138"/>
        <v>#N/A</v>
      </c>
      <c r="DI98" s="78" t="e">
        <f t="shared" ca="1" si="139"/>
        <v>#N/A</v>
      </c>
      <c r="DJ98" s="78" t="e">
        <f t="shared" ca="1" si="140"/>
        <v>#N/A</v>
      </c>
      <c r="DK98" s="78" t="e">
        <f t="shared" ca="1" si="141"/>
        <v>#N/A</v>
      </c>
      <c r="DL98" s="78" t="e">
        <f t="shared" ca="1" si="142"/>
        <v>#N/A</v>
      </c>
      <c r="DM98" s="78" t="e">
        <f t="shared" ca="1" si="116"/>
        <v>#N/A</v>
      </c>
      <c r="DN98" s="78" t="e">
        <f t="shared" ca="1" si="117"/>
        <v>#N/A</v>
      </c>
      <c r="DO98" s="78" t="e">
        <f t="shared" ca="1" si="118"/>
        <v>#N/A</v>
      </c>
      <c r="DP98" s="78" t="e">
        <f t="shared" ca="1" si="119"/>
        <v>#N/A</v>
      </c>
      <c r="DQ98" s="78" t="e">
        <f t="shared" ca="1" si="120"/>
        <v>#N/A</v>
      </c>
      <c r="DR98" s="79" t="e">
        <f t="shared" ca="1" si="121"/>
        <v>#N/A</v>
      </c>
      <c r="DS98" s="79" t="e">
        <f t="shared" ca="1" si="122"/>
        <v>#N/A</v>
      </c>
      <c r="DT98" s="79" t="e">
        <f t="shared" ca="1" si="123"/>
        <v>#N/A</v>
      </c>
      <c r="DU98" s="79" t="e">
        <f t="shared" ca="1" si="124"/>
        <v>#N/A</v>
      </c>
      <c r="DV98" s="79" t="e">
        <f t="shared" ca="1" si="125"/>
        <v>#N/A</v>
      </c>
      <c r="DW98" s="79" t="e">
        <f t="shared" ca="1" si="126"/>
        <v>#N/A</v>
      </c>
      <c r="DX98" s="79" t="e">
        <f t="shared" ca="1" si="127"/>
        <v>#N/A</v>
      </c>
      <c r="DY98" s="79" t="e">
        <f t="shared" ca="1" si="128"/>
        <v>#N/A</v>
      </c>
      <c r="DZ98" s="80" t="e">
        <f t="shared" ca="1" si="143"/>
        <v>#N/A</v>
      </c>
      <c r="EA98" s="78" t="e">
        <f t="shared" ca="1" si="144"/>
        <v>#N/A</v>
      </c>
    </row>
    <row r="99" spans="1:131" s="85" customFormat="1" ht="16.2" thickBot="1" x14ac:dyDescent="0.35">
      <c r="A99" s="289">
        <f t="shared" ca="1" si="166"/>
        <v>6</v>
      </c>
      <c r="B99" s="303">
        <f t="shared" si="212"/>
        <v>91</v>
      </c>
      <c r="C99" s="304" t="s">
        <v>22</v>
      </c>
      <c r="D99" s="303" t="s">
        <v>1</v>
      </c>
      <c r="E99" s="303">
        <v>7</v>
      </c>
      <c r="F99" s="305">
        <v>2</v>
      </c>
      <c r="G99" s="305">
        <v>2</v>
      </c>
      <c r="H99" s="305">
        <v>2</v>
      </c>
      <c r="I99" s="305">
        <v>1</v>
      </c>
      <c r="J99" s="305">
        <v>2</v>
      </c>
      <c r="K99" s="305">
        <v>2</v>
      </c>
      <c r="L99" s="305">
        <v>1</v>
      </c>
      <c r="M99" s="305"/>
      <c r="N99" s="305">
        <f>SUM($F99:G99)</f>
        <v>4</v>
      </c>
      <c r="O99" s="305">
        <f>SUM($F99:H99)</f>
        <v>6</v>
      </c>
      <c r="P99" s="305">
        <f>SUM($F99:I99)</f>
        <v>7</v>
      </c>
      <c r="Q99" s="305">
        <f>SUM($F99:J99)</f>
        <v>9</v>
      </c>
      <c r="R99" s="305">
        <f>SUM($F99:K99)</f>
        <v>11</v>
      </c>
      <c r="S99" s="305">
        <f>SUM($F99:L99)</f>
        <v>12</v>
      </c>
      <c r="T99" s="305"/>
      <c r="U99" s="304"/>
      <c r="V99" s="303" t="str">
        <f t="shared" si="186"/>
        <v>Db</v>
      </c>
      <c r="W99" s="303" t="str">
        <f t="shared" ca="1" si="187"/>
        <v>Eb</v>
      </c>
      <c r="X99" s="303" t="str">
        <f t="shared" ca="1" si="188"/>
        <v>F</v>
      </c>
      <c r="Y99" s="303" t="str">
        <f t="shared" ca="1" si="189"/>
        <v>G</v>
      </c>
      <c r="Z99" s="303" t="str">
        <f t="shared" ca="1" si="190"/>
        <v>Ab</v>
      </c>
      <c r="AA99" s="303" t="str">
        <f t="shared" ca="1" si="191"/>
        <v>Bb</v>
      </c>
      <c r="AB99" s="303" t="str">
        <f t="shared" ca="1" si="192"/>
        <v>C</v>
      </c>
      <c r="AC99" s="303"/>
      <c r="AD99" s="304">
        <f t="shared" si="194"/>
        <v>166</v>
      </c>
      <c r="AE99" s="304">
        <f t="shared" ca="1" si="195"/>
        <v>167</v>
      </c>
      <c r="AF99" s="304">
        <f t="shared" ca="1" si="196"/>
        <v>70</v>
      </c>
      <c r="AG99" s="304">
        <f t="shared" ca="1" si="197"/>
        <v>71</v>
      </c>
      <c r="AH99" s="304">
        <f t="shared" ca="1" si="198"/>
        <v>163</v>
      </c>
      <c r="AI99" s="304">
        <f t="shared" ca="1" si="199"/>
        <v>164</v>
      </c>
      <c r="AJ99" s="304">
        <f t="shared" ca="1" si="200"/>
        <v>67</v>
      </c>
      <c r="AK99" s="304"/>
      <c r="AL99" s="294" t="str">
        <f>_xlfn.CONCAT(V99," maj")</f>
        <v>Db maj</v>
      </c>
      <c r="AM99" s="294" t="str">
        <f ca="1">_xlfn.CONCAT(W99," maj")</f>
        <v>Eb maj</v>
      </c>
      <c r="AN99" s="294" t="str">
        <f ca="1">_xlfn.CONCAT(X99," min")</f>
        <v>F min</v>
      </c>
      <c r="AO99" s="294" t="str">
        <f t="shared" ref="AO99:AO104" ca="1" si="219">_xlfn.CONCAT(Y99," dim")</f>
        <v>G dim</v>
      </c>
      <c r="AP99" s="294" t="str">
        <f ca="1">_xlfn.CONCAT(Z99," maj")</f>
        <v>Ab maj</v>
      </c>
      <c r="AQ99" s="294" t="str">
        <f ca="1">_xlfn.CONCAT(AA99," min")</f>
        <v>Bb min</v>
      </c>
      <c r="AR99" s="294" t="str">
        <f ca="1">_xlfn.CONCAT(AB99," min")</f>
        <v>C min</v>
      </c>
      <c r="AS99" s="294"/>
      <c r="AT99" s="294" t="str">
        <f t="shared" ca="1" si="218"/>
        <v/>
      </c>
      <c r="AU99" s="294" t="str">
        <f t="shared" ca="1" si="217"/>
        <v/>
      </c>
      <c r="AV99" s="294" t="str">
        <f t="shared" ca="1" si="217"/>
        <v/>
      </c>
      <c r="AW99" s="294">
        <f t="shared" ca="1" si="217"/>
        <v>1</v>
      </c>
      <c r="AX99" s="294" t="str">
        <f t="shared" ca="1" si="217"/>
        <v/>
      </c>
      <c r="AY99" s="294">
        <f t="shared" ca="1" si="217"/>
        <v>1</v>
      </c>
      <c r="AZ99" s="294" t="str">
        <f t="shared" ca="1" si="217"/>
        <v/>
      </c>
      <c r="BA99" s="294">
        <f t="shared" ca="1" si="217"/>
        <v>1</v>
      </c>
      <c r="BB99" s="294" t="str">
        <f t="shared" ca="1" si="217"/>
        <v/>
      </c>
      <c r="BC99" s="294" t="str">
        <f t="shared" ca="1" si="217"/>
        <v/>
      </c>
      <c r="BD99" s="294" t="str">
        <f t="shared" ca="1" si="217"/>
        <v/>
      </c>
      <c r="BE99" s="294" t="str">
        <f t="shared" ca="1" si="217"/>
        <v/>
      </c>
      <c r="BF99" s="289">
        <f t="shared" ca="1" si="202"/>
        <v>3</v>
      </c>
      <c r="BG99" s="302">
        <f t="shared" ca="1" si="203"/>
        <v>42.857142857142854</v>
      </c>
      <c r="BH99" s="289">
        <f t="shared" ca="1" si="204"/>
        <v>6</v>
      </c>
      <c r="BI99" s="289" t="str">
        <f t="shared" ca="1" si="205"/>
        <v/>
      </c>
      <c r="BJ99" s="289" t="str">
        <f t="shared" ca="1" si="206"/>
        <v/>
      </c>
      <c r="BK99" s="289" t="str">
        <f t="shared" ca="1" si="207"/>
        <v/>
      </c>
      <c r="BL99" s="289" t="str">
        <f t="shared" ca="1" si="208"/>
        <v/>
      </c>
      <c r="BM99" s="289" t="str">
        <f t="shared" ca="1" si="209"/>
        <v/>
      </c>
      <c r="BN99" s="289">
        <f t="shared" ca="1" si="210"/>
        <v>1</v>
      </c>
      <c r="BO99" s="289" t="str">
        <f t="shared" ca="1" si="211"/>
        <v/>
      </c>
      <c r="BP99" s="289"/>
      <c r="BQ99" s="83" t="e">
        <f t="shared" ca="1" si="159"/>
        <v>#N/A</v>
      </c>
      <c r="BR99" s="82" t="e">
        <f t="shared" ca="1" si="160"/>
        <v>#N/A</v>
      </c>
      <c r="BS99" s="83" t="e">
        <f t="shared" ca="1" si="161"/>
        <v>#N/A</v>
      </c>
      <c r="BT99" s="52" t="e">
        <f t="shared" ca="1" si="148"/>
        <v>#N/A</v>
      </c>
      <c r="BU99" s="51"/>
      <c r="BV99" s="52" t="e">
        <f t="shared" ca="1" si="149"/>
        <v>#N/A</v>
      </c>
      <c r="BW99" s="84" t="e">
        <f ca="1">VLOOKUP($BI$6,INDIRECT($BT99):$BP$861,2,FALSE)</f>
        <v>#N/A</v>
      </c>
      <c r="BX99" s="79" t="e">
        <f t="shared" ca="1" si="131"/>
        <v>#N/A</v>
      </c>
      <c r="BY99" s="78" t="e">
        <f t="shared" ca="1" si="132"/>
        <v>#N/A</v>
      </c>
      <c r="BZ99" s="78" t="e">
        <f t="shared" ca="1" si="133"/>
        <v>#N/A</v>
      </c>
      <c r="CA99" s="78" t="e">
        <f t="shared" ca="1" si="134"/>
        <v>#N/A</v>
      </c>
      <c r="CB99" s="78" t="e">
        <f t="shared" ca="1" si="135"/>
        <v>#N/A</v>
      </c>
      <c r="CC99" s="78" t="e">
        <f t="shared" ca="1" si="103"/>
        <v>#N/A</v>
      </c>
      <c r="CD99" s="78" t="e">
        <f t="shared" ca="1" si="104"/>
        <v>#N/A</v>
      </c>
      <c r="CE99" s="78" t="e">
        <f t="shared" ca="1" si="105"/>
        <v>#N/A</v>
      </c>
      <c r="CF99" s="78" t="e">
        <f t="shared" ca="1" si="106"/>
        <v>#N/A</v>
      </c>
      <c r="CG99" s="78" t="e">
        <f t="shared" ca="1" si="107"/>
        <v>#N/A</v>
      </c>
      <c r="CH99" s="79" t="e">
        <f t="shared" ca="1" si="108"/>
        <v>#N/A</v>
      </c>
      <c r="CI99" s="79" t="e">
        <f t="shared" ca="1" si="109"/>
        <v>#N/A</v>
      </c>
      <c r="CJ99" s="79" t="e">
        <f t="shared" ca="1" si="110"/>
        <v>#N/A</v>
      </c>
      <c r="CK99" s="79" t="e">
        <f t="shared" ca="1" si="111"/>
        <v>#N/A</v>
      </c>
      <c r="CL99" s="79" t="e">
        <f t="shared" ca="1" si="112"/>
        <v>#N/A</v>
      </c>
      <c r="CM99" s="79" t="e">
        <f t="shared" ca="1" si="113"/>
        <v>#N/A</v>
      </c>
      <c r="CN99" s="79" t="e">
        <f t="shared" ca="1" si="114"/>
        <v>#N/A</v>
      </c>
      <c r="CO99" s="79" t="e">
        <f t="shared" ca="1" si="115"/>
        <v>#N/A</v>
      </c>
      <c r="CP99" s="80" t="e">
        <f t="shared" ca="1" si="136"/>
        <v>#N/A</v>
      </c>
      <c r="CQ99" s="78" t="e">
        <f t="shared" ca="1" si="137"/>
        <v>#N/A</v>
      </c>
      <c r="DA99" s="81" t="e">
        <f t="shared" ca="1" si="156"/>
        <v>#N/A</v>
      </c>
      <c r="DB99" s="82" t="e">
        <f t="shared" ca="1" si="157"/>
        <v>#N/A</v>
      </c>
      <c r="DC99" s="83" t="e">
        <f t="shared" ca="1" si="158"/>
        <v>#N/A</v>
      </c>
      <c r="DD99" s="52" t="e">
        <f t="shared" ca="1" si="150"/>
        <v>#N/A</v>
      </c>
      <c r="DE99" s="51"/>
      <c r="DF99" s="52" t="e">
        <f t="shared" ca="1" si="151"/>
        <v>#N/A</v>
      </c>
      <c r="DG99" s="84" t="e">
        <f ca="1">VLOOKUP($BI$6,INDIRECT($BT99):$BP$861,2,FALSE)</f>
        <v>#N/A</v>
      </c>
      <c r="DH99" s="79" t="e">
        <f t="shared" ca="1" si="138"/>
        <v>#N/A</v>
      </c>
      <c r="DI99" s="78" t="e">
        <f t="shared" ca="1" si="139"/>
        <v>#N/A</v>
      </c>
      <c r="DJ99" s="78" t="e">
        <f t="shared" ca="1" si="140"/>
        <v>#N/A</v>
      </c>
      <c r="DK99" s="78" t="e">
        <f t="shared" ca="1" si="141"/>
        <v>#N/A</v>
      </c>
      <c r="DL99" s="78" t="e">
        <f t="shared" ca="1" si="142"/>
        <v>#N/A</v>
      </c>
      <c r="DM99" s="78" t="e">
        <f t="shared" ca="1" si="116"/>
        <v>#N/A</v>
      </c>
      <c r="DN99" s="78" t="e">
        <f t="shared" ca="1" si="117"/>
        <v>#N/A</v>
      </c>
      <c r="DO99" s="78" t="e">
        <f t="shared" ca="1" si="118"/>
        <v>#N/A</v>
      </c>
      <c r="DP99" s="78" t="e">
        <f t="shared" ca="1" si="119"/>
        <v>#N/A</v>
      </c>
      <c r="DQ99" s="78" t="e">
        <f t="shared" ca="1" si="120"/>
        <v>#N/A</v>
      </c>
      <c r="DR99" s="79" t="e">
        <f t="shared" ca="1" si="121"/>
        <v>#N/A</v>
      </c>
      <c r="DS99" s="79" t="e">
        <f t="shared" ca="1" si="122"/>
        <v>#N/A</v>
      </c>
      <c r="DT99" s="79" t="e">
        <f t="shared" ca="1" si="123"/>
        <v>#N/A</v>
      </c>
      <c r="DU99" s="79" t="e">
        <f t="shared" ca="1" si="124"/>
        <v>#N/A</v>
      </c>
      <c r="DV99" s="79" t="e">
        <f t="shared" ca="1" si="125"/>
        <v>#N/A</v>
      </c>
      <c r="DW99" s="79" t="e">
        <f t="shared" ca="1" si="126"/>
        <v>#N/A</v>
      </c>
      <c r="DX99" s="79" t="e">
        <f t="shared" ca="1" si="127"/>
        <v>#N/A</v>
      </c>
      <c r="DY99" s="79" t="e">
        <f t="shared" ca="1" si="128"/>
        <v>#N/A</v>
      </c>
      <c r="DZ99" s="80" t="e">
        <f t="shared" ca="1" si="143"/>
        <v>#N/A</v>
      </c>
      <c r="EA99" s="78" t="e">
        <f t="shared" ca="1" si="144"/>
        <v>#N/A</v>
      </c>
    </row>
    <row r="100" spans="1:131" s="85" customFormat="1" ht="16.2" thickBot="1" x14ac:dyDescent="0.35">
      <c r="A100" s="289" t="str">
        <f t="shared" ca="1" si="166"/>
        <v/>
      </c>
      <c r="B100" s="303">
        <f t="shared" si="212"/>
        <v>92</v>
      </c>
      <c r="C100" s="304" t="s">
        <v>23</v>
      </c>
      <c r="D100" s="303" t="s">
        <v>1</v>
      </c>
      <c r="E100" s="303">
        <v>7</v>
      </c>
      <c r="F100" s="305">
        <v>3</v>
      </c>
      <c r="G100" s="305">
        <v>1</v>
      </c>
      <c r="H100" s="305">
        <v>2</v>
      </c>
      <c r="I100" s="305">
        <v>1</v>
      </c>
      <c r="J100" s="305">
        <v>2</v>
      </c>
      <c r="K100" s="305">
        <v>2</v>
      </c>
      <c r="L100" s="305">
        <v>1</v>
      </c>
      <c r="M100" s="305"/>
      <c r="N100" s="305">
        <f>SUM($F100:G100)</f>
        <v>4</v>
      </c>
      <c r="O100" s="305">
        <f>SUM($F100:H100)</f>
        <v>6</v>
      </c>
      <c r="P100" s="305">
        <f>SUM($F100:I100)</f>
        <v>7</v>
      </c>
      <c r="Q100" s="305">
        <f>SUM($F100:J100)</f>
        <v>9</v>
      </c>
      <c r="R100" s="305">
        <f>SUM($F100:K100)</f>
        <v>11</v>
      </c>
      <c r="S100" s="305">
        <f>SUM($F100:L100)</f>
        <v>12</v>
      </c>
      <c r="T100" s="305"/>
      <c r="U100" s="304"/>
      <c r="V100" s="303" t="str">
        <f t="shared" si="186"/>
        <v>Db</v>
      </c>
      <c r="W100" s="303" t="str">
        <f t="shared" ca="1" si="187"/>
        <v>E</v>
      </c>
      <c r="X100" s="303" t="str">
        <f t="shared" ca="1" si="188"/>
        <v>F</v>
      </c>
      <c r="Y100" s="303" t="str">
        <f t="shared" ca="1" si="189"/>
        <v>G</v>
      </c>
      <c r="Z100" s="303" t="str">
        <f t="shared" ca="1" si="190"/>
        <v>Ab</v>
      </c>
      <c r="AA100" s="303" t="str">
        <f t="shared" ca="1" si="191"/>
        <v>Bb</v>
      </c>
      <c r="AB100" s="303" t="str">
        <f t="shared" ca="1" si="192"/>
        <v>C</v>
      </c>
      <c r="AC100" s="303"/>
      <c r="AD100" s="304">
        <f t="shared" si="194"/>
        <v>166</v>
      </c>
      <c r="AE100" s="304">
        <f t="shared" ca="1" si="195"/>
        <v>69</v>
      </c>
      <c r="AF100" s="304">
        <f t="shared" ca="1" si="196"/>
        <v>70</v>
      </c>
      <c r="AG100" s="304">
        <f t="shared" ca="1" si="197"/>
        <v>71</v>
      </c>
      <c r="AH100" s="304">
        <f t="shared" ca="1" si="198"/>
        <v>163</v>
      </c>
      <c r="AI100" s="304">
        <f t="shared" ca="1" si="199"/>
        <v>164</v>
      </c>
      <c r="AJ100" s="304">
        <f t="shared" ca="1" si="200"/>
        <v>67</v>
      </c>
      <c r="AK100" s="304"/>
      <c r="AL100" s="294" t="str">
        <f>_xlfn.CONCAT(V100," maj")</f>
        <v>Db maj</v>
      </c>
      <c r="AM100" s="294" t="str">
        <f ca="1">_xlfn.CONCAT(W100," dim")</f>
        <v>E dim</v>
      </c>
      <c r="AN100" s="294" t="str">
        <f ca="1">_xlfn.CONCAT(X100," min")</f>
        <v>F min</v>
      </c>
      <c r="AO100" s="294" t="str">
        <f t="shared" ca="1" si="219"/>
        <v>G dim</v>
      </c>
      <c r="AP100" s="294" t="str">
        <f ca="1">_xlfn.CONCAT(Z100," aug")</f>
        <v>Ab aug</v>
      </c>
      <c r="AQ100" s="294" t="str">
        <f ca="1">_xlfn.CONCAT(AA100," min")</f>
        <v>Bb min</v>
      </c>
      <c r="AR100" s="294" t="str">
        <f ca="1">_xlfn.CONCAT(AB100," maj")</f>
        <v>C maj</v>
      </c>
      <c r="AS100" s="294"/>
      <c r="AT100" s="294" t="str">
        <f t="shared" ca="1" si="218"/>
        <v/>
      </c>
      <c r="AU100" s="294" t="str">
        <f t="shared" ca="1" si="217"/>
        <v/>
      </c>
      <c r="AV100" s="294" t="str">
        <f t="shared" ca="1" si="217"/>
        <v/>
      </c>
      <c r="AW100" s="294" t="str">
        <f t="shared" ca="1" si="217"/>
        <v/>
      </c>
      <c r="AX100" s="294" t="str">
        <f t="shared" ca="1" si="217"/>
        <v/>
      </c>
      <c r="AY100" s="294">
        <f t="shared" ca="1" si="217"/>
        <v>1</v>
      </c>
      <c r="AZ100" s="294" t="str">
        <f t="shared" ca="1" si="217"/>
        <v/>
      </c>
      <c r="BA100" s="294">
        <f t="shared" ca="1" si="217"/>
        <v>1</v>
      </c>
      <c r="BB100" s="294" t="str">
        <f t="shared" ca="1" si="217"/>
        <v/>
      </c>
      <c r="BC100" s="294" t="str">
        <f t="shared" ca="1" si="217"/>
        <v/>
      </c>
      <c r="BD100" s="294" t="str">
        <f t="shared" ca="1" si="217"/>
        <v/>
      </c>
      <c r="BE100" s="294" t="str">
        <f t="shared" ca="1" si="217"/>
        <v/>
      </c>
      <c r="BF100" s="289">
        <f t="shared" ca="1" si="202"/>
        <v>2</v>
      </c>
      <c r="BG100" s="302">
        <f t="shared" ca="1" si="203"/>
        <v>28.571428571428569</v>
      </c>
      <c r="BH100" s="289" t="str">
        <f t="shared" ca="1" si="204"/>
        <v/>
      </c>
      <c r="BI100" s="289" t="str">
        <f t="shared" ca="1" si="205"/>
        <v/>
      </c>
      <c r="BJ100" s="289" t="str">
        <f t="shared" ca="1" si="206"/>
        <v/>
      </c>
      <c r="BK100" s="289" t="str">
        <f t="shared" ca="1" si="207"/>
        <v/>
      </c>
      <c r="BL100" s="289" t="str">
        <f t="shared" ca="1" si="208"/>
        <v/>
      </c>
      <c r="BM100" s="289" t="str">
        <f t="shared" ca="1" si="209"/>
        <v/>
      </c>
      <c r="BN100" s="289" t="str">
        <f t="shared" ca="1" si="210"/>
        <v/>
      </c>
      <c r="BO100" s="289" t="str">
        <f t="shared" ca="1" si="211"/>
        <v/>
      </c>
      <c r="BP100" s="289"/>
      <c r="BQ100" s="83" t="e">
        <f t="shared" ca="1" si="159"/>
        <v>#N/A</v>
      </c>
      <c r="BR100" s="82" t="e">
        <f t="shared" ca="1" si="160"/>
        <v>#N/A</v>
      </c>
      <c r="BS100" s="83" t="e">
        <f t="shared" ca="1" si="161"/>
        <v>#N/A</v>
      </c>
      <c r="BT100" s="52" t="e">
        <f t="shared" ca="1" si="148"/>
        <v>#N/A</v>
      </c>
      <c r="BU100" s="51"/>
      <c r="BV100" s="52" t="e">
        <f t="shared" ca="1" si="149"/>
        <v>#N/A</v>
      </c>
      <c r="BW100" s="84" t="e">
        <f ca="1">VLOOKUP($BI$6,INDIRECT($BT100):$BP$861,2,FALSE)</f>
        <v>#N/A</v>
      </c>
      <c r="BX100" s="79" t="e">
        <f t="shared" ca="1" si="131"/>
        <v>#N/A</v>
      </c>
      <c r="BY100" s="78" t="e">
        <f t="shared" ca="1" si="132"/>
        <v>#N/A</v>
      </c>
      <c r="BZ100" s="78" t="e">
        <f t="shared" ca="1" si="133"/>
        <v>#N/A</v>
      </c>
      <c r="CA100" s="78" t="e">
        <f t="shared" ca="1" si="134"/>
        <v>#N/A</v>
      </c>
      <c r="CB100" s="78" t="e">
        <f t="shared" ca="1" si="135"/>
        <v>#N/A</v>
      </c>
      <c r="CC100" s="78" t="e">
        <f t="shared" ca="1" si="103"/>
        <v>#N/A</v>
      </c>
      <c r="CD100" s="78" t="e">
        <f t="shared" ca="1" si="104"/>
        <v>#N/A</v>
      </c>
      <c r="CE100" s="78" t="e">
        <f t="shared" ca="1" si="105"/>
        <v>#N/A</v>
      </c>
      <c r="CF100" s="78" t="e">
        <f t="shared" ca="1" si="106"/>
        <v>#N/A</v>
      </c>
      <c r="CG100" s="78" t="e">
        <f t="shared" ca="1" si="107"/>
        <v>#N/A</v>
      </c>
      <c r="CH100" s="79" t="e">
        <f t="shared" ca="1" si="108"/>
        <v>#N/A</v>
      </c>
      <c r="CI100" s="79" t="e">
        <f t="shared" ca="1" si="109"/>
        <v>#N/A</v>
      </c>
      <c r="CJ100" s="79" t="e">
        <f t="shared" ca="1" si="110"/>
        <v>#N/A</v>
      </c>
      <c r="CK100" s="79" t="e">
        <f t="shared" ca="1" si="111"/>
        <v>#N/A</v>
      </c>
      <c r="CL100" s="79" t="e">
        <f t="shared" ca="1" si="112"/>
        <v>#N/A</v>
      </c>
      <c r="CM100" s="79" t="e">
        <f t="shared" ca="1" si="113"/>
        <v>#N/A</v>
      </c>
      <c r="CN100" s="79" t="e">
        <f t="shared" ca="1" si="114"/>
        <v>#N/A</v>
      </c>
      <c r="CO100" s="79" t="e">
        <f t="shared" ca="1" si="115"/>
        <v>#N/A</v>
      </c>
      <c r="CP100" s="80" t="e">
        <f t="shared" ca="1" si="136"/>
        <v>#N/A</v>
      </c>
      <c r="CQ100" s="78" t="e">
        <f t="shared" ca="1" si="137"/>
        <v>#N/A</v>
      </c>
      <c r="DA100" s="81" t="e">
        <f t="shared" ca="1" si="156"/>
        <v>#N/A</v>
      </c>
      <c r="DB100" s="82" t="e">
        <f t="shared" ca="1" si="157"/>
        <v>#N/A</v>
      </c>
      <c r="DC100" s="83" t="e">
        <f t="shared" ca="1" si="158"/>
        <v>#N/A</v>
      </c>
      <c r="DD100" s="52" t="e">
        <f t="shared" ca="1" si="150"/>
        <v>#N/A</v>
      </c>
      <c r="DE100" s="51"/>
      <c r="DF100" s="52" t="e">
        <f t="shared" ca="1" si="151"/>
        <v>#N/A</v>
      </c>
      <c r="DG100" s="84" t="e">
        <f ca="1">VLOOKUP($BI$6,INDIRECT($BT100):$BP$861,2,FALSE)</f>
        <v>#N/A</v>
      </c>
      <c r="DH100" s="79" t="e">
        <f t="shared" ca="1" si="138"/>
        <v>#N/A</v>
      </c>
      <c r="DI100" s="78" t="e">
        <f t="shared" ca="1" si="139"/>
        <v>#N/A</v>
      </c>
      <c r="DJ100" s="78" t="e">
        <f t="shared" ca="1" si="140"/>
        <v>#N/A</v>
      </c>
      <c r="DK100" s="78" t="e">
        <f t="shared" ca="1" si="141"/>
        <v>#N/A</v>
      </c>
      <c r="DL100" s="78" t="e">
        <f t="shared" ca="1" si="142"/>
        <v>#N/A</v>
      </c>
      <c r="DM100" s="78" t="e">
        <f t="shared" ca="1" si="116"/>
        <v>#N/A</v>
      </c>
      <c r="DN100" s="78" t="e">
        <f t="shared" ca="1" si="117"/>
        <v>#N/A</v>
      </c>
      <c r="DO100" s="78" t="e">
        <f t="shared" ca="1" si="118"/>
        <v>#N/A</v>
      </c>
      <c r="DP100" s="78" t="e">
        <f t="shared" ca="1" si="119"/>
        <v>#N/A</v>
      </c>
      <c r="DQ100" s="78" t="e">
        <f t="shared" ca="1" si="120"/>
        <v>#N/A</v>
      </c>
      <c r="DR100" s="79" t="e">
        <f t="shared" ca="1" si="121"/>
        <v>#N/A</v>
      </c>
      <c r="DS100" s="79" t="e">
        <f t="shared" ca="1" si="122"/>
        <v>#N/A</v>
      </c>
      <c r="DT100" s="79" t="e">
        <f t="shared" ca="1" si="123"/>
        <v>#N/A</v>
      </c>
      <c r="DU100" s="79" t="e">
        <f t="shared" ca="1" si="124"/>
        <v>#N/A</v>
      </c>
      <c r="DV100" s="79" t="e">
        <f t="shared" ca="1" si="125"/>
        <v>#N/A</v>
      </c>
      <c r="DW100" s="79" t="e">
        <f t="shared" ca="1" si="126"/>
        <v>#N/A</v>
      </c>
      <c r="DX100" s="79" t="e">
        <f t="shared" ca="1" si="127"/>
        <v>#N/A</v>
      </c>
      <c r="DY100" s="79" t="e">
        <f t="shared" ca="1" si="128"/>
        <v>#N/A</v>
      </c>
      <c r="DZ100" s="80" t="e">
        <f t="shared" ca="1" si="143"/>
        <v>#N/A</v>
      </c>
      <c r="EA100" s="78" t="e">
        <f t="shared" ca="1" si="144"/>
        <v>#N/A</v>
      </c>
    </row>
    <row r="101" spans="1:131" s="85" customFormat="1" ht="16.2" thickBot="1" x14ac:dyDescent="0.35">
      <c r="A101" s="289" t="str">
        <f t="shared" ca="1" si="166"/>
        <v/>
      </c>
      <c r="B101" s="303">
        <f t="shared" si="212"/>
        <v>93</v>
      </c>
      <c r="C101" s="304" t="s">
        <v>24</v>
      </c>
      <c r="D101" s="303" t="s">
        <v>1</v>
      </c>
      <c r="E101" s="303">
        <v>7</v>
      </c>
      <c r="F101" s="305">
        <v>3</v>
      </c>
      <c r="G101" s="305">
        <v>1</v>
      </c>
      <c r="H101" s="305">
        <v>2</v>
      </c>
      <c r="I101" s="305">
        <v>2</v>
      </c>
      <c r="J101" s="305">
        <v>1</v>
      </c>
      <c r="K101" s="305">
        <v>2</v>
      </c>
      <c r="L101" s="305">
        <v>1</v>
      </c>
      <c r="M101" s="305"/>
      <c r="N101" s="305">
        <f>SUM($F101:G101)</f>
        <v>4</v>
      </c>
      <c r="O101" s="305">
        <f>SUM($F101:H101)</f>
        <v>6</v>
      </c>
      <c r="P101" s="305">
        <f>SUM($F101:I101)</f>
        <v>8</v>
      </c>
      <c r="Q101" s="305">
        <f>SUM($F101:J101)</f>
        <v>9</v>
      </c>
      <c r="R101" s="305">
        <f>SUM($F101:K101)</f>
        <v>11</v>
      </c>
      <c r="S101" s="305">
        <f>SUM($F101:L101)</f>
        <v>12</v>
      </c>
      <c r="T101" s="305"/>
      <c r="U101" s="304"/>
      <c r="V101" s="303" t="str">
        <f t="shared" si="186"/>
        <v>Db</v>
      </c>
      <c r="W101" s="303" t="str">
        <f t="shared" ca="1" si="187"/>
        <v>E</v>
      </c>
      <c r="X101" s="303" t="str">
        <f t="shared" ca="1" si="188"/>
        <v>F</v>
      </c>
      <c r="Y101" s="303" t="str">
        <f t="shared" ca="1" si="189"/>
        <v>G</v>
      </c>
      <c r="Z101" s="303" t="str">
        <f t="shared" ca="1" si="190"/>
        <v>A</v>
      </c>
      <c r="AA101" s="303" t="str">
        <f t="shared" ca="1" si="191"/>
        <v>Bb</v>
      </c>
      <c r="AB101" s="303" t="str">
        <f t="shared" ca="1" si="192"/>
        <v>C</v>
      </c>
      <c r="AC101" s="303"/>
      <c r="AD101" s="304">
        <f t="shared" si="194"/>
        <v>166</v>
      </c>
      <c r="AE101" s="304">
        <f t="shared" ca="1" si="195"/>
        <v>69</v>
      </c>
      <c r="AF101" s="304">
        <f t="shared" ca="1" si="196"/>
        <v>70</v>
      </c>
      <c r="AG101" s="304">
        <f t="shared" ca="1" si="197"/>
        <v>71</v>
      </c>
      <c r="AH101" s="304">
        <f t="shared" ca="1" si="198"/>
        <v>65</v>
      </c>
      <c r="AI101" s="304">
        <f t="shared" ca="1" si="199"/>
        <v>164</v>
      </c>
      <c r="AJ101" s="304">
        <f t="shared" ca="1" si="200"/>
        <v>67</v>
      </c>
      <c r="AK101" s="304"/>
      <c r="AL101" s="294" t="str">
        <f>_xlfn.CONCAT(V101," aug")</f>
        <v>Db aug</v>
      </c>
      <c r="AM101" s="294" t="str">
        <f ca="1">_xlfn.CONCAT(W101," dim")</f>
        <v>E dim</v>
      </c>
      <c r="AN101" s="294" t="str">
        <f ca="1">_xlfn.CONCAT(X101," maj")</f>
        <v>F maj</v>
      </c>
      <c r="AO101" s="294" t="str">
        <f t="shared" ca="1" si="219"/>
        <v>G dim</v>
      </c>
      <c r="AP101" s="294" t="str">
        <f ca="1">_xlfn.CONCAT(Z101," min")</f>
        <v>A min</v>
      </c>
      <c r="AQ101" s="294" t="str">
        <f ca="1">_xlfn.CONCAT(AA101," min")</f>
        <v>Bb min</v>
      </c>
      <c r="AR101" s="294" t="str">
        <f ca="1">_xlfn.CONCAT(AB101," maj")</f>
        <v>C maj</v>
      </c>
      <c r="AS101" s="294"/>
      <c r="AT101" s="294" t="str">
        <f t="shared" ca="1" si="218"/>
        <v/>
      </c>
      <c r="AU101" s="294" t="str">
        <f t="shared" ca="1" si="217"/>
        <v/>
      </c>
      <c r="AV101" s="294" t="str">
        <f t="shared" ca="1" si="217"/>
        <v/>
      </c>
      <c r="AW101" s="294" t="str">
        <f t="shared" ca="1" si="217"/>
        <v/>
      </c>
      <c r="AX101" s="294" t="str">
        <f t="shared" ca="1" si="217"/>
        <v/>
      </c>
      <c r="AY101" s="294">
        <f t="shared" ca="1" si="217"/>
        <v>1</v>
      </c>
      <c r="AZ101" s="294" t="str">
        <f t="shared" ca="1" si="217"/>
        <v/>
      </c>
      <c r="BA101" s="294">
        <f t="shared" ca="1" si="217"/>
        <v>1</v>
      </c>
      <c r="BB101" s="294" t="str">
        <f t="shared" ca="1" si="217"/>
        <v/>
      </c>
      <c r="BC101" s="294" t="str">
        <f t="shared" ca="1" si="217"/>
        <v/>
      </c>
      <c r="BD101" s="294" t="str">
        <f t="shared" ca="1" si="217"/>
        <v/>
      </c>
      <c r="BE101" s="294" t="str">
        <f t="shared" ca="1" si="217"/>
        <v/>
      </c>
      <c r="BF101" s="289">
        <f t="shared" ca="1" si="202"/>
        <v>2</v>
      </c>
      <c r="BG101" s="302">
        <f t="shared" ca="1" si="203"/>
        <v>28.571428571428569</v>
      </c>
      <c r="BH101" s="289" t="str">
        <f t="shared" ca="1" si="204"/>
        <v/>
      </c>
      <c r="BI101" s="289" t="str">
        <f t="shared" ca="1" si="205"/>
        <v/>
      </c>
      <c r="BJ101" s="289" t="str">
        <f t="shared" ca="1" si="206"/>
        <v/>
      </c>
      <c r="BK101" s="289" t="str">
        <f t="shared" ca="1" si="207"/>
        <v/>
      </c>
      <c r="BL101" s="289" t="str">
        <f t="shared" ca="1" si="208"/>
        <v/>
      </c>
      <c r="BM101" s="289" t="str">
        <f t="shared" ca="1" si="209"/>
        <v/>
      </c>
      <c r="BN101" s="289" t="str">
        <f t="shared" ca="1" si="210"/>
        <v/>
      </c>
      <c r="BO101" s="289" t="str">
        <f t="shared" ca="1" si="211"/>
        <v/>
      </c>
      <c r="BP101" s="289"/>
      <c r="BQ101" s="83" t="e">
        <f t="shared" ca="1" si="159"/>
        <v>#N/A</v>
      </c>
      <c r="BR101" s="82" t="e">
        <f t="shared" ca="1" si="160"/>
        <v>#N/A</v>
      </c>
      <c r="BS101" s="83" t="e">
        <f t="shared" ca="1" si="161"/>
        <v>#N/A</v>
      </c>
      <c r="BT101" s="52" t="e">
        <f t="shared" ca="1" si="148"/>
        <v>#N/A</v>
      </c>
      <c r="BU101" s="51"/>
      <c r="BV101" s="52" t="e">
        <f t="shared" ca="1" si="149"/>
        <v>#N/A</v>
      </c>
      <c r="BW101" s="84" t="e">
        <f ca="1">VLOOKUP($BI$6,INDIRECT($BT101):$BP$861,2,FALSE)</f>
        <v>#N/A</v>
      </c>
      <c r="BX101" s="79" t="e">
        <f t="shared" ca="1" si="131"/>
        <v>#N/A</v>
      </c>
      <c r="BY101" s="78" t="e">
        <f t="shared" ca="1" si="132"/>
        <v>#N/A</v>
      </c>
      <c r="BZ101" s="78" t="e">
        <f t="shared" ca="1" si="133"/>
        <v>#N/A</v>
      </c>
      <c r="CA101" s="78" t="e">
        <f t="shared" ca="1" si="134"/>
        <v>#N/A</v>
      </c>
      <c r="CB101" s="78" t="e">
        <f t="shared" ca="1" si="135"/>
        <v>#N/A</v>
      </c>
      <c r="CC101" s="78" t="e">
        <f t="shared" ca="1" si="103"/>
        <v>#N/A</v>
      </c>
      <c r="CD101" s="78" t="e">
        <f t="shared" ca="1" si="104"/>
        <v>#N/A</v>
      </c>
      <c r="CE101" s="78" t="e">
        <f t="shared" ca="1" si="105"/>
        <v>#N/A</v>
      </c>
      <c r="CF101" s="78" t="e">
        <f t="shared" ca="1" si="106"/>
        <v>#N/A</v>
      </c>
      <c r="CG101" s="78" t="e">
        <f t="shared" ca="1" si="107"/>
        <v>#N/A</v>
      </c>
      <c r="CH101" s="79" t="e">
        <f t="shared" ca="1" si="108"/>
        <v>#N/A</v>
      </c>
      <c r="CI101" s="79" t="e">
        <f t="shared" ca="1" si="109"/>
        <v>#N/A</v>
      </c>
      <c r="CJ101" s="79" t="e">
        <f t="shared" ca="1" si="110"/>
        <v>#N/A</v>
      </c>
      <c r="CK101" s="79" t="e">
        <f t="shared" ca="1" si="111"/>
        <v>#N/A</v>
      </c>
      <c r="CL101" s="79" t="e">
        <f t="shared" ca="1" si="112"/>
        <v>#N/A</v>
      </c>
      <c r="CM101" s="79" t="e">
        <f t="shared" ca="1" si="113"/>
        <v>#N/A</v>
      </c>
      <c r="CN101" s="79" t="e">
        <f t="shared" ca="1" si="114"/>
        <v>#N/A</v>
      </c>
      <c r="CO101" s="79" t="e">
        <f t="shared" ca="1" si="115"/>
        <v>#N/A</v>
      </c>
      <c r="CP101" s="80" t="e">
        <f t="shared" ca="1" si="136"/>
        <v>#N/A</v>
      </c>
      <c r="CQ101" s="78" t="e">
        <f t="shared" ca="1" si="137"/>
        <v>#N/A</v>
      </c>
      <c r="DA101" s="81" t="e">
        <f t="shared" ca="1" si="156"/>
        <v>#N/A</v>
      </c>
      <c r="DB101" s="82" t="e">
        <f t="shared" ca="1" si="157"/>
        <v>#N/A</v>
      </c>
      <c r="DC101" s="83" t="e">
        <f t="shared" ca="1" si="158"/>
        <v>#N/A</v>
      </c>
      <c r="DD101" s="52" t="e">
        <f t="shared" ca="1" si="150"/>
        <v>#N/A</v>
      </c>
      <c r="DE101" s="51"/>
      <c r="DF101" s="52" t="e">
        <f t="shared" ca="1" si="151"/>
        <v>#N/A</v>
      </c>
      <c r="DG101" s="84" t="e">
        <f ca="1">VLOOKUP($BI$6,INDIRECT($BT101):$BP$861,2,FALSE)</f>
        <v>#N/A</v>
      </c>
      <c r="DH101" s="79" t="e">
        <f t="shared" ca="1" si="138"/>
        <v>#N/A</v>
      </c>
      <c r="DI101" s="78" t="e">
        <f t="shared" ca="1" si="139"/>
        <v>#N/A</v>
      </c>
      <c r="DJ101" s="78" t="e">
        <f t="shared" ca="1" si="140"/>
        <v>#N/A</v>
      </c>
      <c r="DK101" s="78" t="e">
        <f t="shared" ca="1" si="141"/>
        <v>#N/A</v>
      </c>
      <c r="DL101" s="78" t="e">
        <f t="shared" ca="1" si="142"/>
        <v>#N/A</v>
      </c>
      <c r="DM101" s="78" t="e">
        <f t="shared" ca="1" si="116"/>
        <v>#N/A</v>
      </c>
      <c r="DN101" s="78" t="e">
        <f t="shared" ca="1" si="117"/>
        <v>#N/A</v>
      </c>
      <c r="DO101" s="78" t="e">
        <f t="shared" ca="1" si="118"/>
        <v>#N/A</v>
      </c>
      <c r="DP101" s="78" t="e">
        <f t="shared" ca="1" si="119"/>
        <v>#N/A</v>
      </c>
      <c r="DQ101" s="78" t="e">
        <f t="shared" ca="1" si="120"/>
        <v>#N/A</v>
      </c>
      <c r="DR101" s="79" t="e">
        <f t="shared" ca="1" si="121"/>
        <v>#N/A</v>
      </c>
      <c r="DS101" s="79" t="e">
        <f t="shared" ca="1" si="122"/>
        <v>#N/A</v>
      </c>
      <c r="DT101" s="79" t="e">
        <f t="shared" ca="1" si="123"/>
        <v>#N/A</v>
      </c>
      <c r="DU101" s="79" t="e">
        <f t="shared" ca="1" si="124"/>
        <v>#N/A</v>
      </c>
      <c r="DV101" s="79" t="e">
        <f t="shared" ca="1" si="125"/>
        <v>#N/A</v>
      </c>
      <c r="DW101" s="79" t="e">
        <f t="shared" ca="1" si="126"/>
        <v>#N/A</v>
      </c>
      <c r="DX101" s="79" t="e">
        <f t="shared" ca="1" si="127"/>
        <v>#N/A</v>
      </c>
      <c r="DY101" s="79" t="e">
        <f t="shared" ca="1" si="128"/>
        <v>#N/A</v>
      </c>
      <c r="DZ101" s="80" t="e">
        <f t="shared" ca="1" si="143"/>
        <v>#N/A</v>
      </c>
      <c r="EA101" s="78" t="e">
        <f t="shared" ca="1" si="144"/>
        <v>#N/A</v>
      </c>
    </row>
    <row r="102" spans="1:131" s="85" customFormat="1" ht="16.2" thickBot="1" x14ac:dyDescent="0.35">
      <c r="A102" s="289" t="str">
        <f t="shared" ca="1" si="166"/>
        <v/>
      </c>
      <c r="B102" s="303">
        <f t="shared" si="212"/>
        <v>94</v>
      </c>
      <c r="C102" s="304" t="s">
        <v>275</v>
      </c>
      <c r="D102" s="303" t="s">
        <v>1</v>
      </c>
      <c r="E102" s="303">
        <v>7</v>
      </c>
      <c r="F102" s="305">
        <v>2</v>
      </c>
      <c r="G102" s="305">
        <v>1</v>
      </c>
      <c r="H102" s="305">
        <v>3</v>
      </c>
      <c r="I102" s="305">
        <v>1</v>
      </c>
      <c r="J102" s="305">
        <v>2</v>
      </c>
      <c r="K102" s="305">
        <v>2</v>
      </c>
      <c r="L102" s="305">
        <v>1</v>
      </c>
      <c r="M102" s="305"/>
      <c r="N102" s="305">
        <f>SUM($F102:G102)</f>
        <v>3</v>
      </c>
      <c r="O102" s="305">
        <f>SUM($F102:H102)</f>
        <v>6</v>
      </c>
      <c r="P102" s="305">
        <f>SUM($F102:I102)</f>
        <v>7</v>
      </c>
      <c r="Q102" s="305">
        <f>SUM($F102:J102)</f>
        <v>9</v>
      </c>
      <c r="R102" s="305">
        <f>SUM($F102:K102)</f>
        <v>11</v>
      </c>
      <c r="S102" s="305">
        <f>SUM($F102:L102)</f>
        <v>12</v>
      </c>
      <c r="T102" s="305"/>
      <c r="U102" s="304"/>
      <c r="V102" s="303" t="str">
        <f t="shared" si="186"/>
        <v>Db</v>
      </c>
      <c r="W102" s="303" t="str">
        <f t="shared" ca="1" si="187"/>
        <v>Eb</v>
      </c>
      <c r="X102" s="303" t="str">
        <f t="shared" ca="1" si="188"/>
        <v>E</v>
      </c>
      <c r="Y102" s="303" t="str">
        <f t="shared" ca="1" si="189"/>
        <v>G</v>
      </c>
      <c r="Z102" s="303" t="str">
        <f t="shared" ca="1" si="190"/>
        <v>Ab</v>
      </c>
      <c r="AA102" s="303" t="str">
        <f t="shared" ca="1" si="191"/>
        <v>Bb</v>
      </c>
      <c r="AB102" s="303" t="str">
        <f t="shared" ca="1" si="192"/>
        <v>C</v>
      </c>
      <c r="AC102" s="303"/>
      <c r="AD102" s="304">
        <f t="shared" si="194"/>
        <v>166</v>
      </c>
      <c r="AE102" s="304">
        <f t="shared" ca="1" si="195"/>
        <v>167</v>
      </c>
      <c r="AF102" s="304">
        <f t="shared" ca="1" si="196"/>
        <v>69</v>
      </c>
      <c r="AG102" s="304">
        <f t="shared" ca="1" si="197"/>
        <v>71</v>
      </c>
      <c r="AH102" s="304">
        <f t="shared" ca="1" si="198"/>
        <v>163</v>
      </c>
      <c r="AI102" s="304">
        <f t="shared" ca="1" si="199"/>
        <v>164</v>
      </c>
      <c r="AJ102" s="304">
        <f t="shared" ca="1" si="200"/>
        <v>67</v>
      </c>
      <c r="AK102" s="304"/>
      <c r="AL102" s="294" t="str">
        <f>_xlfn.CONCAT(V102," min")</f>
        <v>Db min</v>
      </c>
      <c r="AM102" s="294" t="str">
        <f ca="1">_xlfn.CONCAT(W102," maj")</f>
        <v>Eb maj</v>
      </c>
      <c r="AN102" s="294" t="str">
        <f ca="1">_xlfn.CONCAT(X102," aug")</f>
        <v>E aug</v>
      </c>
      <c r="AO102" s="294" t="str">
        <f t="shared" ca="1" si="219"/>
        <v>G dim</v>
      </c>
      <c r="AP102" s="294" t="str">
        <f ca="1">_xlfn.CONCAT(Z102," maj")</f>
        <v>Ab maj</v>
      </c>
      <c r="AQ102" s="294" t="str">
        <f ca="1">_xlfn.CONCAT(AA102," dim")</f>
        <v>Bb dim</v>
      </c>
      <c r="AR102" s="294" t="str">
        <f ca="1">_xlfn.CONCAT(AB102," min")</f>
        <v>C min</v>
      </c>
      <c r="AS102" s="294"/>
      <c r="AT102" s="294" t="str">
        <f t="shared" ca="1" si="218"/>
        <v/>
      </c>
      <c r="AU102" s="294" t="str">
        <f t="shared" ca="1" si="217"/>
        <v/>
      </c>
      <c r="AV102" s="294" t="str">
        <f t="shared" ca="1" si="217"/>
        <v/>
      </c>
      <c r="AW102" s="294">
        <f t="shared" ca="1" si="217"/>
        <v>1</v>
      </c>
      <c r="AX102" s="294" t="str">
        <f t="shared" ca="1" si="217"/>
        <v/>
      </c>
      <c r="AY102" s="294" t="str">
        <f t="shared" ca="1" si="217"/>
        <v/>
      </c>
      <c r="AZ102" s="294" t="str">
        <f t="shared" ca="1" si="217"/>
        <v/>
      </c>
      <c r="BA102" s="294">
        <f t="shared" ca="1" si="217"/>
        <v>1</v>
      </c>
      <c r="BB102" s="294" t="str">
        <f t="shared" ca="1" si="217"/>
        <v/>
      </c>
      <c r="BC102" s="294" t="str">
        <f t="shared" ca="1" si="217"/>
        <v/>
      </c>
      <c r="BD102" s="294" t="str">
        <f t="shared" ca="1" si="217"/>
        <v/>
      </c>
      <c r="BE102" s="294" t="str">
        <f t="shared" ca="1" si="217"/>
        <v/>
      </c>
      <c r="BF102" s="289">
        <f t="shared" ca="1" si="202"/>
        <v>2</v>
      </c>
      <c r="BG102" s="302">
        <f t="shared" ca="1" si="203"/>
        <v>28.571428571428569</v>
      </c>
      <c r="BH102" s="289" t="str">
        <f t="shared" ca="1" si="204"/>
        <v/>
      </c>
      <c r="BI102" s="289" t="str">
        <f t="shared" ca="1" si="205"/>
        <v/>
      </c>
      <c r="BJ102" s="289" t="str">
        <f t="shared" ca="1" si="206"/>
        <v/>
      </c>
      <c r="BK102" s="289" t="str">
        <f t="shared" ca="1" si="207"/>
        <v/>
      </c>
      <c r="BL102" s="289" t="str">
        <f t="shared" ca="1" si="208"/>
        <v/>
      </c>
      <c r="BM102" s="289" t="str">
        <f t="shared" ca="1" si="209"/>
        <v/>
      </c>
      <c r="BN102" s="289" t="str">
        <f t="shared" ca="1" si="210"/>
        <v/>
      </c>
      <c r="BO102" s="289" t="str">
        <f t="shared" ca="1" si="211"/>
        <v/>
      </c>
      <c r="BP102" s="289"/>
      <c r="BQ102" s="83" t="e">
        <f t="shared" ca="1" si="159"/>
        <v>#N/A</v>
      </c>
      <c r="BR102" s="82" t="e">
        <f t="shared" ca="1" si="160"/>
        <v>#N/A</v>
      </c>
      <c r="BS102" s="83" t="e">
        <f t="shared" ca="1" si="161"/>
        <v>#N/A</v>
      </c>
      <c r="BT102" s="52" t="e">
        <f t="shared" ca="1" si="148"/>
        <v>#N/A</v>
      </c>
      <c r="BU102" s="51"/>
      <c r="BV102" s="52" t="e">
        <f t="shared" ca="1" si="149"/>
        <v>#N/A</v>
      </c>
      <c r="BW102" s="84" t="e">
        <f ca="1">VLOOKUP($BI$6,INDIRECT($BT102):$BP$861,2,FALSE)</f>
        <v>#N/A</v>
      </c>
      <c r="BX102" s="79" t="e">
        <f t="shared" ca="1" si="131"/>
        <v>#N/A</v>
      </c>
      <c r="BY102" s="78" t="e">
        <f t="shared" ca="1" si="132"/>
        <v>#N/A</v>
      </c>
      <c r="BZ102" s="78" t="e">
        <f t="shared" ca="1" si="133"/>
        <v>#N/A</v>
      </c>
      <c r="CA102" s="78" t="e">
        <f t="shared" ca="1" si="134"/>
        <v>#N/A</v>
      </c>
      <c r="CB102" s="78" t="e">
        <f t="shared" ca="1" si="135"/>
        <v>#N/A</v>
      </c>
      <c r="CC102" s="78" t="e">
        <f t="shared" ca="1" si="103"/>
        <v>#N/A</v>
      </c>
      <c r="CD102" s="78" t="e">
        <f t="shared" ca="1" si="104"/>
        <v>#N/A</v>
      </c>
      <c r="CE102" s="78" t="e">
        <f t="shared" ca="1" si="105"/>
        <v>#N/A</v>
      </c>
      <c r="CF102" s="78" t="e">
        <f t="shared" ca="1" si="106"/>
        <v>#N/A</v>
      </c>
      <c r="CG102" s="78" t="e">
        <f t="shared" ca="1" si="107"/>
        <v>#N/A</v>
      </c>
      <c r="CH102" s="79" t="e">
        <f t="shared" ca="1" si="108"/>
        <v>#N/A</v>
      </c>
      <c r="CI102" s="79" t="e">
        <f t="shared" ca="1" si="109"/>
        <v>#N/A</v>
      </c>
      <c r="CJ102" s="79" t="e">
        <f t="shared" ca="1" si="110"/>
        <v>#N/A</v>
      </c>
      <c r="CK102" s="79" t="e">
        <f t="shared" ca="1" si="111"/>
        <v>#N/A</v>
      </c>
      <c r="CL102" s="79" t="e">
        <f t="shared" ca="1" si="112"/>
        <v>#N/A</v>
      </c>
      <c r="CM102" s="79" t="e">
        <f t="shared" ca="1" si="113"/>
        <v>#N/A</v>
      </c>
      <c r="CN102" s="79" t="e">
        <f t="shared" ca="1" si="114"/>
        <v>#N/A</v>
      </c>
      <c r="CO102" s="79" t="e">
        <f t="shared" ca="1" si="115"/>
        <v>#N/A</v>
      </c>
      <c r="CP102" s="80" t="e">
        <f t="shared" ca="1" si="136"/>
        <v>#N/A</v>
      </c>
      <c r="CQ102" s="78" t="e">
        <f t="shared" ca="1" si="137"/>
        <v>#N/A</v>
      </c>
      <c r="DA102" s="81" t="e">
        <f t="shared" ca="1" si="156"/>
        <v>#N/A</v>
      </c>
      <c r="DB102" s="82" t="e">
        <f t="shared" ca="1" si="157"/>
        <v>#N/A</v>
      </c>
      <c r="DC102" s="83" t="e">
        <f t="shared" ca="1" si="158"/>
        <v>#N/A</v>
      </c>
      <c r="DD102" s="52" t="e">
        <f t="shared" ca="1" si="150"/>
        <v>#N/A</v>
      </c>
      <c r="DE102" s="51"/>
      <c r="DF102" s="52" t="e">
        <f t="shared" ca="1" si="151"/>
        <v>#N/A</v>
      </c>
      <c r="DG102" s="84" t="e">
        <f ca="1">VLOOKUP($BI$6,INDIRECT($BT102):$BP$861,2,FALSE)</f>
        <v>#N/A</v>
      </c>
      <c r="DH102" s="79" t="e">
        <f t="shared" ca="1" si="138"/>
        <v>#N/A</v>
      </c>
      <c r="DI102" s="78" t="e">
        <f t="shared" ca="1" si="139"/>
        <v>#N/A</v>
      </c>
      <c r="DJ102" s="78" t="e">
        <f t="shared" ca="1" si="140"/>
        <v>#N/A</v>
      </c>
      <c r="DK102" s="78" t="e">
        <f t="shared" ca="1" si="141"/>
        <v>#N/A</v>
      </c>
      <c r="DL102" s="78" t="e">
        <f t="shared" ca="1" si="142"/>
        <v>#N/A</v>
      </c>
      <c r="DM102" s="78" t="e">
        <f t="shared" ca="1" si="116"/>
        <v>#N/A</v>
      </c>
      <c r="DN102" s="78" t="e">
        <f t="shared" ca="1" si="117"/>
        <v>#N/A</v>
      </c>
      <c r="DO102" s="78" t="e">
        <f t="shared" ca="1" si="118"/>
        <v>#N/A</v>
      </c>
      <c r="DP102" s="78" t="e">
        <f t="shared" ca="1" si="119"/>
        <v>#N/A</v>
      </c>
      <c r="DQ102" s="78" t="e">
        <f t="shared" ca="1" si="120"/>
        <v>#N/A</v>
      </c>
      <c r="DR102" s="79" t="e">
        <f t="shared" ca="1" si="121"/>
        <v>#N/A</v>
      </c>
      <c r="DS102" s="79" t="e">
        <f t="shared" ca="1" si="122"/>
        <v>#N/A</v>
      </c>
      <c r="DT102" s="79" t="e">
        <f t="shared" ca="1" si="123"/>
        <v>#N/A</v>
      </c>
      <c r="DU102" s="79" t="e">
        <f t="shared" ca="1" si="124"/>
        <v>#N/A</v>
      </c>
      <c r="DV102" s="79" t="e">
        <f t="shared" ca="1" si="125"/>
        <v>#N/A</v>
      </c>
      <c r="DW102" s="79" t="e">
        <f t="shared" ca="1" si="126"/>
        <v>#N/A</v>
      </c>
      <c r="DX102" s="79" t="e">
        <f t="shared" ca="1" si="127"/>
        <v>#N/A</v>
      </c>
      <c r="DY102" s="79" t="e">
        <f t="shared" ca="1" si="128"/>
        <v>#N/A</v>
      </c>
      <c r="DZ102" s="80" t="e">
        <f t="shared" ca="1" si="143"/>
        <v>#N/A</v>
      </c>
      <c r="EA102" s="78" t="e">
        <f t="shared" ca="1" si="144"/>
        <v>#N/A</v>
      </c>
    </row>
    <row r="103" spans="1:131" s="85" customFormat="1" ht="16.2" thickBot="1" x14ac:dyDescent="0.35">
      <c r="A103" s="289">
        <f t="shared" ca="1" si="166"/>
        <v>6</v>
      </c>
      <c r="B103" s="303">
        <f t="shared" si="212"/>
        <v>95</v>
      </c>
      <c r="C103" s="304" t="s">
        <v>276</v>
      </c>
      <c r="D103" s="303" t="s">
        <v>1</v>
      </c>
      <c r="E103" s="303">
        <v>7</v>
      </c>
      <c r="F103" s="305">
        <v>2</v>
      </c>
      <c r="G103" s="305">
        <v>2</v>
      </c>
      <c r="H103" s="305">
        <v>2</v>
      </c>
      <c r="I103" s="305">
        <v>1</v>
      </c>
      <c r="J103" s="305">
        <v>2</v>
      </c>
      <c r="K103" s="305">
        <v>1</v>
      </c>
      <c r="L103" s="305">
        <v>2</v>
      </c>
      <c r="M103" s="305"/>
      <c r="N103" s="305">
        <f>SUM($F103:G103)</f>
        <v>4</v>
      </c>
      <c r="O103" s="305">
        <f>SUM($F103:H103)</f>
        <v>6</v>
      </c>
      <c r="P103" s="305">
        <f>SUM($F103:I103)</f>
        <v>7</v>
      </c>
      <c r="Q103" s="305">
        <f>SUM($F103:J103)</f>
        <v>9</v>
      </c>
      <c r="R103" s="305">
        <f>SUM($F103:K103)</f>
        <v>10</v>
      </c>
      <c r="S103" s="305">
        <f>SUM($F103:L103)</f>
        <v>12</v>
      </c>
      <c r="T103" s="305"/>
      <c r="U103" s="304"/>
      <c r="V103" s="303" t="str">
        <f t="shared" si="186"/>
        <v>Db</v>
      </c>
      <c r="W103" s="303" t="str">
        <f t="shared" ca="1" si="187"/>
        <v>Eb</v>
      </c>
      <c r="X103" s="303" t="str">
        <f t="shared" ca="1" si="188"/>
        <v>F</v>
      </c>
      <c r="Y103" s="303" t="str">
        <f t="shared" ca="1" si="189"/>
        <v>G</v>
      </c>
      <c r="Z103" s="303" t="str">
        <f t="shared" ca="1" si="190"/>
        <v>Ab</v>
      </c>
      <c r="AA103" s="303" t="str">
        <f t="shared" ca="1" si="191"/>
        <v>Bb</v>
      </c>
      <c r="AB103" s="303" t="str">
        <f t="shared" ca="1" si="192"/>
        <v>B</v>
      </c>
      <c r="AC103" s="303"/>
      <c r="AD103" s="304">
        <f t="shared" si="194"/>
        <v>166</v>
      </c>
      <c r="AE103" s="304">
        <f t="shared" ca="1" si="195"/>
        <v>167</v>
      </c>
      <c r="AF103" s="304">
        <f t="shared" ca="1" si="196"/>
        <v>70</v>
      </c>
      <c r="AG103" s="304">
        <f t="shared" ca="1" si="197"/>
        <v>71</v>
      </c>
      <c r="AH103" s="304">
        <f t="shared" ca="1" si="198"/>
        <v>163</v>
      </c>
      <c r="AI103" s="304">
        <f t="shared" ca="1" si="199"/>
        <v>164</v>
      </c>
      <c r="AJ103" s="304">
        <f t="shared" ca="1" si="200"/>
        <v>66</v>
      </c>
      <c r="AK103" s="304"/>
      <c r="AL103" s="294" t="str">
        <f>_xlfn.CONCAT(V103," maj")</f>
        <v>Db maj</v>
      </c>
      <c r="AM103" s="294" t="str">
        <f ca="1">_xlfn.CONCAT(W103," maj")</f>
        <v>Eb maj</v>
      </c>
      <c r="AN103" s="294" t="str">
        <f ca="1">_xlfn.CONCAT(X103," dim")</f>
        <v>F dim</v>
      </c>
      <c r="AO103" s="294" t="str">
        <f t="shared" ca="1" si="219"/>
        <v>G dim</v>
      </c>
      <c r="AP103" s="294" t="str">
        <f ca="1">_xlfn.CONCAT(Z103," min")</f>
        <v>Ab min</v>
      </c>
      <c r="AQ103" s="294" t="str">
        <f ca="1">_xlfn.CONCAT(AA103," min")</f>
        <v>Bb min</v>
      </c>
      <c r="AR103" s="294" t="str">
        <f ca="1">_xlfn.CONCAT(AB103," aug")</f>
        <v>B aug</v>
      </c>
      <c r="AS103" s="294"/>
      <c r="AT103" s="294" t="str">
        <f t="shared" ca="1" si="218"/>
        <v/>
      </c>
      <c r="AU103" s="294" t="str">
        <f t="shared" ca="1" si="217"/>
        <v/>
      </c>
      <c r="AV103" s="294" t="str">
        <f t="shared" ca="1" si="217"/>
        <v/>
      </c>
      <c r="AW103" s="294">
        <f t="shared" ca="1" si="217"/>
        <v>1</v>
      </c>
      <c r="AX103" s="294" t="str">
        <f t="shared" ca="1" si="217"/>
        <v/>
      </c>
      <c r="AY103" s="294">
        <f t="shared" ca="1" si="217"/>
        <v>1</v>
      </c>
      <c r="AZ103" s="294" t="str">
        <f t="shared" ca="1" si="217"/>
        <v/>
      </c>
      <c r="BA103" s="294">
        <f t="shared" ca="1" si="217"/>
        <v>1</v>
      </c>
      <c r="BB103" s="294" t="str">
        <f t="shared" ca="1" si="217"/>
        <v/>
      </c>
      <c r="BC103" s="294" t="str">
        <f t="shared" ca="1" si="217"/>
        <v/>
      </c>
      <c r="BD103" s="294" t="str">
        <f t="shared" ca="1" si="217"/>
        <v/>
      </c>
      <c r="BE103" s="294" t="str">
        <f t="shared" ca="1" si="217"/>
        <v/>
      </c>
      <c r="BF103" s="289">
        <f t="shared" ca="1" si="202"/>
        <v>3</v>
      </c>
      <c r="BG103" s="302">
        <f t="shared" ca="1" si="203"/>
        <v>42.857142857142854</v>
      </c>
      <c r="BH103" s="289">
        <f t="shared" ca="1" si="204"/>
        <v>6</v>
      </c>
      <c r="BI103" s="289" t="str">
        <f t="shared" ca="1" si="205"/>
        <v/>
      </c>
      <c r="BJ103" s="289" t="str">
        <f t="shared" ca="1" si="206"/>
        <v/>
      </c>
      <c r="BK103" s="289" t="str">
        <f t="shared" ca="1" si="207"/>
        <v/>
      </c>
      <c r="BL103" s="289" t="str">
        <f t="shared" ca="1" si="208"/>
        <v/>
      </c>
      <c r="BM103" s="289" t="str">
        <f t="shared" ca="1" si="209"/>
        <v/>
      </c>
      <c r="BN103" s="289">
        <f t="shared" ca="1" si="210"/>
        <v>1</v>
      </c>
      <c r="BO103" s="289" t="str">
        <f t="shared" ca="1" si="211"/>
        <v/>
      </c>
      <c r="BP103" s="289"/>
      <c r="BQ103" s="83" t="e">
        <f t="shared" ca="1" si="159"/>
        <v>#N/A</v>
      </c>
      <c r="BR103" s="82" t="e">
        <f t="shared" ca="1" si="160"/>
        <v>#N/A</v>
      </c>
      <c r="BS103" s="83" t="e">
        <f t="shared" ca="1" si="161"/>
        <v>#N/A</v>
      </c>
      <c r="BT103" s="52" t="e">
        <f t="shared" ca="1" si="148"/>
        <v>#N/A</v>
      </c>
      <c r="BU103" s="51"/>
      <c r="BV103" s="52" t="e">
        <f t="shared" ca="1" si="149"/>
        <v>#N/A</v>
      </c>
      <c r="BW103" s="84" t="e">
        <f ca="1">VLOOKUP($BI$6,INDIRECT($BT103):$BP$861,2,FALSE)</f>
        <v>#N/A</v>
      </c>
      <c r="BX103" s="79" t="e">
        <f t="shared" ca="1" si="131"/>
        <v>#N/A</v>
      </c>
      <c r="BY103" s="78" t="e">
        <f t="shared" ca="1" si="132"/>
        <v>#N/A</v>
      </c>
      <c r="BZ103" s="78" t="e">
        <f t="shared" ca="1" si="133"/>
        <v>#N/A</v>
      </c>
      <c r="CA103" s="78" t="e">
        <f t="shared" ca="1" si="134"/>
        <v>#N/A</v>
      </c>
      <c r="CB103" s="78" t="e">
        <f t="shared" ca="1" si="135"/>
        <v>#N/A</v>
      </c>
      <c r="CC103" s="78" t="e">
        <f t="shared" ca="1" si="103"/>
        <v>#N/A</v>
      </c>
      <c r="CD103" s="78" t="e">
        <f t="shared" ca="1" si="104"/>
        <v>#N/A</v>
      </c>
      <c r="CE103" s="78" t="e">
        <f t="shared" ca="1" si="105"/>
        <v>#N/A</v>
      </c>
      <c r="CF103" s="78" t="e">
        <f t="shared" ca="1" si="106"/>
        <v>#N/A</v>
      </c>
      <c r="CG103" s="78" t="e">
        <f t="shared" ca="1" si="107"/>
        <v>#N/A</v>
      </c>
      <c r="CH103" s="79" t="e">
        <f t="shared" ca="1" si="108"/>
        <v>#N/A</v>
      </c>
      <c r="CI103" s="79" t="e">
        <f t="shared" ca="1" si="109"/>
        <v>#N/A</v>
      </c>
      <c r="CJ103" s="79" t="e">
        <f t="shared" ca="1" si="110"/>
        <v>#N/A</v>
      </c>
      <c r="CK103" s="79" t="e">
        <f t="shared" ca="1" si="111"/>
        <v>#N/A</v>
      </c>
      <c r="CL103" s="79" t="e">
        <f t="shared" ca="1" si="112"/>
        <v>#N/A</v>
      </c>
      <c r="CM103" s="79" t="e">
        <f t="shared" ca="1" si="113"/>
        <v>#N/A</v>
      </c>
      <c r="CN103" s="79" t="e">
        <f t="shared" ca="1" si="114"/>
        <v>#N/A</v>
      </c>
      <c r="CO103" s="79" t="e">
        <f t="shared" ca="1" si="115"/>
        <v>#N/A</v>
      </c>
      <c r="CP103" s="80" t="e">
        <f t="shared" ca="1" si="136"/>
        <v>#N/A</v>
      </c>
      <c r="CQ103" s="78" t="e">
        <f t="shared" ca="1" si="137"/>
        <v>#N/A</v>
      </c>
      <c r="DA103" s="81" t="e">
        <f t="shared" ca="1" si="156"/>
        <v>#N/A</v>
      </c>
      <c r="DB103" s="82" t="e">
        <f t="shared" ca="1" si="157"/>
        <v>#N/A</v>
      </c>
      <c r="DC103" s="83" t="e">
        <f t="shared" ca="1" si="158"/>
        <v>#N/A</v>
      </c>
      <c r="DD103" s="52" t="e">
        <f t="shared" ca="1" si="150"/>
        <v>#N/A</v>
      </c>
      <c r="DE103" s="51"/>
      <c r="DF103" s="52" t="e">
        <f t="shared" ca="1" si="151"/>
        <v>#N/A</v>
      </c>
      <c r="DG103" s="84" t="e">
        <f ca="1">VLOOKUP($BI$6,INDIRECT($BT103):$BP$861,2,FALSE)</f>
        <v>#N/A</v>
      </c>
      <c r="DH103" s="79" t="e">
        <f t="shared" ca="1" si="138"/>
        <v>#N/A</v>
      </c>
      <c r="DI103" s="78" t="e">
        <f t="shared" ca="1" si="139"/>
        <v>#N/A</v>
      </c>
      <c r="DJ103" s="78" t="e">
        <f t="shared" ca="1" si="140"/>
        <v>#N/A</v>
      </c>
      <c r="DK103" s="78" t="e">
        <f t="shared" ca="1" si="141"/>
        <v>#N/A</v>
      </c>
      <c r="DL103" s="78" t="e">
        <f t="shared" ca="1" si="142"/>
        <v>#N/A</v>
      </c>
      <c r="DM103" s="78" t="e">
        <f t="shared" ca="1" si="116"/>
        <v>#N/A</v>
      </c>
      <c r="DN103" s="78" t="e">
        <f t="shared" ca="1" si="117"/>
        <v>#N/A</v>
      </c>
      <c r="DO103" s="78" t="e">
        <f t="shared" ca="1" si="118"/>
        <v>#N/A</v>
      </c>
      <c r="DP103" s="78" t="e">
        <f t="shared" ca="1" si="119"/>
        <v>#N/A</v>
      </c>
      <c r="DQ103" s="78" t="e">
        <f t="shared" ca="1" si="120"/>
        <v>#N/A</v>
      </c>
      <c r="DR103" s="79" t="e">
        <f t="shared" ca="1" si="121"/>
        <v>#N/A</v>
      </c>
      <c r="DS103" s="79" t="e">
        <f t="shared" ca="1" si="122"/>
        <v>#N/A</v>
      </c>
      <c r="DT103" s="79" t="e">
        <f t="shared" ca="1" si="123"/>
        <v>#N/A</v>
      </c>
      <c r="DU103" s="79" t="e">
        <f t="shared" ca="1" si="124"/>
        <v>#N/A</v>
      </c>
      <c r="DV103" s="79" t="e">
        <f t="shared" ca="1" si="125"/>
        <v>#N/A</v>
      </c>
      <c r="DW103" s="79" t="e">
        <f t="shared" ca="1" si="126"/>
        <v>#N/A</v>
      </c>
      <c r="DX103" s="79" t="e">
        <f t="shared" ca="1" si="127"/>
        <v>#N/A</v>
      </c>
      <c r="DY103" s="79" t="e">
        <f t="shared" ca="1" si="128"/>
        <v>#N/A</v>
      </c>
      <c r="DZ103" s="80" t="e">
        <f t="shared" ca="1" si="143"/>
        <v>#N/A</v>
      </c>
      <c r="EA103" s="78" t="e">
        <f t="shared" ca="1" si="144"/>
        <v>#N/A</v>
      </c>
    </row>
    <row r="104" spans="1:131" s="85" customFormat="1" ht="16.2" thickBot="1" x14ac:dyDescent="0.35">
      <c r="A104" s="289">
        <f t="shared" ca="1" si="166"/>
        <v>6</v>
      </c>
      <c r="B104" s="303">
        <f t="shared" si="212"/>
        <v>96</v>
      </c>
      <c r="C104" s="304" t="s">
        <v>25</v>
      </c>
      <c r="D104" s="303" t="s">
        <v>1</v>
      </c>
      <c r="E104" s="303">
        <v>7</v>
      </c>
      <c r="F104" s="305">
        <v>2</v>
      </c>
      <c r="G104" s="305">
        <v>2</v>
      </c>
      <c r="H104" s="305">
        <v>2</v>
      </c>
      <c r="I104" s="305">
        <v>2</v>
      </c>
      <c r="J104" s="305">
        <v>1</v>
      </c>
      <c r="K104" s="305">
        <v>2</v>
      </c>
      <c r="L104" s="305">
        <v>1</v>
      </c>
      <c r="M104" s="305"/>
      <c r="N104" s="305">
        <f>SUM($F104:G104)</f>
        <v>4</v>
      </c>
      <c r="O104" s="305">
        <f>SUM($F104:H104)</f>
        <v>6</v>
      </c>
      <c r="P104" s="305">
        <f>SUM($F104:I104)</f>
        <v>8</v>
      </c>
      <c r="Q104" s="305">
        <f>SUM($F104:J104)</f>
        <v>9</v>
      </c>
      <c r="R104" s="305">
        <f>SUM($F104:K104)</f>
        <v>11</v>
      </c>
      <c r="S104" s="305">
        <f>SUM($F104:L104)</f>
        <v>12</v>
      </c>
      <c r="T104" s="305"/>
      <c r="U104" s="304"/>
      <c r="V104" s="303" t="str">
        <f t="shared" si="186"/>
        <v>Db</v>
      </c>
      <c r="W104" s="303" t="str">
        <f t="shared" ca="1" si="187"/>
        <v>Eb</v>
      </c>
      <c r="X104" s="303" t="str">
        <f t="shared" ca="1" si="188"/>
        <v>F</v>
      </c>
      <c r="Y104" s="303" t="str">
        <f t="shared" ca="1" si="189"/>
        <v>G</v>
      </c>
      <c r="Z104" s="303" t="str">
        <f t="shared" ca="1" si="190"/>
        <v>A</v>
      </c>
      <c r="AA104" s="303" t="str">
        <f t="shared" ca="1" si="191"/>
        <v>Bb</v>
      </c>
      <c r="AB104" s="303" t="str">
        <f t="shared" ca="1" si="192"/>
        <v>C</v>
      </c>
      <c r="AC104" s="303"/>
      <c r="AD104" s="304">
        <f t="shared" si="194"/>
        <v>166</v>
      </c>
      <c r="AE104" s="304">
        <f t="shared" ca="1" si="195"/>
        <v>167</v>
      </c>
      <c r="AF104" s="304">
        <f t="shared" ca="1" si="196"/>
        <v>70</v>
      </c>
      <c r="AG104" s="304">
        <f t="shared" ca="1" si="197"/>
        <v>71</v>
      </c>
      <c r="AH104" s="304">
        <f t="shared" ca="1" si="198"/>
        <v>65</v>
      </c>
      <c r="AI104" s="304">
        <f t="shared" ca="1" si="199"/>
        <v>164</v>
      </c>
      <c r="AJ104" s="304">
        <f t="shared" ca="1" si="200"/>
        <v>67</v>
      </c>
      <c r="AK104" s="304"/>
      <c r="AL104" s="294" t="str">
        <f>_xlfn.CONCAT(V104," aug")</f>
        <v>Db aug</v>
      </c>
      <c r="AM104" s="294" t="str">
        <f ca="1">_xlfn.CONCAT(W104," maj")</f>
        <v>Eb maj</v>
      </c>
      <c r="AN104" s="294" t="str">
        <f ca="1">_xlfn.CONCAT(X104," maj")</f>
        <v>F maj</v>
      </c>
      <c r="AO104" s="294" t="str">
        <f t="shared" ca="1" si="219"/>
        <v>G dim</v>
      </c>
      <c r="AP104" s="294" t="str">
        <f ca="1">_xlfn.CONCAT(Z104," dim")</f>
        <v>A dim</v>
      </c>
      <c r="AQ104" s="294" t="str">
        <f ca="1">_xlfn.CONCAT(AA104," min")</f>
        <v>Bb min</v>
      </c>
      <c r="AR104" s="294" t="str">
        <f ca="1">_xlfn.CONCAT(AB104," min")</f>
        <v>C min</v>
      </c>
      <c r="AS104" s="294"/>
      <c r="AT104" s="294" t="str">
        <f t="shared" ca="1" si="218"/>
        <v/>
      </c>
      <c r="AU104" s="294" t="str">
        <f t="shared" ca="1" si="217"/>
        <v/>
      </c>
      <c r="AV104" s="294" t="str">
        <f t="shared" ca="1" si="217"/>
        <v/>
      </c>
      <c r="AW104" s="294">
        <f t="shared" ca="1" si="217"/>
        <v>1</v>
      </c>
      <c r="AX104" s="294" t="str">
        <f t="shared" ca="1" si="217"/>
        <v/>
      </c>
      <c r="AY104" s="294">
        <f t="shared" ca="1" si="217"/>
        <v>1</v>
      </c>
      <c r="AZ104" s="294" t="str">
        <f t="shared" ca="1" si="217"/>
        <v/>
      </c>
      <c r="BA104" s="294">
        <f t="shared" ca="1" si="217"/>
        <v>1</v>
      </c>
      <c r="BB104" s="294" t="str">
        <f t="shared" ca="1" si="217"/>
        <v/>
      </c>
      <c r="BC104" s="294" t="str">
        <f t="shared" ca="1" si="217"/>
        <v/>
      </c>
      <c r="BD104" s="294" t="str">
        <f t="shared" ca="1" si="217"/>
        <v/>
      </c>
      <c r="BE104" s="294" t="str">
        <f t="shared" ca="1" si="217"/>
        <v/>
      </c>
      <c r="BF104" s="289">
        <f t="shared" ca="1" si="202"/>
        <v>3</v>
      </c>
      <c r="BG104" s="302">
        <f t="shared" ca="1" si="203"/>
        <v>42.857142857142854</v>
      </c>
      <c r="BH104" s="289">
        <f t="shared" ca="1" si="204"/>
        <v>6</v>
      </c>
      <c r="BI104" s="289" t="str">
        <f t="shared" ca="1" si="205"/>
        <v/>
      </c>
      <c r="BJ104" s="289" t="str">
        <f t="shared" ca="1" si="206"/>
        <v/>
      </c>
      <c r="BK104" s="289" t="str">
        <f t="shared" ca="1" si="207"/>
        <v/>
      </c>
      <c r="BL104" s="289" t="str">
        <f t="shared" ca="1" si="208"/>
        <v/>
      </c>
      <c r="BM104" s="289" t="str">
        <f t="shared" ca="1" si="209"/>
        <v/>
      </c>
      <c r="BN104" s="289">
        <f t="shared" ca="1" si="210"/>
        <v>1</v>
      </c>
      <c r="BO104" s="289" t="str">
        <f t="shared" ca="1" si="211"/>
        <v/>
      </c>
      <c r="BP104" s="289"/>
      <c r="BQ104" s="83" t="e">
        <f t="shared" ca="1" si="159"/>
        <v>#N/A</v>
      </c>
      <c r="BR104" s="82" t="e">
        <f t="shared" ca="1" si="160"/>
        <v>#N/A</v>
      </c>
      <c r="BS104" s="83" t="e">
        <f t="shared" ca="1" si="161"/>
        <v>#N/A</v>
      </c>
      <c r="BT104" s="52" t="e">
        <f t="shared" ca="1" si="148"/>
        <v>#N/A</v>
      </c>
      <c r="BU104" s="51"/>
      <c r="BV104" s="52" t="e">
        <f t="shared" ca="1" si="149"/>
        <v>#N/A</v>
      </c>
      <c r="BW104" s="84" t="e">
        <f ca="1">VLOOKUP($BI$6,INDIRECT($BT104):$BP$861,2,FALSE)</f>
        <v>#N/A</v>
      </c>
      <c r="BX104" s="79" t="e">
        <f t="shared" ca="1" si="131"/>
        <v>#N/A</v>
      </c>
      <c r="BY104" s="78" t="e">
        <f t="shared" ca="1" si="132"/>
        <v>#N/A</v>
      </c>
      <c r="BZ104" s="78" t="e">
        <f t="shared" ca="1" si="133"/>
        <v>#N/A</v>
      </c>
      <c r="CA104" s="78" t="e">
        <f t="shared" ca="1" si="134"/>
        <v>#N/A</v>
      </c>
      <c r="CB104" s="78" t="e">
        <f t="shared" ca="1" si="135"/>
        <v>#N/A</v>
      </c>
      <c r="CC104" s="78" t="e">
        <f t="shared" ca="1" si="103"/>
        <v>#N/A</v>
      </c>
      <c r="CD104" s="78" t="e">
        <f t="shared" ca="1" si="104"/>
        <v>#N/A</v>
      </c>
      <c r="CE104" s="78" t="e">
        <f t="shared" ca="1" si="105"/>
        <v>#N/A</v>
      </c>
      <c r="CF104" s="78" t="e">
        <f t="shared" ca="1" si="106"/>
        <v>#N/A</v>
      </c>
      <c r="CG104" s="78" t="e">
        <f t="shared" ca="1" si="107"/>
        <v>#N/A</v>
      </c>
      <c r="CH104" s="79" t="e">
        <f t="shared" ca="1" si="108"/>
        <v>#N/A</v>
      </c>
      <c r="CI104" s="79" t="e">
        <f t="shared" ca="1" si="109"/>
        <v>#N/A</v>
      </c>
      <c r="CJ104" s="79" t="e">
        <f t="shared" ca="1" si="110"/>
        <v>#N/A</v>
      </c>
      <c r="CK104" s="79" t="e">
        <f t="shared" ca="1" si="111"/>
        <v>#N/A</v>
      </c>
      <c r="CL104" s="79" t="e">
        <f t="shared" ca="1" si="112"/>
        <v>#N/A</v>
      </c>
      <c r="CM104" s="79" t="e">
        <f t="shared" ca="1" si="113"/>
        <v>#N/A</v>
      </c>
      <c r="CN104" s="79" t="e">
        <f t="shared" ca="1" si="114"/>
        <v>#N/A</v>
      </c>
      <c r="CO104" s="79" t="e">
        <f t="shared" ca="1" si="115"/>
        <v>#N/A</v>
      </c>
      <c r="CP104" s="80" t="e">
        <f t="shared" ca="1" si="136"/>
        <v>#N/A</v>
      </c>
      <c r="CQ104" s="78" t="e">
        <f t="shared" ca="1" si="137"/>
        <v>#N/A</v>
      </c>
      <c r="DA104" s="81" t="e">
        <f t="shared" ca="1" si="156"/>
        <v>#N/A</v>
      </c>
      <c r="DB104" s="82" t="e">
        <f t="shared" ca="1" si="157"/>
        <v>#N/A</v>
      </c>
      <c r="DC104" s="83" t="e">
        <f t="shared" ca="1" si="158"/>
        <v>#N/A</v>
      </c>
      <c r="DD104" s="52" t="e">
        <f t="shared" ca="1" si="150"/>
        <v>#N/A</v>
      </c>
      <c r="DE104" s="51"/>
      <c r="DF104" s="52" t="e">
        <f t="shared" ca="1" si="151"/>
        <v>#N/A</v>
      </c>
      <c r="DG104" s="84" t="e">
        <f ca="1">VLOOKUP($BI$6,INDIRECT($BT104):$BP$861,2,FALSE)</f>
        <v>#N/A</v>
      </c>
      <c r="DH104" s="79" t="e">
        <f t="shared" ca="1" si="138"/>
        <v>#N/A</v>
      </c>
      <c r="DI104" s="78" t="e">
        <f t="shared" ca="1" si="139"/>
        <v>#N/A</v>
      </c>
      <c r="DJ104" s="78" t="e">
        <f t="shared" ca="1" si="140"/>
        <v>#N/A</v>
      </c>
      <c r="DK104" s="78" t="e">
        <f t="shared" ca="1" si="141"/>
        <v>#N/A</v>
      </c>
      <c r="DL104" s="78" t="e">
        <f t="shared" ca="1" si="142"/>
        <v>#N/A</v>
      </c>
      <c r="DM104" s="78" t="e">
        <f t="shared" ca="1" si="116"/>
        <v>#N/A</v>
      </c>
      <c r="DN104" s="78" t="e">
        <f t="shared" ca="1" si="117"/>
        <v>#N/A</v>
      </c>
      <c r="DO104" s="78" t="e">
        <f t="shared" ca="1" si="118"/>
        <v>#N/A</v>
      </c>
      <c r="DP104" s="78" t="e">
        <f t="shared" ca="1" si="119"/>
        <v>#N/A</v>
      </c>
      <c r="DQ104" s="78" t="e">
        <f t="shared" ca="1" si="120"/>
        <v>#N/A</v>
      </c>
      <c r="DR104" s="79" t="e">
        <f t="shared" ca="1" si="121"/>
        <v>#N/A</v>
      </c>
      <c r="DS104" s="79" t="e">
        <f t="shared" ca="1" si="122"/>
        <v>#N/A</v>
      </c>
      <c r="DT104" s="79" t="e">
        <f t="shared" ca="1" si="123"/>
        <v>#N/A</v>
      </c>
      <c r="DU104" s="79" t="e">
        <f t="shared" ca="1" si="124"/>
        <v>#N/A</v>
      </c>
      <c r="DV104" s="79" t="e">
        <f t="shared" ca="1" si="125"/>
        <v>#N/A</v>
      </c>
      <c r="DW104" s="79" t="e">
        <f t="shared" ca="1" si="126"/>
        <v>#N/A</v>
      </c>
      <c r="DX104" s="79" t="e">
        <f t="shared" ca="1" si="127"/>
        <v>#N/A</v>
      </c>
      <c r="DY104" s="79" t="e">
        <f t="shared" ca="1" si="128"/>
        <v>#N/A</v>
      </c>
      <c r="DZ104" s="80" t="e">
        <f t="shared" ca="1" si="143"/>
        <v>#N/A</v>
      </c>
      <c r="EA104" s="78" t="e">
        <f t="shared" ca="1" si="144"/>
        <v>#N/A</v>
      </c>
    </row>
    <row r="105" spans="1:131" s="85" customFormat="1" ht="16.2" thickBot="1" x14ac:dyDescent="0.35">
      <c r="A105" s="289">
        <f t="shared" ca="1" si="166"/>
        <v>6</v>
      </c>
      <c r="B105" s="303">
        <f t="shared" si="212"/>
        <v>97</v>
      </c>
      <c r="C105" s="304" t="s">
        <v>26</v>
      </c>
      <c r="D105" s="303" t="s">
        <v>1</v>
      </c>
      <c r="E105" s="303">
        <v>7</v>
      </c>
      <c r="F105" s="305">
        <v>2</v>
      </c>
      <c r="G105" s="305">
        <v>2</v>
      </c>
      <c r="H105" s="305">
        <v>2</v>
      </c>
      <c r="I105" s="305">
        <v>1</v>
      </c>
      <c r="J105" s="305">
        <v>1</v>
      </c>
      <c r="K105" s="305">
        <v>2</v>
      </c>
      <c r="L105" s="305">
        <v>2</v>
      </c>
      <c r="M105" s="305"/>
      <c r="N105" s="305">
        <f>SUM($F105:G105)</f>
        <v>4</v>
      </c>
      <c r="O105" s="305">
        <f>SUM($F105:H105)</f>
        <v>6</v>
      </c>
      <c r="P105" s="305">
        <f>SUM($F105:I105)</f>
        <v>7</v>
      </c>
      <c r="Q105" s="305">
        <f>SUM($F105:J105)</f>
        <v>8</v>
      </c>
      <c r="R105" s="305">
        <f>SUM($F105:K105)</f>
        <v>10</v>
      </c>
      <c r="S105" s="305">
        <f>SUM($F105:L105)</f>
        <v>12</v>
      </c>
      <c r="T105" s="305"/>
      <c r="U105" s="304"/>
      <c r="V105" s="303" t="str">
        <f t="shared" si="186"/>
        <v>Db</v>
      </c>
      <c r="W105" s="303" t="str">
        <f t="shared" ca="1" si="187"/>
        <v>Eb</v>
      </c>
      <c r="X105" s="303" t="str">
        <f t="shared" ca="1" si="188"/>
        <v>F</v>
      </c>
      <c r="Y105" s="303" t="str">
        <f t="shared" ca="1" si="189"/>
        <v>G</v>
      </c>
      <c r="Z105" s="303" t="str">
        <f t="shared" ca="1" si="190"/>
        <v>Ab</v>
      </c>
      <c r="AA105" s="303" t="str">
        <f t="shared" ca="1" si="191"/>
        <v>A</v>
      </c>
      <c r="AB105" s="303" t="str">
        <f t="shared" ca="1" si="192"/>
        <v>B</v>
      </c>
      <c r="AC105" s="303"/>
      <c r="AD105" s="304">
        <f t="shared" si="194"/>
        <v>166</v>
      </c>
      <c r="AE105" s="304">
        <f t="shared" ca="1" si="195"/>
        <v>167</v>
      </c>
      <c r="AF105" s="304">
        <f t="shared" ca="1" si="196"/>
        <v>70</v>
      </c>
      <c r="AG105" s="304">
        <f t="shared" ca="1" si="197"/>
        <v>71</v>
      </c>
      <c r="AH105" s="304">
        <f t="shared" ca="1" si="198"/>
        <v>163</v>
      </c>
      <c r="AI105" s="304">
        <f t="shared" ca="1" si="199"/>
        <v>65</v>
      </c>
      <c r="AJ105" s="304">
        <f t="shared" ca="1" si="200"/>
        <v>66</v>
      </c>
      <c r="AK105" s="304"/>
      <c r="AL105" s="294" t="str">
        <f>_xlfn.CONCAT(V105," maj")</f>
        <v>Db maj</v>
      </c>
      <c r="AM105" s="294" t="str">
        <f ca="1">_xlfn.CONCAT(W105," alt b")</f>
        <v>Eb alt b</v>
      </c>
      <c r="AN105" s="294" t="str">
        <f ca="1">_xlfn.CONCAT(X105," dim")</f>
        <v>F dim</v>
      </c>
      <c r="AO105" s="301" t="str">
        <f ca="1">_xlfn.CONCAT("*",AA105,"7")</f>
        <v>*A7</v>
      </c>
      <c r="AP105" s="294" t="str">
        <f ca="1">_xlfn.CONCAT(Z105," min")</f>
        <v>Ab min</v>
      </c>
      <c r="AQ105" s="294" t="str">
        <f ca="1">_xlfn.CONCAT(AA105," aug")</f>
        <v>A aug</v>
      </c>
      <c r="AR105" s="294" t="str">
        <f ca="1">_xlfn.CONCAT(AB105," aug")</f>
        <v>B aug</v>
      </c>
      <c r="AS105" s="294"/>
      <c r="AT105" s="294" t="str">
        <f t="shared" ca="1" si="218"/>
        <v/>
      </c>
      <c r="AU105" s="294" t="str">
        <f t="shared" ca="1" si="217"/>
        <v/>
      </c>
      <c r="AV105" s="294" t="str">
        <f t="shared" ca="1" si="217"/>
        <v/>
      </c>
      <c r="AW105" s="294">
        <f t="shared" ca="1" si="217"/>
        <v>1</v>
      </c>
      <c r="AX105" s="294" t="str">
        <f t="shared" ca="1" si="217"/>
        <v/>
      </c>
      <c r="AY105" s="294">
        <f t="shared" ca="1" si="217"/>
        <v>1</v>
      </c>
      <c r="AZ105" s="294" t="str">
        <f t="shared" ca="1" si="217"/>
        <v/>
      </c>
      <c r="BA105" s="294">
        <f t="shared" ca="1" si="217"/>
        <v>1</v>
      </c>
      <c r="BB105" s="294" t="str">
        <f t="shared" ca="1" si="217"/>
        <v/>
      </c>
      <c r="BC105" s="294" t="str">
        <f t="shared" ca="1" si="217"/>
        <v/>
      </c>
      <c r="BD105" s="294" t="str">
        <f t="shared" ca="1" si="217"/>
        <v/>
      </c>
      <c r="BE105" s="294" t="str">
        <f t="shared" ca="1" si="217"/>
        <v/>
      </c>
      <c r="BF105" s="289">
        <f t="shared" ca="1" si="202"/>
        <v>3</v>
      </c>
      <c r="BG105" s="302">
        <f t="shared" ca="1" si="203"/>
        <v>42.857142857142854</v>
      </c>
      <c r="BH105" s="289">
        <f t="shared" ca="1" si="204"/>
        <v>6</v>
      </c>
      <c r="BI105" s="289" t="str">
        <f t="shared" ca="1" si="205"/>
        <v/>
      </c>
      <c r="BJ105" s="289" t="str">
        <f t="shared" ca="1" si="206"/>
        <v/>
      </c>
      <c r="BK105" s="289" t="str">
        <f t="shared" ca="1" si="207"/>
        <v/>
      </c>
      <c r="BL105" s="289" t="str">
        <f t="shared" ca="1" si="208"/>
        <v/>
      </c>
      <c r="BM105" s="289" t="str">
        <f t="shared" ca="1" si="209"/>
        <v/>
      </c>
      <c r="BN105" s="289">
        <f t="shared" ca="1" si="210"/>
        <v>1</v>
      </c>
      <c r="BO105" s="289" t="str">
        <f t="shared" ca="1" si="211"/>
        <v/>
      </c>
      <c r="BP105" s="289"/>
      <c r="BQ105" s="83" t="e">
        <f t="shared" ca="1" si="159"/>
        <v>#N/A</v>
      </c>
      <c r="BR105" s="82" t="e">
        <f t="shared" ca="1" si="160"/>
        <v>#N/A</v>
      </c>
      <c r="BS105" s="83" t="e">
        <f t="shared" ca="1" si="161"/>
        <v>#N/A</v>
      </c>
      <c r="BT105" s="52" t="e">
        <f t="shared" ca="1" si="148"/>
        <v>#N/A</v>
      </c>
      <c r="BU105" s="51"/>
      <c r="BV105" s="52" t="e">
        <f t="shared" ca="1" si="149"/>
        <v>#N/A</v>
      </c>
      <c r="BW105" s="84" t="e">
        <f ca="1">VLOOKUP($BI$6,INDIRECT($BT105):$BP$861,2,FALSE)</f>
        <v>#N/A</v>
      </c>
      <c r="BX105" s="79" t="e">
        <f t="shared" ca="1" si="131"/>
        <v>#N/A</v>
      </c>
      <c r="BY105" s="78" t="e">
        <f t="shared" ca="1" si="132"/>
        <v>#N/A</v>
      </c>
      <c r="BZ105" s="78" t="e">
        <f t="shared" ca="1" si="133"/>
        <v>#N/A</v>
      </c>
      <c r="CA105" s="78" t="e">
        <f t="shared" ca="1" si="134"/>
        <v>#N/A</v>
      </c>
      <c r="CB105" s="78" t="e">
        <f t="shared" ca="1" si="135"/>
        <v>#N/A</v>
      </c>
      <c r="CC105" s="78" t="e">
        <f t="shared" ca="1" si="103"/>
        <v>#N/A</v>
      </c>
      <c r="CD105" s="78" t="e">
        <f t="shared" ca="1" si="104"/>
        <v>#N/A</v>
      </c>
      <c r="CE105" s="78" t="e">
        <f t="shared" ca="1" si="105"/>
        <v>#N/A</v>
      </c>
      <c r="CF105" s="78" t="e">
        <f t="shared" ca="1" si="106"/>
        <v>#N/A</v>
      </c>
      <c r="CG105" s="78" t="e">
        <f t="shared" ca="1" si="107"/>
        <v>#N/A</v>
      </c>
      <c r="CH105" s="79" t="e">
        <f t="shared" ca="1" si="108"/>
        <v>#N/A</v>
      </c>
      <c r="CI105" s="79" t="e">
        <f t="shared" ca="1" si="109"/>
        <v>#N/A</v>
      </c>
      <c r="CJ105" s="79" t="e">
        <f t="shared" ca="1" si="110"/>
        <v>#N/A</v>
      </c>
      <c r="CK105" s="79" t="e">
        <f t="shared" ca="1" si="111"/>
        <v>#N/A</v>
      </c>
      <c r="CL105" s="79" t="e">
        <f t="shared" ca="1" si="112"/>
        <v>#N/A</v>
      </c>
      <c r="CM105" s="79" t="e">
        <f t="shared" ca="1" si="113"/>
        <v>#N/A</v>
      </c>
      <c r="CN105" s="79" t="e">
        <f t="shared" ca="1" si="114"/>
        <v>#N/A</v>
      </c>
      <c r="CO105" s="79" t="e">
        <f t="shared" ca="1" si="115"/>
        <v>#N/A</v>
      </c>
      <c r="CP105" s="80" t="e">
        <f t="shared" ca="1" si="136"/>
        <v>#N/A</v>
      </c>
      <c r="CQ105" s="78" t="e">
        <f t="shared" ca="1" si="137"/>
        <v>#N/A</v>
      </c>
      <c r="DA105" s="81" t="e">
        <f t="shared" ca="1" si="156"/>
        <v>#N/A</v>
      </c>
      <c r="DB105" s="82" t="e">
        <f t="shared" ca="1" si="157"/>
        <v>#N/A</v>
      </c>
      <c r="DC105" s="83" t="e">
        <f t="shared" ca="1" si="158"/>
        <v>#N/A</v>
      </c>
      <c r="DD105" s="52" t="e">
        <f t="shared" ca="1" si="150"/>
        <v>#N/A</v>
      </c>
      <c r="DE105" s="51"/>
      <c r="DF105" s="52" t="e">
        <f t="shared" ca="1" si="151"/>
        <v>#N/A</v>
      </c>
      <c r="DG105" s="84" t="e">
        <f ca="1">VLOOKUP($BI$6,INDIRECT($BT105):$BP$861,2,FALSE)</f>
        <v>#N/A</v>
      </c>
      <c r="DH105" s="79" t="e">
        <f t="shared" ca="1" si="138"/>
        <v>#N/A</v>
      </c>
      <c r="DI105" s="78" t="e">
        <f t="shared" ca="1" si="139"/>
        <v>#N/A</v>
      </c>
      <c r="DJ105" s="78" t="e">
        <f t="shared" ca="1" si="140"/>
        <v>#N/A</v>
      </c>
      <c r="DK105" s="78" t="e">
        <f t="shared" ca="1" si="141"/>
        <v>#N/A</v>
      </c>
      <c r="DL105" s="78" t="e">
        <f t="shared" ca="1" si="142"/>
        <v>#N/A</v>
      </c>
      <c r="DM105" s="78" t="e">
        <f t="shared" ca="1" si="116"/>
        <v>#N/A</v>
      </c>
      <c r="DN105" s="78" t="e">
        <f t="shared" ca="1" si="117"/>
        <v>#N/A</v>
      </c>
      <c r="DO105" s="78" t="e">
        <f t="shared" ca="1" si="118"/>
        <v>#N/A</v>
      </c>
      <c r="DP105" s="78" t="e">
        <f t="shared" ca="1" si="119"/>
        <v>#N/A</v>
      </c>
      <c r="DQ105" s="78" t="e">
        <f t="shared" ca="1" si="120"/>
        <v>#N/A</v>
      </c>
      <c r="DR105" s="79" t="e">
        <f t="shared" ca="1" si="121"/>
        <v>#N/A</v>
      </c>
      <c r="DS105" s="79" t="e">
        <f t="shared" ca="1" si="122"/>
        <v>#N/A</v>
      </c>
      <c r="DT105" s="79" t="e">
        <f t="shared" ca="1" si="123"/>
        <v>#N/A</v>
      </c>
      <c r="DU105" s="79" t="e">
        <f t="shared" ca="1" si="124"/>
        <v>#N/A</v>
      </c>
      <c r="DV105" s="79" t="e">
        <f t="shared" ca="1" si="125"/>
        <v>#N/A</v>
      </c>
      <c r="DW105" s="79" t="e">
        <f t="shared" ca="1" si="126"/>
        <v>#N/A</v>
      </c>
      <c r="DX105" s="79" t="e">
        <f t="shared" ca="1" si="127"/>
        <v>#N/A</v>
      </c>
      <c r="DY105" s="79" t="e">
        <f t="shared" ca="1" si="128"/>
        <v>#N/A</v>
      </c>
      <c r="DZ105" s="80" t="e">
        <f t="shared" ca="1" si="143"/>
        <v>#N/A</v>
      </c>
      <c r="EA105" s="78" t="e">
        <f t="shared" ca="1" si="144"/>
        <v>#N/A</v>
      </c>
    </row>
    <row r="106" spans="1:131" s="85" customFormat="1" ht="16.2" thickBot="1" x14ac:dyDescent="0.35">
      <c r="A106" s="289" t="str">
        <f t="shared" ca="1" si="166"/>
        <v/>
      </c>
      <c r="B106" s="303">
        <f t="shared" si="212"/>
        <v>98</v>
      </c>
      <c r="C106" s="304" t="s">
        <v>27</v>
      </c>
      <c r="D106" s="303" t="s">
        <v>1</v>
      </c>
      <c r="E106" s="303">
        <v>7</v>
      </c>
      <c r="F106" s="305">
        <v>2</v>
      </c>
      <c r="G106" s="305">
        <v>2</v>
      </c>
      <c r="H106" s="305">
        <v>1</v>
      </c>
      <c r="I106" s="305">
        <v>2</v>
      </c>
      <c r="J106" s="305">
        <v>2</v>
      </c>
      <c r="K106" s="305">
        <v>1</v>
      </c>
      <c r="L106" s="305">
        <v>2</v>
      </c>
      <c r="M106" s="305"/>
      <c r="N106" s="305">
        <f>SUM($F106:G106)</f>
        <v>4</v>
      </c>
      <c r="O106" s="305">
        <f>SUM($F106:H106)</f>
        <v>5</v>
      </c>
      <c r="P106" s="305">
        <f>SUM($F106:I106)</f>
        <v>7</v>
      </c>
      <c r="Q106" s="305">
        <f>SUM($F106:J106)</f>
        <v>9</v>
      </c>
      <c r="R106" s="305">
        <f>SUM($F106:K106)</f>
        <v>10</v>
      </c>
      <c r="S106" s="305">
        <f>SUM($F106:L106)</f>
        <v>12</v>
      </c>
      <c r="T106" s="305"/>
      <c r="U106" s="304"/>
      <c r="V106" s="303" t="str">
        <f t="shared" si="186"/>
        <v>Db</v>
      </c>
      <c r="W106" s="303" t="str">
        <f t="shared" ca="1" si="187"/>
        <v>Eb</v>
      </c>
      <c r="X106" s="303" t="str">
        <f t="shared" ca="1" si="188"/>
        <v>F</v>
      </c>
      <c r="Y106" s="303" t="str">
        <f t="shared" ca="1" si="189"/>
        <v>Gb</v>
      </c>
      <c r="Z106" s="303" t="str">
        <f t="shared" ca="1" si="190"/>
        <v>Ab</v>
      </c>
      <c r="AA106" s="303" t="str">
        <f t="shared" ca="1" si="191"/>
        <v>Bb</v>
      </c>
      <c r="AB106" s="303" t="str">
        <f t="shared" ca="1" si="192"/>
        <v>B</v>
      </c>
      <c r="AC106" s="303"/>
      <c r="AD106" s="304">
        <f t="shared" si="194"/>
        <v>166</v>
      </c>
      <c r="AE106" s="304">
        <f t="shared" ca="1" si="195"/>
        <v>167</v>
      </c>
      <c r="AF106" s="304">
        <f t="shared" ca="1" si="196"/>
        <v>70</v>
      </c>
      <c r="AG106" s="304">
        <f t="shared" ca="1" si="197"/>
        <v>169</v>
      </c>
      <c r="AH106" s="304">
        <f t="shared" ca="1" si="198"/>
        <v>163</v>
      </c>
      <c r="AI106" s="304">
        <f t="shared" ca="1" si="199"/>
        <v>164</v>
      </c>
      <c r="AJ106" s="304">
        <f t="shared" ca="1" si="200"/>
        <v>66</v>
      </c>
      <c r="AK106" s="304"/>
      <c r="AL106" s="294" t="str">
        <f>_xlfn.CONCAT(V106," maj")</f>
        <v>Db maj</v>
      </c>
      <c r="AM106" s="294" t="str">
        <f ca="1">_xlfn.CONCAT(W106," min")</f>
        <v>Eb min</v>
      </c>
      <c r="AN106" s="294" t="str">
        <f ca="1">_xlfn.CONCAT(X106," dim")</f>
        <v>F dim</v>
      </c>
      <c r="AO106" s="294" t="str">
        <f ca="1">_xlfn.CONCAT(Y106," maj")</f>
        <v>Gb maj</v>
      </c>
      <c r="AP106" s="294" t="str">
        <f ca="1">_xlfn.CONCAT(Z106," min")</f>
        <v>Ab min</v>
      </c>
      <c r="AQ106" s="294" t="str">
        <f ca="1">_xlfn.CONCAT(AA106," min")</f>
        <v>Bb min</v>
      </c>
      <c r="AR106" s="294" t="str">
        <f ca="1">_xlfn.CONCAT(AB106," maj")</f>
        <v>B maj</v>
      </c>
      <c r="AS106" s="294"/>
      <c r="AT106" s="294" t="str">
        <f t="shared" ca="1" si="218"/>
        <v/>
      </c>
      <c r="AU106" s="294" t="str">
        <f t="shared" ca="1" si="218"/>
        <v/>
      </c>
      <c r="AV106" s="294" t="str">
        <f t="shared" ca="1" si="218"/>
        <v/>
      </c>
      <c r="AW106" s="294">
        <f t="shared" ca="1" si="218"/>
        <v>1</v>
      </c>
      <c r="AX106" s="294" t="str">
        <f t="shared" ca="1" si="218"/>
        <v/>
      </c>
      <c r="AY106" s="294">
        <f t="shared" ca="1" si="218"/>
        <v>1</v>
      </c>
      <c r="AZ106" s="294" t="str">
        <f t="shared" ca="1" si="218"/>
        <v/>
      </c>
      <c r="BA106" s="294" t="str">
        <f t="shared" ca="1" si="218"/>
        <v/>
      </c>
      <c r="BB106" s="294" t="str">
        <f t="shared" ca="1" si="218"/>
        <v/>
      </c>
      <c r="BC106" s="294" t="str">
        <f t="shared" ca="1" si="218"/>
        <v/>
      </c>
      <c r="BD106" s="294" t="str">
        <f t="shared" ca="1" si="218"/>
        <v/>
      </c>
      <c r="BE106" s="294" t="str">
        <f t="shared" ca="1" si="218"/>
        <v/>
      </c>
      <c r="BF106" s="289">
        <f t="shared" ca="1" si="202"/>
        <v>2</v>
      </c>
      <c r="BG106" s="302">
        <f t="shared" ca="1" si="203"/>
        <v>28.571428571428569</v>
      </c>
      <c r="BH106" s="289" t="str">
        <f t="shared" ca="1" si="204"/>
        <v/>
      </c>
      <c r="BI106" s="289" t="str">
        <f t="shared" ca="1" si="205"/>
        <v/>
      </c>
      <c r="BJ106" s="289" t="str">
        <f t="shared" ca="1" si="206"/>
        <v/>
      </c>
      <c r="BK106" s="289" t="str">
        <f t="shared" ca="1" si="207"/>
        <v/>
      </c>
      <c r="BL106" s="289" t="str">
        <f t="shared" ca="1" si="208"/>
        <v/>
      </c>
      <c r="BM106" s="289" t="str">
        <f t="shared" ca="1" si="209"/>
        <v/>
      </c>
      <c r="BN106" s="289" t="str">
        <f t="shared" ca="1" si="210"/>
        <v/>
      </c>
      <c r="BO106" s="289" t="str">
        <f t="shared" ca="1" si="211"/>
        <v/>
      </c>
      <c r="BP106" s="289"/>
      <c r="BQ106" s="83" t="e">
        <f t="shared" ca="1" si="159"/>
        <v>#N/A</v>
      </c>
      <c r="BR106" s="82" t="e">
        <f t="shared" ca="1" si="160"/>
        <v>#N/A</v>
      </c>
      <c r="BS106" s="83" t="e">
        <f t="shared" ca="1" si="161"/>
        <v>#N/A</v>
      </c>
      <c r="BT106" s="52" t="e">
        <f t="shared" ca="1" si="148"/>
        <v>#N/A</v>
      </c>
      <c r="BU106" s="51"/>
      <c r="BV106" s="52" t="e">
        <f t="shared" ca="1" si="149"/>
        <v>#N/A</v>
      </c>
      <c r="BW106" s="84" t="e">
        <f ca="1">VLOOKUP($BI$6,INDIRECT($BT106):$BP$861,2,FALSE)</f>
        <v>#N/A</v>
      </c>
      <c r="BX106" s="79" t="e">
        <f t="shared" ca="1" si="131"/>
        <v>#N/A</v>
      </c>
      <c r="BY106" s="78" t="e">
        <f t="shared" ca="1" si="132"/>
        <v>#N/A</v>
      </c>
      <c r="BZ106" s="78" t="e">
        <f t="shared" ca="1" si="133"/>
        <v>#N/A</v>
      </c>
      <c r="CA106" s="78" t="e">
        <f t="shared" ca="1" si="134"/>
        <v>#N/A</v>
      </c>
      <c r="CB106" s="78" t="e">
        <f t="shared" ca="1" si="135"/>
        <v>#N/A</v>
      </c>
      <c r="CC106" s="78" t="e">
        <f t="shared" ca="1" si="103"/>
        <v>#N/A</v>
      </c>
      <c r="CD106" s="78" t="e">
        <f t="shared" ca="1" si="104"/>
        <v>#N/A</v>
      </c>
      <c r="CE106" s="78" t="e">
        <f t="shared" ca="1" si="105"/>
        <v>#N/A</v>
      </c>
      <c r="CF106" s="78" t="e">
        <f t="shared" ca="1" si="106"/>
        <v>#N/A</v>
      </c>
      <c r="CG106" s="78" t="e">
        <f t="shared" ca="1" si="107"/>
        <v>#N/A</v>
      </c>
      <c r="CH106" s="79" t="e">
        <f t="shared" ca="1" si="108"/>
        <v>#N/A</v>
      </c>
      <c r="CI106" s="79" t="e">
        <f t="shared" ca="1" si="109"/>
        <v>#N/A</v>
      </c>
      <c r="CJ106" s="79" t="e">
        <f t="shared" ca="1" si="110"/>
        <v>#N/A</v>
      </c>
      <c r="CK106" s="79" t="e">
        <f t="shared" ca="1" si="111"/>
        <v>#N/A</v>
      </c>
      <c r="CL106" s="79" t="e">
        <f t="shared" ca="1" si="112"/>
        <v>#N/A</v>
      </c>
      <c r="CM106" s="79" t="e">
        <f t="shared" ca="1" si="113"/>
        <v>#N/A</v>
      </c>
      <c r="CN106" s="79" t="e">
        <f t="shared" ca="1" si="114"/>
        <v>#N/A</v>
      </c>
      <c r="CO106" s="79" t="e">
        <f t="shared" ca="1" si="115"/>
        <v>#N/A</v>
      </c>
      <c r="CP106" s="80" t="e">
        <f t="shared" ca="1" si="136"/>
        <v>#N/A</v>
      </c>
      <c r="CQ106" s="78" t="e">
        <f t="shared" ca="1" si="137"/>
        <v>#N/A</v>
      </c>
      <c r="DA106" s="81" t="e">
        <f t="shared" ca="1" si="156"/>
        <v>#N/A</v>
      </c>
      <c r="DB106" s="82" t="e">
        <f t="shared" ca="1" si="157"/>
        <v>#N/A</v>
      </c>
      <c r="DC106" s="83" t="e">
        <f t="shared" ca="1" si="158"/>
        <v>#N/A</v>
      </c>
      <c r="DD106" s="52" t="e">
        <f t="shared" ca="1" si="150"/>
        <v>#N/A</v>
      </c>
      <c r="DE106" s="51"/>
      <c r="DF106" s="52" t="e">
        <f t="shared" ca="1" si="151"/>
        <v>#N/A</v>
      </c>
      <c r="DG106" s="84" t="e">
        <f ca="1">VLOOKUP($BI$6,INDIRECT($BT106):$BP$861,2,FALSE)</f>
        <v>#N/A</v>
      </c>
      <c r="DH106" s="79" t="e">
        <f t="shared" ca="1" si="138"/>
        <v>#N/A</v>
      </c>
      <c r="DI106" s="78" t="e">
        <f t="shared" ca="1" si="139"/>
        <v>#N/A</v>
      </c>
      <c r="DJ106" s="78" t="e">
        <f t="shared" ca="1" si="140"/>
        <v>#N/A</v>
      </c>
      <c r="DK106" s="78" t="e">
        <f t="shared" ca="1" si="141"/>
        <v>#N/A</v>
      </c>
      <c r="DL106" s="78" t="e">
        <f t="shared" ca="1" si="142"/>
        <v>#N/A</v>
      </c>
      <c r="DM106" s="78" t="e">
        <f t="shared" ca="1" si="116"/>
        <v>#N/A</v>
      </c>
      <c r="DN106" s="78" t="e">
        <f t="shared" ca="1" si="117"/>
        <v>#N/A</v>
      </c>
      <c r="DO106" s="78" t="e">
        <f t="shared" ca="1" si="118"/>
        <v>#N/A</v>
      </c>
      <c r="DP106" s="78" t="e">
        <f t="shared" ca="1" si="119"/>
        <v>#N/A</v>
      </c>
      <c r="DQ106" s="78" t="e">
        <f t="shared" ca="1" si="120"/>
        <v>#N/A</v>
      </c>
      <c r="DR106" s="79" t="e">
        <f t="shared" ca="1" si="121"/>
        <v>#N/A</v>
      </c>
      <c r="DS106" s="79" t="e">
        <f t="shared" ca="1" si="122"/>
        <v>#N/A</v>
      </c>
      <c r="DT106" s="79" t="e">
        <f t="shared" ca="1" si="123"/>
        <v>#N/A</v>
      </c>
      <c r="DU106" s="79" t="e">
        <f t="shared" ca="1" si="124"/>
        <v>#N/A</v>
      </c>
      <c r="DV106" s="79" t="e">
        <f t="shared" ca="1" si="125"/>
        <v>#N/A</v>
      </c>
      <c r="DW106" s="79" t="e">
        <f t="shared" ca="1" si="126"/>
        <v>#N/A</v>
      </c>
      <c r="DX106" s="79" t="e">
        <f t="shared" ca="1" si="127"/>
        <v>#N/A</v>
      </c>
      <c r="DY106" s="79" t="e">
        <f t="shared" ca="1" si="128"/>
        <v>#N/A</v>
      </c>
      <c r="DZ106" s="80" t="e">
        <f t="shared" ca="1" si="143"/>
        <v>#N/A</v>
      </c>
      <c r="EA106" s="78" t="e">
        <f t="shared" ca="1" si="144"/>
        <v>#N/A</v>
      </c>
    </row>
    <row r="107" spans="1:131" s="85" customFormat="1" ht="15.6" x14ac:dyDescent="0.3">
      <c r="A107" s="289" t="str">
        <f t="shared" ca="1" si="166"/>
        <v/>
      </c>
      <c r="B107" s="303">
        <f t="shared" si="212"/>
        <v>99</v>
      </c>
      <c r="C107" s="304" t="s">
        <v>28</v>
      </c>
      <c r="D107" s="303" t="s">
        <v>1</v>
      </c>
      <c r="E107" s="303">
        <v>7</v>
      </c>
      <c r="F107" s="305">
        <v>1</v>
      </c>
      <c r="G107" s="305">
        <v>3</v>
      </c>
      <c r="H107" s="305">
        <v>1</v>
      </c>
      <c r="I107" s="305">
        <v>2</v>
      </c>
      <c r="J107" s="305">
        <v>2</v>
      </c>
      <c r="K107" s="305">
        <v>1</v>
      </c>
      <c r="L107" s="305">
        <v>2</v>
      </c>
      <c r="M107" s="305"/>
      <c r="N107" s="305">
        <f>SUM($F107:G107)</f>
        <v>4</v>
      </c>
      <c r="O107" s="305">
        <f>SUM($F107:H107)</f>
        <v>5</v>
      </c>
      <c r="P107" s="305">
        <f>SUM($F107:I107)</f>
        <v>7</v>
      </c>
      <c r="Q107" s="305">
        <f>SUM($F107:J107)</f>
        <v>9</v>
      </c>
      <c r="R107" s="305">
        <f>SUM($F107:K107)</f>
        <v>10</v>
      </c>
      <c r="S107" s="305">
        <f>SUM($F107:L107)</f>
        <v>12</v>
      </c>
      <c r="T107" s="305"/>
      <c r="U107" s="304"/>
      <c r="V107" s="303" t="str">
        <f t="shared" si="186"/>
        <v>Db</v>
      </c>
      <c r="W107" s="303" t="str">
        <f t="shared" ca="1" si="187"/>
        <v>D</v>
      </c>
      <c r="X107" s="303" t="str">
        <f t="shared" ca="1" si="188"/>
        <v>F</v>
      </c>
      <c r="Y107" s="303" t="str">
        <f t="shared" ca="1" si="189"/>
        <v>Gb</v>
      </c>
      <c r="Z107" s="303" t="str">
        <f t="shared" ca="1" si="190"/>
        <v>Ab</v>
      </c>
      <c r="AA107" s="303" t="str">
        <f t="shared" ca="1" si="191"/>
        <v>Bb</v>
      </c>
      <c r="AB107" s="303" t="str">
        <f t="shared" ca="1" si="192"/>
        <v>B</v>
      </c>
      <c r="AC107" s="303"/>
      <c r="AD107" s="304">
        <f t="shared" si="194"/>
        <v>166</v>
      </c>
      <c r="AE107" s="304">
        <f t="shared" ca="1" si="195"/>
        <v>68</v>
      </c>
      <c r="AF107" s="304">
        <f t="shared" ca="1" si="196"/>
        <v>70</v>
      </c>
      <c r="AG107" s="304">
        <f t="shared" ca="1" si="197"/>
        <v>169</v>
      </c>
      <c r="AH107" s="304">
        <f t="shared" ca="1" si="198"/>
        <v>163</v>
      </c>
      <c r="AI107" s="304">
        <f t="shared" ca="1" si="199"/>
        <v>164</v>
      </c>
      <c r="AJ107" s="304">
        <f t="shared" ca="1" si="200"/>
        <v>66</v>
      </c>
      <c r="AK107" s="304"/>
      <c r="AL107" s="294" t="str">
        <f>_xlfn.CONCAT(V107," maj")</f>
        <v>Db maj</v>
      </c>
      <c r="AM107" s="294" t="str">
        <f ca="1">_xlfn.CONCAT(W107," aug")</f>
        <v>D aug</v>
      </c>
      <c r="AN107" s="294" t="str">
        <f ca="1">_xlfn.CONCAT(X107," dim")</f>
        <v>F dim</v>
      </c>
      <c r="AO107" s="294" t="str">
        <f ca="1">_xlfn.CONCAT(Y107," maj")</f>
        <v>Gb maj</v>
      </c>
      <c r="AP107" s="294" t="str">
        <f ca="1">_xlfn.CONCAT(Z107," dim")</f>
        <v>Ab dim</v>
      </c>
      <c r="AQ107" s="294" t="str">
        <f ca="1">_xlfn.CONCAT(AA107," maj")</f>
        <v>Bb maj</v>
      </c>
      <c r="AR107" s="294" t="str">
        <f ca="1">_xlfn.CONCAT(AB107," min")</f>
        <v>B min</v>
      </c>
      <c r="AS107" s="294"/>
      <c r="AT107" s="294" t="str">
        <f t="shared" ca="1" si="218"/>
        <v/>
      </c>
      <c r="AU107" s="294" t="str">
        <f t="shared" ca="1" si="218"/>
        <v/>
      </c>
      <c r="AV107" s="294" t="str">
        <f t="shared" ca="1" si="218"/>
        <v/>
      </c>
      <c r="AW107" s="294" t="str">
        <f t="shared" ca="1" si="218"/>
        <v/>
      </c>
      <c r="AX107" s="294" t="str">
        <f t="shared" ca="1" si="218"/>
        <v/>
      </c>
      <c r="AY107" s="294">
        <f t="shared" ca="1" si="218"/>
        <v>1</v>
      </c>
      <c r="AZ107" s="294" t="str">
        <f t="shared" ca="1" si="218"/>
        <v/>
      </c>
      <c r="BA107" s="294" t="str">
        <f t="shared" ca="1" si="218"/>
        <v/>
      </c>
      <c r="BB107" s="294" t="str">
        <f t="shared" ca="1" si="218"/>
        <v/>
      </c>
      <c r="BC107" s="294" t="str">
        <f t="shared" ca="1" si="218"/>
        <v/>
      </c>
      <c r="BD107" s="294" t="str">
        <f t="shared" ca="1" si="218"/>
        <v/>
      </c>
      <c r="BE107" s="294" t="str">
        <f t="shared" ca="1" si="218"/>
        <v/>
      </c>
      <c r="BF107" s="289">
        <f t="shared" ca="1" si="202"/>
        <v>1</v>
      </c>
      <c r="BG107" s="302">
        <f t="shared" ca="1" si="203"/>
        <v>14.285714285714285</v>
      </c>
      <c r="BH107" s="289" t="str">
        <f t="shared" ca="1" si="204"/>
        <v/>
      </c>
      <c r="BI107" s="289" t="str">
        <f t="shared" ca="1" si="205"/>
        <v/>
      </c>
      <c r="BJ107" s="289" t="str">
        <f t="shared" ca="1" si="206"/>
        <v/>
      </c>
      <c r="BK107" s="289" t="str">
        <f t="shared" ca="1" si="207"/>
        <v/>
      </c>
      <c r="BL107" s="289" t="str">
        <f t="shared" ca="1" si="208"/>
        <v/>
      </c>
      <c r="BM107" s="289" t="str">
        <f t="shared" ca="1" si="209"/>
        <v/>
      </c>
      <c r="BN107" s="289" t="str">
        <f t="shared" ca="1" si="210"/>
        <v/>
      </c>
      <c r="BO107" s="289" t="str">
        <f t="shared" ca="1" si="211"/>
        <v/>
      </c>
      <c r="BP107" s="289"/>
      <c r="BQ107" s="83" t="e">
        <f t="shared" ca="1" si="159"/>
        <v>#N/A</v>
      </c>
      <c r="BR107" s="82" t="e">
        <f t="shared" ca="1" si="160"/>
        <v>#N/A</v>
      </c>
      <c r="BS107" s="83" t="e">
        <f t="shared" ca="1" si="161"/>
        <v>#N/A</v>
      </c>
      <c r="BT107" s="52" t="e">
        <f t="shared" ca="1" si="148"/>
        <v>#N/A</v>
      </c>
      <c r="BU107" s="51"/>
      <c r="BV107" s="52" t="e">
        <f t="shared" ca="1" si="149"/>
        <v>#N/A</v>
      </c>
      <c r="BW107" s="84" t="e">
        <f ca="1">VLOOKUP($BI$6,INDIRECT($BT107):$BP$861,2,FALSE)</f>
        <v>#N/A</v>
      </c>
      <c r="BX107" s="79" t="e">
        <f t="shared" ca="1" si="131"/>
        <v>#N/A</v>
      </c>
      <c r="BY107" s="78" t="e">
        <f t="shared" ca="1" si="132"/>
        <v>#N/A</v>
      </c>
      <c r="BZ107" s="78" t="e">
        <f t="shared" ca="1" si="133"/>
        <v>#N/A</v>
      </c>
      <c r="CA107" s="78" t="e">
        <f t="shared" ca="1" si="134"/>
        <v>#N/A</v>
      </c>
      <c r="CB107" s="78" t="e">
        <f t="shared" ca="1" si="135"/>
        <v>#N/A</v>
      </c>
      <c r="CC107" s="78" t="e">
        <f t="shared" ca="1" si="103"/>
        <v>#N/A</v>
      </c>
      <c r="CD107" s="78" t="e">
        <f t="shared" ca="1" si="104"/>
        <v>#N/A</v>
      </c>
      <c r="CE107" s="78" t="e">
        <f t="shared" ca="1" si="105"/>
        <v>#N/A</v>
      </c>
      <c r="CF107" s="78" t="e">
        <f t="shared" ca="1" si="106"/>
        <v>#N/A</v>
      </c>
      <c r="CG107" s="78" t="e">
        <f t="shared" ca="1" si="107"/>
        <v>#N/A</v>
      </c>
      <c r="CH107" s="79" t="e">
        <f t="shared" ca="1" si="108"/>
        <v>#N/A</v>
      </c>
      <c r="CI107" s="79" t="e">
        <f t="shared" ca="1" si="109"/>
        <v>#N/A</v>
      </c>
      <c r="CJ107" s="79" t="e">
        <f t="shared" ca="1" si="110"/>
        <v>#N/A</v>
      </c>
      <c r="CK107" s="79" t="e">
        <f t="shared" ca="1" si="111"/>
        <v>#N/A</v>
      </c>
      <c r="CL107" s="79" t="e">
        <f t="shared" ca="1" si="112"/>
        <v>#N/A</v>
      </c>
      <c r="CM107" s="79" t="e">
        <f t="shared" ca="1" si="113"/>
        <v>#N/A</v>
      </c>
      <c r="CN107" s="79" t="e">
        <f t="shared" ca="1" si="114"/>
        <v>#N/A</v>
      </c>
      <c r="CO107" s="79" t="e">
        <f t="shared" ca="1" si="115"/>
        <v>#N/A</v>
      </c>
      <c r="CP107" s="80" t="e">
        <f t="shared" ca="1" si="136"/>
        <v>#N/A</v>
      </c>
      <c r="CQ107" s="78" t="e">
        <f t="shared" ca="1" si="137"/>
        <v>#N/A</v>
      </c>
      <c r="DA107" s="81" t="e">
        <f t="shared" ca="1" si="156"/>
        <v>#N/A</v>
      </c>
      <c r="DB107" s="82" t="e">
        <f t="shared" ca="1" si="157"/>
        <v>#N/A</v>
      </c>
      <c r="DC107" s="83" t="e">
        <f t="shared" ca="1" si="158"/>
        <v>#N/A</v>
      </c>
      <c r="DD107" s="52" t="e">
        <f t="shared" ca="1" si="150"/>
        <v>#N/A</v>
      </c>
      <c r="DE107" s="51"/>
      <c r="DF107" s="52" t="e">
        <f t="shared" ca="1" si="151"/>
        <v>#N/A</v>
      </c>
      <c r="DG107" s="84" t="e">
        <f ca="1">VLOOKUP($BI$6,INDIRECT($BT107):$BP$861,2,FALSE)</f>
        <v>#N/A</v>
      </c>
      <c r="DH107" s="79" t="e">
        <f t="shared" ca="1" si="138"/>
        <v>#N/A</v>
      </c>
      <c r="DI107" s="78" t="e">
        <f t="shared" ca="1" si="139"/>
        <v>#N/A</v>
      </c>
      <c r="DJ107" s="78" t="e">
        <f t="shared" ca="1" si="140"/>
        <v>#N/A</v>
      </c>
      <c r="DK107" s="78" t="e">
        <f t="shared" ca="1" si="141"/>
        <v>#N/A</v>
      </c>
      <c r="DL107" s="78" t="e">
        <f t="shared" ca="1" si="142"/>
        <v>#N/A</v>
      </c>
      <c r="DM107" s="78" t="e">
        <f t="shared" ca="1" si="116"/>
        <v>#N/A</v>
      </c>
      <c r="DN107" s="78" t="e">
        <f t="shared" ca="1" si="117"/>
        <v>#N/A</v>
      </c>
      <c r="DO107" s="78" t="e">
        <f t="shared" ca="1" si="118"/>
        <v>#N/A</v>
      </c>
      <c r="DP107" s="78" t="e">
        <f t="shared" ca="1" si="119"/>
        <v>#N/A</v>
      </c>
      <c r="DQ107" s="78" t="e">
        <f t="shared" ca="1" si="120"/>
        <v>#N/A</v>
      </c>
      <c r="DR107" s="79" t="e">
        <f t="shared" ca="1" si="121"/>
        <v>#N/A</v>
      </c>
      <c r="DS107" s="79" t="e">
        <f t="shared" ca="1" si="122"/>
        <v>#N/A</v>
      </c>
      <c r="DT107" s="79" t="e">
        <f t="shared" ca="1" si="123"/>
        <v>#N/A</v>
      </c>
      <c r="DU107" s="79" t="e">
        <f t="shared" ca="1" si="124"/>
        <v>#N/A</v>
      </c>
      <c r="DV107" s="79" t="e">
        <f t="shared" ca="1" si="125"/>
        <v>#N/A</v>
      </c>
      <c r="DW107" s="79" t="e">
        <f t="shared" ca="1" si="126"/>
        <v>#N/A</v>
      </c>
      <c r="DX107" s="79" t="e">
        <f t="shared" ca="1" si="127"/>
        <v>#N/A</v>
      </c>
      <c r="DY107" s="79" t="e">
        <f t="shared" ca="1" si="128"/>
        <v>#N/A</v>
      </c>
      <c r="DZ107" s="80" t="e">
        <f t="shared" ca="1" si="143"/>
        <v>#N/A</v>
      </c>
      <c r="EA107" s="78" t="e">
        <f t="shared" ca="1" si="144"/>
        <v>#N/A</v>
      </c>
    </row>
    <row r="108" spans="1:131" s="85" customFormat="1" ht="15.6" x14ac:dyDescent="0.3">
      <c r="A108" s="289" t="str">
        <f t="shared" ca="1" si="166"/>
        <v/>
      </c>
      <c r="B108" s="303">
        <f t="shared" si="212"/>
        <v>100</v>
      </c>
      <c r="C108" s="304" t="s">
        <v>277</v>
      </c>
      <c r="D108" s="303" t="s">
        <v>1</v>
      </c>
      <c r="E108" s="303">
        <v>7</v>
      </c>
      <c r="F108" s="305">
        <v>2</v>
      </c>
      <c r="G108" s="305">
        <v>2</v>
      </c>
      <c r="H108" s="305">
        <v>1</v>
      </c>
      <c r="I108" s="305">
        <v>2</v>
      </c>
      <c r="J108" s="305">
        <v>1</v>
      </c>
      <c r="K108" s="305">
        <v>2</v>
      </c>
      <c r="L108" s="305">
        <v>2</v>
      </c>
      <c r="M108" s="305"/>
      <c r="N108" s="305">
        <f>SUM($F108:G108)</f>
        <v>4</v>
      </c>
      <c r="O108" s="305">
        <f>SUM($F108:H108)</f>
        <v>5</v>
      </c>
      <c r="P108" s="305">
        <f>SUM($F108:I108)</f>
        <v>7</v>
      </c>
      <c r="Q108" s="305">
        <f>SUM($F108:J108)</f>
        <v>8</v>
      </c>
      <c r="R108" s="305">
        <f>SUM($F108:K108)</f>
        <v>10</v>
      </c>
      <c r="S108" s="305">
        <f>SUM($F108:L108)</f>
        <v>12</v>
      </c>
      <c r="T108" s="305"/>
      <c r="U108" s="304"/>
      <c r="V108" s="303" t="str">
        <f t="shared" si="186"/>
        <v>Db</v>
      </c>
      <c r="W108" s="303" t="str">
        <f t="shared" ca="1" si="187"/>
        <v>Eb</v>
      </c>
      <c r="X108" s="303" t="str">
        <f t="shared" ca="1" si="188"/>
        <v>F</v>
      </c>
      <c r="Y108" s="303" t="str">
        <f t="shared" ca="1" si="189"/>
        <v>Gb</v>
      </c>
      <c r="Z108" s="303" t="str">
        <f t="shared" ca="1" si="190"/>
        <v>Ab</v>
      </c>
      <c r="AA108" s="303" t="str">
        <f t="shared" ca="1" si="191"/>
        <v>A</v>
      </c>
      <c r="AB108" s="303" t="str">
        <f t="shared" ca="1" si="192"/>
        <v>B</v>
      </c>
      <c r="AC108" s="303"/>
      <c r="AD108" s="304">
        <f t="shared" si="194"/>
        <v>166</v>
      </c>
      <c r="AE108" s="304">
        <f t="shared" ca="1" si="195"/>
        <v>167</v>
      </c>
      <c r="AF108" s="304">
        <f t="shared" ca="1" si="196"/>
        <v>70</v>
      </c>
      <c r="AG108" s="304">
        <f t="shared" ca="1" si="197"/>
        <v>169</v>
      </c>
      <c r="AH108" s="304">
        <f t="shared" ca="1" si="198"/>
        <v>163</v>
      </c>
      <c r="AI108" s="304">
        <f t="shared" ca="1" si="199"/>
        <v>65</v>
      </c>
      <c r="AJ108" s="304">
        <f t="shared" ca="1" si="200"/>
        <v>66</v>
      </c>
      <c r="AK108" s="304"/>
      <c r="AL108" s="294" t="str">
        <f>_xlfn.CONCAT(V108," maj")</f>
        <v>Db maj</v>
      </c>
      <c r="AM108" s="294" t="str">
        <f ca="1">_xlfn.CONCAT(W108," dim")</f>
        <v>Eb dim</v>
      </c>
      <c r="AN108" s="294" t="str">
        <f ca="1">_xlfn.CONCAT(X108," dim")</f>
        <v>F dim</v>
      </c>
      <c r="AO108" s="294" t="str">
        <f ca="1">_xlfn.CONCAT(Y108," min")</f>
        <v>Gb min</v>
      </c>
      <c r="AP108" s="294" t="str">
        <f ca="1">_xlfn.CONCAT(Z108," min")</f>
        <v>Ab min</v>
      </c>
      <c r="AQ108" s="294" t="str">
        <f ca="1">_xlfn.CONCAT(AA108," aug")</f>
        <v>A aug</v>
      </c>
      <c r="AR108" s="294" t="str">
        <f ca="1">_xlfn.CONCAT(AB108," maj")</f>
        <v>B maj</v>
      </c>
      <c r="AS108" s="294"/>
      <c r="AT108" s="294" t="str">
        <f t="shared" ca="1" si="218"/>
        <v/>
      </c>
      <c r="AU108" s="294" t="str">
        <f t="shared" ca="1" si="218"/>
        <v/>
      </c>
      <c r="AV108" s="294" t="str">
        <f t="shared" ca="1" si="218"/>
        <v/>
      </c>
      <c r="AW108" s="294">
        <f t="shared" ca="1" si="218"/>
        <v>1</v>
      </c>
      <c r="AX108" s="294" t="str">
        <f t="shared" ca="1" si="218"/>
        <v/>
      </c>
      <c r="AY108" s="294">
        <f t="shared" ca="1" si="218"/>
        <v>1</v>
      </c>
      <c r="AZ108" s="294" t="str">
        <f t="shared" ca="1" si="218"/>
        <v/>
      </c>
      <c r="BA108" s="294" t="str">
        <f t="shared" ca="1" si="218"/>
        <v/>
      </c>
      <c r="BB108" s="294" t="str">
        <f t="shared" ca="1" si="218"/>
        <v/>
      </c>
      <c r="BC108" s="294" t="str">
        <f t="shared" ca="1" si="218"/>
        <v/>
      </c>
      <c r="BD108" s="294" t="str">
        <f t="shared" ca="1" si="218"/>
        <v/>
      </c>
      <c r="BE108" s="294" t="str">
        <f t="shared" ca="1" si="218"/>
        <v/>
      </c>
      <c r="BF108" s="289">
        <f t="shared" ca="1" si="202"/>
        <v>2</v>
      </c>
      <c r="BG108" s="302">
        <f t="shared" ca="1" si="203"/>
        <v>28.571428571428569</v>
      </c>
      <c r="BH108" s="289" t="str">
        <f t="shared" ca="1" si="204"/>
        <v/>
      </c>
      <c r="BI108" s="289" t="str">
        <f t="shared" ca="1" si="205"/>
        <v/>
      </c>
      <c r="BJ108" s="289" t="str">
        <f t="shared" ca="1" si="206"/>
        <v/>
      </c>
      <c r="BK108" s="289" t="str">
        <f t="shared" ca="1" si="207"/>
        <v/>
      </c>
      <c r="BL108" s="289" t="str">
        <f t="shared" ca="1" si="208"/>
        <v/>
      </c>
      <c r="BM108" s="289" t="str">
        <f t="shared" ca="1" si="209"/>
        <v/>
      </c>
      <c r="BN108" s="289" t="str">
        <f t="shared" ca="1" si="210"/>
        <v/>
      </c>
      <c r="BO108" s="289" t="str">
        <f t="shared" ca="1" si="211"/>
        <v/>
      </c>
      <c r="BP108" s="289"/>
      <c r="BQ108" s="83"/>
      <c r="BR108" s="82"/>
      <c r="BS108" s="83"/>
      <c r="BT108" s="52"/>
      <c r="BU108" s="51"/>
      <c r="BV108" s="52"/>
      <c r="BW108" s="84"/>
      <c r="BX108" s="97"/>
      <c r="BY108" s="84"/>
      <c r="BZ108" s="84"/>
      <c r="CA108" s="84"/>
      <c r="CB108" s="84"/>
      <c r="CC108" s="84"/>
      <c r="CD108" s="84"/>
      <c r="CE108" s="84"/>
      <c r="CF108" s="84"/>
      <c r="CG108" s="84"/>
      <c r="CH108" s="97"/>
      <c r="CI108" s="97"/>
      <c r="CJ108" s="97"/>
      <c r="CK108" s="97"/>
      <c r="CL108" s="97"/>
      <c r="CM108" s="97"/>
      <c r="CN108" s="97"/>
      <c r="CO108" s="97"/>
      <c r="CP108" s="57">
        <f ca="1">MAX($CP110:$CP186)</f>
        <v>50</v>
      </c>
      <c r="CQ108" s="57">
        <f ca="1">MIN($CP110:$CP186)</f>
        <v>42.857142857142854</v>
      </c>
      <c r="CR108" s="58">
        <f ca="1">MEDIAN(CP110:CP186)</f>
        <v>42.857142857142854</v>
      </c>
      <c r="CS108" s="51">
        <f ca="1">_xlfn.MODE.SNGL(CP110:CP186)</f>
        <v>42.857142857142854</v>
      </c>
      <c r="DA108" s="83"/>
      <c r="DB108" s="82"/>
      <c r="DC108" s="83"/>
      <c r="DD108" s="52"/>
      <c r="DE108" s="51"/>
      <c r="DF108" s="52"/>
      <c r="DG108" s="84"/>
      <c r="DH108" s="97"/>
      <c r="DI108" s="84"/>
      <c r="DJ108" s="84"/>
      <c r="DK108" s="84"/>
      <c r="DL108" s="84"/>
      <c r="DM108" s="84"/>
      <c r="DN108" s="84"/>
      <c r="DO108" s="84"/>
      <c r="DP108" s="84"/>
      <c r="DQ108" s="84"/>
      <c r="DR108" s="97"/>
      <c r="DS108" s="97"/>
      <c r="DT108" s="97"/>
      <c r="DU108" s="97"/>
      <c r="DV108" s="97"/>
      <c r="DW108" s="97"/>
      <c r="DX108" s="97"/>
      <c r="DY108" s="97"/>
      <c r="DZ108" s="57">
        <f ca="1">MAX($CP110:$CP186)</f>
        <v>50</v>
      </c>
      <c r="EA108" s="57">
        <f ca="1">MIN($CP110:$CP186)</f>
        <v>42.857142857142854</v>
      </c>
    </row>
    <row r="109" spans="1:131" s="85" customFormat="1" ht="219.6" customHeight="1" thickBot="1" x14ac:dyDescent="0.3">
      <c r="A109" s="289" t="str">
        <f t="shared" ca="1" si="166"/>
        <v/>
      </c>
      <c r="B109" s="303">
        <f t="shared" si="212"/>
        <v>101</v>
      </c>
      <c r="C109" s="304" t="s">
        <v>82</v>
      </c>
      <c r="D109" s="303" t="s">
        <v>1</v>
      </c>
      <c r="E109" s="303">
        <v>7</v>
      </c>
      <c r="F109" s="305">
        <v>2</v>
      </c>
      <c r="G109" s="305">
        <v>1</v>
      </c>
      <c r="H109" s="305">
        <v>2</v>
      </c>
      <c r="I109" s="305">
        <v>2</v>
      </c>
      <c r="J109" s="305">
        <v>1</v>
      </c>
      <c r="K109" s="305">
        <v>2</v>
      </c>
      <c r="L109" s="305">
        <v>2</v>
      </c>
      <c r="M109" s="305"/>
      <c r="N109" s="305">
        <f>SUM($F109:G109)</f>
        <v>3</v>
      </c>
      <c r="O109" s="305">
        <f>SUM($F109:H109)</f>
        <v>5</v>
      </c>
      <c r="P109" s="305">
        <f>SUM($F109:I109)</f>
        <v>7</v>
      </c>
      <c r="Q109" s="305">
        <f>SUM($F109:J109)</f>
        <v>8</v>
      </c>
      <c r="R109" s="305">
        <f>SUM($F109:K109)</f>
        <v>10</v>
      </c>
      <c r="S109" s="305">
        <f>SUM($F109:L109)</f>
        <v>12</v>
      </c>
      <c r="T109" s="305"/>
      <c r="U109" s="304"/>
      <c r="V109" s="303" t="str">
        <f t="shared" si="186"/>
        <v>Db</v>
      </c>
      <c r="W109" s="303" t="str">
        <f t="shared" ca="1" si="187"/>
        <v>Eb</v>
      </c>
      <c r="X109" s="303" t="str">
        <f t="shared" ca="1" si="188"/>
        <v>E</v>
      </c>
      <c r="Y109" s="303" t="str">
        <f t="shared" ca="1" si="189"/>
        <v>Gb</v>
      </c>
      <c r="Z109" s="303" t="str">
        <f t="shared" ca="1" si="190"/>
        <v>Ab</v>
      </c>
      <c r="AA109" s="303" t="str">
        <f t="shared" ca="1" si="191"/>
        <v>A</v>
      </c>
      <c r="AB109" s="303" t="str">
        <f t="shared" ca="1" si="192"/>
        <v>B</v>
      </c>
      <c r="AC109" s="303"/>
      <c r="AD109" s="304">
        <f t="shared" si="194"/>
        <v>166</v>
      </c>
      <c r="AE109" s="304">
        <f t="shared" ca="1" si="195"/>
        <v>167</v>
      </c>
      <c r="AF109" s="304">
        <f t="shared" ca="1" si="196"/>
        <v>69</v>
      </c>
      <c r="AG109" s="304">
        <f t="shared" ca="1" si="197"/>
        <v>169</v>
      </c>
      <c r="AH109" s="304">
        <f t="shared" ca="1" si="198"/>
        <v>163</v>
      </c>
      <c r="AI109" s="304">
        <f t="shared" ca="1" si="199"/>
        <v>65</v>
      </c>
      <c r="AJ109" s="304">
        <f t="shared" ca="1" si="200"/>
        <v>66</v>
      </c>
      <c r="AK109" s="304"/>
      <c r="AL109" s="294" t="str">
        <f>_xlfn.CONCAT(V109," min")</f>
        <v>Db min</v>
      </c>
      <c r="AM109" s="294" t="str">
        <f ca="1">_xlfn.CONCAT(W109," dim")</f>
        <v>Eb dim</v>
      </c>
      <c r="AN109" s="294" t="str">
        <f ca="1">_xlfn.CONCAT(X109," maj")</f>
        <v>E maj</v>
      </c>
      <c r="AO109" s="294" t="str">
        <f ca="1">_xlfn.CONCAT(Y109," min")</f>
        <v>Gb min</v>
      </c>
      <c r="AP109" s="294" t="str">
        <f ca="1">_xlfn.CONCAT(Z109," min")</f>
        <v>Ab min</v>
      </c>
      <c r="AQ109" s="294" t="str">
        <f ca="1">_xlfn.CONCAT(AA109," maj")</f>
        <v>A maj</v>
      </c>
      <c r="AR109" s="294" t="str">
        <f ca="1">_xlfn.CONCAT(AB109," maj")</f>
        <v>B maj</v>
      </c>
      <c r="AS109" s="294"/>
      <c r="AT109" s="294" t="str">
        <f t="shared" ca="1" si="218"/>
        <v/>
      </c>
      <c r="AU109" s="294" t="str">
        <f t="shared" ca="1" si="218"/>
        <v/>
      </c>
      <c r="AV109" s="294" t="str">
        <f t="shared" ca="1" si="218"/>
        <v/>
      </c>
      <c r="AW109" s="294">
        <f t="shared" ca="1" si="218"/>
        <v>1</v>
      </c>
      <c r="AX109" s="294" t="str">
        <f t="shared" ca="1" si="218"/>
        <v/>
      </c>
      <c r="AY109" s="294" t="str">
        <f t="shared" ca="1" si="218"/>
        <v/>
      </c>
      <c r="AZ109" s="294" t="str">
        <f t="shared" ca="1" si="218"/>
        <v/>
      </c>
      <c r="BA109" s="294" t="str">
        <f t="shared" ca="1" si="218"/>
        <v/>
      </c>
      <c r="BB109" s="294" t="str">
        <f t="shared" ca="1" si="218"/>
        <v/>
      </c>
      <c r="BC109" s="294" t="str">
        <f t="shared" ca="1" si="218"/>
        <v/>
      </c>
      <c r="BD109" s="294" t="str">
        <f t="shared" ca="1" si="218"/>
        <v/>
      </c>
      <c r="BE109" s="294" t="str">
        <f t="shared" ca="1" si="218"/>
        <v/>
      </c>
      <c r="BF109" s="289">
        <f t="shared" ca="1" si="202"/>
        <v>1</v>
      </c>
      <c r="BG109" s="302">
        <f t="shared" ca="1" si="203"/>
        <v>14.285714285714285</v>
      </c>
      <c r="BH109" s="289" t="str">
        <f t="shared" ca="1" si="204"/>
        <v/>
      </c>
      <c r="BI109" s="289" t="str">
        <f t="shared" ca="1" si="205"/>
        <v/>
      </c>
      <c r="BJ109" s="289" t="str">
        <f t="shared" ca="1" si="206"/>
        <v/>
      </c>
      <c r="BK109" s="289" t="str">
        <f t="shared" ca="1" si="207"/>
        <v/>
      </c>
      <c r="BL109" s="289" t="str">
        <f t="shared" ca="1" si="208"/>
        <v/>
      </c>
      <c r="BM109" s="289" t="str">
        <f t="shared" ca="1" si="209"/>
        <v/>
      </c>
      <c r="BN109" s="289" t="str">
        <f t="shared" ca="1" si="210"/>
        <v/>
      </c>
      <c r="BO109" s="289" t="str">
        <f t="shared" ca="1" si="211"/>
        <v/>
      </c>
      <c r="BP109" s="289"/>
      <c r="BQ109" s="274" t="s">
        <v>125</v>
      </c>
      <c r="BR109" s="61" t="str">
        <f ca="1">_xlfn.CONCAT("Match Number (Index) / Number of matches in teir ",BJ$6," = ",COUNT(BW110:BW250))</f>
        <v>Match Number (Index) / Number of matches in teir 6 = 105</v>
      </c>
      <c r="BS109" s="62" t="s">
        <v>126</v>
      </c>
      <c r="BT109" s="63" t="s">
        <v>140</v>
      </c>
      <c r="BU109" s="51"/>
      <c r="BV109" s="64" t="s">
        <v>139</v>
      </c>
      <c r="BW109" s="65" t="s">
        <v>141</v>
      </c>
      <c r="BX109" s="66" t="s">
        <v>127</v>
      </c>
      <c r="BY109" s="66" t="s">
        <v>128</v>
      </c>
      <c r="BZ109" s="366" t="s">
        <v>138</v>
      </c>
      <c r="CA109" s="367"/>
      <c r="CB109" s="367"/>
      <c r="CC109" s="367"/>
      <c r="CD109" s="367"/>
      <c r="CE109" s="367"/>
      <c r="CF109" s="367"/>
      <c r="CG109" s="368"/>
      <c r="CH109" s="66" t="s">
        <v>129</v>
      </c>
      <c r="CI109" s="66" t="s">
        <v>130</v>
      </c>
      <c r="CJ109" s="66" t="s">
        <v>131</v>
      </c>
      <c r="CK109" s="66" t="s">
        <v>132</v>
      </c>
      <c r="CL109" s="66" t="s">
        <v>133</v>
      </c>
      <c r="CM109" s="67" t="s">
        <v>134</v>
      </c>
      <c r="CN109" s="67" t="s">
        <v>135</v>
      </c>
      <c r="CO109" s="67" t="s">
        <v>136</v>
      </c>
      <c r="CP109" s="67" t="s">
        <v>137</v>
      </c>
      <c r="CQ109" s="68" t="s">
        <v>142</v>
      </c>
      <c r="DA109" s="60" t="s">
        <v>125</v>
      </c>
      <c r="DB109" s="61" t="str">
        <f ca="1">_xlfn.CONCAT("Match Number (Index) / Number of matches in teir ",BJ$6," = ",COUNT(DG110:DG213))</f>
        <v>Match Number (Index) / Number of matches in teir 6 = 104</v>
      </c>
      <c r="DC109" s="62" t="s">
        <v>126</v>
      </c>
      <c r="DD109" s="63" t="s">
        <v>140</v>
      </c>
      <c r="DE109" s="51"/>
      <c r="DF109" s="64" t="s">
        <v>139</v>
      </c>
      <c r="DG109" s="65" t="s">
        <v>141</v>
      </c>
      <c r="DH109" s="66" t="s">
        <v>127</v>
      </c>
      <c r="DI109" s="66" t="s">
        <v>128</v>
      </c>
      <c r="DJ109" s="354" t="s">
        <v>138</v>
      </c>
      <c r="DK109" s="355"/>
      <c r="DL109" s="355"/>
      <c r="DM109" s="355"/>
      <c r="DN109" s="355"/>
      <c r="DO109" s="355"/>
      <c r="DP109" s="355"/>
      <c r="DQ109" s="356"/>
      <c r="DR109" s="66" t="s">
        <v>129</v>
      </c>
      <c r="DS109" s="66" t="s">
        <v>130</v>
      </c>
      <c r="DT109" s="66" t="s">
        <v>131</v>
      </c>
      <c r="DU109" s="66" t="s">
        <v>132</v>
      </c>
      <c r="DV109" s="66" t="s">
        <v>133</v>
      </c>
      <c r="DW109" s="67" t="s">
        <v>134</v>
      </c>
      <c r="DX109" s="67" t="s">
        <v>135</v>
      </c>
      <c r="DY109" s="67" t="s">
        <v>136</v>
      </c>
      <c r="DZ109" s="67" t="s">
        <v>137</v>
      </c>
      <c r="EA109" s="68" t="s">
        <v>142</v>
      </c>
    </row>
    <row r="110" spans="1:131" s="85" customFormat="1" ht="16.2" thickBot="1" x14ac:dyDescent="0.35">
      <c r="A110" s="289" t="str">
        <f t="shared" ca="1" si="166"/>
        <v/>
      </c>
      <c r="B110" s="303">
        <f t="shared" si="212"/>
        <v>102</v>
      </c>
      <c r="C110" s="304" t="s">
        <v>29</v>
      </c>
      <c r="D110" s="303" t="s">
        <v>1</v>
      </c>
      <c r="E110" s="303">
        <v>7</v>
      </c>
      <c r="F110" s="305">
        <v>1</v>
      </c>
      <c r="G110" s="305">
        <v>2</v>
      </c>
      <c r="H110" s="305">
        <v>2</v>
      </c>
      <c r="I110" s="305">
        <v>1</v>
      </c>
      <c r="J110" s="305">
        <v>2</v>
      </c>
      <c r="K110" s="305">
        <v>2</v>
      </c>
      <c r="L110" s="305">
        <v>2</v>
      </c>
      <c r="M110" s="305"/>
      <c r="N110" s="305">
        <f>SUM($F110:G110)</f>
        <v>3</v>
      </c>
      <c r="O110" s="305">
        <f>SUM($F110:H110)</f>
        <v>5</v>
      </c>
      <c r="P110" s="305">
        <f>SUM($F110:I110)</f>
        <v>6</v>
      </c>
      <c r="Q110" s="305">
        <f>SUM($F110:J110)</f>
        <v>8</v>
      </c>
      <c r="R110" s="305">
        <f>SUM($F110:K110)</f>
        <v>10</v>
      </c>
      <c r="S110" s="305">
        <f>SUM($F110:L110)</f>
        <v>12</v>
      </c>
      <c r="T110" s="305"/>
      <c r="U110" s="304"/>
      <c r="V110" s="303" t="str">
        <f t="shared" si="186"/>
        <v>Db</v>
      </c>
      <c r="W110" s="303" t="str">
        <f t="shared" ca="1" si="187"/>
        <v>D</v>
      </c>
      <c r="X110" s="303" t="str">
        <f t="shared" ca="1" si="188"/>
        <v>E</v>
      </c>
      <c r="Y110" s="303" t="str">
        <f t="shared" ca="1" si="189"/>
        <v>Gb</v>
      </c>
      <c r="Z110" s="303" t="str">
        <f t="shared" ca="1" si="190"/>
        <v>G</v>
      </c>
      <c r="AA110" s="303" t="str">
        <f t="shared" ca="1" si="191"/>
        <v>A</v>
      </c>
      <c r="AB110" s="303" t="str">
        <f t="shared" ca="1" si="192"/>
        <v>B</v>
      </c>
      <c r="AC110" s="303"/>
      <c r="AD110" s="304">
        <f t="shared" si="194"/>
        <v>166</v>
      </c>
      <c r="AE110" s="304">
        <f t="shared" ca="1" si="195"/>
        <v>68</v>
      </c>
      <c r="AF110" s="304">
        <f t="shared" ca="1" si="196"/>
        <v>69</v>
      </c>
      <c r="AG110" s="304">
        <f t="shared" ca="1" si="197"/>
        <v>169</v>
      </c>
      <c r="AH110" s="304">
        <f t="shared" ca="1" si="198"/>
        <v>71</v>
      </c>
      <c r="AI110" s="304">
        <f t="shared" ca="1" si="199"/>
        <v>65</v>
      </c>
      <c r="AJ110" s="304">
        <f t="shared" ca="1" si="200"/>
        <v>66</v>
      </c>
      <c r="AK110" s="304"/>
      <c r="AL110" s="294" t="str">
        <f t="shared" ref="AL110:AL115" si="220">_xlfn.CONCAT(V110," dim")</f>
        <v>Db dim</v>
      </c>
      <c r="AM110" s="294" t="str">
        <f ca="1">_xlfn.CONCAT(W110," maj")</f>
        <v>D maj</v>
      </c>
      <c r="AN110" s="294" t="str">
        <f ca="1">_xlfn.CONCAT(X110," min")</f>
        <v>E min</v>
      </c>
      <c r="AO110" s="294" t="str">
        <f ca="1">_xlfn.CONCAT(Y110," min")</f>
        <v>Gb min</v>
      </c>
      <c r="AP110" s="294" t="str">
        <f ca="1">_xlfn.CONCAT(Z110," maj")</f>
        <v>G maj</v>
      </c>
      <c r="AQ110" s="294" t="str">
        <f ca="1">_xlfn.CONCAT(AA110," maj")</f>
        <v>A maj</v>
      </c>
      <c r="AR110" s="294" t="str">
        <f ca="1">_xlfn.CONCAT(AB110," min")</f>
        <v>B min</v>
      </c>
      <c r="AS110" s="294"/>
      <c r="AT110" s="294" t="str">
        <f t="shared" ca="1" si="218"/>
        <v/>
      </c>
      <c r="AU110" s="294" t="str">
        <f t="shared" ca="1" si="218"/>
        <v/>
      </c>
      <c r="AV110" s="294" t="str">
        <f t="shared" ca="1" si="218"/>
        <v/>
      </c>
      <c r="AW110" s="294" t="str">
        <f t="shared" ca="1" si="218"/>
        <v/>
      </c>
      <c r="AX110" s="294" t="str">
        <f t="shared" ca="1" si="218"/>
        <v/>
      </c>
      <c r="AY110" s="294" t="str">
        <f t="shared" ca="1" si="218"/>
        <v/>
      </c>
      <c r="AZ110" s="294" t="str">
        <f t="shared" ca="1" si="218"/>
        <v/>
      </c>
      <c r="BA110" s="294">
        <f t="shared" ca="1" si="218"/>
        <v>1</v>
      </c>
      <c r="BB110" s="294" t="str">
        <f t="shared" ca="1" si="218"/>
        <v/>
      </c>
      <c r="BC110" s="294" t="str">
        <f t="shared" ca="1" si="218"/>
        <v/>
      </c>
      <c r="BD110" s="294" t="str">
        <f t="shared" ca="1" si="218"/>
        <v/>
      </c>
      <c r="BE110" s="294" t="str">
        <f t="shared" ca="1" si="218"/>
        <v/>
      </c>
      <c r="BF110" s="289">
        <f t="shared" ca="1" si="202"/>
        <v>1</v>
      </c>
      <c r="BG110" s="302">
        <f t="shared" ca="1" si="203"/>
        <v>14.285714285714285</v>
      </c>
      <c r="BH110" s="289" t="str">
        <f t="shared" ca="1" si="204"/>
        <v/>
      </c>
      <c r="BI110" s="289" t="str">
        <f t="shared" ca="1" si="205"/>
        <v/>
      </c>
      <c r="BJ110" s="289" t="str">
        <f t="shared" ca="1" si="206"/>
        <v/>
      </c>
      <c r="BK110" s="289" t="str">
        <f t="shared" ca="1" si="207"/>
        <v/>
      </c>
      <c r="BL110" s="289" t="str">
        <f t="shared" ca="1" si="208"/>
        <v/>
      </c>
      <c r="BM110" s="289" t="str">
        <f t="shared" ca="1" si="209"/>
        <v/>
      </c>
      <c r="BN110" s="289" t="str">
        <f t="shared" ca="1" si="210"/>
        <v/>
      </c>
      <c r="BO110" s="289" t="str">
        <f t="shared" ca="1" si="211"/>
        <v/>
      </c>
      <c r="BP110" s="289"/>
      <c r="BQ110" s="75">
        <f ca="1">CQ110</f>
        <v>6</v>
      </c>
      <c r="BR110" s="74">
        <v>1</v>
      </c>
      <c r="BS110" s="75">
        <f ca="1">BW110</f>
        <v>13</v>
      </c>
      <c r="BT110" s="76" t="str">
        <f ca="1">_xlfn.CONCAT("A",BS110+9)</f>
        <v>A22</v>
      </c>
      <c r="BU110" s="77"/>
      <c r="BV110" s="76" t="str">
        <f ca="1">_xlfn.CONCAT("A",BW110+8)</f>
        <v>A21</v>
      </c>
      <c r="BW110" s="78">
        <f ca="1">VLOOKUP($BJ$6,$A$10:$BP$861,2,FALSE)</f>
        <v>13</v>
      </c>
      <c r="BX110" s="79" t="str">
        <f ca="1">OFFSET(INDIRECT($BV110),0,2,1,1)</f>
        <v>Dorian</v>
      </c>
      <c r="BY110" s="78" t="str">
        <f ca="1">OFFSET(INDIRECT($BV110),0,3,1,1)</f>
        <v>C</v>
      </c>
      <c r="BZ110" s="78" t="str">
        <f ca="1">OFFSET(INDIRECT($BV110),0,21,1,1)</f>
        <v>C</v>
      </c>
      <c r="CA110" s="78" t="str">
        <f ca="1">OFFSET(INDIRECT($BV110),0,22,1,1)</f>
        <v>D</v>
      </c>
      <c r="CB110" s="78" t="str">
        <f ca="1">OFFSET(INDIRECT($BV110),0,23,1,1)</f>
        <v>Eb</v>
      </c>
      <c r="CC110" s="78" t="str">
        <f t="shared" ref="CC110:CC173" ca="1" si="221">IF(OFFSET(INDIRECT($BV110),0,24,1,1)="","",OFFSET(INDIRECT($BV110),0,24,1,1))</f>
        <v>F</v>
      </c>
      <c r="CD110" s="78" t="str">
        <f t="shared" ref="CD110:CD173" ca="1" si="222">IF(OFFSET(INDIRECT($BV110),0,25,1,1)="","",OFFSET(INDIRECT($BV110),0,25,1,1))</f>
        <v>G</v>
      </c>
      <c r="CE110" s="78" t="str">
        <f t="shared" ref="CE110:CE173" ca="1" si="223">IF(OFFSET(INDIRECT($BV110),0,26,1,1)="","",OFFSET(INDIRECT($BV110),0,26,1,1))</f>
        <v>A</v>
      </c>
      <c r="CF110" s="78" t="str">
        <f t="shared" ref="CF110:CF173" ca="1" si="224">IF(OFFSET(INDIRECT($BV110),0,27,1,1)="","",OFFSET(INDIRECT($BV110),0,27,1,1))</f>
        <v>Bb</v>
      </c>
      <c r="CG110" s="78" t="str">
        <f t="shared" ref="CG110:CG173" ca="1" si="225">IF(OFFSET(INDIRECT($BV110),0,28,1,1)="","",OFFSET(INDIRECT($BV110),0,28,1,1))</f>
        <v/>
      </c>
      <c r="CH110" s="79" t="str">
        <f t="shared" ref="CH110:CH173" ca="1" si="226">OFFSET(INDIRECT($BV110),0,37,1,1)</f>
        <v>C min</v>
      </c>
      <c r="CI110" s="79" t="str">
        <f t="shared" ref="CI110:CI173" ca="1" si="227">OFFSET(INDIRECT($BV110),0,38,1,1)</f>
        <v>D min</v>
      </c>
      <c r="CJ110" s="79" t="str">
        <f t="shared" ref="CJ110:CJ173" ca="1" si="228">OFFSET(INDIRECT($BV110),0,39,1,1)</f>
        <v>Eb maj</v>
      </c>
      <c r="CK110" s="79" t="str">
        <f t="shared" ref="CK110:CK173" ca="1" si="229">IF(OFFSET(INDIRECT($BV110),0,40,1,1)="","",OFFSET(INDIRECT($BV110),0,40,1,1))</f>
        <v>F maj</v>
      </c>
      <c r="CL110" s="79" t="str">
        <f t="shared" ref="CL110:CL173" ca="1" si="230">IF(OFFSET(INDIRECT($BV110),0,41,1,1)="","",OFFSET(INDIRECT($BV110),0,41,1,1))</f>
        <v>G min</v>
      </c>
      <c r="CM110" s="79" t="str">
        <f t="shared" ref="CM110:CM173" ca="1" si="231">IF(OFFSET(INDIRECT($BV110),0,42,1,1)="","",OFFSET(INDIRECT($BV110),0,42,1,1))</f>
        <v>A dim</v>
      </c>
      <c r="CN110" s="79" t="str">
        <f t="shared" ref="CN110:CN173" ca="1" si="232">IF(OFFSET(INDIRECT($BV110),0,43,1,1)="","",OFFSET(INDIRECT($BV110),0,43,1,1))</f>
        <v>Bb min</v>
      </c>
      <c r="CO110" s="79" t="str">
        <f t="shared" ref="CO110:CO173" ca="1" si="233">IF(OFFSET(INDIRECT($BV110),0,44,1,1)="","",OFFSET(INDIRECT($BV110),0,44,1,1))</f>
        <v/>
      </c>
      <c r="CP110" s="80">
        <f ca="1">OFFSET(INDIRECT($BV110),0,58,1,1)</f>
        <v>42.857142857142854</v>
      </c>
      <c r="CQ110" s="78">
        <f ca="1">OFFSET(INDIRECT($BV110),0,0,1,1)</f>
        <v>6</v>
      </c>
      <c r="DA110" s="73">
        <f ca="1">EA110</f>
        <v>6</v>
      </c>
      <c r="DB110" s="74">
        <v>1</v>
      </c>
      <c r="DC110" s="75">
        <f ca="1">DG110</f>
        <v>13</v>
      </c>
      <c r="DD110" s="76" t="str">
        <f ca="1">_xlfn.CONCAT("A",DC110+9)</f>
        <v>A22</v>
      </c>
      <c r="DE110" s="77"/>
      <c r="DF110" s="76" t="str">
        <f ca="1">_xlfn.CONCAT("A",DG110+8)</f>
        <v>A21</v>
      </c>
      <c r="DG110" s="78">
        <f ca="1">VLOOKUP($BJ$6,$A$10:$BP$861,2,FALSE)</f>
        <v>13</v>
      </c>
      <c r="DH110" s="79" t="str">
        <f ca="1">OFFSET(INDIRECT($BV110),0,2,1,1)</f>
        <v>Dorian</v>
      </c>
      <c r="DI110" s="78" t="str">
        <f ca="1">OFFSET(INDIRECT($BV110),0,3,1,1)</f>
        <v>C</v>
      </c>
      <c r="DJ110" s="78" t="str">
        <f ca="1">OFFSET(INDIRECT($BV110),0,21,1,1)</f>
        <v>C</v>
      </c>
      <c r="DK110" s="78" t="str">
        <f ca="1">OFFSET(INDIRECT($BV110),0,22,1,1)</f>
        <v>D</v>
      </c>
      <c r="DL110" s="78" t="str">
        <f ca="1">OFFSET(INDIRECT($BV110),0,23,1,1)</f>
        <v>Eb</v>
      </c>
      <c r="DM110" s="78" t="str">
        <f t="shared" ref="DM110:DM173" ca="1" si="234">IF(OFFSET(INDIRECT($BV110),0,24,1,1)="","",OFFSET(INDIRECT($BV110),0,24,1,1))</f>
        <v>F</v>
      </c>
      <c r="DN110" s="78" t="str">
        <f t="shared" ref="DN110:DN173" ca="1" si="235">IF(OFFSET(INDIRECT($BV110),0,25,1,1)="","",OFFSET(INDIRECT($BV110),0,25,1,1))</f>
        <v>G</v>
      </c>
      <c r="DO110" s="78" t="str">
        <f t="shared" ref="DO110:DO173" ca="1" si="236">IF(OFFSET(INDIRECT($BV110),0,26,1,1)="","",OFFSET(INDIRECT($BV110),0,26,1,1))</f>
        <v>A</v>
      </c>
      <c r="DP110" s="78" t="str">
        <f t="shared" ref="DP110:DP173" ca="1" si="237">IF(OFFSET(INDIRECT($BV110),0,27,1,1)="","",OFFSET(INDIRECT($BV110),0,27,1,1))</f>
        <v>Bb</v>
      </c>
      <c r="DQ110" s="78" t="str">
        <f t="shared" ref="DQ110:DQ173" ca="1" si="238">IF(OFFSET(INDIRECT($BV110),0,28,1,1)="","",OFFSET(INDIRECT($BV110),0,28,1,1))</f>
        <v/>
      </c>
      <c r="DR110" s="79" t="str">
        <f t="shared" ref="DR110:DR173" ca="1" si="239">OFFSET(INDIRECT($BV110),0,37,1,1)</f>
        <v>C min</v>
      </c>
      <c r="DS110" s="79" t="str">
        <f t="shared" ref="DS110:DS173" ca="1" si="240">OFFSET(INDIRECT($BV110),0,38,1,1)</f>
        <v>D min</v>
      </c>
      <c r="DT110" s="79" t="str">
        <f t="shared" ref="DT110:DT173" ca="1" si="241">OFFSET(INDIRECT($BV110),0,39,1,1)</f>
        <v>Eb maj</v>
      </c>
      <c r="DU110" s="79" t="str">
        <f t="shared" ref="DU110:DU173" ca="1" si="242">IF(OFFSET(INDIRECT($BV110),0,40,1,1)="","",OFFSET(INDIRECT($BV110),0,40,1,1))</f>
        <v>F maj</v>
      </c>
      <c r="DV110" s="79" t="str">
        <f t="shared" ref="DV110:DV173" ca="1" si="243">IF(OFFSET(INDIRECT($BV110),0,41,1,1)="","",OFFSET(INDIRECT($BV110),0,41,1,1))</f>
        <v>G min</v>
      </c>
      <c r="DW110" s="79" t="str">
        <f t="shared" ref="DW110:DW173" ca="1" si="244">IF(OFFSET(INDIRECT($BV110),0,42,1,1)="","",OFFSET(INDIRECT($BV110),0,42,1,1))</f>
        <v>A dim</v>
      </c>
      <c r="DX110" s="79" t="str">
        <f t="shared" ref="DX110:DX173" ca="1" si="245">IF(OFFSET(INDIRECT($BV110),0,43,1,1)="","",OFFSET(INDIRECT($BV110),0,43,1,1))</f>
        <v>Bb min</v>
      </c>
      <c r="DY110" s="79" t="str">
        <f t="shared" ref="DY110:DY173" ca="1" si="246">IF(OFFSET(INDIRECT($BV110),0,44,1,1)="","",OFFSET(INDIRECT($BV110),0,44,1,1))</f>
        <v/>
      </c>
      <c r="DZ110" s="80">
        <f ca="1">OFFSET(INDIRECT($BV110),0,58,1,1)</f>
        <v>42.857142857142854</v>
      </c>
      <c r="EA110" s="78">
        <f ca="1">OFFSET(INDIRECT($BV110),0,0,1,1)</f>
        <v>6</v>
      </c>
    </row>
    <row r="111" spans="1:131" s="85" customFormat="1" ht="16.2" thickBot="1" x14ac:dyDescent="0.35">
      <c r="A111" s="289" t="str">
        <f t="shared" ca="1" si="166"/>
        <v/>
      </c>
      <c r="B111" s="303">
        <f t="shared" si="212"/>
        <v>103</v>
      </c>
      <c r="C111" s="304" t="s">
        <v>278</v>
      </c>
      <c r="D111" s="303" t="s">
        <v>1</v>
      </c>
      <c r="E111" s="303">
        <v>7</v>
      </c>
      <c r="F111" s="305">
        <v>2</v>
      </c>
      <c r="G111" s="305">
        <v>1</v>
      </c>
      <c r="H111" s="305">
        <v>2</v>
      </c>
      <c r="I111" s="305">
        <v>1</v>
      </c>
      <c r="J111" s="305">
        <v>2</v>
      </c>
      <c r="K111" s="305">
        <v>2</v>
      </c>
      <c r="L111" s="305">
        <v>2</v>
      </c>
      <c r="M111" s="305"/>
      <c r="N111" s="305">
        <f>SUM($F111:G111)</f>
        <v>3</v>
      </c>
      <c r="O111" s="305">
        <f>SUM($F111:H111)</f>
        <v>5</v>
      </c>
      <c r="P111" s="305">
        <f>SUM($F111:I111)</f>
        <v>6</v>
      </c>
      <c r="Q111" s="305">
        <f>SUM($F111:J111)</f>
        <v>8</v>
      </c>
      <c r="R111" s="305">
        <f>SUM($F111:K111)</f>
        <v>10</v>
      </c>
      <c r="S111" s="305">
        <f>SUM($F111:L111)</f>
        <v>12</v>
      </c>
      <c r="T111" s="305"/>
      <c r="U111" s="304"/>
      <c r="V111" s="303" t="str">
        <f t="shared" si="186"/>
        <v>Db</v>
      </c>
      <c r="W111" s="303" t="str">
        <f t="shared" ca="1" si="187"/>
        <v>Eb</v>
      </c>
      <c r="X111" s="303" t="str">
        <f t="shared" ca="1" si="188"/>
        <v>E</v>
      </c>
      <c r="Y111" s="303" t="str">
        <f t="shared" ca="1" si="189"/>
        <v>Gb</v>
      </c>
      <c r="Z111" s="303" t="str">
        <f t="shared" ca="1" si="190"/>
        <v>G</v>
      </c>
      <c r="AA111" s="303" t="str">
        <f t="shared" ca="1" si="191"/>
        <v>A</v>
      </c>
      <c r="AB111" s="303" t="str">
        <f t="shared" ca="1" si="192"/>
        <v>B</v>
      </c>
      <c r="AC111" s="303"/>
      <c r="AD111" s="304">
        <f t="shared" si="194"/>
        <v>166</v>
      </c>
      <c r="AE111" s="304">
        <f t="shared" ca="1" si="195"/>
        <v>167</v>
      </c>
      <c r="AF111" s="304">
        <f t="shared" ca="1" si="196"/>
        <v>69</v>
      </c>
      <c r="AG111" s="304">
        <f t="shared" ca="1" si="197"/>
        <v>169</v>
      </c>
      <c r="AH111" s="304">
        <f t="shared" ca="1" si="198"/>
        <v>71</v>
      </c>
      <c r="AI111" s="304">
        <f t="shared" ca="1" si="199"/>
        <v>65</v>
      </c>
      <c r="AJ111" s="304">
        <f t="shared" ca="1" si="200"/>
        <v>66</v>
      </c>
      <c r="AK111" s="304"/>
      <c r="AL111" s="294" t="str">
        <f t="shared" si="220"/>
        <v>Db dim</v>
      </c>
      <c r="AM111" s="294" t="str">
        <f ca="1">_xlfn.CONCAT(W111," dim")</f>
        <v>Eb dim</v>
      </c>
      <c r="AN111" s="294" t="str">
        <f ca="1">_xlfn.CONCAT(X111," min")</f>
        <v>E min</v>
      </c>
      <c r="AO111" s="294" t="str">
        <f ca="1">_xlfn.CONCAT(Y111," min")</f>
        <v>Gb min</v>
      </c>
      <c r="AP111" s="294" t="str">
        <f ca="1">_xlfn.CONCAT(Z111," aug")</f>
        <v>G aug</v>
      </c>
      <c r="AQ111" s="294" t="str">
        <f ca="1">_xlfn.CONCAT(AA111," maj")</f>
        <v>A maj</v>
      </c>
      <c r="AR111" s="294" t="str">
        <f ca="1">_xlfn.CONCAT(AB111," maj")</f>
        <v>B maj</v>
      </c>
      <c r="AS111" s="294"/>
      <c r="AT111" s="294" t="str">
        <f t="shared" ca="1" si="218"/>
        <v/>
      </c>
      <c r="AU111" s="294" t="str">
        <f t="shared" ca="1" si="218"/>
        <v/>
      </c>
      <c r="AV111" s="294" t="str">
        <f t="shared" ca="1" si="218"/>
        <v/>
      </c>
      <c r="AW111" s="294">
        <f t="shared" ca="1" si="218"/>
        <v>1</v>
      </c>
      <c r="AX111" s="294" t="str">
        <f t="shared" ca="1" si="218"/>
        <v/>
      </c>
      <c r="AY111" s="294" t="str">
        <f t="shared" ca="1" si="218"/>
        <v/>
      </c>
      <c r="AZ111" s="294" t="str">
        <f t="shared" ca="1" si="218"/>
        <v/>
      </c>
      <c r="BA111" s="294">
        <f t="shared" ca="1" si="218"/>
        <v>1</v>
      </c>
      <c r="BB111" s="294" t="str">
        <f t="shared" ca="1" si="218"/>
        <v/>
      </c>
      <c r="BC111" s="294" t="str">
        <f t="shared" ca="1" si="218"/>
        <v/>
      </c>
      <c r="BD111" s="294" t="str">
        <f t="shared" ca="1" si="218"/>
        <v/>
      </c>
      <c r="BE111" s="294" t="str">
        <f t="shared" ca="1" si="218"/>
        <v/>
      </c>
      <c r="BF111" s="289">
        <f t="shared" ca="1" si="202"/>
        <v>2</v>
      </c>
      <c r="BG111" s="302">
        <f t="shared" ca="1" si="203"/>
        <v>28.571428571428569</v>
      </c>
      <c r="BH111" s="289" t="str">
        <f t="shared" ca="1" si="204"/>
        <v/>
      </c>
      <c r="BI111" s="289" t="str">
        <f t="shared" ca="1" si="205"/>
        <v/>
      </c>
      <c r="BJ111" s="289" t="str">
        <f t="shared" ca="1" si="206"/>
        <v/>
      </c>
      <c r="BK111" s="289" t="str">
        <f t="shared" ca="1" si="207"/>
        <v/>
      </c>
      <c r="BL111" s="289" t="str">
        <f t="shared" ca="1" si="208"/>
        <v/>
      </c>
      <c r="BM111" s="289" t="str">
        <f t="shared" ca="1" si="209"/>
        <v/>
      </c>
      <c r="BN111" s="289" t="str">
        <f t="shared" ca="1" si="210"/>
        <v/>
      </c>
      <c r="BO111" s="289" t="str">
        <f t="shared" ca="1" si="211"/>
        <v/>
      </c>
      <c r="BP111" s="289"/>
      <c r="BQ111" s="83">
        <f ca="1">BQ110</f>
        <v>6</v>
      </c>
      <c r="BR111" s="82">
        <f ca="1">IF(BS111="","",BR110+1)</f>
        <v>2</v>
      </c>
      <c r="BS111" s="83">
        <f ca="1">BW110</f>
        <v>13</v>
      </c>
      <c r="BT111" s="52" t="str">
        <f ca="1">_xlfn.CONCAT("A",BS111+9)</f>
        <v>A22</v>
      </c>
      <c r="BU111" s="51"/>
      <c r="BV111" s="52" t="str">
        <f ca="1">_xlfn.CONCAT("A",BW111+8)</f>
        <v>A22</v>
      </c>
      <c r="BW111" s="84">
        <f ca="1">VLOOKUP($BJ$6,INDIRECT($BT111):$BP$861,2,FALSE)</f>
        <v>14</v>
      </c>
      <c r="BX111" s="79" t="str">
        <f t="shared" ref="BX111:BX174" ca="1" si="247">OFFSET(INDIRECT($BV111),0,2,1,1)</f>
        <v>Dorian b2 {or b9}</v>
      </c>
      <c r="BY111" s="78" t="str">
        <f t="shared" ref="BY111:BY174" ca="1" si="248">OFFSET(INDIRECT($BV111),0,3,1,1)</f>
        <v>C</v>
      </c>
      <c r="BZ111" s="78" t="str">
        <f t="shared" ref="BZ111:BZ174" ca="1" si="249">OFFSET(INDIRECT($BV111),0,21,1,1)</f>
        <v>C</v>
      </c>
      <c r="CA111" s="78" t="str">
        <f t="shared" ref="CA111:CA174" ca="1" si="250">OFFSET(INDIRECT($BV111),0,22,1,1)</f>
        <v>Db</v>
      </c>
      <c r="CB111" s="78" t="str">
        <f t="shared" ref="CB111:CB174" ca="1" si="251">OFFSET(INDIRECT($BV111),0,23,1,1)</f>
        <v>Eb</v>
      </c>
      <c r="CC111" s="78" t="str">
        <f t="shared" ca="1" si="221"/>
        <v>F</v>
      </c>
      <c r="CD111" s="78" t="str">
        <f t="shared" ca="1" si="222"/>
        <v>G</v>
      </c>
      <c r="CE111" s="78" t="str">
        <f t="shared" ca="1" si="223"/>
        <v>A</v>
      </c>
      <c r="CF111" s="78" t="str">
        <f t="shared" ca="1" si="224"/>
        <v>Bb</v>
      </c>
      <c r="CG111" s="78" t="str">
        <f t="shared" ca="1" si="225"/>
        <v/>
      </c>
      <c r="CH111" s="79" t="str">
        <f t="shared" ca="1" si="226"/>
        <v>C min</v>
      </c>
      <c r="CI111" s="79" t="str">
        <f t="shared" ca="1" si="227"/>
        <v>Db aug</v>
      </c>
      <c r="CJ111" s="79" t="str">
        <f t="shared" ca="1" si="228"/>
        <v>Eb maj</v>
      </c>
      <c r="CK111" s="79" t="str">
        <f t="shared" ca="1" si="229"/>
        <v>F maj</v>
      </c>
      <c r="CL111" s="79" t="str">
        <f t="shared" ca="1" si="230"/>
        <v>G dim</v>
      </c>
      <c r="CM111" s="79" t="str">
        <f t="shared" ca="1" si="231"/>
        <v>A dim</v>
      </c>
      <c r="CN111" s="79" t="str">
        <f t="shared" ca="1" si="232"/>
        <v>Bb min</v>
      </c>
      <c r="CO111" s="79" t="str">
        <f t="shared" ca="1" si="233"/>
        <v/>
      </c>
      <c r="CP111" s="80">
        <f t="shared" ref="CP111:CP174" ca="1" si="252">OFFSET(INDIRECT($BV111),0,58,1,1)</f>
        <v>42.857142857142854</v>
      </c>
      <c r="CQ111" s="78">
        <f t="shared" ref="CQ111:CQ174" ca="1" si="253">OFFSET(INDIRECT($BV111),0,0,1,1)</f>
        <v>6</v>
      </c>
      <c r="DA111" s="81">
        <f ca="1">DA110</f>
        <v>6</v>
      </c>
      <c r="DB111" s="82">
        <f ca="1">IF(DC111="","",DB110+1)</f>
        <v>2</v>
      </c>
      <c r="DC111" s="83">
        <f ca="1">DG110</f>
        <v>13</v>
      </c>
      <c r="DD111" s="52" t="str">
        <f ca="1">_xlfn.CONCAT("A",DC111+9)</f>
        <v>A22</v>
      </c>
      <c r="DE111" s="51"/>
      <c r="DF111" s="52" t="str">
        <f ca="1">_xlfn.CONCAT("A",DG111+8)</f>
        <v>A22</v>
      </c>
      <c r="DG111" s="84">
        <f ca="1">VLOOKUP($BJ$6,INDIRECT($BT111):$BP$861,2,FALSE)</f>
        <v>14</v>
      </c>
      <c r="DH111" s="79" t="str">
        <f t="shared" ref="DH111:DH174" ca="1" si="254">OFFSET(INDIRECT($BV111),0,2,1,1)</f>
        <v>Dorian b2 {or b9}</v>
      </c>
      <c r="DI111" s="78" t="str">
        <f t="shared" ref="DI111:DI174" ca="1" si="255">OFFSET(INDIRECT($BV111),0,3,1,1)</f>
        <v>C</v>
      </c>
      <c r="DJ111" s="78" t="str">
        <f t="shared" ref="DJ111:DJ174" ca="1" si="256">OFFSET(INDIRECT($BV111),0,21,1,1)</f>
        <v>C</v>
      </c>
      <c r="DK111" s="78" t="str">
        <f t="shared" ref="DK111:DK174" ca="1" si="257">OFFSET(INDIRECT($BV111),0,22,1,1)</f>
        <v>Db</v>
      </c>
      <c r="DL111" s="78" t="str">
        <f t="shared" ref="DL111:DL174" ca="1" si="258">OFFSET(INDIRECT($BV111),0,23,1,1)</f>
        <v>Eb</v>
      </c>
      <c r="DM111" s="78" t="str">
        <f t="shared" ca="1" si="234"/>
        <v>F</v>
      </c>
      <c r="DN111" s="78" t="str">
        <f t="shared" ca="1" si="235"/>
        <v>G</v>
      </c>
      <c r="DO111" s="78" t="str">
        <f t="shared" ca="1" si="236"/>
        <v>A</v>
      </c>
      <c r="DP111" s="78" t="str">
        <f t="shared" ca="1" si="237"/>
        <v>Bb</v>
      </c>
      <c r="DQ111" s="78" t="str">
        <f t="shared" ca="1" si="238"/>
        <v/>
      </c>
      <c r="DR111" s="79" t="str">
        <f t="shared" ca="1" si="239"/>
        <v>C min</v>
      </c>
      <c r="DS111" s="79" t="str">
        <f t="shared" ca="1" si="240"/>
        <v>Db aug</v>
      </c>
      <c r="DT111" s="79" t="str">
        <f t="shared" ca="1" si="241"/>
        <v>Eb maj</v>
      </c>
      <c r="DU111" s="79" t="str">
        <f t="shared" ca="1" si="242"/>
        <v>F maj</v>
      </c>
      <c r="DV111" s="79" t="str">
        <f t="shared" ca="1" si="243"/>
        <v>G dim</v>
      </c>
      <c r="DW111" s="79" t="str">
        <f t="shared" ca="1" si="244"/>
        <v>A dim</v>
      </c>
      <c r="DX111" s="79" t="str">
        <f t="shared" ca="1" si="245"/>
        <v>Bb min</v>
      </c>
      <c r="DY111" s="79" t="str">
        <f t="shared" ca="1" si="246"/>
        <v/>
      </c>
      <c r="DZ111" s="80">
        <f t="shared" ref="DZ111:DZ174" ca="1" si="259">OFFSET(INDIRECT($BV111),0,58,1,1)</f>
        <v>42.857142857142854</v>
      </c>
      <c r="EA111" s="78">
        <f t="shared" ref="EA111:EA174" ca="1" si="260">OFFSET(INDIRECT($BV111),0,0,1,1)</f>
        <v>6</v>
      </c>
    </row>
    <row r="112" spans="1:131" s="85" customFormat="1" ht="16.2" thickBot="1" x14ac:dyDescent="0.35">
      <c r="A112" s="289" t="str">
        <f t="shared" ca="1" si="166"/>
        <v/>
      </c>
      <c r="B112" s="303">
        <f t="shared" si="212"/>
        <v>104</v>
      </c>
      <c r="C112" s="304" t="s">
        <v>30</v>
      </c>
      <c r="D112" s="303" t="s">
        <v>1</v>
      </c>
      <c r="E112" s="303">
        <v>7</v>
      </c>
      <c r="F112" s="305">
        <v>1</v>
      </c>
      <c r="G112" s="305">
        <v>2</v>
      </c>
      <c r="H112" s="305">
        <v>2</v>
      </c>
      <c r="I112" s="305">
        <v>1</v>
      </c>
      <c r="J112" s="305">
        <v>3</v>
      </c>
      <c r="K112" s="305">
        <v>1</v>
      </c>
      <c r="L112" s="305">
        <v>2</v>
      </c>
      <c r="M112" s="305"/>
      <c r="N112" s="305">
        <f>SUM($F112:G112)</f>
        <v>3</v>
      </c>
      <c r="O112" s="305">
        <f>SUM($F112:H112)</f>
        <v>5</v>
      </c>
      <c r="P112" s="305">
        <f>SUM($F112:I112)</f>
        <v>6</v>
      </c>
      <c r="Q112" s="305">
        <f>SUM($F112:J112)</f>
        <v>9</v>
      </c>
      <c r="R112" s="305">
        <f>SUM($F112:K112)</f>
        <v>10</v>
      </c>
      <c r="S112" s="305">
        <f>SUM($F112:L112)</f>
        <v>12</v>
      </c>
      <c r="T112" s="305"/>
      <c r="U112" s="304"/>
      <c r="V112" s="303" t="str">
        <f t="shared" si="186"/>
        <v>Db</v>
      </c>
      <c r="W112" s="303" t="str">
        <f t="shared" ca="1" si="187"/>
        <v>D</v>
      </c>
      <c r="X112" s="303" t="str">
        <f t="shared" ca="1" si="188"/>
        <v>E</v>
      </c>
      <c r="Y112" s="303" t="str">
        <f t="shared" ca="1" si="189"/>
        <v>Gb</v>
      </c>
      <c r="Z112" s="303" t="str">
        <f t="shared" ca="1" si="190"/>
        <v>G</v>
      </c>
      <c r="AA112" s="303" t="str">
        <f t="shared" ca="1" si="191"/>
        <v>Bb</v>
      </c>
      <c r="AB112" s="303" t="str">
        <f t="shared" ca="1" si="192"/>
        <v>B</v>
      </c>
      <c r="AC112" s="303"/>
      <c r="AD112" s="304">
        <f t="shared" si="194"/>
        <v>166</v>
      </c>
      <c r="AE112" s="304">
        <f t="shared" ca="1" si="195"/>
        <v>68</v>
      </c>
      <c r="AF112" s="304">
        <f t="shared" ca="1" si="196"/>
        <v>69</v>
      </c>
      <c r="AG112" s="304">
        <f t="shared" ca="1" si="197"/>
        <v>169</v>
      </c>
      <c r="AH112" s="304">
        <f t="shared" ca="1" si="198"/>
        <v>71</v>
      </c>
      <c r="AI112" s="304">
        <f t="shared" ca="1" si="199"/>
        <v>164</v>
      </c>
      <c r="AJ112" s="304">
        <f t="shared" ca="1" si="200"/>
        <v>66</v>
      </c>
      <c r="AK112" s="304"/>
      <c r="AL112" s="294" t="str">
        <f t="shared" si="220"/>
        <v>Db dim</v>
      </c>
      <c r="AM112" s="294" t="str">
        <f ca="1">_xlfn.CONCAT(W112," aug")</f>
        <v>D aug</v>
      </c>
      <c r="AN112" s="294" t="str">
        <f ca="1">_xlfn.CONCAT(X112," min")</f>
        <v>E min</v>
      </c>
      <c r="AO112" s="294" t="str">
        <f ca="1">_xlfn.CONCAT(Y112," maj")</f>
        <v>Gb maj</v>
      </c>
      <c r="AP112" s="294" t="str">
        <f ca="1">_xlfn.CONCAT(Z112," maj")</f>
        <v>G maj</v>
      </c>
      <c r="AQ112" s="294" t="str">
        <f ca="1">_xlfn.CONCAT(AA112," dim")</f>
        <v>Bb dim</v>
      </c>
      <c r="AR112" s="294" t="str">
        <f ca="1">_xlfn.CONCAT(AB112," min")</f>
        <v>B min</v>
      </c>
      <c r="AS112" s="294"/>
      <c r="AT112" s="294" t="str">
        <f t="shared" ca="1" si="218"/>
        <v/>
      </c>
      <c r="AU112" s="294" t="str">
        <f t="shared" ca="1" si="218"/>
        <v/>
      </c>
      <c r="AV112" s="294" t="str">
        <f t="shared" ca="1" si="218"/>
        <v/>
      </c>
      <c r="AW112" s="294" t="str">
        <f t="shared" ca="1" si="218"/>
        <v/>
      </c>
      <c r="AX112" s="294" t="str">
        <f t="shared" ca="1" si="218"/>
        <v/>
      </c>
      <c r="AY112" s="294" t="str">
        <f t="shared" ca="1" si="218"/>
        <v/>
      </c>
      <c r="AZ112" s="294" t="str">
        <f t="shared" ca="1" si="218"/>
        <v/>
      </c>
      <c r="BA112" s="294">
        <f t="shared" ca="1" si="218"/>
        <v>1</v>
      </c>
      <c r="BB112" s="294" t="str">
        <f t="shared" ca="1" si="218"/>
        <v/>
      </c>
      <c r="BC112" s="294" t="str">
        <f t="shared" ca="1" si="218"/>
        <v/>
      </c>
      <c r="BD112" s="294" t="str">
        <f t="shared" ca="1" si="218"/>
        <v/>
      </c>
      <c r="BE112" s="294" t="str">
        <f t="shared" ca="1" si="218"/>
        <v/>
      </c>
      <c r="BF112" s="289">
        <f t="shared" ca="1" si="202"/>
        <v>1</v>
      </c>
      <c r="BG112" s="302">
        <f t="shared" ca="1" si="203"/>
        <v>14.285714285714285</v>
      </c>
      <c r="BH112" s="289" t="str">
        <f t="shared" ca="1" si="204"/>
        <v/>
      </c>
      <c r="BI112" s="289" t="str">
        <f t="shared" ca="1" si="205"/>
        <v/>
      </c>
      <c r="BJ112" s="289" t="str">
        <f t="shared" ca="1" si="206"/>
        <v/>
      </c>
      <c r="BK112" s="289" t="str">
        <f t="shared" ca="1" si="207"/>
        <v/>
      </c>
      <c r="BL112" s="289" t="str">
        <f t="shared" ca="1" si="208"/>
        <v/>
      </c>
      <c r="BM112" s="289" t="str">
        <f t="shared" ca="1" si="209"/>
        <v/>
      </c>
      <c r="BN112" s="289" t="str">
        <f t="shared" ca="1" si="210"/>
        <v/>
      </c>
      <c r="BO112" s="289" t="str">
        <f t="shared" ca="1" si="211"/>
        <v/>
      </c>
      <c r="BP112" s="289"/>
      <c r="BQ112" s="83">
        <f ca="1">IF(BR112="","",BQ111)</f>
        <v>6</v>
      </c>
      <c r="BR112" s="82">
        <f ca="1">IF(BS112="","",BR111+1)</f>
        <v>3</v>
      </c>
      <c r="BS112" s="83">
        <f ca="1">IF(BW111=BS111,"",BW111)</f>
        <v>14</v>
      </c>
      <c r="BT112" s="52" t="str">
        <f t="shared" ref="BT112:BT175" ca="1" si="261">_xlfn.CONCAT("A",BS112+9)</f>
        <v>A23</v>
      </c>
      <c r="BU112" s="51"/>
      <c r="BV112" s="52" t="str">
        <f t="shared" ref="BV112:BV175" ca="1" si="262">_xlfn.CONCAT("A",BW112+8)</f>
        <v>A25</v>
      </c>
      <c r="BW112" s="84">
        <f ca="1">VLOOKUP($BJ$6,INDIRECT($BT112):$BP$861,2,FALSE)</f>
        <v>17</v>
      </c>
      <c r="BX112" s="79" t="str">
        <f t="shared" ca="1" si="247"/>
        <v>Phrygian (or Neopolitan Minor</v>
      </c>
      <c r="BY112" s="78" t="str">
        <f t="shared" ca="1" si="248"/>
        <v>C</v>
      </c>
      <c r="BZ112" s="78" t="str">
        <f t="shared" ca="1" si="249"/>
        <v>C</v>
      </c>
      <c r="CA112" s="78" t="str">
        <f t="shared" ca="1" si="250"/>
        <v>Db</v>
      </c>
      <c r="CB112" s="78" t="str">
        <f t="shared" ca="1" si="251"/>
        <v>Eb</v>
      </c>
      <c r="CC112" s="78" t="str">
        <f t="shared" ca="1" si="221"/>
        <v>F</v>
      </c>
      <c r="CD112" s="78" t="str">
        <f t="shared" ca="1" si="222"/>
        <v>G</v>
      </c>
      <c r="CE112" s="78" t="str">
        <f t="shared" ca="1" si="223"/>
        <v>Ab</v>
      </c>
      <c r="CF112" s="78" t="str">
        <f t="shared" ca="1" si="224"/>
        <v>Bb</v>
      </c>
      <c r="CG112" s="78" t="str">
        <f t="shared" ca="1" si="225"/>
        <v/>
      </c>
      <c r="CH112" s="79" t="str">
        <f t="shared" ca="1" si="226"/>
        <v>C min</v>
      </c>
      <c r="CI112" s="79" t="str">
        <f t="shared" ca="1" si="227"/>
        <v>Db maj</v>
      </c>
      <c r="CJ112" s="79" t="str">
        <f t="shared" ca="1" si="228"/>
        <v>Eb maj</v>
      </c>
      <c r="CK112" s="79" t="str">
        <f t="shared" ca="1" si="229"/>
        <v>F min</v>
      </c>
      <c r="CL112" s="79" t="str">
        <f t="shared" ca="1" si="230"/>
        <v>G dim</v>
      </c>
      <c r="CM112" s="79" t="str">
        <f t="shared" ca="1" si="231"/>
        <v>Ab maj</v>
      </c>
      <c r="CN112" s="79" t="str">
        <f t="shared" ca="1" si="232"/>
        <v>Bb min</v>
      </c>
      <c r="CO112" s="79" t="str">
        <f t="shared" ca="1" si="233"/>
        <v/>
      </c>
      <c r="CP112" s="80">
        <f t="shared" ca="1" si="252"/>
        <v>42.857142857142854</v>
      </c>
      <c r="CQ112" s="78">
        <f t="shared" ca="1" si="253"/>
        <v>6</v>
      </c>
      <c r="DA112" s="81">
        <f ca="1">IF(DB112="","",DA111)</f>
        <v>6</v>
      </c>
      <c r="DB112" s="82">
        <f ca="1">IF(DC112="","",DB111+1)</f>
        <v>3</v>
      </c>
      <c r="DC112" s="83">
        <f ca="1">IF(DG111=DC111,"",DG111)</f>
        <v>14</v>
      </c>
      <c r="DD112" s="52" t="str">
        <f t="shared" ref="DD112:DD175" ca="1" si="263">_xlfn.CONCAT("A",DC112+9)</f>
        <v>A23</v>
      </c>
      <c r="DE112" s="51"/>
      <c r="DF112" s="52" t="str">
        <f t="shared" ref="DF112:DF175" ca="1" si="264">_xlfn.CONCAT("A",DG112+8)</f>
        <v>A25</v>
      </c>
      <c r="DG112" s="84">
        <f ca="1">VLOOKUP($BJ$6,INDIRECT($BT112):$BP$861,2,FALSE)</f>
        <v>17</v>
      </c>
      <c r="DH112" s="79" t="str">
        <f t="shared" ca="1" si="254"/>
        <v>Phrygian (or Neopolitan Minor</v>
      </c>
      <c r="DI112" s="78" t="str">
        <f t="shared" ca="1" si="255"/>
        <v>C</v>
      </c>
      <c r="DJ112" s="78" t="str">
        <f t="shared" ca="1" si="256"/>
        <v>C</v>
      </c>
      <c r="DK112" s="78" t="str">
        <f t="shared" ca="1" si="257"/>
        <v>Db</v>
      </c>
      <c r="DL112" s="78" t="str">
        <f t="shared" ca="1" si="258"/>
        <v>Eb</v>
      </c>
      <c r="DM112" s="78" t="str">
        <f t="shared" ca="1" si="234"/>
        <v>F</v>
      </c>
      <c r="DN112" s="78" t="str">
        <f t="shared" ca="1" si="235"/>
        <v>G</v>
      </c>
      <c r="DO112" s="78" t="str">
        <f t="shared" ca="1" si="236"/>
        <v>Ab</v>
      </c>
      <c r="DP112" s="78" t="str">
        <f t="shared" ca="1" si="237"/>
        <v>Bb</v>
      </c>
      <c r="DQ112" s="78" t="str">
        <f t="shared" ca="1" si="238"/>
        <v/>
      </c>
      <c r="DR112" s="79" t="str">
        <f t="shared" ca="1" si="239"/>
        <v>C min</v>
      </c>
      <c r="DS112" s="79" t="str">
        <f t="shared" ca="1" si="240"/>
        <v>Db maj</v>
      </c>
      <c r="DT112" s="79" t="str">
        <f t="shared" ca="1" si="241"/>
        <v>Eb maj</v>
      </c>
      <c r="DU112" s="79" t="str">
        <f t="shared" ca="1" si="242"/>
        <v>F min</v>
      </c>
      <c r="DV112" s="79" t="str">
        <f t="shared" ca="1" si="243"/>
        <v>G dim</v>
      </c>
      <c r="DW112" s="79" t="str">
        <f t="shared" ca="1" si="244"/>
        <v>Ab maj</v>
      </c>
      <c r="DX112" s="79" t="str">
        <f t="shared" ca="1" si="245"/>
        <v>Bb min</v>
      </c>
      <c r="DY112" s="79" t="str">
        <f t="shared" ca="1" si="246"/>
        <v/>
      </c>
      <c r="DZ112" s="80">
        <f t="shared" ca="1" si="259"/>
        <v>42.857142857142854</v>
      </c>
      <c r="EA112" s="78">
        <f t="shared" ca="1" si="260"/>
        <v>6</v>
      </c>
    </row>
    <row r="113" spans="1:131" s="85" customFormat="1" ht="16.2" thickBot="1" x14ac:dyDescent="0.35">
      <c r="A113" s="289" t="str">
        <f t="shared" ca="1" si="166"/>
        <v/>
      </c>
      <c r="B113" s="303">
        <f t="shared" si="212"/>
        <v>105</v>
      </c>
      <c r="C113" s="304" t="s">
        <v>31</v>
      </c>
      <c r="D113" s="303" t="s">
        <v>1</v>
      </c>
      <c r="E113" s="303">
        <v>7</v>
      </c>
      <c r="F113" s="305">
        <v>1</v>
      </c>
      <c r="G113" s="305">
        <v>2</v>
      </c>
      <c r="H113" s="305">
        <v>2</v>
      </c>
      <c r="I113" s="305">
        <v>1</v>
      </c>
      <c r="J113" s="305">
        <v>2</v>
      </c>
      <c r="K113" s="305">
        <v>1</v>
      </c>
      <c r="L113" s="305">
        <v>3</v>
      </c>
      <c r="M113" s="305"/>
      <c r="N113" s="305">
        <f>SUM($F113:G113)</f>
        <v>3</v>
      </c>
      <c r="O113" s="305">
        <f>SUM($F113:H113)</f>
        <v>5</v>
      </c>
      <c r="P113" s="305">
        <f>SUM($F113:I113)</f>
        <v>6</v>
      </c>
      <c r="Q113" s="305">
        <f>SUM($F113:J113)</f>
        <v>8</v>
      </c>
      <c r="R113" s="305">
        <f>SUM($F113:K113)</f>
        <v>9</v>
      </c>
      <c r="S113" s="305">
        <f>SUM($F113:L113)</f>
        <v>12</v>
      </c>
      <c r="T113" s="305"/>
      <c r="U113" s="304"/>
      <c r="V113" s="303" t="str">
        <f t="shared" si="186"/>
        <v>Db</v>
      </c>
      <c r="W113" s="303" t="str">
        <f t="shared" ca="1" si="187"/>
        <v>D</v>
      </c>
      <c r="X113" s="303" t="str">
        <f t="shared" ca="1" si="188"/>
        <v>E</v>
      </c>
      <c r="Y113" s="303" t="str">
        <f t="shared" ca="1" si="189"/>
        <v>Gb</v>
      </c>
      <c r="Z113" s="303" t="str">
        <f t="shared" ca="1" si="190"/>
        <v>G</v>
      </c>
      <c r="AA113" s="303" t="str">
        <f t="shared" ca="1" si="191"/>
        <v>A</v>
      </c>
      <c r="AB113" s="303" t="str">
        <f t="shared" ca="1" si="192"/>
        <v>Bb</v>
      </c>
      <c r="AC113" s="303"/>
      <c r="AD113" s="304">
        <f t="shared" si="194"/>
        <v>166</v>
      </c>
      <c r="AE113" s="304">
        <f t="shared" ca="1" si="195"/>
        <v>68</v>
      </c>
      <c r="AF113" s="304">
        <f t="shared" ca="1" si="196"/>
        <v>69</v>
      </c>
      <c r="AG113" s="304">
        <f t="shared" ca="1" si="197"/>
        <v>169</v>
      </c>
      <c r="AH113" s="304">
        <f t="shared" ca="1" si="198"/>
        <v>71</v>
      </c>
      <c r="AI113" s="304">
        <f t="shared" ca="1" si="199"/>
        <v>65</v>
      </c>
      <c r="AJ113" s="304">
        <f t="shared" ca="1" si="200"/>
        <v>164</v>
      </c>
      <c r="AK113" s="304"/>
      <c r="AL113" s="294" t="str">
        <f t="shared" si="220"/>
        <v>Db dim</v>
      </c>
      <c r="AM113" s="294" t="str">
        <f ca="1">_xlfn.CONCAT(W113," maj")</f>
        <v>D maj</v>
      </c>
      <c r="AN113" s="294" t="str">
        <f ca="1">_xlfn.CONCAT(X113," dim")</f>
        <v>E dim</v>
      </c>
      <c r="AO113" s="294" t="str">
        <f ca="1">_xlfn.CONCAT(Y113," min")</f>
        <v>Gb min</v>
      </c>
      <c r="AP113" s="294" t="str">
        <f ca="1">_xlfn.CONCAT(Z113," min")</f>
        <v>G min</v>
      </c>
      <c r="AQ113" s="294" t="str">
        <f ca="1">_xlfn.CONCAT(AA113," maj")</f>
        <v>A maj</v>
      </c>
      <c r="AR113" s="294" t="str">
        <f ca="1">_xlfn.CONCAT(AB113," aug")</f>
        <v>Bb aug</v>
      </c>
      <c r="AS113" s="294"/>
      <c r="AT113" s="294" t="str">
        <f t="shared" ca="1" si="218"/>
        <v/>
      </c>
      <c r="AU113" s="294" t="str">
        <f t="shared" ca="1" si="218"/>
        <v/>
      </c>
      <c r="AV113" s="294" t="str">
        <f t="shared" ca="1" si="218"/>
        <v/>
      </c>
      <c r="AW113" s="294" t="str">
        <f t="shared" ca="1" si="218"/>
        <v/>
      </c>
      <c r="AX113" s="294" t="str">
        <f t="shared" ca="1" si="218"/>
        <v/>
      </c>
      <c r="AY113" s="294" t="str">
        <f t="shared" ca="1" si="218"/>
        <v/>
      </c>
      <c r="AZ113" s="294" t="str">
        <f t="shared" ca="1" si="218"/>
        <v/>
      </c>
      <c r="BA113" s="294">
        <f t="shared" ca="1" si="218"/>
        <v>1</v>
      </c>
      <c r="BB113" s="294" t="str">
        <f t="shared" ca="1" si="218"/>
        <v/>
      </c>
      <c r="BC113" s="294" t="str">
        <f t="shared" ca="1" si="218"/>
        <v/>
      </c>
      <c r="BD113" s="294" t="str">
        <f t="shared" ca="1" si="218"/>
        <v/>
      </c>
      <c r="BE113" s="294" t="str">
        <f t="shared" ca="1" si="218"/>
        <v/>
      </c>
      <c r="BF113" s="289">
        <f t="shared" ca="1" si="202"/>
        <v>1</v>
      </c>
      <c r="BG113" s="302">
        <f t="shared" ca="1" si="203"/>
        <v>14.285714285714285</v>
      </c>
      <c r="BH113" s="289" t="str">
        <f t="shared" ca="1" si="204"/>
        <v/>
      </c>
      <c r="BI113" s="289" t="str">
        <f t="shared" ca="1" si="205"/>
        <v/>
      </c>
      <c r="BJ113" s="289" t="str">
        <f t="shared" ca="1" si="206"/>
        <v/>
      </c>
      <c r="BK113" s="289" t="str">
        <f t="shared" ca="1" si="207"/>
        <v/>
      </c>
      <c r="BL113" s="289" t="str">
        <f t="shared" ca="1" si="208"/>
        <v/>
      </c>
      <c r="BM113" s="289" t="str">
        <f t="shared" ca="1" si="209"/>
        <v/>
      </c>
      <c r="BN113" s="289" t="str">
        <f t="shared" ca="1" si="210"/>
        <v/>
      </c>
      <c r="BO113" s="289" t="str">
        <f t="shared" ca="1" si="211"/>
        <v/>
      </c>
      <c r="BP113" s="289"/>
      <c r="BQ113" s="83">
        <f t="shared" ref="BQ113:BQ160" ca="1" si="265">IF(BR113="","",BQ112)</f>
        <v>6</v>
      </c>
      <c r="BR113" s="82">
        <f t="shared" ref="BR113:BR160" ca="1" si="266">IF(BS113="","",BR112+1)</f>
        <v>4</v>
      </c>
      <c r="BS113" s="83">
        <f t="shared" ref="BS113:BS160" ca="1" si="267">IF(BW112=BS112,"",BW112)</f>
        <v>17</v>
      </c>
      <c r="BT113" s="52" t="str">
        <f t="shared" ca="1" si="261"/>
        <v>A26</v>
      </c>
      <c r="BU113" s="51"/>
      <c r="BV113" s="52" t="str">
        <f t="shared" ca="1" si="262"/>
        <v>A38</v>
      </c>
      <c r="BW113" s="84">
        <f ca="1">VLOOKUP($BJ$6,INDIRECT($BT113):$BP$861,2,FALSE)</f>
        <v>30</v>
      </c>
      <c r="BX113" s="79" t="str">
        <f t="shared" ca="1" si="247"/>
        <v>Minor (or Aeolian)</v>
      </c>
      <c r="BY113" s="78" t="str">
        <f t="shared" ca="1" si="248"/>
        <v>C</v>
      </c>
      <c r="BZ113" s="78" t="str">
        <f t="shared" ca="1" si="249"/>
        <v>C</v>
      </c>
      <c r="CA113" s="78" t="str">
        <f t="shared" ca="1" si="250"/>
        <v>D</v>
      </c>
      <c r="CB113" s="78" t="str">
        <f t="shared" ca="1" si="251"/>
        <v>Eb</v>
      </c>
      <c r="CC113" s="78" t="str">
        <f t="shared" ca="1" si="221"/>
        <v>F</v>
      </c>
      <c r="CD113" s="78" t="str">
        <f t="shared" ca="1" si="222"/>
        <v>G</v>
      </c>
      <c r="CE113" s="78" t="str">
        <f t="shared" ca="1" si="223"/>
        <v>Ab</v>
      </c>
      <c r="CF113" s="78" t="str">
        <f t="shared" ca="1" si="224"/>
        <v>Bb</v>
      </c>
      <c r="CG113" s="78" t="str">
        <f t="shared" ca="1" si="225"/>
        <v/>
      </c>
      <c r="CH113" s="79" t="str">
        <f t="shared" ca="1" si="226"/>
        <v>C min</v>
      </c>
      <c r="CI113" s="79" t="str">
        <f t="shared" ca="1" si="227"/>
        <v>D dim</v>
      </c>
      <c r="CJ113" s="79" t="str">
        <f t="shared" ca="1" si="228"/>
        <v>Eb maj</v>
      </c>
      <c r="CK113" s="79" t="str">
        <f t="shared" ca="1" si="229"/>
        <v>F min</v>
      </c>
      <c r="CL113" s="79" t="str">
        <f t="shared" ca="1" si="230"/>
        <v>G min</v>
      </c>
      <c r="CM113" s="79" t="str">
        <f t="shared" ca="1" si="231"/>
        <v>Ab maj</v>
      </c>
      <c r="CN113" s="79" t="str">
        <f t="shared" ca="1" si="232"/>
        <v>Bb maj</v>
      </c>
      <c r="CO113" s="79" t="str">
        <f t="shared" ca="1" si="233"/>
        <v/>
      </c>
      <c r="CP113" s="80">
        <f t="shared" ca="1" si="252"/>
        <v>42.857142857142854</v>
      </c>
      <c r="CQ113" s="78">
        <f t="shared" ca="1" si="253"/>
        <v>6</v>
      </c>
      <c r="DA113" s="81">
        <f t="shared" ref="DA113:DA176" ca="1" si="268">IF(DB113="","",DA112)</f>
        <v>6</v>
      </c>
      <c r="DB113" s="82">
        <f t="shared" ref="DB113:DB176" ca="1" si="269">IF(DC113="","",DB112+1)</f>
        <v>4</v>
      </c>
      <c r="DC113" s="83">
        <f t="shared" ref="DC113:DC176" ca="1" si="270">IF(DG112=DC112,"",DG112)</f>
        <v>17</v>
      </c>
      <c r="DD113" s="52" t="str">
        <f t="shared" ca="1" si="263"/>
        <v>A26</v>
      </c>
      <c r="DE113" s="51"/>
      <c r="DF113" s="52" t="str">
        <f t="shared" ca="1" si="264"/>
        <v>A38</v>
      </c>
      <c r="DG113" s="84">
        <f ca="1">VLOOKUP($BJ$6,INDIRECT($BT113):$BP$861,2,FALSE)</f>
        <v>30</v>
      </c>
      <c r="DH113" s="79" t="str">
        <f t="shared" ca="1" si="254"/>
        <v>Minor (or Aeolian)</v>
      </c>
      <c r="DI113" s="78" t="str">
        <f t="shared" ca="1" si="255"/>
        <v>C</v>
      </c>
      <c r="DJ113" s="78" t="str">
        <f t="shared" ca="1" si="256"/>
        <v>C</v>
      </c>
      <c r="DK113" s="78" t="str">
        <f t="shared" ca="1" si="257"/>
        <v>D</v>
      </c>
      <c r="DL113" s="78" t="str">
        <f t="shared" ca="1" si="258"/>
        <v>Eb</v>
      </c>
      <c r="DM113" s="78" t="str">
        <f t="shared" ca="1" si="234"/>
        <v>F</v>
      </c>
      <c r="DN113" s="78" t="str">
        <f t="shared" ca="1" si="235"/>
        <v>G</v>
      </c>
      <c r="DO113" s="78" t="str">
        <f t="shared" ca="1" si="236"/>
        <v>Ab</v>
      </c>
      <c r="DP113" s="78" t="str">
        <f t="shared" ca="1" si="237"/>
        <v>Bb</v>
      </c>
      <c r="DQ113" s="78" t="str">
        <f t="shared" ca="1" si="238"/>
        <v/>
      </c>
      <c r="DR113" s="79" t="str">
        <f t="shared" ca="1" si="239"/>
        <v>C min</v>
      </c>
      <c r="DS113" s="79" t="str">
        <f t="shared" ca="1" si="240"/>
        <v>D dim</v>
      </c>
      <c r="DT113" s="79" t="str">
        <f t="shared" ca="1" si="241"/>
        <v>Eb maj</v>
      </c>
      <c r="DU113" s="79" t="str">
        <f t="shared" ca="1" si="242"/>
        <v>F min</v>
      </c>
      <c r="DV113" s="79" t="str">
        <f t="shared" ca="1" si="243"/>
        <v>G min</v>
      </c>
      <c r="DW113" s="79" t="str">
        <f t="shared" ca="1" si="244"/>
        <v>Ab maj</v>
      </c>
      <c r="DX113" s="79" t="str">
        <f t="shared" ca="1" si="245"/>
        <v>Bb maj</v>
      </c>
      <c r="DY113" s="79" t="str">
        <f t="shared" ca="1" si="246"/>
        <v/>
      </c>
      <c r="DZ113" s="80">
        <f t="shared" ca="1" si="259"/>
        <v>42.857142857142854</v>
      </c>
      <c r="EA113" s="78">
        <f t="shared" ca="1" si="260"/>
        <v>6</v>
      </c>
    </row>
    <row r="114" spans="1:131" s="85" customFormat="1" ht="16.2" thickBot="1" x14ac:dyDescent="0.35">
      <c r="A114" s="289" t="str">
        <f t="shared" ca="1" si="166"/>
        <v/>
      </c>
      <c r="B114" s="303">
        <f t="shared" si="212"/>
        <v>106</v>
      </c>
      <c r="C114" s="304" t="s">
        <v>279</v>
      </c>
      <c r="D114" s="303" t="s">
        <v>1</v>
      </c>
      <c r="E114" s="303">
        <v>7</v>
      </c>
      <c r="F114" s="305">
        <v>1</v>
      </c>
      <c r="G114" s="305">
        <v>2</v>
      </c>
      <c r="H114" s="305">
        <v>1</v>
      </c>
      <c r="I114" s="305">
        <v>2</v>
      </c>
      <c r="J114" s="305">
        <v>2</v>
      </c>
      <c r="K114" s="305">
        <v>2</v>
      </c>
      <c r="L114" s="305">
        <v>2</v>
      </c>
      <c r="M114" s="305"/>
      <c r="N114" s="305">
        <f>SUM($F114:G114)</f>
        <v>3</v>
      </c>
      <c r="O114" s="305">
        <f>SUM($F114:H114)</f>
        <v>4</v>
      </c>
      <c r="P114" s="305">
        <f>SUM($F114:I114)</f>
        <v>6</v>
      </c>
      <c r="Q114" s="305">
        <f>SUM($F114:J114)</f>
        <v>8</v>
      </c>
      <c r="R114" s="305">
        <f>SUM($F114:K114)</f>
        <v>10</v>
      </c>
      <c r="S114" s="305">
        <f>SUM($F114:L114)</f>
        <v>12</v>
      </c>
      <c r="T114" s="305"/>
      <c r="U114" s="304"/>
      <c r="V114" s="303" t="str">
        <f t="shared" si="186"/>
        <v>Db</v>
      </c>
      <c r="W114" s="303" t="str">
        <f t="shared" ca="1" si="187"/>
        <v>D</v>
      </c>
      <c r="X114" s="303" t="str">
        <f t="shared" ca="1" si="188"/>
        <v>E</v>
      </c>
      <c r="Y114" s="303" t="str">
        <f t="shared" ca="1" si="189"/>
        <v>F</v>
      </c>
      <c r="Z114" s="303" t="str">
        <f t="shared" ca="1" si="190"/>
        <v>G</v>
      </c>
      <c r="AA114" s="303" t="str">
        <f t="shared" ca="1" si="191"/>
        <v>A</v>
      </c>
      <c r="AB114" s="303" t="str">
        <f t="shared" ca="1" si="192"/>
        <v>B</v>
      </c>
      <c r="AC114" s="303"/>
      <c r="AD114" s="304">
        <f t="shared" si="194"/>
        <v>166</v>
      </c>
      <c r="AE114" s="304">
        <f t="shared" ca="1" si="195"/>
        <v>68</v>
      </c>
      <c r="AF114" s="304">
        <f t="shared" ca="1" si="196"/>
        <v>69</v>
      </c>
      <c r="AG114" s="304">
        <f t="shared" ca="1" si="197"/>
        <v>70</v>
      </c>
      <c r="AH114" s="304">
        <f t="shared" ca="1" si="198"/>
        <v>71</v>
      </c>
      <c r="AI114" s="304">
        <f t="shared" ca="1" si="199"/>
        <v>65</v>
      </c>
      <c r="AJ114" s="304">
        <f t="shared" ca="1" si="200"/>
        <v>66</v>
      </c>
      <c r="AK114" s="304"/>
      <c r="AL114" s="294" t="str">
        <f t="shared" si="220"/>
        <v>Db dim</v>
      </c>
      <c r="AM114" s="294" t="str">
        <f ca="1">_xlfn.CONCAT(W114," min")</f>
        <v>D min</v>
      </c>
      <c r="AN114" s="294" t="str">
        <f ca="1">_xlfn.CONCAT(X114," min")</f>
        <v>E min</v>
      </c>
      <c r="AO114" s="294" t="str">
        <f ca="1">_xlfn.CONCAT(Y114," aug")</f>
        <v>F aug</v>
      </c>
      <c r="AP114" s="294" t="str">
        <f ca="1">_xlfn.CONCAT(Z114," maj")</f>
        <v>G maj</v>
      </c>
      <c r="AQ114" s="294" t="str">
        <f ca="1">_xlfn.CONCAT(AA114," maj")</f>
        <v>A maj</v>
      </c>
      <c r="AR114" s="294" t="str">
        <f ca="1">_xlfn.CONCAT(AB114," dim")</f>
        <v>B dim</v>
      </c>
      <c r="AS114" s="294"/>
      <c r="AT114" s="294" t="str">
        <f t="shared" ca="1" si="218"/>
        <v/>
      </c>
      <c r="AU114" s="294" t="str">
        <f t="shared" ca="1" si="218"/>
        <v/>
      </c>
      <c r="AV114" s="294" t="str">
        <f t="shared" ca="1" si="218"/>
        <v/>
      </c>
      <c r="AW114" s="294" t="str">
        <f t="shared" ca="1" si="218"/>
        <v/>
      </c>
      <c r="AX114" s="294" t="str">
        <f t="shared" ca="1" si="218"/>
        <v/>
      </c>
      <c r="AY114" s="294">
        <f t="shared" ca="1" si="218"/>
        <v>1</v>
      </c>
      <c r="AZ114" s="294" t="str">
        <f t="shared" ca="1" si="218"/>
        <v/>
      </c>
      <c r="BA114" s="294">
        <f t="shared" ca="1" si="218"/>
        <v>1</v>
      </c>
      <c r="BB114" s="294" t="str">
        <f t="shared" ca="1" si="218"/>
        <v/>
      </c>
      <c r="BC114" s="294" t="str">
        <f t="shared" ca="1" si="218"/>
        <v/>
      </c>
      <c r="BD114" s="294" t="str">
        <f t="shared" ca="1" si="218"/>
        <v/>
      </c>
      <c r="BE114" s="294" t="str">
        <f t="shared" ca="1" si="218"/>
        <v/>
      </c>
      <c r="BF114" s="289">
        <f t="shared" ca="1" si="202"/>
        <v>2</v>
      </c>
      <c r="BG114" s="302">
        <f t="shared" ca="1" si="203"/>
        <v>28.571428571428569</v>
      </c>
      <c r="BH114" s="289" t="str">
        <f t="shared" ca="1" si="204"/>
        <v/>
      </c>
      <c r="BI114" s="289" t="str">
        <f t="shared" ca="1" si="205"/>
        <v/>
      </c>
      <c r="BJ114" s="289" t="str">
        <f t="shared" ca="1" si="206"/>
        <v/>
      </c>
      <c r="BK114" s="289" t="str">
        <f t="shared" ca="1" si="207"/>
        <v/>
      </c>
      <c r="BL114" s="289" t="str">
        <f t="shared" ca="1" si="208"/>
        <v/>
      </c>
      <c r="BM114" s="289" t="str">
        <f t="shared" ca="1" si="209"/>
        <v/>
      </c>
      <c r="BN114" s="289" t="str">
        <f t="shared" ca="1" si="210"/>
        <v/>
      </c>
      <c r="BO114" s="289" t="str">
        <f t="shared" ca="1" si="211"/>
        <v/>
      </c>
      <c r="BP114" s="289"/>
      <c r="BQ114" s="83">
        <f t="shared" ca="1" si="265"/>
        <v>6</v>
      </c>
      <c r="BR114" s="82">
        <f t="shared" ca="1" si="266"/>
        <v>5</v>
      </c>
      <c r="BS114" s="83">
        <f t="shared" ca="1" si="267"/>
        <v>30</v>
      </c>
      <c r="BT114" s="52" t="str">
        <f t="shared" ca="1" si="261"/>
        <v>A39</v>
      </c>
      <c r="BU114" s="51"/>
      <c r="BV114" s="52" t="str">
        <f t="shared" ca="1" si="262"/>
        <v>A45</v>
      </c>
      <c r="BW114" s="84">
        <f ca="1">VLOOKUP($BJ$6,INDIRECT($BT114):$BP$861,2,FALSE)</f>
        <v>37</v>
      </c>
      <c r="BX114" s="79" t="str">
        <f t="shared" ca="1" si="247"/>
        <v>Harmonic Minor (or Mohammedan)</v>
      </c>
      <c r="BY114" s="78" t="str">
        <f t="shared" ca="1" si="248"/>
        <v>C</v>
      </c>
      <c r="BZ114" s="78" t="str">
        <f t="shared" ca="1" si="249"/>
        <v>C</v>
      </c>
      <c r="CA114" s="78" t="str">
        <f t="shared" ca="1" si="250"/>
        <v>D</v>
      </c>
      <c r="CB114" s="78" t="str">
        <f t="shared" ca="1" si="251"/>
        <v>Eb</v>
      </c>
      <c r="CC114" s="78" t="str">
        <f t="shared" ca="1" si="221"/>
        <v>F</v>
      </c>
      <c r="CD114" s="78" t="str">
        <f t="shared" ca="1" si="222"/>
        <v>G</v>
      </c>
      <c r="CE114" s="78" t="str">
        <f t="shared" ca="1" si="223"/>
        <v>Ab</v>
      </c>
      <c r="CF114" s="78" t="str">
        <f t="shared" ca="1" si="224"/>
        <v>B</v>
      </c>
      <c r="CG114" s="78" t="str">
        <f t="shared" ca="1" si="225"/>
        <v/>
      </c>
      <c r="CH114" s="79" t="str">
        <f t="shared" ca="1" si="226"/>
        <v>C min</v>
      </c>
      <c r="CI114" s="79" t="str">
        <f t="shared" ca="1" si="227"/>
        <v>D dim</v>
      </c>
      <c r="CJ114" s="79" t="str">
        <f t="shared" ca="1" si="228"/>
        <v>Eb aug</v>
      </c>
      <c r="CK114" s="79" t="str">
        <f t="shared" ca="1" si="229"/>
        <v>F min</v>
      </c>
      <c r="CL114" s="79" t="str">
        <f t="shared" ca="1" si="230"/>
        <v>G maj</v>
      </c>
      <c r="CM114" s="79" t="str">
        <f t="shared" ca="1" si="231"/>
        <v>Ab maj</v>
      </c>
      <c r="CN114" s="79" t="str">
        <f t="shared" ca="1" si="232"/>
        <v>B dim</v>
      </c>
      <c r="CO114" s="79" t="str">
        <f t="shared" ca="1" si="233"/>
        <v/>
      </c>
      <c r="CP114" s="80">
        <f t="shared" ca="1" si="252"/>
        <v>42.857142857142854</v>
      </c>
      <c r="CQ114" s="78">
        <f t="shared" ca="1" si="253"/>
        <v>6</v>
      </c>
      <c r="DA114" s="81">
        <f t="shared" ca="1" si="268"/>
        <v>6</v>
      </c>
      <c r="DB114" s="82">
        <f t="shared" ca="1" si="269"/>
        <v>5</v>
      </c>
      <c r="DC114" s="83">
        <f t="shared" ca="1" si="270"/>
        <v>30</v>
      </c>
      <c r="DD114" s="52" t="str">
        <f t="shared" ca="1" si="263"/>
        <v>A39</v>
      </c>
      <c r="DE114" s="51"/>
      <c r="DF114" s="52" t="str">
        <f t="shared" ca="1" si="264"/>
        <v>A45</v>
      </c>
      <c r="DG114" s="84">
        <f ca="1">VLOOKUP($BJ$6,INDIRECT($BT114):$BP$861,2,FALSE)</f>
        <v>37</v>
      </c>
      <c r="DH114" s="79" t="str">
        <f t="shared" ca="1" si="254"/>
        <v>Harmonic Minor (or Mohammedan)</v>
      </c>
      <c r="DI114" s="78" t="str">
        <f t="shared" ca="1" si="255"/>
        <v>C</v>
      </c>
      <c r="DJ114" s="78" t="str">
        <f t="shared" ca="1" si="256"/>
        <v>C</v>
      </c>
      <c r="DK114" s="78" t="str">
        <f t="shared" ca="1" si="257"/>
        <v>D</v>
      </c>
      <c r="DL114" s="78" t="str">
        <f t="shared" ca="1" si="258"/>
        <v>Eb</v>
      </c>
      <c r="DM114" s="78" t="str">
        <f t="shared" ca="1" si="234"/>
        <v>F</v>
      </c>
      <c r="DN114" s="78" t="str">
        <f t="shared" ca="1" si="235"/>
        <v>G</v>
      </c>
      <c r="DO114" s="78" t="str">
        <f t="shared" ca="1" si="236"/>
        <v>Ab</v>
      </c>
      <c r="DP114" s="78" t="str">
        <f t="shared" ca="1" si="237"/>
        <v>B</v>
      </c>
      <c r="DQ114" s="78" t="str">
        <f t="shared" ca="1" si="238"/>
        <v/>
      </c>
      <c r="DR114" s="79" t="str">
        <f t="shared" ca="1" si="239"/>
        <v>C min</v>
      </c>
      <c r="DS114" s="79" t="str">
        <f t="shared" ca="1" si="240"/>
        <v>D dim</v>
      </c>
      <c r="DT114" s="79" t="str">
        <f t="shared" ca="1" si="241"/>
        <v>Eb aug</v>
      </c>
      <c r="DU114" s="79" t="str">
        <f t="shared" ca="1" si="242"/>
        <v>F min</v>
      </c>
      <c r="DV114" s="79" t="str">
        <f t="shared" ca="1" si="243"/>
        <v>G maj</v>
      </c>
      <c r="DW114" s="79" t="str">
        <f t="shared" ca="1" si="244"/>
        <v>Ab maj</v>
      </c>
      <c r="DX114" s="79" t="str">
        <f t="shared" ca="1" si="245"/>
        <v>B dim</v>
      </c>
      <c r="DY114" s="79" t="str">
        <f t="shared" ca="1" si="246"/>
        <v/>
      </c>
      <c r="DZ114" s="80">
        <f t="shared" ca="1" si="259"/>
        <v>42.857142857142854</v>
      </c>
      <c r="EA114" s="78">
        <f t="shared" ca="1" si="260"/>
        <v>6</v>
      </c>
    </row>
    <row r="115" spans="1:131" s="85" customFormat="1" ht="16.2" thickBot="1" x14ac:dyDescent="0.35">
      <c r="A115" s="289" t="str">
        <f t="shared" ca="1" si="166"/>
        <v/>
      </c>
      <c r="B115" s="303">
        <f t="shared" si="212"/>
        <v>107</v>
      </c>
      <c r="C115" s="304" t="s">
        <v>280</v>
      </c>
      <c r="D115" s="303" t="s">
        <v>1</v>
      </c>
      <c r="E115" s="303">
        <v>7</v>
      </c>
      <c r="F115" s="305">
        <v>1</v>
      </c>
      <c r="G115" s="305">
        <v>2</v>
      </c>
      <c r="H115" s="305">
        <v>1</v>
      </c>
      <c r="I115" s="305">
        <v>2</v>
      </c>
      <c r="J115" s="305">
        <v>2</v>
      </c>
      <c r="K115" s="305">
        <v>1</v>
      </c>
      <c r="L115" s="305">
        <v>3</v>
      </c>
      <c r="M115" s="305"/>
      <c r="N115" s="305">
        <f>SUM($F115:G115)</f>
        <v>3</v>
      </c>
      <c r="O115" s="305">
        <f>SUM($F115:H115)</f>
        <v>4</v>
      </c>
      <c r="P115" s="305">
        <f>SUM($F115:I115)</f>
        <v>6</v>
      </c>
      <c r="Q115" s="305">
        <f>SUM($F115:J115)</f>
        <v>8</v>
      </c>
      <c r="R115" s="305">
        <f>SUM($F115:K115)</f>
        <v>9</v>
      </c>
      <c r="S115" s="305">
        <f>SUM($F115:L115)</f>
        <v>12</v>
      </c>
      <c r="T115" s="305"/>
      <c r="U115" s="304"/>
      <c r="V115" s="303" t="str">
        <f t="shared" si="186"/>
        <v>Db</v>
      </c>
      <c r="W115" s="303" t="str">
        <f t="shared" ca="1" si="187"/>
        <v>D</v>
      </c>
      <c r="X115" s="303" t="str">
        <f t="shared" ca="1" si="188"/>
        <v>E</v>
      </c>
      <c r="Y115" s="303" t="str">
        <f t="shared" ca="1" si="189"/>
        <v>F</v>
      </c>
      <c r="Z115" s="303" t="str">
        <f t="shared" ca="1" si="190"/>
        <v>G</v>
      </c>
      <c r="AA115" s="303" t="str">
        <f t="shared" ca="1" si="191"/>
        <v>A</v>
      </c>
      <c r="AB115" s="303" t="str">
        <f t="shared" ca="1" si="192"/>
        <v>Bb</v>
      </c>
      <c r="AC115" s="303"/>
      <c r="AD115" s="304">
        <f t="shared" si="194"/>
        <v>166</v>
      </c>
      <c r="AE115" s="304">
        <f t="shared" ca="1" si="195"/>
        <v>68</v>
      </c>
      <c r="AF115" s="304">
        <f t="shared" ca="1" si="196"/>
        <v>69</v>
      </c>
      <c r="AG115" s="304">
        <f t="shared" ca="1" si="197"/>
        <v>70</v>
      </c>
      <c r="AH115" s="304">
        <f t="shared" ca="1" si="198"/>
        <v>71</v>
      </c>
      <c r="AI115" s="304">
        <f t="shared" ca="1" si="199"/>
        <v>65</v>
      </c>
      <c r="AJ115" s="304">
        <f t="shared" ca="1" si="200"/>
        <v>164</v>
      </c>
      <c r="AK115" s="304"/>
      <c r="AL115" s="294" t="str">
        <f t="shared" si="220"/>
        <v>Db dim</v>
      </c>
      <c r="AM115" s="294" t="str">
        <f ca="1">_xlfn.CONCAT(W115," min")</f>
        <v>D min</v>
      </c>
      <c r="AN115" s="294" t="str">
        <f ca="1">_xlfn.CONCAT(X115," dim")</f>
        <v>E dim</v>
      </c>
      <c r="AO115" s="294" t="str">
        <f ca="1">_xlfn.CONCAT(Y115," aug")</f>
        <v>F aug</v>
      </c>
      <c r="AP115" s="294" t="str">
        <f ca="1">_xlfn.CONCAT(Z115," min")</f>
        <v>G min</v>
      </c>
      <c r="AQ115" s="294" t="str">
        <f ca="1">_xlfn.CONCAT(AA115," maj")</f>
        <v>A maj</v>
      </c>
      <c r="AR115" s="294" t="str">
        <f ca="1">_xlfn.CONCAT(AB115," maj")</f>
        <v>Bb maj</v>
      </c>
      <c r="AS115" s="294"/>
      <c r="AT115" s="294" t="str">
        <f t="shared" ca="1" si="218"/>
        <v/>
      </c>
      <c r="AU115" s="294" t="str">
        <f t="shared" ca="1" si="218"/>
        <v/>
      </c>
      <c r="AV115" s="294" t="str">
        <f t="shared" ca="1" si="218"/>
        <v/>
      </c>
      <c r="AW115" s="294" t="str">
        <f t="shared" ca="1" si="218"/>
        <v/>
      </c>
      <c r="AX115" s="294" t="str">
        <f t="shared" ca="1" si="218"/>
        <v/>
      </c>
      <c r="AY115" s="294">
        <f t="shared" ca="1" si="218"/>
        <v>1</v>
      </c>
      <c r="AZ115" s="294" t="str">
        <f t="shared" ca="1" si="218"/>
        <v/>
      </c>
      <c r="BA115" s="294">
        <f t="shared" ca="1" si="218"/>
        <v>1</v>
      </c>
      <c r="BB115" s="294" t="str">
        <f t="shared" ca="1" si="218"/>
        <v/>
      </c>
      <c r="BC115" s="294" t="str">
        <f t="shared" ca="1" si="218"/>
        <v/>
      </c>
      <c r="BD115" s="294" t="str">
        <f t="shared" ca="1" si="218"/>
        <v/>
      </c>
      <c r="BE115" s="294" t="str">
        <f t="shared" ca="1" si="218"/>
        <v/>
      </c>
      <c r="BF115" s="289">
        <f t="shared" ca="1" si="202"/>
        <v>2</v>
      </c>
      <c r="BG115" s="302">
        <f t="shared" ca="1" si="203"/>
        <v>28.571428571428569</v>
      </c>
      <c r="BH115" s="289" t="str">
        <f t="shared" ca="1" si="204"/>
        <v/>
      </c>
      <c r="BI115" s="289" t="str">
        <f t="shared" ca="1" si="205"/>
        <v/>
      </c>
      <c r="BJ115" s="289" t="str">
        <f t="shared" ca="1" si="206"/>
        <v/>
      </c>
      <c r="BK115" s="289" t="str">
        <f t="shared" ca="1" si="207"/>
        <v/>
      </c>
      <c r="BL115" s="289" t="str">
        <f t="shared" ca="1" si="208"/>
        <v/>
      </c>
      <c r="BM115" s="289" t="str">
        <f t="shared" ca="1" si="209"/>
        <v/>
      </c>
      <c r="BN115" s="289" t="str">
        <f t="shared" ca="1" si="210"/>
        <v/>
      </c>
      <c r="BO115" s="289" t="str">
        <f t="shared" ca="1" si="211"/>
        <v/>
      </c>
      <c r="BP115" s="289"/>
      <c r="BQ115" s="83">
        <f t="shared" ca="1" si="265"/>
        <v>6</v>
      </c>
      <c r="BR115" s="82">
        <f t="shared" ca="1" si="266"/>
        <v>6</v>
      </c>
      <c r="BS115" s="83">
        <f t="shared" ca="1" si="267"/>
        <v>37</v>
      </c>
      <c r="BT115" s="52" t="str">
        <f t="shared" ca="1" si="261"/>
        <v>A46</v>
      </c>
      <c r="BU115" s="51"/>
      <c r="BV115" s="52" t="str">
        <f t="shared" ca="1" si="262"/>
        <v>A47</v>
      </c>
      <c r="BW115" s="84">
        <f ca="1">VLOOKUP($BJ$6,INDIRECT($BT115):$BP$861,2,FALSE)</f>
        <v>39</v>
      </c>
      <c r="BX115" s="79" t="str">
        <f t="shared" ca="1" si="247"/>
        <v>Melodic Minor {ascending}</v>
      </c>
      <c r="BY115" s="78" t="str">
        <f t="shared" ca="1" si="248"/>
        <v>C</v>
      </c>
      <c r="BZ115" s="78" t="str">
        <f t="shared" ca="1" si="249"/>
        <v>C</v>
      </c>
      <c r="CA115" s="78" t="str">
        <f t="shared" ca="1" si="250"/>
        <v>D</v>
      </c>
      <c r="CB115" s="78" t="str">
        <f t="shared" ca="1" si="251"/>
        <v>Eb</v>
      </c>
      <c r="CC115" s="78" t="str">
        <f t="shared" ca="1" si="221"/>
        <v>F</v>
      </c>
      <c r="CD115" s="78" t="str">
        <f t="shared" ca="1" si="222"/>
        <v>G</v>
      </c>
      <c r="CE115" s="78" t="str">
        <f t="shared" ca="1" si="223"/>
        <v>A</v>
      </c>
      <c r="CF115" s="78" t="str">
        <f t="shared" ca="1" si="224"/>
        <v>B</v>
      </c>
      <c r="CG115" s="78" t="str">
        <f t="shared" ca="1" si="225"/>
        <v/>
      </c>
      <c r="CH115" s="79" t="str">
        <f t="shared" ca="1" si="226"/>
        <v>C min</v>
      </c>
      <c r="CI115" s="79" t="str">
        <f t="shared" ca="1" si="227"/>
        <v>D min</v>
      </c>
      <c r="CJ115" s="79" t="str">
        <f t="shared" ca="1" si="228"/>
        <v>Eb aug</v>
      </c>
      <c r="CK115" s="79" t="str">
        <f t="shared" ca="1" si="229"/>
        <v>F maj</v>
      </c>
      <c r="CL115" s="79" t="str">
        <f t="shared" ca="1" si="230"/>
        <v>G maj</v>
      </c>
      <c r="CM115" s="79" t="str">
        <f t="shared" ca="1" si="231"/>
        <v>A dim</v>
      </c>
      <c r="CN115" s="79" t="str">
        <f t="shared" ca="1" si="232"/>
        <v>B dim</v>
      </c>
      <c r="CO115" s="79" t="str">
        <f t="shared" ca="1" si="233"/>
        <v/>
      </c>
      <c r="CP115" s="80">
        <f t="shared" ca="1" si="252"/>
        <v>42.857142857142854</v>
      </c>
      <c r="CQ115" s="78">
        <f t="shared" ca="1" si="253"/>
        <v>6</v>
      </c>
      <c r="DA115" s="81">
        <f t="shared" ca="1" si="268"/>
        <v>6</v>
      </c>
      <c r="DB115" s="82">
        <f t="shared" ca="1" si="269"/>
        <v>6</v>
      </c>
      <c r="DC115" s="83">
        <f t="shared" ca="1" si="270"/>
        <v>37</v>
      </c>
      <c r="DD115" s="52" t="str">
        <f t="shared" ca="1" si="263"/>
        <v>A46</v>
      </c>
      <c r="DE115" s="51"/>
      <c r="DF115" s="52" t="str">
        <f t="shared" ca="1" si="264"/>
        <v>A47</v>
      </c>
      <c r="DG115" s="84">
        <f ca="1">VLOOKUP($BJ$6,INDIRECT($BT115):$BP$861,2,FALSE)</f>
        <v>39</v>
      </c>
      <c r="DH115" s="79" t="str">
        <f t="shared" ca="1" si="254"/>
        <v>Melodic Minor {ascending}</v>
      </c>
      <c r="DI115" s="78" t="str">
        <f t="shared" ca="1" si="255"/>
        <v>C</v>
      </c>
      <c r="DJ115" s="78" t="str">
        <f t="shared" ca="1" si="256"/>
        <v>C</v>
      </c>
      <c r="DK115" s="78" t="str">
        <f t="shared" ca="1" si="257"/>
        <v>D</v>
      </c>
      <c r="DL115" s="78" t="str">
        <f t="shared" ca="1" si="258"/>
        <v>Eb</v>
      </c>
      <c r="DM115" s="78" t="str">
        <f t="shared" ca="1" si="234"/>
        <v>F</v>
      </c>
      <c r="DN115" s="78" t="str">
        <f t="shared" ca="1" si="235"/>
        <v>G</v>
      </c>
      <c r="DO115" s="78" t="str">
        <f t="shared" ca="1" si="236"/>
        <v>A</v>
      </c>
      <c r="DP115" s="78" t="str">
        <f t="shared" ca="1" si="237"/>
        <v>B</v>
      </c>
      <c r="DQ115" s="78" t="str">
        <f t="shared" ca="1" si="238"/>
        <v/>
      </c>
      <c r="DR115" s="79" t="str">
        <f t="shared" ca="1" si="239"/>
        <v>C min</v>
      </c>
      <c r="DS115" s="79" t="str">
        <f t="shared" ca="1" si="240"/>
        <v>D min</v>
      </c>
      <c r="DT115" s="79" t="str">
        <f t="shared" ca="1" si="241"/>
        <v>Eb aug</v>
      </c>
      <c r="DU115" s="79" t="str">
        <f t="shared" ca="1" si="242"/>
        <v>F maj</v>
      </c>
      <c r="DV115" s="79" t="str">
        <f t="shared" ca="1" si="243"/>
        <v>G maj</v>
      </c>
      <c r="DW115" s="79" t="str">
        <f t="shared" ca="1" si="244"/>
        <v>A dim</v>
      </c>
      <c r="DX115" s="79" t="str">
        <f t="shared" ca="1" si="245"/>
        <v>B dim</v>
      </c>
      <c r="DY115" s="79" t="str">
        <f t="shared" ca="1" si="246"/>
        <v/>
      </c>
      <c r="DZ115" s="80">
        <f t="shared" ca="1" si="259"/>
        <v>42.857142857142854</v>
      </c>
      <c r="EA115" s="78">
        <f t="shared" ca="1" si="260"/>
        <v>6</v>
      </c>
    </row>
    <row r="116" spans="1:131" s="85" customFormat="1" ht="16.2" thickBot="1" x14ac:dyDescent="0.35">
      <c r="A116" s="289" t="str">
        <f t="shared" ca="1" si="166"/>
        <v/>
      </c>
      <c r="B116" s="303">
        <f t="shared" si="212"/>
        <v>108</v>
      </c>
      <c r="C116" s="304" t="s">
        <v>281</v>
      </c>
      <c r="D116" s="303" t="s">
        <v>1</v>
      </c>
      <c r="E116" s="303">
        <v>7</v>
      </c>
      <c r="F116" s="305">
        <v>2</v>
      </c>
      <c r="G116" s="305">
        <v>1</v>
      </c>
      <c r="H116" s="305">
        <v>2</v>
      </c>
      <c r="I116" s="305">
        <v>2</v>
      </c>
      <c r="J116" s="305">
        <v>1</v>
      </c>
      <c r="K116" s="305">
        <v>3</v>
      </c>
      <c r="L116" s="305">
        <v>1</v>
      </c>
      <c r="M116" s="305"/>
      <c r="N116" s="305">
        <f>SUM($F116:G116)</f>
        <v>3</v>
      </c>
      <c r="O116" s="305">
        <f>SUM($F116:H116)</f>
        <v>5</v>
      </c>
      <c r="P116" s="305">
        <f>SUM($F116:I116)</f>
        <v>7</v>
      </c>
      <c r="Q116" s="305">
        <f>SUM($F116:J116)</f>
        <v>8</v>
      </c>
      <c r="R116" s="305">
        <f>SUM($F116:K116)</f>
        <v>11</v>
      </c>
      <c r="S116" s="305">
        <f>SUM($F116:L116)</f>
        <v>12</v>
      </c>
      <c r="T116" s="305"/>
      <c r="U116" s="304"/>
      <c r="V116" s="303" t="str">
        <f t="shared" si="186"/>
        <v>Db</v>
      </c>
      <c r="W116" s="303" t="str">
        <f t="shared" ca="1" si="187"/>
        <v>Eb</v>
      </c>
      <c r="X116" s="303" t="str">
        <f t="shared" ca="1" si="188"/>
        <v>E</v>
      </c>
      <c r="Y116" s="303" t="str">
        <f t="shared" ca="1" si="189"/>
        <v>Gb</v>
      </c>
      <c r="Z116" s="303" t="str">
        <f t="shared" ca="1" si="190"/>
        <v>Ab</v>
      </c>
      <c r="AA116" s="303" t="str">
        <f t="shared" ca="1" si="191"/>
        <v>A</v>
      </c>
      <c r="AB116" s="303" t="str">
        <f t="shared" ca="1" si="192"/>
        <v>C</v>
      </c>
      <c r="AC116" s="303"/>
      <c r="AD116" s="304">
        <f t="shared" si="194"/>
        <v>166</v>
      </c>
      <c r="AE116" s="304">
        <f t="shared" ca="1" si="195"/>
        <v>167</v>
      </c>
      <c r="AF116" s="304">
        <f t="shared" ca="1" si="196"/>
        <v>69</v>
      </c>
      <c r="AG116" s="304">
        <f t="shared" ca="1" si="197"/>
        <v>169</v>
      </c>
      <c r="AH116" s="304">
        <f t="shared" ca="1" si="198"/>
        <v>163</v>
      </c>
      <c r="AI116" s="304">
        <f t="shared" ca="1" si="199"/>
        <v>65</v>
      </c>
      <c r="AJ116" s="304">
        <f t="shared" ca="1" si="200"/>
        <v>67</v>
      </c>
      <c r="AK116" s="304"/>
      <c r="AL116" s="294" t="str">
        <f>_xlfn.CONCAT(V116," min")</f>
        <v>Db min</v>
      </c>
      <c r="AM116" s="294" t="str">
        <f ca="1">_xlfn.CONCAT(W116," dim")</f>
        <v>Eb dim</v>
      </c>
      <c r="AN116" s="294" t="str">
        <f ca="1">_xlfn.CONCAT(X116," aug")</f>
        <v>E aug</v>
      </c>
      <c r="AO116" s="294" t="str">
        <f ca="1">_xlfn.CONCAT(Y116," min")</f>
        <v>Gb min</v>
      </c>
      <c r="AP116" s="294" t="str">
        <f ca="1">_xlfn.CONCAT(Z116," maj")</f>
        <v>Ab maj</v>
      </c>
      <c r="AQ116" s="294" t="str">
        <f ca="1">_xlfn.CONCAT(AA116," maj")</f>
        <v>A maj</v>
      </c>
      <c r="AR116" s="294" t="str">
        <f ca="1">_xlfn.CONCAT(AB116," dim")</f>
        <v>C dim</v>
      </c>
      <c r="AS116" s="294"/>
      <c r="AT116" s="294" t="str">
        <f t="shared" ca="1" si="218"/>
        <v/>
      </c>
      <c r="AU116" s="294" t="str">
        <f t="shared" ca="1" si="218"/>
        <v/>
      </c>
      <c r="AV116" s="294" t="str">
        <f t="shared" ca="1" si="218"/>
        <v/>
      </c>
      <c r="AW116" s="294">
        <f t="shared" ca="1" si="218"/>
        <v>1</v>
      </c>
      <c r="AX116" s="294" t="str">
        <f t="shared" ca="1" si="218"/>
        <v/>
      </c>
      <c r="AY116" s="294" t="str">
        <f t="shared" ca="1" si="218"/>
        <v/>
      </c>
      <c r="AZ116" s="294" t="str">
        <f t="shared" ca="1" si="218"/>
        <v/>
      </c>
      <c r="BA116" s="294" t="str">
        <f t="shared" ca="1" si="218"/>
        <v/>
      </c>
      <c r="BB116" s="294" t="str">
        <f t="shared" ca="1" si="218"/>
        <v/>
      </c>
      <c r="BC116" s="294" t="str">
        <f t="shared" ca="1" si="218"/>
        <v/>
      </c>
      <c r="BD116" s="294" t="str">
        <f t="shared" ca="1" si="218"/>
        <v/>
      </c>
      <c r="BE116" s="294" t="str">
        <f t="shared" ca="1" si="218"/>
        <v/>
      </c>
      <c r="BF116" s="289">
        <f t="shared" ca="1" si="202"/>
        <v>1</v>
      </c>
      <c r="BG116" s="302">
        <f t="shared" ca="1" si="203"/>
        <v>14.285714285714285</v>
      </c>
      <c r="BH116" s="289" t="str">
        <f t="shared" ca="1" si="204"/>
        <v/>
      </c>
      <c r="BI116" s="289" t="str">
        <f t="shared" ca="1" si="205"/>
        <v/>
      </c>
      <c r="BJ116" s="289" t="str">
        <f t="shared" ca="1" si="206"/>
        <v/>
      </c>
      <c r="BK116" s="289" t="str">
        <f t="shared" ca="1" si="207"/>
        <v/>
      </c>
      <c r="BL116" s="289" t="str">
        <f t="shared" ca="1" si="208"/>
        <v/>
      </c>
      <c r="BM116" s="289" t="str">
        <f t="shared" ca="1" si="209"/>
        <v/>
      </c>
      <c r="BN116" s="289" t="str">
        <f t="shared" ca="1" si="210"/>
        <v/>
      </c>
      <c r="BO116" s="289" t="str">
        <f t="shared" ca="1" si="211"/>
        <v/>
      </c>
      <c r="BP116" s="289"/>
      <c r="BQ116" s="83">
        <f t="shared" ca="1" si="265"/>
        <v>6</v>
      </c>
      <c r="BR116" s="82">
        <f t="shared" ca="1" si="266"/>
        <v>7</v>
      </c>
      <c r="BS116" s="83">
        <f t="shared" ca="1" si="267"/>
        <v>39</v>
      </c>
      <c r="BT116" s="52" t="str">
        <f t="shared" ca="1" si="261"/>
        <v>A48</v>
      </c>
      <c r="BU116" s="51"/>
      <c r="BV116" s="52" t="str">
        <f t="shared" ca="1" si="262"/>
        <v>A52</v>
      </c>
      <c r="BW116" s="84">
        <f ca="1">VLOOKUP($BJ$6,INDIRECT($BT116):$BP$861,2,FALSE)</f>
        <v>44</v>
      </c>
      <c r="BX116" s="79" t="str">
        <f t="shared" ca="1" si="247"/>
        <v>Neopolitan</v>
      </c>
      <c r="BY116" s="78" t="str">
        <f t="shared" ca="1" si="248"/>
        <v>C</v>
      </c>
      <c r="BZ116" s="78" t="str">
        <f t="shared" ca="1" si="249"/>
        <v>C</v>
      </c>
      <c r="CA116" s="78" t="str">
        <f t="shared" ca="1" si="250"/>
        <v>Db</v>
      </c>
      <c r="CB116" s="78" t="str">
        <f t="shared" ca="1" si="251"/>
        <v>Eb</v>
      </c>
      <c r="CC116" s="78" t="str">
        <f t="shared" ca="1" si="221"/>
        <v>F</v>
      </c>
      <c r="CD116" s="78" t="str">
        <f t="shared" ca="1" si="222"/>
        <v>G</v>
      </c>
      <c r="CE116" s="78" t="str">
        <f t="shared" ca="1" si="223"/>
        <v>Ab</v>
      </c>
      <c r="CF116" s="78" t="str">
        <f t="shared" ca="1" si="224"/>
        <v>B</v>
      </c>
      <c r="CG116" s="78" t="str">
        <f t="shared" ca="1" si="225"/>
        <v/>
      </c>
      <c r="CH116" s="79" t="str">
        <f t="shared" ca="1" si="226"/>
        <v>C min</v>
      </c>
      <c r="CI116" s="79" t="str">
        <f t="shared" ca="1" si="227"/>
        <v>Db maj</v>
      </c>
      <c r="CJ116" s="79" t="str">
        <f t="shared" ca="1" si="228"/>
        <v>Eb aug</v>
      </c>
      <c r="CK116" s="79" t="str">
        <f t="shared" ca="1" si="229"/>
        <v>F min</v>
      </c>
      <c r="CL116" s="79" t="str">
        <f t="shared" ca="1" si="230"/>
        <v>G alt b</v>
      </c>
      <c r="CM116" s="79" t="str">
        <f t="shared" ca="1" si="231"/>
        <v>Ab maj</v>
      </c>
      <c r="CN116" s="79" t="str">
        <f t="shared" ca="1" si="232"/>
        <v>*Db7</v>
      </c>
      <c r="CO116" s="79" t="str">
        <f t="shared" ca="1" si="233"/>
        <v/>
      </c>
      <c r="CP116" s="80">
        <f t="shared" ca="1" si="252"/>
        <v>42.857142857142854</v>
      </c>
      <c r="CQ116" s="78">
        <f t="shared" ca="1" si="253"/>
        <v>6</v>
      </c>
      <c r="DA116" s="81">
        <f t="shared" ca="1" si="268"/>
        <v>6</v>
      </c>
      <c r="DB116" s="82">
        <f t="shared" ca="1" si="269"/>
        <v>7</v>
      </c>
      <c r="DC116" s="83">
        <f t="shared" ca="1" si="270"/>
        <v>39</v>
      </c>
      <c r="DD116" s="52" t="str">
        <f t="shared" ca="1" si="263"/>
        <v>A48</v>
      </c>
      <c r="DE116" s="51"/>
      <c r="DF116" s="52" t="str">
        <f t="shared" ca="1" si="264"/>
        <v>A52</v>
      </c>
      <c r="DG116" s="84">
        <f ca="1">VLOOKUP($BJ$6,INDIRECT($BT116):$BP$861,2,FALSE)</f>
        <v>44</v>
      </c>
      <c r="DH116" s="79" t="str">
        <f t="shared" ca="1" si="254"/>
        <v>Neopolitan</v>
      </c>
      <c r="DI116" s="78" t="str">
        <f t="shared" ca="1" si="255"/>
        <v>C</v>
      </c>
      <c r="DJ116" s="78" t="str">
        <f t="shared" ca="1" si="256"/>
        <v>C</v>
      </c>
      <c r="DK116" s="78" t="str">
        <f t="shared" ca="1" si="257"/>
        <v>Db</v>
      </c>
      <c r="DL116" s="78" t="str">
        <f t="shared" ca="1" si="258"/>
        <v>Eb</v>
      </c>
      <c r="DM116" s="78" t="str">
        <f t="shared" ca="1" si="234"/>
        <v>F</v>
      </c>
      <c r="DN116" s="78" t="str">
        <f t="shared" ca="1" si="235"/>
        <v>G</v>
      </c>
      <c r="DO116" s="78" t="str">
        <f t="shared" ca="1" si="236"/>
        <v>Ab</v>
      </c>
      <c r="DP116" s="78" t="str">
        <f t="shared" ca="1" si="237"/>
        <v>B</v>
      </c>
      <c r="DQ116" s="78" t="str">
        <f t="shared" ca="1" si="238"/>
        <v/>
      </c>
      <c r="DR116" s="79" t="str">
        <f t="shared" ca="1" si="239"/>
        <v>C min</v>
      </c>
      <c r="DS116" s="79" t="str">
        <f t="shared" ca="1" si="240"/>
        <v>Db maj</v>
      </c>
      <c r="DT116" s="79" t="str">
        <f t="shared" ca="1" si="241"/>
        <v>Eb aug</v>
      </c>
      <c r="DU116" s="79" t="str">
        <f t="shared" ca="1" si="242"/>
        <v>F min</v>
      </c>
      <c r="DV116" s="79" t="str">
        <f t="shared" ca="1" si="243"/>
        <v>G alt b</v>
      </c>
      <c r="DW116" s="79" t="str">
        <f t="shared" ca="1" si="244"/>
        <v>Ab maj</v>
      </c>
      <c r="DX116" s="79" t="str">
        <f t="shared" ca="1" si="245"/>
        <v>*Db7</v>
      </c>
      <c r="DY116" s="79" t="str">
        <f t="shared" ca="1" si="246"/>
        <v/>
      </c>
      <c r="DZ116" s="80">
        <f t="shared" ca="1" si="259"/>
        <v>42.857142857142854</v>
      </c>
      <c r="EA116" s="78">
        <f t="shared" ca="1" si="260"/>
        <v>6</v>
      </c>
    </row>
    <row r="117" spans="1:131" s="85" customFormat="1" ht="16.2" thickBot="1" x14ac:dyDescent="0.35">
      <c r="A117" s="289" t="str">
        <f t="shared" ca="1" si="166"/>
        <v/>
      </c>
      <c r="B117" s="303">
        <f t="shared" si="212"/>
        <v>109</v>
      </c>
      <c r="C117" s="304" t="s">
        <v>273</v>
      </c>
      <c r="D117" s="303" t="s">
        <v>1</v>
      </c>
      <c r="E117" s="303">
        <v>7</v>
      </c>
      <c r="F117" s="305">
        <v>1</v>
      </c>
      <c r="G117" s="305">
        <v>3</v>
      </c>
      <c r="H117" s="305">
        <v>1</v>
      </c>
      <c r="I117" s="305">
        <v>2</v>
      </c>
      <c r="J117" s="305">
        <v>1</v>
      </c>
      <c r="K117" s="305">
        <v>3</v>
      </c>
      <c r="L117" s="305">
        <v>1</v>
      </c>
      <c r="M117" s="305"/>
      <c r="N117" s="305">
        <f>SUM($F117:G117)</f>
        <v>4</v>
      </c>
      <c r="O117" s="305">
        <f>SUM($F117:H117)</f>
        <v>5</v>
      </c>
      <c r="P117" s="305">
        <f>SUM($F117:I117)</f>
        <v>7</v>
      </c>
      <c r="Q117" s="305">
        <f>SUM($F117:J117)</f>
        <v>8</v>
      </c>
      <c r="R117" s="305">
        <f>SUM($F117:K117)</f>
        <v>11</v>
      </c>
      <c r="S117" s="305">
        <f>SUM($F117:L117)</f>
        <v>12</v>
      </c>
      <c r="T117" s="305"/>
      <c r="U117" s="304"/>
      <c r="V117" s="303" t="str">
        <f t="shared" si="186"/>
        <v>Db</v>
      </c>
      <c r="W117" s="303" t="str">
        <f t="shared" ca="1" si="187"/>
        <v>D</v>
      </c>
      <c r="X117" s="303" t="str">
        <f t="shared" ca="1" si="188"/>
        <v>F</v>
      </c>
      <c r="Y117" s="303" t="str">
        <f t="shared" ca="1" si="189"/>
        <v>Gb</v>
      </c>
      <c r="Z117" s="303" t="str">
        <f t="shared" ca="1" si="190"/>
        <v>Ab</v>
      </c>
      <c r="AA117" s="303" t="str">
        <f t="shared" ca="1" si="191"/>
        <v>A</v>
      </c>
      <c r="AB117" s="303" t="str">
        <f t="shared" ca="1" si="192"/>
        <v>C</v>
      </c>
      <c r="AC117" s="303"/>
      <c r="AD117" s="304">
        <f t="shared" si="194"/>
        <v>166</v>
      </c>
      <c r="AE117" s="304">
        <f t="shared" ca="1" si="195"/>
        <v>68</v>
      </c>
      <c r="AF117" s="304">
        <f t="shared" ca="1" si="196"/>
        <v>70</v>
      </c>
      <c r="AG117" s="304">
        <f t="shared" ca="1" si="197"/>
        <v>169</v>
      </c>
      <c r="AH117" s="304">
        <f t="shared" ca="1" si="198"/>
        <v>163</v>
      </c>
      <c r="AI117" s="304">
        <f t="shared" ca="1" si="199"/>
        <v>65</v>
      </c>
      <c r="AJ117" s="304">
        <f t="shared" ca="1" si="200"/>
        <v>67</v>
      </c>
      <c r="AK117" s="304"/>
      <c r="AL117" s="294" t="str">
        <f>_xlfn.CONCAT(V117," maj")</f>
        <v>Db maj</v>
      </c>
      <c r="AM117" s="294" t="str">
        <f ca="1">_xlfn.CONCAT(W117," maj")</f>
        <v>D maj</v>
      </c>
      <c r="AN117" s="294" t="str">
        <f ca="1">_xlfn.CONCAT(X117," min")</f>
        <v>F min</v>
      </c>
      <c r="AO117" s="294" t="str">
        <f ca="1">_xlfn.CONCAT(Y117," min")</f>
        <v>Gb min</v>
      </c>
      <c r="AP117" s="294" t="str">
        <f ca="1">_xlfn.CONCAT(Z117," alt b")</f>
        <v>Ab alt b</v>
      </c>
      <c r="AQ117" s="294" t="str">
        <f ca="1">_xlfn.CONCAT(AA117," aug")</f>
        <v>A aug</v>
      </c>
      <c r="AR117" s="301" t="str">
        <f ca="1">_xlfn.CONCAT("*",W117,"7")</f>
        <v>*D7</v>
      </c>
      <c r="AS117" s="294"/>
      <c r="AT117" s="294" t="str">
        <f t="shared" ca="1" si="218"/>
        <v/>
      </c>
      <c r="AU117" s="294" t="str">
        <f t="shared" ca="1" si="218"/>
        <v/>
      </c>
      <c r="AV117" s="294" t="str">
        <f t="shared" ca="1" si="218"/>
        <v/>
      </c>
      <c r="AW117" s="294" t="str">
        <f t="shared" ca="1" si="218"/>
        <v/>
      </c>
      <c r="AX117" s="294" t="str">
        <f t="shared" ca="1" si="218"/>
        <v/>
      </c>
      <c r="AY117" s="294">
        <f t="shared" ca="1" si="218"/>
        <v>1</v>
      </c>
      <c r="AZ117" s="294" t="str">
        <f t="shared" ca="1" si="218"/>
        <v/>
      </c>
      <c r="BA117" s="294" t="str">
        <f t="shared" ca="1" si="218"/>
        <v/>
      </c>
      <c r="BB117" s="294" t="str">
        <f t="shared" ca="1" si="218"/>
        <v/>
      </c>
      <c r="BC117" s="294" t="str">
        <f t="shared" ca="1" si="218"/>
        <v/>
      </c>
      <c r="BD117" s="294" t="str">
        <f t="shared" ca="1" si="218"/>
        <v/>
      </c>
      <c r="BE117" s="294" t="str">
        <f t="shared" ca="1" si="218"/>
        <v/>
      </c>
      <c r="BF117" s="289">
        <f t="shared" ca="1" si="202"/>
        <v>1</v>
      </c>
      <c r="BG117" s="302">
        <f t="shared" ca="1" si="203"/>
        <v>14.285714285714285</v>
      </c>
      <c r="BH117" s="289" t="str">
        <f t="shared" ca="1" si="204"/>
        <v/>
      </c>
      <c r="BI117" s="289" t="str">
        <f t="shared" ca="1" si="205"/>
        <v/>
      </c>
      <c r="BJ117" s="289" t="str">
        <f t="shared" ca="1" si="206"/>
        <v/>
      </c>
      <c r="BK117" s="289" t="str">
        <f t="shared" ca="1" si="207"/>
        <v/>
      </c>
      <c r="BL117" s="289" t="str">
        <f t="shared" ca="1" si="208"/>
        <v/>
      </c>
      <c r="BM117" s="289" t="str">
        <f t="shared" ca="1" si="209"/>
        <v/>
      </c>
      <c r="BN117" s="289" t="str">
        <f t="shared" ca="1" si="210"/>
        <v/>
      </c>
      <c r="BO117" s="289" t="str">
        <f t="shared" ca="1" si="211"/>
        <v/>
      </c>
      <c r="BP117" s="289"/>
      <c r="BQ117" s="83">
        <f t="shared" ca="1" si="265"/>
        <v>6</v>
      </c>
      <c r="BR117" s="82">
        <f t="shared" ca="1" si="266"/>
        <v>8</v>
      </c>
      <c r="BS117" s="83">
        <f t="shared" ca="1" si="267"/>
        <v>44</v>
      </c>
      <c r="BT117" s="52" t="str">
        <f t="shared" ca="1" si="261"/>
        <v>A53</v>
      </c>
      <c r="BU117" s="51"/>
      <c r="BV117" s="52" t="str">
        <f t="shared" ca="1" si="262"/>
        <v>A53</v>
      </c>
      <c r="BW117" s="84">
        <f ca="1">VLOOKUP($BJ$6,INDIRECT($BT117):$BP$861,2,FALSE)</f>
        <v>45</v>
      </c>
      <c r="BX117" s="79" t="str">
        <f t="shared" ca="1" si="247"/>
        <v>Neopolitan Major</v>
      </c>
      <c r="BY117" s="78" t="str">
        <f t="shared" ca="1" si="248"/>
        <v>C</v>
      </c>
      <c r="BZ117" s="78" t="str">
        <f t="shared" ca="1" si="249"/>
        <v>C</v>
      </c>
      <c r="CA117" s="78" t="str">
        <f t="shared" ca="1" si="250"/>
        <v>Db</v>
      </c>
      <c r="CB117" s="78" t="str">
        <f t="shared" ca="1" si="251"/>
        <v>Eb</v>
      </c>
      <c r="CC117" s="78" t="str">
        <f t="shared" ca="1" si="221"/>
        <v>F</v>
      </c>
      <c r="CD117" s="78" t="str">
        <f t="shared" ca="1" si="222"/>
        <v>G</v>
      </c>
      <c r="CE117" s="78" t="str">
        <f t="shared" ca="1" si="223"/>
        <v>A</v>
      </c>
      <c r="CF117" s="78" t="str">
        <f t="shared" ca="1" si="224"/>
        <v>B</v>
      </c>
      <c r="CG117" s="78" t="str">
        <f t="shared" ca="1" si="225"/>
        <v/>
      </c>
      <c r="CH117" s="79" t="str">
        <f t="shared" ca="1" si="226"/>
        <v>C min</v>
      </c>
      <c r="CI117" s="79" t="str">
        <f t="shared" ca="1" si="227"/>
        <v>Db aug</v>
      </c>
      <c r="CJ117" s="79" t="str">
        <f t="shared" ca="1" si="228"/>
        <v>Eb aug</v>
      </c>
      <c r="CK117" s="79" t="str">
        <f t="shared" ca="1" si="229"/>
        <v>F maj</v>
      </c>
      <c r="CL117" s="79" t="str">
        <f t="shared" ca="1" si="230"/>
        <v>G alt b</v>
      </c>
      <c r="CM117" s="79" t="str">
        <f t="shared" ca="1" si="231"/>
        <v>A dim</v>
      </c>
      <c r="CN117" s="79" t="str">
        <f t="shared" ca="1" si="232"/>
        <v>*Db7</v>
      </c>
      <c r="CO117" s="79" t="str">
        <f t="shared" ca="1" si="233"/>
        <v/>
      </c>
      <c r="CP117" s="80">
        <f t="shared" ca="1" si="252"/>
        <v>42.857142857142854</v>
      </c>
      <c r="CQ117" s="78">
        <f t="shared" ca="1" si="253"/>
        <v>6</v>
      </c>
      <c r="DA117" s="81">
        <f t="shared" ca="1" si="268"/>
        <v>6</v>
      </c>
      <c r="DB117" s="82">
        <f t="shared" ca="1" si="269"/>
        <v>8</v>
      </c>
      <c r="DC117" s="83">
        <f t="shared" ca="1" si="270"/>
        <v>44</v>
      </c>
      <c r="DD117" s="52" t="str">
        <f t="shared" ca="1" si="263"/>
        <v>A53</v>
      </c>
      <c r="DE117" s="51"/>
      <c r="DF117" s="52" t="str">
        <f t="shared" ca="1" si="264"/>
        <v>A53</v>
      </c>
      <c r="DG117" s="84">
        <f ca="1">VLOOKUP($BJ$6,INDIRECT($BT117):$BP$861,2,FALSE)</f>
        <v>45</v>
      </c>
      <c r="DH117" s="79" t="str">
        <f t="shared" ca="1" si="254"/>
        <v>Neopolitan Major</v>
      </c>
      <c r="DI117" s="78" t="str">
        <f t="shared" ca="1" si="255"/>
        <v>C</v>
      </c>
      <c r="DJ117" s="78" t="str">
        <f t="shared" ca="1" si="256"/>
        <v>C</v>
      </c>
      <c r="DK117" s="78" t="str">
        <f t="shared" ca="1" si="257"/>
        <v>Db</v>
      </c>
      <c r="DL117" s="78" t="str">
        <f t="shared" ca="1" si="258"/>
        <v>Eb</v>
      </c>
      <c r="DM117" s="78" t="str">
        <f t="shared" ca="1" si="234"/>
        <v>F</v>
      </c>
      <c r="DN117" s="78" t="str">
        <f t="shared" ca="1" si="235"/>
        <v>G</v>
      </c>
      <c r="DO117" s="78" t="str">
        <f t="shared" ca="1" si="236"/>
        <v>A</v>
      </c>
      <c r="DP117" s="78" t="str">
        <f t="shared" ca="1" si="237"/>
        <v>B</v>
      </c>
      <c r="DQ117" s="78" t="str">
        <f t="shared" ca="1" si="238"/>
        <v/>
      </c>
      <c r="DR117" s="79" t="str">
        <f t="shared" ca="1" si="239"/>
        <v>C min</v>
      </c>
      <c r="DS117" s="79" t="str">
        <f t="shared" ca="1" si="240"/>
        <v>Db aug</v>
      </c>
      <c r="DT117" s="79" t="str">
        <f t="shared" ca="1" si="241"/>
        <v>Eb aug</v>
      </c>
      <c r="DU117" s="79" t="str">
        <f t="shared" ca="1" si="242"/>
        <v>F maj</v>
      </c>
      <c r="DV117" s="79" t="str">
        <f t="shared" ca="1" si="243"/>
        <v>G alt b</v>
      </c>
      <c r="DW117" s="79" t="str">
        <f t="shared" ca="1" si="244"/>
        <v>A dim</v>
      </c>
      <c r="DX117" s="79" t="str">
        <f t="shared" ca="1" si="245"/>
        <v>*Db7</v>
      </c>
      <c r="DY117" s="79" t="str">
        <f t="shared" ca="1" si="246"/>
        <v/>
      </c>
      <c r="DZ117" s="80">
        <f t="shared" ca="1" si="259"/>
        <v>42.857142857142854</v>
      </c>
      <c r="EA117" s="78">
        <f t="shared" ca="1" si="260"/>
        <v>6</v>
      </c>
    </row>
    <row r="118" spans="1:131" s="85" customFormat="1" ht="16.2" thickBot="1" x14ac:dyDescent="0.35">
      <c r="A118" s="289" t="str">
        <f t="shared" ca="1" si="166"/>
        <v/>
      </c>
      <c r="B118" s="303">
        <f t="shared" si="212"/>
        <v>110</v>
      </c>
      <c r="C118" s="304" t="s">
        <v>32</v>
      </c>
      <c r="D118" s="303" t="s">
        <v>1</v>
      </c>
      <c r="E118" s="303">
        <v>7</v>
      </c>
      <c r="F118" s="305">
        <v>2</v>
      </c>
      <c r="G118" s="305">
        <v>1</v>
      </c>
      <c r="H118" s="305">
        <v>2</v>
      </c>
      <c r="I118" s="305">
        <v>2</v>
      </c>
      <c r="J118" s="305">
        <v>2</v>
      </c>
      <c r="K118" s="305">
        <v>2</v>
      </c>
      <c r="L118" s="305">
        <v>1</v>
      </c>
      <c r="M118" s="305"/>
      <c r="N118" s="305">
        <f>SUM($F118:G118)</f>
        <v>3</v>
      </c>
      <c r="O118" s="305">
        <f>SUM($F118:H118)</f>
        <v>5</v>
      </c>
      <c r="P118" s="305">
        <f>SUM($F118:I118)</f>
        <v>7</v>
      </c>
      <c r="Q118" s="305">
        <f>SUM($F118:J118)</f>
        <v>9</v>
      </c>
      <c r="R118" s="305">
        <f>SUM($F118:K118)</f>
        <v>11</v>
      </c>
      <c r="S118" s="305">
        <f>SUM($F118:L118)</f>
        <v>12</v>
      </c>
      <c r="T118" s="305"/>
      <c r="U118" s="304"/>
      <c r="V118" s="303" t="str">
        <f t="shared" si="186"/>
        <v>Db</v>
      </c>
      <c r="W118" s="303" t="str">
        <f t="shared" ca="1" si="187"/>
        <v>Eb</v>
      </c>
      <c r="X118" s="303" t="str">
        <f t="shared" ca="1" si="188"/>
        <v>E</v>
      </c>
      <c r="Y118" s="303" t="str">
        <f t="shared" ca="1" si="189"/>
        <v>Gb</v>
      </c>
      <c r="Z118" s="303" t="str">
        <f t="shared" ca="1" si="190"/>
        <v>Ab</v>
      </c>
      <c r="AA118" s="303" t="str">
        <f t="shared" ca="1" si="191"/>
        <v>Bb</v>
      </c>
      <c r="AB118" s="303" t="str">
        <f t="shared" ca="1" si="192"/>
        <v>C</v>
      </c>
      <c r="AC118" s="303"/>
      <c r="AD118" s="304">
        <f t="shared" si="194"/>
        <v>166</v>
      </c>
      <c r="AE118" s="304">
        <f t="shared" ca="1" si="195"/>
        <v>167</v>
      </c>
      <c r="AF118" s="304">
        <f t="shared" ca="1" si="196"/>
        <v>69</v>
      </c>
      <c r="AG118" s="304">
        <f t="shared" ca="1" si="197"/>
        <v>169</v>
      </c>
      <c r="AH118" s="304">
        <f t="shared" ca="1" si="198"/>
        <v>163</v>
      </c>
      <c r="AI118" s="304">
        <f t="shared" ca="1" si="199"/>
        <v>164</v>
      </c>
      <c r="AJ118" s="304">
        <f t="shared" ca="1" si="200"/>
        <v>67</v>
      </c>
      <c r="AK118" s="304"/>
      <c r="AL118" s="294" t="str">
        <f>_xlfn.CONCAT(V118," min")</f>
        <v>Db min</v>
      </c>
      <c r="AM118" s="294" t="str">
        <f ca="1">_xlfn.CONCAT(W118," min")</f>
        <v>Eb min</v>
      </c>
      <c r="AN118" s="294" t="str">
        <f ca="1">_xlfn.CONCAT(X118," aug")</f>
        <v>E aug</v>
      </c>
      <c r="AO118" s="294" t="str">
        <f ca="1">_xlfn.CONCAT(Y118," maj")</f>
        <v>Gb maj</v>
      </c>
      <c r="AP118" s="294" t="str">
        <f ca="1">_xlfn.CONCAT(Z118," maj")</f>
        <v>Ab maj</v>
      </c>
      <c r="AQ118" s="294" t="str">
        <f ca="1">_xlfn.CONCAT(AA118," dim")</f>
        <v>Bb dim</v>
      </c>
      <c r="AR118" s="294" t="str">
        <f ca="1">_xlfn.CONCAT(AB118," dim")</f>
        <v>C dim</v>
      </c>
      <c r="AS118" s="294"/>
      <c r="AT118" s="294" t="str">
        <f t="shared" ca="1" si="218"/>
        <v/>
      </c>
      <c r="AU118" s="294" t="str">
        <f t="shared" ca="1" si="218"/>
        <v/>
      </c>
      <c r="AV118" s="294" t="str">
        <f t="shared" ca="1" si="218"/>
        <v/>
      </c>
      <c r="AW118" s="294">
        <f t="shared" ca="1" si="218"/>
        <v>1</v>
      </c>
      <c r="AX118" s="294" t="str">
        <f t="shared" ca="1" si="218"/>
        <v/>
      </c>
      <c r="AY118" s="294" t="str">
        <f t="shared" ca="1" si="218"/>
        <v/>
      </c>
      <c r="AZ118" s="294" t="str">
        <f t="shared" ca="1" si="218"/>
        <v/>
      </c>
      <c r="BA118" s="294" t="str">
        <f t="shared" ca="1" si="218"/>
        <v/>
      </c>
      <c r="BB118" s="294" t="str">
        <f t="shared" ca="1" si="218"/>
        <v/>
      </c>
      <c r="BC118" s="294" t="str">
        <f t="shared" ca="1" si="218"/>
        <v/>
      </c>
      <c r="BD118" s="294" t="str">
        <f t="shared" ca="1" si="218"/>
        <v/>
      </c>
      <c r="BE118" s="294" t="str">
        <f t="shared" ca="1" si="218"/>
        <v/>
      </c>
      <c r="BF118" s="289">
        <f t="shared" ca="1" si="202"/>
        <v>1</v>
      </c>
      <c r="BG118" s="302">
        <f t="shared" ca="1" si="203"/>
        <v>14.285714285714285</v>
      </c>
      <c r="BH118" s="289" t="str">
        <f t="shared" ca="1" si="204"/>
        <v/>
      </c>
      <c r="BI118" s="289" t="str">
        <f t="shared" ca="1" si="205"/>
        <v/>
      </c>
      <c r="BJ118" s="289" t="str">
        <f t="shared" ca="1" si="206"/>
        <v/>
      </c>
      <c r="BK118" s="289" t="str">
        <f t="shared" ca="1" si="207"/>
        <v/>
      </c>
      <c r="BL118" s="289" t="str">
        <f t="shared" ca="1" si="208"/>
        <v/>
      </c>
      <c r="BM118" s="289" t="str">
        <f t="shared" ca="1" si="209"/>
        <v/>
      </c>
      <c r="BN118" s="289" t="str">
        <f t="shared" ca="1" si="210"/>
        <v/>
      </c>
      <c r="BO118" s="289" t="str">
        <f t="shared" ca="1" si="211"/>
        <v/>
      </c>
      <c r="BP118" s="289"/>
      <c r="BQ118" s="83">
        <f t="shared" ca="1" si="265"/>
        <v>6</v>
      </c>
      <c r="BR118" s="82">
        <f t="shared" ca="1" si="266"/>
        <v>9</v>
      </c>
      <c r="BS118" s="83">
        <f t="shared" ca="1" si="267"/>
        <v>45</v>
      </c>
      <c r="BT118" s="52" t="str">
        <f t="shared" ca="1" si="261"/>
        <v>A54</v>
      </c>
      <c r="BU118" s="51"/>
      <c r="BV118" s="52" t="str">
        <f t="shared" ca="1" si="262"/>
        <v>A58</v>
      </c>
      <c r="BW118" s="84">
        <f ca="1">VLOOKUP($BJ$6,INDIRECT($BT118):$BP$861,2,FALSE)</f>
        <v>50</v>
      </c>
      <c r="BX118" s="79" t="str">
        <f t="shared" ca="1" si="247"/>
        <v>Blues</v>
      </c>
      <c r="BY118" s="78" t="str">
        <f t="shared" ca="1" si="248"/>
        <v>C</v>
      </c>
      <c r="BZ118" s="78" t="str">
        <f t="shared" ca="1" si="249"/>
        <v>C</v>
      </c>
      <c r="CA118" s="78" t="str">
        <f t="shared" ca="1" si="250"/>
        <v>Eb</v>
      </c>
      <c r="CB118" s="78" t="str">
        <f t="shared" ca="1" si="251"/>
        <v>F</v>
      </c>
      <c r="CC118" s="78" t="str">
        <f t="shared" ca="1" si="221"/>
        <v>Gb</v>
      </c>
      <c r="CD118" s="78" t="str">
        <f t="shared" ca="1" si="222"/>
        <v>G</v>
      </c>
      <c r="CE118" s="78" t="str">
        <f t="shared" ca="1" si="223"/>
        <v>Bb</v>
      </c>
      <c r="CF118" s="78" t="str">
        <f t="shared" ca="1" si="224"/>
        <v/>
      </c>
      <c r="CG118" s="78" t="str">
        <f t="shared" ca="1" si="225"/>
        <v/>
      </c>
      <c r="CH118" s="79" t="str">
        <f t="shared" ca="1" si="226"/>
        <v>C sus4</v>
      </c>
      <c r="CI118" s="79" t="str">
        <f t="shared" ca="1" si="227"/>
        <v>Eb min</v>
      </c>
      <c r="CJ118" s="79" t="str">
        <f t="shared" ca="1" si="228"/>
        <v>F sus2</v>
      </c>
      <c r="CK118" s="79" t="str">
        <f t="shared" ca="1" si="229"/>
        <v>*Eb min</v>
      </c>
      <c r="CL118" s="79" t="str">
        <f t="shared" ca="1" si="230"/>
        <v>G sus4/7</v>
      </c>
      <c r="CM118" s="79" t="str">
        <f t="shared" ca="1" si="231"/>
        <v>Bb sus4</v>
      </c>
      <c r="CN118" s="79" t="str">
        <f t="shared" ca="1" si="232"/>
        <v/>
      </c>
      <c r="CO118" s="79" t="str">
        <f t="shared" ca="1" si="233"/>
        <v/>
      </c>
      <c r="CP118" s="80">
        <f t="shared" ca="1" si="252"/>
        <v>50</v>
      </c>
      <c r="CQ118" s="78">
        <f t="shared" ca="1" si="253"/>
        <v>6</v>
      </c>
      <c r="DA118" s="81">
        <f t="shared" ca="1" si="268"/>
        <v>6</v>
      </c>
      <c r="DB118" s="82">
        <f t="shared" ca="1" si="269"/>
        <v>9</v>
      </c>
      <c r="DC118" s="83">
        <f t="shared" ca="1" si="270"/>
        <v>45</v>
      </c>
      <c r="DD118" s="52" t="str">
        <f t="shared" ca="1" si="263"/>
        <v>A54</v>
      </c>
      <c r="DE118" s="51"/>
      <c r="DF118" s="52" t="str">
        <f t="shared" ca="1" si="264"/>
        <v>A58</v>
      </c>
      <c r="DG118" s="84">
        <f ca="1">VLOOKUP($BJ$6,INDIRECT($BT118):$BP$861,2,FALSE)</f>
        <v>50</v>
      </c>
      <c r="DH118" s="79" t="str">
        <f t="shared" ca="1" si="254"/>
        <v>Blues</v>
      </c>
      <c r="DI118" s="78" t="str">
        <f t="shared" ca="1" si="255"/>
        <v>C</v>
      </c>
      <c r="DJ118" s="78" t="str">
        <f t="shared" ca="1" si="256"/>
        <v>C</v>
      </c>
      <c r="DK118" s="78" t="str">
        <f t="shared" ca="1" si="257"/>
        <v>Eb</v>
      </c>
      <c r="DL118" s="78" t="str">
        <f t="shared" ca="1" si="258"/>
        <v>F</v>
      </c>
      <c r="DM118" s="78" t="str">
        <f t="shared" ca="1" si="234"/>
        <v>Gb</v>
      </c>
      <c r="DN118" s="78" t="str">
        <f t="shared" ca="1" si="235"/>
        <v>G</v>
      </c>
      <c r="DO118" s="78" t="str">
        <f t="shared" ca="1" si="236"/>
        <v>Bb</v>
      </c>
      <c r="DP118" s="78" t="str">
        <f t="shared" ca="1" si="237"/>
        <v/>
      </c>
      <c r="DQ118" s="78" t="str">
        <f t="shared" ca="1" si="238"/>
        <v/>
      </c>
      <c r="DR118" s="79" t="str">
        <f t="shared" ca="1" si="239"/>
        <v>C sus4</v>
      </c>
      <c r="DS118" s="79" t="str">
        <f t="shared" ca="1" si="240"/>
        <v>Eb min</v>
      </c>
      <c r="DT118" s="79" t="str">
        <f t="shared" ca="1" si="241"/>
        <v>F sus2</v>
      </c>
      <c r="DU118" s="79" t="str">
        <f t="shared" ca="1" si="242"/>
        <v>*Eb min</v>
      </c>
      <c r="DV118" s="79" t="str">
        <f t="shared" ca="1" si="243"/>
        <v>G sus4/7</v>
      </c>
      <c r="DW118" s="79" t="str">
        <f t="shared" ca="1" si="244"/>
        <v>Bb sus4</v>
      </c>
      <c r="DX118" s="79" t="str">
        <f t="shared" ca="1" si="245"/>
        <v/>
      </c>
      <c r="DY118" s="79" t="str">
        <f t="shared" ca="1" si="246"/>
        <v/>
      </c>
      <c r="DZ118" s="80">
        <f t="shared" ca="1" si="259"/>
        <v>50</v>
      </c>
      <c r="EA118" s="78">
        <f t="shared" ca="1" si="260"/>
        <v>6</v>
      </c>
    </row>
    <row r="119" spans="1:131" s="85" customFormat="1" ht="16.2" thickBot="1" x14ac:dyDescent="0.35">
      <c r="A119" s="289">
        <f t="shared" ca="1" si="166"/>
        <v>6</v>
      </c>
      <c r="B119" s="303">
        <f t="shared" si="212"/>
        <v>111</v>
      </c>
      <c r="C119" s="304" t="s">
        <v>33</v>
      </c>
      <c r="D119" s="303" t="s">
        <v>1</v>
      </c>
      <c r="E119" s="303">
        <v>7</v>
      </c>
      <c r="F119" s="305">
        <v>2</v>
      </c>
      <c r="G119" s="305">
        <v>2</v>
      </c>
      <c r="H119" s="305">
        <v>1</v>
      </c>
      <c r="I119" s="305">
        <v>1</v>
      </c>
      <c r="J119" s="305">
        <v>2</v>
      </c>
      <c r="K119" s="305">
        <v>2</v>
      </c>
      <c r="L119" s="305">
        <v>2</v>
      </c>
      <c r="M119" s="305"/>
      <c r="N119" s="305">
        <f>SUM($F119:G119)</f>
        <v>4</v>
      </c>
      <c r="O119" s="305">
        <f>SUM($F119:H119)</f>
        <v>5</v>
      </c>
      <c r="P119" s="305">
        <f>SUM($F119:I119)</f>
        <v>6</v>
      </c>
      <c r="Q119" s="305">
        <f>SUM($F119:J119)</f>
        <v>8</v>
      </c>
      <c r="R119" s="305">
        <f>SUM($F119:K119)</f>
        <v>10</v>
      </c>
      <c r="S119" s="305">
        <f>SUM($F119:L119)</f>
        <v>12</v>
      </c>
      <c r="T119" s="305"/>
      <c r="U119" s="304"/>
      <c r="V119" s="303" t="str">
        <f t="shared" si="186"/>
        <v>Db</v>
      </c>
      <c r="W119" s="303" t="str">
        <f t="shared" ca="1" si="187"/>
        <v>Eb</v>
      </c>
      <c r="X119" s="303" t="str">
        <f t="shared" ca="1" si="188"/>
        <v>F</v>
      </c>
      <c r="Y119" s="303" t="str">
        <f t="shared" ca="1" si="189"/>
        <v>Gb</v>
      </c>
      <c r="Z119" s="303" t="str">
        <f t="shared" ca="1" si="190"/>
        <v>G</v>
      </c>
      <c r="AA119" s="303" t="str">
        <f t="shared" ca="1" si="191"/>
        <v>A</v>
      </c>
      <c r="AB119" s="303" t="str">
        <f t="shared" ca="1" si="192"/>
        <v>B</v>
      </c>
      <c r="AC119" s="303"/>
      <c r="AD119" s="304">
        <f t="shared" si="194"/>
        <v>166</v>
      </c>
      <c r="AE119" s="304">
        <f t="shared" ca="1" si="195"/>
        <v>167</v>
      </c>
      <c r="AF119" s="304">
        <f t="shared" ca="1" si="196"/>
        <v>70</v>
      </c>
      <c r="AG119" s="304">
        <f t="shared" ca="1" si="197"/>
        <v>169</v>
      </c>
      <c r="AH119" s="304">
        <f t="shared" ca="1" si="198"/>
        <v>71</v>
      </c>
      <c r="AI119" s="304">
        <f t="shared" ca="1" si="199"/>
        <v>65</v>
      </c>
      <c r="AJ119" s="304">
        <f t="shared" ca="1" si="200"/>
        <v>66</v>
      </c>
      <c r="AK119" s="304"/>
      <c r="AL119" s="294" t="str">
        <f>_xlfn.CONCAT(V119," alt b")</f>
        <v>Db alt b</v>
      </c>
      <c r="AM119" s="294" t="str">
        <f ca="1">_xlfn.CONCAT(W119," dim")</f>
        <v>Eb dim</v>
      </c>
      <c r="AN119" s="301" t="str">
        <f ca="1">_xlfn.CONCAT("*",Z119,"7")</f>
        <v>*G7</v>
      </c>
      <c r="AO119" s="294" t="str">
        <f ca="1">_xlfn.CONCAT(Y119," min")</f>
        <v>Gb min</v>
      </c>
      <c r="AP119" s="294" t="str">
        <f ca="1">_xlfn.CONCAT(Z119," aug")</f>
        <v>G aug</v>
      </c>
      <c r="AQ119" s="294" t="str">
        <f ca="1">_xlfn.CONCAT(AA119," aug")</f>
        <v>A aug</v>
      </c>
      <c r="AR119" s="294" t="str">
        <f ca="1">_xlfn.CONCAT(AB119," maj")</f>
        <v>B maj</v>
      </c>
      <c r="AS119" s="294"/>
      <c r="AT119" s="294" t="str">
        <f t="shared" ca="1" si="218"/>
        <v/>
      </c>
      <c r="AU119" s="294" t="str">
        <f t="shared" ca="1" si="218"/>
        <v/>
      </c>
      <c r="AV119" s="294" t="str">
        <f t="shared" ca="1" si="218"/>
        <v/>
      </c>
      <c r="AW119" s="294">
        <f t="shared" ca="1" si="218"/>
        <v>1</v>
      </c>
      <c r="AX119" s="294" t="str">
        <f t="shared" ca="1" si="218"/>
        <v/>
      </c>
      <c r="AY119" s="294">
        <f t="shared" ca="1" si="218"/>
        <v>1</v>
      </c>
      <c r="AZ119" s="294" t="str">
        <f t="shared" ca="1" si="218"/>
        <v/>
      </c>
      <c r="BA119" s="294">
        <f t="shared" ca="1" si="218"/>
        <v>1</v>
      </c>
      <c r="BB119" s="294" t="str">
        <f t="shared" ca="1" si="218"/>
        <v/>
      </c>
      <c r="BC119" s="294" t="str">
        <f t="shared" ca="1" si="218"/>
        <v/>
      </c>
      <c r="BD119" s="294" t="str">
        <f t="shared" ca="1" si="218"/>
        <v/>
      </c>
      <c r="BE119" s="294" t="str">
        <f t="shared" ca="1" si="218"/>
        <v/>
      </c>
      <c r="BF119" s="289">
        <f t="shared" ca="1" si="202"/>
        <v>3</v>
      </c>
      <c r="BG119" s="302">
        <f t="shared" ca="1" si="203"/>
        <v>42.857142857142854</v>
      </c>
      <c r="BH119" s="289">
        <f t="shared" ca="1" si="204"/>
        <v>6</v>
      </c>
      <c r="BI119" s="289" t="str">
        <f t="shared" ca="1" si="205"/>
        <v/>
      </c>
      <c r="BJ119" s="289" t="str">
        <f t="shared" ca="1" si="206"/>
        <v/>
      </c>
      <c r="BK119" s="289" t="str">
        <f t="shared" ca="1" si="207"/>
        <v/>
      </c>
      <c r="BL119" s="289" t="str">
        <f t="shared" ca="1" si="208"/>
        <v/>
      </c>
      <c r="BM119" s="289" t="str">
        <f t="shared" ca="1" si="209"/>
        <v/>
      </c>
      <c r="BN119" s="289">
        <f t="shared" ca="1" si="210"/>
        <v>1</v>
      </c>
      <c r="BO119" s="289" t="str">
        <f t="shared" ca="1" si="211"/>
        <v/>
      </c>
      <c r="BP119" s="289"/>
      <c r="BQ119" s="83">
        <f t="shared" ca="1" si="265"/>
        <v>6</v>
      </c>
      <c r="BR119" s="82">
        <f t="shared" ca="1" si="266"/>
        <v>10</v>
      </c>
      <c r="BS119" s="83">
        <f t="shared" ca="1" si="267"/>
        <v>50</v>
      </c>
      <c r="BT119" s="52" t="str">
        <f t="shared" ca="1" si="261"/>
        <v>A59</v>
      </c>
      <c r="BU119" s="51"/>
      <c r="BV119" s="52" t="str">
        <f t="shared" ca="1" si="262"/>
        <v>A63</v>
      </c>
      <c r="BW119" s="84">
        <f ca="1">IF(VLOOKUP($BJ$6,INDIRECT($BT119):$BP$861,2,FALSE)=BW118,"",VLOOKUP($BJ$6,INDIRECT($BT119):$BP$861,2,FALSE))</f>
        <v>55</v>
      </c>
      <c r="BX119" s="79" t="str">
        <f t="shared" ca="1" si="247"/>
        <v>Symmetrical Blues</v>
      </c>
      <c r="BY119" s="78" t="str">
        <f t="shared" ca="1" si="248"/>
        <v>C</v>
      </c>
      <c r="BZ119" s="78" t="str">
        <f t="shared" ca="1" si="249"/>
        <v>C</v>
      </c>
      <c r="CA119" s="78" t="str">
        <f t="shared" ca="1" si="250"/>
        <v>Eb</v>
      </c>
      <c r="CB119" s="78" t="str">
        <f t="shared" ca="1" si="251"/>
        <v>F</v>
      </c>
      <c r="CC119" s="78" t="str">
        <f t="shared" ca="1" si="221"/>
        <v>Gb</v>
      </c>
      <c r="CD119" s="78" t="str">
        <f t="shared" ca="1" si="222"/>
        <v>G</v>
      </c>
      <c r="CE119" s="78" t="str">
        <f t="shared" ca="1" si="223"/>
        <v>A</v>
      </c>
      <c r="CF119" s="78" t="str">
        <f t="shared" ca="1" si="224"/>
        <v/>
      </c>
      <c r="CG119" s="78" t="str">
        <f t="shared" ca="1" si="225"/>
        <v/>
      </c>
      <c r="CH119" s="79" t="str">
        <f t="shared" ca="1" si="226"/>
        <v>C sus4</v>
      </c>
      <c r="CI119" s="79" t="str">
        <f t="shared" ca="1" si="227"/>
        <v>Eb dim</v>
      </c>
      <c r="CJ119" s="79" t="str">
        <f t="shared" ca="1" si="228"/>
        <v>F sus2</v>
      </c>
      <c r="CK119" s="79" t="str">
        <f t="shared" ca="1" si="229"/>
        <v>*Eb dim</v>
      </c>
      <c r="CL119" s="79" t="str">
        <f t="shared" ca="1" si="230"/>
        <v>G sus4/7</v>
      </c>
      <c r="CM119" s="79" t="str">
        <f t="shared" ca="1" si="231"/>
        <v>A sus6 -or- *F maj</v>
      </c>
      <c r="CN119" s="79" t="str">
        <f t="shared" ca="1" si="232"/>
        <v/>
      </c>
      <c r="CO119" s="79" t="str">
        <f t="shared" ca="1" si="233"/>
        <v/>
      </c>
      <c r="CP119" s="80">
        <f t="shared" ca="1" si="252"/>
        <v>50</v>
      </c>
      <c r="CQ119" s="78">
        <f t="shared" ca="1" si="253"/>
        <v>6</v>
      </c>
      <c r="DA119" s="81">
        <f t="shared" ca="1" si="268"/>
        <v>6</v>
      </c>
      <c r="DB119" s="82">
        <f t="shared" ca="1" si="269"/>
        <v>10</v>
      </c>
      <c r="DC119" s="83">
        <f t="shared" ca="1" si="270"/>
        <v>50</v>
      </c>
      <c r="DD119" s="52" t="str">
        <f t="shared" ca="1" si="263"/>
        <v>A59</v>
      </c>
      <c r="DE119" s="51"/>
      <c r="DF119" s="52" t="str">
        <f t="shared" ca="1" si="264"/>
        <v>A63</v>
      </c>
      <c r="DG119" s="84">
        <f ca="1">IF(VLOOKUP($BJ$6,INDIRECT($BT119):$BP$861,2,FALSE)=DG118,"",VLOOKUP($BJ$6,INDIRECT($BT119):$BP$861,2,FALSE))</f>
        <v>55</v>
      </c>
      <c r="DH119" s="79" t="str">
        <f t="shared" ca="1" si="254"/>
        <v>Symmetrical Blues</v>
      </c>
      <c r="DI119" s="78" t="str">
        <f t="shared" ca="1" si="255"/>
        <v>C</v>
      </c>
      <c r="DJ119" s="78" t="str">
        <f t="shared" ca="1" si="256"/>
        <v>C</v>
      </c>
      <c r="DK119" s="78" t="str">
        <f t="shared" ca="1" si="257"/>
        <v>Eb</v>
      </c>
      <c r="DL119" s="78" t="str">
        <f t="shared" ca="1" si="258"/>
        <v>F</v>
      </c>
      <c r="DM119" s="78" t="str">
        <f t="shared" ca="1" si="234"/>
        <v>Gb</v>
      </c>
      <c r="DN119" s="78" t="str">
        <f t="shared" ca="1" si="235"/>
        <v>G</v>
      </c>
      <c r="DO119" s="78" t="str">
        <f t="shared" ca="1" si="236"/>
        <v>A</v>
      </c>
      <c r="DP119" s="78" t="str">
        <f t="shared" ca="1" si="237"/>
        <v/>
      </c>
      <c r="DQ119" s="78" t="str">
        <f t="shared" ca="1" si="238"/>
        <v/>
      </c>
      <c r="DR119" s="79" t="str">
        <f t="shared" ca="1" si="239"/>
        <v>C sus4</v>
      </c>
      <c r="DS119" s="79" t="str">
        <f t="shared" ca="1" si="240"/>
        <v>Eb dim</v>
      </c>
      <c r="DT119" s="79" t="str">
        <f t="shared" ca="1" si="241"/>
        <v>F sus2</v>
      </c>
      <c r="DU119" s="79" t="str">
        <f t="shared" ca="1" si="242"/>
        <v>*Eb dim</v>
      </c>
      <c r="DV119" s="79" t="str">
        <f t="shared" ca="1" si="243"/>
        <v>G sus4/7</v>
      </c>
      <c r="DW119" s="79" t="str">
        <f t="shared" ca="1" si="244"/>
        <v>A sus6 -or- *F maj</v>
      </c>
      <c r="DX119" s="79" t="str">
        <f t="shared" ca="1" si="245"/>
        <v/>
      </c>
      <c r="DY119" s="79" t="str">
        <f t="shared" ca="1" si="246"/>
        <v/>
      </c>
      <c r="DZ119" s="80">
        <f t="shared" ca="1" si="259"/>
        <v>50</v>
      </c>
      <c r="EA119" s="78">
        <f t="shared" ca="1" si="260"/>
        <v>6</v>
      </c>
    </row>
    <row r="120" spans="1:131" s="85" customFormat="1" ht="16.2" thickBot="1" x14ac:dyDescent="0.35">
      <c r="A120" s="289" t="str">
        <f t="shared" ca="1" si="166"/>
        <v/>
      </c>
      <c r="B120" s="303">
        <f t="shared" si="212"/>
        <v>112</v>
      </c>
      <c r="C120" s="304" t="s">
        <v>34</v>
      </c>
      <c r="D120" s="303" t="s">
        <v>1</v>
      </c>
      <c r="E120" s="303">
        <v>7</v>
      </c>
      <c r="F120" s="305">
        <v>1</v>
      </c>
      <c r="G120" s="305">
        <v>3</v>
      </c>
      <c r="H120" s="305">
        <v>2</v>
      </c>
      <c r="I120" s="305">
        <v>2</v>
      </c>
      <c r="J120" s="305">
        <v>2</v>
      </c>
      <c r="K120" s="305">
        <v>1</v>
      </c>
      <c r="L120" s="305">
        <v>1</v>
      </c>
      <c r="M120" s="305"/>
      <c r="N120" s="305">
        <f>SUM($F120:G120)</f>
        <v>4</v>
      </c>
      <c r="O120" s="305">
        <f>SUM($F120:H120)</f>
        <v>6</v>
      </c>
      <c r="P120" s="305">
        <f>SUM($F120:I120)</f>
        <v>8</v>
      </c>
      <c r="Q120" s="305">
        <f>SUM($F120:J120)</f>
        <v>10</v>
      </c>
      <c r="R120" s="305">
        <f>SUM($F120:K120)</f>
        <v>11</v>
      </c>
      <c r="S120" s="305">
        <f>SUM($F120:L120)</f>
        <v>12</v>
      </c>
      <c r="T120" s="305"/>
      <c r="U120" s="304"/>
      <c r="V120" s="303" t="str">
        <f t="shared" si="186"/>
        <v>Db</v>
      </c>
      <c r="W120" s="303" t="str">
        <f t="shared" ca="1" si="187"/>
        <v>D</v>
      </c>
      <c r="X120" s="303" t="str">
        <f t="shared" ca="1" si="188"/>
        <v>F</v>
      </c>
      <c r="Y120" s="303" t="str">
        <f t="shared" ca="1" si="189"/>
        <v>G</v>
      </c>
      <c r="Z120" s="303" t="str">
        <f t="shared" ca="1" si="190"/>
        <v>A</v>
      </c>
      <c r="AA120" s="303" t="str">
        <f t="shared" ca="1" si="191"/>
        <v>B</v>
      </c>
      <c r="AB120" s="303" t="str">
        <f t="shared" ca="1" si="192"/>
        <v>C</v>
      </c>
      <c r="AC120" s="303"/>
      <c r="AD120" s="304">
        <f t="shared" si="194"/>
        <v>166</v>
      </c>
      <c r="AE120" s="304">
        <f t="shared" ca="1" si="195"/>
        <v>68</v>
      </c>
      <c r="AF120" s="304">
        <f t="shared" ca="1" si="196"/>
        <v>70</v>
      </c>
      <c r="AG120" s="304">
        <f t="shared" ca="1" si="197"/>
        <v>71</v>
      </c>
      <c r="AH120" s="304">
        <f t="shared" ca="1" si="198"/>
        <v>65</v>
      </c>
      <c r="AI120" s="304">
        <f t="shared" ca="1" si="199"/>
        <v>66</v>
      </c>
      <c r="AJ120" s="304">
        <f t="shared" ca="1" si="200"/>
        <v>67</v>
      </c>
      <c r="AK120" s="304"/>
      <c r="AL120" s="294" t="str">
        <f>_xlfn.CONCAT(V120," aug")</f>
        <v>Db aug</v>
      </c>
      <c r="AM120" s="301" t="str">
        <f ca="1">_xlfn.CONCAT("*",Y120," maj")</f>
        <v>*G maj</v>
      </c>
      <c r="AN120" s="294" t="str">
        <f ca="1">_xlfn.CONCAT(X120," maj")</f>
        <v>F maj</v>
      </c>
      <c r="AO120" s="294" t="str">
        <f ca="1">_xlfn.CONCAT(Y120," alt b")</f>
        <v>G alt b</v>
      </c>
      <c r="AP120" s="294" t="str">
        <f ca="1">_xlfn.CONCAT(Z120," min4")</f>
        <v>A min4</v>
      </c>
      <c r="AQ120" s="301" t="str">
        <f>_xlfn.CONCAT("*",V120,"7")</f>
        <v>*Db7</v>
      </c>
      <c r="AR120" s="294" t="str">
        <f ca="1">_xlfn.CONCAT(AB120," sus2")</f>
        <v>C sus2</v>
      </c>
      <c r="AS120" s="294"/>
      <c r="AT120" s="294" t="str">
        <f t="shared" ca="1" si="218"/>
        <v/>
      </c>
      <c r="AU120" s="294" t="str">
        <f t="shared" ca="1" si="218"/>
        <v/>
      </c>
      <c r="AV120" s="294" t="str">
        <f t="shared" ca="1" si="218"/>
        <v/>
      </c>
      <c r="AW120" s="294" t="str">
        <f t="shared" ca="1" si="218"/>
        <v/>
      </c>
      <c r="AX120" s="294" t="str">
        <f t="shared" ca="1" si="218"/>
        <v/>
      </c>
      <c r="AY120" s="294">
        <f t="shared" ca="1" si="218"/>
        <v>1</v>
      </c>
      <c r="AZ120" s="294" t="str">
        <f t="shared" ca="1" si="218"/>
        <v/>
      </c>
      <c r="BA120" s="294">
        <f t="shared" ca="1" si="218"/>
        <v>1</v>
      </c>
      <c r="BB120" s="294" t="str">
        <f t="shared" ca="1" si="218"/>
        <v/>
      </c>
      <c r="BC120" s="294" t="str">
        <f t="shared" ca="1" si="218"/>
        <v/>
      </c>
      <c r="BD120" s="294" t="str">
        <f t="shared" ca="1" si="218"/>
        <v/>
      </c>
      <c r="BE120" s="294" t="str">
        <f t="shared" ca="1" si="218"/>
        <v/>
      </c>
      <c r="BF120" s="289">
        <f t="shared" ca="1" si="202"/>
        <v>2</v>
      </c>
      <c r="BG120" s="302">
        <f t="shared" ca="1" si="203"/>
        <v>28.571428571428569</v>
      </c>
      <c r="BH120" s="289" t="str">
        <f t="shared" ca="1" si="204"/>
        <v/>
      </c>
      <c r="BI120" s="289" t="str">
        <f t="shared" ca="1" si="205"/>
        <v/>
      </c>
      <c r="BJ120" s="289" t="str">
        <f t="shared" ca="1" si="206"/>
        <v/>
      </c>
      <c r="BK120" s="289" t="str">
        <f t="shared" ca="1" si="207"/>
        <v/>
      </c>
      <c r="BL120" s="289" t="str">
        <f t="shared" ca="1" si="208"/>
        <v/>
      </c>
      <c r="BM120" s="289" t="str">
        <f t="shared" ca="1" si="209"/>
        <v/>
      </c>
      <c r="BN120" s="289" t="str">
        <f t="shared" ca="1" si="210"/>
        <v/>
      </c>
      <c r="BO120" s="289" t="str">
        <f t="shared" ca="1" si="211"/>
        <v/>
      </c>
      <c r="BP120" s="289"/>
      <c r="BQ120" s="83">
        <f t="shared" ca="1" si="265"/>
        <v>6</v>
      </c>
      <c r="BR120" s="82">
        <f t="shared" ca="1" si="266"/>
        <v>11</v>
      </c>
      <c r="BS120" s="83">
        <f t="shared" ca="1" si="267"/>
        <v>55</v>
      </c>
      <c r="BT120" s="52" t="str">
        <f t="shared" ca="1" si="261"/>
        <v>A64</v>
      </c>
      <c r="BU120" s="51"/>
      <c r="BV120" s="52" t="str">
        <f t="shared" ca="1" si="262"/>
        <v>A91</v>
      </c>
      <c r="BW120" s="84">
        <f ca="1">VLOOKUP($BJ$6,INDIRECT($BT120):$BP$861,2,FALSE)</f>
        <v>83</v>
      </c>
      <c r="BX120" s="79" t="str">
        <f t="shared" ca="1" si="247"/>
        <v>Ionian 5 (or Augmented Ionian</v>
      </c>
      <c r="BY120" s="78" t="str">
        <f t="shared" ca="1" si="248"/>
        <v>Db</v>
      </c>
      <c r="BZ120" s="78" t="str">
        <f t="shared" ca="1" si="249"/>
        <v>Db</v>
      </c>
      <c r="CA120" s="78" t="str">
        <f t="shared" ca="1" si="250"/>
        <v>Eb</v>
      </c>
      <c r="CB120" s="78" t="str">
        <f t="shared" ca="1" si="251"/>
        <v>F</v>
      </c>
      <c r="CC120" s="78" t="str">
        <f t="shared" ca="1" si="221"/>
        <v>Gb</v>
      </c>
      <c r="CD120" s="78" t="str">
        <f t="shared" ca="1" si="222"/>
        <v>G</v>
      </c>
      <c r="CE120" s="78" t="str">
        <f t="shared" ca="1" si="223"/>
        <v>Bb</v>
      </c>
      <c r="CF120" s="78" t="str">
        <f t="shared" ca="1" si="224"/>
        <v>C</v>
      </c>
      <c r="CG120" s="78" t="str">
        <f t="shared" ca="1" si="225"/>
        <v/>
      </c>
      <c r="CH120" s="79" t="str">
        <f t="shared" ca="1" si="226"/>
        <v>Db alt b</v>
      </c>
      <c r="CI120" s="79" t="str">
        <f t="shared" ca="1" si="227"/>
        <v>Eb min</v>
      </c>
      <c r="CJ120" s="79" t="str">
        <f t="shared" ca="1" si="228"/>
        <v>F sus2</v>
      </c>
      <c r="CK120" s="79" t="str">
        <f t="shared" ca="1" si="229"/>
        <v>Gb maj</v>
      </c>
      <c r="CL120" s="79" t="str">
        <f t="shared" ca="1" si="230"/>
        <v>*C min</v>
      </c>
      <c r="CM120" s="79" t="str">
        <f t="shared" ca="1" si="231"/>
        <v>Bb min</v>
      </c>
      <c r="CN120" s="79" t="str">
        <f t="shared" ca="1" si="232"/>
        <v>C dim</v>
      </c>
      <c r="CO120" s="79" t="str">
        <f t="shared" ca="1" si="233"/>
        <v/>
      </c>
      <c r="CP120" s="80">
        <f t="shared" ca="1" si="252"/>
        <v>42.857142857142854</v>
      </c>
      <c r="CQ120" s="78">
        <f t="shared" ca="1" si="253"/>
        <v>6</v>
      </c>
      <c r="DA120" s="81">
        <f t="shared" ca="1" si="268"/>
        <v>6</v>
      </c>
      <c r="DB120" s="82">
        <f t="shared" ca="1" si="269"/>
        <v>11</v>
      </c>
      <c r="DC120" s="83">
        <f t="shared" ca="1" si="270"/>
        <v>55</v>
      </c>
      <c r="DD120" s="52" t="str">
        <f t="shared" ca="1" si="263"/>
        <v>A64</v>
      </c>
      <c r="DE120" s="51"/>
      <c r="DF120" s="52" t="str">
        <f t="shared" ca="1" si="264"/>
        <v>A91</v>
      </c>
      <c r="DG120" s="84">
        <f ca="1">VLOOKUP($BJ$6,INDIRECT($BT120):$BP$861,2,FALSE)</f>
        <v>83</v>
      </c>
      <c r="DH120" s="79" t="str">
        <f t="shared" ca="1" si="254"/>
        <v>Ionian 5 (or Augmented Ionian</v>
      </c>
      <c r="DI120" s="78" t="str">
        <f t="shared" ca="1" si="255"/>
        <v>Db</v>
      </c>
      <c r="DJ120" s="78" t="str">
        <f t="shared" ca="1" si="256"/>
        <v>Db</v>
      </c>
      <c r="DK120" s="78" t="str">
        <f t="shared" ca="1" si="257"/>
        <v>Eb</v>
      </c>
      <c r="DL120" s="78" t="str">
        <f t="shared" ca="1" si="258"/>
        <v>F</v>
      </c>
      <c r="DM120" s="78" t="str">
        <f t="shared" ca="1" si="234"/>
        <v>Gb</v>
      </c>
      <c r="DN120" s="78" t="str">
        <f t="shared" ca="1" si="235"/>
        <v>G</v>
      </c>
      <c r="DO120" s="78" t="str">
        <f t="shared" ca="1" si="236"/>
        <v>Bb</v>
      </c>
      <c r="DP120" s="78" t="str">
        <f t="shared" ca="1" si="237"/>
        <v>C</v>
      </c>
      <c r="DQ120" s="78" t="str">
        <f t="shared" ca="1" si="238"/>
        <v/>
      </c>
      <c r="DR120" s="79" t="str">
        <f t="shared" ca="1" si="239"/>
        <v>Db alt b</v>
      </c>
      <c r="DS120" s="79" t="str">
        <f t="shared" ca="1" si="240"/>
        <v>Eb min</v>
      </c>
      <c r="DT120" s="79" t="str">
        <f t="shared" ca="1" si="241"/>
        <v>F sus2</v>
      </c>
      <c r="DU120" s="79" t="str">
        <f t="shared" ca="1" si="242"/>
        <v>Gb maj</v>
      </c>
      <c r="DV120" s="79" t="str">
        <f t="shared" ca="1" si="243"/>
        <v>*C min</v>
      </c>
      <c r="DW120" s="79" t="str">
        <f t="shared" ca="1" si="244"/>
        <v>Bb min</v>
      </c>
      <c r="DX120" s="79" t="str">
        <f t="shared" ca="1" si="245"/>
        <v>C dim</v>
      </c>
      <c r="DY120" s="79" t="str">
        <f t="shared" ca="1" si="246"/>
        <v/>
      </c>
      <c r="DZ120" s="80">
        <f t="shared" ca="1" si="259"/>
        <v>42.857142857142854</v>
      </c>
      <c r="EA120" s="78">
        <f t="shared" ca="1" si="260"/>
        <v>6</v>
      </c>
    </row>
    <row r="121" spans="1:131" s="85" customFormat="1" ht="16.2" thickBot="1" x14ac:dyDescent="0.35">
      <c r="A121" s="289" t="str">
        <f t="shared" ca="1" si="166"/>
        <v/>
      </c>
      <c r="B121" s="303">
        <f t="shared" si="212"/>
        <v>113</v>
      </c>
      <c r="C121" s="304" t="s">
        <v>35</v>
      </c>
      <c r="D121" s="303" t="s">
        <v>1</v>
      </c>
      <c r="E121" s="303">
        <v>7</v>
      </c>
      <c r="F121" s="305">
        <v>3</v>
      </c>
      <c r="G121" s="305">
        <v>1</v>
      </c>
      <c r="H121" s="305">
        <v>2</v>
      </c>
      <c r="I121" s="305">
        <v>1</v>
      </c>
      <c r="J121" s="305">
        <v>2</v>
      </c>
      <c r="K121" s="305">
        <v>1</v>
      </c>
      <c r="L121" s="305">
        <v>2</v>
      </c>
      <c r="M121" s="305"/>
      <c r="N121" s="305">
        <f>SUM($F121:G121)</f>
        <v>4</v>
      </c>
      <c r="O121" s="305">
        <f>SUM($F121:H121)</f>
        <v>6</v>
      </c>
      <c r="P121" s="305">
        <f>SUM($F121:I121)</f>
        <v>7</v>
      </c>
      <c r="Q121" s="305">
        <f>SUM($F121:J121)</f>
        <v>9</v>
      </c>
      <c r="R121" s="305">
        <f>SUM($F121:K121)</f>
        <v>10</v>
      </c>
      <c r="S121" s="305">
        <f>SUM($F121:L121)</f>
        <v>12</v>
      </c>
      <c r="T121" s="305"/>
      <c r="U121" s="304"/>
      <c r="V121" s="303" t="str">
        <f t="shared" si="186"/>
        <v>Db</v>
      </c>
      <c r="W121" s="303" t="str">
        <f t="shared" ca="1" si="187"/>
        <v>E</v>
      </c>
      <c r="X121" s="303" t="str">
        <f t="shared" ca="1" si="188"/>
        <v>F</v>
      </c>
      <c r="Y121" s="303" t="str">
        <f t="shared" ca="1" si="189"/>
        <v>G</v>
      </c>
      <c r="Z121" s="303" t="str">
        <f t="shared" ca="1" si="190"/>
        <v>Ab</v>
      </c>
      <c r="AA121" s="303" t="str">
        <f t="shared" ca="1" si="191"/>
        <v>Bb</v>
      </c>
      <c r="AB121" s="303" t="str">
        <f t="shared" ca="1" si="192"/>
        <v>B</v>
      </c>
      <c r="AC121" s="303"/>
      <c r="AD121" s="304">
        <f t="shared" si="194"/>
        <v>166</v>
      </c>
      <c r="AE121" s="304">
        <f t="shared" ca="1" si="195"/>
        <v>69</v>
      </c>
      <c r="AF121" s="304">
        <f t="shared" ca="1" si="196"/>
        <v>70</v>
      </c>
      <c r="AG121" s="304">
        <f t="shared" ca="1" si="197"/>
        <v>71</v>
      </c>
      <c r="AH121" s="304">
        <f t="shared" ca="1" si="198"/>
        <v>163</v>
      </c>
      <c r="AI121" s="304">
        <f t="shared" ca="1" si="199"/>
        <v>164</v>
      </c>
      <c r="AJ121" s="304">
        <f t="shared" ca="1" si="200"/>
        <v>66</v>
      </c>
      <c r="AK121" s="304"/>
      <c r="AL121" s="294" t="str">
        <f>_xlfn.CONCAT(V121," maj")</f>
        <v>Db maj</v>
      </c>
      <c r="AM121" s="294" t="str">
        <f ca="1">_xlfn.CONCAT(W121," dim")</f>
        <v>E dim</v>
      </c>
      <c r="AN121" s="294" t="str">
        <f ca="1">_xlfn.CONCAT(X121," dim")</f>
        <v>F dim</v>
      </c>
      <c r="AO121" s="294" t="str">
        <f ca="1">_xlfn.CONCAT(Y121," dim")</f>
        <v>G dim</v>
      </c>
      <c r="AP121" s="301" t="str">
        <f ca="1">_xlfn.CONCAT("*",W121," maj")</f>
        <v>*E maj</v>
      </c>
      <c r="AQ121" s="294" t="str">
        <f ca="1">_xlfn.CONCAT(AA121," min")</f>
        <v>Bb min</v>
      </c>
      <c r="AR121" s="301" t="str">
        <f ca="1">_xlfn.CONCAT("*",W121," min")</f>
        <v>*E min</v>
      </c>
      <c r="AS121" s="294"/>
      <c r="AT121" s="294" t="str">
        <f t="shared" ca="1" si="218"/>
        <v/>
      </c>
      <c r="AU121" s="294" t="str">
        <f t="shared" ca="1" si="218"/>
        <v/>
      </c>
      <c r="AV121" s="294" t="str">
        <f t="shared" ca="1" si="218"/>
        <v/>
      </c>
      <c r="AW121" s="294" t="str">
        <f t="shared" ca="1" si="218"/>
        <v/>
      </c>
      <c r="AX121" s="294" t="str">
        <f t="shared" ca="1" si="218"/>
        <v/>
      </c>
      <c r="AY121" s="294">
        <f t="shared" ca="1" si="218"/>
        <v>1</v>
      </c>
      <c r="AZ121" s="294" t="str">
        <f t="shared" ca="1" si="218"/>
        <v/>
      </c>
      <c r="BA121" s="294">
        <f t="shared" ca="1" si="218"/>
        <v>1</v>
      </c>
      <c r="BB121" s="294" t="str">
        <f t="shared" ca="1" si="218"/>
        <v/>
      </c>
      <c r="BC121" s="294" t="str">
        <f t="shared" ca="1" si="218"/>
        <v/>
      </c>
      <c r="BD121" s="294" t="str">
        <f t="shared" ca="1" si="218"/>
        <v/>
      </c>
      <c r="BE121" s="294" t="str">
        <f t="shared" ca="1" si="218"/>
        <v/>
      </c>
      <c r="BF121" s="289">
        <f t="shared" ca="1" si="202"/>
        <v>2</v>
      </c>
      <c r="BG121" s="302">
        <f t="shared" ca="1" si="203"/>
        <v>28.571428571428569</v>
      </c>
      <c r="BH121" s="289" t="str">
        <f t="shared" ca="1" si="204"/>
        <v/>
      </c>
      <c r="BI121" s="289" t="str">
        <f t="shared" ca="1" si="205"/>
        <v/>
      </c>
      <c r="BJ121" s="289" t="str">
        <f t="shared" ca="1" si="206"/>
        <v/>
      </c>
      <c r="BK121" s="289" t="str">
        <f t="shared" ca="1" si="207"/>
        <v/>
      </c>
      <c r="BL121" s="289" t="str">
        <f t="shared" ca="1" si="208"/>
        <v/>
      </c>
      <c r="BM121" s="289" t="str">
        <f t="shared" ca="1" si="209"/>
        <v/>
      </c>
      <c r="BN121" s="289" t="str">
        <f t="shared" ca="1" si="210"/>
        <v/>
      </c>
      <c r="BO121" s="289" t="str">
        <f t="shared" ca="1" si="211"/>
        <v/>
      </c>
      <c r="BP121" s="289"/>
      <c r="BQ121" s="83">
        <f t="shared" ca="1" si="265"/>
        <v>6</v>
      </c>
      <c r="BR121" s="82">
        <f t="shared" ca="1" si="266"/>
        <v>12</v>
      </c>
      <c r="BS121" s="83">
        <f t="shared" ca="1" si="267"/>
        <v>83</v>
      </c>
      <c r="BT121" s="52" t="str">
        <f t="shared" ca="1" si="261"/>
        <v>A92</v>
      </c>
      <c r="BU121" s="51"/>
      <c r="BV121" s="52" t="str">
        <f t="shared" ca="1" si="262"/>
        <v>A99</v>
      </c>
      <c r="BW121" s="84">
        <f ca="1">VLOOKUP($BJ$6,INDIRECT($BT121):$BP$861,2,FALSE)</f>
        <v>91</v>
      </c>
      <c r="BX121" s="79" t="str">
        <f t="shared" ca="1" si="247"/>
        <v>Lydian</v>
      </c>
      <c r="BY121" s="78" t="str">
        <f t="shared" ca="1" si="248"/>
        <v>Db</v>
      </c>
      <c r="BZ121" s="78" t="str">
        <f t="shared" ca="1" si="249"/>
        <v>Db</v>
      </c>
      <c r="CA121" s="78" t="str">
        <f t="shared" ca="1" si="250"/>
        <v>Eb</v>
      </c>
      <c r="CB121" s="78" t="str">
        <f t="shared" ca="1" si="251"/>
        <v>F</v>
      </c>
      <c r="CC121" s="78" t="str">
        <f t="shared" ca="1" si="221"/>
        <v>G</v>
      </c>
      <c r="CD121" s="78" t="str">
        <f t="shared" ca="1" si="222"/>
        <v>Ab</v>
      </c>
      <c r="CE121" s="78" t="str">
        <f t="shared" ca="1" si="223"/>
        <v>Bb</v>
      </c>
      <c r="CF121" s="78" t="str">
        <f t="shared" ca="1" si="224"/>
        <v>C</v>
      </c>
      <c r="CG121" s="78" t="str">
        <f t="shared" ca="1" si="225"/>
        <v/>
      </c>
      <c r="CH121" s="79" t="str">
        <f t="shared" ca="1" si="226"/>
        <v>Db maj</v>
      </c>
      <c r="CI121" s="79" t="str">
        <f t="shared" ca="1" si="227"/>
        <v>Eb maj</v>
      </c>
      <c r="CJ121" s="79" t="str">
        <f t="shared" ca="1" si="228"/>
        <v>F min</v>
      </c>
      <c r="CK121" s="79" t="str">
        <f t="shared" ca="1" si="229"/>
        <v>G dim</v>
      </c>
      <c r="CL121" s="79" t="str">
        <f t="shared" ca="1" si="230"/>
        <v>Ab maj</v>
      </c>
      <c r="CM121" s="79" t="str">
        <f t="shared" ca="1" si="231"/>
        <v>Bb min</v>
      </c>
      <c r="CN121" s="79" t="str">
        <f t="shared" ca="1" si="232"/>
        <v>C min</v>
      </c>
      <c r="CO121" s="79" t="str">
        <f t="shared" ca="1" si="233"/>
        <v/>
      </c>
      <c r="CP121" s="80">
        <f t="shared" ca="1" si="252"/>
        <v>42.857142857142854</v>
      </c>
      <c r="CQ121" s="78">
        <f t="shared" ca="1" si="253"/>
        <v>6</v>
      </c>
      <c r="DA121" s="81">
        <f t="shared" ca="1" si="268"/>
        <v>6</v>
      </c>
      <c r="DB121" s="82">
        <f t="shared" ca="1" si="269"/>
        <v>12</v>
      </c>
      <c r="DC121" s="83">
        <f t="shared" ca="1" si="270"/>
        <v>83</v>
      </c>
      <c r="DD121" s="52" t="str">
        <f t="shared" ca="1" si="263"/>
        <v>A92</v>
      </c>
      <c r="DE121" s="51"/>
      <c r="DF121" s="52" t="str">
        <f t="shared" ca="1" si="264"/>
        <v>A99</v>
      </c>
      <c r="DG121" s="84">
        <f ca="1">VLOOKUP($BJ$6,INDIRECT($BT121):$BP$861,2,FALSE)</f>
        <v>91</v>
      </c>
      <c r="DH121" s="79" t="str">
        <f t="shared" ca="1" si="254"/>
        <v>Lydian</v>
      </c>
      <c r="DI121" s="78" t="str">
        <f t="shared" ca="1" si="255"/>
        <v>Db</v>
      </c>
      <c r="DJ121" s="78" t="str">
        <f t="shared" ca="1" si="256"/>
        <v>Db</v>
      </c>
      <c r="DK121" s="78" t="str">
        <f t="shared" ca="1" si="257"/>
        <v>Eb</v>
      </c>
      <c r="DL121" s="78" t="str">
        <f t="shared" ca="1" si="258"/>
        <v>F</v>
      </c>
      <c r="DM121" s="78" t="str">
        <f t="shared" ca="1" si="234"/>
        <v>G</v>
      </c>
      <c r="DN121" s="78" t="str">
        <f t="shared" ca="1" si="235"/>
        <v>Ab</v>
      </c>
      <c r="DO121" s="78" t="str">
        <f t="shared" ca="1" si="236"/>
        <v>Bb</v>
      </c>
      <c r="DP121" s="78" t="str">
        <f t="shared" ca="1" si="237"/>
        <v>C</v>
      </c>
      <c r="DQ121" s="78" t="str">
        <f t="shared" ca="1" si="238"/>
        <v/>
      </c>
      <c r="DR121" s="79" t="str">
        <f t="shared" ca="1" si="239"/>
        <v>Db maj</v>
      </c>
      <c r="DS121" s="79" t="str">
        <f t="shared" ca="1" si="240"/>
        <v>Eb maj</v>
      </c>
      <c r="DT121" s="79" t="str">
        <f t="shared" ca="1" si="241"/>
        <v>F min</v>
      </c>
      <c r="DU121" s="79" t="str">
        <f t="shared" ca="1" si="242"/>
        <v>G dim</v>
      </c>
      <c r="DV121" s="79" t="str">
        <f t="shared" ca="1" si="243"/>
        <v>Ab maj</v>
      </c>
      <c r="DW121" s="79" t="str">
        <f t="shared" ca="1" si="244"/>
        <v>Bb min</v>
      </c>
      <c r="DX121" s="79" t="str">
        <f t="shared" ca="1" si="245"/>
        <v>C min</v>
      </c>
      <c r="DY121" s="79" t="str">
        <f t="shared" ca="1" si="246"/>
        <v/>
      </c>
      <c r="DZ121" s="80">
        <f t="shared" ca="1" si="259"/>
        <v>42.857142857142854</v>
      </c>
      <c r="EA121" s="78">
        <f t="shared" ca="1" si="260"/>
        <v>6</v>
      </c>
    </row>
    <row r="122" spans="1:131" s="85" customFormat="1" ht="16.2" thickBot="1" x14ac:dyDescent="0.35">
      <c r="A122" s="289" t="str">
        <f t="shared" ca="1" si="166"/>
        <v/>
      </c>
      <c r="B122" s="303">
        <f t="shared" si="212"/>
        <v>114</v>
      </c>
      <c r="C122" s="304" t="s">
        <v>282</v>
      </c>
      <c r="D122" s="303" t="s">
        <v>1</v>
      </c>
      <c r="E122" s="303">
        <v>7</v>
      </c>
      <c r="F122" s="305">
        <v>2</v>
      </c>
      <c r="G122" s="305">
        <v>1</v>
      </c>
      <c r="H122" s="305">
        <v>3</v>
      </c>
      <c r="I122" s="305">
        <v>1</v>
      </c>
      <c r="J122" s="305">
        <v>1</v>
      </c>
      <c r="K122" s="305">
        <v>3</v>
      </c>
      <c r="L122" s="305">
        <v>1</v>
      </c>
      <c r="M122" s="305"/>
      <c r="N122" s="305">
        <f>SUM($F122:G122)</f>
        <v>3</v>
      </c>
      <c r="O122" s="305">
        <f>SUM($F122:H122)</f>
        <v>6</v>
      </c>
      <c r="P122" s="305">
        <f>SUM($F122:I122)</f>
        <v>7</v>
      </c>
      <c r="Q122" s="305">
        <f>SUM($F122:J122)</f>
        <v>8</v>
      </c>
      <c r="R122" s="305">
        <f>SUM($F122:K122)</f>
        <v>11</v>
      </c>
      <c r="S122" s="305">
        <f>SUM($F122:L122)</f>
        <v>12</v>
      </c>
      <c r="T122" s="305"/>
      <c r="U122" s="304"/>
      <c r="V122" s="303" t="str">
        <f t="shared" si="186"/>
        <v>Db</v>
      </c>
      <c r="W122" s="303" t="str">
        <f t="shared" ca="1" si="187"/>
        <v>Eb</v>
      </c>
      <c r="X122" s="303" t="str">
        <f t="shared" ca="1" si="188"/>
        <v>E</v>
      </c>
      <c r="Y122" s="303" t="str">
        <f t="shared" ca="1" si="189"/>
        <v>G</v>
      </c>
      <c r="Z122" s="303" t="str">
        <f t="shared" ca="1" si="190"/>
        <v>Ab</v>
      </c>
      <c r="AA122" s="303" t="str">
        <f t="shared" ca="1" si="191"/>
        <v>A</v>
      </c>
      <c r="AB122" s="303" t="str">
        <f t="shared" ca="1" si="192"/>
        <v>C</v>
      </c>
      <c r="AC122" s="303"/>
      <c r="AD122" s="304">
        <f t="shared" si="194"/>
        <v>166</v>
      </c>
      <c r="AE122" s="304">
        <f t="shared" ca="1" si="195"/>
        <v>167</v>
      </c>
      <c r="AF122" s="304">
        <f t="shared" ca="1" si="196"/>
        <v>69</v>
      </c>
      <c r="AG122" s="304">
        <f t="shared" ca="1" si="197"/>
        <v>71</v>
      </c>
      <c r="AH122" s="304">
        <f t="shared" ca="1" si="198"/>
        <v>163</v>
      </c>
      <c r="AI122" s="304">
        <f t="shared" ca="1" si="199"/>
        <v>65</v>
      </c>
      <c r="AJ122" s="304">
        <f t="shared" ca="1" si="200"/>
        <v>67</v>
      </c>
      <c r="AK122" s="304"/>
      <c r="AL122" s="294" t="str">
        <f>_xlfn.CONCAT(V122," min")</f>
        <v>Db min</v>
      </c>
      <c r="AM122" s="294" t="str">
        <f ca="1">_xlfn.CONCAT(W122," alt b")</f>
        <v>Eb alt b</v>
      </c>
      <c r="AN122" s="294" t="str">
        <f ca="1">_xlfn.CONCAT(X122," aug")</f>
        <v>E aug</v>
      </c>
      <c r="AO122" s="301" t="str">
        <f ca="1">_xlfn.CONCAT("*",AA122,"7")</f>
        <v>*A7</v>
      </c>
      <c r="AP122" s="294" t="str">
        <f ca="1">_xlfn.CONCAT(Z122," maj")</f>
        <v>Ab maj</v>
      </c>
      <c r="AQ122" s="294" t="str">
        <f ca="1">_xlfn.CONCAT(AA122," maj")</f>
        <v>A maj</v>
      </c>
      <c r="AR122" s="294" t="str">
        <f ca="1">_xlfn.CONCAT(AB122," maj")</f>
        <v>C maj</v>
      </c>
      <c r="AS122" s="294"/>
      <c r="AT122" s="294" t="str">
        <f t="shared" ca="1" si="218"/>
        <v/>
      </c>
      <c r="AU122" s="294" t="str">
        <f t="shared" ca="1" si="218"/>
        <v/>
      </c>
      <c r="AV122" s="294" t="str">
        <f t="shared" ca="1" si="218"/>
        <v/>
      </c>
      <c r="AW122" s="294">
        <f t="shared" ca="1" si="218"/>
        <v>1</v>
      </c>
      <c r="AX122" s="294" t="str">
        <f t="shared" ca="1" si="218"/>
        <v/>
      </c>
      <c r="AY122" s="294" t="str">
        <f t="shared" ca="1" si="218"/>
        <v/>
      </c>
      <c r="AZ122" s="294" t="str">
        <f t="shared" ca="1" si="218"/>
        <v/>
      </c>
      <c r="BA122" s="294">
        <f t="shared" ca="1" si="218"/>
        <v>1</v>
      </c>
      <c r="BB122" s="294" t="str">
        <f t="shared" ca="1" si="218"/>
        <v/>
      </c>
      <c r="BC122" s="294" t="str">
        <f t="shared" ca="1" si="218"/>
        <v/>
      </c>
      <c r="BD122" s="294" t="str">
        <f t="shared" ca="1" si="218"/>
        <v/>
      </c>
      <c r="BE122" s="294" t="str">
        <f t="shared" ca="1" si="218"/>
        <v/>
      </c>
      <c r="BF122" s="289">
        <f t="shared" ca="1" si="202"/>
        <v>2</v>
      </c>
      <c r="BG122" s="302">
        <f t="shared" ca="1" si="203"/>
        <v>28.571428571428569</v>
      </c>
      <c r="BH122" s="289" t="str">
        <f t="shared" ca="1" si="204"/>
        <v/>
      </c>
      <c r="BI122" s="289" t="str">
        <f t="shared" ca="1" si="205"/>
        <v/>
      </c>
      <c r="BJ122" s="289" t="str">
        <f t="shared" ca="1" si="206"/>
        <v/>
      </c>
      <c r="BK122" s="289" t="str">
        <f t="shared" ca="1" si="207"/>
        <v/>
      </c>
      <c r="BL122" s="289" t="str">
        <f t="shared" ca="1" si="208"/>
        <v/>
      </c>
      <c r="BM122" s="289" t="str">
        <f t="shared" ca="1" si="209"/>
        <v/>
      </c>
      <c r="BN122" s="289" t="str">
        <f t="shared" ca="1" si="210"/>
        <v/>
      </c>
      <c r="BO122" s="289" t="str">
        <f t="shared" ca="1" si="211"/>
        <v/>
      </c>
      <c r="BP122" s="289"/>
      <c r="BQ122" s="83">
        <f t="shared" ca="1" si="265"/>
        <v>6</v>
      </c>
      <c r="BR122" s="82">
        <f t="shared" ca="1" si="266"/>
        <v>13</v>
      </c>
      <c r="BS122" s="83">
        <f t="shared" ca="1" si="267"/>
        <v>91</v>
      </c>
      <c r="BT122" s="52" t="str">
        <f t="shared" ca="1" si="261"/>
        <v>A100</v>
      </c>
      <c r="BU122" s="51"/>
      <c r="BV122" s="52" t="str">
        <f t="shared" ca="1" si="262"/>
        <v>A103</v>
      </c>
      <c r="BW122" s="84">
        <f ca="1">VLOOKUP($BJ$6,INDIRECT($BT122):$BP$861,2,FALSE)</f>
        <v>95</v>
      </c>
      <c r="BX122" s="79" t="str">
        <f t="shared" ca="1" si="247"/>
        <v>Lydian b7 (or Dominant Lydian)</v>
      </c>
      <c r="BY122" s="78" t="str">
        <f t="shared" ca="1" si="248"/>
        <v>Db</v>
      </c>
      <c r="BZ122" s="78" t="str">
        <f t="shared" ca="1" si="249"/>
        <v>Db</v>
      </c>
      <c r="CA122" s="78" t="str">
        <f t="shared" ca="1" si="250"/>
        <v>Eb</v>
      </c>
      <c r="CB122" s="78" t="str">
        <f t="shared" ca="1" si="251"/>
        <v>F</v>
      </c>
      <c r="CC122" s="78" t="str">
        <f t="shared" ca="1" si="221"/>
        <v>G</v>
      </c>
      <c r="CD122" s="78" t="str">
        <f t="shared" ca="1" si="222"/>
        <v>Ab</v>
      </c>
      <c r="CE122" s="78" t="str">
        <f t="shared" ca="1" si="223"/>
        <v>Bb</v>
      </c>
      <c r="CF122" s="78" t="str">
        <f t="shared" ca="1" si="224"/>
        <v>B</v>
      </c>
      <c r="CG122" s="78" t="str">
        <f t="shared" ca="1" si="225"/>
        <v/>
      </c>
      <c r="CH122" s="79" t="str">
        <f t="shared" ca="1" si="226"/>
        <v>Db maj</v>
      </c>
      <c r="CI122" s="79" t="str">
        <f t="shared" ca="1" si="227"/>
        <v>Eb maj</v>
      </c>
      <c r="CJ122" s="79" t="str">
        <f t="shared" ca="1" si="228"/>
        <v>F dim</v>
      </c>
      <c r="CK122" s="79" t="str">
        <f t="shared" ca="1" si="229"/>
        <v>G dim</v>
      </c>
      <c r="CL122" s="79" t="str">
        <f t="shared" ca="1" si="230"/>
        <v>Ab min</v>
      </c>
      <c r="CM122" s="79" t="str">
        <f t="shared" ca="1" si="231"/>
        <v>Bb min</v>
      </c>
      <c r="CN122" s="79" t="str">
        <f t="shared" ca="1" si="232"/>
        <v>B aug</v>
      </c>
      <c r="CO122" s="79" t="str">
        <f t="shared" ca="1" si="233"/>
        <v/>
      </c>
      <c r="CP122" s="80">
        <f t="shared" ca="1" si="252"/>
        <v>42.857142857142854</v>
      </c>
      <c r="CQ122" s="78">
        <f t="shared" ca="1" si="253"/>
        <v>6</v>
      </c>
      <c r="DA122" s="81">
        <f t="shared" ca="1" si="268"/>
        <v>6</v>
      </c>
      <c r="DB122" s="82">
        <f t="shared" ca="1" si="269"/>
        <v>13</v>
      </c>
      <c r="DC122" s="83">
        <f t="shared" ca="1" si="270"/>
        <v>91</v>
      </c>
      <c r="DD122" s="52" t="str">
        <f t="shared" ca="1" si="263"/>
        <v>A100</v>
      </c>
      <c r="DE122" s="51"/>
      <c r="DF122" s="52" t="str">
        <f t="shared" ca="1" si="264"/>
        <v>A103</v>
      </c>
      <c r="DG122" s="84">
        <f ca="1">VLOOKUP($BJ$6,INDIRECT($BT122):$BP$861,2,FALSE)</f>
        <v>95</v>
      </c>
      <c r="DH122" s="79" t="str">
        <f t="shared" ca="1" si="254"/>
        <v>Lydian b7 (or Dominant Lydian)</v>
      </c>
      <c r="DI122" s="78" t="str">
        <f t="shared" ca="1" si="255"/>
        <v>Db</v>
      </c>
      <c r="DJ122" s="78" t="str">
        <f t="shared" ca="1" si="256"/>
        <v>Db</v>
      </c>
      <c r="DK122" s="78" t="str">
        <f t="shared" ca="1" si="257"/>
        <v>Eb</v>
      </c>
      <c r="DL122" s="78" t="str">
        <f t="shared" ca="1" si="258"/>
        <v>F</v>
      </c>
      <c r="DM122" s="78" t="str">
        <f t="shared" ca="1" si="234"/>
        <v>G</v>
      </c>
      <c r="DN122" s="78" t="str">
        <f t="shared" ca="1" si="235"/>
        <v>Ab</v>
      </c>
      <c r="DO122" s="78" t="str">
        <f t="shared" ca="1" si="236"/>
        <v>Bb</v>
      </c>
      <c r="DP122" s="78" t="str">
        <f t="shared" ca="1" si="237"/>
        <v>B</v>
      </c>
      <c r="DQ122" s="78" t="str">
        <f t="shared" ca="1" si="238"/>
        <v/>
      </c>
      <c r="DR122" s="79" t="str">
        <f t="shared" ca="1" si="239"/>
        <v>Db maj</v>
      </c>
      <c r="DS122" s="79" t="str">
        <f t="shared" ca="1" si="240"/>
        <v>Eb maj</v>
      </c>
      <c r="DT122" s="79" t="str">
        <f t="shared" ca="1" si="241"/>
        <v>F dim</v>
      </c>
      <c r="DU122" s="79" t="str">
        <f t="shared" ca="1" si="242"/>
        <v>G dim</v>
      </c>
      <c r="DV122" s="79" t="str">
        <f t="shared" ca="1" si="243"/>
        <v>Ab min</v>
      </c>
      <c r="DW122" s="79" t="str">
        <f t="shared" ca="1" si="244"/>
        <v>Bb min</v>
      </c>
      <c r="DX122" s="79" t="str">
        <f t="shared" ca="1" si="245"/>
        <v>B aug</v>
      </c>
      <c r="DY122" s="79" t="str">
        <f t="shared" ca="1" si="246"/>
        <v/>
      </c>
      <c r="DZ122" s="80">
        <f t="shared" ca="1" si="259"/>
        <v>42.857142857142854</v>
      </c>
      <c r="EA122" s="78">
        <f t="shared" ca="1" si="260"/>
        <v>6</v>
      </c>
    </row>
    <row r="123" spans="1:131" s="85" customFormat="1" ht="16.2" thickBot="1" x14ac:dyDescent="0.35">
      <c r="A123" s="289" t="str">
        <f t="shared" ca="1" si="166"/>
        <v/>
      </c>
      <c r="B123" s="303">
        <f t="shared" si="212"/>
        <v>115</v>
      </c>
      <c r="C123" s="304" t="s">
        <v>36</v>
      </c>
      <c r="D123" s="303" t="s">
        <v>1</v>
      </c>
      <c r="E123" s="303">
        <v>7</v>
      </c>
      <c r="F123" s="305">
        <v>1</v>
      </c>
      <c r="G123" s="305">
        <v>2</v>
      </c>
      <c r="H123" s="305">
        <v>2</v>
      </c>
      <c r="I123" s="305">
        <v>2</v>
      </c>
      <c r="J123" s="305">
        <v>1</v>
      </c>
      <c r="K123" s="305">
        <v>3</v>
      </c>
      <c r="L123" s="305">
        <v>1</v>
      </c>
      <c r="M123" s="305"/>
      <c r="N123" s="305">
        <f>SUM($F123:G123)</f>
        <v>3</v>
      </c>
      <c r="O123" s="305">
        <f>SUM($F123:H123)</f>
        <v>5</v>
      </c>
      <c r="P123" s="305">
        <f>SUM($F123:I123)</f>
        <v>7</v>
      </c>
      <c r="Q123" s="305">
        <f>SUM($F123:J123)</f>
        <v>8</v>
      </c>
      <c r="R123" s="305">
        <f>SUM($F123:K123)</f>
        <v>11</v>
      </c>
      <c r="S123" s="305">
        <f>SUM($F123:L123)</f>
        <v>12</v>
      </c>
      <c r="T123" s="305"/>
      <c r="U123" s="304"/>
      <c r="V123" s="303" t="str">
        <f t="shared" si="186"/>
        <v>Db</v>
      </c>
      <c r="W123" s="303" t="str">
        <f t="shared" ca="1" si="187"/>
        <v>D</v>
      </c>
      <c r="X123" s="303" t="str">
        <f t="shared" ca="1" si="188"/>
        <v>E</v>
      </c>
      <c r="Y123" s="303" t="str">
        <f t="shared" ca="1" si="189"/>
        <v>Gb</v>
      </c>
      <c r="Z123" s="303" t="str">
        <f t="shared" ca="1" si="190"/>
        <v>Ab</v>
      </c>
      <c r="AA123" s="303" t="str">
        <f t="shared" ca="1" si="191"/>
        <v>A</v>
      </c>
      <c r="AB123" s="303" t="str">
        <f t="shared" ca="1" si="192"/>
        <v>C</v>
      </c>
      <c r="AC123" s="303"/>
      <c r="AD123" s="304">
        <f t="shared" si="194"/>
        <v>166</v>
      </c>
      <c r="AE123" s="304">
        <f t="shared" ca="1" si="195"/>
        <v>68</v>
      </c>
      <c r="AF123" s="304">
        <f t="shared" ca="1" si="196"/>
        <v>69</v>
      </c>
      <c r="AG123" s="304">
        <f t="shared" ca="1" si="197"/>
        <v>169</v>
      </c>
      <c r="AH123" s="304">
        <f t="shared" ca="1" si="198"/>
        <v>163</v>
      </c>
      <c r="AI123" s="304">
        <f t="shared" ca="1" si="199"/>
        <v>65</v>
      </c>
      <c r="AJ123" s="304">
        <f t="shared" ca="1" si="200"/>
        <v>67</v>
      </c>
      <c r="AK123" s="304"/>
      <c r="AL123" s="294" t="str">
        <f>_xlfn.CONCAT(V123," min")</f>
        <v>Db min</v>
      </c>
      <c r="AM123" s="294" t="str">
        <f ca="1">_xlfn.CONCAT(W123," maj")</f>
        <v>D maj</v>
      </c>
      <c r="AN123" s="294" t="str">
        <f ca="1">_xlfn.CONCAT(X123," aug")</f>
        <v>E aug</v>
      </c>
      <c r="AO123" s="294" t="str">
        <f ca="1">_xlfn.CONCAT(Y123," min")</f>
        <v>Gb min</v>
      </c>
      <c r="AP123" s="294" t="str">
        <f ca="1">_xlfn.CONCAT(Z123," alt b")</f>
        <v>Ab alt b</v>
      </c>
      <c r="AQ123" s="294" t="str">
        <f ca="1">_xlfn.CONCAT(AA123," maj")</f>
        <v>A maj</v>
      </c>
      <c r="AR123" s="301" t="str">
        <f ca="1">_xlfn.CONCAT("*",W123,"7")</f>
        <v>*D7</v>
      </c>
      <c r="AS123" s="294"/>
      <c r="AT123" s="294" t="str">
        <f t="shared" ca="1" si="218"/>
        <v/>
      </c>
      <c r="AU123" s="294" t="str">
        <f t="shared" ca="1" si="218"/>
        <v/>
      </c>
      <c r="AV123" s="294" t="str">
        <f t="shared" ca="1" si="218"/>
        <v/>
      </c>
      <c r="AW123" s="294" t="str">
        <f t="shared" ca="1" si="218"/>
        <v/>
      </c>
      <c r="AX123" s="294" t="str">
        <f t="shared" ca="1" si="218"/>
        <v/>
      </c>
      <c r="AY123" s="294" t="str">
        <f t="shared" ca="1" si="218"/>
        <v/>
      </c>
      <c r="AZ123" s="294" t="str">
        <f t="shared" ca="1" si="218"/>
        <v/>
      </c>
      <c r="BA123" s="294" t="str">
        <f t="shared" ca="1" si="218"/>
        <v/>
      </c>
      <c r="BB123" s="294" t="str">
        <f t="shared" ca="1" si="218"/>
        <v/>
      </c>
      <c r="BC123" s="294" t="str">
        <f t="shared" ca="1" si="218"/>
        <v/>
      </c>
      <c r="BD123" s="294" t="str">
        <f t="shared" ca="1" si="218"/>
        <v/>
      </c>
      <c r="BE123" s="294" t="str">
        <f t="shared" ca="1" si="218"/>
        <v/>
      </c>
      <c r="BF123" s="289">
        <f t="shared" ca="1" si="202"/>
        <v>0</v>
      </c>
      <c r="BG123" s="302">
        <f t="shared" ca="1" si="203"/>
        <v>0</v>
      </c>
      <c r="BH123" s="289" t="str">
        <f t="shared" ca="1" si="204"/>
        <v/>
      </c>
      <c r="BI123" s="289" t="str">
        <f t="shared" ca="1" si="205"/>
        <v/>
      </c>
      <c r="BJ123" s="289" t="str">
        <f t="shared" ca="1" si="206"/>
        <v/>
      </c>
      <c r="BK123" s="289" t="str">
        <f t="shared" ca="1" si="207"/>
        <v/>
      </c>
      <c r="BL123" s="289" t="str">
        <f t="shared" ca="1" si="208"/>
        <v/>
      </c>
      <c r="BM123" s="289" t="str">
        <f t="shared" ca="1" si="209"/>
        <v/>
      </c>
      <c r="BN123" s="289" t="str">
        <f t="shared" ca="1" si="210"/>
        <v/>
      </c>
      <c r="BO123" s="289" t="str">
        <f t="shared" ca="1" si="211"/>
        <v/>
      </c>
      <c r="BP123" s="289"/>
      <c r="BQ123" s="83">
        <f t="shared" ca="1" si="265"/>
        <v>6</v>
      </c>
      <c r="BR123" s="82">
        <f t="shared" ca="1" si="266"/>
        <v>14</v>
      </c>
      <c r="BS123" s="83">
        <f t="shared" ca="1" si="267"/>
        <v>95</v>
      </c>
      <c r="BT123" s="52" t="str">
        <f t="shared" ca="1" si="261"/>
        <v>A104</v>
      </c>
      <c r="BU123" s="51"/>
      <c r="BV123" s="52" t="str">
        <f t="shared" ca="1" si="262"/>
        <v>A104</v>
      </c>
      <c r="BW123" s="84">
        <f ca="1">VLOOKUP($BJ$6,INDIRECT($BT123):$BP$861,2,FALSE)</f>
        <v>96</v>
      </c>
      <c r="BX123" s="79" t="str">
        <f t="shared" ca="1" si="247"/>
        <v>Augmented Lydian</v>
      </c>
      <c r="BY123" s="78" t="str">
        <f t="shared" ca="1" si="248"/>
        <v>Db</v>
      </c>
      <c r="BZ123" s="78" t="str">
        <f t="shared" ca="1" si="249"/>
        <v>Db</v>
      </c>
      <c r="CA123" s="78" t="str">
        <f t="shared" ca="1" si="250"/>
        <v>Eb</v>
      </c>
      <c r="CB123" s="78" t="str">
        <f t="shared" ca="1" si="251"/>
        <v>F</v>
      </c>
      <c r="CC123" s="78" t="str">
        <f t="shared" ca="1" si="221"/>
        <v>G</v>
      </c>
      <c r="CD123" s="78" t="str">
        <f t="shared" ca="1" si="222"/>
        <v>A</v>
      </c>
      <c r="CE123" s="78" t="str">
        <f t="shared" ca="1" si="223"/>
        <v>Bb</v>
      </c>
      <c r="CF123" s="78" t="str">
        <f t="shared" ca="1" si="224"/>
        <v>C</v>
      </c>
      <c r="CG123" s="78" t="str">
        <f t="shared" ca="1" si="225"/>
        <v/>
      </c>
      <c r="CH123" s="79" t="str">
        <f t="shared" ca="1" si="226"/>
        <v>Db aug</v>
      </c>
      <c r="CI123" s="79" t="str">
        <f t="shared" ca="1" si="227"/>
        <v>Eb maj</v>
      </c>
      <c r="CJ123" s="79" t="str">
        <f t="shared" ca="1" si="228"/>
        <v>F maj</v>
      </c>
      <c r="CK123" s="79" t="str">
        <f t="shared" ca="1" si="229"/>
        <v>G dim</v>
      </c>
      <c r="CL123" s="79" t="str">
        <f t="shared" ca="1" si="230"/>
        <v>A dim</v>
      </c>
      <c r="CM123" s="79" t="str">
        <f t="shared" ca="1" si="231"/>
        <v>Bb min</v>
      </c>
      <c r="CN123" s="79" t="str">
        <f t="shared" ca="1" si="232"/>
        <v>C min</v>
      </c>
      <c r="CO123" s="79" t="str">
        <f t="shared" ca="1" si="233"/>
        <v/>
      </c>
      <c r="CP123" s="80">
        <f t="shared" ca="1" si="252"/>
        <v>42.857142857142854</v>
      </c>
      <c r="CQ123" s="78">
        <f t="shared" ca="1" si="253"/>
        <v>6</v>
      </c>
      <c r="DA123" s="81">
        <f t="shared" ca="1" si="268"/>
        <v>6</v>
      </c>
      <c r="DB123" s="82">
        <f t="shared" ca="1" si="269"/>
        <v>14</v>
      </c>
      <c r="DC123" s="83">
        <f t="shared" ca="1" si="270"/>
        <v>95</v>
      </c>
      <c r="DD123" s="52" t="str">
        <f t="shared" ca="1" si="263"/>
        <v>A104</v>
      </c>
      <c r="DE123" s="51"/>
      <c r="DF123" s="52" t="str">
        <f t="shared" ca="1" si="264"/>
        <v>A104</v>
      </c>
      <c r="DG123" s="84">
        <f ca="1">VLOOKUP($BJ$6,INDIRECT($BT123):$BP$861,2,FALSE)</f>
        <v>96</v>
      </c>
      <c r="DH123" s="79" t="str">
        <f t="shared" ca="1" si="254"/>
        <v>Augmented Lydian</v>
      </c>
      <c r="DI123" s="78" t="str">
        <f t="shared" ca="1" si="255"/>
        <v>Db</v>
      </c>
      <c r="DJ123" s="78" t="str">
        <f t="shared" ca="1" si="256"/>
        <v>Db</v>
      </c>
      <c r="DK123" s="78" t="str">
        <f t="shared" ca="1" si="257"/>
        <v>Eb</v>
      </c>
      <c r="DL123" s="78" t="str">
        <f t="shared" ca="1" si="258"/>
        <v>F</v>
      </c>
      <c r="DM123" s="78" t="str">
        <f t="shared" ca="1" si="234"/>
        <v>G</v>
      </c>
      <c r="DN123" s="78" t="str">
        <f t="shared" ca="1" si="235"/>
        <v>A</v>
      </c>
      <c r="DO123" s="78" t="str">
        <f t="shared" ca="1" si="236"/>
        <v>Bb</v>
      </c>
      <c r="DP123" s="78" t="str">
        <f t="shared" ca="1" si="237"/>
        <v>C</v>
      </c>
      <c r="DQ123" s="78" t="str">
        <f t="shared" ca="1" si="238"/>
        <v/>
      </c>
      <c r="DR123" s="79" t="str">
        <f t="shared" ca="1" si="239"/>
        <v>Db aug</v>
      </c>
      <c r="DS123" s="79" t="str">
        <f t="shared" ca="1" si="240"/>
        <v>Eb maj</v>
      </c>
      <c r="DT123" s="79" t="str">
        <f t="shared" ca="1" si="241"/>
        <v>F maj</v>
      </c>
      <c r="DU123" s="79" t="str">
        <f t="shared" ca="1" si="242"/>
        <v>G dim</v>
      </c>
      <c r="DV123" s="79" t="str">
        <f t="shared" ca="1" si="243"/>
        <v>A dim</v>
      </c>
      <c r="DW123" s="79" t="str">
        <f t="shared" ca="1" si="244"/>
        <v>Bb min</v>
      </c>
      <c r="DX123" s="79" t="str">
        <f t="shared" ca="1" si="245"/>
        <v>C min</v>
      </c>
      <c r="DY123" s="79" t="str">
        <f t="shared" ca="1" si="246"/>
        <v/>
      </c>
      <c r="DZ123" s="80">
        <f t="shared" ca="1" si="259"/>
        <v>42.857142857142854</v>
      </c>
      <c r="EA123" s="78">
        <f t="shared" ca="1" si="260"/>
        <v>6</v>
      </c>
    </row>
    <row r="124" spans="1:131" s="85" customFormat="1" ht="16.2" thickBot="1" x14ac:dyDescent="0.35">
      <c r="A124" s="289" t="str">
        <f t="shared" ca="1" si="166"/>
        <v/>
      </c>
      <c r="B124" s="303">
        <f t="shared" si="212"/>
        <v>116</v>
      </c>
      <c r="C124" s="304" t="s">
        <v>37</v>
      </c>
      <c r="D124" s="303" t="s">
        <v>1</v>
      </c>
      <c r="E124" s="303">
        <v>7</v>
      </c>
      <c r="F124" s="305">
        <v>1</v>
      </c>
      <c r="G124" s="305">
        <v>2</v>
      </c>
      <c r="H124" s="305">
        <v>2</v>
      </c>
      <c r="I124" s="305">
        <v>2</v>
      </c>
      <c r="J124" s="305">
        <v>2</v>
      </c>
      <c r="K124" s="305">
        <v>2</v>
      </c>
      <c r="L124" s="305">
        <v>1</v>
      </c>
      <c r="M124" s="305"/>
      <c r="N124" s="305">
        <f>SUM($F124:G124)</f>
        <v>3</v>
      </c>
      <c r="O124" s="305">
        <f>SUM($F124:H124)</f>
        <v>5</v>
      </c>
      <c r="P124" s="305">
        <f>SUM($F124:I124)</f>
        <v>7</v>
      </c>
      <c r="Q124" s="305">
        <f>SUM($F124:J124)</f>
        <v>9</v>
      </c>
      <c r="R124" s="305">
        <f>SUM($F124:K124)</f>
        <v>11</v>
      </c>
      <c r="S124" s="305">
        <f>SUM($F124:L124)</f>
        <v>12</v>
      </c>
      <c r="T124" s="305"/>
      <c r="U124" s="304"/>
      <c r="V124" s="303" t="str">
        <f t="shared" si="186"/>
        <v>Db</v>
      </c>
      <c r="W124" s="303" t="str">
        <f t="shared" ca="1" si="187"/>
        <v>D</v>
      </c>
      <c r="X124" s="303" t="str">
        <f t="shared" ca="1" si="188"/>
        <v>E</v>
      </c>
      <c r="Y124" s="303" t="str">
        <f t="shared" ca="1" si="189"/>
        <v>Gb</v>
      </c>
      <c r="Z124" s="303" t="str">
        <f t="shared" ca="1" si="190"/>
        <v>Ab</v>
      </c>
      <c r="AA124" s="303" t="str">
        <f t="shared" ca="1" si="191"/>
        <v>Bb</v>
      </c>
      <c r="AB124" s="303" t="str">
        <f t="shared" ca="1" si="192"/>
        <v>C</v>
      </c>
      <c r="AC124" s="303"/>
      <c r="AD124" s="304">
        <f t="shared" si="194"/>
        <v>166</v>
      </c>
      <c r="AE124" s="304">
        <f t="shared" ca="1" si="195"/>
        <v>68</v>
      </c>
      <c r="AF124" s="304">
        <f t="shared" ca="1" si="196"/>
        <v>69</v>
      </c>
      <c r="AG124" s="304">
        <f t="shared" ca="1" si="197"/>
        <v>169</v>
      </c>
      <c r="AH124" s="304">
        <f t="shared" ca="1" si="198"/>
        <v>163</v>
      </c>
      <c r="AI124" s="304">
        <f t="shared" ca="1" si="199"/>
        <v>164</v>
      </c>
      <c r="AJ124" s="304">
        <f t="shared" ca="1" si="200"/>
        <v>67</v>
      </c>
      <c r="AK124" s="304"/>
      <c r="AL124" s="294" t="str">
        <f>_xlfn.CONCAT(V124," min")</f>
        <v>Db min</v>
      </c>
      <c r="AM124" s="294" t="str">
        <f ca="1">_xlfn.CONCAT(W124," aug")</f>
        <v>D aug</v>
      </c>
      <c r="AN124" s="294" t="str">
        <f ca="1">_xlfn.CONCAT(X124," aug")</f>
        <v>E aug</v>
      </c>
      <c r="AO124" s="294" t="str">
        <f ca="1">_xlfn.CONCAT(Y124," maj")</f>
        <v>Gb maj</v>
      </c>
      <c r="AP124" s="294" t="str">
        <f ca="1">_xlfn.CONCAT(Z124," alt b")</f>
        <v>Ab alt b</v>
      </c>
      <c r="AQ124" s="294" t="str">
        <f ca="1">_xlfn.CONCAT(AA124," dim")</f>
        <v>Bb dim</v>
      </c>
      <c r="AR124" s="301" t="str">
        <f ca="1">_xlfn.CONCAT("*",W124,"7")</f>
        <v>*D7</v>
      </c>
      <c r="AS124" s="294"/>
      <c r="AT124" s="294" t="str">
        <f t="shared" ca="1" si="218"/>
        <v/>
      </c>
      <c r="AU124" s="294" t="str">
        <f t="shared" ca="1" si="218"/>
        <v/>
      </c>
      <c r="AV124" s="294" t="str">
        <f t="shared" ca="1" si="218"/>
        <v/>
      </c>
      <c r="AW124" s="294" t="str">
        <f t="shared" ca="1" si="218"/>
        <v/>
      </c>
      <c r="AX124" s="294" t="str">
        <f t="shared" ca="1" si="218"/>
        <v/>
      </c>
      <c r="AY124" s="294" t="str">
        <f t="shared" ca="1" si="218"/>
        <v/>
      </c>
      <c r="AZ124" s="294" t="str">
        <f t="shared" ca="1" si="218"/>
        <v/>
      </c>
      <c r="BA124" s="294" t="str">
        <f t="shared" ca="1" si="218"/>
        <v/>
      </c>
      <c r="BB124" s="294" t="str">
        <f t="shared" ca="1" si="218"/>
        <v/>
      </c>
      <c r="BC124" s="294" t="str">
        <f t="shared" ca="1" si="218"/>
        <v/>
      </c>
      <c r="BD124" s="294" t="str">
        <f t="shared" ca="1" si="218"/>
        <v/>
      </c>
      <c r="BE124" s="294" t="str">
        <f t="shared" ca="1" si="218"/>
        <v/>
      </c>
      <c r="BF124" s="289">
        <f t="shared" ca="1" si="202"/>
        <v>0</v>
      </c>
      <c r="BG124" s="302">
        <f t="shared" ca="1" si="203"/>
        <v>0</v>
      </c>
      <c r="BH124" s="289" t="str">
        <f t="shared" ca="1" si="204"/>
        <v/>
      </c>
      <c r="BI124" s="289" t="str">
        <f t="shared" ca="1" si="205"/>
        <v/>
      </c>
      <c r="BJ124" s="289" t="str">
        <f t="shared" ca="1" si="206"/>
        <v/>
      </c>
      <c r="BK124" s="289" t="str">
        <f t="shared" ca="1" si="207"/>
        <v/>
      </c>
      <c r="BL124" s="289" t="str">
        <f t="shared" ca="1" si="208"/>
        <v/>
      </c>
      <c r="BM124" s="289" t="str">
        <f t="shared" ca="1" si="209"/>
        <v/>
      </c>
      <c r="BN124" s="289" t="str">
        <f t="shared" ca="1" si="210"/>
        <v/>
      </c>
      <c r="BO124" s="289" t="str">
        <f t="shared" ca="1" si="211"/>
        <v/>
      </c>
      <c r="BP124" s="289"/>
      <c r="BQ124" s="83">
        <f t="shared" ca="1" si="265"/>
        <v>6</v>
      </c>
      <c r="BR124" s="82">
        <f t="shared" ca="1" si="266"/>
        <v>15</v>
      </c>
      <c r="BS124" s="83">
        <f t="shared" ca="1" si="267"/>
        <v>96</v>
      </c>
      <c r="BT124" s="52" t="str">
        <f t="shared" ca="1" si="261"/>
        <v>A105</v>
      </c>
      <c r="BU124" s="51"/>
      <c r="BV124" s="52" t="str">
        <f t="shared" ca="1" si="262"/>
        <v>A105</v>
      </c>
      <c r="BW124" s="84">
        <f ca="1">VLOOKUP($BJ$6,INDIRECT($BT124):$BP$861,2,FALSE)</f>
        <v>97</v>
      </c>
      <c r="BX124" s="79" t="str">
        <f t="shared" ca="1" si="247"/>
        <v>Minor Lydian</v>
      </c>
      <c r="BY124" s="78" t="str">
        <f t="shared" ca="1" si="248"/>
        <v>Db</v>
      </c>
      <c r="BZ124" s="78" t="str">
        <f t="shared" ca="1" si="249"/>
        <v>Db</v>
      </c>
      <c r="CA124" s="78" t="str">
        <f t="shared" ca="1" si="250"/>
        <v>Eb</v>
      </c>
      <c r="CB124" s="78" t="str">
        <f t="shared" ca="1" si="251"/>
        <v>F</v>
      </c>
      <c r="CC124" s="78" t="str">
        <f t="shared" ca="1" si="221"/>
        <v>G</v>
      </c>
      <c r="CD124" s="78" t="str">
        <f t="shared" ca="1" si="222"/>
        <v>Ab</v>
      </c>
      <c r="CE124" s="78" t="str">
        <f t="shared" ca="1" si="223"/>
        <v>A</v>
      </c>
      <c r="CF124" s="78" t="str">
        <f t="shared" ca="1" si="224"/>
        <v>B</v>
      </c>
      <c r="CG124" s="78" t="str">
        <f t="shared" ca="1" si="225"/>
        <v/>
      </c>
      <c r="CH124" s="79" t="str">
        <f t="shared" ca="1" si="226"/>
        <v>Db maj</v>
      </c>
      <c r="CI124" s="79" t="str">
        <f t="shared" ca="1" si="227"/>
        <v>Eb alt b</v>
      </c>
      <c r="CJ124" s="79" t="str">
        <f t="shared" ca="1" si="228"/>
        <v>F dim</v>
      </c>
      <c r="CK124" s="79" t="str">
        <f t="shared" ca="1" si="229"/>
        <v>*A7</v>
      </c>
      <c r="CL124" s="79" t="str">
        <f t="shared" ca="1" si="230"/>
        <v>Ab min</v>
      </c>
      <c r="CM124" s="79" t="str">
        <f t="shared" ca="1" si="231"/>
        <v>A aug</v>
      </c>
      <c r="CN124" s="79" t="str">
        <f t="shared" ca="1" si="232"/>
        <v>B aug</v>
      </c>
      <c r="CO124" s="79" t="str">
        <f t="shared" ca="1" si="233"/>
        <v/>
      </c>
      <c r="CP124" s="80">
        <f t="shared" ca="1" si="252"/>
        <v>42.857142857142854</v>
      </c>
      <c r="CQ124" s="78">
        <f t="shared" ca="1" si="253"/>
        <v>6</v>
      </c>
      <c r="DA124" s="81">
        <f t="shared" ca="1" si="268"/>
        <v>6</v>
      </c>
      <c r="DB124" s="82">
        <f t="shared" ca="1" si="269"/>
        <v>15</v>
      </c>
      <c r="DC124" s="83">
        <f t="shared" ca="1" si="270"/>
        <v>96</v>
      </c>
      <c r="DD124" s="52" t="str">
        <f t="shared" ca="1" si="263"/>
        <v>A105</v>
      </c>
      <c r="DE124" s="51"/>
      <c r="DF124" s="52" t="str">
        <f t="shared" ca="1" si="264"/>
        <v>A105</v>
      </c>
      <c r="DG124" s="84">
        <f ca="1">VLOOKUP($BJ$6,INDIRECT($BT124):$BP$861,2,FALSE)</f>
        <v>97</v>
      </c>
      <c r="DH124" s="79" t="str">
        <f t="shared" ca="1" si="254"/>
        <v>Minor Lydian</v>
      </c>
      <c r="DI124" s="78" t="str">
        <f t="shared" ca="1" si="255"/>
        <v>Db</v>
      </c>
      <c r="DJ124" s="78" t="str">
        <f t="shared" ca="1" si="256"/>
        <v>Db</v>
      </c>
      <c r="DK124" s="78" t="str">
        <f t="shared" ca="1" si="257"/>
        <v>Eb</v>
      </c>
      <c r="DL124" s="78" t="str">
        <f t="shared" ca="1" si="258"/>
        <v>F</v>
      </c>
      <c r="DM124" s="78" t="str">
        <f t="shared" ca="1" si="234"/>
        <v>G</v>
      </c>
      <c r="DN124" s="78" t="str">
        <f t="shared" ca="1" si="235"/>
        <v>Ab</v>
      </c>
      <c r="DO124" s="78" t="str">
        <f t="shared" ca="1" si="236"/>
        <v>A</v>
      </c>
      <c r="DP124" s="78" t="str">
        <f t="shared" ca="1" si="237"/>
        <v>B</v>
      </c>
      <c r="DQ124" s="78" t="str">
        <f t="shared" ca="1" si="238"/>
        <v/>
      </c>
      <c r="DR124" s="79" t="str">
        <f t="shared" ca="1" si="239"/>
        <v>Db maj</v>
      </c>
      <c r="DS124" s="79" t="str">
        <f t="shared" ca="1" si="240"/>
        <v>Eb alt b</v>
      </c>
      <c r="DT124" s="79" t="str">
        <f t="shared" ca="1" si="241"/>
        <v>F dim</v>
      </c>
      <c r="DU124" s="79" t="str">
        <f t="shared" ca="1" si="242"/>
        <v>*A7</v>
      </c>
      <c r="DV124" s="79" t="str">
        <f t="shared" ca="1" si="243"/>
        <v>Ab min</v>
      </c>
      <c r="DW124" s="79" t="str">
        <f t="shared" ca="1" si="244"/>
        <v>A aug</v>
      </c>
      <c r="DX124" s="79" t="str">
        <f t="shared" ca="1" si="245"/>
        <v>B aug</v>
      </c>
      <c r="DY124" s="79" t="str">
        <f t="shared" ca="1" si="246"/>
        <v/>
      </c>
      <c r="DZ124" s="80">
        <f t="shared" ca="1" si="259"/>
        <v>42.857142857142854</v>
      </c>
      <c r="EA124" s="78">
        <f t="shared" ca="1" si="260"/>
        <v>6</v>
      </c>
    </row>
    <row r="125" spans="1:131" s="85" customFormat="1" ht="16.2" thickBot="1" x14ac:dyDescent="0.35">
      <c r="A125" s="289" t="str">
        <f t="shared" ca="1" si="166"/>
        <v/>
      </c>
      <c r="B125" s="303">
        <f t="shared" si="212"/>
        <v>117</v>
      </c>
      <c r="C125" s="304" t="s">
        <v>38</v>
      </c>
      <c r="D125" s="303" t="s">
        <v>1</v>
      </c>
      <c r="E125" s="303">
        <v>7</v>
      </c>
      <c r="F125" s="305">
        <v>1</v>
      </c>
      <c r="G125" s="305">
        <v>3</v>
      </c>
      <c r="H125" s="305">
        <v>1</v>
      </c>
      <c r="I125" s="305">
        <v>1</v>
      </c>
      <c r="J125" s="305">
        <v>3</v>
      </c>
      <c r="K125" s="305">
        <v>2</v>
      </c>
      <c r="L125" s="305">
        <v>1</v>
      </c>
      <c r="M125" s="305"/>
      <c r="N125" s="305">
        <f>SUM($F125:G125)</f>
        <v>4</v>
      </c>
      <c r="O125" s="305">
        <f>SUM($F125:H125)</f>
        <v>5</v>
      </c>
      <c r="P125" s="305">
        <f>SUM($F125:I125)</f>
        <v>6</v>
      </c>
      <c r="Q125" s="305">
        <f>SUM($F125:J125)</f>
        <v>9</v>
      </c>
      <c r="R125" s="305">
        <f>SUM($F125:K125)</f>
        <v>11</v>
      </c>
      <c r="S125" s="305">
        <f>SUM($F125:L125)</f>
        <v>12</v>
      </c>
      <c r="T125" s="305"/>
      <c r="U125" s="304"/>
      <c r="V125" s="303" t="str">
        <f t="shared" si="186"/>
        <v>Db</v>
      </c>
      <c r="W125" s="303" t="str">
        <f t="shared" ca="1" si="187"/>
        <v>D</v>
      </c>
      <c r="X125" s="303" t="str">
        <f t="shared" ca="1" si="188"/>
        <v>F</v>
      </c>
      <c r="Y125" s="303" t="str">
        <f t="shared" ca="1" si="189"/>
        <v>Gb</v>
      </c>
      <c r="Z125" s="303" t="str">
        <f t="shared" ca="1" si="190"/>
        <v>G</v>
      </c>
      <c r="AA125" s="303" t="str">
        <f t="shared" ca="1" si="191"/>
        <v>Bb</v>
      </c>
      <c r="AB125" s="303" t="str">
        <f t="shared" ca="1" si="192"/>
        <v>C</v>
      </c>
      <c r="AC125" s="303"/>
      <c r="AD125" s="304">
        <f t="shared" si="194"/>
        <v>166</v>
      </c>
      <c r="AE125" s="304">
        <f t="shared" ca="1" si="195"/>
        <v>68</v>
      </c>
      <c r="AF125" s="304">
        <f t="shared" ca="1" si="196"/>
        <v>70</v>
      </c>
      <c r="AG125" s="304">
        <f t="shared" ca="1" si="197"/>
        <v>169</v>
      </c>
      <c r="AH125" s="304">
        <f t="shared" ca="1" si="198"/>
        <v>71</v>
      </c>
      <c r="AI125" s="304">
        <f t="shared" ca="1" si="199"/>
        <v>164</v>
      </c>
      <c r="AJ125" s="304">
        <f t="shared" ca="1" si="200"/>
        <v>67</v>
      </c>
      <c r="AK125" s="304"/>
      <c r="AL125" s="294" t="str">
        <f>_xlfn.CONCAT(V125," alt b")</f>
        <v>Db alt b</v>
      </c>
      <c r="AM125" s="294" t="str">
        <f ca="1">_xlfn.CONCAT(W125," aug")</f>
        <v>D aug</v>
      </c>
      <c r="AN125" s="294" t="str">
        <f ca="1">_xlfn.CONCAT(X125," sus2")</f>
        <v>F sus2</v>
      </c>
      <c r="AO125" s="294" t="str">
        <f ca="1">_xlfn.CONCAT(Y125," maj")</f>
        <v>Gb maj</v>
      </c>
      <c r="AP125" s="294" t="str">
        <f ca="1">_xlfn.CONCAT(Z125," sus4")</f>
        <v>G sus4</v>
      </c>
      <c r="AQ125" s="294" t="str">
        <f ca="1">_xlfn.CONCAT(AA125," min")</f>
        <v>Bb min</v>
      </c>
      <c r="AR125" s="301" t="str">
        <f ca="1">_xlfn.CONCAT("*",W125,"7")</f>
        <v>*D7</v>
      </c>
      <c r="AS125" s="294"/>
      <c r="AT125" s="294" t="str">
        <f t="shared" ca="1" si="218"/>
        <v/>
      </c>
      <c r="AU125" s="294" t="str">
        <f t="shared" ca="1" si="218"/>
        <v/>
      </c>
      <c r="AV125" s="294" t="str">
        <f t="shared" ca="1" si="218"/>
        <v/>
      </c>
      <c r="AW125" s="294" t="str">
        <f t="shared" ca="1" si="218"/>
        <v/>
      </c>
      <c r="AX125" s="294" t="str">
        <f t="shared" ca="1" si="218"/>
        <v/>
      </c>
      <c r="AY125" s="294">
        <f t="shared" ca="1" si="218"/>
        <v>1</v>
      </c>
      <c r="AZ125" s="294" t="str">
        <f t="shared" ca="1" si="218"/>
        <v/>
      </c>
      <c r="BA125" s="294">
        <f t="shared" ca="1" si="218"/>
        <v>1</v>
      </c>
      <c r="BB125" s="294" t="str">
        <f t="shared" ca="1" si="218"/>
        <v/>
      </c>
      <c r="BC125" s="294" t="str">
        <f t="shared" ca="1" si="218"/>
        <v/>
      </c>
      <c r="BD125" s="294" t="str">
        <f t="shared" ca="1" si="218"/>
        <v/>
      </c>
      <c r="BE125" s="294" t="str">
        <f t="shared" ca="1" si="218"/>
        <v/>
      </c>
      <c r="BF125" s="289">
        <f t="shared" ca="1" si="202"/>
        <v>2</v>
      </c>
      <c r="BG125" s="302">
        <f t="shared" ca="1" si="203"/>
        <v>28.571428571428569</v>
      </c>
      <c r="BH125" s="289" t="str">
        <f t="shared" ca="1" si="204"/>
        <v/>
      </c>
      <c r="BI125" s="289" t="str">
        <f t="shared" ca="1" si="205"/>
        <v/>
      </c>
      <c r="BJ125" s="289" t="str">
        <f t="shared" ca="1" si="206"/>
        <v/>
      </c>
      <c r="BK125" s="289" t="str">
        <f t="shared" ca="1" si="207"/>
        <v/>
      </c>
      <c r="BL125" s="289" t="str">
        <f t="shared" ca="1" si="208"/>
        <v/>
      </c>
      <c r="BM125" s="289" t="str">
        <f t="shared" ca="1" si="209"/>
        <v/>
      </c>
      <c r="BN125" s="289" t="str">
        <f t="shared" ca="1" si="210"/>
        <v/>
      </c>
      <c r="BO125" s="289" t="str">
        <f t="shared" ca="1" si="211"/>
        <v/>
      </c>
      <c r="BP125" s="289"/>
      <c r="BQ125" s="83">
        <f t="shared" ca="1" si="265"/>
        <v>6</v>
      </c>
      <c r="BR125" s="82">
        <f t="shared" ca="1" si="266"/>
        <v>16</v>
      </c>
      <c r="BS125" s="83">
        <f t="shared" ca="1" si="267"/>
        <v>97</v>
      </c>
      <c r="BT125" s="52" t="str">
        <f t="shared" ca="1" si="261"/>
        <v>A106</v>
      </c>
      <c r="BU125" s="51"/>
      <c r="BV125" s="52" t="str">
        <f t="shared" ca="1" si="262"/>
        <v>A119</v>
      </c>
      <c r="BW125" s="84">
        <f ca="1">VLOOKUP($BJ$6,INDIRECT($BT125):$BP$861,2,FALSE)</f>
        <v>111</v>
      </c>
      <c r="BX125" s="79" t="str">
        <f t="shared" ca="1" si="247"/>
        <v>Arabian</v>
      </c>
      <c r="BY125" s="78" t="str">
        <f t="shared" ca="1" si="248"/>
        <v>Db</v>
      </c>
      <c r="BZ125" s="78" t="str">
        <f t="shared" ca="1" si="249"/>
        <v>Db</v>
      </c>
      <c r="CA125" s="78" t="str">
        <f t="shared" ca="1" si="250"/>
        <v>Eb</v>
      </c>
      <c r="CB125" s="78" t="str">
        <f t="shared" ca="1" si="251"/>
        <v>F</v>
      </c>
      <c r="CC125" s="78" t="str">
        <f t="shared" ca="1" si="221"/>
        <v>Gb</v>
      </c>
      <c r="CD125" s="78" t="str">
        <f t="shared" ca="1" si="222"/>
        <v>G</v>
      </c>
      <c r="CE125" s="78" t="str">
        <f t="shared" ca="1" si="223"/>
        <v>A</v>
      </c>
      <c r="CF125" s="78" t="str">
        <f t="shared" ca="1" si="224"/>
        <v>B</v>
      </c>
      <c r="CG125" s="78" t="str">
        <f t="shared" ca="1" si="225"/>
        <v/>
      </c>
      <c r="CH125" s="79" t="str">
        <f t="shared" ca="1" si="226"/>
        <v>Db alt b</v>
      </c>
      <c r="CI125" s="79" t="str">
        <f t="shared" ca="1" si="227"/>
        <v>Eb dim</v>
      </c>
      <c r="CJ125" s="79" t="str">
        <f t="shared" ca="1" si="228"/>
        <v>*G7</v>
      </c>
      <c r="CK125" s="79" t="str">
        <f t="shared" ca="1" si="229"/>
        <v>Gb min</v>
      </c>
      <c r="CL125" s="79" t="str">
        <f t="shared" ca="1" si="230"/>
        <v>G aug</v>
      </c>
      <c r="CM125" s="79" t="str">
        <f t="shared" ca="1" si="231"/>
        <v>A aug</v>
      </c>
      <c r="CN125" s="79" t="str">
        <f t="shared" ca="1" si="232"/>
        <v>B maj</v>
      </c>
      <c r="CO125" s="79" t="str">
        <f t="shared" ca="1" si="233"/>
        <v/>
      </c>
      <c r="CP125" s="80">
        <f t="shared" ca="1" si="252"/>
        <v>42.857142857142854</v>
      </c>
      <c r="CQ125" s="78">
        <f t="shared" ca="1" si="253"/>
        <v>6</v>
      </c>
      <c r="DA125" s="81">
        <f t="shared" ca="1" si="268"/>
        <v>6</v>
      </c>
      <c r="DB125" s="82">
        <f t="shared" ca="1" si="269"/>
        <v>16</v>
      </c>
      <c r="DC125" s="83">
        <f t="shared" ca="1" si="270"/>
        <v>97</v>
      </c>
      <c r="DD125" s="52" t="str">
        <f t="shared" ca="1" si="263"/>
        <v>A106</v>
      </c>
      <c r="DE125" s="51"/>
      <c r="DF125" s="52" t="str">
        <f t="shared" ca="1" si="264"/>
        <v>A119</v>
      </c>
      <c r="DG125" s="84">
        <f ca="1">VLOOKUP($BJ$6,INDIRECT($BT125):$BP$861,2,FALSE)</f>
        <v>111</v>
      </c>
      <c r="DH125" s="79" t="str">
        <f t="shared" ca="1" si="254"/>
        <v>Arabian</v>
      </c>
      <c r="DI125" s="78" t="str">
        <f t="shared" ca="1" si="255"/>
        <v>Db</v>
      </c>
      <c r="DJ125" s="78" t="str">
        <f t="shared" ca="1" si="256"/>
        <v>Db</v>
      </c>
      <c r="DK125" s="78" t="str">
        <f t="shared" ca="1" si="257"/>
        <v>Eb</v>
      </c>
      <c r="DL125" s="78" t="str">
        <f t="shared" ca="1" si="258"/>
        <v>F</v>
      </c>
      <c r="DM125" s="78" t="str">
        <f t="shared" ca="1" si="234"/>
        <v>Gb</v>
      </c>
      <c r="DN125" s="78" t="str">
        <f t="shared" ca="1" si="235"/>
        <v>G</v>
      </c>
      <c r="DO125" s="78" t="str">
        <f t="shared" ca="1" si="236"/>
        <v>A</v>
      </c>
      <c r="DP125" s="78" t="str">
        <f t="shared" ca="1" si="237"/>
        <v>B</v>
      </c>
      <c r="DQ125" s="78" t="str">
        <f t="shared" ca="1" si="238"/>
        <v/>
      </c>
      <c r="DR125" s="79" t="str">
        <f t="shared" ca="1" si="239"/>
        <v>Db alt b</v>
      </c>
      <c r="DS125" s="79" t="str">
        <f t="shared" ca="1" si="240"/>
        <v>Eb dim</v>
      </c>
      <c r="DT125" s="79" t="str">
        <f t="shared" ca="1" si="241"/>
        <v>*G7</v>
      </c>
      <c r="DU125" s="79" t="str">
        <f t="shared" ca="1" si="242"/>
        <v>Gb min</v>
      </c>
      <c r="DV125" s="79" t="str">
        <f t="shared" ca="1" si="243"/>
        <v>G aug</v>
      </c>
      <c r="DW125" s="79" t="str">
        <f t="shared" ca="1" si="244"/>
        <v>A aug</v>
      </c>
      <c r="DX125" s="79" t="str">
        <f t="shared" ca="1" si="245"/>
        <v>B maj</v>
      </c>
      <c r="DY125" s="79" t="str">
        <f t="shared" ca="1" si="246"/>
        <v/>
      </c>
      <c r="DZ125" s="80">
        <f t="shared" ca="1" si="259"/>
        <v>42.857142857142854</v>
      </c>
      <c r="EA125" s="78">
        <f t="shared" ca="1" si="260"/>
        <v>6</v>
      </c>
    </row>
    <row r="126" spans="1:131" s="85" customFormat="1" ht="16.2" thickBot="1" x14ac:dyDescent="0.35">
      <c r="A126" s="289" t="str">
        <f t="shared" ca="1" si="166"/>
        <v/>
      </c>
      <c r="B126" s="303">
        <f t="shared" si="212"/>
        <v>118</v>
      </c>
      <c r="C126" s="304" t="s">
        <v>39</v>
      </c>
      <c r="D126" s="303" t="s">
        <v>1</v>
      </c>
      <c r="E126" s="303">
        <v>7</v>
      </c>
      <c r="F126" s="305">
        <v>1</v>
      </c>
      <c r="G126" s="305">
        <v>3</v>
      </c>
      <c r="H126" s="305">
        <v>2</v>
      </c>
      <c r="I126" s="305">
        <v>1</v>
      </c>
      <c r="J126" s="305">
        <v>1</v>
      </c>
      <c r="K126" s="305">
        <v>3</v>
      </c>
      <c r="L126" s="305">
        <v>1</v>
      </c>
      <c r="M126" s="305"/>
      <c r="N126" s="305">
        <f>SUM($F126:G126)</f>
        <v>4</v>
      </c>
      <c r="O126" s="305">
        <f>SUM($F126:H126)</f>
        <v>6</v>
      </c>
      <c r="P126" s="305">
        <f>SUM($F126:I126)</f>
        <v>7</v>
      </c>
      <c r="Q126" s="305">
        <f>SUM($F126:J126)</f>
        <v>8</v>
      </c>
      <c r="R126" s="305">
        <f>SUM($F126:K126)</f>
        <v>11</v>
      </c>
      <c r="S126" s="305">
        <f>SUM($F126:L126)</f>
        <v>12</v>
      </c>
      <c r="T126" s="305"/>
      <c r="U126" s="304"/>
      <c r="V126" s="303" t="str">
        <f t="shared" si="186"/>
        <v>Db</v>
      </c>
      <c r="W126" s="303" t="str">
        <f t="shared" ca="1" si="187"/>
        <v>D</v>
      </c>
      <c r="X126" s="303" t="str">
        <f t="shared" ca="1" si="188"/>
        <v>F</v>
      </c>
      <c r="Y126" s="303" t="str">
        <f t="shared" ca="1" si="189"/>
        <v>G</v>
      </c>
      <c r="Z126" s="303" t="str">
        <f t="shared" ca="1" si="190"/>
        <v>Ab</v>
      </c>
      <c r="AA126" s="303" t="str">
        <f t="shared" ca="1" si="191"/>
        <v>A</v>
      </c>
      <c r="AB126" s="303" t="str">
        <f t="shared" ca="1" si="192"/>
        <v>C</v>
      </c>
      <c r="AC126" s="303"/>
      <c r="AD126" s="304">
        <f t="shared" si="194"/>
        <v>166</v>
      </c>
      <c r="AE126" s="304">
        <f t="shared" ca="1" si="195"/>
        <v>68</v>
      </c>
      <c r="AF126" s="304">
        <f t="shared" ca="1" si="196"/>
        <v>70</v>
      </c>
      <c r="AG126" s="304">
        <f t="shared" ca="1" si="197"/>
        <v>71</v>
      </c>
      <c r="AH126" s="304">
        <f t="shared" ca="1" si="198"/>
        <v>163</v>
      </c>
      <c r="AI126" s="304">
        <f t="shared" ca="1" si="199"/>
        <v>65</v>
      </c>
      <c r="AJ126" s="304">
        <f t="shared" ca="1" si="200"/>
        <v>67</v>
      </c>
      <c r="AK126" s="304"/>
      <c r="AL126" s="294" t="str">
        <f>_xlfn.CONCAT(V126," maj")</f>
        <v>Db maj</v>
      </c>
      <c r="AM126" s="294" t="str">
        <f ca="1">_xlfn.CONCAT(W126," sus4")</f>
        <v>D sus4</v>
      </c>
      <c r="AN126" s="294" t="str">
        <f ca="1">_xlfn.CONCAT(X126," min")</f>
        <v>F min</v>
      </c>
      <c r="AO126" s="301" t="str">
        <f ca="1">_xlfn.CONCAT("*",AA126,"7")</f>
        <v>*A7</v>
      </c>
      <c r="AP126" s="294" t="str">
        <f ca="1">_xlfn.CONCAT(Z126," alt b")</f>
        <v>Ab alt b</v>
      </c>
      <c r="AQ126" s="294" t="str">
        <f ca="1">_xlfn.CONCAT(AA126," aug")</f>
        <v>A aug</v>
      </c>
      <c r="AR126" s="294" t="str">
        <f ca="1">_xlfn.CONCAT(AB126," sus2")</f>
        <v>C sus2</v>
      </c>
      <c r="AS126" s="294"/>
      <c r="AT126" s="294" t="str">
        <f t="shared" ref="AT126:BE128" ca="1" si="271">IF(AT$9=$AD126,1,IF(AT$9=$AE126,1,IF(AT$9=$AF126,1,IF(AT$9=$AG126,1,IF(AT$9=$AH126,1,IF(AT$9=$AI126,1,IF(AT$9=$AJ126,1,"")))))))</f>
        <v/>
      </c>
      <c r="AU126" s="294" t="str">
        <f t="shared" ca="1" si="271"/>
        <v/>
      </c>
      <c r="AV126" s="294" t="str">
        <f t="shared" ca="1" si="271"/>
        <v/>
      </c>
      <c r="AW126" s="294" t="str">
        <f t="shared" ca="1" si="271"/>
        <v/>
      </c>
      <c r="AX126" s="294" t="str">
        <f t="shared" ca="1" si="271"/>
        <v/>
      </c>
      <c r="AY126" s="294">
        <f t="shared" ca="1" si="271"/>
        <v>1</v>
      </c>
      <c r="AZ126" s="294" t="str">
        <f t="shared" ca="1" si="271"/>
        <v/>
      </c>
      <c r="BA126" s="294">
        <f t="shared" ca="1" si="271"/>
        <v>1</v>
      </c>
      <c r="BB126" s="294" t="str">
        <f t="shared" ca="1" si="271"/>
        <v/>
      </c>
      <c r="BC126" s="294" t="str">
        <f t="shared" ca="1" si="271"/>
        <v/>
      </c>
      <c r="BD126" s="294" t="str">
        <f t="shared" ca="1" si="271"/>
        <v/>
      </c>
      <c r="BE126" s="294" t="str">
        <f t="shared" ca="1" si="271"/>
        <v/>
      </c>
      <c r="BF126" s="289">
        <f t="shared" ca="1" si="202"/>
        <v>2</v>
      </c>
      <c r="BG126" s="302">
        <f t="shared" ca="1" si="203"/>
        <v>28.571428571428569</v>
      </c>
      <c r="BH126" s="289" t="str">
        <f t="shared" ca="1" si="204"/>
        <v/>
      </c>
      <c r="BI126" s="289" t="str">
        <f t="shared" ca="1" si="205"/>
        <v/>
      </c>
      <c r="BJ126" s="289" t="str">
        <f t="shared" ca="1" si="206"/>
        <v/>
      </c>
      <c r="BK126" s="289" t="str">
        <f t="shared" ca="1" si="207"/>
        <v/>
      </c>
      <c r="BL126" s="289" t="str">
        <f t="shared" ca="1" si="208"/>
        <v/>
      </c>
      <c r="BM126" s="289" t="str">
        <f t="shared" ca="1" si="209"/>
        <v/>
      </c>
      <c r="BN126" s="289" t="str">
        <f t="shared" ca="1" si="210"/>
        <v/>
      </c>
      <c r="BO126" s="289" t="str">
        <f t="shared" ca="1" si="211"/>
        <v/>
      </c>
      <c r="BP126" s="289"/>
      <c r="BQ126" s="83">
        <f t="shared" ca="1" si="265"/>
        <v>6</v>
      </c>
      <c r="BR126" s="82">
        <f t="shared" ca="1" si="266"/>
        <v>17</v>
      </c>
      <c r="BS126" s="83">
        <f t="shared" ca="1" si="267"/>
        <v>111</v>
      </c>
      <c r="BT126" s="52" t="str">
        <f t="shared" ca="1" si="261"/>
        <v>A120</v>
      </c>
      <c r="BU126" s="51"/>
      <c r="BV126" s="52" t="str">
        <f t="shared" ca="1" si="262"/>
        <v>A128</v>
      </c>
      <c r="BW126" s="84">
        <f ca="1">VLOOKUP($BJ$6,INDIRECT($BT126):$BP$861,2,FALSE)</f>
        <v>120</v>
      </c>
      <c r="BX126" s="79" t="str">
        <f t="shared" ca="1" si="247"/>
        <v>Leading whole tone</v>
      </c>
      <c r="BY126" s="78" t="str">
        <f t="shared" ca="1" si="248"/>
        <v>Db</v>
      </c>
      <c r="BZ126" s="78" t="str">
        <f t="shared" ca="1" si="249"/>
        <v>Db</v>
      </c>
      <c r="CA126" s="78" t="str">
        <f t="shared" ca="1" si="250"/>
        <v>Eb</v>
      </c>
      <c r="CB126" s="78" t="str">
        <f t="shared" ca="1" si="251"/>
        <v>F</v>
      </c>
      <c r="CC126" s="78" t="str">
        <f t="shared" ca="1" si="221"/>
        <v>G</v>
      </c>
      <c r="CD126" s="78" t="str">
        <f t="shared" ca="1" si="222"/>
        <v>A</v>
      </c>
      <c r="CE126" s="78" t="str">
        <f t="shared" ca="1" si="223"/>
        <v>B</v>
      </c>
      <c r="CF126" s="78" t="str">
        <f t="shared" ca="1" si="224"/>
        <v>C</v>
      </c>
      <c r="CG126" s="78" t="str">
        <f t="shared" ca="1" si="225"/>
        <v/>
      </c>
      <c r="CH126" s="79" t="str">
        <f t="shared" ca="1" si="226"/>
        <v>Db aug</v>
      </c>
      <c r="CI126" s="79" t="str">
        <f t="shared" ca="1" si="227"/>
        <v>Eb aug</v>
      </c>
      <c r="CJ126" s="79" t="str">
        <f t="shared" ca="1" si="228"/>
        <v>F maj</v>
      </c>
      <c r="CK126" s="79" t="str">
        <f t="shared" ca="1" si="229"/>
        <v>G alt b</v>
      </c>
      <c r="CL126" s="79" t="str">
        <f t="shared" ca="1" si="230"/>
        <v>A dim</v>
      </c>
      <c r="CM126" s="79" t="str">
        <f t="shared" ca="1" si="231"/>
        <v>*Db7</v>
      </c>
      <c r="CN126" s="79" t="str">
        <f t="shared" ca="1" si="232"/>
        <v>C min</v>
      </c>
      <c r="CO126" s="79" t="str">
        <f t="shared" ca="1" si="233"/>
        <v/>
      </c>
      <c r="CP126" s="80">
        <f t="shared" ca="1" si="252"/>
        <v>42.857142857142854</v>
      </c>
      <c r="CQ126" s="78">
        <f t="shared" ca="1" si="253"/>
        <v>6</v>
      </c>
      <c r="DA126" s="81">
        <f t="shared" ca="1" si="268"/>
        <v>6</v>
      </c>
      <c r="DB126" s="82">
        <f t="shared" ca="1" si="269"/>
        <v>17</v>
      </c>
      <c r="DC126" s="83">
        <f t="shared" ca="1" si="270"/>
        <v>111</v>
      </c>
      <c r="DD126" s="52" t="str">
        <f t="shared" ca="1" si="263"/>
        <v>A120</v>
      </c>
      <c r="DE126" s="51"/>
      <c r="DF126" s="52" t="str">
        <f t="shared" ca="1" si="264"/>
        <v>A128</v>
      </c>
      <c r="DG126" s="84">
        <f ca="1">VLOOKUP($BJ$6,INDIRECT($BT126):$BP$861,2,FALSE)</f>
        <v>120</v>
      </c>
      <c r="DH126" s="79" t="str">
        <f t="shared" ca="1" si="254"/>
        <v>Leading whole tone</v>
      </c>
      <c r="DI126" s="78" t="str">
        <f t="shared" ca="1" si="255"/>
        <v>Db</v>
      </c>
      <c r="DJ126" s="78" t="str">
        <f t="shared" ca="1" si="256"/>
        <v>Db</v>
      </c>
      <c r="DK126" s="78" t="str">
        <f t="shared" ca="1" si="257"/>
        <v>Eb</v>
      </c>
      <c r="DL126" s="78" t="str">
        <f t="shared" ca="1" si="258"/>
        <v>F</v>
      </c>
      <c r="DM126" s="78" t="str">
        <f t="shared" ca="1" si="234"/>
        <v>G</v>
      </c>
      <c r="DN126" s="78" t="str">
        <f t="shared" ca="1" si="235"/>
        <v>A</v>
      </c>
      <c r="DO126" s="78" t="str">
        <f t="shared" ca="1" si="236"/>
        <v>B</v>
      </c>
      <c r="DP126" s="78" t="str">
        <f t="shared" ca="1" si="237"/>
        <v>C</v>
      </c>
      <c r="DQ126" s="78" t="str">
        <f t="shared" ca="1" si="238"/>
        <v/>
      </c>
      <c r="DR126" s="79" t="str">
        <f t="shared" ca="1" si="239"/>
        <v>Db aug</v>
      </c>
      <c r="DS126" s="79" t="str">
        <f t="shared" ca="1" si="240"/>
        <v>Eb aug</v>
      </c>
      <c r="DT126" s="79" t="str">
        <f t="shared" ca="1" si="241"/>
        <v>F maj</v>
      </c>
      <c r="DU126" s="79" t="str">
        <f t="shared" ca="1" si="242"/>
        <v>G alt b</v>
      </c>
      <c r="DV126" s="79" t="str">
        <f t="shared" ca="1" si="243"/>
        <v>A dim</v>
      </c>
      <c r="DW126" s="79" t="str">
        <f t="shared" ca="1" si="244"/>
        <v>*Db7</v>
      </c>
      <c r="DX126" s="79" t="str">
        <f t="shared" ca="1" si="245"/>
        <v>C min</v>
      </c>
      <c r="DY126" s="79" t="str">
        <f t="shared" ca="1" si="246"/>
        <v/>
      </c>
      <c r="DZ126" s="80">
        <f t="shared" ca="1" si="259"/>
        <v>42.857142857142854</v>
      </c>
      <c r="EA126" s="78">
        <f t="shared" ca="1" si="260"/>
        <v>6</v>
      </c>
    </row>
    <row r="127" spans="1:131" s="85" customFormat="1" ht="16.2" thickBot="1" x14ac:dyDescent="0.35">
      <c r="A127" s="289" t="str">
        <f t="shared" ca="1" si="166"/>
        <v/>
      </c>
      <c r="B127" s="303">
        <f t="shared" si="212"/>
        <v>119</v>
      </c>
      <c r="C127" s="304" t="s">
        <v>40</v>
      </c>
      <c r="D127" s="303" t="s">
        <v>1</v>
      </c>
      <c r="E127" s="303">
        <v>7</v>
      </c>
      <c r="F127" s="305">
        <v>1</v>
      </c>
      <c r="G127" s="305">
        <v>2</v>
      </c>
      <c r="H127" s="305">
        <v>3</v>
      </c>
      <c r="I127" s="305">
        <v>1</v>
      </c>
      <c r="J127" s="305">
        <v>1</v>
      </c>
      <c r="K127" s="305">
        <v>3</v>
      </c>
      <c r="L127" s="305">
        <v>1</v>
      </c>
      <c r="M127" s="305"/>
      <c r="N127" s="305">
        <f>SUM($F127:G127)</f>
        <v>3</v>
      </c>
      <c r="O127" s="305">
        <f>SUM($F127:H127)</f>
        <v>6</v>
      </c>
      <c r="P127" s="305">
        <f>SUM($F127:I127)</f>
        <v>7</v>
      </c>
      <c r="Q127" s="305">
        <f>SUM($F127:J127)</f>
        <v>8</v>
      </c>
      <c r="R127" s="305">
        <f>SUM($F127:K127)</f>
        <v>11</v>
      </c>
      <c r="S127" s="305">
        <f>SUM($F127:L127)</f>
        <v>12</v>
      </c>
      <c r="T127" s="305"/>
      <c r="U127" s="304"/>
      <c r="V127" s="303" t="str">
        <f t="shared" si="186"/>
        <v>Db</v>
      </c>
      <c r="W127" s="303" t="str">
        <f t="shared" ca="1" si="187"/>
        <v>D</v>
      </c>
      <c r="X127" s="303" t="str">
        <f t="shared" ca="1" si="188"/>
        <v>E</v>
      </c>
      <c r="Y127" s="303" t="str">
        <f t="shared" ca="1" si="189"/>
        <v>G</v>
      </c>
      <c r="Z127" s="303" t="str">
        <f t="shared" ca="1" si="190"/>
        <v>Ab</v>
      </c>
      <c r="AA127" s="303" t="str">
        <f t="shared" ca="1" si="191"/>
        <v>A</v>
      </c>
      <c r="AB127" s="303" t="str">
        <f t="shared" ca="1" si="192"/>
        <v>C</v>
      </c>
      <c r="AC127" s="303"/>
      <c r="AD127" s="304">
        <f t="shared" si="194"/>
        <v>166</v>
      </c>
      <c r="AE127" s="304">
        <f t="shared" ca="1" si="195"/>
        <v>68</v>
      </c>
      <c r="AF127" s="304">
        <f t="shared" ca="1" si="196"/>
        <v>69</v>
      </c>
      <c r="AG127" s="304">
        <f t="shared" ca="1" si="197"/>
        <v>71</v>
      </c>
      <c r="AH127" s="304">
        <f t="shared" ca="1" si="198"/>
        <v>163</v>
      </c>
      <c r="AI127" s="304">
        <f t="shared" ca="1" si="199"/>
        <v>65</v>
      </c>
      <c r="AJ127" s="304">
        <f t="shared" ca="1" si="200"/>
        <v>67</v>
      </c>
      <c r="AK127" s="304"/>
      <c r="AL127" s="294" t="str">
        <f>_xlfn.CONCAT(V127," min")</f>
        <v>Db min</v>
      </c>
      <c r="AM127" s="294" t="str">
        <f ca="1">_xlfn.CONCAT(W127," sus4")</f>
        <v>D sus4</v>
      </c>
      <c r="AN127" s="294" t="str">
        <f ca="1">_xlfn.CONCAT(X127," aug")</f>
        <v>E aug</v>
      </c>
      <c r="AO127" s="301" t="str">
        <f ca="1">_xlfn.CONCAT("*",AA127,"7")</f>
        <v>*A7</v>
      </c>
      <c r="AP127" s="294" t="str">
        <f ca="1">_xlfn.CONCAT(Z127," alt b")</f>
        <v>Ab alt b</v>
      </c>
      <c r="AQ127" s="294" t="str">
        <f ca="1">_xlfn.CONCAT(AA127," maj")</f>
        <v>A maj</v>
      </c>
      <c r="AR127" s="294" t="str">
        <f ca="1">_xlfn.CONCAT(AB127," sus2")</f>
        <v>C sus2</v>
      </c>
      <c r="AS127" s="294"/>
      <c r="AT127" s="294" t="str">
        <f t="shared" ca="1" si="271"/>
        <v/>
      </c>
      <c r="AU127" s="294" t="str">
        <f t="shared" ca="1" si="271"/>
        <v/>
      </c>
      <c r="AV127" s="294" t="str">
        <f t="shared" ca="1" si="271"/>
        <v/>
      </c>
      <c r="AW127" s="294" t="str">
        <f t="shared" ca="1" si="271"/>
        <v/>
      </c>
      <c r="AX127" s="294" t="str">
        <f t="shared" ca="1" si="271"/>
        <v/>
      </c>
      <c r="AY127" s="294" t="str">
        <f t="shared" ca="1" si="271"/>
        <v/>
      </c>
      <c r="AZ127" s="294" t="str">
        <f t="shared" ca="1" si="271"/>
        <v/>
      </c>
      <c r="BA127" s="294">
        <f t="shared" ca="1" si="271"/>
        <v>1</v>
      </c>
      <c r="BB127" s="294" t="str">
        <f t="shared" ca="1" si="271"/>
        <v/>
      </c>
      <c r="BC127" s="294" t="str">
        <f t="shared" ca="1" si="271"/>
        <v/>
      </c>
      <c r="BD127" s="294" t="str">
        <f t="shared" ca="1" si="271"/>
        <v/>
      </c>
      <c r="BE127" s="294" t="str">
        <f t="shared" ca="1" si="271"/>
        <v/>
      </c>
      <c r="BF127" s="289">
        <f t="shared" ca="1" si="202"/>
        <v>1</v>
      </c>
      <c r="BG127" s="302">
        <f t="shared" ca="1" si="203"/>
        <v>14.285714285714285</v>
      </c>
      <c r="BH127" s="289" t="str">
        <f t="shared" ca="1" si="204"/>
        <v/>
      </c>
      <c r="BI127" s="289" t="str">
        <f t="shared" ca="1" si="205"/>
        <v/>
      </c>
      <c r="BJ127" s="289" t="str">
        <f t="shared" ca="1" si="206"/>
        <v/>
      </c>
      <c r="BK127" s="289" t="str">
        <f t="shared" ca="1" si="207"/>
        <v/>
      </c>
      <c r="BL127" s="289" t="str">
        <f t="shared" ca="1" si="208"/>
        <v/>
      </c>
      <c r="BM127" s="289" t="str">
        <f t="shared" ca="1" si="209"/>
        <v/>
      </c>
      <c r="BN127" s="289" t="str">
        <f t="shared" ca="1" si="210"/>
        <v/>
      </c>
      <c r="BO127" s="289" t="str">
        <f t="shared" ca="1" si="211"/>
        <v/>
      </c>
      <c r="BP127" s="289"/>
      <c r="BQ127" s="83">
        <f t="shared" ca="1" si="265"/>
        <v>6</v>
      </c>
      <c r="BR127" s="82">
        <f t="shared" ca="1" si="266"/>
        <v>18</v>
      </c>
      <c r="BS127" s="83">
        <f t="shared" ca="1" si="267"/>
        <v>120</v>
      </c>
      <c r="BT127" s="52" t="str">
        <f t="shared" ca="1" si="261"/>
        <v>A129</v>
      </c>
      <c r="BU127" s="51"/>
      <c r="BV127" s="52" t="str">
        <f t="shared" ca="1" si="262"/>
        <v>A136</v>
      </c>
      <c r="BW127" s="84">
        <f ca="1">VLOOKUP($BJ$6,INDIRECT($BT127):$BP$861,2,FALSE)</f>
        <v>128</v>
      </c>
      <c r="BX127" s="79" t="str">
        <f t="shared" ca="1" si="247"/>
        <v>Prometheus</v>
      </c>
      <c r="BY127" s="78" t="str">
        <f t="shared" ca="1" si="248"/>
        <v>Db</v>
      </c>
      <c r="BZ127" s="78" t="str">
        <f t="shared" ca="1" si="249"/>
        <v>Db</v>
      </c>
      <c r="CA127" s="78" t="str">
        <f t="shared" ca="1" si="250"/>
        <v>Eb</v>
      </c>
      <c r="CB127" s="78" t="str">
        <f t="shared" ca="1" si="251"/>
        <v>F</v>
      </c>
      <c r="CC127" s="78" t="str">
        <f t="shared" ca="1" si="221"/>
        <v>G</v>
      </c>
      <c r="CD127" s="78" t="str">
        <f t="shared" ca="1" si="222"/>
        <v>Bb</v>
      </c>
      <c r="CE127" s="78" t="str">
        <f t="shared" ca="1" si="223"/>
        <v>B</v>
      </c>
      <c r="CF127" s="78" t="str">
        <f t="shared" ca="1" si="224"/>
        <v/>
      </c>
      <c r="CG127" s="78" t="str">
        <f t="shared" ca="1" si="225"/>
        <v/>
      </c>
      <c r="CH127" s="79" t="str">
        <f t="shared" ca="1" si="226"/>
        <v>Db6 -or- *Bb min</v>
      </c>
      <c r="CI127" s="79" t="str">
        <f t="shared" ca="1" si="227"/>
        <v>Eb aug</v>
      </c>
      <c r="CJ127" s="79" t="str">
        <f t="shared" ca="1" si="228"/>
        <v>*Bb min</v>
      </c>
      <c r="CK127" s="79" t="str">
        <f t="shared" ca="1" si="229"/>
        <v>G aug</v>
      </c>
      <c r="CL127" s="79" t="str">
        <f t="shared" ca="1" si="230"/>
        <v>Bb min</v>
      </c>
      <c r="CM127" s="79" t="str">
        <f t="shared" ca="1" si="231"/>
        <v>B aug</v>
      </c>
      <c r="CN127" s="79" t="str">
        <f t="shared" ca="1" si="232"/>
        <v/>
      </c>
      <c r="CO127" s="79" t="str">
        <f t="shared" ca="1" si="233"/>
        <v/>
      </c>
      <c r="CP127" s="80">
        <f t="shared" ca="1" si="252"/>
        <v>50</v>
      </c>
      <c r="CQ127" s="78">
        <f t="shared" ca="1" si="253"/>
        <v>6</v>
      </c>
      <c r="DA127" s="81">
        <f t="shared" ca="1" si="268"/>
        <v>6</v>
      </c>
      <c r="DB127" s="82">
        <f t="shared" ca="1" si="269"/>
        <v>18</v>
      </c>
      <c r="DC127" s="83">
        <f t="shared" ca="1" si="270"/>
        <v>120</v>
      </c>
      <c r="DD127" s="52" t="str">
        <f t="shared" ca="1" si="263"/>
        <v>A129</v>
      </c>
      <c r="DE127" s="51"/>
      <c r="DF127" s="52" t="str">
        <f t="shared" ca="1" si="264"/>
        <v>A136</v>
      </c>
      <c r="DG127" s="84">
        <f ca="1">VLOOKUP($BJ$6,INDIRECT($BT127):$BP$861,2,FALSE)</f>
        <v>128</v>
      </c>
      <c r="DH127" s="79" t="str">
        <f t="shared" ca="1" si="254"/>
        <v>Prometheus</v>
      </c>
      <c r="DI127" s="78" t="str">
        <f t="shared" ca="1" si="255"/>
        <v>Db</v>
      </c>
      <c r="DJ127" s="78" t="str">
        <f t="shared" ca="1" si="256"/>
        <v>Db</v>
      </c>
      <c r="DK127" s="78" t="str">
        <f t="shared" ca="1" si="257"/>
        <v>Eb</v>
      </c>
      <c r="DL127" s="78" t="str">
        <f t="shared" ca="1" si="258"/>
        <v>F</v>
      </c>
      <c r="DM127" s="78" t="str">
        <f t="shared" ca="1" si="234"/>
        <v>G</v>
      </c>
      <c r="DN127" s="78" t="str">
        <f t="shared" ca="1" si="235"/>
        <v>Bb</v>
      </c>
      <c r="DO127" s="78" t="str">
        <f t="shared" ca="1" si="236"/>
        <v>B</v>
      </c>
      <c r="DP127" s="78" t="str">
        <f t="shared" ca="1" si="237"/>
        <v/>
      </c>
      <c r="DQ127" s="78" t="str">
        <f t="shared" ca="1" si="238"/>
        <v/>
      </c>
      <c r="DR127" s="79" t="str">
        <f t="shared" ca="1" si="239"/>
        <v>Db6 -or- *Bb min</v>
      </c>
      <c r="DS127" s="79" t="str">
        <f t="shared" ca="1" si="240"/>
        <v>Eb aug</v>
      </c>
      <c r="DT127" s="79" t="str">
        <f t="shared" ca="1" si="241"/>
        <v>*Bb min</v>
      </c>
      <c r="DU127" s="79" t="str">
        <f t="shared" ca="1" si="242"/>
        <v>G aug</v>
      </c>
      <c r="DV127" s="79" t="str">
        <f t="shared" ca="1" si="243"/>
        <v>Bb min</v>
      </c>
      <c r="DW127" s="79" t="str">
        <f t="shared" ca="1" si="244"/>
        <v>B aug</v>
      </c>
      <c r="DX127" s="79" t="str">
        <f t="shared" ca="1" si="245"/>
        <v/>
      </c>
      <c r="DY127" s="79" t="str">
        <f t="shared" ca="1" si="246"/>
        <v/>
      </c>
      <c r="DZ127" s="80">
        <f t="shared" ca="1" si="259"/>
        <v>50</v>
      </c>
      <c r="EA127" s="78">
        <f t="shared" ca="1" si="260"/>
        <v>6</v>
      </c>
    </row>
    <row r="128" spans="1:131" s="85" customFormat="1" ht="16.2" thickBot="1" x14ac:dyDescent="0.35">
      <c r="A128" s="289">
        <f t="shared" ca="1" si="166"/>
        <v>6</v>
      </c>
      <c r="B128" s="303">
        <f t="shared" si="212"/>
        <v>120</v>
      </c>
      <c r="C128" s="304" t="s">
        <v>41</v>
      </c>
      <c r="D128" s="303" t="s">
        <v>1</v>
      </c>
      <c r="E128" s="303">
        <v>7</v>
      </c>
      <c r="F128" s="305">
        <v>2</v>
      </c>
      <c r="G128" s="305">
        <v>2</v>
      </c>
      <c r="H128" s="305">
        <v>2</v>
      </c>
      <c r="I128" s="305">
        <v>2</v>
      </c>
      <c r="J128" s="305">
        <v>2</v>
      </c>
      <c r="K128" s="305">
        <v>1</v>
      </c>
      <c r="L128" s="305">
        <v>1</v>
      </c>
      <c r="M128" s="305"/>
      <c r="N128" s="305">
        <f>SUM($F128:G128)</f>
        <v>4</v>
      </c>
      <c r="O128" s="305">
        <f>SUM($F128:H128)</f>
        <v>6</v>
      </c>
      <c r="P128" s="305">
        <f>SUM($F128:I128)</f>
        <v>8</v>
      </c>
      <c r="Q128" s="305">
        <f>SUM($F128:J128)</f>
        <v>10</v>
      </c>
      <c r="R128" s="305">
        <f>SUM($F128:K128)</f>
        <v>11</v>
      </c>
      <c r="S128" s="305">
        <f>SUM($F128:L128)</f>
        <v>12</v>
      </c>
      <c r="T128" s="305"/>
      <c r="U128" s="304"/>
      <c r="V128" s="303" t="str">
        <f t="shared" si="186"/>
        <v>Db</v>
      </c>
      <c r="W128" s="303" t="str">
        <f t="shared" ca="1" si="187"/>
        <v>Eb</v>
      </c>
      <c r="X128" s="303" t="str">
        <f t="shared" ca="1" si="188"/>
        <v>F</v>
      </c>
      <c r="Y128" s="303" t="str">
        <f t="shared" ca="1" si="189"/>
        <v>G</v>
      </c>
      <c r="Z128" s="303" t="str">
        <f t="shared" ca="1" si="190"/>
        <v>A</v>
      </c>
      <c r="AA128" s="303" t="str">
        <f t="shared" ca="1" si="191"/>
        <v>B</v>
      </c>
      <c r="AB128" s="303" t="str">
        <f t="shared" ca="1" si="192"/>
        <v>C</v>
      </c>
      <c r="AC128" s="303"/>
      <c r="AD128" s="304">
        <f t="shared" si="194"/>
        <v>166</v>
      </c>
      <c r="AE128" s="304">
        <f t="shared" ca="1" si="195"/>
        <v>167</v>
      </c>
      <c r="AF128" s="304">
        <f t="shared" ca="1" si="196"/>
        <v>70</v>
      </c>
      <c r="AG128" s="304">
        <f t="shared" ca="1" si="197"/>
        <v>71</v>
      </c>
      <c r="AH128" s="304">
        <f t="shared" ca="1" si="198"/>
        <v>65</v>
      </c>
      <c r="AI128" s="304">
        <f t="shared" ca="1" si="199"/>
        <v>66</v>
      </c>
      <c r="AJ128" s="304">
        <f t="shared" ca="1" si="200"/>
        <v>67</v>
      </c>
      <c r="AK128" s="304"/>
      <c r="AL128" s="294" t="str">
        <f>_xlfn.CONCAT(V128," aug")</f>
        <v>Db aug</v>
      </c>
      <c r="AM128" s="294" t="str">
        <f ca="1">_xlfn.CONCAT(W128," aug")</f>
        <v>Eb aug</v>
      </c>
      <c r="AN128" s="294" t="str">
        <f ca="1">_xlfn.CONCAT(X128," maj")</f>
        <v>F maj</v>
      </c>
      <c r="AO128" s="294" t="str">
        <f ca="1">_xlfn.CONCAT(Y128," alt b")</f>
        <v>G alt b</v>
      </c>
      <c r="AP128" s="294" t="str">
        <f ca="1">_xlfn.CONCAT(Z128," dim")</f>
        <v>A dim</v>
      </c>
      <c r="AQ128" s="301" t="str">
        <f>_xlfn.CONCAT("*",V128,"7")</f>
        <v>*Db7</v>
      </c>
      <c r="AR128" s="294" t="str">
        <f ca="1">_xlfn.CONCAT(AB128," min")</f>
        <v>C min</v>
      </c>
      <c r="AS128" s="294"/>
      <c r="AT128" s="294" t="str">
        <f t="shared" ca="1" si="271"/>
        <v/>
      </c>
      <c r="AU128" s="294" t="str">
        <f t="shared" ca="1" si="271"/>
        <v/>
      </c>
      <c r="AV128" s="294" t="str">
        <f t="shared" ca="1" si="271"/>
        <v/>
      </c>
      <c r="AW128" s="294">
        <f t="shared" ca="1" si="271"/>
        <v>1</v>
      </c>
      <c r="AX128" s="294" t="str">
        <f t="shared" ca="1" si="271"/>
        <v/>
      </c>
      <c r="AY128" s="294">
        <f t="shared" ca="1" si="271"/>
        <v>1</v>
      </c>
      <c r="AZ128" s="294" t="str">
        <f t="shared" ca="1" si="271"/>
        <v/>
      </c>
      <c r="BA128" s="294">
        <f t="shared" ca="1" si="271"/>
        <v>1</v>
      </c>
      <c r="BB128" s="294" t="str">
        <f t="shared" ca="1" si="271"/>
        <v/>
      </c>
      <c r="BC128" s="294" t="str">
        <f t="shared" ca="1" si="271"/>
        <v/>
      </c>
      <c r="BD128" s="294" t="str">
        <f t="shared" ca="1" si="271"/>
        <v/>
      </c>
      <c r="BE128" s="294" t="str">
        <f t="shared" ca="1" si="271"/>
        <v/>
      </c>
      <c r="BF128" s="289">
        <f t="shared" ca="1" si="202"/>
        <v>3</v>
      </c>
      <c r="BG128" s="302">
        <f t="shared" ca="1" si="203"/>
        <v>42.857142857142854</v>
      </c>
      <c r="BH128" s="289">
        <f t="shared" ca="1" si="204"/>
        <v>6</v>
      </c>
      <c r="BI128" s="289" t="str">
        <f t="shared" ca="1" si="205"/>
        <v/>
      </c>
      <c r="BJ128" s="289" t="str">
        <f t="shared" ca="1" si="206"/>
        <v/>
      </c>
      <c r="BK128" s="289" t="str">
        <f t="shared" ca="1" si="207"/>
        <v/>
      </c>
      <c r="BL128" s="289" t="str">
        <f t="shared" ca="1" si="208"/>
        <v/>
      </c>
      <c r="BM128" s="289" t="str">
        <f t="shared" ca="1" si="209"/>
        <v/>
      </c>
      <c r="BN128" s="289">
        <f t="shared" ca="1" si="210"/>
        <v>1</v>
      </c>
      <c r="BO128" s="289" t="str">
        <f t="shared" ca="1" si="211"/>
        <v/>
      </c>
      <c r="BP128" s="289"/>
      <c r="BQ128" s="83">
        <f t="shared" ca="1" si="265"/>
        <v>6</v>
      </c>
      <c r="BR128" s="82">
        <f t="shared" ca="1" si="266"/>
        <v>19</v>
      </c>
      <c r="BS128" s="83">
        <f t="shared" ca="1" si="267"/>
        <v>128</v>
      </c>
      <c r="BT128" s="52" t="str">
        <f t="shared" ca="1" si="261"/>
        <v>A137</v>
      </c>
      <c r="BU128" s="51"/>
      <c r="BV128" s="52" t="str">
        <f t="shared" ca="1" si="262"/>
        <v>A138</v>
      </c>
      <c r="BW128" s="84">
        <f ca="1">VLOOKUP($BJ$6,INDIRECT($BT128):$BP$861,2,FALSE)</f>
        <v>130</v>
      </c>
      <c r="BX128" s="79" t="str">
        <f t="shared" ca="1" si="247"/>
        <v>Whole Tone</v>
      </c>
      <c r="BY128" s="78" t="str">
        <f t="shared" ca="1" si="248"/>
        <v>Db</v>
      </c>
      <c r="BZ128" s="78" t="str">
        <f t="shared" ca="1" si="249"/>
        <v>Db</v>
      </c>
      <c r="CA128" s="78" t="str">
        <f t="shared" ca="1" si="250"/>
        <v>Eb</v>
      </c>
      <c r="CB128" s="78" t="str">
        <f t="shared" ca="1" si="251"/>
        <v>F</v>
      </c>
      <c r="CC128" s="78" t="str">
        <f t="shared" ca="1" si="221"/>
        <v>G</v>
      </c>
      <c r="CD128" s="78" t="str">
        <f t="shared" ca="1" si="222"/>
        <v>A</v>
      </c>
      <c r="CE128" s="78" t="str">
        <f t="shared" ca="1" si="223"/>
        <v>B</v>
      </c>
      <c r="CF128" s="78" t="str">
        <f t="shared" ca="1" si="224"/>
        <v/>
      </c>
      <c r="CG128" s="78" t="str">
        <f t="shared" ca="1" si="225"/>
        <v/>
      </c>
      <c r="CH128" s="79" t="str">
        <f t="shared" ca="1" si="226"/>
        <v>Db aug</v>
      </c>
      <c r="CI128" s="79" t="str">
        <f t="shared" ca="1" si="227"/>
        <v>Eb aug</v>
      </c>
      <c r="CJ128" s="79" t="str">
        <f t="shared" ca="1" si="228"/>
        <v>F aug</v>
      </c>
      <c r="CK128" s="79" t="str">
        <f t="shared" ca="1" si="229"/>
        <v>G aug</v>
      </c>
      <c r="CL128" s="79" t="str">
        <f t="shared" ca="1" si="230"/>
        <v>A aug</v>
      </c>
      <c r="CM128" s="79" t="str">
        <f t="shared" ca="1" si="231"/>
        <v>B aug</v>
      </c>
      <c r="CN128" s="79" t="str">
        <f t="shared" ca="1" si="232"/>
        <v/>
      </c>
      <c r="CO128" s="79" t="str">
        <f t="shared" ca="1" si="233"/>
        <v/>
      </c>
      <c r="CP128" s="80">
        <f t="shared" ca="1" si="252"/>
        <v>50</v>
      </c>
      <c r="CQ128" s="78">
        <f t="shared" ca="1" si="253"/>
        <v>6</v>
      </c>
      <c r="DA128" s="81">
        <f t="shared" ca="1" si="268"/>
        <v>6</v>
      </c>
      <c r="DB128" s="82">
        <f t="shared" ca="1" si="269"/>
        <v>19</v>
      </c>
      <c r="DC128" s="83">
        <f t="shared" ca="1" si="270"/>
        <v>128</v>
      </c>
      <c r="DD128" s="52" t="str">
        <f t="shared" ca="1" si="263"/>
        <v>A137</v>
      </c>
      <c r="DE128" s="51"/>
      <c r="DF128" s="52" t="str">
        <f t="shared" ca="1" si="264"/>
        <v>A138</v>
      </c>
      <c r="DG128" s="84">
        <f ca="1">VLOOKUP($BJ$6,INDIRECT($BT128):$BP$861,2,FALSE)</f>
        <v>130</v>
      </c>
      <c r="DH128" s="79" t="str">
        <f t="shared" ca="1" si="254"/>
        <v>Whole Tone</v>
      </c>
      <c r="DI128" s="78" t="str">
        <f t="shared" ca="1" si="255"/>
        <v>Db</v>
      </c>
      <c r="DJ128" s="78" t="str">
        <f t="shared" ca="1" si="256"/>
        <v>Db</v>
      </c>
      <c r="DK128" s="78" t="str">
        <f t="shared" ca="1" si="257"/>
        <v>Eb</v>
      </c>
      <c r="DL128" s="78" t="str">
        <f t="shared" ca="1" si="258"/>
        <v>F</v>
      </c>
      <c r="DM128" s="78" t="str">
        <f t="shared" ca="1" si="234"/>
        <v>G</v>
      </c>
      <c r="DN128" s="78" t="str">
        <f t="shared" ca="1" si="235"/>
        <v>A</v>
      </c>
      <c r="DO128" s="78" t="str">
        <f t="shared" ca="1" si="236"/>
        <v>B</v>
      </c>
      <c r="DP128" s="78" t="str">
        <f t="shared" ca="1" si="237"/>
        <v/>
      </c>
      <c r="DQ128" s="78" t="str">
        <f t="shared" ca="1" si="238"/>
        <v/>
      </c>
      <c r="DR128" s="79" t="str">
        <f t="shared" ca="1" si="239"/>
        <v>Db aug</v>
      </c>
      <c r="DS128" s="79" t="str">
        <f t="shared" ca="1" si="240"/>
        <v>Eb aug</v>
      </c>
      <c r="DT128" s="79" t="str">
        <f t="shared" ca="1" si="241"/>
        <v>F aug</v>
      </c>
      <c r="DU128" s="79" t="str">
        <f t="shared" ca="1" si="242"/>
        <v>G aug</v>
      </c>
      <c r="DV128" s="79" t="str">
        <f t="shared" ca="1" si="243"/>
        <v>A aug</v>
      </c>
      <c r="DW128" s="79" t="str">
        <f t="shared" ca="1" si="244"/>
        <v>B aug</v>
      </c>
      <c r="DX128" s="79" t="str">
        <f t="shared" ca="1" si="245"/>
        <v/>
      </c>
      <c r="DY128" s="79" t="str">
        <f t="shared" ca="1" si="246"/>
        <v/>
      </c>
      <c r="DZ128" s="80">
        <f t="shared" ca="1" si="259"/>
        <v>50</v>
      </c>
      <c r="EA128" s="78">
        <f t="shared" ca="1" si="260"/>
        <v>6</v>
      </c>
    </row>
    <row r="129" spans="1:131" s="85" customFormat="1" ht="16.2" thickBot="1" x14ac:dyDescent="0.35">
      <c r="A129" s="289" t="str">
        <f t="shared" ca="1" si="166"/>
        <v/>
      </c>
      <c r="B129" s="303">
        <f t="shared" si="212"/>
        <v>121</v>
      </c>
      <c r="C129" s="304" t="s">
        <v>42</v>
      </c>
      <c r="D129" s="303" t="s">
        <v>1</v>
      </c>
      <c r="E129" s="303">
        <v>6</v>
      </c>
      <c r="F129" s="305">
        <v>3</v>
      </c>
      <c r="G129" s="305">
        <v>2</v>
      </c>
      <c r="H129" s="305">
        <v>1</v>
      </c>
      <c r="I129" s="305">
        <v>1</v>
      </c>
      <c r="J129" s="305">
        <v>3</v>
      </c>
      <c r="K129" s="305">
        <v>2</v>
      </c>
      <c r="L129" s="305"/>
      <c r="M129" s="305"/>
      <c r="N129" s="305">
        <f>SUM($F129:G129)</f>
        <v>5</v>
      </c>
      <c r="O129" s="305">
        <f>SUM($F129:H129)</f>
        <v>6</v>
      </c>
      <c r="P129" s="305">
        <f>SUM($F129:I129)</f>
        <v>7</v>
      </c>
      <c r="Q129" s="305">
        <f>SUM($F129:J129)</f>
        <v>10</v>
      </c>
      <c r="R129" s="305">
        <f>SUM($F129:K129)</f>
        <v>12</v>
      </c>
      <c r="S129" s="305"/>
      <c r="T129" s="305"/>
      <c r="U129" s="304"/>
      <c r="V129" s="303" t="str">
        <f t="shared" si="186"/>
        <v>Db</v>
      </c>
      <c r="W129" s="303" t="str">
        <f t="shared" ca="1" si="187"/>
        <v>E</v>
      </c>
      <c r="X129" s="303" t="str">
        <f t="shared" ca="1" si="188"/>
        <v>Gb</v>
      </c>
      <c r="Y129" s="303" t="str">
        <f t="shared" ca="1" si="189"/>
        <v>G</v>
      </c>
      <c r="Z129" s="303" t="str">
        <f t="shared" ca="1" si="190"/>
        <v>Ab</v>
      </c>
      <c r="AA129" s="303" t="str">
        <f t="shared" ca="1" si="191"/>
        <v>B</v>
      </c>
      <c r="AB129" s="303"/>
      <c r="AC129" s="303"/>
      <c r="AD129" s="304">
        <f t="shared" si="194"/>
        <v>166</v>
      </c>
      <c r="AE129" s="304">
        <f t="shared" ca="1" si="195"/>
        <v>69</v>
      </c>
      <c r="AF129" s="304">
        <f t="shared" ca="1" si="196"/>
        <v>169</v>
      </c>
      <c r="AG129" s="304">
        <f t="shared" ca="1" si="197"/>
        <v>71</v>
      </c>
      <c r="AH129" s="304">
        <f t="shared" ca="1" si="198"/>
        <v>163</v>
      </c>
      <c r="AI129" s="304">
        <f t="shared" ca="1" si="199"/>
        <v>66</v>
      </c>
      <c r="AJ129" s="304"/>
      <c r="AK129" s="304"/>
      <c r="AL129" s="294" t="str">
        <f>_xlfn.CONCAT(V129," sus4")</f>
        <v>Db sus4</v>
      </c>
      <c r="AM129" s="294" t="str">
        <f ca="1">_xlfn.CONCAT(W129," min")</f>
        <v>E min</v>
      </c>
      <c r="AN129" s="294" t="str">
        <f ca="1">_xlfn.CONCAT(X129," sus2")</f>
        <v>Gb sus2</v>
      </c>
      <c r="AO129" s="301" t="str">
        <f ca="1">_xlfn.CONCAT("*",W129," min")</f>
        <v>*E min</v>
      </c>
      <c r="AP129" s="294" t="str">
        <f ca="1">_xlfn.CONCAT(Z129," sus4/7")</f>
        <v>Ab sus4/7</v>
      </c>
      <c r="AQ129" s="294" t="str">
        <f ca="1">_xlfn.CONCAT(AA129," sus4")</f>
        <v>B sus4</v>
      </c>
      <c r="AR129" s="294"/>
      <c r="AS129" s="294"/>
      <c r="AT129" s="294" t="str">
        <f ca="1">IF(AT$9=$AD129,1,IF(AT$9=$AE129,1,IF(AT$9=$AF129,1,IF(AT$9=$AG129,1,IF(AT$9=$AH129,1,IF(AT$9=$AI129,1,""))))))</f>
        <v/>
      </c>
      <c r="AU129" s="294" t="str">
        <f t="shared" ref="AU129:BE140" ca="1" si="272">IF(AU$9=$AD129,1,IF(AU$9=$AE129,1,IF(AU$9=$AF129,1,IF(AU$9=$AG129,1,IF(AU$9=$AH129,1,IF(AU$9=$AI129,1,""))))))</f>
        <v/>
      </c>
      <c r="AV129" s="294" t="str">
        <f t="shared" ca="1" si="272"/>
        <v/>
      </c>
      <c r="AW129" s="294" t="str">
        <f t="shared" ca="1" si="272"/>
        <v/>
      </c>
      <c r="AX129" s="294" t="str">
        <f t="shared" ca="1" si="272"/>
        <v/>
      </c>
      <c r="AY129" s="294" t="str">
        <f t="shared" ca="1" si="272"/>
        <v/>
      </c>
      <c r="AZ129" s="294" t="str">
        <f t="shared" ca="1" si="272"/>
        <v/>
      </c>
      <c r="BA129" s="294">
        <f t="shared" ca="1" si="272"/>
        <v>1</v>
      </c>
      <c r="BB129" s="294" t="str">
        <f t="shared" ca="1" si="272"/>
        <v/>
      </c>
      <c r="BC129" s="294" t="str">
        <f t="shared" ca="1" si="272"/>
        <v/>
      </c>
      <c r="BD129" s="294" t="str">
        <f t="shared" ca="1" si="272"/>
        <v/>
      </c>
      <c r="BE129" s="294" t="str">
        <f t="shared" ca="1" si="272"/>
        <v/>
      </c>
      <c r="BF129" s="289">
        <f t="shared" ca="1" si="202"/>
        <v>1</v>
      </c>
      <c r="BG129" s="302">
        <f t="shared" ca="1" si="203"/>
        <v>16.666666666666664</v>
      </c>
      <c r="BH129" s="289" t="str">
        <f t="shared" ca="1" si="204"/>
        <v/>
      </c>
      <c r="BI129" s="289" t="str">
        <f t="shared" ca="1" si="205"/>
        <v/>
      </c>
      <c r="BJ129" s="289" t="str">
        <f t="shared" ca="1" si="206"/>
        <v/>
      </c>
      <c r="BK129" s="289" t="str">
        <f t="shared" ca="1" si="207"/>
        <v/>
      </c>
      <c r="BL129" s="289" t="str">
        <f t="shared" ca="1" si="208"/>
        <v/>
      </c>
      <c r="BM129" s="289" t="str">
        <f t="shared" ca="1" si="209"/>
        <v/>
      </c>
      <c r="BN129" s="289" t="str">
        <f t="shared" ca="1" si="210"/>
        <v/>
      </c>
      <c r="BO129" s="289" t="str">
        <f t="shared" ca="1" si="211"/>
        <v/>
      </c>
      <c r="BP129" s="289"/>
      <c r="BQ129" s="83">
        <f t="shared" ca="1" si="265"/>
        <v>6</v>
      </c>
      <c r="BR129" s="82">
        <f t="shared" ca="1" si="266"/>
        <v>20</v>
      </c>
      <c r="BS129" s="83">
        <f t="shared" ca="1" si="267"/>
        <v>130</v>
      </c>
      <c r="BT129" s="52" t="str">
        <f t="shared" ca="1" si="261"/>
        <v>A139</v>
      </c>
      <c r="BU129" s="51"/>
      <c r="BV129" s="52" t="str">
        <f t="shared" ca="1" si="262"/>
        <v>A164</v>
      </c>
      <c r="BW129" s="84">
        <f ca="1">VLOOKUP($BJ$6,INDIRECT($BT129):$BP$861,2,FALSE)</f>
        <v>156</v>
      </c>
      <c r="BX129" s="79" t="str">
        <f t="shared" ca="1" si="247"/>
        <v>Dorian b2 {or b9}</v>
      </c>
      <c r="BY129" s="78" t="str">
        <f t="shared" ca="1" si="248"/>
        <v>D</v>
      </c>
      <c r="BZ129" s="78" t="str">
        <f t="shared" ca="1" si="249"/>
        <v>D</v>
      </c>
      <c r="CA129" s="78" t="str">
        <f t="shared" ca="1" si="250"/>
        <v>Eb</v>
      </c>
      <c r="CB129" s="78" t="str">
        <f t="shared" ca="1" si="251"/>
        <v>F</v>
      </c>
      <c r="CC129" s="78" t="str">
        <f t="shared" ca="1" si="221"/>
        <v>G</v>
      </c>
      <c r="CD129" s="78" t="str">
        <f t="shared" ca="1" si="222"/>
        <v>A</v>
      </c>
      <c r="CE129" s="78" t="str">
        <f t="shared" ca="1" si="223"/>
        <v>B</v>
      </c>
      <c r="CF129" s="78" t="str">
        <f t="shared" ca="1" si="224"/>
        <v>C</v>
      </c>
      <c r="CG129" s="78" t="str">
        <f t="shared" ca="1" si="225"/>
        <v/>
      </c>
      <c r="CH129" s="79" t="str">
        <f t="shared" ca="1" si="226"/>
        <v>D min</v>
      </c>
      <c r="CI129" s="79" t="str">
        <f t="shared" ca="1" si="227"/>
        <v>Eb aug</v>
      </c>
      <c r="CJ129" s="79" t="str">
        <f t="shared" ca="1" si="228"/>
        <v>F maj</v>
      </c>
      <c r="CK129" s="79" t="str">
        <f t="shared" ca="1" si="229"/>
        <v>G maj</v>
      </c>
      <c r="CL129" s="79" t="str">
        <f t="shared" ca="1" si="230"/>
        <v>A dim</v>
      </c>
      <c r="CM129" s="79" t="str">
        <f t="shared" ca="1" si="231"/>
        <v>B dim</v>
      </c>
      <c r="CN129" s="79" t="str">
        <f t="shared" ca="1" si="232"/>
        <v>C min</v>
      </c>
      <c r="CO129" s="79" t="str">
        <f t="shared" ca="1" si="233"/>
        <v/>
      </c>
      <c r="CP129" s="80">
        <f t="shared" ca="1" si="252"/>
        <v>42.857142857142854</v>
      </c>
      <c r="CQ129" s="78">
        <f t="shared" ca="1" si="253"/>
        <v>6</v>
      </c>
      <c r="DA129" s="81">
        <f t="shared" ca="1" si="268"/>
        <v>6</v>
      </c>
      <c r="DB129" s="82">
        <f t="shared" ca="1" si="269"/>
        <v>20</v>
      </c>
      <c r="DC129" s="83">
        <f t="shared" ca="1" si="270"/>
        <v>130</v>
      </c>
      <c r="DD129" s="52" t="str">
        <f t="shared" ca="1" si="263"/>
        <v>A139</v>
      </c>
      <c r="DE129" s="51"/>
      <c r="DF129" s="52" t="str">
        <f t="shared" ca="1" si="264"/>
        <v>A164</v>
      </c>
      <c r="DG129" s="84">
        <f ca="1">VLOOKUP($BJ$6,INDIRECT($BT129):$BP$861,2,FALSE)</f>
        <v>156</v>
      </c>
      <c r="DH129" s="79" t="str">
        <f t="shared" ca="1" si="254"/>
        <v>Dorian b2 {or b9}</v>
      </c>
      <c r="DI129" s="78" t="str">
        <f t="shared" ca="1" si="255"/>
        <v>D</v>
      </c>
      <c r="DJ129" s="78" t="str">
        <f t="shared" ca="1" si="256"/>
        <v>D</v>
      </c>
      <c r="DK129" s="78" t="str">
        <f t="shared" ca="1" si="257"/>
        <v>Eb</v>
      </c>
      <c r="DL129" s="78" t="str">
        <f t="shared" ca="1" si="258"/>
        <v>F</v>
      </c>
      <c r="DM129" s="78" t="str">
        <f t="shared" ca="1" si="234"/>
        <v>G</v>
      </c>
      <c r="DN129" s="78" t="str">
        <f t="shared" ca="1" si="235"/>
        <v>A</v>
      </c>
      <c r="DO129" s="78" t="str">
        <f t="shared" ca="1" si="236"/>
        <v>B</v>
      </c>
      <c r="DP129" s="78" t="str">
        <f t="shared" ca="1" si="237"/>
        <v>C</v>
      </c>
      <c r="DQ129" s="78" t="str">
        <f t="shared" ca="1" si="238"/>
        <v/>
      </c>
      <c r="DR129" s="79" t="str">
        <f t="shared" ca="1" si="239"/>
        <v>D min</v>
      </c>
      <c r="DS129" s="79" t="str">
        <f t="shared" ca="1" si="240"/>
        <v>Eb aug</v>
      </c>
      <c r="DT129" s="79" t="str">
        <f t="shared" ca="1" si="241"/>
        <v>F maj</v>
      </c>
      <c r="DU129" s="79" t="str">
        <f t="shared" ca="1" si="242"/>
        <v>G maj</v>
      </c>
      <c r="DV129" s="79" t="str">
        <f t="shared" ca="1" si="243"/>
        <v>A dim</v>
      </c>
      <c r="DW129" s="79" t="str">
        <f t="shared" ca="1" si="244"/>
        <v>B dim</v>
      </c>
      <c r="DX129" s="79" t="str">
        <f t="shared" ca="1" si="245"/>
        <v>C min</v>
      </c>
      <c r="DY129" s="79" t="str">
        <f t="shared" ca="1" si="246"/>
        <v/>
      </c>
      <c r="DZ129" s="80">
        <f t="shared" ca="1" si="259"/>
        <v>42.857142857142854</v>
      </c>
      <c r="EA129" s="78">
        <f t="shared" ca="1" si="260"/>
        <v>6</v>
      </c>
    </row>
    <row r="130" spans="1:131" s="85" customFormat="1" ht="16.2" thickBot="1" x14ac:dyDescent="0.35">
      <c r="A130" s="289">
        <f t="shared" ca="1" si="166"/>
        <v>7</v>
      </c>
      <c r="B130" s="303">
        <f t="shared" si="212"/>
        <v>122</v>
      </c>
      <c r="C130" s="304" t="s">
        <v>43</v>
      </c>
      <c r="D130" s="303" t="s">
        <v>1</v>
      </c>
      <c r="E130" s="303">
        <v>6</v>
      </c>
      <c r="F130" s="305">
        <v>2</v>
      </c>
      <c r="G130" s="305">
        <v>1</v>
      </c>
      <c r="H130" s="305">
        <v>1</v>
      </c>
      <c r="I130" s="305">
        <v>3</v>
      </c>
      <c r="J130" s="305">
        <v>2</v>
      </c>
      <c r="K130" s="305">
        <v>3</v>
      </c>
      <c r="L130" s="305"/>
      <c r="M130" s="305"/>
      <c r="N130" s="305">
        <f>SUM($F130:G130)</f>
        <v>3</v>
      </c>
      <c r="O130" s="305">
        <f>SUM($F130:H130)</f>
        <v>4</v>
      </c>
      <c r="P130" s="305">
        <f>SUM($F130:I130)</f>
        <v>7</v>
      </c>
      <c r="Q130" s="305">
        <f>SUM($F130:J130)</f>
        <v>9</v>
      </c>
      <c r="R130" s="305">
        <f>SUM($F130:K130)</f>
        <v>12</v>
      </c>
      <c r="S130" s="305"/>
      <c r="T130" s="305"/>
      <c r="U130" s="304"/>
      <c r="V130" s="303" t="str">
        <f t="shared" si="186"/>
        <v>Db</v>
      </c>
      <c r="W130" s="303" t="str">
        <f t="shared" ca="1" si="187"/>
        <v>Eb</v>
      </c>
      <c r="X130" s="303" t="str">
        <f t="shared" ca="1" si="188"/>
        <v>E</v>
      </c>
      <c r="Y130" s="303" t="str">
        <f t="shared" ca="1" si="189"/>
        <v>F</v>
      </c>
      <c r="Z130" s="303" t="str">
        <f t="shared" ca="1" si="190"/>
        <v>Ab</v>
      </c>
      <c r="AA130" s="303" t="str">
        <f t="shared" ca="1" si="191"/>
        <v>Bb</v>
      </c>
      <c r="AB130" s="303"/>
      <c r="AC130" s="303"/>
      <c r="AD130" s="304">
        <f t="shared" si="194"/>
        <v>166</v>
      </c>
      <c r="AE130" s="304">
        <f t="shared" ca="1" si="195"/>
        <v>167</v>
      </c>
      <c r="AF130" s="304">
        <f t="shared" ca="1" si="196"/>
        <v>69</v>
      </c>
      <c r="AG130" s="304">
        <f t="shared" ca="1" si="197"/>
        <v>70</v>
      </c>
      <c r="AH130" s="304">
        <f t="shared" ca="1" si="198"/>
        <v>163</v>
      </c>
      <c r="AI130" s="304">
        <f t="shared" ca="1" si="199"/>
        <v>164</v>
      </c>
      <c r="AJ130" s="304"/>
      <c r="AK130" s="304"/>
      <c r="AL130" s="294" t="str">
        <f>_xlfn.CONCAT(V130," min")</f>
        <v>Db min</v>
      </c>
      <c r="AM130" s="294" t="str">
        <f ca="1">_xlfn.CONCAT(W130," sus2")</f>
        <v>Eb sus2</v>
      </c>
      <c r="AN130" s="301" t="str">
        <f>_xlfn.CONCAT("*",V130," min")</f>
        <v>*Db min</v>
      </c>
      <c r="AO130" s="301" t="str">
        <f ca="1">_xlfn.CONCAT("*",AA130," min")</f>
        <v>*Bb min</v>
      </c>
      <c r="AP130" s="301" t="str">
        <f>_xlfn.CONCAT("*",V130," min")</f>
        <v>*Db min</v>
      </c>
      <c r="AQ130" s="294" t="str">
        <f ca="1">_xlfn.CONCAT(AA130," sus4")</f>
        <v>Bb sus4</v>
      </c>
      <c r="AR130" s="294"/>
      <c r="AS130" s="294"/>
      <c r="AT130" s="294" t="str">
        <f t="shared" ref="AT130:AT140" ca="1" si="273">IF(AT$9=$AD130,1,IF(AT$9=$AE130,1,IF(AT$9=$AF130,1,IF(AT$9=$AG130,1,IF(AT$9=$AH130,1,IF(AT$9=$AI130,1,""))))))</f>
        <v/>
      </c>
      <c r="AU130" s="294" t="str">
        <f t="shared" ca="1" si="272"/>
        <v/>
      </c>
      <c r="AV130" s="294" t="str">
        <f t="shared" ca="1" si="272"/>
        <v/>
      </c>
      <c r="AW130" s="294">
        <f t="shared" ca="1" si="272"/>
        <v>1</v>
      </c>
      <c r="AX130" s="294" t="str">
        <f t="shared" ca="1" si="272"/>
        <v/>
      </c>
      <c r="AY130" s="294">
        <f t="shared" ca="1" si="272"/>
        <v>1</v>
      </c>
      <c r="AZ130" s="294" t="str">
        <f t="shared" ca="1" si="272"/>
        <v/>
      </c>
      <c r="BA130" s="294" t="str">
        <f t="shared" ca="1" si="272"/>
        <v/>
      </c>
      <c r="BB130" s="294" t="str">
        <f t="shared" ca="1" si="272"/>
        <v/>
      </c>
      <c r="BC130" s="294" t="str">
        <f t="shared" ca="1" si="272"/>
        <v/>
      </c>
      <c r="BD130" s="294" t="str">
        <f t="shared" ca="1" si="272"/>
        <v/>
      </c>
      <c r="BE130" s="294" t="str">
        <f t="shared" ca="1" si="272"/>
        <v/>
      </c>
      <c r="BF130" s="289">
        <f t="shared" ca="1" si="202"/>
        <v>2</v>
      </c>
      <c r="BG130" s="302">
        <f t="shared" ca="1" si="203"/>
        <v>33.333333333333329</v>
      </c>
      <c r="BH130" s="289">
        <f t="shared" ca="1" si="204"/>
        <v>7</v>
      </c>
      <c r="BI130" s="289" t="str">
        <f t="shared" ca="1" si="205"/>
        <v/>
      </c>
      <c r="BJ130" s="289" t="str">
        <f t="shared" ca="1" si="206"/>
        <v/>
      </c>
      <c r="BK130" s="289" t="str">
        <f t="shared" ca="1" si="207"/>
        <v/>
      </c>
      <c r="BL130" s="289" t="str">
        <f t="shared" ca="1" si="208"/>
        <v/>
      </c>
      <c r="BM130" s="289" t="str">
        <f t="shared" ca="1" si="209"/>
        <v/>
      </c>
      <c r="BN130" s="289" t="str">
        <f t="shared" ca="1" si="210"/>
        <v/>
      </c>
      <c r="BO130" s="289">
        <f t="shared" ca="1" si="211"/>
        <v>1</v>
      </c>
      <c r="BP130" s="289"/>
      <c r="BQ130" s="83">
        <f t="shared" ca="1" si="265"/>
        <v>6</v>
      </c>
      <c r="BR130" s="82">
        <f t="shared" ca="1" si="266"/>
        <v>21</v>
      </c>
      <c r="BS130" s="83">
        <f t="shared" ca="1" si="267"/>
        <v>156</v>
      </c>
      <c r="BT130" s="52" t="str">
        <f t="shared" ca="1" si="261"/>
        <v>A165</v>
      </c>
      <c r="BU130" s="51"/>
      <c r="BV130" s="52" t="str">
        <f t="shared" ca="1" si="262"/>
        <v>A167</v>
      </c>
      <c r="BW130" s="84">
        <f ca="1">VLOOKUP($BJ$6,INDIRECT($BT130):$BP$861,2,FALSE)</f>
        <v>159</v>
      </c>
      <c r="BX130" s="79" t="str">
        <f t="shared" ca="1" si="247"/>
        <v>Phrygian (or Neopolitan Minor</v>
      </c>
      <c r="BY130" s="78" t="str">
        <f t="shared" ca="1" si="248"/>
        <v>D</v>
      </c>
      <c r="BZ130" s="78" t="str">
        <f t="shared" ca="1" si="249"/>
        <v>D</v>
      </c>
      <c r="CA130" s="78" t="str">
        <f t="shared" ca="1" si="250"/>
        <v>Eb</v>
      </c>
      <c r="CB130" s="78" t="str">
        <f t="shared" ca="1" si="251"/>
        <v>F</v>
      </c>
      <c r="CC130" s="78" t="str">
        <f t="shared" ca="1" si="221"/>
        <v>G</v>
      </c>
      <c r="CD130" s="78" t="str">
        <f t="shared" ca="1" si="222"/>
        <v>A</v>
      </c>
      <c r="CE130" s="78" t="str">
        <f t="shared" ca="1" si="223"/>
        <v>Bb</v>
      </c>
      <c r="CF130" s="78" t="str">
        <f t="shared" ca="1" si="224"/>
        <v>C</v>
      </c>
      <c r="CG130" s="78" t="str">
        <f t="shared" ca="1" si="225"/>
        <v/>
      </c>
      <c r="CH130" s="79" t="str">
        <f t="shared" ca="1" si="226"/>
        <v>D min</v>
      </c>
      <c r="CI130" s="79" t="str">
        <f t="shared" ca="1" si="227"/>
        <v>Eb maj</v>
      </c>
      <c r="CJ130" s="79" t="str">
        <f t="shared" ca="1" si="228"/>
        <v>F maj</v>
      </c>
      <c r="CK130" s="79" t="str">
        <f t="shared" ca="1" si="229"/>
        <v>G min</v>
      </c>
      <c r="CL130" s="79" t="str">
        <f t="shared" ca="1" si="230"/>
        <v>A dim</v>
      </c>
      <c r="CM130" s="79" t="str">
        <f t="shared" ca="1" si="231"/>
        <v>Bb maj</v>
      </c>
      <c r="CN130" s="79" t="str">
        <f t="shared" ca="1" si="232"/>
        <v>C min</v>
      </c>
      <c r="CO130" s="79" t="str">
        <f t="shared" ca="1" si="233"/>
        <v/>
      </c>
      <c r="CP130" s="80">
        <f t="shared" ca="1" si="252"/>
        <v>42.857142857142854</v>
      </c>
      <c r="CQ130" s="78">
        <f t="shared" ca="1" si="253"/>
        <v>6</v>
      </c>
      <c r="DA130" s="81">
        <f t="shared" ca="1" si="268"/>
        <v>6</v>
      </c>
      <c r="DB130" s="82">
        <f t="shared" ca="1" si="269"/>
        <v>21</v>
      </c>
      <c r="DC130" s="83">
        <f t="shared" ca="1" si="270"/>
        <v>156</v>
      </c>
      <c r="DD130" s="52" t="str">
        <f t="shared" ca="1" si="263"/>
        <v>A165</v>
      </c>
      <c r="DE130" s="51"/>
      <c r="DF130" s="52" t="str">
        <f t="shared" ca="1" si="264"/>
        <v>A167</v>
      </c>
      <c r="DG130" s="84">
        <f ca="1">VLOOKUP($BJ$6,INDIRECT($BT130):$BP$861,2,FALSE)</f>
        <v>159</v>
      </c>
      <c r="DH130" s="79" t="str">
        <f t="shared" ca="1" si="254"/>
        <v>Phrygian (or Neopolitan Minor</v>
      </c>
      <c r="DI130" s="78" t="str">
        <f t="shared" ca="1" si="255"/>
        <v>D</v>
      </c>
      <c r="DJ130" s="78" t="str">
        <f t="shared" ca="1" si="256"/>
        <v>D</v>
      </c>
      <c r="DK130" s="78" t="str">
        <f t="shared" ca="1" si="257"/>
        <v>Eb</v>
      </c>
      <c r="DL130" s="78" t="str">
        <f t="shared" ca="1" si="258"/>
        <v>F</v>
      </c>
      <c r="DM130" s="78" t="str">
        <f t="shared" ca="1" si="234"/>
        <v>G</v>
      </c>
      <c r="DN130" s="78" t="str">
        <f t="shared" ca="1" si="235"/>
        <v>A</v>
      </c>
      <c r="DO130" s="78" t="str">
        <f t="shared" ca="1" si="236"/>
        <v>Bb</v>
      </c>
      <c r="DP130" s="78" t="str">
        <f t="shared" ca="1" si="237"/>
        <v>C</v>
      </c>
      <c r="DQ130" s="78" t="str">
        <f t="shared" ca="1" si="238"/>
        <v/>
      </c>
      <c r="DR130" s="79" t="str">
        <f t="shared" ca="1" si="239"/>
        <v>D min</v>
      </c>
      <c r="DS130" s="79" t="str">
        <f t="shared" ca="1" si="240"/>
        <v>Eb maj</v>
      </c>
      <c r="DT130" s="79" t="str">
        <f t="shared" ca="1" si="241"/>
        <v>F maj</v>
      </c>
      <c r="DU130" s="79" t="str">
        <f t="shared" ca="1" si="242"/>
        <v>G min</v>
      </c>
      <c r="DV130" s="79" t="str">
        <f t="shared" ca="1" si="243"/>
        <v>A dim</v>
      </c>
      <c r="DW130" s="79" t="str">
        <f t="shared" ca="1" si="244"/>
        <v>Bb maj</v>
      </c>
      <c r="DX130" s="79" t="str">
        <f t="shared" ca="1" si="245"/>
        <v>C min</v>
      </c>
      <c r="DY130" s="79" t="str">
        <f t="shared" ca="1" si="246"/>
        <v/>
      </c>
      <c r="DZ130" s="80">
        <f t="shared" ca="1" si="259"/>
        <v>42.857142857142854</v>
      </c>
      <c r="EA130" s="78">
        <f t="shared" ca="1" si="260"/>
        <v>6</v>
      </c>
    </row>
    <row r="131" spans="1:131" s="85" customFormat="1" ht="16.2" thickBot="1" x14ac:dyDescent="0.35">
      <c r="A131" s="289">
        <f t="shared" ca="1" si="166"/>
        <v>7</v>
      </c>
      <c r="B131" s="303">
        <f t="shared" si="212"/>
        <v>123</v>
      </c>
      <c r="C131" s="304" t="s">
        <v>83</v>
      </c>
      <c r="D131" s="303" t="s">
        <v>1</v>
      </c>
      <c r="E131" s="303">
        <v>6</v>
      </c>
      <c r="F131" s="305">
        <v>2</v>
      </c>
      <c r="G131" s="305">
        <v>1</v>
      </c>
      <c r="H131" s="305">
        <v>1</v>
      </c>
      <c r="I131" s="305">
        <v>3</v>
      </c>
      <c r="J131" s="305">
        <v>1</v>
      </c>
      <c r="K131" s="305">
        <v>4</v>
      </c>
      <c r="L131" s="305"/>
      <c r="M131" s="305"/>
      <c r="N131" s="305">
        <f>SUM($F131:G131)</f>
        <v>3</v>
      </c>
      <c r="O131" s="305">
        <f>SUM($F131:H131)</f>
        <v>4</v>
      </c>
      <c r="P131" s="305">
        <f>SUM($F131:I131)</f>
        <v>7</v>
      </c>
      <c r="Q131" s="305">
        <f>SUM($F131:J131)</f>
        <v>8</v>
      </c>
      <c r="R131" s="305">
        <f>SUM($F131:K131)</f>
        <v>12</v>
      </c>
      <c r="S131" s="305"/>
      <c r="T131" s="305"/>
      <c r="U131" s="304"/>
      <c r="V131" s="303" t="str">
        <f t="shared" si="186"/>
        <v>Db</v>
      </c>
      <c r="W131" s="303" t="str">
        <f t="shared" ca="1" si="187"/>
        <v>Eb</v>
      </c>
      <c r="X131" s="303" t="str">
        <f t="shared" ca="1" si="188"/>
        <v>E</v>
      </c>
      <c r="Y131" s="303" t="str">
        <f t="shared" ca="1" si="189"/>
        <v>F</v>
      </c>
      <c r="Z131" s="303" t="str">
        <f t="shared" ca="1" si="190"/>
        <v>Ab</v>
      </c>
      <c r="AA131" s="303" t="str">
        <f t="shared" ca="1" si="191"/>
        <v>A</v>
      </c>
      <c r="AB131" s="303"/>
      <c r="AC131" s="303"/>
      <c r="AD131" s="304">
        <f t="shared" si="194"/>
        <v>166</v>
      </c>
      <c r="AE131" s="304">
        <f t="shared" ca="1" si="195"/>
        <v>167</v>
      </c>
      <c r="AF131" s="304">
        <f t="shared" ca="1" si="196"/>
        <v>69</v>
      </c>
      <c r="AG131" s="304">
        <f t="shared" ca="1" si="197"/>
        <v>70</v>
      </c>
      <c r="AH131" s="304">
        <f t="shared" ca="1" si="198"/>
        <v>163</v>
      </c>
      <c r="AI131" s="304">
        <f t="shared" ca="1" si="199"/>
        <v>65</v>
      </c>
      <c r="AJ131" s="304"/>
      <c r="AK131" s="304"/>
      <c r="AL131" s="294" t="str">
        <f>_xlfn.CONCAT(V131," min")</f>
        <v>Db min</v>
      </c>
      <c r="AM131" s="301" t="str">
        <f ca="1">_xlfn.CONCAT("*",Y131,"7")</f>
        <v>*F7</v>
      </c>
      <c r="AN131" s="301" t="str">
        <f>_xlfn.CONCAT("*",V131," min")</f>
        <v>*Db min</v>
      </c>
      <c r="AO131" s="294" t="str">
        <f ca="1">_xlfn.CONCAT(Y131," aug")</f>
        <v>F aug</v>
      </c>
      <c r="AP131" s="301" t="str">
        <f>_xlfn.CONCAT("*",V131," min")</f>
        <v>*Db min</v>
      </c>
      <c r="AQ131" s="301" t="str">
        <f ca="1">_xlfn.CONCAT("*",Y131,"7")</f>
        <v>*F7</v>
      </c>
      <c r="AR131" s="294"/>
      <c r="AS131" s="294"/>
      <c r="AT131" s="294" t="str">
        <f t="shared" ca="1" si="273"/>
        <v/>
      </c>
      <c r="AU131" s="294" t="str">
        <f t="shared" ca="1" si="272"/>
        <v/>
      </c>
      <c r="AV131" s="294" t="str">
        <f t="shared" ca="1" si="272"/>
        <v/>
      </c>
      <c r="AW131" s="294">
        <f t="shared" ca="1" si="272"/>
        <v>1</v>
      </c>
      <c r="AX131" s="294" t="str">
        <f t="shared" ca="1" si="272"/>
        <v/>
      </c>
      <c r="AY131" s="294">
        <f t="shared" ca="1" si="272"/>
        <v>1</v>
      </c>
      <c r="AZ131" s="294" t="str">
        <f t="shared" ca="1" si="272"/>
        <v/>
      </c>
      <c r="BA131" s="294" t="str">
        <f t="shared" ca="1" si="272"/>
        <v/>
      </c>
      <c r="BB131" s="294" t="str">
        <f t="shared" ca="1" si="272"/>
        <v/>
      </c>
      <c r="BC131" s="294" t="str">
        <f t="shared" ca="1" si="272"/>
        <v/>
      </c>
      <c r="BD131" s="294" t="str">
        <f t="shared" ca="1" si="272"/>
        <v/>
      </c>
      <c r="BE131" s="294" t="str">
        <f t="shared" ca="1" si="272"/>
        <v/>
      </c>
      <c r="BF131" s="289">
        <f t="shared" ca="1" si="202"/>
        <v>2</v>
      </c>
      <c r="BG131" s="302">
        <f t="shared" ca="1" si="203"/>
        <v>33.333333333333329</v>
      </c>
      <c r="BH131" s="289">
        <f t="shared" ca="1" si="204"/>
        <v>7</v>
      </c>
      <c r="BI131" s="289" t="str">
        <f t="shared" ca="1" si="205"/>
        <v/>
      </c>
      <c r="BJ131" s="289" t="str">
        <f t="shared" ca="1" si="206"/>
        <v/>
      </c>
      <c r="BK131" s="289" t="str">
        <f t="shared" ca="1" si="207"/>
        <v/>
      </c>
      <c r="BL131" s="289" t="str">
        <f t="shared" ca="1" si="208"/>
        <v/>
      </c>
      <c r="BM131" s="289" t="str">
        <f t="shared" ca="1" si="209"/>
        <v/>
      </c>
      <c r="BN131" s="289" t="str">
        <f t="shared" ca="1" si="210"/>
        <v/>
      </c>
      <c r="BO131" s="289">
        <f t="shared" ca="1" si="211"/>
        <v>1</v>
      </c>
      <c r="BP131" s="289"/>
      <c r="BQ131" s="83">
        <f t="shared" ca="1" si="265"/>
        <v>6</v>
      </c>
      <c r="BR131" s="82">
        <f t="shared" ca="1" si="266"/>
        <v>22</v>
      </c>
      <c r="BS131" s="83">
        <f t="shared" ca="1" si="267"/>
        <v>159</v>
      </c>
      <c r="BT131" s="52" t="str">
        <f t="shared" ca="1" si="261"/>
        <v>A168</v>
      </c>
      <c r="BU131" s="51"/>
      <c r="BV131" s="52" t="str">
        <f t="shared" ca="1" si="262"/>
        <v>A181</v>
      </c>
      <c r="BW131" s="84">
        <f ca="1">VLOOKUP($BJ$6,INDIRECT($BT131):$BP$861,2,FALSE)</f>
        <v>173</v>
      </c>
      <c r="BX131" s="79" t="str">
        <f t="shared" ca="1" si="247"/>
        <v>Locrian</v>
      </c>
      <c r="BY131" s="78" t="str">
        <f t="shared" ca="1" si="248"/>
        <v>D</v>
      </c>
      <c r="BZ131" s="78" t="str">
        <f t="shared" ca="1" si="249"/>
        <v>D</v>
      </c>
      <c r="CA131" s="78" t="str">
        <f t="shared" ca="1" si="250"/>
        <v>Eb</v>
      </c>
      <c r="CB131" s="78" t="str">
        <f t="shared" ca="1" si="251"/>
        <v>F</v>
      </c>
      <c r="CC131" s="78" t="str">
        <f t="shared" ca="1" si="221"/>
        <v>G</v>
      </c>
      <c r="CD131" s="78" t="str">
        <f t="shared" ca="1" si="222"/>
        <v>Ab</v>
      </c>
      <c r="CE131" s="78" t="str">
        <f t="shared" ca="1" si="223"/>
        <v>Bb</v>
      </c>
      <c r="CF131" s="78" t="str">
        <f t="shared" ca="1" si="224"/>
        <v>C</v>
      </c>
      <c r="CG131" s="78" t="str">
        <f t="shared" ca="1" si="225"/>
        <v/>
      </c>
      <c r="CH131" s="79" t="str">
        <f t="shared" ca="1" si="226"/>
        <v>D dim</v>
      </c>
      <c r="CI131" s="79" t="str">
        <f t="shared" ca="1" si="227"/>
        <v>Eb maj</v>
      </c>
      <c r="CJ131" s="79" t="str">
        <f t="shared" ca="1" si="228"/>
        <v>F min</v>
      </c>
      <c r="CK131" s="79" t="str">
        <f t="shared" ca="1" si="229"/>
        <v>G min</v>
      </c>
      <c r="CL131" s="79" t="str">
        <f t="shared" ca="1" si="230"/>
        <v>Ab maj</v>
      </c>
      <c r="CM131" s="79" t="str">
        <f t="shared" ca="1" si="231"/>
        <v>Bb maj</v>
      </c>
      <c r="CN131" s="79" t="str">
        <f t="shared" ca="1" si="232"/>
        <v>C min</v>
      </c>
      <c r="CO131" s="79" t="str">
        <f t="shared" ca="1" si="233"/>
        <v/>
      </c>
      <c r="CP131" s="80">
        <f t="shared" ca="1" si="252"/>
        <v>42.857142857142854</v>
      </c>
      <c r="CQ131" s="78">
        <f t="shared" ca="1" si="253"/>
        <v>6</v>
      </c>
      <c r="DA131" s="81">
        <f t="shared" ca="1" si="268"/>
        <v>6</v>
      </c>
      <c r="DB131" s="82">
        <f t="shared" ca="1" si="269"/>
        <v>22</v>
      </c>
      <c r="DC131" s="83">
        <f t="shared" ca="1" si="270"/>
        <v>159</v>
      </c>
      <c r="DD131" s="52" t="str">
        <f t="shared" ca="1" si="263"/>
        <v>A168</v>
      </c>
      <c r="DE131" s="51"/>
      <c r="DF131" s="52" t="str">
        <f t="shared" ca="1" si="264"/>
        <v>A181</v>
      </c>
      <c r="DG131" s="84">
        <f ca="1">VLOOKUP($BJ$6,INDIRECT($BT131):$BP$861,2,FALSE)</f>
        <v>173</v>
      </c>
      <c r="DH131" s="79" t="str">
        <f t="shared" ca="1" si="254"/>
        <v>Locrian</v>
      </c>
      <c r="DI131" s="78" t="str">
        <f t="shared" ca="1" si="255"/>
        <v>D</v>
      </c>
      <c r="DJ131" s="78" t="str">
        <f t="shared" ca="1" si="256"/>
        <v>D</v>
      </c>
      <c r="DK131" s="78" t="str">
        <f t="shared" ca="1" si="257"/>
        <v>Eb</v>
      </c>
      <c r="DL131" s="78" t="str">
        <f t="shared" ca="1" si="258"/>
        <v>F</v>
      </c>
      <c r="DM131" s="78" t="str">
        <f t="shared" ca="1" si="234"/>
        <v>G</v>
      </c>
      <c r="DN131" s="78" t="str">
        <f t="shared" ca="1" si="235"/>
        <v>Ab</v>
      </c>
      <c r="DO131" s="78" t="str">
        <f t="shared" ca="1" si="236"/>
        <v>Bb</v>
      </c>
      <c r="DP131" s="78" t="str">
        <f t="shared" ca="1" si="237"/>
        <v>C</v>
      </c>
      <c r="DQ131" s="78" t="str">
        <f t="shared" ca="1" si="238"/>
        <v/>
      </c>
      <c r="DR131" s="79" t="str">
        <f t="shared" ca="1" si="239"/>
        <v>D dim</v>
      </c>
      <c r="DS131" s="79" t="str">
        <f t="shared" ca="1" si="240"/>
        <v>Eb maj</v>
      </c>
      <c r="DT131" s="79" t="str">
        <f t="shared" ca="1" si="241"/>
        <v>F min</v>
      </c>
      <c r="DU131" s="79" t="str">
        <f t="shared" ca="1" si="242"/>
        <v>G min</v>
      </c>
      <c r="DV131" s="79" t="str">
        <f t="shared" ca="1" si="243"/>
        <v>Ab maj</v>
      </c>
      <c r="DW131" s="79" t="str">
        <f t="shared" ca="1" si="244"/>
        <v>Bb maj</v>
      </c>
      <c r="DX131" s="79" t="str">
        <f t="shared" ca="1" si="245"/>
        <v>C min</v>
      </c>
      <c r="DY131" s="79" t="str">
        <f t="shared" ca="1" si="246"/>
        <v/>
      </c>
      <c r="DZ131" s="80">
        <f t="shared" ca="1" si="259"/>
        <v>42.857142857142854</v>
      </c>
      <c r="EA131" s="78">
        <f t="shared" ca="1" si="260"/>
        <v>6</v>
      </c>
    </row>
    <row r="132" spans="1:131" s="85" customFormat="1" ht="16.2" thickBot="1" x14ac:dyDescent="0.35">
      <c r="A132" s="289" t="str">
        <f t="shared" ca="1" si="166"/>
        <v/>
      </c>
      <c r="B132" s="303">
        <f t="shared" si="212"/>
        <v>124</v>
      </c>
      <c r="C132" s="304" t="s">
        <v>44</v>
      </c>
      <c r="D132" s="303" t="s">
        <v>1</v>
      </c>
      <c r="E132" s="303">
        <v>6</v>
      </c>
      <c r="F132" s="305">
        <v>3</v>
      </c>
      <c r="G132" s="305">
        <v>1</v>
      </c>
      <c r="H132" s="305">
        <v>3</v>
      </c>
      <c r="I132" s="305">
        <v>1</v>
      </c>
      <c r="J132" s="305">
        <v>3</v>
      </c>
      <c r="K132" s="305">
        <v>1</v>
      </c>
      <c r="L132" s="305"/>
      <c r="M132" s="305"/>
      <c r="N132" s="305">
        <f>SUM($F132:G132)</f>
        <v>4</v>
      </c>
      <c r="O132" s="305">
        <f>SUM($F132:H132)</f>
        <v>7</v>
      </c>
      <c r="P132" s="305">
        <f>SUM($F132:I132)</f>
        <v>8</v>
      </c>
      <c r="Q132" s="305">
        <f>SUM($F132:J132)</f>
        <v>11</v>
      </c>
      <c r="R132" s="305">
        <f>SUM($F132:K132)</f>
        <v>12</v>
      </c>
      <c r="S132" s="305"/>
      <c r="T132" s="305"/>
      <c r="U132" s="304"/>
      <c r="V132" s="303" t="str">
        <f t="shared" si="186"/>
        <v>Db</v>
      </c>
      <c r="W132" s="303" t="str">
        <f t="shared" ca="1" si="187"/>
        <v>E</v>
      </c>
      <c r="X132" s="303" t="str">
        <f t="shared" ca="1" si="188"/>
        <v>F</v>
      </c>
      <c r="Y132" s="303" t="str">
        <f t="shared" ca="1" si="189"/>
        <v>Ab</v>
      </c>
      <c r="Z132" s="303" t="str">
        <f t="shared" ca="1" si="190"/>
        <v>A</v>
      </c>
      <c r="AA132" s="303" t="str">
        <f t="shared" ca="1" si="191"/>
        <v>C</v>
      </c>
      <c r="AB132" s="303"/>
      <c r="AC132" s="303"/>
      <c r="AD132" s="304">
        <f t="shared" si="194"/>
        <v>166</v>
      </c>
      <c r="AE132" s="304">
        <f t="shared" ca="1" si="195"/>
        <v>69</v>
      </c>
      <c r="AF132" s="304">
        <f t="shared" ca="1" si="196"/>
        <v>70</v>
      </c>
      <c r="AG132" s="304">
        <f t="shared" ca="1" si="197"/>
        <v>163</v>
      </c>
      <c r="AH132" s="304">
        <f t="shared" ca="1" si="198"/>
        <v>65</v>
      </c>
      <c r="AI132" s="304">
        <f t="shared" ca="1" si="199"/>
        <v>67</v>
      </c>
      <c r="AJ132" s="304"/>
      <c r="AK132" s="304"/>
      <c r="AL132" s="294" t="str">
        <f t="shared" ref="AL132:AN133" si="274">_xlfn.CONCAT(V132," aug")</f>
        <v>Db aug</v>
      </c>
      <c r="AM132" s="294" t="str">
        <f t="shared" ca="1" si="274"/>
        <v>E aug</v>
      </c>
      <c r="AN132" s="294" t="str">
        <f t="shared" ca="1" si="274"/>
        <v>F aug</v>
      </c>
      <c r="AO132" s="294" t="str">
        <f ca="1">_xlfn.CONCAT(Y132," aug")</f>
        <v>Ab aug</v>
      </c>
      <c r="AP132" s="294" t="str">
        <f ca="1">_xlfn.CONCAT(Z132," aug")</f>
        <v>A aug</v>
      </c>
      <c r="AQ132" s="294" t="str">
        <f ca="1">_xlfn.CONCAT(AA132," aug")</f>
        <v>C aug</v>
      </c>
      <c r="AR132" s="294"/>
      <c r="AS132" s="294"/>
      <c r="AT132" s="294" t="str">
        <f t="shared" ca="1" si="273"/>
        <v/>
      </c>
      <c r="AU132" s="294" t="str">
        <f t="shared" ca="1" si="272"/>
        <v/>
      </c>
      <c r="AV132" s="294" t="str">
        <f t="shared" ca="1" si="272"/>
        <v/>
      </c>
      <c r="AW132" s="294" t="str">
        <f t="shared" ca="1" si="272"/>
        <v/>
      </c>
      <c r="AX132" s="294" t="str">
        <f t="shared" ca="1" si="272"/>
        <v/>
      </c>
      <c r="AY132" s="294">
        <f t="shared" ca="1" si="272"/>
        <v>1</v>
      </c>
      <c r="AZ132" s="294" t="str">
        <f t="shared" ca="1" si="272"/>
        <v/>
      </c>
      <c r="BA132" s="294" t="str">
        <f t="shared" ca="1" si="272"/>
        <v/>
      </c>
      <c r="BB132" s="294" t="str">
        <f t="shared" ca="1" si="272"/>
        <v/>
      </c>
      <c r="BC132" s="294" t="str">
        <f t="shared" ca="1" si="272"/>
        <v/>
      </c>
      <c r="BD132" s="294" t="str">
        <f t="shared" ca="1" si="272"/>
        <v/>
      </c>
      <c r="BE132" s="294" t="str">
        <f t="shared" ca="1" si="272"/>
        <v/>
      </c>
      <c r="BF132" s="289">
        <f t="shared" ca="1" si="202"/>
        <v>1</v>
      </c>
      <c r="BG132" s="302">
        <f t="shared" ca="1" si="203"/>
        <v>16.666666666666664</v>
      </c>
      <c r="BH132" s="289" t="str">
        <f t="shared" ca="1" si="204"/>
        <v/>
      </c>
      <c r="BI132" s="289" t="str">
        <f t="shared" ca="1" si="205"/>
        <v/>
      </c>
      <c r="BJ132" s="289" t="str">
        <f t="shared" ca="1" si="206"/>
        <v/>
      </c>
      <c r="BK132" s="289" t="str">
        <f t="shared" ca="1" si="207"/>
        <v/>
      </c>
      <c r="BL132" s="289" t="str">
        <f t="shared" ca="1" si="208"/>
        <v/>
      </c>
      <c r="BM132" s="289" t="str">
        <f t="shared" ca="1" si="209"/>
        <v/>
      </c>
      <c r="BN132" s="289" t="str">
        <f t="shared" ca="1" si="210"/>
        <v/>
      </c>
      <c r="BO132" s="289" t="str">
        <f t="shared" ca="1" si="211"/>
        <v/>
      </c>
      <c r="BP132" s="289"/>
      <c r="BQ132" s="83">
        <f t="shared" ca="1" si="265"/>
        <v>6</v>
      </c>
      <c r="BR132" s="82">
        <f t="shared" ca="1" si="266"/>
        <v>23</v>
      </c>
      <c r="BS132" s="83">
        <f t="shared" ca="1" si="267"/>
        <v>173</v>
      </c>
      <c r="BT132" s="52" t="str">
        <f t="shared" ca="1" si="261"/>
        <v>A182</v>
      </c>
      <c r="BU132" s="51"/>
      <c r="BV132" s="52" t="str">
        <f t="shared" ca="1" si="262"/>
        <v>A183</v>
      </c>
      <c r="BW132" s="84">
        <f ca="1">VLOOKUP($BJ$6,INDIRECT($BT132):$BP$861,2,FALSE)</f>
        <v>175</v>
      </c>
      <c r="BX132" s="79" t="str">
        <f t="shared" ca="1" si="247"/>
        <v>Locrian 6 {or 6}</v>
      </c>
      <c r="BY132" s="78" t="str">
        <f t="shared" ca="1" si="248"/>
        <v>D</v>
      </c>
      <c r="BZ132" s="78" t="str">
        <f t="shared" ca="1" si="249"/>
        <v>D</v>
      </c>
      <c r="CA132" s="78" t="str">
        <f t="shared" ca="1" si="250"/>
        <v>Eb</v>
      </c>
      <c r="CB132" s="78" t="str">
        <f t="shared" ca="1" si="251"/>
        <v>F</v>
      </c>
      <c r="CC132" s="78" t="str">
        <f t="shared" ca="1" si="221"/>
        <v>G</v>
      </c>
      <c r="CD132" s="78" t="str">
        <f t="shared" ca="1" si="222"/>
        <v>Ab</v>
      </c>
      <c r="CE132" s="78" t="str">
        <f t="shared" ca="1" si="223"/>
        <v>B</v>
      </c>
      <c r="CF132" s="78" t="str">
        <f t="shared" ca="1" si="224"/>
        <v>C</v>
      </c>
      <c r="CG132" s="78" t="str">
        <f t="shared" ca="1" si="225"/>
        <v/>
      </c>
      <c r="CH132" s="79" t="str">
        <f t="shared" ca="1" si="226"/>
        <v>D dim</v>
      </c>
      <c r="CI132" s="79" t="str">
        <f t="shared" ca="1" si="227"/>
        <v>Eb aug</v>
      </c>
      <c r="CJ132" s="79" t="str">
        <f t="shared" ca="1" si="228"/>
        <v>F min</v>
      </c>
      <c r="CK132" s="79" t="str">
        <f t="shared" ca="1" si="229"/>
        <v>G maj</v>
      </c>
      <c r="CL132" s="79" t="str">
        <f t="shared" ca="1" si="230"/>
        <v>Ab maj</v>
      </c>
      <c r="CM132" s="79" t="str">
        <f t="shared" ca="1" si="231"/>
        <v>B dim</v>
      </c>
      <c r="CN132" s="79" t="str">
        <f t="shared" ca="1" si="232"/>
        <v>C min</v>
      </c>
      <c r="CO132" s="79" t="str">
        <f t="shared" ca="1" si="233"/>
        <v/>
      </c>
      <c r="CP132" s="80">
        <f t="shared" ca="1" si="252"/>
        <v>42.857142857142854</v>
      </c>
      <c r="CQ132" s="78">
        <f t="shared" ca="1" si="253"/>
        <v>6</v>
      </c>
      <c r="DA132" s="81">
        <f t="shared" ca="1" si="268"/>
        <v>6</v>
      </c>
      <c r="DB132" s="82">
        <f t="shared" ca="1" si="269"/>
        <v>23</v>
      </c>
      <c r="DC132" s="83">
        <f t="shared" ca="1" si="270"/>
        <v>173</v>
      </c>
      <c r="DD132" s="52" t="str">
        <f t="shared" ca="1" si="263"/>
        <v>A182</v>
      </c>
      <c r="DE132" s="51"/>
      <c r="DF132" s="52" t="str">
        <f t="shared" ca="1" si="264"/>
        <v>A183</v>
      </c>
      <c r="DG132" s="84">
        <f ca="1">VLOOKUP($BJ$6,INDIRECT($BT132):$BP$861,2,FALSE)</f>
        <v>175</v>
      </c>
      <c r="DH132" s="79" t="str">
        <f t="shared" ca="1" si="254"/>
        <v>Locrian 6 {or 6}</v>
      </c>
      <c r="DI132" s="78" t="str">
        <f t="shared" ca="1" si="255"/>
        <v>D</v>
      </c>
      <c r="DJ132" s="78" t="str">
        <f t="shared" ca="1" si="256"/>
        <v>D</v>
      </c>
      <c r="DK132" s="78" t="str">
        <f t="shared" ca="1" si="257"/>
        <v>Eb</v>
      </c>
      <c r="DL132" s="78" t="str">
        <f t="shared" ca="1" si="258"/>
        <v>F</v>
      </c>
      <c r="DM132" s="78" t="str">
        <f t="shared" ca="1" si="234"/>
        <v>G</v>
      </c>
      <c r="DN132" s="78" t="str">
        <f t="shared" ca="1" si="235"/>
        <v>Ab</v>
      </c>
      <c r="DO132" s="78" t="str">
        <f t="shared" ca="1" si="236"/>
        <v>B</v>
      </c>
      <c r="DP132" s="78" t="str">
        <f t="shared" ca="1" si="237"/>
        <v>C</v>
      </c>
      <c r="DQ132" s="78" t="str">
        <f t="shared" ca="1" si="238"/>
        <v/>
      </c>
      <c r="DR132" s="79" t="str">
        <f t="shared" ca="1" si="239"/>
        <v>D dim</v>
      </c>
      <c r="DS132" s="79" t="str">
        <f t="shared" ca="1" si="240"/>
        <v>Eb aug</v>
      </c>
      <c r="DT132" s="79" t="str">
        <f t="shared" ca="1" si="241"/>
        <v>F min</v>
      </c>
      <c r="DU132" s="79" t="str">
        <f t="shared" ca="1" si="242"/>
        <v>G maj</v>
      </c>
      <c r="DV132" s="79" t="str">
        <f t="shared" ca="1" si="243"/>
        <v>Ab maj</v>
      </c>
      <c r="DW132" s="79" t="str">
        <f t="shared" ca="1" si="244"/>
        <v>B dim</v>
      </c>
      <c r="DX132" s="79" t="str">
        <f t="shared" ca="1" si="245"/>
        <v>C min</v>
      </c>
      <c r="DY132" s="79" t="str">
        <f t="shared" ca="1" si="246"/>
        <v/>
      </c>
      <c r="DZ132" s="80">
        <f t="shared" ca="1" si="259"/>
        <v>42.857142857142854</v>
      </c>
      <c r="EA132" s="78">
        <f t="shared" ca="1" si="260"/>
        <v>6</v>
      </c>
    </row>
    <row r="133" spans="1:131" s="85" customFormat="1" ht="16.2" thickBot="1" x14ac:dyDescent="0.35">
      <c r="A133" s="289" t="str">
        <f t="shared" ca="1" si="166"/>
        <v/>
      </c>
      <c r="B133" s="303">
        <f t="shared" si="212"/>
        <v>125</v>
      </c>
      <c r="C133" s="304" t="s">
        <v>45</v>
      </c>
      <c r="D133" s="303" t="s">
        <v>1</v>
      </c>
      <c r="E133" s="303">
        <v>6</v>
      </c>
      <c r="F133" s="305">
        <v>1</v>
      </c>
      <c r="G133" s="305">
        <v>3</v>
      </c>
      <c r="H133" s="305">
        <v>1</v>
      </c>
      <c r="I133" s="305">
        <v>3</v>
      </c>
      <c r="J133" s="305">
        <v>1</v>
      </c>
      <c r="K133" s="305">
        <v>3</v>
      </c>
      <c r="L133" s="305"/>
      <c r="M133" s="305"/>
      <c r="N133" s="305">
        <f>SUM($F133:G133)</f>
        <v>4</v>
      </c>
      <c r="O133" s="305">
        <f>SUM($F133:H133)</f>
        <v>5</v>
      </c>
      <c r="P133" s="305">
        <f>SUM($F133:I133)</f>
        <v>8</v>
      </c>
      <c r="Q133" s="305">
        <f>SUM($F133:J133)</f>
        <v>9</v>
      </c>
      <c r="R133" s="305">
        <f>SUM($F133:K133)</f>
        <v>12</v>
      </c>
      <c r="S133" s="305"/>
      <c r="T133" s="305"/>
      <c r="U133" s="304"/>
      <c r="V133" s="303" t="str">
        <f t="shared" si="186"/>
        <v>Db</v>
      </c>
      <c r="W133" s="303" t="str">
        <f t="shared" ca="1" si="187"/>
        <v>D</v>
      </c>
      <c r="X133" s="303" t="str">
        <f t="shared" ca="1" si="188"/>
        <v>F</v>
      </c>
      <c r="Y133" s="303" t="str">
        <f t="shared" ca="1" si="189"/>
        <v>Gb</v>
      </c>
      <c r="Z133" s="303" t="str">
        <f t="shared" ca="1" si="190"/>
        <v>A</v>
      </c>
      <c r="AA133" s="303" t="str">
        <f t="shared" ca="1" si="191"/>
        <v>Bb</v>
      </c>
      <c r="AB133" s="303"/>
      <c r="AC133" s="303"/>
      <c r="AD133" s="304">
        <f t="shared" si="194"/>
        <v>166</v>
      </c>
      <c r="AE133" s="304">
        <f t="shared" ca="1" si="195"/>
        <v>68</v>
      </c>
      <c r="AF133" s="304">
        <f t="shared" ca="1" si="196"/>
        <v>70</v>
      </c>
      <c r="AG133" s="304">
        <f t="shared" ca="1" si="197"/>
        <v>169</v>
      </c>
      <c r="AH133" s="304">
        <f t="shared" ca="1" si="198"/>
        <v>65</v>
      </c>
      <c r="AI133" s="304">
        <f t="shared" ca="1" si="199"/>
        <v>164</v>
      </c>
      <c r="AJ133" s="304"/>
      <c r="AK133" s="304"/>
      <c r="AL133" s="294" t="str">
        <f t="shared" si="274"/>
        <v>Db aug</v>
      </c>
      <c r="AM133" s="294" t="str">
        <f t="shared" ca="1" si="274"/>
        <v>D aug</v>
      </c>
      <c r="AN133" s="294" t="str">
        <f t="shared" ca="1" si="274"/>
        <v>F aug</v>
      </c>
      <c r="AO133" s="294" t="str">
        <f ca="1">_xlfn.CONCAT(Y133," aug")</f>
        <v>Gb aug</v>
      </c>
      <c r="AP133" s="294" t="str">
        <f ca="1">_xlfn.CONCAT(Z133," aug")</f>
        <v>A aug</v>
      </c>
      <c r="AQ133" s="294" t="str">
        <f ca="1">_xlfn.CONCAT(AA133," aug")</f>
        <v>Bb aug</v>
      </c>
      <c r="AR133" s="294"/>
      <c r="AS133" s="294"/>
      <c r="AT133" s="294" t="str">
        <f t="shared" ca="1" si="273"/>
        <v/>
      </c>
      <c r="AU133" s="294" t="str">
        <f t="shared" ca="1" si="272"/>
        <v/>
      </c>
      <c r="AV133" s="294" t="str">
        <f t="shared" ca="1" si="272"/>
        <v/>
      </c>
      <c r="AW133" s="294" t="str">
        <f t="shared" ca="1" si="272"/>
        <v/>
      </c>
      <c r="AX133" s="294" t="str">
        <f t="shared" ca="1" si="272"/>
        <v/>
      </c>
      <c r="AY133" s="294">
        <f t="shared" ca="1" si="272"/>
        <v>1</v>
      </c>
      <c r="AZ133" s="294" t="str">
        <f t="shared" ca="1" si="272"/>
        <v/>
      </c>
      <c r="BA133" s="294" t="str">
        <f t="shared" ca="1" si="272"/>
        <v/>
      </c>
      <c r="BB133" s="294" t="str">
        <f t="shared" ca="1" si="272"/>
        <v/>
      </c>
      <c r="BC133" s="294" t="str">
        <f t="shared" ca="1" si="272"/>
        <v/>
      </c>
      <c r="BD133" s="294" t="str">
        <f t="shared" ca="1" si="272"/>
        <v/>
      </c>
      <c r="BE133" s="294" t="str">
        <f t="shared" ca="1" si="272"/>
        <v/>
      </c>
      <c r="BF133" s="289">
        <f t="shared" ca="1" si="202"/>
        <v>1</v>
      </c>
      <c r="BG133" s="302">
        <f t="shared" ca="1" si="203"/>
        <v>16.666666666666664</v>
      </c>
      <c r="BH133" s="289" t="str">
        <f t="shared" ca="1" si="204"/>
        <v/>
      </c>
      <c r="BI133" s="289" t="str">
        <f t="shared" ca="1" si="205"/>
        <v/>
      </c>
      <c r="BJ133" s="289" t="str">
        <f t="shared" ca="1" si="206"/>
        <v/>
      </c>
      <c r="BK133" s="289" t="str">
        <f t="shared" ca="1" si="207"/>
        <v/>
      </c>
      <c r="BL133" s="289" t="str">
        <f t="shared" ca="1" si="208"/>
        <v/>
      </c>
      <c r="BM133" s="289" t="str">
        <f t="shared" ca="1" si="209"/>
        <v/>
      </c>
      <c r="BN133" s="289" t="str">
        <f t="shared" ca="1" si="210"/>
        <v/>
      </c>
      <c r="BO133" s="289" t="str">
        <f t="shared" ca="1" si="211"/>
        <v/>
      </c>
      <c r="BP133" s="289"/>
      <c r="BQ133" s="83">
        <f t="shared" ca="1" si="265"/>
        <v>6</v>
      </c>
      <c r="BR133" s="82">
        <f t="shared" ca="1" si="266"/>
        <v>24</v>
      </c>
      <c r="BS133" s="83">
        <f t="shared" ca="1" si="267"/>
        <v>175</v>
      </c>
      <c r="BT133" s="52" t="str">
        <f t="shared" ca="1" si="261"/>
        <v>A184</v>
      </c>
      <c r="BU133" s="51"/>
      <c r="BV133" s="52" t="str">
        <f t="shared" ca="1" si="262"/>
        <v>A184</v>
      </c>
      <c r="BW133" s="84">
        <f ca="1">VLOOKUP($BJ$6,INDIRECT($BT133):$BP$861,2,FALSE)</f>
        <v>176</v>
      </c>
      <c r="BX133" s="79" t="str">
        <f t="shared" ca="1" si="247"/>
        <v>Locrian b7</v>
      </c>
      <c r="BY133" s="78" t="str">
        <f t="shared" ca="1" si="248"/>
        <v>D</v>
      </c>
      <c r="BZ133" s="78" t="str">
        <f t="shared" ca="1" si="249"/>
        <v>D</v>
      </c>
      <c r="CA133" s="78" t="str">
        <f t="shared" ca="1" si="250"/>
        <v>Eb</v>
      </c>
      <c r="CB133" s="78" t="str">
        <f t="shared" ca="1" si="251"/>
        <v>F</v>
      </c>
      <c r="CC133" s="78" t="str">
        <f t="shared" ca="1" si="221"/>
        <v>G</v>
      </c>
      <c r="CD133" s="78" t="str">
        <f t="shared" ca="1" si="222"/>
        <v>Ab</v>
      </c>
      <c r="CE133" s="78" t="str">
        <f t="shared" ca="1" si="223"/>
        <v>Bb</v>
      </c>
      <c r="CF133" s="78" t="str">
        <f t="shared" ca="1" si="224"/>
        <v>B</v>
      </c>
      <c r="CG133" s="78" t="str">
        <f t="shared" ca="1" si="225"/>
        <v/>
      </c>
      <c r="CH133" s="79" t="str">
        <f t="shared" ca="1" si="226"/>
        <v>D dim</v>
      </c>
      <c r="CI133" s="79" t="str">
        <f t="shared" ca="1" si="227"/>
        <v>Eb maj</v>
      </c>
      <c r="CJ133" s="79" t="str">
        <f t="shared" ca="1" si="228"/>
        <v>F dim</v>
      </c>
      <c r="CK133" s="79" t="str">
        <f t="shared" ca="1" si="229"/>
        <v>G min</v>
      </c>
      <c r="CL133" s="79" t="str">
        <f t="shared" ca="1" si="230"/>
        <v>Ab min</v>
      </c>
      <c r="CM133" s="79" t="str">
        <f t="shared" ca="1" si="231"/>
        <v>Bb maj</v>
      </c>
      <c r="CN133" s="79" t="str">
        <f t="shared" ca="1" si="232"/>
        <v>B aug</v>
      </c>
      <c r="CO133" s="79" t="str">
        <f t="shared" ca="1" si="233"/>
        <v/>
      </c>
      <c r="CP133" s="80">
        <f t="shared" ca="1" si="252"/>
        <v>42.857142857142854</v>
      </c>
      <c r="CQ133" s="78">
        <f t="shared" ca="1" si="253"/>
        <v>6</v>
      </c>
      <c r="DA133" s="81">
        <f t="shared" ca="1" si="268"/>
        <v>6</v>
      </c>
      <c r="DB133" s="82">
        <f t="shared" ca="1" si="269"/>
        <v>24</v>
      </c>
      <c r="DC133" s="83">
        <f t="shared" ca="1" si="270"/>
        <v>175</v>
      </c>
      <c r="DD133" s="52" t="str">
        <f t="shared" ca="1" si="263"/>
        <v>A184</v>
      </c>
      <c r="DE133" s="51"/>
      <c r="DF133" s="52" t="str">
        <f t="shared" ca="1" si="264"/>
        <v>A184</v>
      </c>
      <c r="DG133" s="84">
        <f ca="1">VLOOKUP($BJ$6,INDIRECT($BT133):$BP$861,2,FALSE)</f>
        <v>176</v>
      </c>
      <c r="DH133" s="79" t="str">
        <f t="shared" ca="1" si="254"/>
        <v>Locrian b7</v>
      </c>
      <c r="DI133" s="78" t="str">
        <f t="shared" ca="1" si="255"/>
        <v>D</v>
      </c>
      <c r="DJ133" s="78" t="str">
        <f t="shared" ca="1" si="256"/>
        <v>D</v>
      </c>
      <c r="DK133" s="78" t="str">
        <f t="shared" ca="1" si="257"/>
        <v>Eb</v>
      </c>
      <c r="DL133" s="78" t="str">
        <f t="shared" ca="1" si="258"/>
        <v>F</v>
      </c>
      <c r="DM133" s="78" t="str">
        <f t="shared" ca="1" si="234"/>
        <v>G</v>
      </c>
      <c r="DN133" s="78" t="str">
        <f t="shared" ca="1" si="235"/>
        <v>Ab</v>
      </c>
      <c r="DO133" s="78" t="str">
        <f t="shared" ca="1" si="236"/>
        <v>Bb</v>
      </c>
      <c r="DP133" s="78" t="str">
        <f t="shared" ca="1" si="237"/>
        <v>B</v>
      </c>
      <c r="DQ133" s="78" t="str">
        <f t="shared" ca="1" si="238"/>
        <v/>
      </c>
      <c r="DR133" s="79" t="str">
        <f t="shared" ca="1" si="239"/>
        <v>D dim</v>
      </c>
      <c r="DS133" s="79" t="str">
        <f t="shared" ca="1" si="240"/>
        <v>Eb maj</v>
      </c>
      <c r="DT133" s="79" t="str">
        <f t="shared" ca="1" si="241"/>
        <v>F dim</v>
      </c>
      <c r="DU133" s="79" t="str">
        <f t="shared" ca="1" si="242"/>
        <v>G min</v>
      </c>
      <c r="DV133" s="79" t="str">
        <f t="shared" ca="1" si="243"/>
        <v>Ab min</v>
      </c>
      <c r="DW133" s="79" t="str">
        <f t="shared" ca="1" si="244"/>
        <v>Bb maj</v>
      </c>
      <c r="DX133" s="79" t="str">
        <f t="shared" ca="1" si="245"/>
        <v>B aug</v>
      </c>
      <c r="DY133" s="79" t="str">
        <f t="shared" ca="1" si="246"/>
        <v/>
      </c>
      <c r="DZ133" s="80">
        <f t="shared" ca="1" si="259"/>
        <v>42.857142857142854</v>
      </c>
      <c r="EA133" s="78">
        <f t="shared" ca="1" si="260"/>
        <v>6</v>
      </c>
    </row>
    <row r="134" spans="1:131" s="85" customFormat="1" ht="16.2" thickBot="1" x14ac:dyDescent="0.35">
      <c r="A134" s="289" t="str">
        <f t="shared" ca="1" si="166"/>
        <v/>
      </c>
      <c r="B134" s="303">
        <f t="shared" si="212"/>
        <v>126</v>
      </c>
      <c r="C134" s="304" t="s">
        <v>46</v>
      </c>
      <c r="D134" s="303" t="s">
        <v>1</v>
      </c>
      <c r="E134" s="303">
        <v>6</v>
      </c>
      <c r="F134" s="305">
        <v>3</v>
      </c>
      <c r="G134" s="305">
        <v>2</v>
      </c>
      <c r="H134" s="305">
        <v>1</v>
      </c>
      <c r="I134" s="305">
        <v>1</v>
      </c>
      <c r="J134" s="305">
        <v>2</v>
      </c>
      <c r="K134" s="305">
        <v>3</v>
      </c>
      <c r="L134" s="305"/>
      <c r="M134" s="305"/>
      <c r="N134" s="305">
        <f>SUM($F134:G134)</f>
        <v>5</v>
      </c>
      <c r="O134" s="305">
        <f>SUM($F134:H134)</f>
        <v>6</v>
      </c>
      <c r="P134" s="305">
        <f>SUM($F134:I134)</f>
        <v>7</v>
      </c>
      <c r="Q134" s="305">
        <f>SUM($F134:J134)</f>
        <v>9</v>
      </c>
      <c r="R134" s="305">
        <f>SUM($F134:K134)</f>
        <v>12</v>
      </c>
      <c r="S134" s="305"/>
      <c r="T134" s="305"/>
      <c r="U134" s="304"/>
      <c r="V134" s="303" t="str">
        <f t="shared" si="186"/>
        <v>Db</v>
      </c>
      <c r="W134" s="303" t="str">
        <f t="shared" ca="1" si="187"/>
        <v>E</v>
      </c>
      <c r="X134" s="303" t="str">
        <f t="shared" ca="1" si="188"/>
        <v>Gb</v>
      </c>
      <c r="Y134" s="303" t="str">
        <f t="shared" ca="1" si="189"/>
        <v>G</v>
      </c>
      <c r="Z134" s="303" t="str">
        <f t="shared" ca="1" si="190"/>
        <v>Ab</v>
      </c>
      <c r="AA134" s="303" t="str">
        <f t="shared" ca="1" si="191"/>
        <v>Bb</v>
      </c>
      <c r="AB134" s="303"/>
      <c r="AC134" s="303"/>
      <c r="AD134" s="304">
        <f t="shared" si="194"/>
        <v>166</v>
      </c>
      <c r="AE134" s="304">
        <f t="shared" ca="1" si="195"/>
        <v>69</v>
      </c>
      <c r="AF134" s="304">
        <f t="shared" ca="1" si="196"/>
        <v>169</v>
      </c>
      <c r="AG134" s="304">
        <f t="shared" ca="1" si="197"/>
        <v>71</v>
      </c>
      <c r="AH134" s="304">
        <f t="shared" ca="1" si="198"/>
        <v>163</v>
      </c>
      <c r="AI134" s="304">
        <f t="shared" ca="1" si="199"/>
        <v>164</v>
      </c>
      <c r="AJ134" s="304"/>
      <c r="AK134" s="304"/>
      <c r="AL134" s="294" t="str">
        <f>_xlfn.CONCAT(V134," sus4")</f>
        <v>Db sus4</v>
      </c>
      <c r="AM134" s="294" t="str">
        <f ca="1">_xlfn.CONCAT(W134," dim")</f>
        <v>E dim</v>
      </c>
      <c r="AN134" s="294" t="str">
        <f ca="1">_xlfn.CONCAT(X134," sus2")</f>
        <v>Gb sus2</v>
      </c>
      <c r="AO134" s="301" t="str">
        <f ca="1">_xlfn.CONCAT("*",W134," dim")</f>
        <v>*E dim</v>
      </c>
      <c r="AP134" s="294" t="str">
        <f ca="1">_xlfn.CONCAT(Z134," sus4/7")</f>
        <v>Ab sus4/7</v>
      </c>
      <c r="AQ134" s="301" t="str">
        <f ca="1">_xlfn.CONCAT(AA134," sus6 -or- *",X134," maj")</f>
        <v>Bb sus6 -or- *Gb maj</v>
      </c>
      <c r="AR134" s="294"/>
      <c r="AS134" s="294"/>
      <c r="AT134" s="294" t="str">
        <f t="shared" ca="1" si="273"/>
        <v/>
      </c>
      <c r="AU134" s="294" t="str">
        <f t="shared" ca="1" si="272"/>
        <v/>
      </c>
      <c r="AV134" s="294" t="str">
        <f t="shared" ca="1" si="272"/>
        <v/>
      </c>
      <c r="AW134" s="294" t="str">
        <f t="shared" ca="1" si="272"/>
        <v/>
      </c>
      <c r="AX134" s="294" t="str">
        <f t="shared" ca="1" si="272"/>
        <v/>
      </c>
      <c r="AY134" s="294" t="str">
        <f t="shared" ca="1" si="272"/>
        <v/>
      </c>
      <c r="AZ134" s="294" t="str">
        <f t="shared" ca="1" si="272"/>
        <v/>
      </c>
      <c r="BA134" s="294">
        <f t="shared" ca="1" si="272"/>
        <v>1</v>
      </c>
      <c r="BB134" s="294" t="str">
        <f t="shared" ca="1" si="272"/>
        <v/>
      </c>
      <c r="BC134" s="294" t="str">
        <f t="shared" ca="1" si="272"/>
        <v/>
      </c>
      <c r="BD134" s="294" t="str">
        <f t="shared" ca="1" si="272"/>
        <v/>
      </c>
      <c r="BE134" s="294" t="str">
        <f t="shared" ca="1" si="272"/>
        <v/>
      </c>
      <c r="BF134" s="289">
        <f t="shared" ca="1" si="202"/>
        <v>1</v>
      </c>
      <c r="BG134" s="302">
        <f t="shared" ca="1" si="203"/>
        <v>16.666666666666664</v>
      </c>
      <c r="BH134" s="289" t="str">
        <f t="shared" ca="1" si="204"/>
        <v/>
      </c>
      <c r="BI134" s="289" t="str">
        <f t="shared" ca="1" si="205"/>
        <v/>
      </c>
      <c r="BJ134" s="289" t="str">
        <f t="shared" ca="1" si="206"/>
        <v/>
      </c>
      <c r="BK134" s="289" t="str">
        <f t="shared" ca="1" si="207"/>
        <v/>
      </c>
      <c r="BL134" s="289" t="str">
        <f t="shared" ca="1" si="208"/>
        <v/>
      </c>
      <c r="BM134" s="289" t="str">
        <f t="shared" ca="1" si="209"/>
        <v/>
      </c>
      <c r="BN134" s="289" t="str">
        <f t="shared" ca="1" si="210"/>
        <v/>
      </c>
      <c r="BO134" s="289" t="str">
        <f t="shared" ca="1" si="211"/>
        <v/>
      </c>
      <c r="BP134" s="289"/>
      <c r="BQ134" s="83">
        <f t="shared" ca="1" si="265"/>
        <v>6</v>
      </c>
      <c r="BR134" s="82">
        <f t="shared" ca="1" si="266"/>
        <v>25</v>
      </c>
      <c r="BS134" s="83">
        <f t="shared" ca="1" si="267"/>
        <v>176</v>
      </c>
      <c r="BT134" s="52" t="str">
        <f t="shared" ca="1" si="261"/>
        <v>A185</v>
      </c>
      <c r="BU134" s="51"/>
      <c r="BV134" s="52" t="str">
        <f t="shared" ca="1" si="262"/>
        <v>A194</v>
      </c>
      <c r="BW134" s="84">
        <f ca="1">VLOOKUP($BJ$6,INDIRECT($BT134):$BP$861,2,FALSE)</f>
        <v>186</v>
      </c>
      <c r="BX134" s="79" t="str">
        <f t="shared" ca="1" si="247"/>
        <v>Neopolitan</v>
      </c>
      <c r="BY134" s="78" t="str">
        <f t="shared" ca="1" si="248"/>
        <v>D</v>
      </c>
      <c r="BZ134" s="78" t="str">
        <f t="shared" ca="1" si="249"/>
        <v>D</v>
      </c>
      <c r="CA134" s="78" t="str">
        <f t="shared" ca="1" si="250"/>
        <v>Eb</v>
      </c>
      <c r="CB134" s="78" t="str">
        <f t="shared" ca="1" si="251"/>
        <v>F</v>
      </c>
      <c r="CC134" s="78" t="str">
        <f t="shared" ca="1" si="221"/>
        <v>G</v>
      </c>
      <c r="CD134" s="78" t="str">
        <f t="shared" ca="1" si="222"/>
        <v>A</v>
      </c>
      <c r="CE134" s="78" t="str">
        <f t="shared" ca="1" si="223"/>
        <v>Bb</v>
      </c>
      <c r="CF134" s="78" t="str">
        <f t="shared" ca="1" si="224"/>
        <v>Db</v>
      </c>
      <c r="CG134" s="78" t="str">
        <f t="shared" ca="1" si="225"/>
        <v/>
      </c>
      <c r="CH134" s="79" t="str">
        <f t="shared" ca="1" si="226"/>
        <v>D min</v>
      </c>
      <c r="CI134" s="79" t="str">
        <f t="shared" ca="1" si="227"/>
        <v>Eb maj</v>
      </c>
      <c r="CJ134" s="79" t="str">
        <f t="shared" ca="1" si="228"/>
        <v>F aug</v>
      </c>
      <c r="CK134" s="79" t="str">
        <f t="shared" ca="1" si="229"/>
        <v>G min</v>
      </c>
      <c r="CL134" s="79" t="str">
        <f t="shared" ca="1" si="230"/>
        <v>A alt b</v>
      </c>
      <c r="CM134" s="79" t="str">
        <f t="shared" ca="1" si="231"/>
        <v>Bb maj</v>
      </c>
      <c r="CN134" s="79" t="str">
        <f t="shared" ca="1" si="232"/>
        <v>*Eb7</v>
      </c>
      <c r="CO134" s="79" t="str">
        <f t="shared" ca="1" si="233"/>
        <v/>
      </c>
      <c r="CP134" s="80">
        <f t="shared" ca="1" si="252"/>
        <v>42.857142857142854</v>
      </c>
      <c r="CQ134" s="78">
        <f t="shared" ca="1" si="253"/>
        <v>6</v>
      </c>
      <c r="DA134" s="81">
        <f t="shared" ca="1" si="268"/>
        <v>6</v>
      </c>
      <c r="DB134" s="82">
        <f t="shared" ca="1" si="269"/>
        <v>25</v>
      </c>
      <c r="DC134" s="83">
        <f t="shared" ca="1" si="270"/>
        <v>176</v>
      </c>
      <c r="DD134" s="52" t="str">
        <f t="shared" ca="1" si="263"/>
        <v>A185</v>
      </c>
      <c r="DE134" s="51"/>
      <c r="DF134" s="52" t="str">
        <f t="shared" ca="1" si="264"/>
        <v>A194</v>
      </c>
      <c r="DG134" s="84">
        <f ca="1">VLOOKUP($BJ$6,INDIRECT($BT134):$BP$861,2,FALSE)</f>
        <v>186</v>
      </c>
      <c r="DH134" s="79" t="str">
        <f t="shared" ca="1" si="254"/>
        <v>Neopolitan</v>
      </c>
      <c r="DI134" s="78" t="str">
        <f t="shared" ca="1" si="255"/>
        <v>D</v>
      </c>
      <c r="DJ134" s="78" t="str">
        <f t="shared" ca="1" si="256"/>
        <v>D</v>
      </c>
      <c r="DK134" s="78" t="str">
        <f t="shared" ca="1" si="257"/>
        <v>Eb</v>
      </c>
      <c r="DL134" s="78" t="str">
        <f t="shared" ca="1" si="258"/>
        <v>F</v>
      </c>
      <c r="DM134" s="78" t="str">
        <f t="shared" ca="1" si="234"/>
        <v>G</v>
      </c>
      <c r="DN134" s="78" t="str">
        <f t="shared" ca="1" si="235"/>
        <v>A</v>
      </c>
      <c r="DO134" s="78" t="str">
        <f t="shared" ca="1" si="236"/>
        <v>Bb</v>
      </c>
      <c r="DP134" s="78" t="str">
        <f t="shared" ca="1" si="237"/>
        <v>Db</v>
      </c>
      <c r="DQ134" s="78" t="str">
        <f t="shared" ca="1" si="238"/>
        <v/>
      </c>
      <c r="DR134" s="79" t="str">
        <f t="shared" ca="1" si="239"/>
        <v>D min</v>
      </c>
      <c r="DS134" s="79" t="str">
        <f t="shared" ca="1" si="240"/>
        <v>Eb maj</v>
      </c>
      <c r="DT134" s="79" t="str">
        <f t="shared" ca="1" si="241"/>
        <v>F aug</v>
      </c>
      <c r="DU134" s="79" t="str">
        <f t="shared" ca="1" si="242"/>
        <v>G min</v>
      </c>
      <c r="DV134" s="79" t="str">
        <f t="shared" ca="1" si="243"/>
        <v>A alt b</v>
      </c>
      <c r="DW134" s="79" t="str">
        <f t="shared" ca="1" si="244"/>
        <v>Bb maj</v>
      </c>
      <c r="DX134" s="79" t="str">
        <f t="shared" ca="1" si="245"/>
        <v>*Eb7</v>
      </c>
      <c r="DY134" s="79" t="str">
        <f t="shared" ca="1" si="246"/>
        <v/>
      </c>
      <c r="DZ134" s="80">
        <f t="shared" ca="1" si="259"/>
        <v>42.857142857142854</v>
      </c>
      <c r="EA134" s="78">
        <f t="shared" ca="1" si="260"/>
        <v>6</v>
      </c>
    </row>
    <row r="135" spans="1:131" s="85" customFormat="1" ht="16.2" thickBot="1" x14ac:dyDescent="0.35">
      <c r="A135" s="289" t="str">
        <f t="shared" ca="1" si="166"/>
        <v/>
      </c>
      <c r="B135" s="303">
        <f t="shared" si="212"/>
        <v>127</v>
      </c>
      <c r="C135" s="304" t="s">
        <v>47</v>
      </c>
      <c r="D135" s="303" t="s">
        <v>1</v>
      </c>
      <c r="E135" s="303">
        <v>6</v>
      </c>
      <c r="F135" s="305">
        <v>1</v>
      </c>
      <c r="G135" s="305">
        <v>2</v>
      </c>
      <c r="H135" s="305">
        <v>3</v>
      </c>
      <c r="I135" s="305">
        <v>3</v>
      </c>
      <c r="J135" s="305">
        <v>2</v>
      </c>
      <c r="K135" s="305">
        <v>1</v>
      </c>
      <c r="L135" s="305"/>
      <c r="M135" s="305"/>
      <c r="N135" s="305">
        <f>SUM($F135:G135)</f>
        <v>3</v>
      </c>
      <c r="O135" s="305">
        <f>SUM($F135:H135)</f>
        <v>6</v>
      </c>
      <c r="P135" s="305">
        <f>SUM($F135:I135)</f>
        <v>9</v>
      </c>
      <c r="Q135" s="305">
        <f>SUM($F135:J135)</f>
        <v>11</v>
      </c>
      <c r="R135" s="305">
        <f>SUM($F135:K135)</f>
        <v>12</v>
      </c>
      <c r="S135" s="305"/>
      <c r="T135" s="305"/>
      <c r="U135" s="304"/>
      <c r="V135" s="303" t="str">
        <f t="shared" si="186"/>
        <v>Db</v>
      </c>
      <c r="W135" s="303" t="str">
        <f t="shared" ca="1" si="187"/>
        <v>D</v>
      </c>
      <c r="X135" s="303" t="str">
        <f t="shared" ca="1" si="188"/>
        <v>E</v>
      </c>
      <c r="Y135" s="303" t="str">
        <f t="shared" ca="1" si="189"/>
        <v>G</v>
      </c>
      <c r="Z135" s="303" t="str">
        <f t="shared" ca="1" si="190"/>
        <v>Bb</v>
      </c>
      <c r="AA135" s="303" t="str">
        <f t="shared" ca="1" si="191"/>
        <v>C</v>
      </c>
      <c r="AB135" s="303"/>
      <c r="AC135" s="303"/>
      <c r="AD135" s="304">
        <f t="shared" si="194"/>
        <v>166</v>
      </c>
      <c r="AE135" s="304">
        <f t="shared" ca="1" si="195"/>
        <v>68</v>
      </c>
      <c r="AF135" s="304">
        <f t="shared" ca="1" si="196"/>
        <v>69</v>
      </c>
      <c r="AG135" s="304">
        <f t="shared" ca="1" si="197"/>
        <v>71</v>
      </c>
      <c r="AH135" s="304">
        <f t="shared" ca="1" si="198"/>
        <v>164</v>
      </c>
      <c r="AI135" s="304">
        <f t="shared" ca="1" si="199"/>
        <v>67</v>
      </c>
      <c r="AJ135" s="304"/>
      <c r="AK135" s="304"/>
      <c r="AL135" s="301" t="str">
        <f ca="1">_xlfn.CONCAT(V135," min6 -or- *",Z135," dim")</f>
        <v>Db min6 -or- *Bb dim</v>
      </c>
      <c r="AM135" s="294" t="str">
        <f ca="1">_xlfn.CONCAT(W135," sus4/7")</f>
        <v>D sus4/7</v>
      </c>
      <c r="AN135" s="301" t="str">
        <f ca="1">_xlfn.CONCAT("*",Z135," dim")</f>
        <v>*Bb dim</v>
      </c>
      <c r="AO135" s="294" t="str">
        <f ca="1">_xlfn.CONCAT(Y135," sus4")</f>
        <v>G sus4</v>
      </c>
      <c r="AP135" s="294" t="str">
        <f ca="1">_xlfn.CONCAT(Z135," dim")</f>
        <v>Bb dim</v>
      </c>
      <c r="AQ135" s="294" t="str">
        <f ca="1">_xlfn.CONCAT(AA135," sus2")</f>
        <v>C sus2</v>
      </c>
      <c r="AR135" s="294"/>
      <c r="AS135" s="294"/>
      <c r="AT135" s="294" t="str">
        <f t="shared" ca="1" si="273"/>
        <v/>
      </c>
      <c r="AU135" s="294" t="str">
        <f t="shared" ca="1" si="272"/>
        <v/>
      </c>
      <c r="AV135" s="294" t="str">
        <f t="shared" ca="1" si="272"/>
        <v/>
      </c>
      <c r="AW135" s="294" t="str">
        <f t="shared" ca="1" si="272"/>
        <v/>
      </c>
      <c r="AX135" s="294" t="str">
        <f t="shared" ca="1" si="272"/>
        <v/>
      </c>
      <c r="AY135" s="294" t="str">
        <f t="shared" ca="1" si="272"/>
        <v/>
      </c>
      <c r="AZ135" s="294" t="str">
        <f t="shared" ca="1" si="272"/>
        <v/>
      </c>
      <c r="BA135" s="294">
        <f t="shared" ca="1" si="272"/>
        <v>1</v>
      </c>
      <c r="BB135" s="294" t="str">
        <f t="shared" ca="1" si="272"/>
        <v/>
      </c>
      <c r="BC135" s="294" t="str">
        <f t="shared" ca="1" si="272"/>
        <v/>
      </c>
      <c r="BD135" s="294" t="str">
        <f t="shared" ca="1" si="272"/>
        <v/>
      </c>
      <c r="BE135" s="294" t="str">
        <f t="shared" ca="1" si="272"/>
        <v/>
      </c>
      <c r="BF135" s="289">
        <f t="shared" ca="1" si="202"/>
        <v>1</v>
      </c>
      <c r="BG135" s="302">
        <f t="shared" ca="1" si="203"/>
        <v>16.666666666666664</v>
      </c>
      <c r="BH135" s="289" t="str">
        <f t="shared" ca="1" si="204"/>
        <v/>
      </c>
      <c r="BI135" s="289" t="str">
        <f t="shared" ca="1" si="205"/>
        <v/>
      </c>
      <c r="BJ135" s="289" t="str">
        <f t="shared" ca="1" si="206"/>
        <v/>
      </c>
      <c r="BK135" s="289" t="str">
        <f t="shared" ca="1" si="207"/>
        <v/>
      </c>
      <c r="BL135" s="289" t="str">
        <f t="shared" ca="1" si="208"/>
        <v/>
      </c>
      <c r="BM135" s="289" t="str">
        <f t="shared" ca="1" si="209"/>
        <v/>
      </c>
      <c r="BN135" s="289" t="str">
        <f t="shared" ca="1" si="210"/>
        <v/>
      </c>
      <c r="BO135" s="289" t="str">
        <f t="shared" ca="1" si="211"/>
        <v/>
      </c>
      <c r="BP135" s="289"/>
      <c r="BQ135" s="83">
        <f t="shared" ca="1" si="265"/>
        <v>6</v>
      </c>
      <c r="BR135" s="82">
        <f t="shared" ca="1" si="266"/>
        <v>26</v>
      </c>
      <c r="BS135" s="83">
        <f t="shared" ca="1" si="267"/>
        <v>186</v>
      </c>
      <c r="BT135" s="52" t="str">
        <f t="shared" ca="1" si="261"/>
        <v>A195</v>
      </c>
      <c r="BU135" s="51"/>
      <c r="BV135" s="52" t="str">
        <f t="shared" ca="1" si="262"/>
        <v>A195</v>
      </c>
      <c r="BW135" s="84">
        <f ca="1">VLOOKUP($BJ$6,INDIRECT($BT135):$BP$861,2,FALSE)</f>
        <v>187</v>
      </c>
      <c r="BX135" s="79" t="str">
        <f t="shared" ca="1" si="247"/>
        <v>Neopolitan Major</v>
      </c>
      <c r="BY135" s="78" t="str">
        <f t="shared" ca="1" si="248"/>
        <v>D</v>
      </c>
      <c r="BZ135" s="78" t="str">
        <f t="shared" ca="1" si="249"/>
        <v>D</v>
      </c>
      <c r="CA135" s="78" t="str">
        <f t="shared" ca="1" si="250"/>
        <v>Eb</v>
      </c>
      <c r="CB135" s="78" t="str">
        <f t="shared" ca="1" si="251"/>
        <v>F</v>
      </c>
      <c r="CC135" s="78" t="str">
        <f t="shared" ca="1" si="221"/>
        <v>G</v>
      </c>
      <c r="CD135" s="78" t="str">
        <f t="shared" ca="1" si="222"/>
        <v>A</v>
      </c>
      <c r="CE135" s="78" t="str">
        <f t="shared" ca="1" si="223"/>
        <v>B</v>
      </c>
      <c r="CF135" s="78" t="str">
        <f t="shared" ca="1" si="224"/>
        <v>Db</v>
      </c>
      <c r="CG135" s="78" t="str">
        <f t="shared" ca="1" si="225"/>
        <v/>
      </c>
      <c r="CH135" s="79" t="str">
        <f t="shared" ca="1" si="226"/>
        <v>D min</v>
      </c>
      <c r="CI135" s="79" t="str">
        <f t="shared" ca="1" si="227"/>
        <v>Eb aug</v>
      </c>
      <c r="CJ135" s="79" t="str">
        <f t="shared" ca="1" si="228"/>
        <v>F aug</v>
      </c>
      <c r="CK135" s="79" t="str">
        <f t="shared" ca="1" si="229"/>
        <v>G maj</v>
      </c>
      <c r="CL135" s="79" t="str">
        <f t="shared" ca="1" si="230"/>
        <v>A alt b</v>
      </c>
      <c r="CM135" s="79" t="str">
        <f t="shared" ca="1" si="231"/>
        <v>B dim</v>
      </c>
      <c r="CN135" s="79" t="str">
        <f t="shared" ca="1" si="232"/>
        <v>*Eb7</v>
      </c>
      <c r="CO135" s="79" t="str">
        <f t="shared" ca="1" si="233"/>
        <v/>
      </c>
      <c r="CP135" s="80">
        <f t="shared" ca="1" si="252"/>
        <v>42.857142857142854</v>
      </c>
      <c r="CQ135" s="78">
        <f t="shared" ca="1" si="253"/>
        <v>6</v>
      </c>
      <c r="DA135" s="81">
        <f t="shared" ca="1" si="268"/>
        <v>6</v>
      </c>
      <c r="DB135" s="82">
        <f t="shared" ca="1" si="269"/>
        <v>26</v>
      </c>
      <c r="DC135" s="83">
        <f t="shared" ca="1" si="270"/>
        <v>186</v>
      </c>
      <c r="DD135" s="52" t="str">
        <f t="shared" ca="1" si="263"/>
        <v>A195</v>
      </c>
      <c r="DE135" s="51"/>
      <c r="DF135" s="52" t="str">
        <f t="shared" ca="1" si="264"/>
        <v>A195</v>
      </c>
      <c r="DG135" s="84">
        <f ca="1">VLOOKUP($BJ$6,INDIRECT($BT135):$BP$861,2,FALSE)</f>
        <v>187</v>
      </c>
      <c r="DH135" s="79" t="str">
        <f t="shared" ca="1" si="254"/>
        <v>Neopolitan Major</v>
      </c>
      <c r="DI135" s="78" t="str">
        <f t="shared" ca="1" si="255"/>
        <v>D</v>
      </c>
      <c r="DJ135" s="78" t="str">
        <f t="shared" ca="1" si="256"/>
        <v>D</v>
      </c>
      <c r="DK135" s="78" t="str">
        <f t="shared" ca="1" si="257"/>
        <v>Eb</v>
      </c>
      <c r="DL135" s="78" t="str">
        <f t="shared" ca="1" si="258"/>
        <v>F</v>
      </c>
      <c r="DM135" s="78" t="str">
        <f t="shared" ca="1" si="234"/>
        <v>G</v>
      </c>
      <c r="DN135" s="78" t="str">
        <f t="shared" ca="1" si="235"/>
        <v>A</v>
      </c>
      <c r="DO135" s="78" t="str">
        <f t="shared" ca="1" si="236"/>
        <v>B</v>
      </c>
      <c r="DP135" s="78" t="str">
        <f t="shared" ca="1" si="237"/>
        <v>Db</v>
      </c>
      <c r="DQ135" s="78" t="str">
        <f t="shared" ca="1" si="238"/>
        <v/>
      </c>
      <c r="DR135" s="79" t="str">
        <f t="shared" ca="1" si="239"/>
        <v>D min</v>
      </c>
      <c r="DS135" s="79" t="str">
        <f t="shared" ca="1" si="240"/>
        <v>Eb aug</v>
      </c>
      <c r="DT135" s="79" t="str">
        <f t="shared" ca="1" si="241"/>
        <v>F aug</v>
      </c>
      <c r="DU135" s="79" t="str">
        <f t="shared" ca="1" si="242"/>
        <v>G maj</v>
      </c>
      <c r="DV135" s="79" t="str">
        <f t="shared" ca="1" si="243"/>
        <v>A alt b</v>
      </c>
      <c r="DW135" s="79" t="str">
        <f t="shared" ca="1" si="244"/>
        <v>B dim</v>
      </c>
      <c r="DX135" s="79" t="str">
        <f t="shared" ca="1" si="245"/>
        <v>*Eb7</v>
      </c>
      <c r="DY135" s="79" t="str">
        <f t="shared" ca="1" si="246"/>
        <v/>
      </c>
      <c r="DZ135" s="80">
        <f t="shared" ca="1" si="259"/>
        <v>42.857142857142854</v>
      </c>
      <c r="EA135" s="78">
        <f t="shared" ca="1" si="260"/>
        <v>6</v>
      </c>
    </row>
    <row r="136" spans="1:131" s="85" customFormat="1" ht="16.2" thickBot="1" x14ac:dyDescent="0.35">
      <c r="A136" s="289">
        <f t="shared" ca="1" si="166"/>
        <v>6</v>
      </c>
      <c r="B136" s="303">
        <f t="shared" si="212"/>
        <v>128</v>
      </c>
      <c r="C136" s="304" t="s">
        <v>48</v>
      </c>
      <c r="D136" s="303" t="s">
        <v>1</v>
      </c>
      <c r="E136" s="303">
        <v>6</v>
      </c>
      <c r="F136" s="305">
        <v>2</v>
      </c>
      <c r="G136" s="305">
        <v>2</v>
      </c>
      <c r="H136" s="305">
        <v>2</v>
      </c>
      <c r="I136" s="305">
        <v>3</v>
      </c>
      <c r="J136" s="305">
        <v>1</v>
      </c>
      <c r="K136" s="305">
        <v>2</v>
      </c>
      <c r="L136" s="305"/>
      <c r="M136" s="305"/>
      <c r="N136" s="305">
        <f>SUM($F136:G136)</f>
        <v>4</v>
      </c>
      <c r="O136" s="305">
        <f>SUM($F136:H136)</f>
        <v>6</v>
      </c>
      <c r="P136" s="305">
        <f>SUM($F136:I136)</f>
        <v>9</v>
      </c>
      <c r="Q136" s="305">
        <f>SUM($F136:J136)</f>
        <v>10</v>
      </c>
      <c r="R136" s="305">
        <f>SUM($F136:K136)</f>
        <v>12</v>
      </c>
      <c r="S136" s="305"/>
      <c r="T136" s="305"/>
      <c r="U136" s="304"/>
      <c r="V136" s="303" t="str">
        <f t="shared" si="186"/>
        <v>Db</v>
      </c>
      <c r="W136" s="303" t="str">
        <f t="shared" ca="1" si="187"/>
        <v>Eb</v>
      </c>
      <c r="X136" s="303" t="str">
        <f t="shared" ca="1" si="188"/>
        <v>F</v>
      </c>
      <c r="Y136" s="303" t="str">
        <f t="shared" ca="1" si="189"/>
        <v>G</v>
      </c>
      <c r="Z136" s="303" t="str">
        <f t="shared" ca="1" si="190"/>
        <v>Bb</v>
      </c>
      <c r="AA136" s="303" t="str">
        <f t="shared" ca="1" si="191"/>
        <v>B</v>
      </c>
      <c r="AB136" s="303"/>
      <c r="AC136" s="303"/>
      <c r="AD136" s="304">
        <f t="shared" si="194"/>
        <v>166</v>
      </c>
      <c r="AE136" s="304">
        <f t="shared" ca="1" si="195"/>
        <v>167</v>
      </c>
      <c r="AF136" s="304">
        <f t="shared" ca="1" si="196"/>
        <v>70</v>
      </c>
      <c r="AG136" s="304">
        <f t="shared" ca="1" si="197"/>
        <v>71</v>
      </c>
      <c r="AH136" s="304">
        <f t="shared" ca="1" si="198"/>
        <v>164</v>
      </c>
      <c r="AI136" s="304">
        <f t="shared" ca="1" si="199"/>
        <v>66</v>
      </c>
      <c r="AJ136" s="304"/>
      <c r="AK136" s="304"/>
      <c r="AL136" s="301" t="str">
        <f ca="1">_xlfn.CONCAT(V136,"6 -or- *",Z136," min")</f>
        <v>Db6 -or- *Bb min</v>
      </c>
      <c r="AM136" s="294" t="str">
        <f ca="1">_xlfn.CONCAT(W136," aug")</f>
        <v>Eb aug</v>
      </c>
      <c r="AN136" s="301" t="str">
        <f ca="1">_xlfn.CONCAT("*",Z136," min")</f>
        <v>*Bb min</v>
      </c>
      <c r="AO136" s="294" t="str">
        <f ca="1">_xlfn.CONCAT(Y136," aug")</f>
        <v>G aug</v>
      </c>
      <c r="AP136" s="294" t="str">
        <f ca="1">_xlfn.CONCAT(Z136," min")</f>
        <v>Bb min</v>
      </c>
      <c r="AQ136" s="294" t="str">
        <f ca="1">_xlfn.CONCAT(AA136," aug")</f>
        <v>B aug</v>
      </c>
      <c r="AR136" s="294"/>
      <c r="AS136" s="294"/>
      <c r="AT136" s="294" t="str">
        <f t="shared" ca="1" si="273"/>
        <v/>
      </c>
      <c r="AU136" s="294" t="str">
        <f t="shared" ca="1" si="272"/>
        <v/>
      </c>
      <c r="AV136" s="294" t="str">
        <f t="shared" ca="1" si="272"/>
        <v/>
      </c>
      <c r="AW136" s="294">
        <f t="shared" ca="1" si="272"/>
        <v>1</v>
      </c>
      <c r="AX136" s="294" t="str">
        <f t="shared" ca="1" si="272"/>
        <v/>
      </c>
      <c r="AY136" s="294">
        <f t="shared" ca="1" si="272"/>
        <v>1</v>
      </c>
      <c r="AZ136" s="294" t="str">
        <f t="shared" ca="1" si="272"/>
        <v/>
      </c>
      <c r="BA136" s="294">
        <f t="shared" ca="1" si="272"/>
        <v>1</v>
      </c>
      <c r="BB136" s="294" t="str">
        <f t="shared" ca="1" si="272"/>
        <v/>
      </c>
      <c r="BC136" s="294" t="str">
        <f t="shared" ca="1" si="272"/>
        <v/>
      </c>
      <c r="BD136" s="294" t="str">
        <f t="shared" ca="1" si="272"/>
        <v/>
      </c>
      <c r="BE136" s="294" t="str">
        <f t="shared" ca="1" si="272"/>
        <v/>
      </c>
      <c r="BF136" s="289">
        <f t="shared" ca="1" si="202"/>
        <v>3</v>
      </c>
      <c r="BG136" s="302">
        <f t="shared" ca="1" si="203"/>
        <v>50</v>
      </c>
      <c r="BH136" s="289">
        <f t="shared" ca="1" si="204"/>
        <v>6</v>
      </c>
      <c r="BI136" s="289" t="str">
        <f t="shared" ca="1" si="205"/>
        <v/>
      </c>
      <c r="BJ136" s="289" t="str">
        <f t="shared" ca="1" si="206"/>
        <v/>
      </c>
      <c r="BK136" s="289" t="str">
        <f t="shared" ca="1" si="207"/>
        <v/>
      </c>
      <c r="BL136" s="289" t="str">
        <f t="shared" ca="1" si="208"/>
        <v/>
      </c>
      <c r="BM136" s="289" t="str">
        <f t="shared" ca="1" si="209"/>
        <v/>
      </c>
      <c r="BN136" s="289">
        <f t="shared" ca="1" si="210"/>
        <v>1</v>
      </c>
      <c r="BO136" s="289" t="str">
        <f t="shared" ca="1" si="211"/>
        <v/>
      </c>
      <c r="BP136" s="289"/>
      <c r="BQ136" s="83">
        <f t="shared" ca="1" si="265"/>
        <v>6</v>
      </c>
      <c r="BR136" s="82">
        <f t="shared" ca="1" si="266"/>
        <v>27</v>
      </c>
      <c r="BS136" s="83">
        <f t="shared" ca="1" si="267"/>
        <v>187</v>
      </c>
      <c r="BT136" s="52" t="str">
        <f t="shared" ca="1" si="261"/>
        <v>A196</v>
      </c>
      <c r="BU136" s="51"/>
      <c r="BV136" s="52" t="str">
        <f t="shared" ca="1" si="262"/>
        <v>A232</v>
      </c>
      <c r="BW136" s="84">
        <f ca="1">VLOOKUP($BJ$6,INDIRECT($BT136):$BP$861,2,FALSE)</f>
        <v>224</v>
      </c>
      <c r="BX136" s="79" t="str">
        <f t="shared" ca="1" si="247"/>
        <v>Major (or Ionian)</v>
      </c>
      <c r="BY136" s="78" t="str">
        <f t="shared" ca="1" si="248"/>
        <v>Eb</v>
      </c>
      <c r="BZ136" s="78" t="str">
        <f t="shared" ca="1" si="249"/>
        <v>Eb</v>
      </c>
      <c r="CA136" s="78" t="str">
        <f t="shared" ca="1" si="250"/>
        <v>F</v>
      </c>
      <c r="CB136" s="78" t="str">
        <f t="shared" ca="1" si="251"/>
        <v>G</v>
      </c>
      <c r="CC136" s="78" t="str">
        <f t="shared" ca="1" si="221"/>
        <v>Ab</v>
      </c>
      <c r="CD136" s="78" t="str">
        <f t="shared" ca="1" si="222"/>
        <v>Bb</v>
      </c>
      <c r="CE136" s="78" t="str">
        <f t="shared" ca="1" si="223"/>
        <v>C</v>
      </c>
      <c r="CF136" s="78" t="str">
        <f t="shared" ca="1" si="224"/>
        <v>D</v>
      </c>
      <c r="CG136" s="78" t="str">
        <f t="shared" ca="1" si="225"/>
        <v/>
      </c>
      <c r="CH136" s="79" t="str">
        <f t="shared" ca="1" si="226"/>
        <v>Eb maj</v>
      </c>
      <c r="CI136" s="79" t="str">
        <f t="shared" ca="1" si="227"/>
        <v>F min</v>
      </c>
      <c r="CJ136" s="79" t="str">
        <f t="shared" ca="1" si="228"/>
        <v>G min</v>
      </c>
      <c r="CK136" s="79" t="str">
        <f t="shared" ca="1" si="229"/>
        <v>Ab maj</v>
      </c>
      <c r="CL136" s="79" t="str">
        <f t="shared" ca="1" si="230"/>
        <v>Bb maj</v>
      </c>
      <c r="CM136" s="79" t="str">
        <f t="shared" ca="1" si="231"/>
        <v>C min</v>
      </c>
      <c r="CN136" s="79" t="str">
        <f t="shared" ca="1" si="232"/>
        <v>D dim</v>
      </c>
      <c r="CO136" s="79" t="str">
        <f t="shared" ca="1" si="233"/>
        <v/>
      </c>
      <c r="CP136" s="80">
        <f t="shared" ca="1" si="252"/>
        <v>42.857142857142854</v>
      </c>
      <c r="CQ136" s="78">
        <f t="shared" ca="1" si="253"/>
        <v>6</v>
      </c>
      <c r="DA136" s="81">
        <f t="shared" ca="1" si="268"/>
        <v>6</v>
      </c>
      <c r="DB136" s="82">
        <f t="shared" ca="1" si="269"/>
        <v>27</v>
      </c>
      <c r="DC136" s="83">
        <f t="shared" ca="1" si="270"/>
        <v>187</v>
      </c>
      <c r="DD136" s="52" t="str">
        <f t="shared" ca="1" si="263"/>
        <v>A196</v>
      </c>
      <c r="DE136" s="51"/>
      <c r="DF136" s="52" t="str">
        <f t="shared" ca="1" si="264"/>
        <v>A232</v>
      </c>
      <c r="DG136" s="84">
        <f ca="1">VLOOKUP($BJ$6,INDIRECT($BT136):$BP$861,2,FALSE)</f>
        <v>224</v>
      </c>
      <c r="DH136" s="79" t="str">
        <f t="shared" ca="1" si="254"/>
        <v>Major (or Ionian)</v>
      </c>
      <c r="DI136" s="78" t="str">
        <f t="shared" ca="1" si="255"/>
        <v>Eb</v>
      </c>
      <c r="DJ136" s="78" t="str">
        <f t="shared" ca="1" si="256"/>
        <v>Eb</v>
      </c>
      <c r="DK136" s="78" t="str">
        <f t="shared" ca="1" si="257"/>
        <v>F</v>
      </c>
      <c r="DL136" s="78" t="str">
        <f t="shared" ca="1" si="258"/>
        <v>G</v>
      </c>
      <c r="DM136" s="78" t="str">
        <f t="shared" ca="1" si="234"/>
        <v>Ab</v>
      </c>
      <c r="DN136" s="78" t="str">
        <f t="shared" ca="1" si="235"/>
        <v>Bb</v>
      </c>
      <c r="DO136" s="78" t="str">
        <f t="shared" ca="1" si="236"/>
        <v>C</v>
      </c>
      <c r="DP136" s="78" t="str">
        <f t="shared" ca="1" si="237"/>
        <v>D</v>
      </c>
      <c r="DQ136" s="78" t="str">
        <f t="shared" ca="1" si="238"/>
        <v/>
      </c>
      <c r="DR136" s="79" t="str">
        <f t="shared" ca="1" si="239"/>
        <v>Eb maj</v>
      </c>
      <c r="DS136" s="79" t="str">
        <f t="shared" ca="1" si="240"/>
        <v>F min</v>
      </c>
      <c r="DT136" s="79" t="str">
        <f t="shared" ca="1" si="241"/>
        <v>G min</v>
      </c>
      <c r="DU136" s="79" t="str">
        <f t="shared" ca="1" si="242"/>
        <v>Ab maj</v>
      </c>
      <c r="DV136" s="79" t="str">
        <f t="shared" ca="1" si="243"/>
        <v>Bb maj</v>
      </c>
      <c r="DW136" s="79" t="str">
        <f t="shared" ca="1" si="244"/>
        <v>C min</v>
      </c>
      <c r="DX136" s="79" t="str">
        <f t="shared" ca="1" si="245"/>
        <v>D dim</v>
      </c>
      <c r="DY136" s="79" t="str">
        <f t="shared" ca="1" si="246"/>
        <v/>
      </c>
      <c r="DZ136" s="80">
        <f t="shared" ca="1" si="259"/>
        <v>42.857142857142854</v>
      </c>
      <c r="EA136" s="78">
        <f t="shared" ca="1" si="260"/>
        <v>6</v>
      </c>
    </row>
    <row r="137" spans="1:131" s="85" customFormat="1" ht="16.2" thickBot="1" x14ac:dyDescent="0.35">
      <c r="A137" s="289">
        <f t="shared" ca="1" si="166"/>
        <v>7</v>
      </c>
      <c r="B137" s="303">
        <f t="shared" si="212"/>
        <v>129</v>
      </c>
      <c r="C137" s="304" t="s">
        <v>49</v>
      </c>
      <c r="D137" s="303" t="s">
        <v>1</v>
      </c>
      <c r="E137" s="303">
        <v>6</v>
      </c>
      <c r="F137" s="305">
        <v>1</v>
      </c>
      <c r="G137" s="305">
        <v>3</v>
      </c>
      <c r="H137" s="305">
        <v>2</v>
      </c>
      <c r="I137" s="305">
        <v>3</v>
      </c>
      <c r="J137" s="305">
        <v>1</v>
      </c>
      <c r="K137" s="305">
        <v>2</v>
      </c>
      <c r="L137" s="305"/>
      <c r="M137" s="305"/>
      <c r="N137" s="305">
        <f>SUM($F137:G137)</f>
        <v>4</v>
      </c>
      <c r="O137" s="305">
        <f>SUM($F137:H137)</f>
        <v>6</v>
      </c>
      <c r="P137" s="305">
        <f>SUM($F137:I137)</f>
        <v>9</v>
      </c>
      <c r="Q137" s="305">
        <f>SUM($F137:J137)</f>
        <v>10</v>
      </c>
      <c r="R137" s="305">
        <f>SUM($F137:K137)</f>
        <v>12</v>
      </c>
      <c r="S137" s="305"/>
      <c r="T137" s="305"/>
      <c r="U137" s="304"/>
      <c r="V137" s="303" t="str">
        <f t="shared" si="186"/>
        <v>Db</v>
      </c>
      <c r="W137" s="303" t="str">
        <f t="shared" ca="1" si="187"/>
        <v>D</v>
      </c>
      <c r="X137" s="303" t="str">
        <f t="shared" ca="1" si="188"/>
        <v>F</v>
      </c>
      <c r="Y137" s="303" t="str">
        <f t="shared" ca="1" si="189"/>
        <v>G</v>
      </c>
      <c r="Z137" s="303" t="str">
        <f t="shared" ca="1" si="190"/>
        <v>Bb</v>
      </c>
      <c r="AA137" s="303" t="str">
        <f t="shared" ca="1" si="191"/>
        <v>B</v>
      </c>
      <c r="AB137" s="303"/>
      <c r="AC137" s="303"/>
      <c r="AD137" s="304">
        <f t="shared" si="194"/>
        <v>166</v>
      </c>
      <c r="AE137" s="304">
        <f t="shared" ca="1" si="195"/>
        <v>68</v>
      </c>
      <c r="AF137" s="304">
        <f t="shared" ca="1" si="196"/>
        <v>70</v>
      </c>
      <c r="AG137" s="304">
        <f t="shared" ca="1" si="197"/>
        <v>71</v>
      </c>
      <c r="AH137" s="304">
        <f t="shared" ca="1" si="198"/>
        <v>164</v>
      </c>
      <c r="AI137" s="304">
        <f t="shared" ca="1" si="199"/>
        <v>66</v>
      </c>
      <c r="AJ137" s="304"/>
      <c r="AK137" s="304"/>
      <c r="AL137" s="301" t="str">
        <f ca="1">_xlfn.CONCAT(V137,"6 -or- *",Z137," min")</f>
        <v>Db6 -or- *Bb min</v>
      </c>
      <c r="AM137" s="301" t="str">
        <f ca="1">_xlfn.CONCAT("*",Y137," maj")</f>
        <v>*G maj</v>
      </c>
      <c r="AN137" s="301" t="str">
        <f ca="1">_xlfn.CONCAT("*",Z137," min")</f>
        <v>*Bb min</v>
      </c>
      <c r="AO137" s="294" t="str">
        <f ca="1">_xlfn.CONCAT(Y137," maj")</f>
        <v>G maj</v>
      </c>
      <c r="AP137" s="294" t="str">
        <f ca="1">_xlfn.CONCAT(Z137," min")</f>
        <v>Bb min</v>
      </c>
      <c r="AQ137" s="301" t="str">
        <f ca="1">_xlfn.CONCAT("*",Y137," maj")</f>
        <v>*G maj</v>
      </c>
      <c r="AR137" s="294"/>
      <c r="AS137" s="294"/>
      <c r="AT137" s="294" t="str">
        <f t="shared" ca="1" si="273"/>
        <v/>
      </c>
      <c r="AU137" s="294" t="str">
        <f t="shared" ca="1" si="272"/>
        <v/>
      </c>
      <c r="AV137" s="294" t="str">
        <f t="shared" ca="1" si="272"/>
        <v/>
      </c>
      <c r="AW137" s="294" t="str">
        <f t="shared" ca="1" si="272"/>
        <v/>
      </c>
      <c r="AX137" s="294" t="str">
        <f t="shared" ca="1" si="272"/>
        <v/>
      </c>
      <c r="AY137" s="294">
        <f t="shared" ca="1" si="272"/>
        <v>1</v>
      </c>
      <c r="AZ137" s="294" t="str">
        <f t="shared" ca="1" si="272"/>
        <v/>
      </c>
      <c r="BA137" s="294">
        <f t="shared" ca="1" si="272"/>
        <v>1</v>
      </c>
      <c r="BB137" s="294" t="str">
        <f t="shared" ca="1" si="272"/>
        <v/>
      </c>
      <c r="BC137" s="294" t="str">
        <f t="shared" ca="1" si="272"/>
        <v/>
      </c>
      <c r="BD137" s="294" t="str">
        <f t="shared" ca="1" si="272"/>
        <v/>
      </c>
      <c r="BE137" s="294" t="str">
        <f t="shared" ca="1" si="272"/>
        <v/>
      </c>
      <c r="BF137" s="289">
        <f t="shared" ca="1" si="202"/>
        <v>2</v>
      </c>
      <c r="BG137" s="302">
        <f t="shared" ca="1" si="203"/>
        <v>33.333333333333329</v>
      </c>
      <c r="BH137" s="289">
        <f t="shared" ca="1" si="204"/>
        <v>7</v>
      </c>
      <c r="BI137" s="289" t="str">
        <f t="shared" ca="1" si="205"/>
        <v/>
      </c>
      <c r="BJ137" s="289" t="str">
        <f t="shared" ca="1" si="206"/>
        <v/>
      </c>
      <c r="BK137" s="289" t="str">
        <f t="shared" ca="1" si="207"/>
        <v/>
      </c>
      <c r="BL137" s="289" t="str">
        <f t="shared" ca="1" si="208"/>
        <v/>
      </c>
      <c r="BM137" s="289" t="str">
        <f t="shared" ca="1" si="209"/>
        <v/>
      </c>
      <c r="BN137" s="289" t="str">
        <f t="shared" ca="1" si="210"/>
        <v/>
      </c>
      <c r="BO137" s="289">
        <f t="shared" ca="1" si="211"/>
        <v>1</v>
      </c>
      <c r="BP137" s="289"/>
      <c r="BQ137" s="83">
        <f t="shared" ca="1" si="265"/>
        <v>6</v>
      </c>
      <c r="BR137" s="82">
        <f t="shared" ca="1" si="266"/>
        <v>28</v>
      </c>
      <c r="BS137" s="83">
        <f t="shared" ca="1" si="267"/>
        <v>224</v>
      </c>
      <c r="BT137" s="52" t="str">
        <f t="shared" ca="1" si="261"/>
        <v>A233</v>
      </c>
      <c r="BU137" s="51"/>
      <c r="BV137" s="52" t="str">
        <f t="shared" ca="1" si="262"/>
        <v>A233</v>
      </c>
      <c r="BW137" s="84">
        <f ca="1">VLOOKUP($BJ$6,INDIRECT($BT137):$BP$861,2,FALSE)</f>
        <v>225</v>
      </c>
      <c r="BX137" s="79" t="str">
        <f t="shared" ca="1" si="247"/>
        <v>Ionian 5 (or Augmented Ionian</v>
      </c>
      <c r="BY137" s="78" t="str">
        <f t="shared" ca="1" si="248"/>
        <v>Eb</v>
      </c>
      <c r="BZ137" s="78" t="str">
        <f t="shared" ca="1" si="249"/>
        <v>Eb</v>
      </c>
      <c r="CA137" s="78" t="str">
        <f t="shared" ca="1" si="250"/>
        <v>F</v>
      </c>
      <c r="CB137" s="78" t="str">
        <f t="shared" ca="1" si="251"/>
        <v>G</v>
      </c>
      <c r="CC137" s="78" t="str">
        <f t="shared" ca="1" si="221"/>
        <v>Ab</v>
      </c>
      <c r="CD137" s="78" t="str">
        <f t="shared" ca="1" si="222"/>
        <v>A</v>
      </c>
      <c r="CE137" s="78" t="str">
        <f t="shared" ca="1" si="223"/>
        <v>C</v>
      </c>
      <c r="CF137" s="78" t="str">
        <f t="shared" ca="1" si="224"/>
        <v>D</v>
      </c>
      <c r="CG137" s="78" t="str">
        <f t="shared" ca="1" si="225"/>
        <v/>
      </c>
      <c r="CH137" s="79" t="str">
        <f t="shared" ca="1" si="226"/>
        <v>Eb alt b</v>
      </c>
      <c r="CI137" s="79" t="str">
        <f t="shared" ca="1" si="227"/>
        <v>F min</v>
      </c>
      <c r="CJ137" s="79" t="str">
        <f t="shared" ca="1" si="228"/>
        <v>G sus2</v>
      </c>
      <c r="CK137" s="79" t="str">
        <f t="shared" ca="1" si="229"/>
        <v>Ab maj</v>
      </c>
      <c r="CL137" s="79" t="str">
        <f t="shared" ca="1" si="230"/>
        <v>*D min</v>
      </c>
      <c r="CM137" s="79" t="str">
        <f t="shared" ca="1" si="231"/>
        <v>C min</v>
      </c>
      <c r="CN137" s="79" t="str">
        <f t="shared" ca="1" si="232"/>
        <v>D dim</v>
      </c>
      <c r="CO137" s="79" t="str">
        <f t="shared" ca="1" si="233"/>
        <v/>
      </c>
      <c r="CP137" s="80">
        <f t="shared" ca="1" si="252"/>
        <v>42.857142857142854</v>
      </c>
      <c r="CQ137" s="78">
        <f t="shared" ca="1" si="253"/>
        <v>6</v>
      </c>
      <c r="DA137" s="81">
        <f t="shared" ca="1" si="268"/>
        <v>6</v>
      </c>
      <c r="DB137" s="82">
        <f t="shared" ca="1" si="269"/>
        <v>28</v>
      </c>
      <c r="DC137" s="83">
        <f t="shared" ca="1" si="270"/>
        <v>224</v>
      </c>
      <c r="DD137" s="52" t="str">
        <f t="shared" ca="1" si="263"/>
        <v>A233</v>
      </c>
      <c r="DE137" s="51"/>
      <c r="DF137" s="52" t="str">
        <f t="shared" ca="1" si="264"/>
        <v>A233</v>
      </c>
      <c r="DG137" s="84">
        <f ca="1">VLOOKUP($BJ$6,INDIRECT($BT137):$BP$861,2,FALSE)</f>
        <v>225</v>
      </c>
      <c r="DH137" s="79" t="str">
        <f t="shared" ca="1" si="254"/>
        <v>Ionian 5 (or Augmented Ionian</v>
      </c>
      <c r="DI137" s="78" t="str">
        <f t="shared" ca="1" si="255"/>
        <v>Eb</v>
      </c>
      <c r="DJ137" s="78" t="str">
        <f t="shared" ca="1" si="256"/>
        <v>Eb</v>
      </c>
      <c r="DK137" s="78" t="str">
        <f t="shared" ca="1" si="257"/>
        <v>F</v>
      </c>
      <c r="DL137" s="78" t="str">
        <f t="shared" ca="1" si="258"/>
        <v>G</v>
      </c>
      <c r="DM137" s="78" t="str">
        <f t="shared" ca="1" si="234"/>
        <v>Ab</v>
      </c>
      <c r="DN137" s="78" t="str">
        <f t="shared" ca="1" si="235"/>
        <v>A</v>
      </c>
      <c r="DO137" s="78" t="str">
        <f t="shared" ca="1" si="236"/>
        <v>C</v>
      </c>
      <c r="DP137" s="78" t="str">
        <f t="shared" ca="1" si="237"/>
        <v>D</v>
      </c>
      <c r="DQ137" s="78" t="str">
        <f t="shared" ca="1" si="238"/>
        <v/>
      </c>
      <c r="DR137" s="79" t="str">
        <f t="shared" ca="1" si="239"/>
        <v>Eb alt b</v>
      </c>
      <c r="DS137" s="79" t="str">
        <f t="shared" ca="1" si="240"/>
        <v>F min</v>
      </c>
      <c r="DT137" s="79" t="str">
        <f t="shared" ca="1" si="241"/>
        <v>G sus2</v>
      </c>
      <c r="DU137" s="79" t="str">
        <f t="shared" ca="1" si="242"/>
        <v>Ab maj</v>
      </c>
      <c r="DV137" s="79" t="str">
        <f t="shared" ca="1" si="243"/>
        <v>*D min</v>
      </c>
      <c r="DW137" s="79" t="str">
        <f t="shared" ca="1" si="244"/>
        <v>C min</v>
      </c>
      <c r="DX137" s="79" t="str">
        <f t="shared" ca="1" si="245"/>
        <v>D dim</v>
      </c>
      <c r="DY137" s="79" t="str">
        <f t="shared" ca="1" si="246"/>
        <v/>
      </c>
      <c r="DZ137" s="80">
        <f t="shared" ca="1" si="259"/>
        <v>42.857142857142854</v>
      </c>
      <c r="EA137" s="78">
        <f t="shared" ca="1" si="260"/>
        <v>6</v>
      </c>
    </row>
    <row r="138" spans="1:131" s="85" customFormat="1" ht="16.2" thickBot="1" x14ac:dyDescent="0.35">
      <c r="A138" s="289">
        <f t="shared" ca="1" si="166"/>
        <v>6</v>
      </c>
      <c r="B138" s="303">
        <f t="shared" si="212"/>
        <v>130</v>
      </c>
      <c r="C138" s="304" t="s">
        <v>50</v>
      </c>
      <c r="D138" s="303" t="s">
        <v>1</v>
      </c>
      <c r="E138" s="303">
        <v>6</v>
      </c>
      <c r="F138" s="305">
        <v>2</v>
      </c>
      <c r="G138" s="305">
        <v>2</v>
      </c>
      <c r="H138" s="305">
        <v>2</v>
      </c>
      <c r="I138" s="305">
        <v>2</v>
      </c>
      <c r="J138" s="305">
        <v>2</v>
      </c>
      <c r="K138" s="305">
        <v>2</v>
      </c>
      <c r="L138" s="305"/>
      <c r="M138" s="305"/>
      <c r="N138" s="305">
        <f>SUM($F138:G138)</f>
        <v>4</v>
      </c>
      <c r="O138" s="305">
        <f>SUM($F138:H138)</f>
        <v>6</v>
      </c>
      <c r="P138" s="305">
        <f>SUM($F138:I138)</f>
        <v>8</v>
      </c>
      <c r="Q138" s="305">
        <f>SUM($F138:J138)</f>
        <v>10</v>
      </c>
      <c r="R138" s="305">
        <f>SUM($F138:K138)</f>
        <v>12</v>
      </c>
      <c r="S138" s="305"/>
      <c r="T138" s="305"/>
      <c r="U138" s="304"/>
      <c r="V138" s="303" t="str">
        <f t="shared" si="186"/>
        <v>Db</v>
      </c>
      <c r="W138" s="303" t="str">
        <f t="shared" ca="1" si="187"/>
        <v>Eb</v>
      </c>
      <c r="X138" s="303" t="str">
        <f t="shared" ca="1" si="188"/>
        <v>F</v>
      </c>
      <c r="Y138" s="303" t="str">
        <f t="shared" ca="1" si="189"/>
        <v>G</v>
      </c>
      <c r="Z138" s="303" t="str">
        <f t="shared" ca="1" si="190"/>
        <v>A</v>
      </c>
      <c r="AA138" s="303" t="str">
        <f t="shared" ca="1" si="191"/>
        <v>B</v>
      </c>
      <c r="AB138" s="303"/>
      <c r="AC138" s="303"/>
      <c r="AD138" s="304">
        <f t="shared" si="194"/>
        <v>166</v>
      </c>
      <c r="AE138" s="304">
        <f t="shared" ca="1" si="195"/>
        <v>167</v>
      </c>
      <c r="AF138" s="304">
        <f t="shared" ca="1" si="196"/>
        <v>70</v>
      </c>
      <c r="AG138" s="304">
        <f t="shared" ca="1" si="197"/>
        <v>71</v>
      </c>
      <c r="AH138" s="304">
        <f t="shared" ca="1" si="198"/>
        <v>65</v>
      </c>
      <c r="AI138" s="304">
        <f t="shared" ca="1" si="199"/>
        <v>66</v>
      </c>
      <c r="AJ138" s="304"/>
      <c r="AK138" s="304"/>
      <c r="AL138" s="294" t="str">
        <f t="shared" ref="AL138:AQ138" si="275">_xlfn.CONCAT(V138," aug")</f>
        <v>Db aug</v>
      </c>
      <c r="AM138" s="294" t="str">
        <f t="shared" ca="1" si="275"/>
        <v>Eb aug</v>
      </c>
      <c r="AN138" s="294" t="str">
        <f t="shared" ca="1" si="275"/>
        <v>F aug</v>
      </c>
      <c r="AO138" s="294" t="str">
        <f t="shared" ca="1" si="275"/>
        <v>G aug</v>
      </c>
      <c r="AP138" s="294" t="str">
        <f t="shared" ca="1" si="275"/>
        <v>A aug</v>
      </c>
      <c r="AQ138" s="294" t="str">
        <f t="shared" ca="1" si="275"/>
        <v>B aug</v>
      </c>
      <c r="AR138" s="294"/>
      <c r="AS138" s="294"/>
      <c r="AT138" s="294" t="str">
        <f t="shared" ca="1" si="273"/>
        <v/>
      </c>
      <c r="AU138" s="294" t="str">
        <f t="shared" ca="1" si="272"/>
        <v/>
      </c>
      <c r="AV138" s="294" t="str">
        <f t="shared" ca="1" si="272"/>
        <v/>
      </c>
      <c r="AW138" s="294">
        <f t="shared" ca="1" si="272"/>
        <v>1</v>
      </c>
      <c r="AX138" s="294" t="str">
        <f t="shared" ca="1" si="272"/>
        <v/>
      </c>
      <c r="AY138" s="294">
        <f t="shared" ca="1" si="272"/>
        <v>1</v>
      </c>
      <c r="AZ138" s="294" t="str">
        <f t="shared" ca="1" si="272"/>
        <v/>
      </c>
      <c r="BA138" s="294">
        <f t="shared" ca="1" si="272"/>
        <v>1</v>
      </c>
      <c r="BB138" s="294" t="str">
        <f t="shared" ca="1" si="272"/>
        <v/>
      </c>
      <c r="BC138" s="294" t="str">
        <f t="shared" ca="1" si="272"/>
        <v/>
      </c>
      <c r="BD138" s="294" t="str">
        <f t="shared" ca="1" si="272"/>
        <v/>
      </c>
      <c r="BE138" s="294" t="str">
        <f t="shared" ca="1" si="272"/>
        <v/>
      </c>
      <c r="BF138" s="289">
        <f t="shared" ca="1" si="202"/>
        <v>3</v>
      </c>
      <c r="BG138" s="302">
        <f t="shared" ca="1" si="203"/>
        <v>50</v>
      </c>
      <c r="BH138" s="289">
        <f t="shared" ca="1" si="204"/>
        <v>6</v>
      </c>
      <c r="BI138" s="289" t="str">
        <f t="shared" ca="1" si="205"/>
        <v/>
      </c>
      <c r="BJ138" s="289" t="str">
        <f t="shared" ca="1" si="206"/>
        <v/>
      </c>
      <c r="BK138" s="289" t="str">
        <f t="shared" ca="1" si="207"/>
        <v/>
      </c>
      <c r="BL138" s="289" t="str">
        <f t="shared" ca="1" si="208"/>
        <v/>
      </c>
      <c r="BM138" s="289" t="str">
        <f t="shared" ca="1" si="209"/>
        <v/>
      </c>
      <c r="BN138" s="289">
        <f t="shared" ca="1" si="210"/>
        <v>1</v>
      </c>
      <c r="BO138" s="289" t="str">
        <f t="shared" ca="1" si="211"/>
        <v/>
      </c>
      <c r="BP138" s="289"/>
      <c r="BQ138" s="83">
        <f t="shared" ca="1" si="265"/>
        <v>6</v>
      </c>
      <c r="BR138" s="82">
        <f t="shared" ca="1" si="266"/>
        <v>29</v>
      </c>
      <c r="BS138" s="83">
        <f t="shared" ca="1" si="267"/>
        <v>225</v>
      </c>
      <c r="BT138" s="52" t="str">
        <f t="shared" ca="1" si="261"/>
        <v>A234</v>
      </c>
      <c r="BU138" s="51"/>
      <c r="BV138" s="52" t="str">
        <f t="shared" ca="1" si="262"/>
        <v>A241</v>
      </c>
      <c r="BW138" s="84">
        <f ca="1">VLOOKUP($BJ$6,INDIRECT($BT138):$BP$861,2,FALSE)</f>
        <v>233</v>
      </c>
      <c r="BX138" s="79" t="str">
        <f t="shared" ca="1" si="247"/>
        <v>Lydian</v>
      </c>
      <c r="BY138" s="78" t="str">
        <f t="shared" ca="1" si="248"/>
        <v>Eb</v>
      </c>
      <c r="BZ138" s="78" t="str">
        <f t="shared" ca="1" si="249"/>
        <v>Eb</v>
      </c>
      <c r="CA138" s="78" t="str">
        <f t="shared" ca="1" si="250"/>
        <v>F</v>
      </c>
      <c r="CB138" s="78" t="str">
        <f t="shared" ca="1" si="251"/>
        <v>G</v>
      </c>
      <c r="CC138" s="78" t="str">
        <f t="shared" ca="1" si="221"/>
        <v>A</v>
      </c>
      <c r="CD138" s="78" t="str">
        <f t="shared" ca="1" si="222"/>
        <v>Bb</v>
      </c>
      <c r="CE138" s="78" t="str">
        <f t="shared" ca="1" si="223"/>
        <v>C</v>
      </c>
      <c r="CF138" s="78" t="str">
        <f t="shared" ca="1" si="224"/>
        <v>D</v>
      </c>
      <c r="CG138" s="78" t="str">
        <f t="shared" ca="1" si="225"/>
        <v/>
      </c>
      <c r="CH138" s="79" t="str">
        <f t="shared" ca="1" si="226"/>
        <v>Eb maj</v>
      </c>
      <c r="CI138" s="79" t="str">
        <f t="shared" ca="1" si="227"/>
        <v>F maj</v>
      </c>
      <c r="CJ138" s="79" t="str">
        <f t="shared" ca="1" si="228"/>
        <v>G min</v>
      </c>
      <c r="CK138" s="79" t="str">
        <f t="shared" ca="1" si="229"/>
        <v>A dim</v>
      </c>
      <c r="CL138" s="79" t="str">
        <f t="shared" ca="1" si="230"/>
        <v>Bb maj</v>
      </c>
      <c r="CM138" s="79" t="str">
        <f t="shared" ca="1" si="231"/>
        <v>C min</v>
      </c>
      <c r="CN138" s="79" t="str">
        <f t="shared" ca="1" si="232"/>
        <v>D min</v>
      </c>
      <c r="CO138" s="79" t="str">
        <f t="shared" ca="1" si="233"/>
        <v/>
      </c>
      <c r="CP138" s="80">
        <f t="shared" ca="1" si="252"/>
        <v>42.857142857142854</v>
      </c>
      <c r="CQ138" s="78">
        <f t="shared" ca="1" si="253"/>
        <v>6</v>
      </c>
      <c r="DA138" s="81">
        <f t="shared" ca="1" si="268"/>
        <v>6</v>
      </c>
      <c r="DB138" s="82">
        <f t="shared" ca="1" si="269"/>
        <v>29</v>
      </c>
      <c r="DC138" s="83">
        <f t="shared" ca="1" si="270"/>
        <v>225</v>
      </c>
      <c r="DD138" s="52" t="str">
        <f t="shared" ca="1" si="263"/>
        <v>A234</v>
      </c>
      <c r="DE138" s="51"/>
      <c r="DF138" s="52" t="str">
        <f t="shared" ca="1" si="264"/>
        <v>A241</v>
      </c>
      <c r="DG138" s="84">
        <f ca="1">VLOOKUP($BJ$6,INDIRECT($BT138):$BP$861,2,FALSE)</f>
        <v>233</v>
      </c>
      <c r="DH138" s="79" t="str">
        <f t="shared" ca="1" si="254"/>
        <v>Lydian</v>
      </c>
      <c r="DI138" s="78" t="str">
        <f t="shared" ca="1" si="255"/>
        <v>Eb</v>
      </c>
      <c r="DJ138" s="78" t="str">
        <f t="shared" ca="1" si="256"/>
        <v>Eb</v>
      </c>
      <c r="DK138" s="78" t="str">
        <f t="shared" ca="1" si="257"/>
        <v>F</v>
      </c>
      <c r="DL138" s="78" t="str">
        <f t="shared" ca="1" si="258"/>
        <v>G</v>
      </c>
      <c r="DM138" s="78" t="str">
        <f t="shared" ca="1" si="234"/>
        <v>A</v>
      </c>
      <c r="DN138" s="78" t="str">
        <f t="shared" ca="1" si="235"/>
        <v>Bb</v>
      </c>
      <c r="DO138" s="78" t="str">
        <f t="shared" ca="1" si="236"/>
        <v>C</v>
      </c>
      <c r="DP138" s="78" t="str">
        <f t="shared" ca="1" si="237"/>
        <v>D</v>
      </c>
      <c r="DQ138" s="78" t="str">
        <f t="shared" ca="1" si="238"/>
        <v/>
      </c>
      <c r="DR138" s="79" t="str">
        <f t="shared" ca="1" si="239"/>
        <v>Eb maj</v>
      </c>
      <c r="DS138" s="79" t="str">
        <f t="shared" ca="1" si="240"/>
        <v>F maj</v>
      </c>
      <c r="DT138" s="79" t="str">
        <f t="shared" ca="1" si="241"/>
        <v>G min</v>
      </c>
      <c r="DU138" s="79" t="str">
        <f t="shared" ca="1" si="242"/>
        <v>A dim</v>
      </c>
      <c r="DV138" s="79" t="str">
        <f t="shared" ca="1" si="243"/>
        <v>Bb maj</v>
      </c>
      <c r="DW138" s="79" t="str">
        <f t="shared" ca="1" si="244"/>
        <v>C min</v>
      </c>
      <c r="DX138" s="79" t="str">
        <f t="shared" ca="1" si="245"/>
        <v>D min</v>
      </c>
      <c r="DY138" s="79" t="str">
        <f t="shared" ca="1" si="246"/>
        <v/>
      </c>
      <c r="DZ138" s="80">
        <f t="shared" ca="1" si="259"/>
        <v>42.857142857142854</v>
      </c>
      <c r="EA138" s="78">
        <f t="shared" ca="1" si="260"/>
        <v>6</v>
      </c>
    </row>
    <row r="139" spans="1:131" s="85" customFormat="1" ht="16.2" thickBot="1" x14ac:dyDescent="0.35">
      <c r="A139" s="289" t="str">
        <f t="shared" ref="A139:A202" ca="1" si="276">BH139</f>
        <v/>
      </c>
      <c r="B139" s="303">
        <f t="shared" si="212"/>
        <v>131</v>
      </c>
      <c r="C139" s="304" t="s">
        <v>57</v>
      </c>
      <c r="D139" s="303" t="s">
        <v>1</v>
      </c>
      <c r="E139" s="303">
        <v>5</v>
      </c>
      <c r="F139" s="303">
        <v>1</v>
      </c>
      <c r="G139" s="303">
        <v>2</v>
      </c>
      <c r="H139" s="303">
        <v>2</v>
      </c>
      <c r="I139" s="303">
        <v>3</v>
      </c>
      <c r="J139" s="303">
        <v>3</v>
      </c>
      <c r="K139" s="303">
        <v>1</v>
      </c>
      <c r="L139" s="303"/>
      <c r="M139" s="303"/>
      <c r="N139" s="305">
        <f>SUM($F139:G139)</f>
        <v>3</v>
      </c>
      <c r="O139" s="305">
        <f>SUM($F139:H139)</f>
        <v>5</v>
      </c>
      <c r="P139" s="305">
        <f>SUM($F139:I139)</f>
        <v>8</v>
      </c>
      <c r="Q139" s="305">
        <f>SUM($F139:J139)</f>
        <v>11</v>
      </c>
      <c r="R139" s="305">
        <f>SUM($F139:K139)</f>
        <v>12</v>
      </c>
      <c r="S139" s="305"/>
      <c r="T139" s="305"/>
      <c r="U139" s="304"/>
      <c r="V139" s="303" t="str">
        <f t="shared" si="186"/>
        <v>Db</v>
      </c>
      <c r="W139" s="303" t="str">
        <f t="shared" ca="1" si="187"/>
        <v>D</v>
      </c>
      <c r="X139" s="303" t="str">
        <f t="shared" ca="1" si="188"/>
        <v>E</v>
      </c>
      <c r="Y139" s="303" t="str">
        <f t="shared" ca="1" si="189"/>
        <v>Gb</v>
      </c>
      <c r="Z139" s="303" t="str">
        <f t="shared" ca="1" si="190"/>
        <v>A</v>
      </c>
      <c r="AA139" s="303" t="str">
        <f t="shared" ca="1" si="191"/>
        <v>C</v>
      </c>
      <c r="AB139" s="303"/>
      <c r="AC139" s="303"/>
      <c r="AD139" s="304">
        <f t="shared" si="194"/>
        <v>166</v>
      </c>
      <c r="AE139" s="304">
        <f t="shared" ca="1" si="195"/>
        <v>68</v>
      </c>
      <c r="AF139" s="304">
        <f t="shared" ca="1" si="196"/>
        <v>69</v>
      </c>
      <c r="AG139" s="304">
        <f t="shared" ca="1" si="197"/>
        <v>169</v>
      </c>
      <c r="AH139" s="304">
        <f t="shared" ca="1" si="198"/>
        <v>65</v>
      </c>
      <c r="AI139" s="304">
        <f t="shared" ca="1" si="199"/>
        <v>67</v>
      </c>
      <c r="AJ139" s="304"/>
      <c r="AK139" s="304"/>
      <c r="AL139" s="301" t="str">
        <f ca="1">_xlfn.CONCAT("*",Z139," maj")</f>
        <v>*A maj</v>
      </c>
      <c r="AM139" s="294" t="str">
        <f ca="1">_xlfn.CONCAT(W139,"7")</f>
        <v>D7</v>
      </c>
      <c r="AN139" s="301" t="str">
        <f ca="1">_xlfn.CONCAT("*",Z139," maj")</f>
        <v>*A maj</v>
      </c>
      <c r="AO139" s="301" t="str">
        <f ca="1">_xlfn.CONCAT("*",W139,"7")</f>
        <v>*D7</v>
      </c>
      <c r="AP139" s="294" t="str">
        <f ca="1">_xlfn.CONCAT(Z139," maj")</f>
        <v>A maj</v>
      </c>
      <c r="AQ139" s="301" t="str">
        <f ca="1">_xlfn.CONCAT(AA139," alt b -or- *",W139,"7")</f>
        <v>C alt b -or- *D7</v>
      </c>
      <c r="AR139" s="294"/>
      <c r="AS139" s="294"/>
      <c r="AT139" s="294" t="str">
        <f t="shared" ca="1" si="273"/>
        <v/>
      </c>
      <c r="AU139" s="294" t="str">
        <f t="shared" ca="1" si="272"/>
        <v/>
      </c>
      <c r="AV139" s="294" t="str">
        <f t="shared" ca="1" si="272"/>
        <v/>
      </c>
      <c r="AW139" s="294" t="str">
        <f t="shared" ca="1" si="272"/>
        <v/>
      </c>
      <c r="AX139" s="294" t="str">
        <f t="shared" ca="1" si="272"/>
        <v/>
      </c>
      <c r="AY139" s="294" t="str">
        <f t="shared" ca="1" si="272"/>
        <v/>
      </c>
      <c r="AZ139" s="294" t="str">
        <f t="shared" ca="1" si="272"/>
        <v/>
      </c>
      <c r="BA139" s="294" t="str">
        <f t="shared" ca="1" si="272"/>
        <v/>
      </c>
      <c r="BB139" s="294" t="str">
        <f t="shared" ca="1" si="272"/>
        <v/>
      </c>
      <c r="BC139" s="294" t="str">
        <f t="shared" ca="1" si="272"/>
        <v/>
      </c>
      <c r="BD139" s="294" t="str">
        <f t="shared" ca="1" si="272"/>
        <v/>
      </c>
      <c r="BE139" s="294" t="str">
        <f t="shared" ca="1" si="272"/>
        <v/>
      </c>
      <c r="BF139" s="289">
        <f t="shared" ca="1" si="202"/>
        <v>0</v>
      </c>
      <c r="BG139" s="302">
        <f t="shared" ca="1" si="203"/>
        <v>0</v>
      </c>
      <c r="BH139" s="289" t="str">
        <f t="shared" ca="1" si="204"/>
        <v/>
      </c>
      <c r="BI139" s="289" t="str">
        <f t="shared" ca="1" si="205"/>
        <v/>
      </c>
      <c r="BJ139" s="289" t="str">
        <f t="shared" ca="1" si="206"/>
        <v/>
      </c>
      <c r="BK139" s="289" t="str">
        <f t="shared" ca="1" si="207"/>
        <v/>
      </c>
      <c r="BL139" s="289" t="str">
        <f t="shared" ca="1" si="208"/>
        <v/>
      </c>
      <c r="BM139" s="289" t="str">
        <f t="shared" ca="1" si="209"/>
        <v/>
      </c>
      <c r="BN139" s="289" t="str">
        <f t="shared" ca="1" si="210"/>
        <v/>
      </c>
      <c r="BO139" s="289" t="str">
        <f t="shared" ca="1" si="211"/>
        <v/>
      </c>
      <c r="BP139" s="289"/>
      <c r="BQ139" s="83">
        <f t="shared" ca="1" si="265"/>
        <v>6</v>
      </c>
      <c r="BR139" s="82">
        <f t="shared" ca="1" si="266"/>
        <v>30</v>
      </c>
      <c r="BS139" s="83">
        <f t="shared" ca="1" si="267"/>
        <v>233</v>
      </c>
      <c r="BT139" s="52" t="str">
        <f t="shared" ca="1" si="261"/>
        <v>A242</v>
      </c>
      <c r="BU139" s="51"/>
      <c r="BV139" s="52" t="str">
        <f t="shared" ca="1" si="262"/>
        <v>A245</v>
      </c>
      <c r="BW139" s="84">
        <f ca="1">VLOOKUP($BJ$6,INDIRECT($BT139):$BP$861,2,FALSE)</f>
        <v>237</v>
      </c>
      <c r="BX139" s="79" t="str">
        <f t="shared" ca="1" si="247"/>
        <v>Lydian b7 (or Dominant Lydian)</v>
      </c>
      <c r="BY139" s="78" t="str">
        <f t="shared" ca="1" si="248"/>
        <v>Eb</v>
      </c>
      <c r="BZ139" s="78" t="str">
        <f t="shared" ca="1" si="249"/>
        <v>Eb</v>
      </c>
      <c r="CA139" s="78" t="str">
        <f t="shared" ca="1" si="250"/>
        <v>F</v>
      </c>
      <c r="CB139" s="78" t="str">
        <f t="shared" ca="1" si="251"/>
        <v>G</v>
      </c>
      <c r="CC139" s="78" t="str">
        <f t="shared" ca="1" si="221"/>
        <v>A</v>
      </c>
      <c r="CD139" s="78" t="str">
        <f t="shared" ca="1" si="222"/>
        <v>Bb</v>
      </c>
      <c r="CE139" s="78" t="str">
        <f t="shared" ca="1" si="223"/>
        <v>C</v>
      </c>
      <c r="CF139" s="78" t="str">
        <f t="shared" ca="1" si="224"/>
        <v>Db</v>
      </c>
      <c r="CG139" s="78" t="str">
        <f t="shared" ca="1" si="225"/>
        <v/>
      </c>
      <c r="CH139" s="79" t="str">
        <f t="shared" ca="1" si="226"/>
        <v>Eb maj</v>
      </c>
      <c r="CI139" s="79" t="str">
        <f t="shared" ca="1" si="227"/>
        <v>F maj</v>
      </c>
      <c r="CJ139" s="79" t="str">
        <f t="shared" ca="1" si="228"/>
        <v>G dim</v>
      </c>
      <c r="CK139" s="79" t="str">
        <f t="shared" ca="1" si="229"/>
        <v>A dim</v>
      </c>
      <c r="CL139" s="79" t="str">
        <f t="shared" ca="1" si="230"/>
        <v>Bb min</v>
      </c>
      <c r="CM139" s="79" t="str">
        <f t="shared" ca="1" si="231"/>
        <v>C min</v>
      </c>
      <c r="CN139" s="79" t="str">
        <f t="shared" ca="1" si="232"/>
        <v>Db aug</v>
      </c>
      <c r="CO139" s="79" t="str">
        <f t="shared" ca="1" si="233"/>
        <v/>
      </c>
      <c r="CP139" s="80">
        <f t="shared" ca="1" si="252"/>
        <v>42.857142857142854</v>
      </c>
      <c r="CQ139" s="78">
        <f t="shared" ca="1" si="253"/>
        <v>6</v>
      </c>
      <c r="DA139" s="81">
        <f t="shared" ca="1" si="268"/>
        <v>6</v>
      </c>
      <c r="DB139" s="82">
        <f t="shared" ca="1" si="269"/>
        <v>30</v>
      </c>
      <c r="DC139" s="83">
        <f t="shared" ca="1" si="270"/>
        <v>233</v>
      </c>
      <c r="DD139" s="52" t="str">
        <f t="shared" ca="1" si="263"/>
        <v>A242</v>
      </c>
      <c r="DE139" s="51"/>
      <c r="DF139" s="52" t="str">
        <f t="shared" ca="1" si="264"/>
        <v>A245</v>
      </c>
      <c r="DG139" s="84">
        <f ca="1">VLOOKUP($BJ$6,INDIRECT($BT139):$BP$861,2,FALSE)</f>
        <v>237</v>
      </c>
      <c r="DH139" s="79" t="str">
        <f t="shared" ca="1" si="254"/>
        <v>Lydian b7 (or Dominant Lydian)</v>
      </c>
      <c r="DI139" s="78" t="str">
        <f t="shared" ca="1" si="255"/>
        <v>Eb</v>
      </c>
      <c r="DJ139" s="78" t="str">
        <f t="shared" ca="1" si="256"/>
        <v>Eb</v>
      </c>
      <c r="DK139" s="78" t="str">
        <f t="shared" ca="1" si="257"/>
        <v>F</v>
      </c>
      <c r="DL139" s="78" t="str">
        <f t="shared" ca="1" si="258"/>
        <v>G</v>
      </c>
      <c r="DM139" s="78" t="str">
        <f t="shared" ca="1" si="234"/>
        <v>A</v>
      </c>
      <c r="DN139" s="78" t="str">
        <f t="shared" ca="1" si="235"/>
        <v>Bb</v>
      </c>
      <c r="DO139" s="78" t="str">
        <f t="shared" ca="1" si="236"/>
        <v>C</v>
      </c>
      <c r="DP139" s="78" t="str">
        <f t="shared" ca="1" si="237"/>
        <v>Db</v>
      </c>
      <c r="DQ139" s="78" t="str">
        <f t="shared" ca="1" si="238"/>
        <v/>
      </c>
      <c r="DR139" s="79" t="str">
        <f t="shared" ca="1" si="239"/>
        <v>Eb maj</v>
      </c>
      <c r="DS139" s="79" t="str">
        <f t="shared" ca="1" si="240"/>
        <v>F maj</v>
      </c>
      <c r="DT139" s="79" t="str">
        <f t="shared" ca="1" si="241"/>
        <v>G dim</v>
      </c>
      <c r="DU139" s="79" t="str">
        <f t="shared" ca="1" si="242"/>
        <v>A dim</v>
      </c>
      <c r="DV139" s="79" t="str">
        <f t="shared" ca="1" si="243"/>
        <v>Bb min</v>
      </c>
      <c r="DW139" s="79" t="str">
        <f t="shared" ca="1" si="244"/>
        <v>C min</v>
      </c>
      <c r="DX139" s="79" t="str">
        <f t="shared" ca="1" si="245"/>
        <v>Db aug</v>
      </c>
      <c r="DY139" s="79" t="str">
        <f t="shared" ca="1" si="246"/>
        <v/>
      </c>
      <c r="DZ139" s="80">
        <f t="shared" ca="1" si="259"/>
        <v>42.857142857142854</v>
      </c>
      <c r="EA139" s="78">
        <f t="shared" ca="1" si="260"/>
        <v>6</v>
      </c>
    </row>
    <row r="140" spans="1:131" s="85" customFormat="1" ht="16.2" thickBot="1" x14ac:dyDescent="0.35">
      <c r="A140" s="289" t="str">
        <f t="shared" ca="1" si="276"/>
        <v/>
      </c>
      <c r="B140" s="303">
        <f t="shared" si="212"/>
        <v>132</v>
      </c>
      <c r="C140" s="304" t="s">
        <v>58</v>
      </c>
      <c r="D140" s="303" t="s">
        <v>1</v>
      </c>
      <c r="E140" s="303">
        <v>5</v>
      </c>
      <c r="F140" s="303">
        <v>1</v>
      </c>
      <c r="G140" s="303">
        <v>2</v>
      </c>
      <c r="H140" s="303">
        <v>2</v>
      </c>
      <c r="I140" s="303">
        <v>4</v>
      </c>
      <c r="J140" s="303">
        <v>2</v>
      </c>
      <c r="K140" s="303">
        <v>1</v>
      </c>
      <c r="L140" s="303"/>
      <c r="M140" s="303"/>
      <c r="N140" s="305">
        <f>SUM($F140:G140)</f>
        <v>3</v>
      </c>
      <c r="O140" s="305">
        <f>SUM($F140:H140)</f>
        <v>5</v>
      </c>
      <c r="P140" s="305">
        <f>SUM($F140:I140)</f>
        <v>9</v>
      </c>
      <c r="Q140" s="305">
        <f>SUM($F140:J140)</f>
        <v>11</v>
      </c>
      <c r="R140" s="305">
        <f>SUM($F140:K140)</f>
        <v>12</v>
      </c>
      <c r="S140" s="305"/>
      <c r="T140" s="305"/>
      <c r="U140" s="304"/>
      <c r="V140" s="303" t="str">
        <f t="shared" si="186"/>
        <v>Db</v>
      </c>
      <c r="W140" s="303" t="str">
        <f t="shared" ca="1" si="187"/>
        <v>D</v>
      </c>
      <c r="X140" s="303" t="str">
        <f t="shared" ca="1" si="188"/>
        <v>E</v>
      </c>
      <c r="Y140" s="303" t="str">
        <f t="shared" ca="1" si="189"/>
        <v>Gb</v>
      </c>
      <c r="Z140" s="303" t="str">
        <f t="shared" ca="1" si="190"/>
        <v>Bb</v>
      </c>
      <c r="AA140" s="303" t="str">
        <f t="shared" ca="1" si="191"/>
        <v>C</v>
      </c>
      <c r="AB140" s="303"/>
      <c r="AC140" s="303"/>
      <c r="AD140" s="304">
        <f t="shared" si="194"/>
        <v>166</v>
      </c>
      <c r="AE140" s="304">
        <f t="shared" ca="1" si="195"/>
        <v>68</v>
      </c>
      <c r="AF140" s="304">
        <f t="shared" ca="1" si="196"/>
        <v>69</v>
      </c>
      <c r="AG140" s="304">
        <f t="shared" ca="1" si="197"/>
        <v>169</v>
      </c>
      <c r="AH140" s="304">
        <f t="shared" ca="1" si="198"/>
        <v>164</v>
      </c>
      <c r="AI140" s="304">
        <f t="shared" ca="1" si="199"/>
        <v>67</v>
      </c>
      <c r="AJ140" s="304"/>
      <c r="AK140" s="304"/>
      <c r="AL140" s="301" t="str">
        <f ca="1">_xlfn.CONCAT(V140,"6 -or- *",Z140," min")</f>
        <v>Db6 -or- *Bb min</v>
      </c>
      <c r="AM140" s="294" t="str">
        <f ca="1">_xlfn.CONCAT(W140,"7")</f>
        <v>D7</v>
      </c>
      <c r="AN140" s="301" t="str">
        <f ca="1">_xlfn.CONCAT("*",Z140," dim")</f>
        <v>*Bb dim</v>
      </c>
      <c r="AO140" s="301" t="str">
        <f ca="1">_xlfn.CONCAT("*",W140,"7")</f>
        <v>*D7</v>
      </c>
      <c r="AP140" s="294" t="str">
        <f ca="1">_xlfn.CONCAT(Z140," dim")</f>
        <v>Bb dim</v>
      </c>
      <c r="AQ140" s="301" t="str">
        <f ca="1">_xlfn.CONCAT(AA140," alt b -or- *",W140,"7")</f>
        <v>C alt b -or- *D7</v>
      </c>
      <c r="AR140" s="294"/>
      <c r="AS140" s="294"/>
      <c r="AT140" s="294" t="str">
        <f t="shared" ca="1" si="273"/>
        <v/>
      </c>
      <c r="AU140" s="294" t="str">
        <f t="shared" ca="1" si="272"/>
        <v/>
      </c>
      <c r="AV140" s="294" t="str">
        <f t="shared" ca="1" si="272"/>
        <v/>
      </c>
      <c r="AW140" s="294" t="str">
        <f t="shared" ca="1" si="272"/>
        <v/>
      </c>
      <c r="AX140" s="294" t="str">
        <f t="shared" ca="1" si="272"/>
        <v/>
      </c>
      <c r="AY140" s="294" t="str">
        <f t="shared" ca="1" si="272"/>
        <v/>
      </c>
      <c r="AZ140" s="294" t="str">
        <f t="shared" ca="1" si="272"/>
        <v/>
      </c>
      <c r="BA140" s="294" t="str">
        <f t="shared" ca="1" si="272"/>
        <v/>
      </c>
      <c r="BB140" s="294" t="str">
        <f t="shared" ca="1" si="272"/>
        <v/>
      </c>
      <c r="BC140" s="294" t="str">
        <f t="shared" ca="1" si="272"/>
        <v/>
      </c>
      <c r="BD140" s="294" t="str">
        <f t="shared" ca="1" si="272"/>
        <v/>
      </c>
      <c r="BE140" s="294" t="str">
        <f t="shared" ca="1" si="272"/>
        <v/>
      </c>
      <c r="BF140" s="289">
        <f t="shared" ca="1" si="202"/>
        <v>0</v>
      </c>
      <c r="BG140" s="302">
        <f t="shared" ca="1" si="203"/>
        <v>0</v>
      </c>
      <c r="BH140" s="289" t="str">
        <f t="shared" ca="1" si="204"/>
        <v/>
      </c>
      <c r="BI140" s="289" t="str">
        <f t="shared" ca="1" si="205"/>
        <v/>
      </c>
      <c r="BJ140" s="289" t="str">
        <f t="shared" ca="1" si="206"/>
        <v/>
      </c>
      <c r="BK140" s="289" t="str">
        <f t="shared" ca="1" si="207"/>
        <v/>
      </c>
      <c r="BL140" s="289" t="str">
        <f t="shared" ca="1" si="208"/>
        <v/>
      </c>
      <c r="BM140" s="289" t="str">
        <f t="shared" ca="1" si="209"/>
        <v/>
      </c>
      <c r="BN140" s="289" t="str">
        <f t="shared" ca="1" si="210"/>
        <v/>
      </c>
      <c r="BO140" s="289" t="str">
        <f t="shared" ca="1" si="211"/>
        <v/>
      </c>
      <c r="BP140" s="289"/>
      <c r="BQ140" s="83">
        <f t="shared" ca="1" si="265"/>
        <v>6</v>
      </c>
      <c r="BR140" s="82">
        <f t="shared" ca="1" si="266"/>
        <v>31</v>
      </c>
      <c r="BS140" s="83">
        <f t="shared" ca="1" si="267"/>
        <v>237</v>
      </c>
      <c r="BT140" s="52" t="str">
        <f t="shared" ca="1" si="261"/>
        <v>A246</v>
      </c>
      <c r="BU140" s="51"/>
      <c r="BV140" s="52" t="str">
        <f t="shared" ca="1" si="262"/>
        <v>A246</v>
      </c>
      <c r="BW140" s="84">
        <f ca="1">VLOOKUP($BJ$6,INDIRECT($BT140):$BP$861,2,FALSE)</f>
        <v>238</v>
      </c>
      <c r="BX140" s="79" t="str">
        <f t="shared" ca="1" si="247"/>
        <v>Augmented Lydian</v>
      </c>
      <c r="BY140" s="78" t="str">
        <f t="shared" ca="1" si="248"/>
        <v>Eb</v>
      </c>
      <c r="BZ140" s="78" t="str">
        <f t="shared" ca="1" si="249"/>
        <v>Eb</v>
      </c>
      <c r="CA140" s="78" t="str">
        <f t="shared" ca="1" si="250"/>
        <v>F</v>
      </c>
      <c r="CB140" s="78" t="str">
        <f t="shared" ca="1" si="251"/>
        <v>G</v>
      </c>
      <c r="CC140" s="78" t="str">
        <f t="shared" ca="1" si="221"/>
        <v>A</v>
      </c>
      <c r="CD140" s="78" t="str">
        <f t="shared" ca="1" si="222"/>
        <v>B</v>
      </c>
      <c r="CE140" s="78" t="str">
        <f t="shared" ca="1" si="223"/>
        <v>C</v>
      </c>
      <c r="CF140" s="78" t="str">
        <f t="shared" ca="1" si="224"/>
        <v>D</v>
      </c>
      <c r="CG140" s="78" t="str">
        <f t="shared" ca="1" si="225"/>
        <v/>
      </c>
      <c r="CH140" s="79" t="str">
        <f t="shared" ca="1" si="226"/>
        <v>Eb aug</v>
      </c>
      <c r="CI140" s="79" t="str">
        <f t="shared" ca="1" si="227"/>
        <v>F maj</v>
      </c>
      <c r="CJ140" s="79" t="str">
        <f t="shared" ca="1" si="228"/>
        <v>G maj</v>
      </c>
      <c r="CK140" s="79" t="str">
        <f t="shared" ca="1" si="229"/>
        <v>A dim</v>
      </c>
      <c r="CL140" s="79" t="str">
        <f t="shared" ca="1" si="230"/>
        <v>B dim</v>
      </c>
      <c r="CM140" s="79" t="str">
        <f t="shared" ca="1" si="231"/>
        <v>C min</v>
      </c>
      <c r="CN140" s="79" t="str">
        <f t="shared" ca="1" si="232"/>
        <v>D min</v>
      </c>
      <c r="CO140" s="79" t="str">
        <f t="shared" ca="1" si="233"/>
        <v/>
      </c>
      <c r="CP140" s="80">
        <f t="shared" ca="1" si="252"/>
        <v>42.857142857142854</v>
      </c>
      <c r="CQ140" s="78">
        <f t="shared" ca="1" si="253"/>
        <v>6</v>
      </c>
      <c r="DA140" s="81">
        <f t="shared" ca="1" si="268"/>
        <v>6</v>
      </c>
      <c r="DB140" s="82">
        <f t="shared" ca="1" si="269"/>
        <v>31</v>
      </c>
      <c r="DC140" s="83">
        <f t="shared" ca="1" si="270"/>
        <v>237</v>
      </c>
      <c r="DD140" s="52" t="str">
        <f t="shared" ca="1" si="263"/>
        <v>A246</v>
      </c>
      <c r="DE140" s="51"/>
      <c r="DF140" s="52" t="str">
        <f t="shared" ca="1" si="264"/>
        <v>A246</v>
      </c>
      <c r="DG140" s="84">
        <f ca="1">VLOOKUP($BJ$6,INDIRECT($BT140):$BP$861,2,FALSE)</f>
        <v>238</v>
      </c>
      <c r="DH140" s="79" t="str">
        <f t="shared" ca="1" si="254"/>
        <v>Augmented Lydian</v>
      </c>
      <c r="DI140" s="78" t="str">
        <f t="shared" ca="1" si="255"/>
        <v>Eb</v>
      </c>
      <c r="DJ140" s="78" t="str">
        <f t="shared" ca="1" si="256"/>
        <v>Eb</v>
      </c>
      <c r="DK140" s="78" t="str">
        <f t="shared" ca="1" si="257"/>
        <v>F</v>
      </c>
      <c r="DL140" s="78" t="str">
        <f t="shared" ca="1" si="258"/>
        <v>G</v>
      </c>
      <c r="DM140" s="78" t="str">
        <f t="shared" ca="1" si="234"/>
        <v>A</v>
      </c>
      <c r="DN140" s="78" t="str">
        <f t="shared" ca="1" si="235"/>
        <v>B</v>
      </c>
      <c r="DO140" s="78" t="str">
        <f t="shared" ca="1" si="236"/>
        <v>C</v>
      </c>
      <c r="DP140" s="78" t="str">
        <f t="shared" ca="1" si="237"/>
        <v>D</v>
      </c>
      <c r="DQ140" s="78" t="str">
        <f t="shared" ca="1" si="238"/>
        <v/>
      </c>
      <c r="DR140" s="79" t="str">
        <f t="shared" ca="1" si="239"/>
        <v>Eb aug</v>
      </c>
      <c r="DS140" s="79" t="str">
        <f t="shared" ca="1" si="240"/>
        <v>F maj</v>
      </c>
      <c r="DT140" s="79" t="str">
        <f t="shared" ca="1" si="241"/>
        <v>G maj</v>
      </c>
      <c r="DU140" s="79" t="str">
        <f t="shared" ca="1" si="242"/>
        <v>A dim</v>
      </c>
      <c r="DV140" s="79" t="str">
        <f t="shared" ca="1" si="243"/>
        <v>B dim</v>
      </c>
      <c r="DW140" s="79" t="str">
        <f t="shared" ca="1" si="244"/>
        <v>C min</v>
      </c>
      <c r="DX140" s="79" t="str">
        <f t="shared" ca="1" si="245"/>
        <v>D min</v>
      </c>
      <c r="DY140" s="79" t="str">
        <f t="shared" ca="1" si="246"/>
        <v/>
      </c>
      <c r="DZ140" s="80">
        <f t="shared" ca="1" si="259"/>
        <v>42.857142857142854</v>
      </c>
      <c r="EA140" s="78">
        <f t="shared" ca="1" si="260"/>
        <v>6</v>
      </c>
    </row>
    <row r="141" spans="1:131" s="85" customFormat="1" ht="16.2" thickBot="1" x14ac:dyDescent="0.35">
      <c r="A141" s="289" t="str">
        <f t="shared" ca="1" si="276"/>
        <v/>
      </c>
      <c r="B141" s="303">
        <f t="shared" si="212"/>
        <v>133</v>
      </c>
      <c r="C141" s="304" t="s">
        <v>51</v>
      </c>
      <c r="D141" s="303" t="s">
        <v>1</v>
      </c>
      <c r="E141" s="303">
        <v>5</v>
      </c>
      <c r="F141" s="305">
        <v>3</v>
      </c>
      <c r="G141" s="305">
        <v>2</v>
      </c>
      <c r="H141" s="305">
        <v>2</v>
      </c>
      <c r="I141" s="305">
        <v>3</v>
      </c>
      <c r="J141" s="305">
        <v>2</v>
      </c>
      <c r="K141" s="305"/>
      <c r="L141" s="305"/>
      <c r="M141" s="305"/>
      <c r="N141" s="305">
        <f>SUM($F141:G141)</f>
        <v>5</v>
      </c>
      <c r="O141" s="305">
        <f>SUM($F141:H141)</f>
        <v>7</v>
      </c>
      <c r="P141" s="305">
        <f>SUM($F141:I141)</f>
        <v>10</v>
      </c>
      <c r="Q141" s="305">
        <f>SUM($F141:J141)</f>
        <v>12</v>
      </c>
      <c r="R141" s="305"/>
      <c r="S141" s="305"/>
      <c r="T141" s="305"/>
      <c r="U141" s="304"/>
      <c r="V141" s="303" t="str">
        <f t="shared" si="186"/>
        <v>Db</v>
      </c>
      <c r="W141" s="303" t="str">
        <f t="shared" ca="1" si="187"/>
        <v>E</v>
      </c>
      <c r="X141" s="303" t="str">
        <f t="shared" ca="1" si="188"/>
        <v>Gb</v>
      </c>
      <c r="Y141" s="303" t="str">
        <f t="shared" ca="1" si="189"/>
        <v>Ab</v>
      </c>
      <c r="Z141" s="303" t="str">
        <f t="shared" ca="1" si="190"/>
        <v>B</v>
      </c>
      <c r="AA141" s="303" t="str">
        <f t="shared" ca="1" si="191"/>
        <v>Db</v>
      </c>
      <c r="AB141" s="303"/>
      <c r="AC141" s="303"/>
      <c r="AD141" s="304">
        <f t="shared" si="194"/>
        <v>166</v>
      </c>
      <c r="AE141" s="304">
        <f t="shared" ca="1" si="195"/>
        <v>69</v>
      </c>
      <c r="AF141" s="304">
        <f t="shared" ca="1" si="196"/>
        <v>169</v>
      </c>
      <c r="AG141" s="304">
        <f t="shared" ca="1" si="197"/>
        <v>163</v>
      </c>
      <c r="AH141" s="304">
        <f t="shared" ca="1" si="198"/>
        <v>66</v>
      </c>
      <c r="AI141" s="304"/>
      <c r="AJ141" s="304"/>
      <c r="AK141" s="304"/>
      <c r="AL141" s="301" t="str">
        <f ca="1">_xlfn.CONCAT(V141," sus4/7  -or- *",X141," sus4 -or- *",Z141," sus2")</f>
        <v>Db sus4/7  -or- *Gb sus4 -or- *B sus2</v>
      </c>
      <c r="AM141" s="301" t="str">
        <f>_xlfn.CONCAT("*",V141," min")</f>
        <v>*Db min</v>
      </c>
      <c r="AN141" s="301" t="str">
        <f ca="1">_xlfn.CONCAT(X141," sus4/7  -or- *",AA141," sus4")</f>
        <v>Gb sus4/7  -or- *Db sus4</v>
      </c>
      <c r="AO141" s="301" t="str">
        <f ca="1">_xlfn.CONCAT(Y141," sus4/7  -or- *",V141," sus4")</f>
        <v>Ab sus4/7  -or- *Db sus4</v>
      </c>
      <c r="AP141" s="301" t="str">
        <f ca="1">_xlfn.CONCAT("*",W141," maj")</f>
        <v>*E maj</v>
      </c>
      <c r="AQ141" s="294"/>
      <c r="AR141" s="294"/>
      <c r="AS141" s="294"/>
      <c r="AT141" s="294" t="str">
        <f ca="1">IF(AT$9=$AD141,1,IF(AT$9=$AE141,1,IF(AT$9=$AF141,1,IF(AT$9=$AG141,1,IF(AT$9=$AH141,1,"")))))</f>
        <v/>
      </c>
      <c r="AU141" s="294" t="str">
        <f t="shared" ref="AU141:BE149" ca="1" si="277">IF(AU$9=$AD141,1,IF(AU$9=$AE141,1,IF(AU$9=$AF141,1,IF(AU$9=$AG141,1,IF(AU$9=$AH141,1,"")))))</f>
        <v/>
      </c>
      <c r="AV141" s="294" t="str">
        <f t="shared" ca="1" si="277"/>
        <v/>
      </c>
      <c r="AW141" s="294" t="str">
        <f t="shared" ca="1" si="277"/>
        <v/>
      </c>
      <c r="AX141" s="294" t="str">
        <f t="shared" ca="1" si="277"/>
        <v/>
      </c>
      <c r="AY141" s="294" t="str">
        <f t="shared" ca="1" si="277"/>
        <v/>
      </c>
      <c r="AZ141" s="294" t="str">
        <f t="shared" ca="1" si="277"/>
        <v/>
      </c>
      <c r="BA141" s="294" t="str">
        <f t="shared" ca="1" si="277"/>
        <v/>
      </c>
      <c r="BB141" s="294" t="str">
        <f t="shared" ca="1" si="277"/>
        <v/>
      </c>
      <c r="BC141" s="294" t="str">
        <f t="shared" ca="1" si="277"/>
        <v/>
      </c>
      <c r="BD141" s="294" t="str">
        <f t="shared" ca="1" si="277"/>
        <v/>
      </c>
      <c r="BE141" s="294" t="str">
        <f t="shared" ca="1" si="277"/>
        <v/>
      </c>
      <c r="BF141" s="289">
        <f t="shared" ca="1" si="202"/>
        <v>0</v>
      </c>
      <c r="BG141" s="302">
        <f t="shared" ca="1" si="203"/>
        <v>0</v>
      </c>
      <c r="BH141" s="289" t="str">
        <f t="shared" ca="1" si="204"/>
        <v/>
      </c>
      <c r="BI141" s="289" t="str">
        <f t="shared" ca="1" si="205"/>
        <v/>
      </c>
      <c r="BJ141" s="289" t="str">
        <f t="shared" ca="1" si="206"/>
        <v/>
      </c>
      <c r="BK141" s="289" t="str">
        <f t="shared" ca="1" si="207"/>
        <v/>
      </c>
      <c r="BL141" s="289" t="str">
        <f t="shared" ca="1" si="208"/>
        <v/>
      </c>
      <c r="BM141" s="289" t="str">
        <f t="shared" ca="1" si="209"/>
        <v/>
      </c>
      <c r="BN141" s="289" t="str">
        <f t="shared" ca="1" si="210"/>
        <v/>
      </c>
      <c r="BO141" s="289" t="str">
        <f t="shared" ca="1" si="211"/>
        <v/>
      </c>
      <c r="BP141" s="289"/>
      <c r="BQ141" s="83">
        <f t="shared" ca="1" si="265"/>
        <v>6</v>
      </c>
      <c r="BR141" s="82">
        <f t="shared" ca="1" si="266"/>
        <v>32</v>
      </c>
      <c r="BS141" s="83">
        <f t="shared" ca="1" si="267"/>
        <v>238</v>
      </c>
      <c r="BT141" s="52" t="str">
        <f t="shared" ca="1" si="261"/>
        <v>A247</v>
      </c>
      <c r="BU141" s="51"/>
      <c r="BV141" s="52" t="str">
        <f t="shared" ca="1" si="262"/>
        <v>A247</v>
      </c>
      <c r="BW141" s="84">
        <f ca="1">VLOOKUP($BJ$6,INDIRECT($BT141):$BP$861,2,FALSE)</f>
        <v>239</v>
      </c>
      <c r="BX141" s="79" t="str">
        <f t="shared" ca="1" si="247"/>
        <v>Minor Lydian</v>
      </c>
      <c r="BY141" s="78" t="str">
        <f t="shared" ca="1" si="248"/>
        <v>Eb</v>
      </c>
      <c r="BZ141" s="78" t="str">
        <f t="shared" ca="1" si="249"/>
        <v>Eb</v>
      </c>
      <c r="CA141" s="78" t="str">
        <f t="shared" ca="1" si="250"/>
        <v>F</v>
      </c>
      <c r="CB141" s="78" t="str">
        <f t="shared" ca="1" si="251"/>
        <v>G</v>
      </c>
      <c r="CC141" s="78" t="str">
        <f t="shared" ca="1" si="221"/>
        <v>A</v>
      </c>
      <c r="CD141" s="78" t="str">
        <f t="shared" ca="1" si="222"/>
        <v>Bb</v>
      </c>
      <c r="CE141" s="78" t="str">
        <f t="shared" ca="1" si="223"/>
        <v>B</v>
      </c>
      <c r="CF141" s="78" t="str">
        <f t="shared" ca="1" si="224"/>
        <v>Db</v>
      </c>
      <c r="CG141" s="78" t="str">
        <f t="shared" ca="1" si="225"/>
        <v/>
      </c>
      <c r="CH141" s="79" t="str">
        <f t="shared" ca="1" si="226"/>
        <v>Eb maj</v>
      </c>
      <c r="CI141" s="79" t="str">
        <f t="shared" ca="1" si="227"/>
        <v>F alt b</v>
      </c>
      <c r="CJ141" s="79" t="str">
        <f t="shared" ca="1" si="228"/>
        <v>G dim</v>
      </c>
      <c r="CK141" s="79" t="str">
        <f t="shared" ca="1" si="229"/>
        <v>*B7</v>
      </c>
      <c r="CL141" s="79" t="str">
        <f t="shared" ca="1" si="230"/>
        <v>Bb min</v>
      </c>
      <c r="CM141" s="79" t="str">
        <f t="shared" ca="1" si="231"/>
        <v>B aug</v>
      </c>
      <c r="CN141" s="79" t="str">
        <f t="shared" ca="1" si="232"/>
        <v>Db aug</v>
      </c>
      <c r="CO141" s="79" t="str">
        <f t="shared" ca="1" si="233"/>
        <v/>
      </c>
      <c r="CP141" s="80">
        <f t="shared" ca="1" si="252"/>
        <v>42.857142857142854</v>
      </c>
      <c r="CQ141" s="78">
        <f t="shared" ca="1" si="253"/>
        <v>6</v>
      </c>
      <c r="DA141" s="81">
        <f t="shared" ca="1" si="268"/>
        <v>6</v>
      </c>
      <c r="DB141" s="82">
        <f t="shared" ca="1" si="269"/>
        <v>32</v>
      </c>
      <c r="DC141" s="83">
        <f t="shared" ca="1" si="270"/>
        <v>238</v>
      </c>
      <c r="DD141" s="52" t="str">
        <f t="shared" ca="1" si="263"/>
        <v>A247</v>
      </c>
      <c r="DE141" s="51"/>
      <c r="DF141" s="52" t="str">
        <f t="shared" ca="1" si="264"/>
        <v>A247</v>
      </c>
      <c r="DG141" s="84">
        <f ca="1">VLOOKUP($BJ$6,INDIRECT($BT141):$BP$861,2,FALSE)</f>
        <v>239</v>
      </c>
      <c r="DH141" s="79" t="str">
        <f t="shared" ca="1" si="254"/>
        <v>Minor Lydian</v>
      </c>
      <c r="DI141" s="78" t="str">
        <f t="shared" ca="1" si="255"/>
        <v>Eb</v>
      </c>
      <c r="DJ141" s="78" t="str">
        <f t="shared" ca="1" si="256"/>
        <v>Eb</v>
      </c>
      <c r="DK141" s="78" t="str">
        <f t="shared" ca="1" si="257"/>
        <v>F</v>
      </c>
      <c r="DL141" s="78" t="str">
        <f t="shared" ca="1" si="258"/>
        <v>G</v>
      </c>
      <c r="DM141" s="78" t="str">
        <f t="shared" ca="1" si="234"/>
        <v>A</v>
      </c>
      <c r="DN141" s="78" t="str">
        <f t="shared" ca="1" si="235"/>
        <v>Bb</v>
      </c>
      <c r="DO141" s="78" t="str">
        <f t="shared" ca="1" si="236"/>
        <v>B</v>
      </c>
      <c r="DP141" s="78" t="str">
        <f t="shared" ca="1" si="237"/>
        <v>Db</v>
      </c>
      <c r="DQ141" s="78" t="str">
        <f t="shared" ca="1" si="238"/>
        <v/>
      </c>
      <c r="DR141" s="79" t="str">
        <f t="shared" ca="1" si="239"/>
        <v>Eb maj</v>
      </c>
      <c r="DS141" s="79" t="str">
        <f t="shared" ca="1" si="240"/>
        <v>F alt b</v>
      </c>
      <c r="DT141" s="79" t="str">
        <f t="shared" ca="1" si="241"/>
        <v>G dim</v>
      </c>
      <c r="DU141" s="79" t="str">
        <f t="shared" ca="1" si="242"/>
        <v>*B7</v>
      </c>
      <c r="DV141" s="79" t="str">
        <f t="shared" ca="1" si="243"/>
        <v>Bb min</v>
      </c>
      <c r="DW141" s="79" t="str">
        <f t="shared" ca="1" si="244"/>
        <v>B aug</v>
      </c>
      <c r="DX141" s="79" t="str">
        <f t="shared" ca="1" si="245"/>
        <v>Db aug</v>
      </c>
      <c r="DY141" s="79" t="str">
        <f t="shared" ca="1" si="246"/>
        <v/>
      </c>
      <c r="DZ141" s="80">
        <f t="shared" ca="1" si="259"/>
        <v>42.857142857142854</v>
      </c>
      <c r="EA141" s="78">
        <f t="shared" ca="1" si="260"/>
        <v>6</v>
      </c>
    </row>
    <row r="142" spans="1:131" s="85" customFormat="1" ht="16.2" thickBot="1" x14ac:dyDescent="0.35">
      <c r="A142" s="289">
        <f t="shared" ca="1" si="276"/>
        <v>7</v>
      </c>
      <c r="B142" s="303">
        <f t="shared" si="212"/>
        <v>134</v>
      </c>
      <c r="C142" s="304" t="s">
        <v>271</v>
      </c>
      <c r="D142" s="303" t="s">
        <v>1</v>
      </c>
      <c r="E142" s="303">
        <v>5</v>
      </c>
      <c r="F142" s="305">
        <v>2</v>
      </c>
      <c r="G142" s="305">
        <v>2</v>
      </c>
      <c r="H142" s="305">
        <v>3</v>
      </c>
      <c r="I142" s="305">
        <v>2</v>
      </c>
      <c r="J142" s="305">
        <v>3</v>
      </c>
      <c r="K142" s="305"/>
      <c r="L142" s="305"/>
      <c r="M142" s="305"/>
      <c r="N142" s="305">
        <f>SUM($F142:G142)</f>
        <v>4</v>
      </c>
      <c r="O142" s="305">
        <f>SUM($F142:H142)</f>
        <v>7</v>
      </c>
      <c r="P142" s="305">
        <f>SUM($F142:I142)</f>
        <v>9</v>
      </c>
      <c r="Q142" s="305">
        <f>SUM($F142:J142)</f>
        <v>12</v>
      </c>
      <c r="R142" s="305"/>
      <c r="S142" s="305"/>
      <c r="T142" s="305"/>
      <c r="U142" s="304"/>
      <c r="V142" s="303" t="str">
        <f t="shared" si="186"/>
        <v>Db</v>
      </c>
      <c r="W142" s="303" t="str">
        <f t="shared" ca="1" si="187"/>
        <v>Eb</v>
      </c>
      <c r="X142" s="303" t="str">
        <f t="shared" ca="1" si="188"/>
        <v>F</v>
      </c>
      <c r="Y142" s="303" t="str">
        <f t="shared" ca="1" si="189"/>
        <v>Ab</v>
      </c>
      <c r="Z142" s="303" t="str">
        <f t="shared" ca="1" si="190"/>
        <v>Bb</v>
      </c>
      <c r="AA142" s="303" t="str">
        <f t="shared" ca="1" si="191"/>
        <v>Db</v>
      </c>
      <c r="AB142" s="303"/>
      <c r="AC142" s="303"/>
      <c r="AD142" s="304">
        <f t="shared" si="194"/>
        <v>166</v>
      </c>
      <c r="AE142" s="304">
        <f t="shared" ca="1" si="195"/>
        <v>167</v>
      </c>
      <c r="AF142" s="304">
        <f t="shared" ca="1" si="196"/>
        <v>70</v>
      </c>
      <c r="AG142" s="304">
        <f t="shared" ca="1" si="197"/>
        <v>163</v>
      </c>
      <c r="AH142" s="304">
        <f t="shared" ca="1" si="198"/>
        <v>164</v>
      </c>
      <c r="AI142" s="304"/>
      <c r="AJ142" s="304"/>
      <c r="AK142" s="304"/>
      <c r="AL142" s="301" t="str">
        <f ca="1">_xlfn.CONCAT("*",Z142," min")</f>
        <v>*Bb min</v>
      </c>
      <c r="AM142" s="294" t="str">
        <f ca="1">_xlfn.CONCAT(W142," sus4/7")</f>
        <v>Eb sus4/7</v>
      </c>
      <c r="AN142" s="294" t="str">
        <f ca="1">_xlfn.CONCAT(X142," sus4/7")</f>
        <v>F sus4/7</v>
      </c>
      <c r="AO142" s="301" t="str">
        <f ca="1">_xlfn.CONCAT(Y142," sus4/6 -or-","*", V142," maj")</f>
        <v>Ab sus4/6 -or-*Db maj</v>
      </c>
      <c r="AP142" s="294" t="str">
        <f ca="1">_xlfn.CONCAT(Z142," sus4/7")</f>
        <v>Bb sus4/7</v>
      </c>
      <c r="AQ142" s="294"/>
      <c r="AR142" s="294"/>
      <c r="AS142" s="294"/>
      <c r="AT142" s="294" t="str">
        <f t="shared" ref="AT142:AT149" ca="1" si="278">IF(AT$9=$AD142,1,IF(AT$9=$AE142,1,IF(AT$9=$AF142,1,IF(AT$9=$AG142,1,IF(AT$9=$AH142,1,"")))))</f>
        <v/>
      </c>
      <c r="AU142" s="294" t="str">
        <f t="shared" ca="1" si="277"/>
        <v/>
      </c>
      <c r="AV142" s="294" t="str">
        <f t="shared" ca="1" si="277"/>
        <v/>
      </c>
      <c r="AW142" s="294">
        <f t="shared" ca="1" si="277"/>
        <v>1</v>
      </c>
      <c r="AX142" s="294" t="str">
        <f t="shared" ca="1" si="277"/>
        <v/>
      </c>
      <c r="AY142" s="294">
        <f t="shared" ca="1" si="277"/>
        <v>1</v>
      </c>
      <c r="AZ142" s="294" t="str">
        <f t="shared" ca="1" si="277"/>
        <v/>
      </c>
      <c r="BA142" s="294" t="str">
        <f t="shared" ca="1" si="277"/>
        <v/>
      </c>
      <c r="BB142" s="294" t="str">
        <f t="shared" ca="1" si="277"/>
        <v/>
      </c>
      <c r="BC142" s="294" t="str">
        <f t="shared" ca="1" si="277"/>
        <v/>
      </c>
      <c r="BD142" s="294" t="str">
        <f t="shared" ca="1" si="277"/>
        <v/>
      </c>
      <c r="BE142" s="294" t="str">
        <f t="shared" ca="1" si="277"/>
        <v/>
      </c>
      <c r="BF142" s="289">
        <f t="shared" ca="1" si="202"/>
        <v>2</v>
      </c>
      <c r="BG142" s="302">
        <f t="shared" ca="1" si="203"/>
        <v>40</v>
      </c>
      <c r="BH142" s="289">
        <f t="shared" ca="1" si="204"/>
        <v>7</v>
      </c>
      <c r="BI142" s="289" t="str">
        <f t="shared" ca="1" si="205"/>
        <v/>
      </c>
      <c r="BJ142" s="289" t="str">
        <f t="shared" ca="1" si="206"/>
        <v/>
      </c>
      <c r="BK142" s="289" t="str">
        <f t="shared" ca="1" si="207"/>
        <v/>
      </c>
      <c r="BL142" s="289" t="str">
        <f t="shared" ca="1" si="208"/>
        <v/>
      </c>
      <c r="BM142" s="289" t="str">
        <f t="shared" ca="1" si="209"/>
        <v/>
      </c>
      <c r="BN142" s="289" t="str">
        <f t="shared" ca="1" si="210"/>
        <v/>
      </c>
      <c r="BO142" s="289">
        <f t="shared" ca="1" si="211"/>
        <v>1</v>
      </c>
      <c r="BP142" s="289"/>
      <c r="BQ142" s="83">
        <f t="shared" ca="1" si="265"/>
        <v>6</v>
      </c>
      <c r="BR142" s="82">
        <f t="shared" ca="1" si="266"/>
        <v>33</v>
      </c>
      <c r="BS142" s="83">
        <f t="shared" ca="1" si="267"/>
        <v>239</v>
      </c>
      <c r="BT142" s="52" t="str">
        <f t="shared" ca="1" si="261"/>
        <v>A248</v>
      </c>
      <c r="BU142" s="51"/>
      <c r="BV142" s="52" t="str">
        <f t="shared" ca="1" si="262"/>
        <v>A248</v>
      </c>
      <c r="BW142" s="84">
        <f ca="1">VLOOKUP($BJ$6,INDIRECT($BT142):$BP$861,2,FALSE)</f>
        <v>240</v>
      </c>
      <c r="BX142" s="79" t="str">
        <f t="shared" ca="1" si="247"/>
        <v>Myxolydian</v>
      </c>
      <c r="BY142" s="78" t="str">
        <f t="shared" ca="1" si="248"/>
        <v>Eb</v>
      </c>
      <c r="BZ142" s="78" t="str">
        <f t="shared" ca="1" si="249"/>
        <v>Eb</v>
      </c>
      <c r="CA142" s="78" t="str">
        <f t="shared" ca="1" si="250"/>
        <v>F</v>
      </c>
      <c r="CB142" s="78" t="str">
        <f t="shared" ca="1" si="251"/>
        <v>G</v>
      </c>
      <c r="CC142" s="78" t="str">
        <f t="shared" ca="1" si="221"/>
        <v>Ab</v>
      </c>
      <c r="CD142" s="78" t="str">
        <f t="shared" ca="1" si="222"/>
        <v>Bb</v>
      </c>
      <c r="CE142" s="78" t="str">
        <f t="shared" ca="1" si="223"/>
        <v>C</v>
      </c>
      <c r="CF142" s="78" t="str">
        <f t="shared" ca="1" si="224"/>
        <v>Db</v>
      </c>
      <c r="CG142" s="78" t="str">
        <f t="shared" ca="1" si="225"/>
        <v/>
      </c>
      <c r="CH142" s="79" t="str">
        <f t="shared" ca="1" si="226"/>
        <v>Eb maj</v>
      </c>
      <c r="CI142" s="79" t="str">
        <f t="shared" ca="1" si="227"/>
        <v>F min</v>
      </c>
      <c r="CJ142" s="79" t="str">
        <f t="shared" ca="1" si="228"/>
        <v>G dim</v>
      </c>
      <c r="CK142" s="79" t="str">
        <f t="shared" ca="1" si="229"/>
        <v>Ab maj</v>
      </c>
      <c r="CL142" s="79" t="str">
        <f t="shared" ca="1" si="230"/>
        <v>Bb min</v>
      </c>
      <c r="CM142" s="79" t="str">
        <f t="shared" ca="1" si="231"/>
        <v>C min</v>
      </c>
      <c r="CN142" s="79" t="str">
        <f t="shared" ca="1" si="232"/>
        <v>Db maj</v>
      </c>
      <c r="CO142" s="79" t="str">
        <f t="shared" ca="1" si="233"/>
        <v/>
      </c>
      <c r="CP142" s="80">
        <f t="shared" ca="1" si="252"/>
        <v>42.857142857142854</v>
      </c>
      <c r="CQ142" s="78">
        <f t="shared" ca="1" si="253"/>
        <v>6</v>
      </c>
      <c r="DA142" s="81">
        <f t="shared" ca="1" si="268"/>
        <v>6</v>
      </c>
      <c r="DB142" s="82">
        <f t="shared" ca="1" si="269"/>
        <v>33</v>
      </c>
      <c r="DC142" s="83">
        <f t="shared" ca="1" si="270"/>
        <v>239</v>
      </c>
      <c r="DD142" s="52" t="str">
        <f t="shared" ca="1" si="263"/>
        <v>A248</v>
      </c>
      <c r="DE142" s="51"/>
      <c r="DF142" s="52" t="str">
        <f t="shared" ca="1" si="264"/>
        <v>A248</v>
      </c>
      <c r="DG142" s="84">
        <f ca="1">VLOOKUP($BJ$6,INDIRECT($BT142):$BP$861,2,FALSE)</f>
        <v>240</v>
      </c>
      <c r="DH142" s="79" t="str">
        <f t="shared" ca="1" si="254"/>
        <v>Myxolydian</v>
      </c>
      <c r="DI142" s="78" t="str">
        <f t="shared" ca="1" si="255"/>
        <v>Eb</v>
      </c>
      <c r="DJ142" s="78" t="str">
        <f t="shared" ca="1" si="256"/>
        <v>Eb</v>
      </c>
      <c r="DK142" s="78" t="str">
        <f t="shared" ca="1" si="257"/>
        <v>F</v>
      </c>
      <c r="DL142" s="78" t="str">
        <f t="shared" ca="1" si="258"/>
        <v>G</v>
      </c>
      <c r="DM142" s="78" t="str">
        <f t="shared" ca="1" si="234"/>
        <v>Ab</v>
      </c>
      <c r="DN142" s="78" t="str">
        <f t="shared" ca="1" si="235"/>
        <v>Bb</v>
      </c>
      <c r="DO142" s="78" t="str">
        <f t="shared" ca="1" si="236"/>
        <v>C</v>
      </c>
      <c r="DP142" s="78" t="str">
        <f t="shared" ca="1" si="237"/>
        <v>Db</v>
      </c>
      <c r="DQ142" s="78" t="str">
        <f t="shared" ca="1" si="238"/>
        <v/>
      </c>
      <c r="DR142" s="79" t="str">
        <f t="shared" ca="1" si="239"/>
        <v>Eb maj</v>
      </c>
      <c r="DS142" s="79" t="str">
        <f t="shared" ca="1" si="240"/>
        <v>F min</v>
      </c>
      <c r="DT142" s="79" t="str">
        <f t="shared" ca="1" si="241"/>
        <v>G dim</v>
      </c>
      <c r="DU142" s="79" t="str">
        <f t="shared" ca="1" si="242"/>
        <v>Ab maj</v>
      </c>
      <c r="DV142" s="79" t="str">
        <f t="shared" ca="1" si="243"/>
        <v>Bb min</v>
      </c>
      <c r="DW142" s="79" t="str">
        <f t="shared" ca="1" si="244"/>
        <v>C min</v>
      </c>
      <c r="DX142" s="79" t="str">
        <f t="shared" ca="1" si="245"/>
        <v>Db maj</v>
      </c>
      <c r="DY142" s="79" t="str">
        <f t="shared" ca="1" si="246"/>
        <v/>
      </c>
      <c r="DZ142" s="80">
        <f t="shared" ca="1" si="259"/>
        <v>42.857142857142854</v>
      </c>
      <c r="EA142" s="78">
        <f t="shared" ca="1" si="260"/>
        <v>6</v>
      </c>
    </row>
    <row r="143" spans="1:131" s="85" customFormat="1" ht="16.2" thickBot="1" x14ac:dyDescent="0.35">
      <c r="A143" s="289" t="str">
        <f t="shared" ca="1" si="276"/>
        <v/>
      </c>
      <c r="B143" s="303">
        <f t="shared" si="212"/>
        <v>135</v>
      </c>
      <c r="C143" s="304" t="s">
        <v>272</v>
      </c>
      <c r="D143" s="303" t="s">
        <v>1</v>
      </c>
      <c r="E143" s="303">
        <v>5</v>
      </c>
      <c r="F143" s="305">
        <v>1</v>
      </c>
      <c r="G143" s="305">
        <v>2</v>
      </c>
      <c r="H143" s="305">
        <v>4</v>
      </c>
      <c r="I143" s="305">
        <v>1</v>
      </c>
      <c r="J143" s="305">
        <v>4</v>
      </c>
      <c r="K143" s="305"/>
      <c r="L143" s="305"/>
      <c r="M143" s="305"/>
      <c r="N143" s="305">
        <f>SUM($F143:G143)</f>
        <v>3</v>
      </c>
      <c r="O143" s="305">
        <f>SUM($F143:H143)</f>
        <v>7</v>
      </c>
      <c r="P143" s="305">
        <f>SUM($F143:I143)</f>
        <v>8</v>
      </c>
      <c r="Q143" s="305">
        <f>SUM($F143:J143)</f>
        <v>12</v>
      </c>
      <c r="R143" s="305"/>
      <c r="S143" s="305"/>
      <c r="T143" s="305"/>
      <c r="U143" s="304"/>
      <c r="V143" s="303" t="str">
        <f t="shared" si="186"/>
        <v>Db</v>
      </c>
      <c r="W143" s="303" t="str">
        <f t="shared" ca="1" si="187"/>
        <v>D</v>
      </c>
      <c r="X143" s="303" t="str">
        <f t="shared" ca="1" si="188"/>
        <v>E</v>
      </c>
      <c r="Y143" s="303" t="str">
        <f t="shared" ca="1" si="189"/>
        <v>Ab</v>
      </c>
      <c r="Z143" s="303" t="str">
        <f t="shared" ca="1" si="190"/>
        <v>A</v>
      </c>
      <c r="AA143" s="303" t="str">
        <f t="shared" ca="1" si="191"/>
        <v>Db</v>
      </c>
      <c r="AB143" s="303"/>
      <c r="AC143" s="303"/>
      <c r="AD143" s="304">
        <f t="shared" si="194"/>
        <v>166</v>
      </c>
      <c r="AE143" s="304">
        <f t="shared" ca="1" si="195"/>
        <v>68</v>
      </c>
      <c r="AF143" s="304">
        <f t="shared" ca="1" si="196"/>
        <v>69</v>
      </c>
      <c r="AG143" s="304">
        <f t="shared" ca="1" si="197"/>
        <v>163</v>
      </c>
      <c r="AH143" s="304">
        <f t="shared" ca="1" si="198"/>
        <v>65</v>
      </c>
      <c r="AI143" s="304"/>
      <c r="AJ143" s="304"/>
      <c r="AK143" s="304"/>
      <c r="AL143" s="301" t="str">
        <f ca="1">_xlfn.CONCAT("*",Z143," maj")</f>
        <v>*A maj</v>
      </c>
      <c r="AM143" s="301" t="str">
        <f>_xlfn.CONCAT("*",V143," sus b2")</f>
        <v>*Db sus b2</v>
      </c>
      <c r="AN143" s="294" t="str">
        <f ca="1">_xlfn.CONCAT(X143," sus4/7")</f>
        <v>E sus4/7</v>
      </c>
      <c r="AO143" s="301" t="str">
        <f>_xlfn.CONCAT("*", V143," min")</f>
        <v>*Db min</v>
      </c>
      <c r="AP143" s="294" t="str">
        <f ca="1">_xlfn.CONCAT(Z143," sus4/M7")</f>
        <v>A sus4/M7</v>
      </c>
      <c r="AQ143" s="294"/>
      <c r="AR143" s="294"/>
      <c r="AS143" s="294"/>
      <c r="AT143" s="294" t="str">
        <f t="shared" ca="1" si="278"/>
        <v/>
      </c>
      <c r="AU143" s="294" t="str">
        <f t="shared" ca="1" si="277"/>
        <v/>
      </c>
      <c r="AV143" s="294" t="str">
        <f t="shared" ca="1" si="277"/>
        <v/>
      </c>
      <c r="AW143" s="294" t="str">
        <f t="shared" ca="1" si="277"/>
        <v/>
      </c>
      <c r="AX143" s="294" t="str">
        <f t="shared" ca="1" si="277"/>
        <v/>
      </c>
      <c r="AY143" s="294" t="str">
        <f t="shared" ca="1" si="277"/>
        <v/>
      </c>
      <c r="AZ143" s="294" t="str">
        <f t="shared" ca="1" si="277"/>
        <v/>
      </c>
      <c r="BA143" s="294" t="str">
        <f t="shared" ca="1" si="277"/>
        <v/>
      </c>
      <c r="BB143" s="294" t="str">
        <f t="shared" ca="1" si="277"/>
        <v/>
      </c>
      <c r="BC143" s="294" t="str">
        <f t="shared" ca="1" si="277"/>
        <v/>
      </c>
      <c r="BD143" s="294" t="str">
        <f t="shared" ca="1" si="277"/>
        <v/>
      </c>
      <c r="BE143" s="294" t="str">
        <f t="shared" ca="1" si="277"/>
        <v/>
      </c>
      <c r="BF143" s="289">
        <f t="shared" ca="1" si="202"/>
        <v>0</v>
      </c>
      <c r="BG143" s="302">
        <f t="shared" ca="1" si="203"/>
        <v>0</v>
      </c>
      <c r="BH143" s="289" t="str">
        <f t="shared" ca="1" si="204"/>
        <v/>
      </c>
      <c r="BI143" s="289" t="str">
        <f t="shared" ca="1" si="205"/>
        <v/>
      </c>
      <c r="BJ143" s="289" t="str">
        <f t="shared" ca="1" si="206"/>
        <v/>
      </c>
      <c r="BK143" s="289" t="str">
        <f t="shared" ca="1" si="207"/>
        <v/>
      </c>
      <c r="BL143" s="289" t="str">
        <f t="shared" ca="1" si="208"/>
        <v/>
      </c>
      <c r="BM143" s="289" t="str">
        <f t="shared" ca="1" si="209"/>
        <v/>
      </c>
      <c r="BN143" s="289" t="str">
        <f t="shared" ca="1" si="210"/>
        <v/>
      </c>
      <c r="BO143" s="289" t="str">
        <f t="shared" ca="1" si="211"/>
        <v/>
      </c>
      <c r="BP143" s="289"/>
      <c r="BQ143" s="83">
        <f t="shared" ca="1" si="265"/>
        <v>6</v>
      </c>
      <c r="BR143" s="82">
        <f t="shared" ca="1" si="266"/>
        <v>34</v>
      </c>
      <c r="BS143" s="83">
        <f t="shared" ca="1" si="267"/>
        <v>240</v>
      </c>
      <c r="BT143" s="52" t="str">
        <f t="shared" ca="1" si="261"/>
        <v>A249</v>
      </c>
      <c r="BU143" s="51"/>
      <c r="BV143" s="52" t="str">
        <f t="shared" ca="1" si="262"/>
        <v>A250</v>
      </c>
      <c r="BW143" s="84">
        <f ca="1">VLOOKUP($BJ$6,INDIRECT($BT143):$BP$861,2,FALSE)</f>
        <v>242</v>
      </c>
      <c r="BX143" s="79" t="str">
        <f t="shared" ca="1" si="247"/>
        <v>Myxolydian b6 {or b13} (also Hindu)</v>
      </c>
      <c r="BY143" s="78" t="str">
        <f t="shared" ca="1" si="248"/>
        <v>Eb</v>
      </c>
      <c r="BZ143" s="78" t="str">
        <f t="shared" ca="1" si="249"/>
        <v>Eb</v>
      </c>
      <c r="CA143" s="78" t="str">
        <f t="shared" ca="1" si="250"/>
        <v>F</v>
      </c>
      <c r="CB143" s="78" t="str">
        <f t="shared" ca="1" si="251"/>
        <v>G</v>
      </c>
      <c r="CC143" s="78" t="str">
        <f t="shared" ca="1" si="221"/>
        <v>Ab</v>
      </c>
      <c r="CD143" s="78" t="str">
        <f t="shared" ca="1" si="222"/>
        <v>Bb</v>
      </c>
      <c r="CE143" s="78" t="str">
        <f t="shared" ca="1" si="223"/>
        <v>B</v>
      </c>
      <c r="CF143" s="78" t="str">
        <f t="shared" ca="1" si="224"/>
        <v>Db</v>
      </c>
      <c r="CG143" s="78" t="str">
        <f t="shared" ca="1" si="225"/>
        <v/>
      </c>
      <c r="CH143" s="79" t="str">
        <f t="shared" ca="1" si="226"/>
        <v>Eb maj</v>
      </c>
      <c r="CI143" s="79" t="str">
        <f t="shared" ca="1" si="227"/>
        <v>F dim</v>
      </c>
      <c r="CJ143" s="79" t="str">
        <f t="shared" ca="1" si="228"/>
        <v>G dim</v>
      </c>
      <c r="CK143" s="79" t="str">
        <f t="shared" ca="1" si="229"/>
        <v>Ab min</v>
      </c>
      <c r="CL143" s="79" t="str">
        <f t="shared" ca="1" si="230"/>
        <v>Bb min</v>
      </c>
      <c r="CM143" s="79" t="str">
        <f t="shared" ca="1" si="231"/>
        <v>B aug</v>
      </c>
      <c r="CN143" s="79" t="str">
        <f t="shared" ca="1" si="232"/>
        <v>Db maj</v>
      </c>
      <c r="CO143" s="79" t="str">
        <f t="shared" ca="1" si="233"/>
        <v/>
      </c>
      <c r="CP143" s="80">
        <f t="shared" ca="1" si="252"/>
        <v>42.857142857142854</v>
      </c>
      <c r="CQ143" s="78">
        <f t="shared" ca="1" si="253"/>
        <v>6</v>
      </c>
      <c r="DA143" s="81">
        <f t="shared" ca="1" si="268"/>
        <v>6</v>
      </c>
      <c r="DB143" s="82">
        <f t="shared" ca="1" si="269"/>
        <v>34</v>
      </c>
      <c r="DC143" s="83">
        <f t="shared" ca="1" si="270"/>
        <v>240</v>
      </c>
      <c r="DD143" s="52" t="str">
        <f t="shared" ca="1" si="263"/>
        <v>A249</v>
      </c>
      <c r="DE143" s="51"/>
      <c r="DF143" s="52" t="str">
        <f t="shared" ca="1" si="264"/>
        <v>A250</v>
      </c>
      <c r="DG143" s="84">
        <f ca="1">VLOOKUP($BJ$6,INDIRECT($BT143):$BP$861,2,FALSE)</f>
        <v>242</v>
      </c>
      <c r="DH143" s="79" t="str">
        <f t="shared" ca="1" si="254"/>
        <v>Myxolydian b6 {or b13} (also Hindu)</v>
      </c>
      <c r="DI143" s="78" t="str">
        <f t="shared" ca="1" si="255"/>
        <v>Eb</v>
      </c>
      <c r="DJ143" s="78" t="str">
        <f t="shared" ca="1" si="256"/>
        <v>Eb</v>
      </c>
      <c r="DK143" s="78" t="str">
        <f t="shared" ca="1" si="257"/>
        <v>F</v>
      </c>
      <c r="DL143" s="78" t="str">
        <f t="shared" ca="1" si="258"/>
        <v>G</v>
      </c>
      <c r="DM143" s="78" t="str">
        <f t="shared" ca="1" si="234"/>
        <v>Ab</v>
      </c>
      <c r="DN143" s="78" t="str">
        <f t="shared" ca="1" si="235"/>
        <v>Bb</v>
      </c>
      <c r="DO143" s="78" t="str">
        <f t="shared" ca="1" si="236"/>
        <v>B</v>
      </c>
      <c r="DP143" s="78" t="str">
        <f t="shared" ca="1" si="237"/>
        <v>Db</v>
      </c>
      <c r="DQ143" s="78" t="str">
        <f t="shared" ca="1" si="238"/>
        <v/>
      </c>
      <c r="DR143" s="79" t="str">
        <f t="shared" ca="1" si="239"/>
        <v>Eb maj</v>
      </c>
      <c r="DS143" s="79" t="str">
        <f t="shared" ca="1" si="240"/>
        <v>F dim</v>
      </c>
      <c r="DT143" s="79" t="str">
        <f t="shared" ca="1" si="241"/>
        <v>G dim</v>
      </c>
      <c r="DU143" s="79" t="str">
        <f t="shared" ca="1" si="242"/>
        <v>Ab min</v>
      </c>
      <c r="DV143" s="79" t="str">
        <f t="shared" ca="1" si="243"/>
        <v>Bb min</v>
      </c>
      <c r="DW143" s="79" t="str">
        <f t="shared" ca="1" si="244"/>
        <v>B aug</v>
      </c>
      <c r="DX143" s="79" t="str">
        <f t="shared" ca="1" si="245"/>
        <v>Db maj</v>
      </c>
      <c r="DY143" s="79" t="str">
        <f t="shared" ca="1" si="246"/>
        <v/>
      </c>
      <c r="DZ143" s="80">
        <f t="shared" ca="1" si="259"/>
        <v>42.857142857142854</v>
      </c>
      <c r="EA143" s="78">
        <f t="shared" ca="1" si="260"/>
        <v>6</v>
      </c>
    </row>
    <row r="144" spans="1:131" s="85" customFormat="1" ht="16.2" thickBot="1" x14ac:dyDescent="0.35">
      <c r="A144" s="289">
        <f t="shared" ca="1" si="276"/>
        <v>7</v>
      </c>
      <c r="B144" s="303">
        <f t="shared" si="212"/>
        <v>136</v>
      </c>
      <c r="C144" s="304" t="s">
        <v>52</v>
      </c>
      <c r="D144" s="303" t="s">
        <v>1</v>
      </c>
      <c r="E144" s="303">
        <v>5</v>
      </c>
      <c r="F144" s="305">
        <v>4</v>
      </c>
      <c r="G144" s="305">
        <v>2</v>
      </c>
      <c r="H144" s="305">
        <v>1</v>
      </c>
      <c r="I144" s="305">
        <v>4</v>
      </c>
      <c r="J144" s="305">
        <v>1</v>
      </c>
      <c r="K144" s="305"/>
      <c r="L144" s="305"/>
      <c r="M144" s="305"/>
      <c r="N144" s="305">
        <f>SUM($F144:G144)</f>
        <v>6</v>
      </c>
      <c r="O144" s="305">
        <f>SUM($F144:H144)</f>
        <v>7</v>
      </c>
      <c r="P144" s="305">
        <f>SUM($F144:I144)</f>
        <v>11</v>
      </c>
      <c r="Q144" s="305">
        <f>SUM($F144:J144)</f>
        <v>12</v>
      </c>
      <c r="R144" s="305"/>
      <c r="S144" s="305"/>
      <c r="T144" s="305"/>
      <c r="U144" s="304"/>
      <c r="V144" s="303" t="str">
        <f t="shared" si="186"/>
        <v>Db</v>
      </c>
      <c r="W144" s="303" t="str">
        <f t="shared" ca="1" si="187"/>
        <v>F</v>
      </c>
      <c r="X144" s="303" t="str">
        <f t="shared" ca="1" si="188"/>
        <v>G</v>
      </c>
      <c r="Y144" s="303" t="str">
        <f t="shared" ca="1" si="189"/>
        <v>Ab</v>
      </c>
      <c r="Z144" s="303" t="str">
        <f t="shared" ca="1" si="190"/>
        <v>C</v>
      </c>
      <c r="AA144" s="303" t="str">
        <f t="shared" ca="1" si="191"/>
        <v>Db</v>
      </c>
      <c r="AB144" s="303"/>
      <c r="AC144" s="303"/>
      <c r="AD144" s="304">
        <f t="shared" si="194"/>
        <v>166</v>
      </c>
      <c r="AE144" s="304">
        <f t="shared" ca="1" si="195"/>
        <v>70</v>
      </c>
      <c r="AF144" s="304">
        <f t="shared" ca="1" si="196"/>
        <v>71</v>
      </c>
      <c r="AG144" s="304">
        <f t="shared" ca="1" si="197"/>
        <v>163</v>
      </c>
      <c r="AH144" s="304">
        <f t="shared" ca="1" si="198"/>
        <v>67</v>
      </c>
      <c r="AI144" s="304"/>
      <c r="AJ144" s="304"/>
      <c r="AK144" s="304"/>
      <c r="AL144" s="301" t="str">
        <f ca="1">_xlfn.CONCAT("*",Z144," sus b2")</f>
        <v>*C sus b2</v>
      </c>
      <c r="AM144" s="301" t="str">
        <f>_xlfn.CONCAT("*",V144," maj")</f>
        <v>*Db maj</v>
      </c>
      <c r="AN144" s="294" t="str">
        <f ca="1">_xlfn.CONCAT(X144," sus4/7")</f>
        <v>G sus4/7</v>
      </c>
      <c r="AO144" s="301" t="str">
        <f>_xlfn.CONCAT("*",V144," sus4/M7")</f>
        <v>*Db sus4/M7</v>
      </c>
      <c r="AP144" s="301" t="str">
        <f ca="1">_xlfn.CONCAT("*",W144," min")</f>
        <v>*F min</v>
      </c>
      <c r="AQ144" s="294"/>
      <c r="AR144" s="294"/>
      <c r="AS144" s="294"/>
      <c r="AT144" s="294" t="str">
        <f t="shared" ca="1" si="278"/>
        <v/>
      </c>
      <c r="AU144" s="294" t="str">
        <f t="shared" ca="1" si="277"/>
        <v/>
      </c>
      <c r="AV144" s="294" t="str">
        <f t="shared" ca="1" si="277"/>
        <v/>
      </c>
      <c r="AW144" s="294" t="str">
        <f t="shared" ca="1" si="277"/>
        <v/>
      </c>
      <c r="AX144" s="294" t="str">
        <f t="shared" ca="1" si="277"/>
        <v/>
      </c>
      <c r="AY144" s="294">
        <f t="shared" ca="1" si="277"/>
        <v>1</v>
      </c>
      <c r="AZ144" s="294" t="str">
        <f t="shared" ca="1" si="277"/>
        <v/>
      </c>
      <c r="BA144" s="294">
        <f t="shared" ca="1" si="277"/>
        <v>1</v>
      </c>
      <c r="BB144" s="294" t="str">
        <f t="shared" ca="1" si="277"/>
        <v/>
      </c>
      <c r="BC144" s="294" t="str">
        <f t="shared" ca="1" si="277"/>
        <v/>
      </c>
      <c r="BD144" s="294" t="str">
        <f t="shared" ca="1" si="277"/>
        <v/>
      </c>
      <c r="BE144" s="294" t="str">
        <f t="shared" ca="1" si="277"/>
        <v/>
      </c>
      <c r="BF144" s="289">
        <f t="shared" ca="1" si="202"/>
        <v>2</v>
      </c>
      <c r="BG144" s="302">
        <f t="shared" ca="1" si="203"/>
        <v>40</v>
      </c>
      <c r="BH144" s="289">
        <f t="shared" ca="1" si="204"/>
        <v>7</v>
      </c>
      <c r="BI144" s="289" t="str">
        <f t="shared" ca="1" si="205"/>
        <v/>
      </c>
      <c r="BJ144" s="289" t="str">
        <f t="shared" ca="1" si="206"/>
        <v/>
      </c>
      <c r="BK144" s="289" t="str">
        <f t="shared" ca="1" si="207"/>
        <v/>
      </c>
      <c r="BL144" s="289" t="str">
        <f t="shared" ca="1" si="208"/>
        <v/>
      </c>
      <c r="BM144" s="289" t="str">
        <f t="shared" ca="1" si="209"/>
        <v/>
      </c>
      <c r="BN144" s="289" t="str">
        <f t="shared" ca="1" si="210"/>
        <v/>
      </c>
      <c r="BO144" s="289">
        <f t="shared" ca="1" si="211"/>
        <v>1</v>
      </c>
      <c r="BP144" s="289"/>
      <c r="BQ144" s="83">
        <f t="shared" ca="1" si="265"/>
        <v>6</v>
      </c>
      <c r="BR144" s="82">
        <f t="shared" ca="1" si="266"/>
        <v>35</v>
      </c>
      <c r="BS144" s="83">
        <f t="shared" ca="1" si="267"/>
        <v>242</v>
      </c>
      <c r="BT144" s="52" t="str">
        <f t="shared" ca="1" si="261"/>
        <v>A251</v>
      </c>
      <c r="BU144" s="51"/>
      <c r="BV144" s="52" t="str">
        <f t="shared" ca="1" si="262"/>
        <v>A261</v>
      </c>
      <c r="BW144" s="84">
        <f ca="1">VLOOKUP($BJ$6,INDIRECT($BT144):$BP$861,2,FALSE)</f>
        <v>253</v>
      </c>
      <c r="BX144" s="79" t="str">
        <f t="shared" ca="1" si="247"/>
        <v>Arabian</v>
      </c>
      <c r="BY144" s="78" t="str">
        <f t="shared" ca="1" si="248"/>
        <v>Eb</v>
      </c>
      <c r="BZ144" s="78" t="str">
        <f t="shared" ca="1" si="249"/>
        <v>Eb</v>
      </c>
      <c r="CA144" s="78" t="str">
        <f t="shared" ca="1" si="250"/>
        <v>F</v>
      </c>
      <c r="CB144" s="78" t="str">
        <f t="shared" ca="1" si="251"/>
        <v>G</v>
      </c>
      <c r="CC144" s="78" t="str">
        <f t="shared" ca="1" si="221"/>
        <v>Ab</v>
      </c>
      <c r="CD144" s="78" t="str">
        <f t="shared" ca="1" si="222"/>
        <v>A</v>
      </c>
      <c r="CE144" s="78" t="str">
        <f t="shared" ca="1" si="223"/>
        <v>B</v>
      </c>
      <c r="CF144" s="78" t="str">
        <f t="shared" ca="1" si="224"/>
        <v>Db</v>
      </c>
      <c r="CG144" s="78" t="str">
        <f t="shared" ca="1" si="225"/>
        <v/>
      </c>
      <c r="CH144" s="79" t="str">
        <f t="shared" ca="1" si="226"/>
        <v>Eb alt b</v>
      </c>
      <c r="CI144" s="79" t="str">
        <f t="shared" ca="1" si="227"/>
        <v>F dim</v>
      </c>
      <c r="CJ144" s="79" t="str">
        <f t="shared" ca="1" si="228"/>
        <v>*A7</v>
      </c>
      <c r="CK144" s="79" t="str">
        <f t="shared" ca="1" si="229"/>
        <v>Ab min</v>
      </c>
      <c r="CL144" s="79" t="str">
        <f t="shared" ca="1" si="230"/>
        <v>A aug</v>
      </c>
      <c r="CM144" s="79" t="str">
        <f t="shared" ca="1" si="231"/>
        <v>B aug</v>
      </c>
      <c r="CN144" s="79" t="str">
        <f t="shared" ca="1" si="232"/>
        <v>Db maj</v>
      </c>
      <c r="CO144" s="79" t="str">
        <f t="shared" ca="1" si="233"/>
        <v/>
      </c>
      <c r="CP144" s="80">
        <f t="shared" ca="1" si="252"/>
        <v>42.857142857142854</v>
      </c>
      <c r="CQ144" s="78">
        <f t="shared" ca="1" si="253"/>
        <v>6</v>
      </c>
      <c r="DA144" s="81">
        <f t="shared" ca="1" si="268"/>
        <v>6</v>
      </c>
      <c r="DB144" s="82">
        <f t="shared" ca="1" si="269"/>
        <v>35</v>
      </c>
      <c r="DC144" s="83">
        <f t="shared" ca="1" si="270"/>
        <v>242</v>
      </c>
      <c r="DD144" s="52" t="str">
        <f t="shared" ca="1" si="263"/>
        <v>A251</v>
      </c>
      <c r="DE144" s="51"/>
      <c r="DF144" s="52" t="str">
        <f t="shared" ca="1" si="264"/>
        <v>A261</v>
      </c>
      <c r="DG144" s="84">
        <f ca="1">VLOOKUP($BJ$6,INDIRECT($BT144):$BP$861,2,FALSE)</f>
        <v>253</v>
      </c>
      <c r="DH144" s="79" t="str">
        <f t="shared" ca="1" si="254"/>
        <v>Arabian</v>
      </c>
      <c r="DI144" s="78" t="str">
        <f t="shared" ca="1" si="255"/>
        <v>Eb</v>
      </c>
      <c r="DJ144" s="78" t="str">
        <f t="shared" ca="1" si="256"/>
        <v>Eb</v>
      </c>
      <c r="DK144" s="78" t="str">
        <f t="shared" ca="1" si="257"/>
        <v>F</v>
      </c>
      <c r="DL144" s="78" t="str">
        <f t="shared" ca="1" si="258"/>
        <v>G</v>
      </c>
      <c r="DM144" s="78" t="str">
        <f t="shared" ca="1" si="234"/>
        <v>Ab</v>
      </c>
      <c r="DN144" s="78" t="str">
        <f t="shared" ca="1" si="235"/>
        <v>A</v>
      </c>
      <c r="DO144" s="78" t="str">
        <f t="shared" ca="1" si="236"/>
        <v>B</v>
      </c>
      <c r="DP144" s="78" t="str">
        <f t="shared" ca="1" si="237"/>
        <v>Db</v>
      </c>
      <c r="DQ144" s="78" t="str">
        <f t="shared" ca="1" si="238"/>
        <v/>
      </c>
      <c r="DR144" s="79" t="str">
        <f t="shared" ca="1" si="239"/>
        <v>Eb alt b</v>
      </c>
      <c r="DS144" s="79" t="str">
        <f t="shared" ca="1" si="240"/>
        <v>F dim</v>
      </c>
      <c r="DT144" s="79" t="str">
        <f t="shared" ca="1" si="241"/>
        <v>*A7</v>
      </c>
      <c r="DU144" s="79" t="str">
        <f t="shared" ca="1" si="242"/>
        <v>Ab min</v>
      </c>
      <c r="DV144" s="79" t="str">
        <f t="shared" ca="1" si="243"/>
        <v>A aug</v>
      </c>
      <c r="DW144" s="79" t="str">
        <f t="shared" ca="1" si="244"/>
        <v>B aug</v>
      </c>
      <c r="DX144" s="79" t="str">
        <f t="shared" ca="1" si="245"/>
        <v>Db maj</v>
      </c>
      <c r="DY144" s="79" t="str">
        <f t="shared" ca="1" si="246"/>
        <v/>
      </c>
      <c r="DZ144" s="80">
        <f t="shared" ca="1" si="259"/>
        <v>42.857142857142854</v>
      </c>
      <c r="EA144" s="78">
        <f t="shared" ca="1" si="260"/>
        <v>6</v>
      </c>
    </row>
    <row r="145" spans="1:131" s="85" customFormat="1" ht="16.2" thickBot="1" x14ac:dyDescent="0.35">
      <c r="A145" s="289" t="str">
        <f t="shared" ca="1" si="276"/>
        <v/>
      </c>
      <c r="B145" s="303">
        <f t="shared" si="212"/>
        <v>137</v>
      </c>
      <c r="C145" s="304" t="s">
        <v>53</v>
      </c>
      <c r="D145" s="303" t="s">
        <v>1</v>
      </c>
      <c r="E145" s="303">
        <v>5</v>
      </c>
      <c r="F145" s="305">
        <v>2</v>
      </c>
      <c r="G145" s="305">
        <v>3</v>
      </c>
      <c r="H145" s="305">
        <v>2</v>
      </c>
      <c r="I145" s="305">
        <v>3</v>
      </c>
      <c r="J145" s="305">
        <v>2</v>
      </c>
      <c r="K145" s="305"/>
      <c r="L145" s="305"/>
      <c r="M145" s="305"/>
      <c r="N145" s="305">
        <f>SUM($F145:G145)</f>
        <v>5</v>
      </c>
      <c r="O145" s="305">
        <f>SUM($F145:H145)</f>
        <v>7</v>
      </c>
      <c r="P145" s="305">
        <f>SUM($F145:I145)</f>
        <v>10</v>
      </c>
      <c r="Q145" s="305">
        <f>SUM($F145:J145)</f>
        <v>12</v>
      </c>
      <c r="R145" s="305"/>
      <c r="S145" s="305"/>
      <c r="T145" s="305"/>
      <c r="U145" s="304"/>
      <c r="V145" s="303" t="str">
        <f t="shared" si="186"/>
        <v>Db</v>
      </c>
      <c r="W145" s="303" t="str">
        <f t="shared" ca="1" si="187"/>
        <v>Eb</v>
      </c>
      <c r="X145" s="303" t="str">
        <f t="shared" ca="1" si="188"/>
        <v>Gb</v>
      </c>
      <c r="Y145" s="303" t="str">
        <f t="shared" ca="1" si="189"/>
        <v>Ab</v>
      </c>
      <c r="Z145" s="303" t="str">
        <f t="shared" ca="1" si="190"/>
        <v>B</v>
      </c>
      <c r="AA145" s="303" t="str">
        <f t="shared" ca="1" si="191"/>
        <v>Db</v>
      </c>
      <c r="AB145" s="303"/>
      <c r="AC145" s="303"/>
      <c r="AD145" s="304">
        <f t="shared" si="194"/>
        <v>166</v>
      </c>
      <c r="AE145" s="304">
        <f t="shared" ca="1" si="195"/>
        <v>167</v>
      </c>
      <c r="AF145" s="304">
        <f t="shared" ca="1" si="196"/>
        <v>169</v>
      </c>
      <c r="AG145" s="304">
        <f t="shared" ca="1" si="197"/>
        <v>163</v>
      </c>
      <c r="AH145" s="304">
        <f t="shared" ca="1" si="198"/>
        <v>66</v>
      </c>
      <c r="AI145" s="304"/>
      <c r="AJ145" s="304"/>
      <c r="AK145" s="304"/>
      <c r="AL145" s="294" t="str">
        <f>_xlfn.CONCAT(V145," sus4/7")</f>
        <v>Db sus4/7</v>
      </c>
      <c r="AM145" s="294" t="str">
        <f ca="1">_xlfn.CONCAT(W145," sus4/7")</f>
        <v>Eb sus4/7</v>
      </c>
      <c r="AN145" s="294" t="str">
        <f ca="1">_xlfn.CONCAT(X145," sus4")</f>
        <v>Gb sus4</v>
      </c>
      <c r="AO145" s="294" t="str">
        <f ca="1">_xlfn.CONCAT(Y145," sus4/7")</f>
        <v>Ab sus4/7</v>
      </c>
      <c r="AP145" s="301" t="str">
        <f ca="1">_xlfn.CONCAT("*",Y145," min")</f>
        <v>*Ab min</v>
      </c>
      <c r="AQ145" s="294"/>
      <c r="AR145" s="294"/>
      <c r="AS145" s="294"/>
      <c r="AT145" s="294" t="str">
        <f t="shared" ca="1" si="278"/>
        <v/>
      </c>
      <c r="AU145" s="294" t="str">
        <f t="shared" ca="1" si="277"/>
        <v/>
      </c>
      <c r="AV145" s="294" t="str">
        <f t="shared" ca="1" si="277"/>
        <v/>
      </c>
      <c r="AW145" s="294">
        <f t="shared" ca="1" si="277"/>
        <v>1</v>
      </c>
      <c r="AX145" s="294" t="str">
        <f t="shared" ca="1" si="277"/>
        <v/>
      </c>
      <c r="AY145" s="294" t="str">
        <f t="shared" ca="1" si="277"/>
        <v/>
      </c>
      <c r="AZ145" s="294" t="str">
        <f t="shared" ca="1" si="277"/>
        <v/>
      </c>
      <c r="BA145" s="294" t="str">
        <f t="shared" ca="1" si="277"/>
        <v/>
      </c>
      <c r="BB145" s="294" t="str">
        <f t="shared" ca="1" si="277"/>
        <v/>
      </c>
      <c r="BC145" s="294" t="str">
        <f t="shared" ca="1" si="277"/>
        <v/>
      </c>
      <c r="BD145" s="294" t="str">
        <f t="shared" ca="1" si="277"/>
        <v/>
      </c>
      <c r="BE145" s="294" t="str">
        <f t="shared" ca="1" si="277"/>
        <v/>
      </c>
      <c r="BF145" s="289">
        <f t="shared" ca="1" si="202"/>
        <v>1</v>
      </c>
      <c r="BG145" s="302">
        <f t="shared" ca="1" si="203"/>
        <v>20</v>
      </c>
      <c r="BH145" s="289" t="str">
        <f t="shared" ca="1" si="204"/>
        <v/>
      </c>
      <c r="BI145" s="289" t="str">
        <f t="shared" ca="1" si="205"/>
        <v/>
      </c>
      <c r="BJ145" s="289" t="str">
        <f t="shared" ca="1" si="206"/>
        <v/>
      </c>
      <c r="BK145" s="289" t="str">
        <f t="shared" ca="1" si="207"/>
        <v/>
      </c>
      <c r="BL145" s="289" t="str">
        <f t="shared" ca="1" si="208"/>
        <v/>
      </c>
      <c r="BM145" s="289" t="str">
        <f t="shared" ca="1" si="209"/>
        <v/>
      </c>
      <c r="BN145" s="289" t="str">
        <f t="shared" ca="1" si="210"/>
        <v/>
      </c>
      <c r="BO145" s="289" t="str">
        <f t="shared" ca="1" si="211"/>
        <v/>
      </c>
      <c r="BP145" s="289"/>
      <c r="BQ145" s="83">
        <f t="shared" ca="1" si="265"/>
        <v>6</v>
      </c>
      <c r="BR145" s="82">
        <f t="shared" ca="1" si="266"/>
        <v>36</v>
      </c>
      <c r="BS145" s="83">
        <f t="shared" ca="1" si="267"/>
        <v>253</v>
      </c>
      <c r="BT145" s="52" t="str">
        <f t="shared" ca="1" si="261"/>
        <v>A262</v>
      </c>
      <c r="BU145" s="51"/>
      <c r="BV145" s="52" t="str">
        <f t="shared" ca="1" si="262"/>
        <v>A270</v>
      </c>
      <c r="BW145" s="84">
        <f ca="1">VLOOKUP($BJ$6,INDIRECT($BT145):$BP$861,2,FALSE)</f>
        <v>262</v>
      </c>
      <c r="BX145" s="79" t="str">
        <f t="shared" ca="1" si="247"/>
        <v>Leading whole tone</v>
      </c>
      <c r="BY145" s="78" t="str">
        <f t="shared" ca="1" si="248"/>
        <v>Eb</v>
      </c>
      <c r="BZ145" s="78" t="str">
        <f t="shared" ca="1" si="249"/>
        <v>Eb</v>
      </c>
      <c r="CA145" s="78" t="str">
        <f t="shared" ca="1" si="250"/>
        <v>F</v>
      </c>
      <c r="CB145" s="78" t="str">
        <f t="shared" ca="1" si="251"/>
        <v>G</v>
      </c>
      <c r="CC145" s="78" t="str">
        <f t="shared" ca="1" si="221"/>
        <v>A</v>
      </c>
      <c r="CD145" s="78" t="str">
        <f t="shared" ca="1" si="222"/>
        <v>B</v>
      </c>
      <c r="CE145" s="78" t="str">
        <f t="shared" ca="1" si="223"/>
        <v>Db</v>
      </c>
      <c r="CF145" s="78" t="str">
        <f t="shared" ca="1" si="224"/>
        <v>D</v>
      </c>
      <c r="CG145" s="78" t="str">
        <f t="shared" ca="1" si="225"/>
        <v/>
      </c>
      <c r="CH145" s="79" t="str">
        <f t="shared" ca="1" si="226"/>
        <v>Eb aug</v>
      </c>
      <c r="CI145" s="79" t="str">
        <f t="shared" ca="1" si="227"/>
        <v>F aug</v>
      </c>
      <c r="CJ145" s="79" t="str">
        <f t="shared" ca="1" si="228"/>
        <v>G maj</v>
      </c>
      <c r="CK145" s="79" t="str">
        <f t="shared" ca="1" si="229"/>
        <v>A alt b</v>
      </c>
      <c r="CL145" s="79" t="str">
        <f t="shared" ca="1" si="230"/>
        <v>B dim</v>
      </c>
      <c r="CM145" s="79" t="str">
        <f t="shared" ca="1" si="231"/>
        <v>*Eb7</v>
      </c>
      <c r="CN145" s="79" t="str">
        <f t="shared" ca="1" si="232"/>
        <v>D min</v>
      </c>
      <c r="CO145" s="79" t="str">
        <f t="shared" ca="1" si="233"/>
        <v/>
      </c>
      <c r="CP145" s="80">
        <f t="shared" ca="1" si="252"/>
        <v>42.857142857142854</v>
      </c>
      <c r="CQ145" s="78">
        <f t="shared" ca="1" si="253"/>
        <v>6</v>
      </c>
      <c r="DA145" s="81">
        <f t="shared" ca="1" si="268"/>
        <v>6</v>
      </c>
      <c r="DB145" s="82">
        <f t="shared" ca="1" si="269"/>
        <v>36</v>
      </c>
      <c r="DC145" s="83">
        <f t="shared" ca="1" si="270"/>
        <v>253</v>
      </c>
      <c r="DD145" s="52" t="str">
        <f t="shared" ca="1" si="263"/>
        <v>A262</v>
      </c>
      <c r="DE145" s="51"/>
      <c r="DF145" s="52" t="str">
        <f t="shared" ca="1" si="264"/>
        <v>A270</v>
      </c>
      <c r="DG145" s="84">
        <f ca="1">VLOOKUP($BJ$6,INDIRECT($BT145):$BP$861,2,FALSE)</f>
        <v>262</v>
      </c>
      <c r="DH145" s="79" t="str">
        <f t="shared" ca="1" si="254"/>
        <v>Leading whole tone</v>
      </c>
      <c r="DI145" s="78" t="str">
        <f t="shared" ca="1" si="255"/>
        <v>Eb</v>
      </c>
      <c r="DJ145" s="78" t="str">
        <f t="shared" ca="1" si="256"/>
        <v>Eb</v>
      </c>
      <c r="DK145" s="78" t="str">
        <f t="shared" ca="1" si="257"/>
        <v>F</v>
      </c>
      <c r="DL145" s="78" t="str">
        <f t="shared" ca="1" si="258"/>
        <v>G</v>
      </c>
      <c r="DM145" s="78" t="str">
        <f t="shared" ca="1" si="234"/>
        <v>A</v>
      </c>
      <c r="DN145" s="78" t="str">
        <f t="shared" ca="1" si="235"/>
        <v>B</v>
      </c>
      <c r="DO145" s="78" t="str">
        <f t="shared" ca="1" si="236"/>
        <v>Db</v>
      </c>
      <c r="DP145" s="78" t="str">
        <f t="shared" ca="1" si="237"/>
        <v>D</v>
      </c>
      <c r="DQ145" s="78" t="str">
        <f t="shared" ca="1" si="238"/>
        <v/>
      </c>
      <c r="DR145" s="79" t="str">
        <f t="shared" ca="1" si="239"/>
        <v>Eb aug</v>
      </c>
      <c r="DS145" s="79" t="str">
        <f t="shared" ca="1" si="240"/>
        <v>F aug</v>
      </c>
      <c r="DT145" s="79" t="str">
        <f t="shared" ca="1" si="241"/>
        <v>G maj</v>
      </c>
      <c r="DU145" s="79" t="str">
        <f t="shared" ca="1" si="242"/>
        <v>A alt b</v>
      </c>
      <c r="DV145" s="79" t="str">
        <f t="shared" ca="1" si="243"/>
        <v>B dim</v>
      </c>
      <c r="DW145" s="79" t="str">
        <f t="shared" ca="1" si="244"/>
        <v>*Eb7</v>
      </c>
      <c r="DX145" s="79" t="str">
        <f t="shared" ca="1" si="245"/>
        <v>D min</v>
      </c>
      <c r="DY145" s="79" t="str">
        <f t="shared" ca="1" si="246"/>
        <v/>
      </c>
      <c r="DZ145" s="80">
        <f t="shared" ca="1" si="259"/>
        <v>42.857142857142854</v>
      </c>
      <c r="EA145" s="78">
        <f t="shared" ca="1" si="260"/>
        <v>6</v>
      </c>
    </row>
    <row r="146" spans="1:131" s="85" customFormat="1" ht="16.2" thickBot="1" x14ac:dyDescent="0.35">
      <c r="A146" s="289" t="str">
        <f t="shared" ca="1" si="276"/>
        <v/>
      </c>
      <c r="B146" s="303">
        <f t="shared" si="212"/>
        <v>138</v>
      </c>
      <c r="C146" s="304" t="s">
        <v>54</v>
      </c>
      <c r="D146" s="303" t="s">
        <v>1</v>
      </c>
      <c r="E146" s="303">
        <v>5</v>
      </c>
      <c r="F146" s="305">
        <v>2</v>
      </c>
      <c r="G146" s="305">
        <v>1</v>
      </c>
      <c r="H146" s="305">
        <v>4</v>
      </c>
      <c r="I146" s="305">
        <v>1</v>
      </c>
      <c r="J146" s="305">
        <v>4</v>
      </c>
      <c r="K146" s="305"/>
      <c r="L146" s="305"/>
      <c r="M146" s="305"/>
      <c r="N146" s="305">
        <f>SUM($F146:G146)</f>
        <v>3</v>
      </c>
      <c r="O146" s="305">
        <f>SUM($F146:H146)</f>
        <v>7</v>
      </c>
      <c r="P146" s="305">
        <f>SUM($F146:I146)</f>
        <v>8</v>
      </c>
      <c r="Q146" s="305">
        <f>SUM($F146:J146)</f>
        <v>12</v>
      </c>
      <c r="R146" s="305"/>
      <c r="S146" s="305"/>
      <c r="T146" s="305"/>
      <c r="U146" s="304"/>
      <c r="V146" s="303" t="str">
        <f t="shared" ref="V146:V151" si="279">$E$6</f>
        <v>Db</v>
      </c>
      <c r="W146" s="303" t="str">
        <f t="shared" ref="W146:W151" ca="1" si="280">OFFSET($E$6,0,$F146,1,1)</f>
        <v>Eb</v>
      </c>
      <c r="X146" s="303" t="str">
        <f t="shared" ref="X146:X151" ca="1" si="281">OFFSET($E$6,0,N146,1,1)</f>
        <v>E</v>
      </c>
      <c r="Y146" s="303" t="str">
        <f t="shared" ref="Y146:Y151" ca="1" si="282">OFFSET($E$6,0,O146,1,1)</f>
        <v>Ab</v>
      </c>
      <c r="Z146" s="303" t="str">
        <f t="shared" ref="Z146:AA149" ca="1" si="283">OFFSET($E$6,0,P146,1,1)</f>
        <v>A</v>
      </c>
      <c r="AA146" s="303" t="str">
        <f t="shared" ca="1" si="283"/>
        <v>Db</v>
      </c>
      <c r="AB146" s="303"/>
      <c r="AC146" s="303"/>
      <c r="AD146" s="304">
        <f t="shared" ref="AD146:AD151" si="284">IF(LEN(V146)=1,_xlfn.UNICODE(V146),_xlfn.UNICODE(V146)+_xlfn.UNICODE("b"))</f>
        <v>166</v>
      </c>
      <c r="AE146" s="304">
        <f t="shared" ref="AE146:AE209" ca="1" si="285">IF(LEN(W146)=1,_xlfn.UNICODE(W146),_xlfn.UNICODE(W146)+_xlfn.UNICODE("b"))</f>
        <v>167</v>
      </c>
      <c r="AF146" s="304">
        <f t="shared" ref="AF146:AF209" ca="1" si="286">IF(LEN(X146)=1,_xlfn.UNICODE(X146),_xlfn.UNICODE(X146)+_xlfn.UNICODE("b"))</f>
        <v>69</v>
      </c>
      <c r="AG146" s="304">
        <f t="shared" ref="AG146:AH149" ca="1" si="287">IF(LEN(Y146)=1,_xlfn.UNICODE(Y146),_xlfn.UNICODE(Y146)+_xlfn.UNICODE("b"))</f>
        <v>163</v>
      </c>
      <c r="AH146" s="304">
        <f t="shared" ca="1" si="287"/>
        <v>65</v>
      </c>
      <c r="AI146" s="304"/>
      <c r="AJ146" s="304"/>
      <c r="AK146" s="304"/>
      <c r="AL146" s="301" t="str">
        <f ca="1">_xlfn.CONCAT("*",Z146," maj")</f>
        <v>*A maj</v>
      </c>
      <c r="AM146" s="294" t="str">
        <f ca="1">_xlfn.CONCAT(W146," sus4/7")</f>
        <v>Eb sus4/7</v>
      </c>
      <c r="AN146" s="294" t="str">
        <f ca="1">_xlfn.CONCAT(X146," sus4/M7")</f>
        <v>E sus4/M7</v>
      </c>
      <c r="AO146" s="301" t="str">
        <f>_xlfn.CONCAT("*", V146," min")</f>
        <v>*Db min</v>
      </c>
      <c r="AP146" s="294" t="str">
        <f ca="1">_xlfn.CONCAT(Z146," sus4/7")</f>
        <v>A sus4/7</v>
      </c>
      <c r="AQ146" s="294"/>
      <c r="AR146" s="294"/>
      <c r="AS146" s="294"/>
      <c r="AT146" s="294" t="str">
        <f t="shared" ca="1" si="278"/>
        <v/>
      </c>
      <c r="AU146" s="294" t="str">
        <f t="shared" ca="1" si="277"/>
        <v/>
      </c>
      <c r="AV146" s="294" t="str">
        <f t="shared" ca="1" si="277"/>
        <v/>
      </c>
      <c r="AW146" s="294">
        <f t="shared" ca="1" si="277"/>
        <v>1</v>
      </c>
      <c r="AX146" s="294" t="str">
        <f t="shared" ca="1" si="277"/>
        <v/>
      </c>
      <c r="AY146" s="294" t="str">
        <f t="shared" ca="1" si="277"/>
        <v/>
      </c>
      <c r="AZ146" s="294" t="str">
        <f t="shared" ca="1" si="277"/>
        <v/>
      </c>
      <c r="BA146" s="294" t="str">
        <f t="shared" ca="1" si="277"/>
        <v/>
      </c>
      <c r="BB146" s="294" t="str">
        <f t="shared" ca="1" si="277"/>
        <v/>
      </c>
      <c r="BC146" s="294" t="str">
        <f t="shared" ca="1" si="277"/>
        <v/>
      </c>
      <c r="BD146" s="294" t="str">
        <f t="shared" ca="1" si="277"/>
        <v/>
      </c>
      <c r="BE146" s="294" t="str">
        <f t="shared" ca="1" si="277"/>
        <v/>
      </c>
      <c r="BF146" s="289">
        <f t="shared" ref="BF146:BF151" ca="1" si="288">COUNT(AT146:BE146)</f>
        <v>1</v>
      </c>
      <c r="BG146" s="302">
        <f t="shared" ref="BG146:BG151" ca="1" si="289">BF146/E146*100</f>
        <v>20</v>
      </c>
      <c r="BH146" s="289" t="str">
        <f t="shared" ref="BH146:BH151" ca="1" si="290">IF(AND(BG146&lt;=100,BG146&gt;90),1,IF(AND(BG146&lt;=90,BG146&gt;80),2,IF(AND(BG146&lt;=80,BG146&gt;70),3,IF(AND(BG146&lt;=70,BG146&gt;60),4,IF(AND(BG146&lt;=60,BG146&gt;50),5,IF(AND(BG146&lt;=50,BG146&gt;40),6,IF(AND(BG146&lt;=40,BG146&gt;30),7,"")))))))</f>
        <v/>
      </c>
      <c r="BI146" s="289" t="str">
        <f t="shared" ref="BI146:BI151" ca="1" si="291">IF($BH146=1,1,"")</f>
        <v/>
      </c>
      <c r="BJ146" s="289" t="str">
        <f t="shared" ref="BJ146:BJ151" ca="1" si="292">IF($BH146=2,1,"")</f>
        <v/>
      </c>
      <c r="BK146" s="289" t="str">
        <f t="shared" ref="BK146:BK151" ca="1" si="293">IF($BH146=3,1,"")</f>
        <v/>
      </c>
      <c r="BL146" s="289" t="str">
        <f t="shared" ref="BL146:BL151" ca="1" si="294">IF($BH146=4,1,"")</f>
        <v/>
      </c>
      <c r="BM146" s="289" t="str">
        <f t="shared" ref="BM146:BM151" ca="1" si="295">IF($BH146=5,1,"")</f>
        <v/>
      </c>
      <c r="BN146" s="289" t="str">
        <f t="shared" ref="BN146:BN151" ca="1" si="296">IF($BH146=6,1,"")</f>
        <v/>
      </c>
      <c r="BO146" s="289" t="str">
        <f t="shared" ref="BO146:BO151" ca="1" si="297">IF($BH146=7,1,"")</f>
        <v/>
      </c>
      <c r="BP146" s="289"/>
      <c r="BQ146" s="83">
        <f t="shared" ca="1" si="265"/>
        <v>6</v>
      </c>
      <c r="BR146" s="82">
        <f t="shared" ca="1" si="266"/>
        <v>37</v>
      </c>
      <c r="BS146" s="83">
        <f t="shared" ca="1" si="267"/>
        <v>262</v>
      </c>
      <c r="BT146" s="52" t="str">
        <f t="shared" ca="1" si="261"/>
        <v>A271</v>
      </c>
      <c r="BU146" s="51"/>
      <c r="BV146" s="52" t="str">
        <f t="shared" ca="1" si="262"/>
        <v>A272</v>
      </c>
      <c r="BW146" s="84">
        <f ca="1">VLOOKUP($BJ$6,INDIRECT($BT146):$BP$861,2,FALSE)</f>
        <v>264</v>
      </c>
      <c r="BX146" s="79" t="str">
        <f t="shared" ca="1" si="247"/>
        <v xml:space="preserve"> Country/Gospel</v>
      </c>
      <c r="BY146" s="78" t="str">
        <f t="shared" ca="1" si="248"/>
        <v>Eb</v>
      </c>
      <c r="BZ146" s="78" t="str">
        <f t="shared" ca="1" si="249"/>
        <v>Eb</v>
      </c>
      <c r="CA146" s="78" t="str">
        <f t="shared" ca="1" si="250"/>
        <v>F</v>
      </c>
      <c r="CB146" s="78" t="str">
        <f t="shared" ca="1" si="251"/>
        <v>Gb</v>
      </c>
      <c r="CC146" s="78" t="str">
        <f t="shared" ca="1" si="221"/>
        <v>G</v>
      </c>
      <c r="CD146" s="78" t="str">
        <f t="shared" ca="1" si="222"/>
        <v>Bb</v>
      </c>
      <c r="CE146" s="78" t="str">
        <f t="shared" ca="1" si="223"/>
        <v>C</v>
      </c>
      <c r="CF146" s="78" t="str">
        <f t="shared" ca="1" si="224"/>
        <v/>
      </c>
      <c r="CG146" s="78" t="str">
        <f t="shared" ca="1" si="225"/>
        <v/>
      </c>
      <c r="CH146" s="79" t="str">
        <f t="shared" ca="1" si="226"/>
        <v>Eb min</v>
      </c>
      <c r="CI146" s="79" t="str">
        <f t="shared" ca="1" si="227"/>
        <v>F sus2</v>
      </c>
      <c r="CJ146" s="79" t="str">
        <f t="shared" ca="1" si="228"/>
        <v>*Eb min</v>
      </c>
      <c r="CK146" s="79" t="str">
        <f t="shared" ca="1" si="229"/>
        <v>*C min</v>
      </c>
      <c r="CL146" s="79" t="str">
        <f t="shared" ca="1" si="230"/>
        <v>*Eb min</v>
      </c>
      <c r="CM146" s="79" t="str">
        <f t="shared" ca="1" si="231"/>
        <v>C sus4</v>
      </c>
      <c r="CN146" s="79" t="str">
        <f t="shared" ca="1" si="232"/>
        <v/>
      </c>
      <c r="CO146" s="79" t="str">
        <f t="shared" ca="1" si="233"/>
        <v/>
      </c>
      <c r="CP146" s="80">
        <f t="shared" ca="1" si="252"/>
        <v>50</v>
      </c>
      <c r="CQ146" s="78">
        <f t="shared" ca="1" si="253"/>
        <v>6</v>
      </c>
      <c r="DA146" s="81">
        <f t="shared" ca="1" si="268"/>
        <v>6</v>
      </c>
      <c r="DB146" s="82">
        <f t="shared" ca="1" si="269"/>
        <v>37</v>
      </c>
      <c r="DC146" s="83">
        <f t="shared" ca="1" si="270"/>
        <v>262</v>
      </c>
      <c r="DD146" s="52" t="str">
        <f t="shared" ca="1" si="263"/>
        <v>A271</v>
      </c>
      <c r="DE146" s="51"/>
      <c r="DF146" s="52" t="str">
        <f t="shared" ca="1" si="264"/>
        <v>A272</v>
      </c>
      <c r="DG146" s="84">
        <f ca="1">VLOOKUP($BJ$6,INDIRECT($BT146):$BP$861,2,FALSE)</f>
        <v>264</v>
      </c>
      <c r="DH146" s="79" t="str">
        <f t="shared" ca="1" si="254"/>
        <v xml:space="preserve"> Country/Gospel</v>
      </c>
      <c r="DI146" s="78" t="str">
        <f t="shared" ca="1" si="255"/>
        <v>Eb</v>
      </c>
      <c r="DJ146" s="78" t="str">
        <f t="shared" ca="1" si="256"/>
        <v>Eb</v>
      </c>
      <c r="DK146" s="78" t="str">
        <f t="shared" ca="1" si="257"/>
        <v>F</v>
      </c>
      <c r="DL146" s="78" t="str">
        <f t="shared" ca="1" si="258"/>
        <v>Gb</v>
      </c>
      <c r="DM146" s="78" t="str">
        <f t="shared" ca="1" si="234"/>
        <v>G</v>
      </c>
      <c r="DN146" s="78" t="str">
        <f t="shared" ca="1" si="235"/>
        <v>Bb</v>
      </c>
      <c r="DO146" s="78" t="str">
        <f t="shared" ca="1" si="236"/>
        <v>C</v>
      </c>
      <c r="DP146" s="78" t="str">
        <f t="shared" ca="1" si="237"/>
        <v/>
      </c>
      <c r="DQ146" s="78" t="str">
        <f t="shared" ca="1" si="238"/>
        <v/>
      </c>
      <c r="DR146" s="79" t="str">
        <f t="shared" ca="1" si="239"/>
        <v>Eb min</v>
      </c>
      <c r="DS146" s="79" t="str">
        <f t="shared" ca="1" si="240"/>
        <v>F sus2</v>
      </c>
      <c r="DT146" s="79" t="str">
        <f t="shared" ca="1" si="241"/>
        <v>*Eb min</v>
      </c>
      <c r="DU146" s="79" t="str">
        <f t="shared" ca="1" si="242"/>
        <v>*C min</v>
      </c>
      <c r="DV146" s="79" t="str">
        <f t="shared" ca="1" si="243"/>
        <v>*Eb min</v>
      </c>
      <c r="DW146" s="79" t="str">
        <f t="shared" ca="1" si="244"/>
        <v>C sus4</v>
      </c>
      <c r="DX146" s="79" t="str">
        <f t="shared" ca="1" si="245"/>
        <v/>
      </c>
      <c r="DY146" s="79" t="str">
        <f t="shared" ca="1" si="246"/>
        <v/>
      </c>
      <c r="DZ146" s="80">
        <f t="shared" ca="1" si="259"/>
        <v>50</v>
      </c>
      <c r="EA146" s="78">
        <f t="shared" ca="1" si="260"/>
        <v>6</v>
      </c>
    </row>
    <row r="147" spans="1:131" s="85" customFormat="1" ht="16.2" thickBot="1" x14ac:dyDescent="0.35">
      <c r="A147" s="289" t="str">
        <f t="shared" ca="1" si="276"/>
        <v/>
      </c>
      <c r="B147" s="303">
        <f t="shared" si="212"/>
        <v>139</v>
      </c>
      <c r="C147" s="304" t="s">
        <v>55</v>
      </c>
      <c r="D147" s="303" t="s">
        <v>1</v>
      </c>
      <c r="E147" s="303">
        <v>5</v>
      </c>
      <c r="F147" s="305">
        <v>4</v>
      </c>
      <c r="G147" s="305">
        <v>1</v>
      </c>
      <c r="H147" s="305">
        <v>2</v>
      </c>
      <c r="I147" s="305">
        <v>3</v>
      </c>
      <c r="J147" s="305">
        <v>2</v>
      </c>
      <c r="K147" s="305"/>
      <c r="L147" s="305"/>
      <c r="M147" s="305"/>
      <c r="N147" s="305">
        <f>SUM($F147:G147)</f>
        <v>5</v>
      </c>
      <c r="O147" s="305">
        <f>SUM($F147:H147)</f>
        <v>7</v>
      </c>
      <c r="P147" s="305">
        <f>SUM($F147:I147)</f>
        <v>10</v>
      </c>
      <c r="Q147" s="305">
        <f>SUM($F147:J147)</f>
        <v>12</v>
      </c>
      <c r="R147" s="305"/>
      <c r="S147" s="305"/>
      <c r="T147" s="305"/>
      <c r="U147" s="304"/>
      <c r="V147" s="303" t="str">
        <f t="shared" si="279"/>
        <v>Db</v>
      </c>
      <c r="W147" s="303" t="str">
        <f t="shared" ca="1" si="280"/>
        <v>F</v>
      </c>
      <c r="X147" s="303" t="str">
        <f t="shared" ca="1" si="281"/>
        <v>Gb</v>
      </c>
      <c r="Y147" s="303" t="str">
        <f t="shared" ca="1" si="282"/>
        <v>Ab</v>
      </c>
      <c r="Z147" s="303" t="str">
        <f t="shared" ca="1" si="283"/>
        <v>B</v>
      </c>
      <c r="AA147" s="303" t="str">
        <f t="shared" ca="1" si="283"/>
        <v>Db</v>
      </c>
      <c r="AB147" s="303"/>
      <c r="AC147" s="303"/>
      <c r="AD147" s="304">
        <f t="shared" si="284"/>
        <v>166</v>
      </c>
      <c r="AE147" s="304">
        <f t="shared" ca="1" si="285"/>
        <v>70</v>
      </c>
      <c r="AF147" s="304">
        <f t="shared" ca="1" si="286"/>
        <v>169</v>
      </c>
      <c r="AG147" s="304">
        <f t="shared" ca="1" si="287"/>
        <v>163</v>
      </c>
      <c r="AH147" s="304">
        <f t="shared" ca="1" si="287"/>
        <v>66</v>
      </c>
      <c r="AI147" s="304"/>
      <c r="AJ147" s="304"/>
      <c r="AK147" s="304"/>
      <c r="AL147" s="294" t="str">
        <f>_xlfn.CONCAT(V147," sus4/7")</f>
        <v>Db sus4/7</v>
      </c>
      <c r="AM147" s="301" t="str">
        <f>_xlfn.CONCAT("*",V147," maj")</f>
        <v>*Db maj</v>
      </c>
      <c r="AN147" s="294" t="str">
        <f ca="1">_xlfn.CONCAT(X147," sus4/M7")</f>
        <v>Gb sus4/M7</v>
      </c>
      <c r="AO147" s="294" t="str">
        <f ca="1">_xlfn.CONCAT(Y147," sus4/7")</f>
        <v>Ab sus4/7</v>
      </c>
      <c r="AP147" s="301" t="str">
        <f ca="1">_xlfn.CONCAT("*",W147," dim")</f>
        <v>*F dim</v>
      </c>
      <c r="AQ147" s="294"/>
      <c r="AR147" s="294"/>
      <c r="AS147" s="294"/>
      <c r="AT147" s="294" t="str">
        <f t="shared" ca="1" si="278"/>
        <v/>
      </c>
      <c r="AU147" s="294" t="str">
        <f t="shared" ca="1" si="277"/>
        <v/>
      </c>
      <c r="AV147" s="294" t="str">
        <f t="shared" ca="1" si="277"/>
        <v/>
      </c>
      <c r="AW147" s="294" t="str">
        <f t="shared" ca="1" si="277"/>
        <v/>
      </c>
      <c r="AX147" s="294" t="str">
        <f t="shared" ca="1" si="277"/>
        <v/>
      </c>
      <c r="AY147" s="294">
        <f t="shared" ca="1" si="277"/>
        <v>1</v>
      </c>
      <c r="AZ147" s="294" t="str">
        <f t="shared" ca="1" si="277"/>
        <v/>
      </c>
      <c r="BA147" s="294" t="str">
        <f t="shared" ca="1" si="277"/>
        <v/>
      </c>
      <c r="BB147" s="294" t="str">
        <f t="shared" ca="1" si="277"/>
        <v/>
      </c>
      <c r="BC147" s="294" t="str">
        <f t="shared" ca="1" si="277"/>
        <v/>
      </c>
      <c r="BD147" s="294" t="str">
        <f t="shared" ca="1" si="277"/>
        <v/>
      </c>
      <c r="BE147" s="294" t="str">
        <f t="shared" ca="1" si="277"/>
        <v/>
      </c>
      <c r="BF147" s="289">
        <f t="shared" ca="1" si="288"/>
        <v>1</v>
      </c>
      <c r="BG147" s="302">
        <f t="shared" ca="1" si="289"/>
        <v>20</v>
      </c>
      <c r="BH147" s="289" t="str">
        <f t="shared" ca="1" si="290"/>
        <v/>
      </c>
      <c r="BI147" s="289" t="str">
        <f t="shared" ca="1" si="291"/>
        <v/>
      </c>
      <c r="BJ147" s="289" t="str">
        <f t="shared" ca="1" si="292"/>
        <v/>
      </c>
      <c r="BK147" s="289" t="str">
        <f t="shared" ca="1" si="293"/>
        <v/>
      </c>
      <c r="BL147" s="289" t="str">
        <f t="shared" ca="1" si="294"/>
        <v/>
      </c>
      <c r="BM147" s="289" t="str">
        <f t="shared" ca="1" si="295"/>
        <v/>
      </c>
      <c r="BN147" s="289" t="str">
        <f t="shared" ca="1" si="296"/>
        <v/>
      </c>
      <c r="BO147" s="289" t="str">
        <f t="shared" ca="1" si="297"/>
        <v/>
      </c>
      <c r="BP147" s="289"/>
      <c r="BQ147" s="83">
        <f t="shared" ca="1" si="265"/>
        <v>6</v>
      </c>
      <c r="BR147" s="82">
        <f t="shared" ca="1" si="266"/>
        <v>38</v>
      </c>
      <c r="BS147" s="83">
        <f t="shared" ca="1" si="267"/>
        <v>264</v>
      </c>
      <c r="BT147" s="52" t="str">
        <f t="shared" ca="1" si="261"/>
        <v>A273</v>
      </c>
      <c r="BU147" s="51"/>
      <c r="BV147" s="52" t="str">
        <f t="shared" ca="1" si="262"/>
        <v>A273</v>
      </c>
      <c r="BW147" s="84">
        <f ca="1">VLOOKUP($BJ$6,INDIRECT($BT147):$BP$861,2,FALSE)</f>
        <v>265</v>
      </c>
      <c r="BX147" s="79" t="str">
        <f t="shared" ca="1" si="247"/>
        <v>Altered Country</v>
      </c>
      <c r="BY147" s="78" t="str">
        <f t="shared" ca="1" si="248"/>
        <v>Eb</v>
      </c>
      <c r="BZ147" s="78" t="str">
        <f t="shared" ca="1" si="249"/>
        <v>Eb</v>
      </c>
      <c r="CA147" s="78" t="str">
        <f t="shared" ca="1" si="250"/>
        <v>F</v>
      </c>
      <c r="CB147" s="78" t="str">
        <f t="shared" ca="1" si="251"/>
        <v>Gb</v>
      </c>
      <c r="CC147" s="78" t="str">
        <f t="shared" ca="1" si="221"/>
        <v>G</v>
      </c>
      <c r="CD147" s="78" t="str">
        <f t="shared" ca="1" si="222"/>
        <v>Bb</v>
      </c>
      <c r="CE147" s="78" t="str">
        <f t="shared" ca="1" si="223"/>
        <v>B</v>
      </c>
      <c r="CF147" s="78" t="str">
        <f t="shared" ca="1" si="224"/>
        <v/>
      </c>
      <c r="CG147" s="78" t="str">
        <f t="shared" ca="1" si="225"/>
        <v/>
      </c>
      <c r="CH147" s="79" t="str">
        <f t="shared" ca="1" si="226"/>
        <v>Eb min</v>
      </c>
      <c r="CI147" s="79" t="str">
        <f t="shared" ca="1" si="227"/>
        <v>*G7</v>
      </c>
      <c r="CJ147" s="79" t="str">
        <f t="shared" ca="1" si="228"/>
        <v>*Eb min</v>
      </c>
      <c r="CK147" s="79" t="str">
        <f t="shared" ca="1" si="229"/>
        <v>G aug</v>
      </c>
      <c r="CL147" s="79" t="str">
        <f t="shared" ca="1" si="230"/>
        <v>*Eb min</v>
      </c>
      <c r="CM147" s="79" t="str">
        <f t="shared" ca="1" si="231"/>
        <v>*G7</v>
      </c>
      <c r="CN147" s="79" t="str">
        <f t="shared" ca="1" si="232"/>
        <v/>
      </c>
      <c r="CO147" s="79" t="str">
        <f t="shared" ca="1" si="233"/>
        <v/>
      </c>
      <c r="CP147" s="80">
        <f t="shared" ca="1" si="252"/>
        <v>50</v>
      </c>
      <c r="CQ147" s="78">
        <f t="shared" ca="1" si="253"/>
        <v>6</v>
      </c>
      <c r="DA147" s="81">
        <f t="shared" ca="1" si="268"/>
        <v>6</v>
      </c>
      <c r="DB147" s="82">
        <f t="shared" ca="1" si="269"/>
        <v>38</v>
      </c>
      <c r="DC147" s="83">
        <f t="shared" ca="1" si="270"/>
        <v>264</v>
      </c>
      <c r="DD147" s="52" t="str">
        <f t="shared" ca="1" si="263"/>
        <v>A273</v>
      </c>
      <c r="DE147" s="51"/>
      <c r="DF147" s="52" t="str">
        <f t="shared" ca="1" si="264"/>
        <v>A273</v>
      </c>
      <c r="DG147" s="84">
        <f ca="1">VLOOKUP($BJ$6,INDIRECT($BT147):$BP$861,2,FALSE)</f>
        <v>265</v>
      </c>
      <c r="DH147" s="79" t="str">
        <f t="shared" ca="1" si="254"/>
        <v>Altered Country</v>
      </c>
      <c r="DI147" s="78" t="str">
        <f t="shared" ca="1" si="255"/>
        <v>Eb</v>
      </c>
      <c r="DJ147" s="78" t="str">
        <f t="shared" ca="1" si="256"/>
        <v>Eb</v>
      </c>
      <c r="DK147" s="78" t="str">
        <f t="shared" ca="1" si="257"/>
        <v>F</v>
      </c>
      <c r="DL147" s="78" t="str">
        <f t="shared" ca="1" si="258"/>
        <v>Gb</v>
      </c>
      <c r="DM147" s="78" t="str">
        <f t="shared" ca="1" si="234"/>
        <v>G</v>
      </c>
      <c r="DN147" s="78" t="str">
        <f t="shared" ca="1" si="235"/>
        <v>Bb</v>
      </c>
      <c r="DO147" s="78" t="str">
        <f t="shared" ca="1" si="236"/>
        <v>B</v>
      </c>
      <c r="DP147" s="78" t="str">
        <f t="shared" ca="1" si="237"/>
        <v/>
      </c>
      <c r="DQ147" s="78" t="str">
        <f t="shared" ca="1" si="238"/>
        <v/>
      </c>
      <c r="DR147" s="79" t="str">
        <f t="shared" ca="1" si="239"/>
        <v>Eb min</v>
      </c>
      <c r="DS147" s="79" t="str">
        <f t="shared" ca="1" si="240"/>
        <v>*G7</v>
      </c>
      <c r="DT147" s="79" t="str">
        <f t="shared" ca="1" si="241"/>
        <v>*Eb min</v>
      </c>
      <c r="DU147" s="79" t="str">
        <f t="shared" ca="1" si="242"/>
        <v>G aug</v>
      </c>
      <c r="DV147" s="79" t="str">
        <f t="shared" ca="1" si="243"/>
        <v>*Eb min</v>
      </c>
      <c r="DW147" s="79" t="str">
        <f t="shared" ca="1" si="244"/>
        <v>*G7</v>
      </c>
      <c r="DX147" s="79" t="str">
        <f t="shared" ca="1" si="245"/>
        <v/>
      </c>
      <c r="DY147" s="79" t="str">
        <f t="shared" ca="1" si="246"/>
        <v/>
      </c>
      <c r="DZ147" s="80">
        <f t="shared" ca="1" si="259"/>
        <v>50</v>
      </c>
      <c r="EA147" s="78">
        <f t="shared" ca="1" si="260"/>
        <v>6</v>
      </c>
    </row>
    <row r="148" spans="1:131" s="85" customFormat="1" ht="16.2" thickBot="1" x14ac:dyDescent="0.35">
      <c r="A148" s="289" t="str">
        <f t="shared" ca="1" si="276"/>
        <v/>
      </c>
      <c r="B148" s="303">
        <f t="shared" si="212"/>
        <v>140</v>
      </c>
      <c r="C148" s="304" t="s">
        <v>56</v>
      </c>
      <c r="D148" s="303" t="s">
        <v>1</v>
      </c>
      <c r="E148" s="303">
        <v>5</v>
      </c>
      <c r="F148" s="305">
        <v>2</v>
      </c>
      <c r="G148" s="305">
        <v>1</v>
      </c>
      <c r="H148" s="305">
        <v>4</v>
      </c>
      <c r="I148" s="305">
        <v>2</v>
      </c>
      <c r="J148" s="305">
        <v>3</v>
      </c>
      <c r="K148" s="305"/>
      <c r="L148" s="305"/>
      <c r="M148" s="305"/>
      <c r="N148" s="305">
        <f>SUM($F148:G148)</f>
        <v>3</v>
      </c>
      <c r="O148" s="305">
        <f>SUM($F148:H148)</f>
        <v>7</v>
      </c>
      <c r="P148" s="305">
        <f>SUM($F148:I148)</f>
        <v>9</v>
      </c>
      <c r="Q148" s="305">
        <f>SUM($F148:J148)</f>
        <v>12</v>
      </c>
      <c r="R148" s="305"/>
      <c r="S148" s="305"/>
      <c r="T148" s="305"/>
      <c r="U148" s="304"/>
      <c r="V148" s="303" t="str">
        <f t="shared" si="279"/>
        <v>Db</v>
      </c>
      <c r="W148" s="303" t="str">
        <f t="shared" ca="1" si="280"/>
        <v>Eb</v>
      </c>
      <c r="X148" s="303" t="str">
        <f t="shared" ca="1" si="281"/>
        <v>E</v>
      </c>
      <c r="Y148" s="303" t="str">
        <f t="shared" ca="1" si="282"/>
        <v>Ab</v>
      </c>
      <c r="Z148" s="303" t="str">
        <f t="shared" ca="1" si="283"/>
        <v>Bb</v>
      </c>
      <c r="AA148" s="303" t="str">
        <f t="shared" ca="1" si="283"/>
        <v>Db</v>
      </c>
      <c r="AB148" s="303"/>
      <c r="AC148" s="303"/>
      <c r="AD148" s="304">
        <f t="shared" si="284"/>
        <v>166</v>
      </c>
      <c r="AE148" s="304">
        <f t="shared" ca="1" si="285"/>
        <v>167</v>
      </c>
      <c r="AF148" s="304">
        <f t="shared" ca="1" si="286"/>
        <v>69</v>
      </c>
      <c r="AG148" s="304">
        <f t="shared" ca="1" si="287"/>
        <v>163</v>
      </c>
      <c r="AH148" s="304">
        <f t="shared" ca="1" si="287"/>
        <v>164</v>
      </c>
      <c r="AI148" s="304"/>
      <c r="AJ148" s="304"/>
      <c r="AK148" s="304"/>
      <c r="AL148" s="301" t="str">
        <f ca="1">_xlfn.CONCAT(V148," min6 -or- *",Z148," dim")</f>
        <v>Db min6 -or- *Bb dim</v>
      </c>
      <c r="AM148" s="294" t="str">
        <f ca="1">_xlfn.CONCAT(W148," sus4/7")</f>
        <v>Eb sus4/7</v>
      </c>
      <c r="AN148" s="301" t="str">
        <f ca="1">_xlfn.CONCAT("*",Z148," dim")</f>
        <v>*Bb dim</v>
      </c>
      <c r="AO148" s="301" t="str">
        <f>_xlfn.CONCAT("*", V148," min")</f>
        <v>*Db min</v>
      </c>
      <c r="AP148" s="294" t="str">
        <f ca="1">_xlfn.CONCAT(Z148," sus4/7")</f>
        <v>Bb sus4/7</v>
      </c>
      <c r="AQ148" s="294"/>
      <c r="AR148" s="294"/>
      <c r="AS148" s="294"/>
      <c r="AT148" s="294" t="str">
        <f t="shared" ca="1" si="278"/>
        <v/>
      </c>
      <c r="AU148" s="294" t="str">
        <f t="shared" ca="1" si="277"/>
        <v/>
      </c>
      <c r="AV148" s="294" t="str">
        <f t="shared" ca="1" si="277"/>
        <v/>
      </c>
      <c r="AW148" s="294">
        <f t="shared" ca="1" si="277"/>
        <v>1</v>
      </c>
      <c r="AX148" s="294" t="str">
        <f t="shared" ca="1" si="277"/>
        <v/>
      </c>
      <c r="AY148" s="294" t="str">
        <f t="shared" ca="1" si="277"/>
        <v/>
      </c>
      <c r="AZ148" s="294" t="str">
        <f t="shared" ca="1" si="277"/>
        <v/>
      </c>
      <c r="BA148" s="294" t="str">
        <f t="shared" ca="1" si="277"/>
        <v/>
      </c>
      <c r="BB148" s="294" t="str">
        <f t="shared" ca="1" si="277"/>
        <v/>
      </c>
      <c r="BC148" s="294" t="str">
        <f t="shared" ca="1" si="277"/>
        <v/>
      </c>
      <c r="BD148" s="294" t="str">
        <f t="shared" ca="1" si="277"/>
        <v/>
      </c>
      <c r="BE148" s="294" t="str">
        <f t="shared" ca="1" si="277"/>
        <v/>
      </c>
      <c r="BF148" s="289">
        <f t="shared" ca="1" si="288"/>
        <v>1</v>
      </c>
      <c r="BG148" s="302">
        <f t="shared" ca="1" si="289"/>
        <v>20</v>
      </c>
      <c r="BH148" s="289" t="str">
        <f t="shared" ca="1" si="290"/>
        <v/>
      </c>
      <c r="BI148" s="289" t="str">
        <f t="shared" ca="1" si="291"/>
        <v/>
      </c>
      <c r="BJ148" s="289" t="str">
        <f t="shared" ca="1" si="292"/>
        <v/>
      </c>
      <c r="BK148" s="289" t="str">
        <f t="shared" ca="1" si="293"/>
        <v/>
      </c>
      <c r="BL148" s="289" t="str">
        <f t="shared" ca="1" si="294"/>
        <v/>
      </c>
      <c r="BM148" s="289" t="str">
        <f t="shared" ca="1" si="295"/>
        <v/>
      </c>
      <c r="BN148" s="289" t="str">
        <f t="shared" ca="1" si="296"/>
        <v/>
      </c>
      <c r="BO148" s="289" t="str">
        <f t="shared" ca="1" si="297"/>
        <v/>
      </c>
      <c r="BP148" s="289"/>
      <c r="BQ148" s="83">
        <f t="shared" ca="1" si="265"/>
        <v>6</v>
      </c>
      <c r="BR148" s="82">
        <f t="shared" ca="1" si="266"/>
        <v>39</v>
      </c>
      <c r="BS148" s="83">
        <f t="shared" ca="1" si="267"/>
        <v>265</v>
      </c>
      <c r="BT148" s="52" t="str">
        <f t="shared" ca="1" si="261"/>
        <v>A274</v>
      </c>
      <c r="BU148" s="51"/>
      <c r="BV148" s="52" t="str">
        <f t="shared" ca="1" si="262"/>
        <v>A278</v>
      </c>
      <c r="BW148" s="84">
        <f ca="1">VLOOKUP($BJ$6,INDIRECT($BT148):$BP$861,2,FALSE)</f>
        <v>270</v>
      </c>
      <c r="BX148" s="79" t="str">
        <f t="shared" ca="1" si="247"/>
        <v>Prometheus</v>
      </c>
      <c r="BY148" s="78" t="str">
        <f t="shared" ca="1" si="248"/>
        <v>Eb</v>
      </c>
      <c r="BZ148" s="78" t="str">
        <f t="shared" ca="1" si="249"/>
        <v>Eb</v>
      </c>
      <c r="CA148" s="78" t="str">
        <f t="shared" ca="1" si="250"/>
        <v>F</v>
      </c>
      <c r="CB148" s="78" t="str">
        <f t="shared" ca="1" si="251"/>
        <v>G</v>
      </c>
      <c r="CC148" s="78" t="str">
        <f t="shared" ca="1" si="221"/>
        <v>A</v>
      </c>
      <c r="CD148" s="78" t="str">
        <f t="shared" ca="1" si="222"/>
        <v>C</v>
      </c>
      <c r="CE148" s="78" t="str">
        <f t="shared" ca="1" si="223"/>
        <v>Db</v>
      </c>
      <c r="CF148" s="78" t="str">
        <f t="shared" ca="1" si="224"/>
        <v/>
      </c>
      <c r="CG148" s="78" t="str">
        <f t="shared" ca="1" si="225"/>
        <v/>
      </c>
      <c r="CH148" s="79" t="str">
        <f t="shared" ca="1" si="226"/>
        <v>Eb6 -or- *C min</v>
      </c>
      <c r="CI148" s="79" t="str">
        <f t="shared" ca="1" si="227"/>
        <v>F aug</v>
      </c>
      <c r="CJ148" s="79" t="str">
        <f t="shared" ca="1" si="228"/>
        <v>*C min</v>
      </c>
      <c r="CK148" s="79" t="str">
        <f t="shared" ca="1" si="229"/>
        <v>A aug</v>
      </c>
      <c r="CL148" s="79" t="str">
        <f t="shared" ca="1" si="230"/>
        <v>C min</v>
      </c>
      <c r="CM148" s="79" t="str">
        <f t="shared" ca="1" si="231"/>
        <v>Db aug</v>
      </c>
      <c r="CN148" s="79" t="str">
        <f t="shared" ca="1" si="232"/>
        <v/>
      </c>
      <c r="CO148" s="79" t="str">
        <f t="shared" ca="1" si="233"/>
        <v/>
      </c>
      <c r="CP148" s="80">
        <f t="shared" ca="1" si="252"/>
        <v>50</v>
      </c>
      <c r="CQ148" s="78">
        <f t="shared" ca="1" si="253"/>
        <v>6</v>
      </c>
      <c r="DA148" s="81">
        <f t="shared" ca="1" si="268"/>
        <v>6</v>
      </c>
      <c r="DB148" s="82">
        <f t="shared" ca="1" si="269"/>
        <v>39</v>
      </c>
      <c r="DC148" s="83">
        <f t="shared" ca="1" si="270"/>
        <v>265</v>
      </c>
      <c r="DD148" s="52" t="str">
        <f t="shared" ca="1" si="263"/>
        <v>A274</v>
      </c>
      <c r="DE148" s="51"/>
      <c r="DF148" s="52" t="str">
        <f t="shared" ca="1" si="264"/>
        <v>A278</v>
      </c>
      <c r="DG148" s="84">
        <f ca="1">VLOOKUP($BJ$6,INDIRECT($BT148):$BP$861,2,FALSE)</f>
        <v>270</v>
      </c>
      <c r="DH148" s="79" t="str">
        <f t="shared" ca="1" si="254"/>
        <v>Prometheus</v>
      </c>
      <c r="DI148" s="78" t="str">
        <f t="shared" ca="1" si="255"/>
        <v>Eb</v>
      </c>
      <c r="DJ148" s="78" t="str">
        <f t="shared" ca="1" si="256"/>
        <v>Eb</v>
      </c>
      <c r="DK148" s="78" t="str">
        <f t="shared" ca="1" si="257"/>
        <v>F</v>
      </c>
      <c r="DL148" s="78" t="str">
        <f t="shared" ca="1" si="258"/>
        <v>G</v>
      </c>
      <c r="DM148" s="78" t="str">
        <f t="shared" ca="1" si="234"/>
        <v>A</v>
      </c>
      <c r="DN148" s="78" t="str">
        <f t="shared" ca="1" si="235"/>
        <v>C</v>
      </c>
      <c r="DO148" s="78" t="str">
        <f t="shared" ca="1" si="236"/>
        <v>Db</v>
      </c>
      <c r="DP148" s="78" t="str">
        <f t="shared" ca="1" si="237"/>
        <v/>
      </c>
      <c r="DQ148" s="78" t="str">
        <f t="shared" ca="1" si="238"/>
        <v/>
      </c>
      <c r="DR148" s="79" t="str">
        <f t="shared" ca="1" si="239"/>
        <v>Eb6 -or- *C min</v>
      </c>
      <c r="DS148" s="79" t="str">
        <f t="shared" ca="1" si="240"/>
        <v>F aug</v>
      </c>
      <c r="DT148" s="79" t="str">
        <f t="shared" ca="1" si="241"/>
        <v>*C min</v>
      </c>
      <c r="DU148" s="79" t="str">
        <f t="shared" ca="1" si="242"/>
        <v>A aug</v>
      </c>
      <c r="DV148" s="79" t="str">
        <f t="shared" ca="1" si="243"/>
        <v>C min</v>
      </c>
      <c r="DW148" s="79" t="str">
        <f t="shared" ca="1" si="244"/>
        <v>Db aug</v>
      </c>
      <c r="DX148" s="79" t="str">
        <f t="shared" ca="1" si="245"/>
        <v/>
      </c>
      <c r="DY148" s="79" t="str">
        <f t="shared" ca="1" si="246"/>
        <v/>
      </c>
      <c r="DZ148" s="80">
        <f t="shared" ca="1" si="259"/>
        <v>50</v>
      </c>
      <c r="EA148" s="78">
        <f t="shared" ca="1" si="260"/>
        <v>6</v>
      </c>
    </row>
    <row r="149" spans="1:131" s="85" customFormat="1" ht="16.2" thickBot="1" x14ac:dyDescent="0.35">
      <c r="A149" s="289" t="str">
        <f t="shared" ca="1" si="276"/>
        <v/>
      </c>
      <c r="B149" s="303">
        <f t="shared" ref="B149:B212" si="298">B148+1</f>
        <v>141</v>
      </c>
      <c r="C149" s="304" t="s">
        <v>59</v>
      </c>
      <c r="D149" s="303" t="s">
        <v>1</v>
      </c>
      <c r="E149" s="303">
        <v>5</v>
      </c>
      <c r="F149" s="305">
        <v>4</v>
      </c>
      <c r="G149" s="305">
        <v>1</v>
      </c>
      <c r="H149" s="305">
        <v>2</v>
      </c>
      <c r="I149" s="305">
        <v>2</v>
      </c>
      <c r="J149" s="305">
        <v>3</v>
      </c>
      <c r="K149" s="305"/>
      <c r="L149" s="305"/>
      <c r="M149" s="305"/>
      <c r="N149" s="305">
        <f>SUM($F149:G149)</f>
        <v>5</v>
      </c>
      <c r="O149" s="305">
        <f>SUM($F149:H149)</f>
        <v>7</v>
      </c>
      <c r="P149" s="305">
        <f>SUM($F149:I149)</f>
        <v>9</v>
      </c>
      <c r="Q149" s="305">
        <f>SUM($F149:J149)</f>
        <v>12</v>
      </c>
      <c r="R149" s="305"/>
      <c r="S149" s="305"/>
      <c r="T149" s="305"/>
      <c r="U149" s="304"/>
      <c r="V149" s="303" t="str">
        <f t="shared" si="279"/>
        <v>Db</v>
      </c>
      <c r="W149" s="303" t="str">
        <f t="shared" ca="1" si="280"/>
        <v>F</v>
      </c>
      <c r="X149" s="303" t="str">
        <f t="shared" ca="1" si="281"/>
        <v>Gb</v>
      </c>
      <c r="Y149" s="303" t="str">
        <f t="shared" ca="1" si="282"/>
        <v>Ab</v>
      </c>
      <c r="Z149" s="303" t="str">
        <f t="shared" ca="1" si="283"/>
        <v>Bb</v>
      </c>
      <c r="AA149" s="303" t="str">
        <f t="shared" ca="1" si="283"/>
        <v>Db</v>
      </c>
      <c r="AB149" s="303"/>
      <c r="AC149" s="303"/>
      <c r="AD149" s="304">
        <f t="shared" si="284"/>
        <v>166</v>
      </c>
      <c r="AE149" s="304">
        <f t="shared" ca="1" si="285"/>
        <v>70</v>
      </c>
      <c r="AF149" s="304">
        <f t="shared" ca="1" si="286"/>
        <v>169</v>
      </c>
      <c r="AG149" s="304">
        <f t="shared" ca="1" si="287"/>
        <v>163</v>
      </c>
      <c r="AH149" s="304">
        <f t="shared" ca="1" si="287"/>
        <v>164</v>
      </c>
      <c r="AI149" s="304"/>
      <c r="AJ149" s="304"/>
      <c r="AK149" s="304"/>
      <c r="AL149" s="294" t="str">
        <f>_xlfn.CONCAT(V149," aug")</f>
        <v>Db aug</v>
      </c>
      <c r="AM149" s="301" t="str">
        <f>_xlfn.CONCAT("*",V149," maj")</f>
        <v>*Db maj</v>
      </c>
      <c r="AN149" s="294" t="str">
        <f ca="1">_xlfn.CONCAT(X149," maj")</f>
        <v>Gb maj</v>
      </c>
      <c r="AO149" s="294" t="str">
        <f ca="1">_xlfn.CONCAT(Y149," sus4/7")</f>
        <v>Ab sus4/7</v>
      </c>
      <c r="AP149" s="294" t="str">
        <f ca="1">_xlfn.CONCAT(Z149," sus7")</f>
        <v>Bb sus7</v>
      </c>
      <c r="AQ149" s="294"/>
      <c r="AR149" s="294"/>
      <c r="AS149" s="294"/>
      <c r="AT149" s="294" t="str">
        <f t="shared" ca="1" si="278"/>
        <v/>
      </c>
      <c r="AU149" s="294" t="str">
        <f t="shared" ca="1" si="277"/>
        <v/>
      </c>
      <c r="AV149" s="294" t="str">
        <f t="shared" ca="1" si="277"/>
        <v/>
      </c>
      <c r="AW149" s="294" t="str">
        <f t="shared" ca="1" si="277"/>
        <v/>
      </c>
      <c r="AX149" s="294" t="str">
        <f t="shared" ca="1" si="277"/>
        <v/>
      </c>
      <c r="AY149" s="294">
        <f t="shared" ca="1" si="277"/>
        <v>1</v>
      </c>
      <c r="AZ149" s="294" t="str">
        <f t="shared" ca="1" si="277"/>
        <v/>
      </c>
      <c r="BA149" s="294" t="str">
        <f t="shared" ca="1" si="277"/>
        <v/>
      </c>
      <c r="BB149" s="294" t="str">
        <f t="shared" ca="1" si="277"/>
        <v/>
      </c>
      <c r="BC149" s="294" t="str">
        <f t="shared" ca="1" si="277"/>
        <v/>
      </c>
      <c r="BD149" s="294" t="str">
        <f t="shared" ca="1" si="277"/>
        <v/>
      </c>
      <c r="BE149" s="294" t="str">
        <f t="shared" ca="1" si="277"/>
        <v/>
      </c>
      <c r="BF149" s="289">
        <f t="shared" ca="1" si="288"/>
        <v>1</v>
      </c>
      <c r="BG149" s="302">
        <f t="shared" ca="1" si="289"/>
        <v>20</v>
      </c>
      <c r="BH149" s="289" t="str">
        <f t="shared" ca="1" si="290"/>
        <v/>
      </c>
      <c r="BI149" s="289" t="str">
        <f t="shared" ca="1" si="291"/>
        <v/>
      </c>
      <c r="BJ149" s="289" t="str">
        <f t="shared" ca="1" si="292"/>
        <v/>
      </c>
      <c r="BK149" s="289" t="str">
        <f t="shared" ca="1" si="293"/>
        <v/>
      </c>
      <c r="BL149" s="289" t="str">
        <f t="shared" ca="1" si="294"/>
        <v/>
      </c>
      <c r="BM149" s="289" t="str">
        <f t="shared" ca="1" si="295"/>
        <v/>
      </c>
      <c r="BN149" s="289" t="str">
        <f t="shared" ca="1" si="296"/>
        <v/>
      </c>
      <c r="BO149" s="289" t="str">
        <f t="shared" ca="1" si="297"/>
        <v/>
      </c>
      <c r="BP149" s="289"/>
      <c r="BQ149" s="83">
        <f t="shared" ca="1" si="265"/>
        <v>6</v>
      </c>
      <c r="BR149" s="82">
        <f t="shared" ca="1" si="266"/>
        <v>40</v>
      </c>
      <c r="BS149" s="83">
        <f t="shared" ca="1" si="267"/>
        <v>270</v>
      </c>
      <c r="BT149" s="52" t="str">
        <f t="shared" ca="1" si="261"/>
        <v>A279</v>
      </c>
      <c r="BU149" s="51"/>
      <c r="BV149" s="52" t="str">
        <f t="shared" ca="1" si="262"/>
        <v>A280</v>
      </c>
      <c r="BW149" s="84">
        <f ca="1">VLOOKUP($BJ$6,INDIRECT($BT149):$BP$861,2,FALSE)</f>
        <v>272</v>
      </c>
      <c r="BX149" s="79" t="str">
        <f t="shared" ca="1" si="247"/>
        <v>Whole Tone</v>
      </c>
      <c r="BY149" s="78" t="str">
        <f t="shared" ca="1" si="248"/>
        <v>Eb</v>
      </c>
      <c r="BZ149" s="78" t="str">
        <f t="shared" ca="1" si="249"/>
        <v>Eb</v>
      </c>
      <c r="CA149" s="78" t="str">
        <f t="shared" ca="1" si="250"/>
        <v>F</v>
      </c>
      <c r="CB149" s="78" t="str">
        <f t="shared" ca="1" si="251"/>
        <v>G</v>
      </c>
      <c r="CC149" s="78" t="str">
        <f t="shared" ca="1" si="221"/>
        <v>A</v>
      </c>
      <c r="CD149" s="78" t="str">
        <f t="shared" ca="1" si="222"/>
        <v>B</v>
      </c>
      <c r="CE149" s="78" t="str">
        <f t="shared" ca="1" si="223"/>
        <v>Db</v>
      </c>
      <c r="CF149" s="78" t="str">
        <f t="shared" ca="1" si="224"/>
        <v/>
      </c>
      <c r="CG149" s="78" t="str">
        <f t="shared" ca="1" si="225"/>
        <v/>
      </c>
      <c r="CH149" s="79" t="str">
        <f t="shared" ca="1" si="226"/>
        <v>Eb aug</v>
      </c>
      <c r="CI149" s="79" t="str">
        <f t="shared" ca="1" si="227"/>
        <v>F aug</v>
      </c>
      <c r="CJ149" s="79" t="str">
        <f t="shared" ca="1" si="228"/>
        <v>G aug</v>
      </c>
      <c r="CK149" s="79" t="str">
        <f t="shared" ca="1" si="229"/>
        <v>A aug</v>
      </c>
      <c r="CL149" s="79" t="str">
        <f t="shared" ca="1" si="230"/>
        <v>B aug</v>
      </c>
      <c r="CM149" s="79" t="str">
        <f t="shared" ca="1" si="231"/>
        <v>Db aug</v>
      </c>
      <c r="CN149" s="79" t="str">
        <f t="shared" ca="1" si="232"/>
        <v/>
      </c>
      <c r="CO149" s="79" t="str">
        <f t="shared" ca="1" si="233"/>
        <v/>
      </c>
      <c r="CP149" s="80">
        <f t="shared" ca="1" si="252"/>
        <v>50</v>
      </c>
      <c r="CQ149" s="78">
        <f t="shared" ca="1" si="253"/>
        <v>6</v>
      </c>
      <c r="DA149" s="81">
        <f t="shared" ca="1" si="268"/>
        <v>6</v>
      </c>
      <c r="DB149" s="82">
        <f t="shared" ca="1" si="269"/>
        <v>40</v>
      </c>
      <c r="DC149" s="83">
        <f t="shared" ca="1" si="270"/>
        <v>270</v>
      </c>
      <c r="DD149" s="52" t="str">
        <f t="shared" ca="1" si="263"/>
        <v>A279</v>
      </c>
      <c r="DE149" s="51"/>
      <c r="DF149" s="52" t="str">
        <f t="shared" ca="1" si="264"/>
        <v>A280</v>
      </c>
      <c r="DG149" s="84">
        <f ca="1">VLOOKUP($BJ$6,INDIRECT($BT149):$BP$861,2,FALSE)</f>
        <v>272</v>
      </c>
      <c r="DH149" s="79" t="str">
        <f t="shared" ca="1" si="254"/>
        <v>Whole Tone</v>
      </c>
      <c r="DI149" s="78" t="str">
        <f t="shared" ca="1" si="255"/>
        <v>Eb</v>
      </c>
      <c r="DJ149" s="78" t="str">
        <f t="shared" ca="1" si="256"/>
        <v>Eb</v>
      </c>
      <c r="DK149" s="78" t="str">
        <f t="shared" ca="1" si="257"/>
        <v>F</v>
      </c>
      <c r="DL149" s="78" t="str">
        <f t="shared" ca="1" si="258"/>
        <v>G</v>
      </c>
      <c r="DM149" s="78" t="str">
        <f t="shared" ca="1" si="234"/>
        <v>A</v>
      </c>
      <c r="DN149" s="78" t="str">
        <f t="shared" ca="1" si="235"/>
        <v>B</v>
      </c>
      <c r="DO149" s="78" t="str">
        <f t="shared" ca="1" si="236"/>
        <v>Db</v>
      </c>
      <c r="DP149" s="78" t="str">
        <f t="shared" ca="1" si="237"/>
        <v/>
      </c>
      <c r="DQ149" s="78" t="str">
        <f t="shared" ca="1" si="238"/>
        <v/>
      </c>
      <c r="DR149" s="79" t="str">
        <f t="shared" ca="1" si="239"/>
        <v>Eb aug</v>
      </c>
      <c r="DS149" s="79" t="str">
        <f t="shared" ca="1" si="240"/>
        <v>F aug</v>
      </c>
      <c r="DT149" s="79" t="str">
        <f t="shared" ca="1" si="241"/>
        <v>G aug</v>
      </c>
      <c r="DU149" s="79" t="str">
        <f t="shared" ca="1" si="242"/>
        <v>A aug</v>
      </c>
      <c r="DV149" s="79" t="str">
        <f t="shared" ca="1" si="243"/>
        <v>B aug</v>
      </c>
      <c r="DW149" s="79" t="str">
        <f t="shared" ca="1" si="244"/>
        <v>Db aug</v>
      </c>
      <c r="DX149" s="79" t="str">
        <f t="shared" ca="1" si="245"/>
        <v/>
      </c>
      <c r="DY149" s="79" t="str">
        <f t="shared" ca="1" si="246"/>
        <v/>
      </c>
      <c r="DZ149" s="80">
        <f t="shared" ca="1" si="259"/>
        <v>50</v>
      </c>
      <c r="EA149" s="78">
        <f t="shared" ca="1" si="260"/>
        <v>6</v>
      </c>
    </row>
    <row r="150" spans="1:131" s="85" customFormat="1" ht="16.2" thickBot="1" x14ac:dyDescent="0.35">
      <c r="A150" s="289" t="str">
        <f t="shared" ca="1" si="276"/>
        <v/>
      </c>
      <c r="B150" s="303">
        <f t="shared" si="298"/>
        <v>142</v>
      </c>
      <c r="C150" s="304" t="s">
        <v>60</v>
      </c>
      <c r="D150" s="303" t="s">
        <v>1</v>
      </c>
      <c r="E150" s="303">
        <v>4</v>
      </c>
      <c r="F150" s="305">
        <v>3</v>
      </c>
      <c r="G150" s="305">
        <v>3</v>
      </c>
      <c r="H150" s="305">
        <v>3</v>
      </c>
      <c r="I150" s="305">
        <v>3</v>
      </c>
      <c r="J150" s="305"/>
      <c r="K150" s="305"/>
      <c r="L150" s="305"/>
      <c r="M150" s="305"/>
      <c r="N150" s="305">
        <f>SUM($F150:G150)</f>
        <v>6</v>
      </c>
      <c r="O150" s="305">
        <f>SUM($F150:H150)</f>
        <v>9</v>
      </c>
      <c r="P150" s="305">
        <f>SUM($F150:I150)</f>
        <v>12</v>
      </c>
      <c r="Q150" s="305"/>
      <c r="R150" s="305"/>
      <c r="S150" s="305"/>
      <c r="T150" s="305"/>
      <c r="U150" s="304"/>
      <c r="V150" s="303" t="str">
        <f t="shared" si="279"/>
        <v>Db</v>
      </c>
      <c r="W150" s="303" t="str">
        <f t="shared" ca="1" si="280"/>
        <v>E</v>
      </c>
      <c r="X150" s="303" t="str">
        <f t="shared" ca="1" si="281"/>
        <v>G</v>
      </c>
      <c r="Y150" s="303" t="str">
        <f t="shared" ca="1" si="282"/>
        <v>Bb</v>
      </c>
      <c r="Z150" s="303" t="str">
        <f ca="1">OFFSET($E$6,0,P150,1,1)</f>
        <v>Db</v>
      </c>
      <c r="AA150" s="303"/>
      <c r="AB150" s="303"/>
      <c r="AC150" s="303"/>
      <c r="AD150" s="304">
        <f t="shared" si="284"/>
        <v>166</v>
      </c>
      <c r="AE150" s="304">
        <f t="shared" ca="1" si="285"/>
        <v>69</v>
      </c>
      <c r="AF150" s="304">
        <f t="shared" ca="1" si="286"/>
        <v>71</v>
      </c>
      <c r="AG150" s="304">
        <f ca="1">IF(LEN(Y150)=1,_xlfn.UNICODE(Y150),_xlfn.UNICODE(Y150)+_xlfn.UNICODE("b"))</f>
        <v>164</v>
      </c>
      <c r="AH150" s="304"/>
      <c r="AI150" s="304"/>
      <c r="AJ150" s="304"/>
      <c r="AK150" s="304"/>
      <c r="AL150" s="294" t="str">
        <f>_xlfn.CONCAT(V150," dim")</f>
        <v>Db dim</v>
      </c>
      <c r="AM150" s="294" t="str">
        <f ca="1">_xlfn.CONCAT(W150," dim")</f>
        <v>E dim</v>
      </c>
      <c r="AN150" s="294" t="str">
        <f ca="1">_xlfn.CONCAT(X150," dim")</f>
        <v>G dim</v>
      </c>
      <c r="AO150" s="294" t="str">
        <f ca="1">_xlfn.CONCAT(Y150," dim")</f>
        <v>Bb dim</v>
      </c>
      <c r="AP150" s="294"/>
      <c r="AQ150" s="294"/>
      <c r="AR150" s="294"/>
      <c r="AS150" s="294"/>
      <c r="AT150" s="294" t="str">
        <f ca="1">IF(AT$9=$AD150,1,IF(AT$9=$AE150,1,IF(AT$9=$AF150,1,IF(AT$9=$AG150,1,""))))</f>
        <v/>
      </c>
      <c r="AU150" s="294" t="str">
        <f t="shared" ref="AU150:BE150" ca="1" si="299">IF(AU$9=$AD150,1,IF(AU$9=$AE150,1,IF(AU$9=$AF150,1,IF(AU$9=$AG150,1,""))))</f>
        <v/>
      </c>
      <c r="AV150" s="294" t="str">
        <f t="shared" ca="1" si="299"/>
        <v/>
      </c>
      <c r="AW150" s="294" t="str">
        <f t="shared" ca="1" si="299"/>
        <v/>
      </c>
      <c r="AX150" s="294" t="str">
        <f t="shared" ca="1" si="299"/>
        <v/>
      </c>
      <c r="AY150" s="294" t="str">
        <f t="shared" ca="1" si="299"/>
        <v/>
      </c>
      <c r="AZ150" s="294" t="str">
        <f t="shared" ca="1" si="299"/>
        <v/>
      </c>
      <c r="BA150" s="294">
        <f t="shared" ca="1" si="299"/>
        <v>1</v>
      </c>
      <c r="BB150" s="294" t="str">
        <f t="shared" ca="1" si="299"/>
        <v/>
      </c>
      <c r="BC150" s="294" t="str">
        <f t="shared" ca="1" si="299"/>
        <v/>
      </c>
      <c r="BD150" s="294" t="str">
        <f t="shared" ca="1" si="299"/>
        <v/>
      </c>
      <c r="BE150" s="294" t="str">
        <f t="shared" ca="1" si="299"/>
        <v/>
      </c>
      <c r="BF150" s="289">
        <f t="shared" ca="1" si="288"/>
        <v>1</v>
      </c>
      <c r="BG150" s="302">
        <f t="shared" ca="1" si="289"/>
        <v>25</v>
      </c>
      <c r="BH150" s="289" t="str">
        <f t="shared" ca="1" si="290"/>
        <v/>
      </c>
      <c r="BI150" s="289" t="str">
        <f t="shared" ca="1" si="291"/>
        <v/>
      </c>
      <c r="BJ150" s="289" t="str">
        <f t="shared" ca="1" si="292"/>
        <v/>
      </c>
      <c r="BK150" s="289" t="str">
        <f t="shared" ca="1" si="293"/>
        <v/>
      </c>
      <c r="BL150" s="289" t="str">
        <f t="shared" ca="1" si="294"/>
        <v/>
      </c>
      <c r="BM150" s="289" t="str">
        <f t="shared" ca="1" si="295"/>
        <v/>
      </c>
      <c r="BN150" s="289" t="str">
        <f t="shared" ca="1" si="296"/>
        <v/>
      </c>
      <c r="BO150" s="289" t="str">
        <f t="shared" ca="1" si="297"/>
        <v/>
      </c>
      <c r="BP150" s="289"/>
      <c r="BQ150" s="83">
        <f t="shared" ca="1" si="265"/>
        <v>6</v>
      </c>
      <c r="BR150" s="82">
        <f t="shared" ca="1" si="266"/>
        <v>41</v>
      </c>
      <c r="BS150" s="83">
        <f t="shared" ca="1" si="267"/>
        <v>272</v>
      </c>
      <c r="BT150" s="52" t="str">
        <f t="shared" ca="1" si="261"/>
        <v>A281</v>
      </c>
      <c r="BU150" s="51"/>
      <c r="BV150" s="52" t="str">
        <f t="shared" ca="1" si="262"/>
        <v>A336</v>
      </c>
      <c r="BW150" s="84">
        <f ca="1">VLOOKUP($BJ$6,INDIRECT($BT150):$BP$861,2,FALSE)</f>
        <v>328</v>
      </c>
      <c r="BX150" s="79" t="str">
        <f t="shared" ca="1" si="247"/>
        <v>Neopolitan</v>
      </c>
      <c r="BY150" s="78" t="str">
        <f t="shared" ca="1" si="248"/>
        <v>E</v>
      </c>
      <c r="BZ150" s="78" t="str">
        <f t="shared" ca="1" si="249"/>
        <v>E</v>
      </c>
      <c r="CA150" s="78" t="str">
        <f t="shared" ca="1" si="250"/>
        <v>F</v>
      </c>
      <c r="CB150" s="78" t="str">
        <f t="shared" ca="1" si="251"/>
        <v>G</v>
      </c>
      <c r="CC150" s="78" t="str">
        <f t="shared" ca="1" si="221"/>
        <v>A</v>
      </c>
      <c r="CD150" s="78" t="str">
        <f t="shared" ca="1" si="222"/>
        <v>B</v>
      </c>
      <c r="CE150" s="78" t="str">
        <f t="shared" ca="1" si="223"/>
        <v>C</v>
      </c>
      <c r="CF150" s="78" t="str">
        <f t="shared" ca="1" si="224"/>
        <v>Eb</v>
      </c>
      <c r="CG150" s="78" t="str">
        <f t="shared" ca="1" si="225"/>
        <v/>
      </c>
      <c r="CH150" s="79" t="str">
        <f t="shared" ca="1" si="226"/>
        <v>E min</v>
      </c>
      <c r="CI150" s="79" t="str">
        <f t="shared" ca="1" si="227"/>
        <v>F maj</v>
      </c>
      <c r="CJ150" s="79" t="str">
        <f t="shared" ca="1" si="228"/>
        <v>G aug</v>
      </c>
      <c r="CK150" s="79" t="str">
        <f t="shared" ca="1" si="229"/>
        <v>A min</v>
      </c>
      <c r="CL150" s="79" t="str">
        <f t="shared" ca="1" si="230"/>
        <v>B alt b</v>
      </c>
      <c r="CM150" s="79" t="str">
        <f t="shared" ca="1" si="231"/>
        <v>C maj</v>
      </c>
      <c r="CN150" s="79" t="str">
        <f t="shared" ca="1" si="232"/>
        <v>*F7</v>
      </c>
      <c r="CO150" s="79" t="str">
        <f t="shared" ca="1" si="233"/>
        <v/>
      </c>
      <c r="CP150" s="80">
        <f t="shared" ca="1" si="252"/>
        <v>42.857142857142854</v>
      </c>
      <c r="CQ150" s="78">
        <f t="shared" ca="1" si="253"/>
        <v>6</v>
      </c>
      <c r="DA150" s="81">
        <f t="shared" ca="1" si="268"/>
        <v>6</v>
      </c>
      <c r="DB150" s="82">
        <f t="shared" ca="1" si="269"/>
        <v>41</v>
      </c>
      <c r="DC150" s="83">
        <f t="shared" ca="1" si="270"/>
        <v>272</v>
      </c>
      <c r="DD150" s="52" t="str">
        <f t="shared" ca="1" si="263"/>
        <v>A281</v>
      </c>
      <c r="DE150" s="51"/>
      <c r="DF150" s="52" t="str">
        <f t="shared" ca="1" si="264"/>
        <v>A336</v>
      </c>
      <c r="DG150" s="84">
        <f ca="1">VLOOKUP($BJ$6,INDIRECT($BT150):$BP$861,2,FALSE)</f>
        <v>328</v>
      </c>
      <c r="DH150" s="79" t="str">
        <f t="shared" ca="1" si="254"/>
        <v>Neopolitan</v>
      </c>
      <c r="DI150" s="78" t="str">
        <f t="shared" ca="1" si="255"/>
        <v>E</v>
      </c>
      <c r="DJ150" s="78" t="str">
        <f t="shared" ca="1" si="256"/>
        <v>E</v>
      </c>
      <c r="DK150" s="78" t="str">
        <f t="shared" ca="1" si="257"/>
        <v>F</v>
      </c>
      <c r="DL150" s="78" t="str">
        <f t="shared" ca="1" si="258"/>
        <v>G</v>
      </c>
      <c r="DM150" s="78" t="str">
        <f t="shared" ca="1" si="234"/>
        <v>A</v>
      </c>
      <c r="DN150" s="78" t="str">
        <f t="shared" ca="1" si="235"/>
        <v>B</v>
      </c>
      <c r="DO150" s="78" t="str">
        <f t="shared" ca="1" si="236"/>
        <v>C</v>
      </c>
      <c r="DP150" s="78" t="str">
        <f t="shared" ca="1" si="237"/>
        <v>Eb</v>
      </c>
      <c r="DQ150" s="78" t="str">
        <f t="shared" ca="1" si="238"/>
        <v/>
      </c>
      <c r="DR150" s="79" t="str">
        <f t="shared" ca="1" si="239"/>
        <v>E min</v>
      </c>
      <c r="DS150" s="79" t="str">
        <f t="shared" ca="1" si="240"/>
        <v>F maj</v>
      </c>
      <c r="DT150" s="79" t="str">
        <f t="shared" ca="1" si="241"/>
        <v>G aug</v>
      </c>
      <c r="DU150" s="79" t="str">
        <f t="shared" ca="1" si="242"/>
        <v>A min</v>
      </c>
      <c r="DV150" s="79" t="str">
        <f t="shared" ca="1" si="243"/>
        <v>B alt b</v>
      </c>
      <c r="DW150" s="79" t="str">
        <f t="shared" ca="1" si="244"/>
        <v>C maj</v>
      </c>
      <c r="DX150" s="79" t="str">
        <f t="shared" ca="1" si="245"/>
        <v>*F7</v>
      </c>
      <c r="DY150" s="79" t="str">
        <f t="shared" ca="1" si="246"/>
        <v/>
      </c>
      <c r="DZ150" s="80">
        <f t="shared" ca="1" si="259"/>
        <v>42.857142857142854</v>
      </c>
      <c r="EA150" s="78">
        <f t="shared" ca="1" si="260"/>
        <v>6</v>
      </c>
    </row>
    <row r="151" spans="1:131" s="85" customFormat="1" ht="16.2" thickBot="1" x14ac:dyDescent="0.35">
      <c r="A151" s="289">
        <f t="shared" ca="1" si="276"/>
        <v>7</v>
      </c>
      <c r="B151" s="303">
        <f t="shared" si="298"/>
        <v>143</v>
      </c>
      <c r="C151" s="304" t="s">
        <v>61</v>
      </c>
      <c r="D151" s="303" t="s">
        <v>1</v>
      </c>
      <c r="E151" s="303">
        <v>3</v>
      </c>
      <c r="F151" s="305">
        <v>4</v>
      </c>
      <c r="G151" s="305">
        <v>4</v>
      </c>
      <c r="H151" s="305">
        <v>4</v>
      </c>
      <c r="I151" s="305"/>
      <c r="J151" s="305"/>
      <c r="K151" s="305"/>
      <c r="L151" s="305"/>
      <c r="M151" s="305"/>
      <c r="N151" s="305">
        <f>SUM($F151:G151)</f>
        <v>8</v>
      </c>
      <c r="O151" s="305">
        <f>SUM($F151:H151)</f>
        <v>12</v>
      </c>
      <c r="P151" s="305"/>
      <c r="Q151" s="305"/>
      <c r="R151" s="305"/>
      <c r="S151" s="305"/>
      <c r="T151" s="305"/>
      <c r="U151" s="304"/>
      <c r="V151" s="303" t="str">
        <f t="shared" si="279"/>
        <v>Db</v>
      </c>
      <c r="W151" s="303" t="str">
        <f t="shared" ca="1" si="280"/>
        <v>F</v>
      </c>
      <c r="X151" s="303" t="str">
        <f t="shared" ca="1" si="281"/>
        <v>A</v>
      </c>
      <c r="Y151" s="303" t="str">
        <f t="shared" ca="1" si="282"/>
        <v>Db</v>
      </c>
      <c r="Z151" s="303"/>
      <c r="AA151" s="303"/>
      <c r="AB151" s="303"/>
      <c r="AC151" s="303"/>
      <c r="AD151" s="304">
        <f t="shared" si="284"/>
        <v>166</v>
      </c>
      <c r="AE151" s="304">
        <f t="shared" ca="1" si="285"/>
        <v>70</v>
      </c>
      <c r="AF151" s="304">
        <f t="shared" ca="1" si="286"/>
        <v>65</v>
      </c>
      <c r="AG151" s="304"/>
      <c r="AH151" s="304"/>
      <c r="AI151" s="304"/>
      <c r="AJ151" s="304"/>
      <c r="AK151" s="304"/>
      <c r="AL151" s="294" t="str">
        <f>_xlfn.CONCAT(V151," aug")</f>
        <v>Db aug</v>
      </c>
      <c r="AM151" s="294" t="str">
        <f ca="1">_xlfn.CONCAT(W151," aug")</f>
        <v>F aug</v>
      </c>
      <c r="AN151" s="294" t="str">
        <f ca="1">_xlfn.CONCAT(X151," aug")</f>
        <v>A aug</v>
      </c>
      <c r="AO151" s="294"/>
      <c r="AP151" s="294"/>
      <c r="AQ151" s="294"/>
      <c r="AR151" s="294"/>
      <c r="AS151" s="294"/>
      <c r="AT151" s="294" t="str">
        <f ca="1">IF(AT$9=$AD151,1,IF(AT$9=$AE151,1,IF(AT$9=$AF151,1,"")))</f>
        <v/>
      </c>
      <c r="AU151" s="294" t="str">
        <f t="shared" ref="AU151:BE151" ca="1" si="300">IF(AU$9=$AD151,1,IF(AU$9=$AE151,1,IF(AU$9=$AF151,1,"")))</f>
        <v/>
      </c>
      <c r="AV151" s="294" t="str">
        <f t="shared" ca="1" si="300"/>
        <v/>
      </c>
      <c r="AW151" s="294" t="str">
        <f t="shared" ca="1" si="300"/>
        <v/>
      </c>
      <c r="AX151" s="294" t="str">
        <f t="shared" ca="1" si="300"/>
        <v/>
      </c>
      <c r="AY151" s="294">
        <f t="shared" ca="1" si="300"/>
        <v>1</v>
      </c>
      <c r="AZ151" s="294" t="str">
        <f t="shared" ca="1" si="300"/>
        <v/>
      </c>
      <c r="BA151" s="294" t="str">
        <f t="shared" ca="1" si="300"/>
        <v/>
      </c>
      <c r="BB151" s="294" t="str">
        <f t="shared" ca="1" si="300"/>
        <v/>
      </c>
      <c r="BC151" s="294" t="str">
        <f t="shared" ca="1" si="300"/>
        <v/>
      </c>
      <c r="BD151" s="294" t="str">
        <f t="shared" ca="1" si="300"/>
        <v/>
      </c>
      <c r="BE151" s="294" t="str">
        <f t="shared" ca="1" si="300"/>
        <v/>
      </c>
      <c r="BF151" s="289">
        <f t="shared" ca="1" si="288"/>
        <v>1</v>
      </c>
      <c r="BG151" s="302">
        <f t="shared" ca="1" si="289"/>
        <v>33.333333333333329</v>
      </c>
      <c r="BH151" s="289">
        <f t="shared" ca="1" si="290"/>
        <v>7</v>
      </c>
      <c r="BI151" s="289" t="str">
        <f t="shared" ca="1" si="291"/>
        <v/>
      </c>
      <c r="BJ151" s="289" t="str">
        <f t="shared" ca="1" si="292"/>
        <v/>
      </c>
      <c r="BK151" s="289" t="str">
        <f t="shared" ca="1" si="293"/>
        <v/>
      </c>
      <c r="BL151" s="289" t="str">
        <f t="shared" ca="1" si="294"/>
        <v/>
      </c>
      <c r="BM151" s="289" t="str">
        <f t="shared" ca="1" si="295"/>
        <v/>
      </c>
      <c r="BN151" s="289" t="str">
        <f t="shared" ca="1" si="296"/>
        <v/>
      </c>
      <c r="BO151" s="289">
        <f t="shared" ca="1" si="297"/>
        <v>1</v>
      </c>
      <c r="BP151" s="289"/>
      <c r="BQ151" s="83">
        <f t="shared" ca="1" si="265"/>
        <v>6</v>
      </c>
      <c r="BR151" s="82">
        <f t="shared" ca="1" si="266"/>
        <v>42</v>
      </c>
      <c r="BS151" s="83">
        <f t="shared" ca="1" si="267"/>
        <v>328</v>
      </c>
      <c r="BT151" s="52" t="str">
        <f t="shared" ca="1" si="261"/>
        <v>A337</v>
      </c>
      <c r="BU151" s="51"/>
      <c r="BV151" s="52" t="str">
        <f t="shared" ca="1" si="262"/>
        <v>A337</v>
      </c>
      <c r="BW151" s="84">
        <f ca="1">VLOOKUP($BJ$6,INDIRECT($BT151):$BP$861,2,FALSE)</f>
        <v>329</v>
      </c>
      <c r="BX151" s="79" t="str">
        <f t="shared" ca="1" si="247"/>
        <v>Neopolitan Major</v>
      </c>
      <c r="BY151" s="78" t="str">
        <f t="shared" ca="1" si="248"/>
        <v>E</v>
      </c>
      <c r="BZ151" s="78" t="str">
        <f t="shared" ca="1" si="249"/>
        <v>E</v>
      </c>
      <c r="CA151" s="78" t="str">
        <f t="shared" ca="1" si="250"/>
        <v>F</v>
      </c>
      <c r="CB151" s="78" t="str">
        <f t="shared" ca="1" si="251"/>
        <v>G</v>
      </c>
      <c r="CC151" s="78" t="str">
        <f t="shared" ca="1" si="221"/>
        <v>A</v>
      </c>
      <c r="CD151" s="78" t="str">
        <f t="shared" ca="1" si="222"/>
        <v>B</v>
      </c>
      <c r="CE151" s="78" t="str">
        <f t="shared" ca="1" si="223"/>
        <v>Db</v>
      </c>
      <c r="CF151" s="78" t="str">
        <f t="shared" ca="1" si="224"/>
        <v>Eb</v>
      </c>
      <c r="CG151" s="78" t="str">
        <f t="shared" ca="1" si="225"/>
        <v/>
      </c>
      <c r="CH151" s="79" t="str">
        <f t="shared" ca="1" si="226"/>
        <v>E min</v>
      </c>
      <c r="CI151" s="79" t="str">
        <f t="shared" ca="1" si="227"/>
        <v>F aug</v>
      </c>
      <c r="CJ151" s="79" t="str">
        <f t="shared" ca="1" si="228"/>
        <v>G aug</v>
      </c>
      <c r="CK151" s="79" t="str">
        <f t="shared" ca="1" si="229"/>
        <v>A maj</v>
      </c>
      <c r="CL151" s="79" t="str">
        <f t="shared" ca="1" si="230"/>
        <v>B alt b</v>
      </c>
      <c r="CM151" s="79" t="str">
        <f t="shared" ca="1" si="231"/>
        <v>Db dim</v>
      </c>
      <c r="CN151" s="79" t="str">
        <f t="shared" ca="1" si="232"/>
        <v>*F7</v>
      </c>
      <c r="CO151" s="79" t="str">
        <f t="shared" ca="1" si="233"/>
        <v/>
      </c>
      <c r="CP151" s="80">
        <f t="shared" ca="1" si="252"/>
        <v>42.857142857142854</v>
      </c>
      <c r="CQ151" s="78">
        <f t="shared" ca="1" si="253"/>
        <v>6</v>
      </c>
      <c r="DA151" s="81">
        <f t="shared" ca="1" si="268"/>
        <v>6</v>
      </c>
      <c r="DB151" s="82">
        <f t="shared" ca="1" si="269"/>
        <v>42</v>
      </c>
      <c r="DC151" s="83">
        <f t="shared" ca="1" si="270"/>
        <v>328</v>
      </c>
      <c r="DD151" s="52" t="str">
        <f t="shared" ca="1" si="263"/>
        <v>A337</v>
      </c>
      <c r="DE151" s="51"/>
      <c r="DF151" s="52" t="str">
        <f t="shared" ca="1" si="264"/>
        <v>A337</v>
      </c>
      <c r="DG151" s="84">
        <f ca="1">VLOOKUP($BJ$6,INDIRECT($BT151):$BP$861,2,FALSE)</f>
        <v>329</v>
      </c>
      <c r="DH151" s="79" t="str">
        <f t="shared" ca="1" si="254"/>
        <v>Neopolitan Major</v>
      </c>
      <c r="DI151" s="78" t="str">
        <f t="shared" ca="1" si="255"/>
        <v>E</v>
      </c>
      <c r="DJ151" s="78" t="str">
        <f t="shared" ca="1" si="256"/>
        <v>E</v>
      </c>
      <c r="DK151" s="78" t="str">
        <f t="shared" ca="1" si="257"/>
        <v>F</v>
      </c>
      <c r="DL151" s="78" t="str">
        <f t="shared" ca="1" si="258"/>
        <v>G</v>
      </c>
      <c r="DM151" s="78" t="str">
        <f t="shared" ca="1" si="234"/>
        <v>A</v>
      </c>
      <c r="DN151" s="78" t="str">
        <f t="shared" ca="1" si="235"/>
        <v>B</v>
      </c>
      <c r="DO151" s="78" t="str">
        <f t="shared" ca="1" si="236"/>
        <v>Db</v>
      </c>
      <c r="DP151" s="78" t="str">
        <f t="shared" ca="1" si="237"/>
        <v>Eb</v>
      </c>
      <c r="DQ151" s="78" t="str">
        <f t="shared" ca="1" si="238"/>
        <v/>
      </c>
      <c r="DR151" s="79" t="str">
        <f t="shared" ca="1" si="239"/>
        <v>E min</v>
      </c>
      <c r="DS151" s="79" t="str">
        <f t="shared" ca="1" si="240"/>
        <v>F aug</v>
      </c>
      <c r="DT151" s="79" t="str">
        <f t="shared" ca="1" si="241"/>
        <v>G aug</v>
      </c>
      <c r="DU151" s="79" t="str">
        <f t="shared" ca="1" si="242"/>
        <v>A maj</v>
      </c>
      <c r="DV151" s="79" t="str">
        <f t="shared" ca="1" si="243"/>
        <v>B alt b</v>
      </c>
      <c r="DW151" s="79" t="str">
        <f t="shared" ca="1" si="244"/>
        <v>Db dim</v>
      </c>
      <c r="DX151" s="79" t="str">
        <f t="shared" ca="1" si="245"/>
        <v>*F7</v>
      </c>
      <c r="DY151" s="79" t="str">
        <f t="shared" ca="1" si="246"/>
        <v/>
      </c>
      <c r="DZ151" s="80">
        <f t="shared" ca="1" si="259"/>
        <v>42.857142857142854</v>
      </c>
      <c r="EA151" s="78">
        <f t="shared" ca="1" si="260"/>
        <v>6</v>
      </c>
    </row>
    <row r="152" spans="1:131" s="85" customFormat="1" ht="16.2" thickBot="1" x14ac:dyDescent="0.35">
      <c r="A152" s="289" t="str">
        <f t="shared" ca="1" si="276"/>
        <v/>
      </c>
      <c r="B152" s="306">
        <f t="shared" si="298"/>
        <v>144</v>
      </c>
      <c r="C152" s="307" t="s">
        <v>7</v>
      </c>
      <c r="D152" s="306" t="s">
        <v>73</v>
      </c>
      <c r="E152" s="306">
        <v>8</v>
      </c>
      <c r="F152" s="308">
        <v>2</v>
      </c>
      <c r="G152" s="308">
        <v>2</v>
      </c>
      <c r="H152" s="308">
        <v>1</v>
      </c>
      <c r="I152" s="308">
        <v>2</v>
      </c>
      <c r="J152" s="308">
        <v>2</v>
      </c>
      <c r="K152" s="308">
        <v>1</v>
      </c>
      <c r="L152" s="308">
        <v>1</v>
      </c>
      <c r="M152" s="308">
        <v>1</v>
      </c>
      <c r="N152" s="308">
        <f>SUM($F152:G152)</f>
        <v>4</v>
      </c>
      <c r="O152" s="308">
        <f>SUM($F152:H152)</f>
        <v>5</v>
      </c>
      <c r="P152" s="308">
        <f>SUM($F152:I152)</f>
        <v>7</v>
      </c>
      <c r="Q152" s="308">
        <f>SUM($F152:J152)</f>
        <v>9</v>
      </c>
      <c r="R152" s="308">
        <f>SUM($F152:K152)</f>
        <v>10</v>
      </c>
      <c r="S152" s="308">
        <f>SUM($F152:L152)</f>
        <v>11</v>
      </c>
      <c r="T152" s="308">
        <f>SUM($F152:M152)</f>
        <v>12</v>
      </c>
      <c r="U152" s="307"/>
      <c r="V152" s="306" t="str">
        <f>$F$6</f>
        <v>D</v>
      </c>
      <c r="W152" s="306" t="str">
        <f ca="1">OFFSET($F$6,0,$F152,1,1)</f>
        <v>E</v>
      </c>
      <c r="X152" s="306" t="str">
        <f t="shared" ref="X152:AC152" ca="1" si="301">OFFSET($F$6,0,N152,1,1)</f>
        <v>Gb</v>
      </c>
      <c r="Y152" s="306" t="str">
        <f t="shared" ca="1" si="301"/>
        <v>G</v>
      </c>
      <c r="Z152" s="306" t="str">
        <f t="shared" ca="1" si="301"/>
        <v>A</v>
      </c>
      <c r="AA152" s="306" t="str">
        <f t="shared" ca="1" si="301"/>
        <v>B</v>
      </c>
      <c r="AB152" s="306" t="str">
        <f t="shared" ca="1" si="301"/>
        <v>C</v>
      </c>
      <c r="AC152" s="306" t="str">
        <f t="shared" ca="1" si="301"/>
        <v>Db</v>
      </c>
      <c r="AD152" s="307">
        <f>IF(LEN(V152)=1,_xlfn.UNICODE(V152),_xlfn.UNICODE(V152)+_xlfn.UNICODE("b"))</f>
        <v>68</v>
      </c>
      <c r="AE152" s="307">
        <f t="shared" ca="1" si="285"/>
        <v>69</v>
      </c>
      <c r="AF152" s="307">
        <f t="shared" ca="1" si="286"/>
        <v>169</v>
      </c>
      <c r="AG152" s="307">
        <f t="shared" ref="AG152:AG215" ca="1" si="302">IF(LEN(Y152)=1,_xlfn.UNICODE(Y152),_xlfn.UNICODE(Y152)+_xlfn.UNICODE("b"))</f>
        <v>71</v>
      </c>
      <c r="AH152" s="307">
        <f t="shared" ref="AH152:AH215" ca="1" si="303">IF(LEN(Z152)=1,_xlfn.UNICODE(Z152),_xlfn.UNICODE(Z152)+_xlfn.UNICODE("b"))</f>
        <v>65</v>
      </c>
      <c r="AI152" s="307">
        <f t="shared" ref="AI152:AI211" ca="1" si="304">IF(LEN(AA152)=1,_xlfn.UNICODE(AA152),_xlfn.UNICODE(AA152)+_xlfn.UNICODE("b"))</f>
        <v>66</v>
      </c>
      <c r="AJ152" s="307">
        <f t="shared" ref="AJ152:AJ199" ca="1" si="305">IF(LEN(AB152)=1,_xlfn.UNICODE(AB152),_xlfn.UNICODE(AB152)+_xlfn.UNICODE("b"))</f>
        <v>67</v>
      </c>
      <c r="AK152" s="307">
        <f t="shared" ref="AK152:AK160" ca="1" si="306">IF(LEN(AC152)=1,_xlfn.UNICODE(AC152),_xlfn.UNICODE(AC152)+_xlfn.UNICODE("b"))</f>
        <v>166</v>
      </c>
      <c r="AL152" s="294" t="str">
        <f>_xlfn.CONCAT(V152," maj")</f>
        <v>D maj</v>
      </c>
      <c r="AM152" s="294" t="str">
        <f ca="1">_xlfn.CONCAT(W152," min")</f>
        <v>E min</v>
      </c>
      <c r="AN152" s="294" t="str">
        <f ca="1">_xlfn.CONCAT(X152," dim")</f>
        <v>Gb dim</v>
      </c>
      <c r="AO152" s="294" t="str">
        <f ca="1">_xlfn.CONCAT(Y152," alt")</f>
        <v>G alt</v>
      </c>
      <c r="AP152" s="301" t="str">
        <f>_xlfn.CONCAT("*",V152," sus7")</f>
        <v>*D sus7</v>
      </c>
      <c r="AQ152" s="301" t="str">
        <f ca="1">_xlfn.CONCAT("*",AC152," min7")</f>
        <v>*Db min7</v>
      </c>
      <c r="AR152" s="301" t="str">
        <f>_xlfn.CONCAT("*",V152,"7")</f>
        <v>*D7</v>
      </c>
      <c r="AS152" s="294" t="str">
        <f ca="1">_xlfn.CONCAT(AC152," dim")</f>
        <v>Db dim</v>
      </c>
      <c r="AT152" s="294" t="str">
        <f t="shared" ref="AT152:AT158" ca="1" si="307">IF(AT$9=$AD152,1,IF(AT$9=$AE152,1,IF(AT$9=$AF152,1,IF(AT$9=$AG152,1,IF(AT$9=$AH152,1,IF(AT$9=$AI152,1,IF(AT$9=$AJ152,1,IF(AT$9=$AK152,1,""))))))))</f>
        <v/>
      </c>
      <c r="AU152" s="294" t="str">
        <f t="shared" ref="AU152:BE158" ca="1" si="308">IF(AU$9=$AD152,1,IF(AU$9=$AE152,1,IF(AU$9=$AF152,1,IF(AU$9=$AG152,1,IF(AU$9=$AH152,1,IF(AU$9=$AI152,1,IF(AU$9=$AJ152,1,IF(AU$9=$AK152,1,""))))))))</f>
        <v/>
      </c>
      <c r="AV152" s="294" t="str">
        <f t="shared" ca="1" si="308"/>
        <v/>
      </c>
      <c r="AW152" s="294" t="str">
        <f t="shared" ca="1" si="308"/>
        <v/>
      </c>
      <c r="AX152" s="294" t="str">
        <f t="shared" ca="1" si="308"/>
        <v/>
      </c>
      <c r="AY152" s="294" t="str">
        <f t="shared" ca="1" si="308"/>
        <v/>
      </c>
      <c r="AZ152" s="294" t="str">
        <f t="shared" ca="1" si="308"/>
        <v/>
      </c>
      <c r="BA152" s="294">
        <f t="shared" ca="1" si="308"/>
        <v>1</v>
      </c>
      <c r="BB152" s="294" t="str">
        <f t="shared" ca="1" si="308"/>
        <v/>
      </c>
      <c r="BC152" s="294" t="str">
        <f t="shared" ca="1" si="308"/>
        <v/>
      </c>
      <c r="BD152" s="294" t="str">
        <f t="shared" ca="1" si="308"/>
        <v/>
      </c>
      <c r="BE152" s="294" t="str">
        <f t="shared" ca="1" si="308"/>
        <v/>
      </c>
      <c r="BF152" s="289">
        <f ca="1">COUNT(AT152:BE152)</f>
        <v>1</v>
      </c>
      <c r="BG152" s="302">
        <f ca="1">BF152/E152*100</f>
        <v>12.5</v>
      </c>
      <c r="BH152" s="289" t="str">
        <f ca="1">IF(AND(BG152&lt;=100,BG152&gt;90),1,IF(AND(BG152&lt;=90,BG152&gt;80),2,IF(AND(BG152&lt;=80,BG152&gt;70),3,IF(AND(BG152&lt;=70,BG152&gt;60),4,IF(AND(BG152&lt;=60,BG152&gt;50),5,IF(AND(BG152&lt;=50,BG152&gt;40),6,IF(AND(BG152&lt;=40,BG152&gt;30),7,"")))))))</f>
        <v/>
      </c>
      <c r="BI152" s="289" t="str">
        <f ca="1">IF($BH152=1,1,"")</f>
        <v/>
      </c>
      <c r="BJ152" s="289" t="str">
        <f ca="1">IF($BH152=2,1,"")</f>
        <v/>
      </c>
      <c r="BK152" s="289" t="str">
        <f ca="1">IF($BH152=3,1,"")</f>
        <v/>
      </c>
      <c r="BL152" s="289" t="str">
        <f ca="1">IF($BH152=4,1,"")</f>
        <v/>
      </c>
      <c r="BM152" s="289" t="str">
        <f ca="1">IF($BH152=5,1,"")</f>
        <v/>
      </c>
      <c r="BN152" s="289" t="str">
        <f ca="1">IF($BH152=6,1,"")</f>
        <v/>
      </c>
      <c r="BO152" s="289" t="str">
        <f ca="1">IF($BH152=7,1,"")</f>
        <v/>
      </c>
      <c r="BP152" s="289"/>
      <c r="BQ152" s="83">
        <f t="shared" ca="1" si="265"/>
        <v>6</v>
      </c>
      <c r="BR152" s="82">
        <f t="shared" ca="1" si="266"/>
        <v>43</v>
      </c>
      <c r="BS152" s="83">
        <f t="shared" ca="1" si="267"/>
        <v>329</v>
      </c>
      <c r="BT152" s="52" t="str">
        <f t="shared" ca="1" si="261"/>
        <v>A338</v>
      </c>
      <c r="BU152" s="51"/>
      <c r="BV152" s="52" t="str">
        <f t="shared" ca="1" si="262"/>
        <v>A340</v>
      </c>
      <c r="BW152" s="84">
        <f ca="1">VLOOKUP($BJ$6,INDIRECT($BT152):$BP$861,2,FALSE)</f>
        <v>332</v>
      </c>
      <c r="BX152" s="79" t="str">
        <f t="shared" ca="1" si="247"/>
        <v>Todi Theta</v>
      </c>
      <c r="BY152" s="78" t="str">
        <f t="shared" ca="1" si="248"/>
        <v>E</v>
      </c>
      <c r="BZ152" s="78" t="str">
        <f t="shared" ca="1" si="249"/>
        <v>E</v>
      </c>
      <c r="CA152" s="78" t="str">
        <f t="shared" ca="1" si="250"/>
        <v>F</v>
      </c>
      <c r="CB152" s="78" t="str">
        <f t="shared" ca="1" si="251"/>
        <v>G</v>
      </c>
      <c r="CC152" s="78" t="str">
        <f t="shared" ca="1" si="221"/>
        <v>Bb</v>
      </c>
      <c r="CD152" s="78" t="str">
        <f t="shared" ca="1" si="222"/>
        <v>B</v>
      </c>
      <c r="CE152" s="78" t="str">
        <f t="shared" ca="1" si="223"/>
        <v>C</v>
      </c>
      <c r="CF152" s="78" t="str">
        <f t="shared" ca="1" si="224"/>
        <v>Eb</v>
      </c>
      <c r="CG152" s="78" t="str">
        <f t="shared" ca="1" si="225"/>
        <v/>
      </c>
      <c r="CH152" s="79" t="str">
        <f t="shared" ca="1" si="226"/>
        <v>E min</v>
      </c>
      <c r="CI152" s="79" t="str">
        <f t="shared" ca="1" si="227"/>
        <v>F sus4</v>
      </c>
      <c r="CJ152" s="79" t="str">
        <f t="shared" ca="1" si="228"/>
        <v>G aug</v>
      </c>
      <c r="CK152" s="79" t="str">
        <f t="shared" ca="1" si="229"/>
        <v>*C7</v>
      </c>
      <c r="CL152" s="79" t="str">
        <f t="shared" ca="1" si="230"/>
        <v>B alt b</v>
      </c>
      <c r="CM152" s="79" t="str">
        <f t="shared" ca="1" si="231"/>
        <v>C maj</v>
      </c>
      <c r="CN152" s="79" t="str">
        <f t="shared" ca="1" si="232"/>
        <v>Eb sus2</v>
      </c>
      <c r="CO152" s="79" t="str">
        <f t="shared" ca="1" si="233"/>
        <v/>
      </c>
      <c r="CP152" s="80">
        <f t="shared" ca="1" si="252"/>
        <v>42.857142857142854</v>
      </c>
      <c r="CQ152" s="78">
        <f t="shared" ca="1" si="253"/>
        <v>6</v>
      </c>
      <c r="DA152" s="81">
        <f t="shared" ca="1" si="268"/>
        <v>6</v>
      </c>
      <c r="DB152" s="82">
        <f t="shared" ca="1" si="269"/>
        <v>43</v>
      </c>
      <c r="DC152" s="83">
        <f t="shared" ca="1" si="270"/>
        <v>329</v>
      </c>
      <c r="DD152" s="52" t="str">
        <f t="shared" ca="1" si="263"/>
        <v>A338</v>
      </c>
      <c r="DE152" s="51"/>
      <c r="DF152" s="52" t="str">
        <f t="shared" ca="1" si="264"/>
        <v>A340</v>
      </c>
      <c r="DG152" s="84">
        <f ca="1">VLOOKUP($BJ$6,INDIRECT($BT152):$BP$861,2,FALSE)</f>
        <v>332</v>
      </c>
      <c r="DH152" s="79" t="str">
        <f t="shared" ca="1" si="254"/>
        <v>Todi Theta</v>
      </c>
      <c r="DI152" s="78" t="str">
        <f t="shared" ca="1" si="255"/>
        <v>E</v>
      </c>
      <c r="DJ152" s="78" t="str">
        <f t="shared" ca="1" si="256"/>
        <v>E</v>
      </c>
      <c r="DK152" s="78" t="str">
        <f t="shared" ca="1" si="257"/>
        <v>F</v>
      </c>
      <c r="DL152" s="78" t="str">
        <f t="shared" ca="1" si="258"/>
        <v>G</v>
      </c>
      <c r="DM152" s="78" t="str">
        <f t="shared" ca="1" si="234"/>
        <v>Bb</v>
      </c>
      <c r="DN152" s="78" t="str">
        <f t="shared" ca="1" si="235"/>
        <v>B</v>
      </c>
      <c r="DO152" s="78" t="str">
        <f t="shared" ca="1" si="236"/>
        <v>C</v>
      </c>
      <c r="DP152" s="78" t="str">
        <f t="shared" ca="1" si="237"/>
        <v>Eb</v>
      </c>
      <c r="DQ152" s="78" t="str">
        <f t="shared" ca="1" si="238"/>
        <v/>
      </c>
      <c r="DR152" s="79" t="str">
        <f t="shared" ca="1" si="239"/>
        <v>E min</v>
      </c>
      <c r="DS152" s="79" t="str">
        <f t="shared" ca="1" si="240"/>
        <v>F sus4</v>
      </c>
      <c r="DT152" s="79" t="str">
        <f t="shared" ca="1" si="241"/>
        <v>G aug</v>
      </c>
      <c r="DU152" s="79" t="str">
        <f t="shared" ca="1" si="242"/>
        <v>*C7</v>
      </c>
      <c r="DV152" s="79" t="str">
        <f t="shared" ca="1" si="243"/>
        <v>B alt b</v>
      </c>
      <c r="DW152" s="79" t="str">
        <f t="shared" ca="1" si="244"/>
        <v>C maj</v>
      </c>
      <c r="DX152" s="79" t="str">
        <f t="shared" ca="1" si="245"/>
        <v>Eb sus2</v>
      </c>
      <c r="DY152" s="79" t="str">
        <f t="shared" ca="1" si="246"/>
        <v/>
      </c>
      <c r="DZ152" s="80">
        <f t="shared" ca="1" si="259"/>
        <v>42.857142857142854</v>
      </c>
      <c r="EA152" s="78">
        <f t="shared" ca="1" si="260"/>
        <v>6</v>
      </c>
    </row>
    <row r="153" spans="1:131" s="85" customFormat="1" ht="16.2" thickBot="1" x14ac:dyDescent="0.35">
      <c r="A153" s="289" t="str">
        <f t="shared" ca="1" si="276"/>
        <v/>
      </c>
      <c r="B153" s="306">
        <f t="shared" si="298"/>
        <v>145</v>
      </c>
      <c r="C153" s="307" t="s">
        <v>8</v>
      </c>
      <c r="D153" s="306" t="s">
        <v>73</v>
      </c>
      <c r="E153" s="306">
        <v>8</v>
      </c>
      <c r="F153" s="308">
        <v>2</v>
      </c>
      <c r="G153" s="308">
        <v>1</v>
      </c>
      <c r="H153" s="308">
        <v>1</v>
      </c>
      <c r="I153" s="308">
        <v>1</v>
      </c>
      <c r="J153" s="308">
        <v>2</v>
      </c>
      <c r="K153" s="308">
        <v>2</v>
      </c>
      <c r="L153" s="308">
        <v>1</v>
      </c>
      <c r="M153" s="308">
        <v>2</v>
      </c>
      <c r="N153" s="308">
        <f>SUM($F153:G153)</f>
        <v>3</v>
      </c>
      <c r="O153" s="308">
        <f>SUM($F153:H153)</f>
        <v>4</v>
      </c>
      <c r="P153" s="308">
        <f>SUM($F153:I153)</f>
        <v>5</v>
      </c>
      <c r="Q153" s="308">
        <f>SUM($F153:J153)</f>
        <v>7</v>
      </c>
      <c r="R153" s="308">
        <f>SUM($F153:K153)</f>
        <v>9</v>
      </c>
      <c r="S153" s="308">
        <f>SUM($F153:L153)</f>
        <v>10</v>
      </c>
      <c r="T153" s="308">
        <f>SUM($F153:M153)</f>
        <v>12</v>
      </c>
      <c r="U153" s="307"/>
      <c r="V153" s="306" t="str">
        <f t="shared" ref="V153:V216" si="309">$F$6</f>
        <v>D</v>
      </c>
      <c r="W153" s="306" t="str">
        <f t="shared" ref="W153:W216" ca="1" si="310">OFFSET($F$6,0,$F153,1,1)</f>
        <v>E</v>
      </c>
      <c r="X153" s="306" t="str">
        <f t="shared" ref="X153:X160" ca="1" si="311">OFFSET($F$6,0,N153,1,1)</f>
        <v>F</v>
      </c>
      <c r="Y153" s="306" t="str">
        <f t="shared" ref="Y153:Y160" ca="1" si="312">OFFSET($F$6,0,O153,1,1)</f>
        <v>Gb</v>
      </c>
      <c r="Z153" s="306" t="str">
        <f t="shared" ref="Z153:Z160" ca="1" si="313">OFFSET($F$6,0,P153,1,1)</f>
        <v>G</v>
      </c>
      <c r="AA153" s="306" t="str">
        <f t="shared" ref="AA153:AA160" ca="1" si="314">OFFSET($F$6,0,Q153,1,1)</f>
        <v>A</v>
      </c>
      <c r="AB153" s="306" t="str">
        <f t="shared" ref="AB153:AB160" ca="1" si="315">OFFSET($F$6,0,R153,1,1)</f>
        <v>B</v>
      </c>
      <c r="AC153" s="306" t="str">
        <f t="shared" ref="AC153:AC160" ca="1" si="316">OFFSET($F$6,0,S153,1,1)</f>
        <v>C</v>
      </c>
      <c r="AD153" s="307">
        <f t="shared" ref="AD153:AD216" si="317">IF(LEN(V153)=1,_xlfn.UNICODE(V153),_xlfn.UNICODE(V153)+_xlfn.UNICODE("b"))</f>
        <v>68</v>
      </c>
      <c r="AE153" s="307">
        <f t="shared" ca="1" si="285"/>
        <v>69</v>
      </c>
      <c r="AF153" s="307">
        <f t="shared" ca="1" si="286"/>
        <v>70</v>
      </c>
      <c r="AG153" s="307">
        <f t="shared" ca="1" si="302"/>
        <v>169</v>
      </c>
      <c r="AH153" s="307">
        <f t="shared" ca="1" si="303"/>
        <v>71</v>
      </c>
      <c r="AI153" s="307">
        <f t="shared" ca="1" si="304"/>
        <v>65</v>
      </c>
      <c r="AJ153" s="307">
        <f t="shared" ca="1" si="305"/>
        <v>66</v>
      </c>
      <c r="AK153" s="307">
        <f t="shared" ca="1" si="306"/>
        <v>67</v>
      </c>
      <c r="AL153" s="294" t="str">
        <f>_xlfn.CONCAT(V153," dim")</f>
        <v>D dim</v>
      </c>
      <c r="AM153" s="301" t="str">
        <f ca="1">_xlfn.CONCAT("*",Y153," min7")</f>
        <v>*Gb min7</v>
      </c>
      <c r="AN153" s="301" t="str">
        <f ca="1">_xlfn.CONCAT("*",Z153,"7")</f>
        <v>*G7</v>
      </c>
      <c r="AO153" s="294" t="str">
        <f ca="1">_xlfn.CONCAT(Y153," dim")</f>
        <v>Gb dim</v>
      </c>
      <c r="AP153" s="294" t="str">
        <f ca="1">_xlfn.CONCAT(Z153," maj")</f>
        <v>G maj</v>
      </c>
      <c r="AQ153" s="294" t="str">
        <f ca="1">_xlfn.CONCAT(AA153," min")</f>
        <v>A min</v>
      </c>
      <c r="AR153" s="294" t="str">
        <f ca="1">_xlfn.CONCAT(AB153," dim")</f>
        <v>B dim</v>
      </c>
      <c r="AS153" s="294" t="str">
        <f ca="1">_xlfn.CONCAT(AC153," alt b")</f>
        <v>C alt b</v>
      </c>
      <c r="AT153" s="294" t="str">
        <f t="shared" ca="1" si="307"/>
        <v/>
      </c>
      <c r="AU153" s="294" t="str">
        <f t="shared" ca="1" si="308"/>
        <v/>
      </c>
      <c r="AV153" s="294" t="str">
        <f t="shared" ca="1" si="308"/>
        <v/>
      </c>
      <c r="AW153" s="294" t="str">
        <f t="shared" ca="1" si="308"/>
        <v/>
      </c>
      <c r="AX153" s="294" t="str">
        <f t="shared" ca="1" si="308"/>
        <v/>
      </c>
      <c r="AY153" s="294">
        <f t="shared" ca="1" si="308"/>
        <v>1</v>
      </c>
      <c r="AZ153" s="294" t="str">
        <f t="shared" ca="1" si="308"/>
        <v/>
      </c>
      <c r="BA153" s="294">
        <f t="shared" ca="1" si="308"/>
        <v>1</v>
      </c>
      <c r="BB153" s="294" t="str">
        <f t="shared" ca="1" si="308"/>
        <v/>
      </c>
      <c r="BC153" s="294" t="str">
        <f t="shared" ca="1" si="308"/>
        <v/>
      </c>
      <c r="BD153" s="294" t="str">
        <f t="shared" ca="1" si="308"/>
        <v/>
      </c>
      <c r="BE153" s="294" t="str">
        <f t="shared" ca="1" si="308"/>
        <v/>
      </c>
      <c r="BF153" s="289">
        <f t="shared" ref="BF153:BF216" ca="1" si="318">COUNT(AT153:BE153)</f>
        <v>2</v>
      </c>
      <c r="BG153" s="302">
        <f t="shared" ref="BG153:BG216" ca="1" si="319">BF153/E153*100</f>
        <v>25</v>
      </c>
      <c r="BH153" s="289" t="str">
        <f t="shared" ref="BH153:BH216" ca="1" si="320">IF(AND(BG153&lt;=100,BG153&gt;90),1,IF(AND(BG153&lt;=90,BG153&gt;80),2,IF(AND(BG153&lt;=80,BG153&gt;70),3,IF(AND(BG153&lt;=70,BG153&gt;60),4,IF(AND(BG153&lt;=60,BG153&gt;50),5,IF(AND(BG153&lt;=50,BG153&gt;40),6,IF(AND(BG153&lt;=40,BG153&gt;30),7,"")))))))</f>
        <v/>
      </c>
      <c r="BI153" s="289" t="str">
        <f t="shared" ref="BI153:BI216" ca="1" si="321">IF($BH153=1,1,"")</f>
        <v/>
      </c>
      <c r="BJ153" s="289" t="str">
        <f t="shared" ref="BJ153:BJ216" ca="1" si="322">IF($BH153=2,1,"")</f>
        <v/>
      </c>
      <c r="BK153" s="289" t="str">
        <f t="shared" ref="BK153:BK216" ca="1" si="323">IF($BH153=3,1,"")</f>
        <v/>
      </c>
      <c r="BL153" s="289" t="str">
        <f t="shared" ref="BL153:BL216" ca="1" si="324">IF($BH153=4,1,"")</f>
        <v/>
      </c>
      <c r="BM153" s="289" t="str">
        <f t="shared" ref="BM153:BM216" ca="1" si="325">IF($BH153=5,1,"")</f>
        <v/>
      </c>
      <c r="BN153" s="289" t="str">
        <f t="shared" ref="BN153:BN216" ca="1" si="326">IF($BH153=6,1,"")</f>
        <v/>
      </c>
      <c r="BO153" s="289" t="str">
        <f t="shared" ref="BO153:BO216" ca="1" si="327">IF($BH153=7,1,"")</f>
        <v/>
      </c>
      <c r="BP153" s="289"/>
      <c r="BQ153" s="83">
        <f t="shared" ca="1" si="265"/>
        <v>6</v>
      </c>
      <c r="BR153" s="82">
        <f t="shared" ca="1" si="266"/>
        <v>44</v>
      </c>
      <c r="BS153" s="83">
        <f t="shared" ca="1" si="267"/>
        <v>332</v>
      </c>
      <c r="BT153" s="52" t="str">
        <f t="shared" ca="1" si="261"/>
        <v>A341</v>
      </c>
      <c r="BU153" s="51"/>
      <c r="BV153" s="52" t="str">
        <f t="shared" ca="1" si="262"/>
        <v>A348</v>
      </c>
      <c r="BW153" s="84">
        <f ca="1">VLOOKUP($BJ$6,INDIRECT($BT153):$BP$861,2,FALSE)</f>
        <v>340</v>
      </c>
      <c r="BX153" s="79" t="str">
        <f t="shared" ca="1" si="247"/>
        <v>Symmetrical Exotic</v>
      </c>
      <c r="BY153" s="78" t="str">
        <f t="shared" ca="1" si="248"/>
        <v>E</v>
      </c>
      <c r="BZ153" s="78" t="str">
        <f t="shared" ca="1" si="249"/>
        <v>E</v>
      </c>
      <c r="CA153" s="78" t="str">
        <f t="shared" ca="1" si="250"/>
        <v>F</v>
      </c>
      <c r="CB153" s="78" t="str">
        <f t="shared" ca="1" si="251"/>
        <v>G</v>
      </c>
      <c r="CC153" s="78" t="str">
        <f t="shared" ca="1" si="221"/>
        <v>Bb</v>
      </c>
      <c r="CD153" s="78" t="str">
        <f t="shared" ca="1" si="222"/>
        <v>Db</v>
      </c>
      <c r="CE153" s="78" t="str">
        <f t="shared" ca="1" si="223"/>
        <v>Eb</v>
      </c>
      <c r="CF153" s="78" t="str">
        <f t="shared" ca="1" si="224"/>
        <v/>
      </c>
      <c r="CG153" s="78" t="str">
        <f t="shared" ca="1" si="225"/>
        <v/>
      </c>
      <c r="CH153" s="79" t="str">
        <f t="shared" ca="1" si="226"/>
        <v>E min6 -or- *Db dim</v>
      </c>
      <c r="CI153" s="79" t="str">
        <f t="shared" ca="1" si="227"/>
        <v>F sus4/7</v>
      </c>
      <c r="CJ153" s="79" t="str">
        <f t="shared" ca="1" si="228"/>
        <v>*Db dim</v>
      </c>
      <c r="CK153" s="79" t="str">
        <f t="shared" ca="1" si="229"/>
        <v>Bb sus4</v>
      </c>
      <c r="CL153" s="79" t="str">
        <f t="shared" ca="1" si="230"/>
        <v>Db dim</v>
      </c>
      <c r="CM153" s="79" t="str">
        <f t="shared" ca="1" si="231"/>
        <v>Eb sus2</v>
      </c>
      <c r="CN153" s="79" t="str">
        <f t="shared" ca="1" si="232"/>
        <v/>
      </c>
      <c r="CO153" s="79" t="str">
        <f t="shared" ca="1" si="233"/>
        <v/>
      </c>
      <c r="CP153" s="80">
        <f t="shared" ca="1" si="252"/>
        <v>50</v>
      </c>
      <c r="CQ153" s="78">
        <f t="shared" ca="1" si="253"/>
        <v>6</v>
      </c>
      <c r="DA153" s="81">
        <f t="shared" ca="1" si="268"/>
        <v>6</v>
      </c>
      <c r="DB153" s="82">
        <f t="shared" ca="1" si="269"/>
        <v>44</v>
      </c>
      <c r="DC153" s="83">
        <f t="shared" ca="1" si="270"/>
        <v>332</v>
      </c>
      <c r="DD153" s="52" t="str">
        <f t="shared" ca="1" si="263"/>
        <v>A341</v>
      </c>
      <c r="DE153" s="51"/>
      <c r="DF153" s="52" t="str">
        <f t="shared" ca="1" si="264"/>
        <v>A348</v>
      </c>
      <c r="DG153" s="84">
        <f ca="1">VLOOKUP($BJ$6,INDIRECT($BT153):$BP$861,2,FALSE)</f>
        <v>340</v>
      </c>
      <c r="DH153" s="79" t="str">
        <f t="shared" ca="1" si="254"/>
        <v>Symmetrical Exotic</v>
      </c>
      <c r="DI153" s="78" t="str">
        <f t="shared" ca="1" si="255"/>
        <v>E</v>
      </c>
      <c r="DJ153" s="78" t="str">
        <f t="shared" ca="1" si="256"/>
        <v>E</v>
      </c>
      <c r="DK153" s="78" t="str">
        <f t="shared" ca="1" si="257"/>
        <v>F</v>
      </c>
      <c r="DL153" s="78" t="str">
        <f t="shared" ca="1" si="258"/>
        <v>G</v>
      </c>
      <c r="DM153" s="78" t="str">
        <f t="shared" ca="1" si="234"/>
        <v>Bb</v>
      </c>
      <c r="DN153" s="78" t="str">
        <f t="shared" ca="1" si="235"/>
        <v>Db</v>
      </c>
      <c r="DO153" s="78" t="str">
        <f t="shared" ca="1" si="236"/>
        <v>Eb</v>
      </c>
      <c r="DP153" s="78" t="str">
        <f t="shared" ca="1" si="237"/>
        <v/>
      </c>
      <c r="DQ153" s="78" t="str">
        <f t="shared" ca="1" si="238"/>
        <v/>
      </c>
      <c r="DR153" s="79" t="str">
        <f t="shared" ca="1" si="239"/>
        <v>E min6 -or- *Db dim</v>
      </c>
      <c r="DS153" s="79" t="str">
        <f t="shared" ca="1" si="240"/>
        <v>F sus4/7</v>
      </c>
      <c r="DT153" s="79" t="str">
        <f t="shared" ca="1" si="241"/>
        <v>*Db dim</v>
      </c>
      <c r="DU153" s="79" t="str">
        <f t="shared" ca="1" si="242"/>
        <v>Bb sus4</v>
      </c>
      <c r="DV153" s="79" t="str">
        <f t="shared" ca="1" si="243"/>
        <v>Db dim</v>
      </c>
      <c r="DW153" s="79" t="str">
        <f t="shared" ca="1" si="244"/>
        <v>Eb sus2</v>
      </c>
      <c r="DX153" s="79" t="str">
        <f t="shared" ca="1" si="245"/>
        <v/>
      </c>
      <c r="DY153" s="79" t="str">
        <f t="shared" ca="1" si="246"/>
        <v/>
      </c>
      <c r="DZ153" s="80">
        <f t="shared" ca="1" si="259"/>
        <v>50</v>
      </c>
      <c r="EA153" s="78">
        <f t="shared" ca="1" si="260"/>
        <v>6</v>
      </c>
    </row>
    <row r="154" spans="1:131" s="85" customFormat="1" ht="16.2" thickBot="1" x14ac:dyDescent="0.35">
      <c r="A154" s="289" t="str">
        <f t="shared" ca="1" si="276"/>
        <v/>
      </c>
      <c r="B154" s="306">
        <f t="shared" si="298"/>
        <v>146</v>
      </c>
      <c r="C154" s="307" t="s">
        <v>9</v>
      </c>
      <c r="D154" s="306" t="s">
        <v>73</v>
      </c>
      <c r="E154" s="306">
        <v>8</v>
      </c>
      <c r="F154" s="308">
        <v>2</v>
      </c>
      <c r="G154" s="308">
        <v>2</v>
      </c>
      <c r="H154" s="308">
        <v>1</v>
      </c>
      <c r="I154" s="308">
        <v>2</v>
      </c>
      <c r="J154" s="308">
        <v>1</v>
      </c>
      <c r="K154" s="308">
        <v>1</v>
      </c>
      <c r="L154" s="308">
        <v>2</v>
      </c>
      <c r="M154" s="308">
        <v>1</v>
      </c>
      <c r="N154" s="308">
        <f>SUM($F154:G154)</f>
        <v>4</v>
      </c>
      <c r="O154" s="308">
        <f>SUM($F154:H154)</f>
        <v>5</v>
      </c>
      <c r="P154" s="308">
        <f>SUM($F154:I154)</f>
        <v>7</v>
      </c>
      <c r="Q154" s="308">
        <f>SUM($F154:J154)</f>
        <v>8</v>
      </c>
      <c r="R154" s="308">
        <f>SUM($F154:K154)</f>
        <v>9</v>
      </c>
      <c r="S154" s="308">
        <f>SUM($F154:L154)</f>
        <v>11</v>
      </c>
      <c r="T154" s="308">
        <f>SUM($F154:M154)</f>
        <v>12</v>
      </c>
      <c r="U154" s="307"/>
      <c r="V154" s="306" t="str">
        <f t="shared" si="309"/>
        <v>D</v>
      </c>
      <c r="W154" s="306" t="str">
        <f t="shared" ca="1" si="310"/>
        <v>E</v>
      </c>
      <c r="X154" s="306" t="str">
        <f t="shared" ca="1" si="311"/>
        <v>Gb</v>
      </c>
      <c r="Y154" s="306" t="str">
        <f t="shared" ca="1" si="312"/>
        <v>G</v>
      </c>
      <c r="Z154" s="306" t="str">
        <f t="shared" ca="1" si="313"/>
        <v>A</v>
      </c>
      <c r="AA154" s="306" t="str">
        <f t="shared" ca="1" si="314"/>
        <v>Bb</v>
      </c>
      <c r="AB154" s="306" t="str">
        <f t="shared" ca="1" si="315"/>
        <v>B</v>
      </c>
      <c r="AC154" s="306" t="str">
        <f t="shared" ca="1" si="316"/>
        <v>Db</v>
      </c>
      <c r="AD154" s="307">
        <f t="shared" si="317"/>
        <v>68</v>
      </c>
      <c r="AE154" s="307">
        <f t="shared" ca="1" si="285"/>
        <v>69</v>
      </c>
      <c r="AF154" s="307">
        <f t="shared" ca="1" si="286"/>
        <v>169</v>
      </c>
      <c r="AG154" s="307">
        <f t="shared" ca="1" si="302"/>
        <v>71</v>
      </c>
      <c r="AH154" s="307">
        <f t="shared" ca="1" si="303"/>
        <v>65</v>
      </c>
      <c r="AI154" s="307">
        <f t="shared" ca="1" si="304"/>
        <v>164</v>
      </c>
      <c r="AJ154" s="307">
        <f t="shared" ca="1" si="305"/>
        <v>66</v>
      </c>
      <c r="AK154" s="307">
        <f t="shared" ca="1" si="306"/>
        <v>166</v>
      </c>
      <c r="AL154" s="294" t="str">
        <f>_xlfn.CONCAT(V154," maj")</f>
        <v>D maj</v>
      </c>
      <c r="AM154" s="294" t="str">
        <f t="shared" ref="AM154:AM159" ca="1" si="328">_xlfn.CONCAT(W154," dim")</f>
        <v>E dim</v>
      </c>
      <c r="AN154" s="294" t="str">
        <f ca="1">_xlfn.CONCAT(X154," min4")</f>
        <v>Gb min4</v>
      </c>
      <c r="AO154" s="294" t="str">
        <f ca="1">_xlfn.CONCAT(Y154," dim")</f>
        <v>G dim</v>
      </c>
      <c r="AP154" s="301" t="str">
        <f ca="1">_xlfn.CONCAT(Z154, " sus2/4 - or - *",AB154," min7")</f>
        <v>A sus2/4 - or - *B min7</v>
      </c>
      <c r="AQ154" s="294" t="str">
        <f ca="1">_xlfn.CONCAT(AA154," dim")</f>
        <v>Bb dim</v>
      </c>
      <c r="AR154" s="294" t="str">
        <f ca="1">_xlfn.CONCAT(AB154," min")</f>
        <v>B min</v>
      </c>
      <c r="AS154" s="294" t="str">
        <f t="shared" ref="AS154:AS160" ca="1" si="329">_xlfn.CONCAT(AC154," dim")</f>
        <v>Db dim</v>
      </c>
      <c r="AT154" s="294" t="str">
        <f t="shared" ca="1" si="307"/>
        <v/>
      </c>
      <c r="AU154" s="294" t="str">
        <f t="shared" ca="1" si="308"/>
        <v/>
      </c>
      <c r="AV154" s="294" t="str">
        <f t="shared" ca="1" si="308"/>
        <v/>
      </c>
      <c r="AW154" s="294" t="str">
        <f t="shared" ca="1" si="308"/>
        <v/>
      </c>
      <c r="AX154" s="294" t="str">
        <f t="shared" ca="1" si="308"/>
        <v/>
      </c>
      <c r="AY154" s="294" t="str">
        <f t="shared" ca="1" si="308"/>
        <v/>
      </c>
      <c r="AZ154" s="294" t="str">
        <f t="shared" ca="1" si="308"/>
        <v/>
      </c>
      <c r="BA154" s="294">
        <f t="shared" ca="1" si="308"/>
        <v>1</v>
      </c>
      <c r="BB154" s="294" t="str">
        <f t="shared" ca="1" si="308"/>
        <v/>
      </c>
      <c r="BC154" s="294" t="str">
        <f t="shared" ca="1" si="308"/>
        <v/>
      </c>
      <c r="BD154" s="294" t="str">
        <f t="shared" ca="1" si="308"/>
        <v/>
      </c>
      <c r="BE154" s="294" t="str">
        <f t="shared" ca="1" si="308"/>
        <v/>
      </c>
      <c r="BF154" s="289">
        <f t="shared" ca="1" si="318"/>
        <v>1</v>
      </c>
      <c r="BG154" s="302">
        <f t="shared" ca="1" si="319"/>
        <v>12.5</v>
      </c>
      <c r="BH154" s="289" t="str">
        <f t="shared" ca="1" si="320"/>
        <v/>
      </c>
      <c r="BI154" s="289" t="str">
        <f t="shared" ca="1" si="321"/>
        <v/>
      </c>
      <c r="BJ154" s="289" t="str">
        <f t="shared" ca="1" si="322"/>
        <v/>
      </c>
      <c r="BK154" s="289" t="str">
        <f t="shared" ca="1" si="323"/>
        <v/>
      </c>
      <c r="BL154" s="289" t="str">
        <f t="shared" ca="1" si="324"/>
        <v/>
      </c>
      <c r="BM154" s="289" t="str">
        <f t="shared" ca="1" si="325"/>
        <v/>
      </c>
      <c r="BN154" s="289" t="str">
        <f t="shared" ca="1" si="326"/>
        <v/>
      </c>
      <c r="BO154" s="289" t="str">
        <f t="shared" ca="1" si="327"/>
        <v/>
      </c>
      <c r="BP154" s="289"/>
      <c r="BQ154" s="83">
        <f t="shared" ca="1" si="265"/>
        <v>6</v>
      </c>
      <c r="BR154" s="82">
        <f t="shared" ca="1" si="266"/>
        <v>45</v>
      </c>
      <c r="BS154" s="83">
        <f t="shared" ca="1" si="267"/>
        <v>340</v>
      </c>
      <c r="BT154" s="52" t="str">
        <f t="shared" ca="1" si="261"/>
        <v>A349</v>
      </c>
      <c r="BU154" s="51"/>
      <c r="BV154" s="52" t="str">
        <f t="shared" ca="1" si="262"/>
        <v>A376</v>
      </c>
      <c r="BW154" s="84">
        <f ca="1">VLOOKUP($BJ$6,INDIRECT($BT154):$BP$861,2,FALSE)</f>
        <v>368</v>
      </c>
      <c r="BX154" s="79" t="str">
        <f t="shared" ca="1" si="247"/>
        <v>Dorian</v>
      </c>
      <c r="BY154" s="78" t="str">
        <f t="shared" ca="1" si="248"/>
        <v>F</v>
      </c>
      <c r="BZ154" s="78" t="str">
        <f t="shared" ca="1" si="249"/>
        <v>F</v>
      </c>
      <c r="CA154" s="78" t="str">
        <f t="shared" ca="1" si="250"/>
        <v>G</v>
      </c>
      <c r="CB154" s="78" t="str">
        <f t="shared" ca="1" si="251"/>
        <v>Ab</v>
      </c>
      <c r="CC154" s="78" t="str">
        <f t="shared" ca="1" si="221"/>
        <v>Bb</v>
      </c>
      <c r="CD154" s="78" t="str">
        <f t="shared" ca="1" si="222"/>
        <v>C</v>
      </c>
      <c r="CE154" s="78" t="str">
        <f t="shared" ca="1" si="223"/>
        <v>D</v>
      </c>
      <c r="CF154" s="78" t="str">
        <f t="shared" ca="1" si="224"/>
        <v>Eb</v>
      </c>
      <c r="CG154" s="78" t="str">
        <f t="shared" ca="1" si="225"/>
        <v/>
      </c>
      <c r="CH154" s="79" t="str">
        <f t="shared" ca="1" si="226"/>
        <v>F min</v>
      </c>
      <c r="CI154" s="79" t="str">
        <f t="shared" ca="1" si="227"/>
        <v>G min</v>
      </c>
      <c r="CJ154" s="79" t="str">
        <f t="shared" ca="1" si="228"/>
        <v>Ab maj</v>
      </c>
      <c r="CK154" s="79" t="str">
        <f t="shared" ca="1" si="229"/>
        <v>Bb maj</v>
      </c>
      <c r="CL154" s="79" t="str">
        <f t="shared" ca="1" si="230"/>
        <v>C min</v>
      </c>
      <c r="CM154" s="79" t="str">
        <f t="shared" ca="1" si="231"/>
        <v>D dim</v>
      </c>
      <c r="CN154" s="79" t="str">
        <f t="shared" ca="1" si="232"/>
        <v>Eb min</v>
      </c>
      <c r="CO154" s="79" t="str">
        <f t="shared" ca="1" si="233"/>
        <v/>
      </c>
      <c r="CP154" s="80">
        <f t="shared" ca="1" si="252"/>
        <v>42.857142857142854</v>
      </c>
      <c r="CQ154" s="78">
        <f t="shared" ca="1" si="253"/>
        <v>6</v>
      </c>
      <c r="DA154" s="81">
        <f t="shared" ca="1" si="268"/>
        <v>6</v>
      </c>
      <c r="DB154" s="82">
        <f t="shared" ca="1" si="269"/>
        <v>45</v>
      </c>
      <c r="DC154" s="83">
        <f t="shared" ca="1" si="270"/>
        <v>340</v>
      </c>
      <c r="DD154" s="52" t="str">
        <f t="shared" ca="1" si="263"/>
        <v>A349</v>
      </c>
      <c r="DE154" s="51"/>
      <c r="DF154" s="52" t="str">
        <f t="shared" ca="1" si="264"/>
        <v>A376</v>
      </c>
      <c r="DG154" s="84">
        <f ca="1">VLOOKUP($BJ$6,INDIRECT($BT154):$BP$861,2,FALSE)</f>
        <v>368</v>
      </c>
      <c r="DH154" s="79" t="str">
        <f t="shared" ca="1" si="254"/>
        <v>Dorian</v>
      </c>
      <c r="DI154" s="78" t="str">
        <f t="shared" ca="1" si="255"/>
        <v>F</v>
      </c>
      <c r="DJ154" s="78" t="str">
        <f t="shared" ca="1" si="256"/>
        <v>F</v>
      </c>
      <c r="DK154" s="78" t="str">
        <f t="shared" ca="1" si="257"/>
        <v>G</v>
      </c>
      <c r="DL154" s="78" t="str">
        <f t="shared" ca="1" si="258"/>
        <v>Ab</v>
      </c>
      <c r="DM154" s="78" t="str">
        <f t="shared" ca="1" si="234"/>
        <v>Bb</v>
      </c>
      <c r="DN154" s="78" t="str">
        <f t="shared" ca="1" si="235"/>
        <v>C</v>
      </c>
      <c r="DO154" s="78" t="str">
        <f t="shared" ca="1" si="236"/>
        <v>D</v>
      </c>
      <c r="DP154" s="78" t="str">
        <f t="shared" ca="1" si="237"/>
        <v>Eb</v>
      </c>
      <c r="DQ154" s="78" t="str">
        <f t="shared" ca="1" si="238"/>
        <v/>
      </c>
      <c r="DR154" s="79" t="str">
        <f t="shared" ca="1" si="239"/>
        <v>F min</v>
      </c>
      <c r="DS154" s="79" t="str">
        <f t="shared" ca="1" si="240"/>
        <v>G min</v>
      </c>
      <c r="DT154" s="79" t="str">
        <f t="shared" ca="1" si="241"/>
        <v>Ab maj</v>
      </c>
      <c r="DU154" s="79" t="str">
        <f t="shared" ca="1" si="242"/>
        <v>Bb maj</v>
      </c>
      <c r="DV154" s="79" t="str">
        <f t="shared" ca="1" si="243"/>
        <v>C min</v>
      </c>
      <c r="DW154" s="79" t="str">
        <f t="shared" ca="1" si="244"/>
        <v>D dim</v>
      </c>
      <c r="DX154" s="79" t="str">
        <f t="shared" ca="1" si="245"/>
        <v>Eb min</v>
      </c>
      <c r="DY154" s="79" t="str">
        <f t="shared" ca="1" si="246"/>
        <v/>
      </c>
      <c r="DZ154" s="80">
        <f t="shared" ca="1" si="259"/>
        <v>42.857142857142854</v>
      </c>
      <c r="EA154" s="78">
        <f t="shared" ca="1" si="260"/>
        <v>6</v>
      </c>
    </row>
    <row r="155" spans="1:131" s="85" customFormat="1" ht="16.2" thickBot="1" x14ac:dyDescent="0.35">
      <c r="A155" s="289" t="str">
        <f t="shared" ca="1" si="276"/>
        <v/>
      </c>
      <c r="B155" s="306">
        <f t="shared" si="298"/>
        <v>147</v>
      </c>
      <c r="C155" s="307" t="s">
        <v>10</v>
      </c>
      <c r="D155" s="306" t="s">
        <v>73</v>
      </c>
      <c r="E155" s="306">
        <v>8</v>
      </c>
      <c r="F155" s="308">
        <v>2</v>
      </c>
      <c r="G155" s="308">
        <v>1</v>
      </c>
      <c r="H155" s="308">
        <v>2</v>
      </c>
      <c r="I155" s="308">
        <v>2</v>
      </c>
      <c r="J155" s="308">
        <v>1</v>
      </c>
      <c r="K155" s="308">
        <v>1</v>
      </c>
      <c r="L155" s="308">
        <v>2</v>
      </c>
      <c r="M155" s="308">
        <v>1</v>
      </c>
      <c r="N155" s="308">
        <f>SUM($F155:G155)</f>
        <v>3</v>
      </c>
      <c r="O155" s="308">
        <f>SUM($F155:H155)</f>
        <v>5</v>
      </c>
      <c r="P155" s="308">
        <f>SUM($F155:I155)</f>
        <v>7</v>
      </c>
      <c r="Q155" s="308">
        <f>SUM($F155:J155)</f>
        <v>8</v>
      </c>
      <c r="R155" s="308">
        <f>SUM($F155:K155)</f>
        <v>9</v>
      </c>
      <c r="S155" s="308">
        <f>SUM($F155:L155)</f>
        <v>11</v>
      </c>
      <c r="T155" s="308">
        <f>SUM($F155:M155)</f>
        <v>12</v>
      </c>
      <c r="U155" s="307"/>
      <c r="V155" s="306" t="str">
        <f t="shared" si="309"/>
        <v>D</v>
      </c>
      <c r="W155" s="306" t="str">
        <f t="shared" ca="1" si="310"/>
        <v>E</v>
      </c>
      <c r="X155" s="306" t="str">
        <f t="shared" ca="1" si="311"/>
        <v>F</v>
      </c>
      <c r="Y155" s="306" t="str">
        <f t="shared" ca="1" si="312"/>
        <v>G</v>
      </c>
      <c r="Z155" s="306" t="str">
        <f t="shared" ca="1" si="313"/>
        <v>A</v>
      </c>
      <c r="AA155" s="306" t="str">
        <f t="shared" ca="1" si="314"/>
        <v>Bb</v>
      </c>
      <c r="AB155" s="306" t="str">
        <f t="shared" ca="1" si="315"/>
        <v>B</v>
      </c>
      <c r="AC155" s="306" t="str">
        <f t="shared" ca="1" si="316"/>
        <v>Db</v>
      </c>
      <c r="AD155" s="307">
        <f t="shared" si="317"/>
        <v>68</v>
      </c>
      <c r="AE155" s="307">
        <f t="shared" ca="1" si="285"/>
        <v>69</v>
      </c>
      <c r="AF155" s="307">
        <f t="shared" ca="1" si="286"/>
        <v>70</v>
      </c>
      <c r="AG155" s="307">
        <f t="shared" ca="1" si="302"/>
        <v>71</v>
      </c>
      <c r="AH155" s="307">
        <f t="shared" ca="1" si="303"/>
        <v>65</v>
      </c>
      <c r="AI155" s="307">
        <f t="shared" ca="1" si="304"/>
        <v>164</v>
      </c>
      <c r="AJ155" s="307">
        <f t="shared" ca="1" si="305"/>
        <v>66</v>
      </c>
      <c r="AK155" s="307">
        <f t="shared" ca="1" si="306"/>
        <v>166</v>
      </c>
      <c r="AL155" s="294" t="str">
        <f>_xlfn.CONCAT(V155," min")</f>
        <v>D min</v>
      </c>
      <c r="AM155" s="294" t="str">
        <f t="shared" ca="1" si="328"/>
        <v>E dim</v>
      </c>
      <c r="AN155" s="294" t="str">
        <f ca="1">_xlfn.CONCAT(X155," alt b")</f>
        <v>F alt b</v>
      </c>
      <c r="AO155" s="294" t="str">
        <f ca="1">_xlfn.CONCAT(Y155," dim")</f>
        <v>G dim</v>
      </c>
      <c r="AP155" s="301" t="str">
        <f ca="1">_xlfn.CONCAT(Z155, " sus2/4 - or - *",AB155," min7")</f>
        <v>A sus2/4 - or - *B min7</v>
      </c>
      <c r="AQ155" s="294" t="str">
        <f ca="1">_xlfn.CONCAT(AA155," dim")</f>
        <v>Bb dim</v>
      </c>
      <c r="AR155" s="294" t="str">
        <f ca="1">_xlfn.CONCAT(AB155," dim")</f>
        <v>B dim</v>
      </c>
      <c r="AS155" s="294" t="str">
        <f t="shared" ca="1" si="329"/>
        <v>Db dim</v>
      </c>
      <c r="AT155" s="294" t="str">
        <f t="shared" ca="1" si="307"/>
        <v/>
      </c>
      <c r="AU155" s="294" t="str">
        <f t="shared" ca="1" si="308"/>
        <v/>
      </c>
      <c r="AV155" s="294" t="str">
        <f t="shared" ca="1" si="308"/>
        <v/>
      </c>
      <c r="AW155" s="294" t="str">
        <f t="shared" ca="1" si="308"/>
        <v/>
      </c>
      <c r="AX155" s="294" t="str">
        <f t="shared" ca="1" si="308"/>
        <v/>
      </c>
      <c r="AY155" s="294">
        <f t="shared" ca="1" si="308"/>
        <v>1</v>
      </c>
      <c r="AZ155" s="294" t="str">
        <f t="shared" ca="1" si="308"/>
        <v/>
      </c>
      <c r="BA155" s="294">
        <f t="shared" ca="1" si="308"/>
        <v>1</v>
      </c>
      <c r="BB155" s="294" t="str">
        <f t="shared" ca="1" si="308"/>
        <v/>
      </c>
      <c r="BC155" s="294" t="str">
        <f t="shared" ca="1" si="308"/>
        <v/>
      </c>
      <c r="BD155" s="294" t="str">
        <f t="shared" ca="1" si="308"/>
        <v/>
      </c>
      <c r="BE155" s="294" t="str">
        <f t="shared" ca="1" si="308"/>
        <v/>
      </c>
      <c r="BF155" s="289">
        <f t="shared" ca="1" si="318"/>
        <v>2</v>
      </c>
      <c r="BG155" s="302">
        <f t="shared" ca="1" si="319"/>
        <v>25</v>
      </c>
      <c r="BH155" s="289" t="str">
        <f t="shared" ca="1" si="320"/>
        <v/>
      </c>
      <c r="BI155" s="289" t="str">
        <f t="shared" ca="1" si="321"/>
        <v/>
      </c>
      <c r="BJ155" s="289" t="str">
        <f t="shared" ca="1" si="322"/>
        <v/>
      </c>
      <c r="BK155" s="289" t="str">
        <f t="shared" ca="1" si="323"/>
        <v/>
      </c>
      <c r="BL155" s="289" t="str">
        <f t="shared" ca="1" si="324"/>
        <v/>
      </c>
      <c r="BM155" s="289" t="str">
        <f t="shared" ca="1" si="325"/>
        <v/>
      </c>
      <c r="BN155" s="289" t="str">
        <f t="shared" ca="1" si="326"/>
        <v/>
      </c>
      <c r="BO155" s="289" t="str">
        <f t="shared" ca="1" si="327"/>
        <v/>
      </c>
      <c r="BP155" s="289"/>
      <c r="BQ155" s="83">
        <f t="shared" ca="1" si="265"/>
        <v>6</v>
      </c>
      <c r="BR155" s="82">
        <f t="shared" ca="1" si="266"/>
        <v>46</v>
      </c>
      <c r="BS155" s="83">
        <f t="shared" ca="1" si="267"/>
        <v>368</v>
      </c>
      <c r="BT155" s="52" t="str">
        <f t="shared" ca="1" si="261"/>
        <v>A377</v>
      </c>
      <c r="BU155" s="51"/>
      <c r="BV155" s="52" t="str">
        <f t="shared" ca="1" si="262"/>
        <v>A378</v>
      </c>
      <c r="BW155" s="84">
        <f ca="1">VLOOKUP($BJ$6,INDIRECT($BT155):$BP$861,2,FALSE)</f>
        <v>370</v>
      </c>
      <c r="BX155" s="79" t="str">
        <f t="shared" ca="1" si="247"/>
        <v>Dorian 4</v>
      </c>
      <c r="BY155" s="78" t="str">
        <f t="shared" ca="1" si="248"/>
        <v>F</v>
      </c>
      <c r="BZ155" s="78" t="str">
        <f t="shared" ca="1" si="249"/>
        <v>F</v>
      </c>
      <c r="CA155" s="78" t="str">
        <f t="shared" ca="1" si="250"/>
        <v>G</v>
      </c>
      <c r="CB155" s="78" t="str">
        <f t="shared" ca="1" si="251"/>
        <v>Ab</v>
      </c>
      <c r="CC155" s="78" t="str">
        <f t="shared" ca="1" si="221"/>
        <v>B</v>
      </c>
      <c r="CD155" s="78" t="str">
        <f t="shared" ca="1" si="222"/>
        <v>C</v>
      </c>
      <c r="CE155" s="78" t="str">
        <f t="shared" ca="1" si="223"/>
        <v>D</v>
      </c>
      <c r="CF155" s="78" t="str">
        <f t="shared" ca="1" si="224"/>
        <v>Eb</v>
      </c>
      <c r="CG155" s="78" t="str">
        <f t="shared" ca="1" si="225"/>
        <v/>
      </c>
      <c r="CH155" s="79" t="str">
        <f t="shared" ca="1" si="226"/>
        <v>F min</v>
      </c>
      <c r="CI155" s="79" t="str">
        <f t="shared" ca="1" si="227"/>
        <v>G maj</v>
      </c>
      <c r="CJ155" s="79" t="str">
        <f t="shared" ca="1" si="228"/>
        <v>Ab maj</v>
      </c>
      <c r="CK155" s="79" t="str">
        <f t="shared" ca="1" si="229"/>
        <v>B dim</v>
      </c>
      <c r="CL155" s="79" t="str">
        <f t="shared" ca="1" si="230"/>
        <v>C min</v>
      </c>
      <c r="CM155" s="79" t="str">
        <f t="shared" ca="1" si="231"/>
        <v>D dim</v>
      </c>
      <c r="CN155" s="79" t="str">
        <f t="shared" ca="1" si="232"/>
        <v>Eb aug</v>
      </c>
      <c r="CO155" s="79" t="str">
        <f t="shared" ca="1" si="233"/>
        <v/>
      </c>
      <c r="CP155" s="80">
        <f t="shared" ca="1" si="252"/>
        <v>42.857142857142854</v>
      </c>
      <c r="CQ155" s="78">
        <f t="shared" ca="1" si="253"/>
        <v>6</v>
      </c>
      <c r="DA155" s="81">
        <f t="shared" ca="1" si="268"/>
        <v>6</v>
      </c>
      <c r="DB155" s="82">
        <f t="shared" ca="1" si="269"/>
        <v>46</v>
      </c>
      <c r="DC155" s="83">
        <f t="shared" ca="1" si="270"/>
        <v>368</v>
      </c>
      <c r="DD155" s="52" t="str">
        <f t="shared" ca="1" si="263"/>
        <v>A377</v>
      </c>
      <c r="DE155" s="51"/>
      <c r="DF155" s="52" t="str">
        <f t="shared" ca="1" si="264"/>
        <v>A378</v>
      </c>
      <c r="DG155" s="84">
        <f ca="1">VLOOKUP($BJ$6,INDIRECT($BT155):$BP$861,2,FALSE)</f>
        <v>370</v>
      </c>
      <c r="DH155" s="79" t="str">
        <f t="shared" ca="1" si="254"/>
        <v>Dorian 4</v>
      </c>
      <c r="DI155" s="78" t="str">
        <f t="shared" ca="1" si="255"/>
        <v>F</v>
      </c>
      <c r="DJ155" s="78" t="str">
        <f t="shared" ca="1" si="256"/>
        <v>F</v>
      </c>
      <c r="DK155" s="78" t="str">
        <f t="shared" ca="1" si="257"/>
        <v>G</v>
      </c>
      <c r="DL155" s="78" t="str">
        <f t="shared" ca="1" si="258"/>
        <v>Ab</v>
      </c>
      <c r="DM155" s="78" t="str">
        <f t="shared" ca="1" si="234"/>
        <v>B</v>
      </c>
      <c r="DN155" s="78" t="str">
        <f t="shared" ca="1" si="235"/>
        <v>C</v>
      </c>
      <c r="DO155" s="78" t="str">
        <f t="shared" ca="1" si="236"/>
        <v>D</v>
      </c>
      <c r="DP155" s="78" t="str">
        <f t="shared" ca="1" si="237"/>
        <v>Eb</v>
      </c>
      <c r="DQ155" s="78" t="str">
        <f t="shared" ca="1" si="238"/>
        <v/>
      </c>
      <c r="DR155" s="79" t="str">
        <f t="shared" ca="1" si="239"/>
        <v>F min</v>
      </c>
      <c r="DS155" s="79" t="str">
        <f t="shared" ca="1" si="240"/>
        <v>G maj</v>
      </c>
      <c r="DT155" s="79" t="str">
        <f t="shared" ca="1" si="241"/>
        <v>Ab maj</v>
      </c>
      <c r="DU155" s="79" t="str">
        <f t="shared" ca="1" si="242"/>
        <v>B dim</v>
      </c>
      <c r="DV155" s="79" t="str">
        <f t="shared" ca="1" si="243"/>
        <v>C min</v>
      </c>
      <c r="DW155" s="79" t="str">
        <f t="shared" ca="1" si="244"/>
        <v>D dim</v>
      </c>
      <c r="DX155" s="79" t="str">
        <f t="shared" ca="1" si="245"/>
        <v>Eb aug</v>
      </c>
      <c r="DY155" s="79" t="str">
        <f t="shared" ca="1" si="246"/>
        <v/>
      </c>
      <c r="DZ155" s="80">
        <f t="shared" ca="1" si="259"/>
        <v>42.857142857142854</v>
      </c>
      <c r="EA155" s="78">
        <f t="shared" ca="1" si="260"/>
        <v>6</v>
      </c>
    </row>
    <row r="156" spans="1:131" s="85" customFormat="1" ht="16.2" thickBot="1" x14ac:dyDescent="0.35">
      <c r="A156" s="289" t="str">
        <f t="shared" ca="1" si="276"/>
        <v/>
      </c>
      <c r="B156" s="306">
        <f t="shared" si="298"/>
        <v>148</v>
      </c>
      <c r="C156" s="307" t="s">
        <v>11</v>
      </c>
      <c r="D156" s="306" t="s">
        <v>73</v>
      </c>
      <c r="E156" s="306">
        <v>8</v>
      </c>
      <c r="F156" s="308">
        <v>2</v>
      </c>
      <c r="G156" s="308">
        <v>1</v>
      </c>
      <c r="H156" s="308">
        <v>2</v>
      </c>
      <c r="I156" s="308">
        <v>2</v>
      </c>
      <c r="J156" s="308">
        <v>1</v>
      </c>
      <c r="K156" s="308">
        <v>2</v>
      </c>
      <c r="L156" s="308">
        <v>1</v>
      </c>
      <c r="M156" s="308">
        <v>1</v>
      </c>
      <c r="N156" s="308">
        <f>SUM($F156:G156)</f>
        <v>3</v>
      </c>
      <c r="O156" s="308">
        <f>SUM($F156:H156)</f>
        <v>5</v>
      </c>
      <c r="P156" s="308">
        <f>SUM($F156:I156)</f>
        <v>7</v>
      </c>
      <c r="Q156" s="308">
        <f>SUM($F156:J156)</f>
        <v>8</v>
      </c>
      <c r="R156" s="308">
        <f>SUM($F156:K156)</f>
        <v>10</v>
      </c>
      <c r="S156" s="308">
        <f>SUM($F156:L156)</f>
        <v>11</v>
      </c>
      <c r="T156" s="308">
        <f>SUM($F156:M156)</f>
        <v>12</v>
      </c>
      <c r="U156" s="307"/>
      <c r="V156" s="306" t="str">
        <f t="shared" si="309"/>
        <v>D</v>
      </c>
      <c r="W156" s="306" t="str">
        <f t="shared" ca="1" si="310"/>
        <v>E</v>
      </c>
      <c r="X156" s="306" t="str">
        <f t="shared" ca="1" si="311"/>
        <v>F</v>
      </c>
      <c r="Y156" s="306" t="str">
        <f t="shared" ca="1" si="312"/>
        <v>G</v>
      </c>
      <c r="Z156" s="306" t="str">
        <f t="shared" ca="1" si="313"/>
        <v>A</v>
      </c>
      <c r="AA156" s="306" t="str">
        <f t="shared" ca="1" si="314"/>
        <v>Bb</v>
      </c>
      <c r="AB156" s="306" t="str">
        <f t="shared" ca="1" si="315"/>
        <v>C</v>
      </c>
      <c r="AC156" s="306" t="str">
        <f t="shared" ca="1" si="316"/>
        <v>Db</v>
      </c>
      <c r="AD156" s="307">
        <f t="shared" si="317"/>
        <v>68</v>
      </c>
      <c r="AE156" s="307">
        <f t="shared" ca="1" si="285"/>
        <v>69</v>
      </c>
      <c r="AF156" s="307">
        <f t="shared" ca="1" si="286"/>
        <v>70</v>
      </c>
      <c r="AG156" s="307">
        <f t="shared" ca="1" si="302"/>
        <v>71</v>
      </c>
      <c r="AH156" s="307">
        <f t="shared" ca="1" si="303"/>
        <v>65</v>
      </c>
      <c r="AI156" s="307">
        <f t="shared" ca="1" si="304"/>
        <v>164</v>
      </c>
      <c r="AJ156" s="307">
        <f t="shared" ca="1" si="305"/>
        <v>67</v>
      </c>
      <c r="AK156" s="307">
        <f t="shared" ca="1" si="306"/>
        <v>166</v>
      </c>
      <c r="AL156" s="294" t="str">
        <f>_xlfn.CONCAT(V156," min")</f>
        <v>D min</v>
      </c>
      <c r="AM156" s="294" t="str">
        <f t="shared" ca="1" si="328"/>
        <v>E dim</v>
      </c>
      <c r="AN156" s="294" t="str">
        <f ca="1">_xlfn.CONCAT(X156," maj")</f>
        <v>F maj</v>
      </c>
      <c r="AO156" s="294" t="str">
        <f ca="1">_xlfn.CONCAT(Y156," dim")</f>
        <v>G dim</v>
      </c>
      <c r="AP156" s="294" t="str">
        <f ca="1">_xlfn.CONCAT(Z156," min4")</f>
        <v>A min4</v>
      </c>
      <c r="AQ156" s="294" t="str">
        <f ca="1">_xlfn.CONCAT(AA156," dim")</f>
        <v>Bb dim</v>
      </c>
      <c r="AR156" s="301" t="str">
        <f ca="1">_xlfn.CONCAT(AB156," sus2/4 - or - *",V156," min7")</f>
        <v>C sus2/4 - or - *D min7</v>
      </c>
      <c r="AS156" s="294" t="str">
        <f t="shared" ca="1" si="329"/>
        <v>Db dim</v>
      </c>
      <c r="AT156" s="294" t="str">
        <f t="shared" ca="1" si="307"/>
        <v/>
      </c>
      <c r="AU156" s="294" t="str">
        <f t="shared" ca="1" si="308"/>
        <v/>
      </c>
      <c r="AV156" s="294" t="str">
        <f t="shared" ca="1" si="308"/>
        <v/>
      </c>
      <c r="AW156" s="294" t="str">
        <f t="shared" ca="1" si="308"/>
        <v/>
      </c>
      <c r="AX156" s="294" t="str">
        <f t="shared" ca="1" si="308"/>
        <v/>
      </c>
      <c r="AY156" s="294">
        <f t="shared" ca="1" si="308"/>
        <v>1</v>
      </c>
      <c r="AZ156" s="294" t="str">
        <f t="shared" ca="1" si="308"/>
        <v/>
      </c>
      <c r="BA156" s="294">
        <f t="shared" ca="1" si="308"/>
        <v>1</v>
      </c>
      <c r="BB156" s="294" t="str">
        <f t="shared" ca="1" si="308"/>
        <v/>
      </c>
      <c r="BC156" s="294" t="str">
        <f t="shared" ca="1" si="308"/>
        <v/>
      </c>
      <c r="BD156" s="294" t="str">
        <f t="shared" ca="1" si="308"/>
        <v/>
      </c>
      <c r="BE156" s="294" t="str">
        <f t="shared" ca="1" si="308"/>
        <v/>
      </c>
      <c r="BF156" s="289">
        <f t="shared" ca="1" si="318"/>
        <v>2</v>
      </c>
      <c r="BG156" s="302">
        <f t="shared" ca="1" si="319"/>
        <v>25</v>
      </c>
      <c r="BH156" s="289" t="str">
        <f t="shared" ca="1" si="320"/>
        <v/>
      </c>
      <c r="BI156" s="289" t="str">
        <f t="shared" ca="1" si="321"/>
        <v/>
      </c>
      <c r="BJ156" s="289" t="str">
        <f t="shared" ca="1" si="322"/>
        <v/>
      </c>
      <c r="BK156" s="289" t="str">
        <f t="shared" ca="1" si="323"/>
        <v/>
      </c>
      <c r="BL156" s="289" t="str">
        <f t="shared" ca="1" si="324"/>
        <v/>
      </c>
      <c r="BM156" s="289" t="str">
        <f t="shared" ca="1" si="325"/>
        <v/>
      </c>
      <c r="BN156" s="289" t="str">
        <f t="shared" ca="1" si="326"/>
        <v/>
      </c>
      <c r="BO156" s="289" t="str">
        <f t="shared" ca="1" si="327"/>
        <v/>
      </c>
      <c r="BP156" s="289"/>
      <c r="BQ156" s="83">
        <f t="shared" ca="1" si="265"/>
        <v>6</v>
      </c>
      <c r="BR156" s="82">
        <f t="shared" ca="1" si="266"/>
        <v>47</v>
      </c>
      <c r="BS156" s="83">
        <f t="shared" ca="1" si="267"/>
        <v>370</v>
      </c>
      <c r="BT156" s="52" t="str">
        <f t="shared" ca="1" si="261"/>
        <v>A379</v>
      </c>
      <c r="BU156" s="51"/>
      <c r="BV156" s="52" t="str">
        <f t="shared" ca="1" si="262"/>
        <v>A379</v>
      </c>
      <c r="BW156" s="84">
        <f ca="1">VLOOKUP($BJ$6,INDIRECT($BT156):$BP$861,2,FALSE)</f>
        <v>371</v>
      </c>
      <c r="BX156" s="79" t="str">
        <f t="shared" ca="1" si="247"/>
        <v>Dorian b5</v>
      </c>
      <c r="BY156" s="78" t="str">
        <f t="shared" ca="1" si="248"/>
        <v>F</v>
      </c>
      <c r="BZ156" s="78" t="str">
        <f t="shared" ca="1" si="249"/>
        <v>F</v>
      </c>
      <c r="CA156" s="78" t="str">
        <f t="shared" ca="1" si="250"/>
        <v>G</v>
      </c>
      <c r="CB156" s="78" t="str">
        <f t="shared" ca="1" si="251"/>
        <v>Ab</v>
      </c>
      <c r="CC156" s="78" t="str">
        <f t="shared" ca="1" si="221"/>
        <v>Bb</v>
      </c>
      <c r="CD156" s="78" t="str">
        <f t="shared" ca="1" si="222"/>
        <v>B</v>
      </c>
      <c r="CE156" s="78" t="str">
        <f t="shared" ca="1" si="223"/>
        <v>D</v>
      </c>
      <c r="CF156" s="78" t="str">
        <f t="shared" ca="1" si="224"/>
        <v>Eb</v>
      </c>
      <c r="CG156" s="78" t="str">
        <f t="shared" ca="1" si="225"/>
        <v/>
      </c>
      <c r="CH156" s="79" t="str">
        <f t="shared" ca="1" si="226"/>
        <v>F dim</v>
      </c>
      <c r="CI156" s="79" t="str">
        <f t="shared" ca="1" si="227"/>
        <v>G min</v>
      </c>
      <c r="CJ156" s="79" t="str">
        <f t="shared" ca="1" si="228"/>
        <v>Ab min</v>
      </c>
      <c r="CK156" s="79" t="str">
        <f t="shared" ca="1" si="229"/>
        <v>Bb maj</v>
      </c>
      <c r="CL156" s="79" t="str">
        <f t="shared" ca="1" si="230"/>
        <v>B aug</v>
      </c>
      <c r="CM156" s="79" t="str">
        <f t="shared" ca="1" si="231"/>
        <v>D dim</v>
      </c>
      <c r="CN156" s="79" t="str">
        <f t="shared" ca="1" si="232"/>
        <v>Eb maj</v>
      </c>
      <c r="CO156" s="79" t="str">
        <f t="shared" ca="1" si="233"/>
        <v/>
      </c>
      <c r="CP156" s="80">
        <f t="shared" ca="1" si="252"/>
        <v>42.857142857142854</v>
      </c>
      <c r="CQ156" s="78">
        <f t="shared" ca="1" si="253"/>
        <v>6</v>
      </c>
      <c r="CS156" s="85" t="b">
        <f ca="1">ISERR(CQ156)</f>
        <v>0</v>
      </c>
      <c r="CT156" s="93" t="s">
        <v>143</v>
      </c>
      <c r="DA156" s="81">
        <f t="shared" ca="1" si="268"/>
        <v>6</v>
      </c>
      <c r="DB156" s="82">
        <f t="shared" ca="1" si="269"/>
        <v>47</v>
      </c>
      <c r="DC156" s="83">
        <f t="shared" ca="1" si="270"/>
        <v>370</v>
      </c>
      <c r="DD156" s="52" t="str">
        <f t="shared" ca="1" si="263"/>
        <v>A379</v>
      </c>
      <c r="DE156" s="51"/>
      <c r="DF156" s="52" t="str">
        <f t="shared" ca="1" si="264"/>
        <v>A379</v>
      </c>
      <c r="DG156" s="84">
        <f ca="1">VLOOKUP($BJ$6,INDIRECT($BT156):$BP$861,2,FALSE)</f>
        <v>371</v>
      </c>
      <c r="DH156" s="79" t="str">
        <f t="shared" ca="1" si="254"/>
        <v>Dorian b5</v>
      </c>
      <c r="DI156" s="78" t="str">
        <f t="shared" ca="1" si="255"/>
        <v>F</v>
      </c>
      <c r="DJ156" s="78" t="str">
        <f t="shared" ca="1" si="256"/>
        <v>F</v>
      </c>
      <c r="DK156" s="78" t="str">
        <f t="shared" ca="1" si="257"/>
        <v>G</v>
      </c>
      <c r="DL156" s="78" t="str">
        <f t="shared" ca="1" si="258"/>
        <v>Ab</v>
      </c>
      <c r="DM156" s="78" t="str">
        <f t="shared" ca="1" si="234"/>
        <v>Bb</v>
      </c>
      <c r="DN156" s="78" t="str">
        <f t="shared" ca="1" si="235"/>
        <v>B</v>
      </c>
      <c r="DO156" s="78" t="str">
        <f t="shared" ca="1" si="236"/>
        <v>D</v>
      </c>
      <c r="DP156" s="78" t="str">
        <f t="shared" ca="1" si="237"/>
        <v>Eb</v>
      </c>
      <c r="DQ156" s="78" t="str">
        <f t="shared" ca="1" si="238"/>
        <v/>
      </c>
      <c r="DR156" s="79" t="str">
        <f t="shared" ca="1" si="239"/>
        <v>F dim</v>
      </c>
      <c r="DS156" s="79" t="str">
        <f t="shared" ca="1" si="240"/>
        <v>G min</v>
      </c>
      <c r="DT156" s="79" t="str">
        <f t="shared" ca="1" si="241"/>
        <v>Ab min</v>
      </c>
      <c r="DU156" s="79" t="str">
        <f t="shared" ca="1" si="242"/>
        <v>Bb maj</v>
      </c>
      <c r="DV156" s="79" t="str">
        <f t="shared" ca="1" si="243"/>
        <v>B aug</v>
      </c>
      <c r="DW156" s="79" t="str">
        <f t="shared" ca="1" si="244"/>
        <v>D dim</v>
      </c>
      <c r="DX156" s="79" t="str">
        <f t="shared" ca="1" si="245"/>
        <v>Eb maj</v>
      </c>
      <c r="DY156" s="79" t="str">
        <f t="shared" ca="1" si="246"/>
        <v/>
      </c>
      <c r="DZ156" s="80">
        <f t="shared" ca="1" si="259"/>
        <v>42.857142857142854</v>
      </c>
      <c r="EA156" s="78">
        <f t="shared" ca="1" si="260"/>
        <v>6</v>
      </c>
    </row>
    <row r="157" spans="1:131" s="85" customFormat="1" ht="16.2" thickBot="1" x14ac:dyDescent="0.35">
      <c r="A157" s="289">
        <f t="shared" ca="1" si="276"/>
        <v>7</v>
      </c>
      <c r="B157" s="306">
        <f t="shared" si="298"/>
        <v>149</v>
      </c>
      <c r="C157" s="307" t="s">
        <v>12</v>
      </c>
      <c r="D157" s="306" t="s">
        <v>73</v>
      </c>
      <c r="E157" s="306">
        <v>8</v>
      </c>
      <c r="F157" s="308">
        <v>1</v>
      </c>
      <c r="G157" s="308">
        <v>2</v>
      </c>
      <c r="H157" s="308">
        <v>1</v>
      </c>
      <c r="I157" s="308">
        <v>1</v>
      </c>
      <c r="J157" s="308">
        <v>1</v>
      </c>
      <c r="K157" s="308">
        <v>2</v>
      </c>
      <c r="L157" s="308">
        <v>2</v>
      </c>
      <c r="M157" s="308">
        <v>2</v>
      </c>
      <c r="N157" s="308">
        <f>SUM($F157:G157)</f>
        <v>3</v>
      </c>
      <c r="O157" s="308">
        <f>SUM($F157:H157)</f>
        <v>4</v>
      </c>
      <c r="P157" s="308">
        <f>SUM($F157:I157)</f>
        <v>5</v>
      </c>
      <c r="Q157" s="308">
        <f>SUM($F157:J157)</f>
        <v>6</v>
      </c>
      <c r="R157" s="308">
        <f>SUM($F157:K157)</f>
        <v>8</v>
      </c>
      <c r="S157" s="308">
        <f>SUM($F157:L157)</f>
        <v>10</v>
      </c>
      <c r="T157" s="308">
        <f>SUM($F157:M157)</f>
        <v>12</v>
      </c>
      <c r="U157" s="307"/>
      <c r="V157" s="306" t="str">
        <f t="shared" si="309"/>
        <v>D</v>
      </c>
      <c r="W157" s="306" t="str">
        <f t="shared" ca="1" si="310"/>
        <v>Eb</v>
      </c>
      <c r="X157" s="306" t="str">
        <f t="shared" ca="1" si="311"/>
        <v>F</v>
      </c>
      <c r="Y157" s="306" t="str">
        <f t="shared" ca="1" si="312"/>
        <v>Gb</v>
      </c>
      <c r="Z157" s="306" t="str">
        <f t="shared" ca="1" si="313"/>
        <v>G</v>
      </c>
      <c r="AA157" s="306" t="str">
        <f t="shared" ca="1" si="314"/>
        <v>Ab</v>
      </c>
      <c r="AB157" s="306" t="str">
        <f t="shared" ca="1" si="315"/>
        <v>Bb</v>
      </c>
      <c r="AC157" s="306" t="str">
        <f t="shared" ca="1" si="316"/>
        <v>C</v>
      </c>
      <c r="AD157" s="307">
        <f t="shared" si="317"/>
        <v>68</v>
      </c>
      <c r="AE157" s="307">
        <f t="shared" ca="1" si="285"/>
        <v>167</v>
      </c>
      <c r="AF157" s="307">
        <f t="shared" ca="1" si="286"/>
        <v>70</v>
      </c>
      <c r="AG157" s="307">
        <f t="shared" ca="1" si="302"/>
        <v>169</v>
      </c>
      <c r="AH157" s="307">
        <f t="shared" ca="1" si="303"/>
        <v>71</v>
      </c>
      <c r="AI157" s="307">
        <f t="shared" ca="1" si="304"/>
        <v>163</v>
      </c>
      <c r="AJ157" s="307">
        <f t="shared" ca="1" si="305"/>
        <v>164</v>
      </c>
      <c r="AK157" s="307">
        <f t="shared" ca="1" si="306"/>
        <v>67</v>
      </c>
      <c r="AL157" s="294" t="str">
        <f>_xlfn.CONCAT(V157," min4")</f>
        <v>D min4</v>
      </c>
      <c r="AM157" s="294" t="str">
        <f t="shared" ca="1" si="328"/>
        <v>Eb dim</v>
      </c>
      <c r="AN157" s="301" t="str">
        <f ca="1">_xlfn.CONCAT(X156," sus2/4 - or - *",Z157," min7")</f>
        <v>F sus2/4 - or - *G min7</v>
      </c>
      <c r="AO157" s="301" t="str">
        <f ca="1">_xlfn.CONCAT("*",AA157," 7")</f>
        <v>*Ab 7</v>
      </c>
      <c r="AP157" s="294" t="str">
        <f ca="1">_xlfn.CONCAT(Z157," min")</f>
        <v>G min</v>
      </c>
      <c r="AQ157" s="294" t="str">
        <f ca="1">_xlfn.CONCAT(AA157," maj")</f>
        <v>Ab maj</v>
      </c>
      <c r="AR157" s="294" t="str">
        <f ca="1">_xlfn.CONCAT(AB157," maj")</f>
        <v>Bb maj</v>
      </c>
      <c r="AS157" s="294" t="str">
        <f t="shared" ca="1" si="329"/>
        <v>C dim</v>
      </c>
      <c r="AT157" s="294" t="str">
        <f t="shared" ca="1" si="307"/>
        <v/>
      </c>
      <c r="AU157" s="294" t="str">
        <f t="shared" ca="1" si="308"/>
        <v/>
      </c>
      <c r="AV157" s="294" t="str">
        <f t="shared" ca="1" si="308"/>
        <v/>
      </c>
      <c r="AW157" s="294">
        <f t="shared" ca="1" si="308"/>
        <v>1</v>
      </c>
      <c r="AX157" s="294" t="str">
        <f t="shared" ca="1" si="308"/>
        <v/>
      </c>
      <c r="AY157" s="294">
        <f t="shared" ca="1" si="308"/>
        <v>1</v>
      </c>
      <c r="AZ157" s="294" t="str">
        <f t="shared" ca="1" si="308"/>
        <v/>
      </c>
      <c r="BA157" s="294">
        <f t="shared" ca="1" si="308"/>
        <v>1</v>
      </c>
      <c r="BB157" s="294" t="str">
        <f t="shared" ca="1" si="308"/>
        <v/>
      </c>
      <c r="BC157" s="294" t="str">
        <f t="shared" ca="1" si="308"/>
        <v/>
      </c>
      <c r="BD157" s="294" t="str">
        <f t="shared" ca="1" si="308"/>
        <v/>
      </c>
      <c r="BE157" s="294" t="str">
        <f t="shared" ca="1" si="308"/>
        <v/>
      </c>
      <c r="BF157" s="289">
        <f t="shared" ca="1" si="318"/>
        <v>3</v>
      </c>
      <c r="BG157" s="302">
        <f t="shared" ca="1" si="319"/>
        <v>37.5</v>
      </c>
      <c r="BH157" s="289">
        <f t="shared" ca="1" si="320"/>
        <v>7</v>
      </c>
      <c r="BI157" s="289" t="str">
        <f t="shared" ca="1" si="321"/>
        <v/>
      </c>
      <c r="BJ157" s="289" t="str">
        <f t="shared" ca="1" si="322"/>
        <v/>
      </c>
      <c r="BK157" s="289" t="str">
        <f t="shared" ca="1" si="323"/>
        <v/>
      </c>
      <c r="BL157" s="289" t="str">
        <f t="shared" ca="1" si="324"/>
        <v/>
      </c>
      <c r="BM157" s="289" t="str">
        <f t="shared" ca="1" si="325"/>
        <v/>
      </c>
      <c r="BN157" s="289" t="str">
        <f t="shared" ca="1" si="326"/>
        <v/>
      </c>
      <c r="BO157" s="289">
        <f t="shared" ca="1" si="327"/>
        <v>1</v>
      </c>
      <c r="BP157" s="289"/>
      <c r="BQ157" s="83">
        <f t="shared" ca="1" si="265"/>
        <v>6</v>
      </c>
      <c r="BR157" s="82">
        <f t="shared" ca="1" si="266"/>
        <v>48</v>
      </c>
      <c r="BS157" s="83">
        <f t="shared" ca="1" si="267"/>
        <v>371</v>
      </c>
      <c r="BT157" s="52" t="str">
        <f t="shared" ca="1" si="261"/>
        <v>A380</v>
      </c>
      <c r="BU157" s="51"/>
      <c r="BV157" s="52" t="str">
        <f t="shared" ca="1" si="262"/>
        <v>A387</v>
      </c>
      <c r="BW157" s="84">
        <f ca="1">VLOOKUP($BJ$6,INDIRECT($BT157):$BP$861,2,FALSE)</f>
        <v>379</v>
      </c>
      <c r="BX157" s="79" t="str">
        <f t="shared" ca="1" si="247"/>
        <v>Lydian b7 (or Dominant Lydian)</v>
      </c>
      <c r="BY157" s="78" t="str">
        <f t="shared" ca="1" si="248"/>
        <v>F</v>
      </c>
      <c r="BZ157" s="78" t="str">
        <f t="shared" ca="1" si="249"/>
        <v>F</v>
      </c>
      <c r="CA157" s="78" t="str">
        <f t="shared" ca="1" si="250"/>
        <v>G</v>
      </c>
      <c r="CB157" s="78" t="str">
        <f t="shared" ca="1" si="251"/>
        <v>A</v>
      </c>
      <c r="CC157" s="78" t="str">
        <f t="shared" ca="1" si="221"/>
        <v>B</v>
      </c>
      <c r="CD157" s="78" t="str">
        <f t="shared" ca="1" si="222"/>
        <v>C</v>
      </c>
      <c r="CE157" s="78" t="str">
        <f t="shared" ca="1" si="223"/>
        <v>D</v>
      </c>
      <c r="CF157" s="78" t="str">
        <f t="shared" ca="1" si="224"/>
        <v>Eb</v>
      </c>
      <c r="CG157" s="78" t="str">
        <f t="shared" ca="1" si="225"/>
        <v/>
      </c>
      <c r="CH157" s="79" t="str">
        <f t="shared" ca="1" si="226"/>
        <v>F maj</v>
      </c>
      <c r="CI157" s="79" t="str">
        <f t="shared" ca="1" si="227"/>
        <v>G maj</v>
      </c>
      <c r="CJ157" s="79" t="str">
        <f t="shared" ca="1" si="228"/>
        <v>A dim</v>
      </c>
      <c r="CK157" s="79" t="str">
        <f t="shared" ca="1" si="229"/>
        <v>B dim</v>
      </c>
      <c r="CL157" s="79" t="str">
        <f t="shared" ca="1" si="230"/>
        <v>C min</v>
      </c>
      <c r="CM157" s="79" t="str">
        <f t="shared" ca="1" si="231"/>
        <v>D min</v>
      </c>
      <c r="CN157" s="79" t="str">
        <f t="shared" ca="1" si="232"/>
        <v>Eb aug</v>
      </c>
      <c r="CO157" s="79" t="str">
        <f t="shared" ca="1" si="233"/>
        <v/>
      </c>
      <c r="CP157" s="80">
        <f t="shared" ca="1" si="252"/>
        <v>42.857142857142854</v>
      </c>
      <c r="CQ157" s="78">
        <f t="shared" ca="1" si="253"/>
        <v>6</v>
      </c>
      <c r="CS157" s="85" t="b">
        <f ca="1">ISERROR(CQ157)</f>
        <v>0</v>
      </c>
      <c r="CT157" s="93" t="s">
        <v>144</v>
      </c>
      <c r="DA157" s="81">
        <f t="shared" ca="1" si="268"/>
        <v>6</v>
      </c>
      <c r="DB157" s="82">
        <f t="shared" ca="1" si="269"/>
        <v>48</v>
      </c>
      <c r="DC157" s="83">
        <f t="shared" ca="1" si="270"/>
        <v>371</v>
      </c>
      <c r="DD157" s="52" t="str">
        <f t="shared" ca="1" si="263"/>
        <v>A380</v>
      </c>
      <c r="DE157" s="51"/>
      <c r="DF157" s="52" t="str">
        <f t="shared" ca="1" si="264"/>
        <v>A387</v>
      </c>
      <c r="DG157" s="84">
        <f ca="1">VLOOKUP($BJ$6,INDIRECT($BT157):$BP$861,2,FALSE)</f>
        <v>379</v>
      </c>
      <c r="DH157" s="79" t="str">
        <f t="shared" ca="1" si="254"/>
        <v>Lydian b7 (or Dominant Lydian)</v>
      </c>
      <c r="DI157" s="78" t="str">
        <f t="shared" ca="1" si="255"/>
        <v>F</v>
      </c>
      <c r="DJ157" s="78" t="str">
        <f t="shared" ca="1" si="256"/>
        <v>F</v>
      </c>
      <c r="DK157" s="78" t="str">
        <f t="shared" ca="1" si="257"/>
        <v>G</v>
      </c>
      <c r="DL157" s="78" t="str">
        <f t="shared" ca="1" si="258"/>
        <v>A</v>
      </c>
      <c r="DM157" s="78" t="str">
        <f t="shared" ca="1" si="234"/>
        <v>B</v>
      </c>
      <c r="DN157" s="78" t="str">
        <f t="shared" ca="1" si="235"/>
        <v>C</v>
      </c>
      <c r="DO157" s="78" t="str">
        <f t="shared" ca="1" si="236"/>
        <v>D</v>
      </c>
      <c r="DP157" s="78" t="str">
        <f t="shared" ca="1" si="237"/>
        <v>Eb</v>
      </c>
      <c r="DQ157" s="78" t="str">
        <f t="shared" ca="1" si="238"/>
        <v/>
      </c>
      <c r="DR157" s="79" t="str">
        <f t="shared" ca="1" si="239"/>
        <v>F maj</v>
      </c>
      <c r="DS157" s="79" t="str">
        <f t="shared" ca="1" si="240"/>
        <v>G maj</v>
      </c>
      <c r="DT157" s="79" t="str">
        <f t="shared" ca="1" si="241"/>
        <v>A dim</v>
      </c>
      <c r="DU157" s="79" t="str">
        <f t="shared" ca="1" si="242"/>
        <v>B dim</v>
      </c>
      <c r="DV157" s="79" t="str">
        <f t="shared" ca="1" si="243"/>
        <v>C min</v>
      </c>
      <c r="DW157" s="79" t="str">
        <f t="shared" ca="1" si="244"/>
        <v>D min</v>
      </c>
      <c r="DX157" s="79" t="str">
        <f t="shared" ca="1" si="245"/>
        <v>Eb aug</v>
      </c>
      <c r="DY157" s="79" t="str">
        <f t="shared" ca="1" si="246"/>
        <v/>
      </c>
      <c r="DZ157" s="80">
        <f t="shared" ca="1" si="259"/>
        <v>42.857142857142854</v>
      </c>
      <c r="EA157" s="78">
        <f t="shared" ca="1" si="260"/>
        <v>6</v>
      </c>
    </row>
    <row r="158" spans="1:131" s="85" customFormat="1" ht="16.2" thickBot="1" x14ac:dyDescent="0.35">
      <c r="A158" s="289" t="str">
        <f t="shared" ca="1" si="276"/>
        <v/>
      </c>
      <c r="B158" s="306">
        <f t="shared" si="298"/>
        <v>150</v>
      </c>
      <c r="C158" s="307" t="s">
        <v>62</v>
      </c>
      <c r="D158" s="306" t="s">
        <v>73</v>
      </c>
      <c r="E158" s="306">
        <v>8</v>
      </c>
      <c r="F158" s="308">
        <v>1</v>
      </c>
      <c r="G158" s="308">
        <v>2</v>
      </c>
      <c r="H158" s="308">
        <v>1</v>
      </c>
      <c r="I158" s="308">
        <v>2</v>
      </c>
      <c r="J158" s="308">
        <v>1</v>
      </c>
      <c r="K158" s="308">
        <v>2</v>
      </c>
      <c r="L158" s="308">
        <v>1</v>
      </c>
      <c r="M158" s="308">
        <v>2</v>
      </c>
      <c r="N158" s="308">
        <f>SUM($F158:G158)</f>
        <v>3</v>
      </c>
      <c r="O158" s="308">
        <f>SUM($F158:H158)</f>
        <v>4</v>
      </c>
      <c r="P158" s="308">
        <f>SUM($F158:I158)</f>
        <v>6</v>
      </c>
      <c r="Q158" s="308">
        <f>SUM($F158:J158)</f>
        <v>7</v>
      </c>
      <c r="R158" s="308">
        <f>SUM($F158:K158)</f>
        <v>9</v>
      </c>
      <c r="S158" s="308">
        <f>SUM($F158:L158)</f>
        <v>10</v>
      </c>
      <c r="T158" s="308">
        <f>SUM($F158:M158)</f>
        <v>12</v>
      </c>
      <c r="U158" s="307"/>
      <c r="V158" s="306" t="str">
        <f t="shared" si="309"/>
        <v>D</v>
      </c>
      <c r="W158" s="306" t="str">
        <f t="shared" ca="1" si="310"/>
        <v>Eb</v>
      </c>
      <c r="X158" s="306" t="str">
        <f t="shared" ca="1" si="311"/>
        <v>F</v>
      </c>
      <c r="Y158" s="306" t="str">
        <f t="shared" ca="1" si="312"/>
        <v>Gb</v>
      </c>
      <c r="Z158" s="306" t="str">
        <f t="shared" ca="1" si="313"/>
        <v>Ab</v>
      </c>
      <c r="AA158" s="306" t="str">
        <f t="shared" ca="1" si="314"/>
        <v>A</v>
      </c>
      <c r="AB158" s="306" t="str">
        <f t="shared" ca="1" si="315"/>
        <v>B</v>
      </c>
      <c r="AC158" s="306" t="str">
        <f t="shared" ca="1" si="316"/>
        <v>C</v>
      </c>
      <c r="AD158" s="307">
        <f t="shared" si="317"/>
        <v>68</v>
      </c>
      <c r="AE158" s="307">
        <f t="shared" ca="1" si="285"/>
        <v>167</v>
      </c>
      <c r="AF158" s="307">
        <f t="shared" ca="1" si="286"/>
        <v>70</v>
      </c>
      <c r="AG158" s="307">
        <f t="shared" ca="1" si="302"/>
        <v>169</v>
      </c>
      <c r="AH158" s="307">
        <f t="shared" ca="1" si="303"/>
        <v>163</v>
      </c>
      <c r="AI158" s="307">
        <f t="shared" ca="1" si="304"/>
        <v>65</v>
      </c>
      <c r="AJ158" s="307">
        <f t="shared" ca="1" si="305"/>
        <v>66</v>
      </c>
      <c r="AK158" s="307">
        <f t="shared" ca="1" si="306"/>
        <v>67</v>
      </c>
      <c r="AL158" s="294" t="str">
        <f>_xlfn.CONCAT(V158," dim")</f>
        <v>D dim</v>
      </c>
      <c r="AM158" s="294" t="str">
        <f t="shared" ca="1" si="328"/>
        <v>Eb dim</v>
      </c>
      <c r="AN158" s="294" t="str">
        <f t="shared" ref="AN158:AR159" ca="1" si="330">_xlfn.CONCAT(X158," dim")</f>
        <v>F dim</v>
      </c>
      <c r="AO158" s="294" t="str">
        <f t="shared" ca="1" si="330"/>
        <v>Gb dim</v>
      </c>
      <c r="AP158" s="294" t="str">
        <f t="shared" ca="1" si="330"/>
        <v>Ab dim</v>
      </c>
      <c r="AQ158" s="294" t="str">
        <f t="shared" ca="1" si="330"/>
        <v>A dim</v>
      </c>
      <c r="AR158" s="294" t="str">
        <f t="shared" ca="1" si="330"/>
        <v>B dim</v>
      </c>
      <c r="AS158" s="294" t="str">
        <f t="shared" ca="1" si="329"/>
        <v>C dim</v>
      </c>
      <c r="AT158" s="294" t="str">
        <f t="shared" ca="1" si="307"/>
        <v/>
      </c>
      <c r="AU158" s="294" t="str">
        <f t="shared" ca="1" si="308"/>
        <v/>
      </c>
      <c r="AV158" s="294" t="str">
        <f t="shared" ca="1" si="308"/>
        <v/>
      </c>
      <c r="AW158" s="294">
        <f t="shared" ca="1" si="308"/>
        <v>1</v>
      </c>
      <c r="AX158" s="294" t="str">
        <f t="shared" ca="1" si="308"/>
        <v/>
      </c>
      <c r="AY158" s="294">
        <f t="shared" ca="1" si="308"/>
        <v>1</v>
      </c>
      <c r="AZ158" s="294" t="str">
        <f t="shared" ca="1" si="308"/>
        <v/>
      </c>
      <c r="BA158" s="294" t="str">
        <f t="shared" ca="1" si="308"/>
        <v/>
      </c>
      <c r="BB158" s="294" t="str">
        <f t="shared" ca="1" si="308"/>
        <v/>
      </c>
      <c r="BC158" s="294" t="str">
        <f t="shared" ca="1" si="308"/>
        <v/>
      </c>
      <c r="BD158" s="294" t="str">
        <f t="shared" ca="1" si="308"/>
        <v/>
      </c>
      <c r="BE158" s="294" t="str">
        <f t="shared" ca="1" si="308"/>
        <v/>
      </c>
      <c r="BF158" s="289">
        <f t="shared" ca="1" si="318"/>
        <v>2</v>
      </c>
      <c r="BG158" s="302">
        <f t="shared" ca="1" si="319"/>
        <v>25</v>
      </c>
      <c r="BH158" s="289" t="str">
        <f t="shared" ca="1" si="320"/>
        <v/>
      </c>
      <c r="BI158" s="289" t="str">
        <f t="shared" ca="1" si="321"/>
        <v/>
      </c>
      <c r="BJ158" s="289" t="str">
        <f t="shared" ca="1" si="322"/>
        <v/>
      </c>
      <c r="BK158" s="289" t="str">
        <f t="shared" ca="1" si="323"/>
        <v/>
      </c>
      <c r="BL158" s="289" t="str">
        <f t="shared" ca="1" si="324"/>
        <v/>
      </c>
      <c r="BM158" s="289" t="str">
        <f t="shared" ca="1" si="325"/>
        <v/>
      </c>
      <c r="BN158" s="289" t="str">
        <f t="shared" ca="1" si="326"/>
        <v/>
      </c>
      <c r="BO158" s="289" t="str">
        <f t="shared" ca="1" si="327"/>
        <v/>
      </c>
      <c r="BP158" s="289"/>
      <c r="BQ158" s="83">
        <f t="shared" ca="1" si="265"/>
        <v>6</v>
      </c>
      <c r="BR158" s="82">
        <f t="shared" ca="1" si="266"/>
        <v>49</v>
      </c>
      <c r="BS158" s="83">
        <f t="shared" ca="1" si="267"/>
        <v>379</v>
      </c>
      <c r="BT158" s="52" t="str">
        <f t="shared" ca="1" si="261"/>
        <v>A388</v>
      </c>
      <c r="BU158" s="51"/>
      <c r="BV158" s="52" t="str">
        <f t="shared" ca="1" si="262"/>
        <v>A389</v>
      </c>
      <c r="BW158" s="84">
        <f ca="1">VLOOKUP($BJ$6,INDIRECT($BT158):$BP$861,2,FALSE)</f>
        <v>381</v>
      </c>
      <c r="BX158" s="79" t="str">
        <f t="shared" ca="1" si="247"/>
        <v>Minor Lydian</v>
      </c>
      <c r="BY158" s="78" t="str">
        <f t="shared" ca="1" si="248"/>
        <v>F</v>
      </c>
      <c r="BZ158" s="78" t="str">
        <f t="shared" ca="1" si="249"/>
        <v>F</v>
      </c>
      <c r="CA158" s="78" t="str">
        <f t="shared" ca="1" si="250"/>
        <v>G</v>
      </c>
      <c r="CB158" s="78" t="str">
        <f t="shared" ca="1" si="251"/>
        <v>A</v>
      </c>
      <c r="CC158" s="78" t="str">
        <f t="shared" ca="1" si="221"/>
        <v>B</v>
      </c>
      <c r="CD158" s="78" t="str">
        <f t="shared" ca="1" si="222"/>
        <v>C</v>
      </c>
      <c r="CE158" s="78" t="str">
        <f t="shared" ca="1" si="223"/>
        <v>Db</v>
      </c>
      <c r="CF158" s="78" t="str">
        <f t="shared" ca="1" si="224"/>
        <v>Eb</v>
      </c>
      <c r="CG158" s="78" t="str">
        <f t="shared" ca="1" si="225"/>
        <v/>
      </c>
      <c r="CH158" s="79" t="str">
        <f t="shared" ca="1" si="226"/>
        <v>F maj</v>
      </c>
      <c r="CI158" s="79" t="str">
        <f t="shared" ca="1" si="227"/>
        <v>G alt b</v>
      </c>
      <c r="CJ158" s="79" t="str">
        <f t="shared" ca="1" si="228"/>
        <v>A dim</v>
      </c>
      <c r="CK158" s="79" t="str">
        <f t="shared" ca="1" si="229"/>
        <v>*Db7</v>
      </c>
      <c r="CL158" s="79" t="str">
        <f t="shared" ca="1" si="230"/>
        <v>C min</v>
      </c>
      <c r="CM158" s="79" t="str">
        <f t="shared" ca="1" si="231"/>
        <v>Db aug</v>
      </c>
      <c r="CN158" s="79" t="str">
        <f t="shared" ca="1" si="232"/>
        <v>Eb aug</v>
      </c>
      <c r="CO158" s="79" t="str">
        <f t="shared" ca="1" si="233"/>
        <v/>
      </c>
      <c r="CP158" s="80">
        <f t="shared" ca="1" si="252"/>
        <v>42.857142857142854</v>
      </c>
      <c r="CQ158" s="78">
        <f t="shared" ca="1" si="253"/>
        <v>6</v>
      </c>
      <c r="CS158" s="85">
        <f ca="1">IFERROR(CQ158,TRUE)</f>
        <v>6</v>
      </c>
      <c r="CT158" s="93" t="s">
        <v>145</v>
      </c>
      <c r="DA158" s="81">
        <f t="shared" ca="1" si="268"/>
        <v>6</v>
      </c>
      <c r="DB158" s="82">
        <f t="shared" ca="1" si="269"/>
        <v>49</v>
      </c>
      <c r="DC158" s="83">
        <f t="shared" ca="1" si="270"/>
        <v>379</v>
      </c>
      <c r="DD158" s="52" t="str">
        <f t="shared" ca="1" si="263"/>
        <v>A388</v>
      </c>
      <c r="DE158" s="51"/>
      <c r="DF158" s="52" t="str">
        <f t="shared" ca="1" si="264"/>
        <v>A389</v>
      </c>
      <c r="DG158" s="84">
        <f ca="1">VLOOKUP($BJ$6,INDIRECT($BT158):$BP$861,2,FALSE)</f>
        <v>381</v>
      </c>
      <c r="DH158" s="79" t="str">
        <f t="shared" ca="1" si="254"/>
        <v>Minor Lydian</v>
      </c>
      <c r="DI158" s="78" t="str">
        <f t="shared" ca="1" si="255"/>
        <v>F</v>
      </c>
      <c r="DJ158" s="78" t="str">
        <f t="shared" ca="1" si="256"/>
        <v>F</v>
      </c>
      <c r="DK158" s="78" t="str">
        <f t="shared" ca="1" si="257"/>
        <v>G</v>
      </c>
      <c r="DL158" s="78" t="str">
        <f t="shared" ca="1" si="258"/>
        <v>A</v>
      </c>
      <c r="DM158" s="78" t="str">
        <f t="shared" ca="1" si="234"/>
        <v>B</v>
      </c>
      <c r="DN158" s="78" t="str">
        <f t="shared" ca="1" si="235"/>
        <v>C</v>
      </c>
      <c r="DO158" s="78" t="str">
        <f t="shared" ca="1" si="236"/>
        <v>Db</v>
      </c>
      <c r="DP158" s="78" t="str">
        <f t="shared" ca="1" si="237"/>
        <v>Eb</v>
      </c>
      <c r="DQ158" s="78" t="str">
        <f t="shared" ca="1" si="238"/>
        <v/>
      </c>
      <c r="DR158" s="79" t="str">
        <f t="shared" ca="1" si="239"/>
        <v>F maj</v>
      </c>
      <c r="DS158" s="79" t="str">
        <f t="shared" ca="1" si="240"/>
        <v>G alt b</v>
      </c>
      <c r="DT158" s="79" t="str">
        <f t="shared" ca="1" si="241"/>
        <v>A dim</v>
      </c>
      <c r="DU158" s="79" t="str">
        <f t="shared" ca="1" si="242"/>
        <v>*Db7</v>
      </c>
      <c r="DV158" s="79" t="str">
        <f t="shared" ca="1" si="243"/>
        <v>C min</v>
      </c>
      <c r="DW158" s="79" t="str">
        <f t="shared" ca="1" si="244"/>
        <v>Db aug</v>
      </c>
      <c r="DX158" s="79" t="str">
        <f t="shared" ca="1" si="245"/>
        <v>Eb aug</v>
      </c>
      <c r="DY158" s="79" t="str">
        <f t="shared" ca="1" si="246"/>
        <v/>
      </c>
      <c r="DZ158" s="80">
        <f t="shared" ca="1" si="259"/>
        <v>42.857142857142854</v>
      </c>
      <c r="EA158" s="78">
        <f t="shared" ca="1" si="260"/>
        <v>6</v>
      </c>
    </row>
    <row r="159" spans="1:131" s="85" customFormat="1" ht="16.2" thickBot="1" x14ac:dyDescent="0.35">
      <c r="A159" s="289" t="str">
        <f t="shared" ca="1" si="276"/>
        <v/>
      </c>
      <c r="B159" s="306">
        <f t="shared" si="298"/>
        <v>151</v>
      </c>
      <c r="C159" s="307" t="s">
        <v>13</v>
      </c>
      <c r="D159" s="306" t="s">
        <v>73</v>
      </c>
      <c r="E159" s="306">
        <v>8</v>
      </c>
      <c r="F159" s="308">
        <v>2</v>
      </c>
      <c r="G159" s="308">
        <v>1</v>
      </c>
      <c r="H159" s="308">
        <v>2</v>
      </c>
      <c r="I159" s="308">
        <v>1</v>
      </c>
      <c r="J159" s="308">
        <v>2</v>
      </c>
      <c r="K159" s="308">
        <v>1</v>
      </c>
      <c r="L159" s="308">
        <v>2</v>
      </c>
      <c r="M159" s="308">
        <v>1</v>
      </c>
      <c r="N159" s="308">
        <f>SUM($F159:G159)</f>
        <v>3</v>
      </c>
      <c r="O159" s="308">
        <f>SUM($F159:H159)</f>
        <v>5</v>
      </c>
      <c r="P159" s="308">
        <f>SUM($F159:I159)</f>
        <v>6</v>
      </c>
      <c r="Q159" s="308">
        <f>SUM($F159:J159)</f>
        <v>8</v>
      </c>
      <c r="R159" s="308">
        <f>SUM($F159:K159)</f>
        <v>9</v>
      </c>
      <c r="S159" s="308">
        <f>SUM($F159:L159)</f>
        <v>11</v>
      </c>
      <c r="T159" s="308">
        <f>SUM($F159:M159)</f>
        <v>12</v>
      </c>
      <c r="U159" s="307"/>
      <c r="V159" s="306" t="str">
        <f t="shared" si="309"/>
        <v>D</v>
      </c>
      <c r="W159" s="306" t="str">
        <f t="shared" ca="1" si="310"/>
        <v>E</v>
      </c>
      <c r="X159" s="306" t="str">
        <f t="shared" ca="1" si="311"/>
        <v>F</v>
      </c>
      <c r="Y159" s="306" t="str">
        <f t="shared" ca="1" si="312"/>
        <v>G</v>
      </c>
      <c r="Z159" s="306" t="str">
        <f t="shared" ca="1" si="313"/>
        <v>Ab</v>
      </c>
      <c r="AA159" s="306" t="str">
        <f t="shared" ca="1" si="314"/>
        <v>Bb</v>
      </c>
      <c r="AB159" s="306" t="str">
        <f t="shared" ca="1" si="315"/>
        <v>B</v>
      </c>
      <c r="AC159" s="306" t="str">
        <f t="shared" ca="1" si="316"/>
        <v>Db</v>
      </c>
      <c r="AD159" s="307">
        <f t="shared" si="317"/>
        <v>68</v>
      </c>
      <c r="AE159" s="307">
        <f t="shared" ca="1" si="285"/>
        <v>69</v>
      </c>
      <c r="AF159" s="307">
        <f t="shared" ca="1" si="286"/>
        <v>70</v>
      </c>
      <c r="AG159" s="307">
        <f t="shared" ca="1" si="302"/>
        <v>71</v>
      </c>
      <c r="AH159" s="307">
        <f t="shared" ca="1" si="303"/>
        <v>163</v>
      </c>
      <c r="AI159" s="307">
        <f t="shared" ca="1" si="304"/>
        <v>164</v>
      </c>
      <c r="AJ159" s="307">
        <f t="shared" ca="1" si="305"/>
        <v>66</v>
      </c>
      <c r="AK159" s="307">
        <f t="shared" ca="1" si="306"/>
        <v>166</v>
      </c>
      <c r="AL159" s="294" t="str">
        <f>_xlfn.CONCAT(V159," dim")</f>
        <v>D dim</v>
      </c>
      <c r="AM159" s="294" t="str">
        <f t="shared" ca="1" si="328"/>
        <v>E dim</v>
      </c>
      <c r="AN159" s="294" t="str">
        <f t="shared" ca="1" si="330"/>
        <v>F dim</v>
      </c>
      <c r="AO159" s="294" t="str">
        <f t="shared" ca="1" si="330"/>
        <v>G dim</v>
      </c>
      <c r="AP159" s="294" t="str">
        <f t="shared" ca="1" si="330"/>
        <v>Ab dim</v>
      </c>
      <c r="AQ159" s="294" t="str">
        <f t="shared" ca="1" si="330"/>
        <v>Bb dim</v>
      </c>
      <c r="AR159" s="294" t="str">
        <f t="shared" ca="1" si="330"/>
        <v>B dim</v>
      </c>
      <c r="AS159" s="294" t="str">
        <f t="shared" ca="1" si="329"/>
        <v>Db dim</v>
      </c>
      <c r="AT159" s="294" t="str">
        <f t="shared" ref="AT159:BE160" ca="1" si="331">IF(AT$9=$AD159,1,IF(AT$9=$AE159,1,IF(AT$9=$AF159,1,IF(AT$9=$AG159,1,IF(AT$9=$AH159,1,IF(AT$9=$AI159,1,IF(AT$9=$AJ159,1,IF(AT$9=$AK159,1,""))))))))</f>
        <v/>
      </c>
      <c r="AU159" s="294" t="str">
        <f t="shared" ca="1" si="331"/>
        <v/>
      </c>
      <c r="AV159" s="294" t="str">
        <f t="shared" ca="1" si="331"/>
        <v/>
      </c>
      <c r="AW159" s="294" t="str">
        <f t="shared" ca="1" si="331"/>
        <v/>
      </c>
      <c r="AX159" s="294" t="str">
        <f t="shared" ca="1" si="331"/>
        <v/>
      </c>
      <c r="AY159" s="294">
        <f t="shared" ca="1" si="331"/>
        <v>1</v>
      </c>
      <c r="AZ159" s="294" t="str">
        <f t="shared" ca="1" si="331"/>
        <v/>
      </c>
      <c r="BA159" s="294">
        <f t="shared" ca="1" si="331"/>
        <v>1</v>
      </c>
      <c r="BB159" s="294" t="str">
        <f t="shared" ca="1" si="331"/>
        <v/>
      </c>
      <c r="BC159" s="294" t="str">
        <f t="shared" ca="1" si="331"/>
        <v/>
      </c>
      <c r="BD159" s="294" t="str">
        <f t="shared" ca="1" si="331"/>
        <v/>
      </c>
      <c r="BE159" s="294" t="str">
        <f t="shared" ca="1" si="331"/>
        <v/>
      </c>
      <c r="BF159" s="289">
        <f t="shared" ca="1" si="318"/>
        <v>2</v>
      </c>
      <c r="BG159" s="302">
        <f t="shared" ca="1" si="319"/>
        <v>25</v>
      </c>
      <c r="BH159" s="289" t="str">
        <f t="shared" ca="1" si="320"/>
        <v/>
      </c>
      <c r="BI159" s="289" t="str">
        <f t="shared" ca="1" si="321"/>
        <v/>
      </c>
      <c r="BJ159" s="289" t="str">
        <f t="shared" ca="1" si="322"/>
        <v/>
      </c>
      <c r="BK159" s="289" t="str">
        <f t="shared" ca="1" si="323"/>
        <v/>
      </c>
      <c r="BL159" s="289" t="str">
        <f t="shared" ca="1" si="324"/>
        <v/>
      </c>
      <c r="BM159" s="289" t="str">
        <f t="shared" ca="1" si="325"/>
        <v/>
      </c>
      <c r="BN159" s="289" t="str">
        <f t="shared" ca="1" si="326"/>
        <v/>
      </c>
      <c r="BO159" s="289" t="str">
        <f t="shared" ca="1" si="327"/>
        <v/>
      </c>
      <c r="BP159" s="289"/>
      <c r="BQ159" s="83">
        <f t="shared" ca="1" si="265"/>
        <v>6</v>
      </c>
      <c r="BR159" s="82">
        <f t="shared" ca="1" si="266"/>
        <v>50</v>
      </c>
      <c r="BS159" s="83">
        <f t="shared" ca="1" si="267"/>
        <v>381</v>
      </c>
      <c r="BT159" s="52" t="str">
        <f t="shared" ca="1" si="261"/>
        <v>A390</v>
      </c>
      <c r="BU159" s="51"/>
      <c r="BV159" s="52" t="str">
        <f t="shared" ca="1" si="262"/>
        <v>A390</v>
      </c>
      <c r="BW159" s="84">
        <f ca="1">VLOOKUP($BJ$6,INDIRECT($BT159):$BP$861,2,FALSE)</f>
        <v>382</v>
      </c>
      <c r="BX159" s="79" t="str">
        <f t="shared" ca="1" si="247"/>
        <v>Myxolydian</v>
      </c>
      <c r="BY159" s="78" t="str">
        <f t="shared" ca="1" si="248"/>
        <v>F</v>
      </c>
      <c r="BZ159" s="78" t="str">
        <f t="shared" ca="1" si="249"/>
        <v>F</v>
      </c>
      <c r="CA159" s="78" t="str">
        <f t="shared" ca="1" si="250"/>
        <v>G</v>
      </c>
      <c r="CB159" s="78" t="str">
        <f t="shared" ca="1" si="251"/>
        <v>A</v>
      </c>
      <c r="CC159" s="78" t="str">
        <f t="shared" ca="1" si="221"/>
        <v>Bb</v>
      </c>
      <c r="CD159" s="78" t="str">
        <f t="shared" ca="1" si="222"/>
        <v>C</v>
      </c>
      <c r="CE159" s="78" t="str">
        <f t="shared" ca="1" si="223"/>
        <v>D</v>
      </c>
      <c r="CF159" s="78" t="str">
        <f t="shared" ca="1" si="224"/>
        <v>Eb</v>
      </c>
      <c r="CG159" s="78" t="str">
        <f t="shared" ca="1" si="225"/>
        <v/>
      </c>
      <c r="CH159" s="79" t="str">
        <f t="shared" ca="1" si="226"/>
        <v>F maj</v>
      </c>
      <c r="CI159" s="79" t="str">
        <f t="shared" ca="1" si="227"/>
        <v>G min</v>
      </c>
      <c r="CJ159" s="79" t="str">
        <f t="shared" ca="1" si="228"/>
        <v>A dim</v>
      </c>
      <c r="CK159" s="79" t="str">
        <f t="shared" ca="1" si="229"/>
        <v>Bb maj</v>
      </c>
      <c r="CL159" s="79" t="str">
        <f t="shared" ca="1" si="230"/>
        <v>C min</v>
      </c>
      <c r="CM159" s="79" t="str">
        <f t="shared" ca="1" si="231"/>
        <v>D min</v>
      </c>
      <c r="CN159" s="79" t="str">
        <f t="shared" ca="1" si="232"/>
        <v>Eb maj</v>
      </c>
      <c r="CO159" s="79" t="str">
        <f t="shared" ca="1" si="233"/>
        <v/>
      </c>
      <c r="CP159" s="80">
        <f t="shared" ca="1" si="252"/>
        <v>42.857142857142854</v>
      </c>
      <c r="CQ159" s="78">
        <f t="shared" ca="1" si="253"/>
        <v>6</v>
      </c>
      <c r="CS159" s="85" t="b">
        <f ca="1">ISNA(CQ159)</f>
        <v>0</v>
      </c>
      <c r="CT159" s="93" t="s">
        <v>146</v>
      </c>
      <c r="DA159" s="81">
        <f t="shared" ca="1" si="268"/>
        <v>6</v>
      </c>
      <c r="DB159" s="82">
        <f t="shared" ca="1" si="269"/>
        <v>50</v>
      </c>
      <c r="DC159" s="83">
        <f t="shared" ca="1" si="270"/>
        <v>381</v>
      </c>
      <c r="DD159" s="52" t="str">
        <f t="shared" ca="1" si="263"/>
        <v>A390</v>
      </c>
      <c r="DE159" s="51"/>
      <c r="DF159" s="52" t="str">
        <f t="shared" ca="1" si="264"/>
        <v>A390</v>
      </c>
      <c r="DG159" s="84">
        <f ca="1">VLOOKUP($BJ$6,INDIRECT($BT159):$BP$861,2,FALSE)</f>
        <v>382</v>
      </c>
      <c r="DH159" s="79" t="str">
        <f t="shared" ca="1" si="254"/>
        <v>Myxolydian</v>
      </c>
      <c r="DI159" s="78" t="str">
        <f t="shared" ca="1" si="255"/>
        <v>F</v>
      </c>
      <c r="DJ159" s="78" t="str">
        <f t="shared" ca="1" si="256"/>
        <v>F</v>
      </c>
      <c r="DK159" s="78" t="str">
        <f t="shared" ca="1" si="257"/>
        <v>G</v>
      </c>
      <c r="DL159" s="78" t="str">
        <f t="shared" ca="1" si="258"/>
        <v>A</v>
      </c>
      <c r="DM159" s="78" t="str">
        <f t="shared" ca="1" si="234"/>
        <v>Bb</v>
      </c>
      <c r="DN159" s="78" t="str">
        <f t="shared" ca="1" si="235"/>
        <v>C</v>
      </c>
      <c r="DO159" s="78" t="str">
        <f t="shared" ca="1" si="236"/>
        <v>D</v>
      </c>
      <c r="DP159" s="78" t="str">
        <f t="shared" ca="1" si="237"/>
        <v>Eb</v>
      </c>
      <c r="DQ159" s="78" t="str">
        <f t="shared" ca="1" si="238"/>
        <v/>
      </c>
      <c r="DR159" s="79" t="str">
        <f t="shared" ca="1" si="239"/>
        <v>F maj</v>
      </c>
      <c r="DS159" s="79" t="str">
        <f t="shared" ca="1" si="240"/>
        <v>G min</v>
      </c>
      <c r="DT159" s="79" t="str">
        <f t="shared" ca="1" si="241"/>
        <v>A dim</v>
      </c>
      <c r="DU159" s="79" t="str">
        <f t="shared" ca="1" si="242"/>
        <v>Bb maj</v>
      </c>
      <c r="DV159" s="79" t="str">
        <f t="shared" ca="1" si="243"/>
        <v>C min</v>
      </c>
      <c r="DW159" s="79" t="str">
        <f t="shared" ca="1" si="244"/>
        <v>D min</v>
      </c>
      <c r="DX159" s="79" t="str">
        <f t="shared" ca="1" si="245"/>
        <v>Eb maj</v>
      </c>
      <c r="DY159" s="79" t="str">
        <f t="shared" ca="1" si="246"/>
        <v/>
      </c>
      <c r="DZ159" s="80">
        <f t="shared" ca="1" si="259"/>
        <v>42.857142857142854</v>
      </c>
      <c r="EA159" s="78">
        <f t="shared" ca="1" si="260"/>
        <v>6</v>
      </c>
    </row>
    <row r="160" spans="1:131" s="85" customFormat="1" ht="16.2" thickBot="1" x14ac:dyDescent="0.35">
      <c r="A160" s="289" t="str">
        <f t="shared" ca="1" si="276"/>
        <v/>
      </c>
      <c r="B160" s="306">
        <f t="shared" si="298"/>
        <v>152</v>
      </c>
      <c r="C160" s="307" t="s">
        <v>14</v>
      </c>
      <c r="D160" s="306" t="s">
        <v>73</v>
      </c>
      <c r="E160" s="306">
        <v>8</v>
      </c>
      <c r="F160" s="308">
        <v>2</v>
      </c>
      <c r="G160" s="308">
        <v>2</v>
      </c>
      <c r="H160" s="308">
        <v>1</v>
      </c>
      <c r="I160" s="308">
        <v>1</v>
      </c>
      <c r="J160" s="308">
        <v>1</v>
      </c>
      <c r="K160" s="308">
        <v>2</v>
      </c>
      <c r="L160" s="308">
        <v>2</v>
      </c>
      <c r="M160" s="308">
        <v>1</v>
      </c>
      <c r="N160" s="308">
        <f>SUM($F160:G160)</f>
        <v>4</v>
      </c>
      <c r="O160" s="308">
        <f>SUM($F160:H160)</f>
        <v>5</v>
      </c>
      <c r="P160" s="308">
        <f>SUM($F160:I160)</f>
        <v>6</v>
      </c>
      <c r="Q160" s="308">
        <f>SUM($F160:J160)</f>
        <v>7</v>
      </c>
      <c r="R160" s="308">
        <f>SUM($F160:K160)</f>
        <v>9</v>
      </c>
      <c r="S160" s="308">
        <f>SUM($F160:L160)</f>
        <v>11</v>
      </c>
      <c r="T160" s="308">
        <f>SUM($F160:M160)</f>
        <v>12</v>
      </c>
      <c r="U160" s="307"/>
      <c r="V160" s="306" t="str">
        <f t="shared" si="309"/>
        <v>D</v>
      </c>
      <c r="W160" s="306" t="str">
        <f t="shared" ca="1" si="310"/>
        <v>E</v>
      </c>
      <c r="X160" s="306" t="str">
        <f t="shared" ca="1" si="311"/>
        <v>Gb</v>
      </c>
      <c r="Y160" s="306" t="str">
        <f t="shared" ca="1" si="312"/>
        <v>G</v>
      </c>
      <c r="Z160" s="306" t="str">
        <f t="shared" ca="1" si="313"/>
        <v>Ab</v>
      </c>
      <c r="AA160" s="306" t="str">
        <f t="shared" ca="1" si="314"/>
        <v>A</v>
      </c>
      <c r="AB160" s="306" t="str">
        <f t="shared" ca="1" si="315"/>
        <v>B</v>
      </c>
      <c r="AC160" s="306" t="str">
        <f t="shared" ca="1" si="316"/>
        <v>Db</v>
      </c>
      <c r="AD160" s="307">
        <f t="shared" si="317"/>
        <v>68</v>
      </c>
      <c r="AE160" s="307">
        <f t="shared" ca="1" si="285"/>
        <v>69</v>
      </c>
      <c r="AF160" s="307">
        <f t="shared" ca="1" si="286"/>
        <v>169</v>
      </c>
      <c r="AG160" s="307">
        <f t="shared" ca="1" si="302"/>
        <v>71</v>
      </c>
      <c r="AH160" s="307">
        <f t="shared" ca="1" si="303"/>
        <v>163</v>
      </c>
      <c r="AI160" s="307">
        <f t="shared" ca="1" si="304"/>
        <v>65</v>
      </c>
      <c r="AJ160" s="307">
        <f t="shared" ca="1" si="305"/>
        <v>66</v>
      </c>
      <c r="AK160" s="307">
        <f t="shared" ca="1" si="306"/>
        <v>166</v>
      </c>
      <c r="AL160" s="294" t="str">
        <f>_xlfn.CONCAT(V160," alt b")</f>
        <v>D alt b</v>
      </c>
      <c r="AM160" s="294" t="str">
        <f ca="1">_xlfn.CONCAT(W160," min4")</f>
        <v>E min4</v>
      </c>
      <c r="AN160" s="301" t="str">
        <f ca="1">_xlfn.CONCAT(X160," sus2/4 -or- *",Z160," min7")</f>
        <v>Gb sus2/4 -or- *Ab min7</v>
      </c>
      <c r="AO160" s="301" t="str">
        <f ca="1">_xlfn.CONCAT(Y160," sus2/4 -or- *",AA160," min7")</f>
        <v>G sus2/4 -or- *A min7</v>
      </c>
      <c r="AP160" s="294" t="str">
        <f ca="1">_xlfn.CONCAT(Z160," dim")</f>
        <v>Ab dim</v>
      </c>
      <c r="AQ160" s="294" t="str">
        <f ca="1">_xlfn.CONCAT(AA160," maj")</f>
        <v>A maj</v>
      </c>
      <c r="AR160" s="294" t="str">
        <f ca="1">_xlfn.CONCAT(AB160," min")</f>
        <v>B min</v>
      </c>
      <c r="AS160" s="294" t="str">
        <f t="shared" ca="1" si="329"/>
        <v>Db dim</v>
      </c>
      <c r="AT160" s="294" t="str">
        <f t="shared" ca="1" si="331"/>
        <v/>
      </c>
      <c r="AU160" s="294" t="str">
        <f t="shared" ca="1" si="331"/>
        <v/>
      </c>
      <c r="AV160" s="294" t="str">
        <f t="shared" ca="1" si="331"/>
        <v/>
      </c>
      <c r="AW160" s="294" t="str">
        <f t="shared" ca="1" si="331"/>
        <v/>
      </c>
      <c r="AX160" s="294" t="str">
        <f t="shared" ca="1" si="331"/>
        <v/>
      </c>
      <c r="AY160" s="294" t="str">
        <f t="shared" ca="1" si="331"/>
        <v/>
      </c>
      <c r="AZ160" s="294" t="str">
        <f t="shared" ca="1" si="331"/>
        <v/>
      </c>
      <c r="BA160" s="294">
        <f t="shared" ca="1" si="331"/>
        <v>1</v>
      </c>
      <c r="BB160" s="294" t="str">
        <f t="shared" ca="1" si="331"/>
        <v/>
      </c>
      <c r="BC160" s="294" t="str">
        <f t="shared" ca="1" si="331"/>
        <v/>
      </c>
      <c r="BD160" s="294" t="str">
        <f t="shared" ca="1" si="331"/>
        <v/>
      </c>
      <c r="BE160" s="294" t="str">
        <f t="shared" ca="1" si="331"/>
        <v/>
      </c>
      <c r="BF160" s="289">
        <f t="shared" ca="1" si="318"/>
        <v>1</v>
      </c>
      <c r="BG160" s="302">
        <f t="shared" ca="1" si="319"/>
        <v>12.5</v>
      </c>
      <c r="BH160" s="289" t="str">
        <f t="shared" ca="1" si="320"/>
        <v/>
      </c>
      <c r="BI160" s="289" t="str">
        <f t="shared" ca="1" si="321"/>
        <v/>
      </c>
      <c r="BJ160" s="289" t="str">
        <f t="shared" ca="1" si="322"/>
        <v/>
      </c>
      <c r="BK160" s="289" t="str">
        <f t="shared" ca="1" si="323"/>
        <v/>
      </c>
      <c r="BL160" s="289" t="str">
        <f t="shared" ca="1" si="324"/>
        <v/>
      </c>
      <c r="BM160" s="289" t="str">
        <f t="shared" ca="1" si="325"/>
        <v/>
      </c>
      <c r="BN160" s="289" t="str">
        <f t="shared" ca="1" si="326"/>
        <v/>
      </c>
      <c r="BO160" s="289" t="str">
        <f t="shared" ca="1" si="327"/>
        <v/>
      </c>
      <c r="BP160" s="289"/>
      <c r="BQ160" s="83">
        <f t="shared" ca="1" si="265"/>
        <v>6</v>
      </c>
      <c r="BR160" s="82">
        <f t="shared" ca="1" si="266"/>
        <v>51</v>
      </c>
      <c r="BS160" s="83">
        <f t="shared" ca="1" si="267"/>
        <v>382</v>
      </c>
      <c r="BT160" s="52" t="str">
        <f t="shared" ca="1" si="261"/>
        <v>A391</v>
      </c>
      <c r="BU160" s="51"/>
      <c r="BV160" s="52" t="str">
        <f t="shared" ca="1" si="262"/>
        <v>A392</v>
      </c>
      <c r="BW160" s="84">
        <f ca="1">VLOOKUP($BJ$6,INDIRECT($BT160):$BP$861,2,FALSE)</f>
        <v>384</v>
      </c>
      <c r="BX160" s="79" t="str">
        <f t="shared" ca="1" si="247"/>
        <v>Myxolydian b6 {or b13} (also Hindu)</v>
      </c>
      <c r="BY160" s="78" t="str">
        <f t="shared" ca="1" si="248"/>
        <v>F</v>
      </c>
      <c r="BZ160" s="78" t="str">
        <f t="shared" ca="1" si="249"/>
        <v>F</v>
      </c>
      <c r="CA160" s="78" t="str">
        <f t="shared" ca="1" si="250"/>
        <v>G</v>
      </c>
      <c r="CB160" s="78" t="str">
        <f t="shared" ca="1" si="251"/>
        <v>A</v>
      </c>
      <c r="CC160" s="78" t="str">
        <f t="shared" ca="1" si="221"/>
        <v>Bb</v>
      </c>
      <c r="CD160" s="78" t="str">
        <f t="shared" ca="1" si="222"/>
        <v>C</v>
      </c>
      <c r="CE160" s="78" t="str">
        <f t="shared" ca="1" si="223"/>
        <v>Db</v>
      </c>
      <c r="CF160" s="78" t="str">
        <f t="shared" ca="1" si="224"/>
        <v>Eb</v>
      </c>
      <c r="CG160" s="78" t="str">
        <f t="shared" ca="1" si="225"/>
        <v/>
      </c>
      <c r="CH160" s="79" t="str">
        <f t="shared" ca="1" si="226"/>
        <v>F maj</v>
      </c>
      <c r="CI160" s="79" t="str">
        <f t="shared" ca="1" si="227"/>
        <v>G dim</v>
      </c>
      <c r="CJ160" s="79" t="str">
        <f t="shared" ca="1" si="228"/>
        <v>A dim</v>
      </c>
      <c r="CK160" s="79" t="str">
        <f t="shared" ca="1" si="229"/>
        <v>Bb min</v>
      </c>
      <c r="CL160" s="79" t="str">
        <f t="shared" ca="1" si="230"/>
        <v>C min</v>
      </c>
      <c r="CM160" s="79" t="str">
        <f t="shared" ca="1" si="231"/>
        <v>Db aug</v>
      </c>
      <c r="CN160" s="79" t="str">
        <f t="shared" ca="1" si="232"/>
        <v>Eb maj</v>
      </c>
      <c r="CO160" s="79" t="str">
        <f t="shared" ca="1" si="233"/>
        <v/>
      </c>
      <c r="CP160" s="80">
        <f t="shared" ca="1" si="252"/>
        <v>42.857142857142854</v>
      </c>
      <c r="CQ160" s="78">
        <f t="shared" ca="1" si="253"/>
        <v>6</v>
      </c>
      <c r="CS160" s="85">
        <f ca="1">_xlfn.IFNA(CQ160,TRUE)</f>
        <v>6</v>
      </c>
      <c r="CT160" s="93" t="s">
        <v>147</v>
      </c>
      <c r="DA160" s="81">
        <f t="shared" ca="1" si="268"/>
        <v>6</v>
      </c>
      <c r="DB160" s="82">
        <f t="shared" ca="1" si="269"/>
        <v>51</v>
      </c>
      <c r="DC160" s="83">
        <f t="shared" ca="1" si="270"/>
        <v>382</v>
      </c>
      <c r="DD160" s="52" t="str">
        <f t="shared" ca="1" si="263"/>
        <v>A391</v>
      </c>
      <c r="DE160" s="51"/>
      <c r="DF160" s="52" t="str">
        <f t="shared" ca="1" si="264"/>
        <v>A392</v>
      </c>
      <c r="DG160" s="84">
        <f ca="1">VLOOKUP($BJ$6,INDIRECT($BT160):$BP$861,2,FALSE)</f>
        <v>384</v>
      </c>
      <c r="DH160" s="79" t="str">
        <f t="shared" ca="1" si="254"/>
        <v>Myxolydian b6 {or b13} (also Hindu)</v>
      </c>
      <c r="DI160" s="78" t="str">
        <f t="shared" ca="1" si="255"/>
        <v>F</v>
      </c>
      <c r="DJ160" s="78" t="str">
        <f t="shared" ca="1" si="256"/>
        <v>F</v>
      </c>
      <c r="DK160" s="78" t="str">
        <f t="shared" ca="1" si="257"/>
        <v>G</v>
      </c>
      <c r="DL160" s="78" t="str">
        <f t="shared" ca="1" si="258"/>
        <v>A</v>
      </c>
      <c r="DM160" s="78" t="str">
        <f t="shared" ca="1" si="234"/>
        <v>Bb</v>
      </c>
      <c r="DN160" s="78" t="str">
        <f t="shared" ca="1" si="235"/>
        <v>C</v>
      </c>
      <c r="DO160" s="78" t="str">
        <f t="shared" ca="1" si="236"/>
        <v>Db</v>
      </c>
      <c r="DP160" s="78" t="str">
        <f t="shared" ca="1" si="237"/>
        <v>Eb</v>
      </c>
      <c r="DQ160" s="78" t="str">
        <f t="shared" ca="1" si="238"/>
        <v/>
      </c>
      <c r="DR160" s="79" t="str">
        <f t="shared" ca="1" si="239"/>
        <v>F maj</v>
      </c>
      <c r="DS160" s="79" t="str">
        <f t="shared" ca="1" si="240"/>
        <v>G dim</v>
      </c>
      <c r="DT160" s="79" t="str">
        <f t="shared" ca="1" si="241"/>
        <v>A dim</v>
      </c>
      <c r="DU160" s="79" t="str">
        <f t="shared" ca="1" si="242"/>
        <v>Bb min</v>
      </c>
      <c r="DV160" s="79" t="str">
        <f t="shared" ca="1" si="243"/>
        <v>C min</v>
      </c>
      <c r="DW160" s="79" t="str">
        <f t="shared" ca="1" si="244"/>
        <v>Db aug</v>
      </c>
      <c r="DX160" s="79" t="str">
        <f t="shared" ca="1" si="245"/>
        <v>Eb maj</v>
      </c>
      <c r="DY160" s="79" t="str">
        <f t="shared" ca="1" si="246"/>
        <v/>
      </c>
      <c r="DZ160" s="80">
        <f t="shared" ca="1" si="259"/>
        <v>42.857142857142854</v>
      </c>
      <c r="EA160" s="78">
        <f t="shared" ca="1" si="260"/>
        <v>6</v>
      </c>
    </row>
    <row r="161" spans="1:131" s="85" customFormat="1" ht="16.2" thickBot="1" x14ac:dyDescent="0.35">
      <c r="A161" s="289" t="str">
        <f t="shared" ca="1" si="276"/>
        <v/>
      </c>
      <c r="B161" s="306">
        <f t="shared" si="298"/>
        <v>153</v>
      </c>
      <c r="C161" s="307" t="s">
        <v>81</v>
      </c>
      <c r="D161" s="306" t="s">
        <v>73</v>
      </c>
      <c r="E161" s="306">
        <v>7</v>
      </c>
      <c r="F161" s="308">
        <v>2</v>
      </c>
      <c r="G161" s="308">
        <v>2</v>
      </c>
      <c r="H161" s="308">
        <v>1</v>
      </c>
      <c r="I161" s="308">
        <v>2</v>
      </c>
      <c r="J161" s="308">
        <v>2</v>
      </c>
      <c r="K161" s="308">
        <v>2</v>
      </c>
      <c r="L161" s="308">
        <v>1</v>
      </c>
      <c r="M161" s="308"/>
      <c r="N161" s="308">
        <f>SUM($F161:G161)</f>
        <v>4</v>
      </c>
      <c r="O161" s="308">
        <f>SUM($F161:H161)</f>
        <v>5</v>
      </c>
      <c r="P161" s="308">
        <f>SUM($F161:I161)</f>
        <v>7</v>
      </c>
      <c r="Q161" s="308">
        <f>SUM($F161:J161)</f>
        <v>9</v>
      </c>
      <c r="R161" s="308">
        <f>SUM($F161:K161)</f>
        <v>11</v>
      </c>
      <c r="S161" s="308">
        <f>SUM($F161:L161)</f>
        <v>12</v>
      </c>
      <c r="T161" s="308"/>
      <c r="U161" s="307"/>
      <c r="V161" s="306" t="str">
        <f t="shared" si="309"/>
        <v>D</v>
      </c>
      <c r="W161" s="306" t="str">
        <f t="shared" ca="1" si="310"/>
        <v>E</v>
      </c>
      <c r="X161" s="306" t="str">
        <f t="shared" ref="X161:X199" ca="1" si="332">OFFSET($F$6,0,N161,1,1)</f>
        <v>Gb</v>
      </c>
      <c r="Y161" s="306" t="str">
        <f t="shared" ref="Y161:Y199" ca="1" si="333">OFFSET($F$6,0,O161,1,1)</f>
        <v>G</v>
      </c>
      <c r="Z161" s="306" t="str">
        <f t="shared" ref="Z161:Z199" ca="1" si="334">OFFSET($F$6,0,P161,1,1)</f>
        <v>A</v>
      </c>
      <c r="AA161" s="306" t="str">
        <f t="shared" ref="AA161:AA199" ca="1" si="335">OFFSET($F$6,0,Q161,1,1)</f>
        <v>B</v>
      </c>
      <c r="AB161" s="306" t="str">
        <f t="shared" ref="AB161:AB199" ca="1" si="336">OFFSET($F$6,0,R161,1,1)</f>
        <v>Db</v>
      </c>
      <c r="AC161" s="306"/>
      <c r="AD161" s="307">
        <f t="shared" si="317"/>
        <v>68</v>
      </c>
      <c r="AE161" s="307">
        <f t="shared" ca="1" si="285"/>
        <v>69</v>
      </c>
      <c r="AF161" s="307">
        <f t="shared" ca="1" si="286"/>
        <v>169</v>
      </c>
      <c r="AG161" s="307">
        <f t="shared" ca="1" si="302"/>
        <v>71</v>
      </c>
      <c r="AH161" s="307">
        <f t="shared" ca="1" si="303"/>
        <v>65</v>
      </c>
      <c r="AI161" s="307">
        <f t="shared" ca="1" si="304"/>
        <v>66</v>
      </c>
      <c r="AJ161" s="307">
        <f t="shared" ca="1" si="305"/>
        <v>166</v>
      </c>
      <c r="AK161" s="307"/>
      <c r="AL161" s="294" t="str">
        <f>_xlfn.CONCAT(V161," maj")</f>
        <v>D maj</v>
      </c>
      <c r="AM161" s="294" t="str">
        <f ca="1">_xlfn.CONCAT(W161," min")</f>
        <v>E min</v>
      </c>
      <c r="AN161" s="294" t="str">
        <f ca="1">_xlfn.CONCAT(X161," min")</f>
        <v>Gb min</v>
      </c>
      <c r="AO161" s="294" t="str">
        <f ca="1">_xlfn.CONCAT(Y161," maj")</f>
        <v>G maj</v>
      </c>
      <c r="AP161" s="294" t="str">
        <f ca="1">_xlfn.CONCAT(Z161," maj")</f>
        <v>A maj</v>
      </c>
      <c r="AQ161" s="294" t="str">
        <f ca="1">_xlfn.CONCAT(AA161," min")</f>
        <v>B min</v>
      </c>
      <c r="AR161" s="294" t="str">
        <f ca="1">_xlfn.CONCAT(AB161," dim")</f>
        <v>Db dim</v>
      </c>
      <c r="AS161" s="294"/>
      <c r="AT161" s="294" t="str">
        <f ca="1">IF(AT$9=$AD161,1,IF(AT$9=$AE161,1,IF(AT$9=$AF161,1,IF(AT$9=$AG161,1,IF(AT$9=$AH161,1,IF(AT$9=$AI161,1,IF(AT$9=$AJ161,1,"")))))))</f>
        <v/>
      </c>
      <c r="AU161" s="294" t="str">
        <f t="shared" ref="AU161:BE176" ca="1" si="337">IF(AU$9=$AD161,1,IF(AU$9=$AE161,1,IF(AU$9=$AF161,1,IF(AU$9=$AG161,1,IF(AU$9=$AH161,1,IF(AU$9=$AI161,1,IF(AU$9=$AJ161,1,"")))))))</f>
        <v/>
      </c>
      <c r="AV161" s="294" t="str">
        <f t="shared" ca="1" si="337"/>
        <v/>
      </c>
      <c r="AW161" s="294" t="str">
        <f t="shared" ca="1" si="337"/>
        <v/>
      </c>
      <c r="AX161" s="294" t="str">
        <f t="shared" ca="1" si="337"/>
        <v/>
      </c>
      <c r="AY161" s="294" t="str">
        <f t="shared" ca="1" si="337"/>
        <v/>
      </c>
      <c r="AZ161" s="294" t="str">
        <f t="shared" ca="1" si="337"/>
        <v/>
      </c>
      <c r="BA161" s="294">
        <f t="shared" ca="1" si="337"/>
        <v>1</v>
      </c>
      <c r="BB161" s="294" t="str">
        <f t="shared" ca="1" si="337"/>
        <v/>
      </c>
      <c r="BC161" s="294" t="str">
        <f t="shared" ca="1" si="337"/>
        <v/>
      </c>
      <c r="BD161" s="294" t="str">
        <f t="shared" ca="1" si="337"/>
        <v/>
      </c>
      <c r="BE161" s="294" t="str">
        <f t="shared" ca="1" si="337"/>
        <v/>
      </c>
      <c r="BF161" s="289">
        <f t="shared" ca="1" si="318"/>
        <v>1</v>
      </c>
      <c r="BG161" s="302">
        <f t="shared" ca="1" si="319"/>
        <v>14.285714285714285</v>
      </c>
      <c r="BH161" s="289" t="str">
        <f t="shared" ca="1" si="320"/>
        <v/>
      </c>
      <c r="BI161" s="289" t="str">
        <f t="shared" ca="1" si="321"/>
        <v/>
      </c>
      <c r="BJ161" s="289" t="str">
        <f t="shared" ca="1" si="322"/>
        <v/>
      </c>
      <c r="BK161" s="289" t="str">
        <f t="shared" ca="1" si="323"/>
        <v/>
      </c>
      <c r="BL161" s="289" t="str">
        <f t="shared" ca="1" si="324"/>
        <v/>
      </c>
      <c r="BM161" s="289" t="str">
        <f t="shared" ca="1" si="325"/>
        <v/>
      </c>
      <c r="BN161" s="289" t="str">
        <f t="shared" ca="1" si="326"/>
        <v/>
      </c>
      <c r="BO161" s="289" t="str">
        <f t="shared" ca="1" si="327"/>
        <v/>
      </c>
      <c r="BP161" s="289"/>
      <c r="BQ161" s="83">
        <f t="shared" ref="BQ161:BQ212" ca="1" si="338">IF(BR161="","",BQ160)</f>
        <v>6</v>
      </c>
      <c r="BR161" s="82">
        <f t="shared" ref="BR161:BR212" ca="1" si="339">IF(BS161="","",BR160+1)</f>
        <v>52</v>
      </c>
      <c r="BS161" s="83">
        <f t="shared" ref="BS161:BS212" ca="1" si="340">IF(BW160=BS160,"",BW160)</f>
        <v>384</v>
      </c>
      <c r="BT161" s="52" t="str">
        <f t="shared" ca="1" si="261"/>
        <v>A393</v>
      </c>
      <c r="BU161" s="51"/>
      <c r="BV161" s="52" t="str">
        <f t="shared" ca="1" si="262"/>
        <v>A393</v>
      </c>
      <c r="BW161" s="84">
        <f ca="1">VLOOKUP($BJ$6,INDIRECT($BT161):$BP$861,2,FALSE)</f>
        <v>385</v>
      </c>
      <c r="BX161" s="79" t="str">
        <f t="shared" ca="1" si="247"/>
        <v>Minor (or Aeolian)</v>
      </c>
      <c r="BY161" s="78" t="str">
        <f t="shared" ca="1" si="248"/>
        <v>F</v>
      </c>
      <c r="BZ161" s="78" t="str">
        <f t="shared" ca="1" si="249"/>
        <v>F</v>
      </c>
      <c r="CA161" s="78" t="str">
        <f t="shared" ca="1" si="250"/>
        <v>G</v>
      </c>
      <c r="CB161" s="78" t="str">
        <f t="shared" ca="1" si="251"/>
        <v>Ab</v>
      </c>
      <c r="CC161" s="78" t="str">
        <f t="shared" ca="1" si="221"/>
        <v>Bb</v>
      </c>
      <c r="CD161" s="78" t="str">
        <f t="shared" ca="1" si="222"/>
        <v>C</v>
      </c>
      <c r="CE161" s="78" t="str">
        <f t="shared" ca="1" si="223"/>
        <v>Db</v>
      </c>
      <c r="CF161" s="78" t="str">
        <f t="shared" ca="1" si="224"/>
        <v>Eb</v>
      </c>
      <c r="CG161" s="78" t="str">
        <f t="shared" ca="1" si="225"/>
        <v/>
      </c>
      <c r="CH161" s="79" t="str">
        <f t="shared" ca="1" si="226"/>
        <v>F min</v>
      </c>
      <c r="CI161" s="79" t="str">
        <f t="shared" ca="1" si="227"/>
        <v>G dim</v>
      </c>
      <c r="CJ161" s="79" t="str">
        <f t="shared" ca="1" si="228"/>
        <v>Ab maj</v>
      </c>
      <c r="CK161" s="79" t="str">
        <f t="shared" ca="1" si="229"/>
        <v>Bb min</v>
      </c>
      <c r="CL161" s="79" t="str">
        <f t="shared" ca="1" si="230"/>
        <v>C min</v>
      </c>
      <c r="CM161" s="79" t="str">
        <f t="shared" ca="1" si="231"/>
        <v>Db maj</v>
      </c>
      <c r="CN161" s="79" t="str">
        <f t="shared" ca="1" si="232"/>
        <v>Eb maj</v>
      </c>
      <c r="CO161" s="79" t="str">
        <f t="shared" ca="1" si="233"/>
        <v/>
      </c>
      <c r="CP161" s="80">
        <f t="shared" ca="1" si="252"/>
        <v>42.857142857142854</v>
      </c>
      <c r="CQ161" s="78">
        <f t="shared" ca="1" si="253"/>
        <v>6</v>
      </c>
      <c r="DA161" s="81">
        <f t="shared" ca="1" si="268"/>
        <v>6</v>
      </c>
      <c r="DB161" s="82">
        <f t="shared" ca="1" si="269"/>
        <v>52</v>
      </c>
      <c r="DC161" s="83">
        <f t="shared" ca="1" si="270"/>
        <v>384</v>
      </c>
      <c r="DD161" s="52" t="str">
        <f t="shared" ca="1" si="263"/>
        <v>A393</v>
      </c>
      <c r="DE161" s="51"/>
      <c r="DF161" s="52" t="str">
        <f t="shared" ca="1" si="264"/>
        <v>A393</v>
      </c>
      <c r="DG161" s="84">
        <f ca="1">VLOOKUP($BJ$6,INDIRECT($BT161):$BP$861,2,FALSE)</f>
        <v>385</v>
      </c>
      <c r="DH161" s="79" t="str">
        <f t="shared" ca="1" si="254"/>
        <v>Minor (or Aeolian)</v>
      </c>
      <c r="DI161" s="78" t="str">
        <f t="shared" ca="1" si="255"/>
        <v>F</v>
      </c>
      <c r="DJ161" s="78" t="str">
        <f t="shared" ca="1" si="256"/>
        <v>F</v>
      </c>
      <c r="DK161" s="78" t="str">
        <f t="shared" ca="1" si="257"/>
        <v>G</v>
      </c>
      <c r="DL161" s="78" t="str">
        <f t="shared" ca="1" si="258"/>
        <v>Ab</v>
      </c>
      <c r="DM161" s="78" t="str">
        <f t="shared" ca="1" si="234"/>
        <v>Bb</v>
      </c>
      <c r="DN161" s="78" t="str">
        <f t="shared" ca="1" si="235"/>
        <v>C</v>
      </c>
      <c r="DO161" s="78" t="str">
        <f t="shared" ca="1" si="236"/>
        <v>Db</v>
      </c>
      <c r="DP161" s="78" t="str">
        <f t="shared" ca="1" si="237"/>
        <v>Eb</v>
      </c>
      <c r="DQ161" s="78" t="str">
        <f t="shared" ca="1" si="238"/>
        <v/>
      </c>
      <c r="DR161" s="79" t="str">
        <f t="shared" ca="1" si="239"/>
        <v>F min</v>
      </c>
      <c r="DS161" s="79" t="str">
        <f t="shared" ca="1" si="240"/>
        <v>G dim</v>
      </c>
      <c r="DT161" s="79" t="str">
        <f t="shared" ca="1" si="241"/>
        <v>Ab maj</v>
      </c>
      <c r="DU161" s="79" t="str">
        <f t="shared" ca="1" si="242"/>
        <v>Bb min</v>
      </c>
      <c r="DV161" s="79" t="str">
        <f t="shared" ca="1" si="243"/>
        <v>C min</v>
      </c>
      <c r="DW161" s="79" t="str">
        <f t="shared" ca="1" si="244"/>
        <v>Db maj</v>
      </c>
      <c r="DX161" s="79" t="str">
        <f t="shared" ca="1" si="245"/>
        <v>Eb maj</v>
      </c>
      <c r="DY161" s="79" t="str">
        <f t="shared" ca="1" si="246"/>
        <v/>
      </c>
      <c r="DZ161" s="80">
        <f t="shared" ca="1" si="259"/>
        <v>42.857142857142854</v>
      </c>
      <c r="EA161" s="78">
        <f t="shared" ca="1" si="260"/>
        <v>6</v>
      </c>
    </row>
    <row r="162" spans="1:131" s="85" customFormat="1" ht="16.2" thickBot="1" x14ac:dyDescent="0.35">
      <c r="A162" s="289" t="str">
        <f t="shared" ca="1" si="276"/>
        <v/>
      </c>
      <c r="B162" s="306">
        <f t="shared" si="298"/>
        <v>154</v>
      </c>
      <c r="C162" s="307" t="s">
        <v>15</v>
      </c>
      <c r="D162" s="306" t="s">
        <v>73</v>
      </c>
      <c r="E162" s="306">
        <v>7</v>
      </c>
      <c r="F162" s="308">
        <v>2</v>
      </c>
      <c r="G162" s="308">
        <v>2</v>
      </c>
      <c r="H162" s="308">
        <v>1</v>
      </c>
      <c r="I162" s="308">
        <v>1</v>
      </c>
      <c r="J162" s="308">
        <v>3</v>
      </c>
      <c r="K162" s="308">
        <v>2</v>
      </c>
      <c r="L162" s="308">
        <v>1</v>
      </c>
      <c r="M162" s="308"/>
      <c r="N162" s="308">
        <f>SUM($F162:G162)</f>
        <v>4</v>
      </c>
      <c r="O162" s="308">
        <f>SUM($F162:H162)</f>
        <v>5</v>
      </c>
      <c r="P162" s="308">
        <f>SUM($F162:I162)</f>
        <v>6</v>
      </c>
      <c r="Q162" s="308">
        <f>SUM($F162:J162)</f>
        <v>9</v>
      </c>
      <c r="R162" s="308">
        <f>SUM($F162:K162)</f>
        <v>11</v>
      </c>
      <c r="S162" s="308">
        <f>SUM($F162:L162)</f>
        <v>12</v>
      </c>
      <c r="T162" s="308"/>
      <c r="U162" s="307"/>
      <c r="V162" s="306" t="str">
        <f t="shared" si="309"/>
        <v>D</v>
      </c>
      <c r="W162" s="306" t="str">
        <f t="shared" ca="1" si="310"/>
        <v>E</v>
      </c>
      <c r="X162" s="306" t="str">
        <f t="shared" ca="1" si="332"/>
        <v>Gb</v>
      </c>
      <c r="Y162" s="306" t="str">
        <f t="shared" ca="1" si="333"/>
        <v>G</v>
      </c>
      <c r="Z162" s="306" t="str">
        <f t="shared" ca="1" si="334"/>
        <v>Ab</v>
      </c>
      <c r="AA162" s="306" t="str">
        <f t="shared" ca="1" si="335"/>
        <v>B</v>
      </c>
      <c r="AB162" s="306" t="str">
        <f t="shared" ca="1" si="336"/>
        <v>Db</v>
      </c>
      <c r="AC162" s="306"/>
      <c r="AD162" s="307">
        <f t="shared" si="317"/>
        <v>68</v>
      </c>
      <c r="AE162" s="307">
        <f t="shared" ca="1" si="285"/>
        <v>69</v>
      </c>
      <c r="AF162" s="307">
        <f t="shared" ca="1" si="286"/>
        <v>169</v>
      </c>
      <c r="AG162" s="307">
        <f t="shared" ca="1" si="302"/>
        <v>71</v>
      </c>
      <c r="AH162" s="307">
        <f t="shared" ca="1" si="303"/>
        <v>163</v>
      </c>
      <c r="AI162" s="307">
        <f t="shared" ca="1" si="304"/>
        <v>66</v>
      </c>
      <c r="AJ162" s="307">
        <f t="shared" ca="1" si="305"/>
        <v>166</v>
      </c>
      <c r="AK162" s="307"/>
      <c r="AL162" s="294" t="str">
        <f>_xlfn.CONCAT(V162," alt b")</f>
        <v>D alt b</v>
      </c>
      <c r="AM162" s="294" t="str">
        <f ca="1">_xlfn.CONCAT(W162," min")</f>
        <v>E min</v>
      </c>
      <c r="AN162" s="294" t="str">
        <f ca="1">_xlfn.CONCAT(X162," sus2")</f>
        <v>Gb sus2</v>
      </c>
      <c r="AO162" s="294" t="str">
        <f ca="1">_xlfn.CONCAT(Y162," maj")</f>
        <v>G maj</v>
      </c>
      <c r="AP162" s="301" t="str">
        <f ca="1">_xlfn.CONCAT("*",AB162," min")</f>
        <v>*Db min</v>
      </c>
      <c r="AQ162" s="294" t="str">
        <f ca="1">_xlfn.CONCAT(AA162," min")</f>
        <v>B min</v>
      </c>
      <c r="AR162" s="294" t="str">
        <f ca="1">_xlfn.CONCAT(AB162," dim")</f>
        <v>Db dim</v>
      </c>
      <c r="AS162" s="294"/>
      <c r="AT162" s="294" t="str">
        <f t="shared" ref="AT162:BE196" ca="1" si="341">IF(AT$9=$AD162,1,IF(AT$9=$AE162,1,IF(AT$9=$AF162,1,IF(AT$9=$AG162,1,IF(AT$9=$AH162,1,IF(AT$9=$AI162,1,IF(AT$9=$AJ162,1,"")))))))</f>
        <v/>
      </c>
      <c r="AU162" s="294" t="str">
        <f t="shared" ca="1" si="337"/>
        <v/>
      </c>
      <c r="AV162" s="294" t="str">
        <f t="shared" ca="1" si="337"/>
        <v/>
      </c>
      <c r="AW162" s="294" t="str">
        <f t="shared" ca="1" si="337"/>
        <v/>
      </c>
      <c r="AX162" s="294" t="str">
        <f t="shared" ca="1" si="337"/>
        <v/>
      </c>
      <c r="AY162" s="294" t="str">
        <f t="shared" ca="1" si="337"/>
        <v/>
      </c>
      <c r="AZ162" s="294" t="str">
        <f t="shared" ca="1" si="337"/>
        <v/>
      </c>
      <c r="BA162" s="294">
        <f t="shared" ca="1" si="337"/>
        <v>1</v>
      </c>
      <c r="BB162" s="294" t="str">
        <f t="shared" ca="1" si="337"/>
        <v/>
      </c>
      <c r="BC162" s="294" t="str">
        <f t="shared" ca="1" si="337"/>
        <v/>
      </c>
      <c r="BD162" s="294" t="str">
        <f t="shared" ca="1" si="337"/>
        <v/>
      </c>
      <c r="BE162" s="294" t="str">
        <f t="shared" ca="1" si="337"/>
        <v/>
      </c>
      <c r="BF162" s="289">
        <f t="shared" ca="1" si="318"/>
        <v>1</v>
      </c>
      <c r="BG162" s="302">
        <f t="shared" ca="1" si="319"/>
        <v>14.285714285714285</v>
      </c>
      <c r="BH162" s="289" t="str">
        <f t="shared" ca="1" si="320"/>
        <v/>
      </c>
      <c r="BI162" s="289" t="str">
        <f t="shared" ca="1" si="321"/>
        <v/>
      </c>
      <c r="BJ162" s="289" t="str">
        <f t="shared" ca="1" si="322"/>
        <v/>
      </c>
      <c r="BK162" s="289" t="str">
        <f t="shared" ca="1" si="323"/>
        <v/>
      </c>
      <c r="BL162" s="289" t="str">
        <f t="shared" ca="1" si="324"/>
        <v/>
      </c>
      <c r="BM162" s="289" t="str">
        <f t="shared" ca="1" si="325"/>
        <v/>
      </c>
      <c r="BN162" s="289" t="str">
        <f t="shared" ca="1" si="326"/>
        <v/>
      </c>
      <c r="BO162" s="289" t="str">
        <f t="shared" ca="1" si="327"/>
        <v/>
      </c>
      <c r="BP162" s="289"/>
      <c r="BQ162" s="83">
        <f t="shared" ca="1" si="338"/>
        <v>6</v>
      </c>
      <c r="BR162" s="82">
        <f t="shared" ca="1" si="339"/>
        <v>53</v>
      </c>
      <c r="BS162" s="83">
        <f t="shared" ca="1" si="340"/>
        <v>385</v>
      </c>
      <c r="BT162" s="52" t="str">
        <f t="shared" ca="1" si="261"/>
        <v>A394</v>
      </c>
      <c r="BU162" s="51"/>
      <c r="BV162" s="52" t="str">
        <f t="shared" ca="1" si="262"/>
        <v>A395</v>
      </c>
      <c r="BW162" s="84">
        <f ca="1">VLOOKUP($BJ$6,INDIRECT($BT162):$BP$861,2,FALSE)</f>
        <v>387</v>
      </c>
      <c r="BX162" s="79" t="str">
        <f t="shared" ca="1" si="247"/>
        <v>Locrian 2 {or 2 or 9} (also Semilocrian)</v>
      </c>
      <c r="BY162" s="78" t="str">
        <f t="shared" ca="1" si="248"/>
        <v>F</v>
      </c>
      <c r="BZ162" s="78" t="str">
        <f t="shared" ca="1" si="249"/>
        <v>F</v>
      </c>
      <c r="CA162" s="78" t="str">
        <f t="shared" ca="1" si="250"/>
        <v>G</v>
      </c>
      <c r="CB162" s="78" t="str">
        <f t="shared" ca="1" si="251"/>
        <v>Ab</v>
      </c>
      <c r="CC162" s="78" t="str">
        <f t="shared" ca="1" si="221"/>
        <v>Bb</v>
      </c>
      <c r="CD162" s="78" t="str">
        <f t="shared" ca="1" si="222"/>
        <v>B</v>
      </c>
      <c r="CE162" s="78" t="str">
        <f t="shared" ca="1" si="223"/>
        <v>Db</v>
      </c>
      <c r="CF162" s="78" t="str">
        <f t="shared" ca="1" si="224"/>
        <v>Eb</v>
      </c>
      <c r="CG162" s="78" t="str">
        <f t="shared" ca="1" si="225"/>
        <v/>
      </c>
      <c r="CH162" s="79" t="str">
        <f t="shared" ca="1" si="226"/>
        <v>F dim</v>
      </c>
      <c r="CI162" s="79" t="str">
        <f t="shared" ca="1" si="227"/>
        <v>G dim</v>
      </c>
      <c r="CJ162" s="79" t="str">
        <f t="shared" ca="1" si="228"/>
        <v>Ab min</v>
      </c>
      <c r="CK162" s="79" t="str">
        <f t="shared" ca="1" si="229"/>
        <v>Bb min</v>
      </c>
      <c r="CL162" s="79" t="str">
        <f t="shared" ca="1" si="230"/>
        <v>B aug</v>
      </c>
      <c r="CM162" s="79" t="str">
        <f t="shared" ca="1" si="231"/>
        <v>Db maj</v>
      </c>
      <c r="CN162" s="79" t="str">
        <f t="shared" ca="1" si="232"/>
        <v>Eb maj</v>
      </c>
      <c r="CO162" s="79" t="str">
        <f t="shared" ca="1" si="233"/>
        <v/>
      </c>
      <c r="CP162" s="80">
        <f t="shared" ca="1" si="252"/>
        <v>42.857142857142854</v>
      </c>
      <c r="CQ162" s="78">
        <f t="shared" ca="1" si="253"/>
        <v>6</v>
      </c>
      <c r="DA162" s="81">
        <f t="shared" ca="1" si="268"/>
        <v>6</v>
      </c>
      <c r="DB162" s="82">
        <f t="shared" ca="1" si="269"/>
        <v>53</v>
      </c>
      <c r="DC162" s="83">
        <f t="shared" ca="1" si="270"/>
        <v>385</v>
      </c>
      <c r="DD162" s="52" t="str">
        <f t="shared" ca="1" si="263"/>
        <v>A394</v>
      </c>
      <c r="DE162" s="51"/>
      <c r="DF162" s="52" t="str">
        <f t="shared" ca="1" si="264"/>
        <v>A395</v>
      </c>
      <c r="DG162" s="84">
        <f ca="1">VLOOKUP($BJ$6,INDIRECT($BT162):$BP$861,2,FALSE)</f>
        <v>387</v>
      </c>
      <c r="DH162" s="79" t="str">
        <f t="shared" ca="1" si="254"/>
        <v>Locrian 2 {or 2 or 9} (also Semilocrian)</v>
      </c>
      <c r="DI162" s="78" t="str">
        <f t="shared" ca="1" si="255"/>
        <v>F</v>
      </c>
      <c r="DJ162" s="78" t="str">
        <f t="shared" ca="1" si="256"/>
        <v>F</v>
      </c>
      <c r="DK162" s="78" t="str">
        <f t="shared" ca="1" si="257"/>
        <v>G</v>
      </c>
      <c r="DL162" s="78" t="str">
        <f t="shared" ca="1" si="258"/>
        <v>Ab</v>
      </c>
      <c r="DM162" s="78" t="str">
        <f t="shared" ca="1" si="234"/>
        <v>Bb</v>
      </c>
      <c r="DN162" s="78" t="str">
        <f t="shared" ca="1" si="235"/>
        <v>B</v>
      </c>
      <c r="DO162" s="78" t="str">
        <f t="shared" ca="1" si="236"/>
        <v>Db</v>
      </c>
      <c r="DP162" s="78" t="str">
        <f t="shared" ca="1" si="237"/>
        <v>Eb</v>
      </c>
      <c r="DQ162" s="78" t="str">
        <f t="shared" ca="1" si="238"/>
        <v/>
      </c>
      <c r="DR162" s="79" t="str">
        <f t="shared" ca="1" si="239"/>
        <v>F dim</v>
      </c>
      <c r="DS162" s="79" t="str">
        <f t="shared" ca="1" si="240"/>
        <v>G dim</v>
      </c>
      <c r="DT162" s="79" t="str">
        <f t="shared" ca="1" si="241"/>
        <v>Ab min</v>
      </c>
      <c r="DU162" s="79" t="str">
        <f t="shared" ca="1" si="242"/>
        <v>Bb min</v>
      </c>
      <c r="DV162" s="79" t="str">
        <f t="shared" ca="1" si="243"/>
        <v>B aug</v>
      </c>
      <c r="DW162" s="79" t="str">
        <f t="shared" ca="1" si="244"/>
        <v>Db maj</v>
      </c>
      <c r="DX162" s="79" t="str">
        <f t="shared" ca="1" si="245"/>
        <v>Eb maj</v>
      </c>
      <c r="DY162" s="79" t="str">
        <f t="shared" ca="1" si="246"/>
        <v/>
      </c>
      <c r="DZ162" s="80">
        <f t="shared" ca="1" si="259"/>
        <v>42.857142857142854</v>
      </c>
      <c r="EA162" s="78">
        <f t="shared" ca="1" si="260"/>
        <v>6</v>
      </c>
    </row>
    <row r="163" spans="1:131" s="85" customFormat="1" ht="16.2" thickBot="1" x14ac:dyDescent="0.35">
      <c r="A163" s="289" t="str">
        <f t="shared" ca="1" si="276"/>
        <v/>
      </c>
      <c r="B163" s="306">
        <f t="shared" si="298"/>
        <v>155</v>
      </c>
      <c r="C163" s="307" t="s">
        <v>16</v>
      </c>
      <c r="D163" s="306" t="s">
        <v>73</v>
      </c>
      <c r="E163" s="306">
        <v>7</v>
      </c>
      <c r="F163" s="308">
        <v>2</v>
      </c>
      <c r="G163" s="308">
        <v>1</v>
      </c>
      <c r="H163" s="308">
        <v>2</v>
      </c>
      <c r="I163" s="308">
        <v>2</v>
      </c>
      <c r="J163" s="308">
        <v>2</v>
      </c>
      <c r="K163" s="308">
        <v>1</v>
      </c>
      <c r="L163" s="308">
        <v>2</v>
      </c>
      <c r="M163" s="308"/>
      <c r="N163" s="308">
        <f>SUM($F163:G163)</f>
        <v>3</v>
      </c>
      <c r="O163" s="308">
        <f>SUM($F163:H163)</f>
        <v>5</v>
      </c>
      <c r="P163" s="308">
        <f>SUM($F163:I163)</f>
        <v>7</v>
      </c>
      <c r="Q163" s="308">
        <f>SUM($F163:J163)</f>
        <v>9</v>
      </c>
      <c r="R163" s="308">
        <f>SUM($F163:K163)</f>
        <v>10</v>
      </c>
      <c r="S163" s="308">
        <f>SUM($F163:L163)</f>
        <v>12</v>
      </c>
      <c r="T163" s="308"/>
      <c r="U163" s="307"/>
      <c r="V163" s="306" t="str">
        <f t="shared" si="309"/>
        <v>D</v>
      </c>
      <c r="W163" s="306" t="str">
        <f t="shared" ca="1" si="310"/>
        <v>E</v>
      </c>
      <c r="X163" s="306" t="str">
        <f t="shared" ca="1" si="332"/>
        <v>F</v>
      </c>
      <c r="Y163" s="306" t="str">
        <f t="shared" ca="1" si="333"/>
        <v>G</v>
      </c>
      <c r="Z163" s="306" t="str">
        <f t="shared" ca="1" si="334"/>
        <v>A</v>
      </c>
      <c r="AA163" s="306" t="str">
        <f t="shared" ca="1" si="335"/>
        <v>B</v>
      </c>
      <c r="AB163" s="306" t="str">
        <f t="shared" ca="1" si="336"/>
        <v>C</v>
      </c>
      <c r="AC163" s="306"/>
      <c r="AD163" s="307">
        <f t="shared" si="317"/>
        <v>68</v>
      </c>
      <c r="AE163" s="307">
        <f t="shared" ca="1" si="285"/>
        <v>69</v>
      </c>
      <c r="AF163" s="307">
        <f t="shared" ca="1" si="286"/>
        <v>70</v>
      </c>
      <c r="AG163" s="307">
        <f t="shared" ca="1" si="302"/>
        <v>71</v>
      </c>
      <c r="AH163" s="307">
        <f t="shared" ca="1" si="303"/>
        <v>65</v>
      </c>
      <c r="AI163" s="307">
        <f t="shared" ca="1" si="304"/>
        <v>66</v>
      </c>
      <c r="AJ163" s="307">
        <f t="shared" ca="1" si="305"/>
        <v>67</v>
      </c>
      <c r="AK163" s="307"/>
      <c r="AL163" s="294" t="str">
        <f>_xlfn.CONCAT(V163," min")</f>
        <v>D min</v>
      </c>
      <c r="AM163" s="294" t="str">
        <f ca="1">_xlfn.CONCAT(W163," min")</f>
        <v>E min</v>
      </c>
      <c r="AN163" s="294" t="str">
        <f ca="1">_xlfn.CONCAT(X163," maj")</f>
        <v>F maj</v>
      </c>
      <c r="AO163" s="294" t="str">
        <f ca="1">_xlfn.CONCAT(Y163," maj")</f>
        <v>G maj</v>
      </c>
      <c r="AP163" s="294" t="str">
        <f ca="1">_xlfn.CONCAT(Z163," min")</f>
        <v>A min</v>
      </c>
      <c r="AQ163" s="294" t="str">
        <f ca="1">_xlfn.CONCAT(AA163," dim")</f>
        <v>B dim</v>
      </c>
      <c r="AR163" s="294" t="str">
        <f ca="1">_xlfn.CONCAT(AB163," min")</f>
        <v>C min</v>
      </c>
      <c r="AS163" s="294"/>
      <c r="AT163" s="294" t="str">
        <f t="shared" ca="1" si="341"/>
        <v/>
      </c>
      <c r="AU163" s="294" t="str">
        <f t="shared" ca="1" si="337"/>
        <v/>
      </c>
      <c r="AV163" s="294" t="str">
        <f t="shared" ca="1" si="337"/>
        <v/>
      </c>
      <c r="AW163" s="294" t="str">
        <f t="shared" ca="1" si="337"/>
        <v/>
      </c>
      <c r="AX163" s="294" t="str">
        <f t="shared" ca="1" si="337"/>
        <v/>
      </c>
      <c r="AY163" s="294">
        <f t="shared" ca="1" si="337"/>
        <v>1</v>
      </c>
      <c r="AZ163" s="294" t="str">
        <f t="shared" ca="1" si="337"/>
        <v/>
      </c>
      <c r="BA163" s="294">
        <f t="shared" ca="1" si="337"/>
        <v>1</v>
      </c>
      <c r="BB163" s="294" t="str">
        <f t="shared" ca="1" si="337"/>
        <v/>
      </c>
      <c r="BC163" s="294" t="str">
        <f t="shared" ca="1" si="337"/>
        <v/>
      </c>
      <c r="BD163" s="294" t="str">
        <f t="shared" ca="1" si="337"/>
        <v/>
      </c>
      <c r="BE163" s="294" t="str">
        <f t="shared" ca="1" si="337"/>
        <v/>
      </c>
      <c r="BF163" s="289">
        <f t="shared" ca="1" si="318"/>
        <v>2</v>
      </c>
      <c r="BG163" s="302">
        <f t="shared" ca="1" si="319"/>
        <v>28.571428571428569</v>
      </c>
      <c r="BH163" s="289" t="str">
        <f t="shared" ca="1" si="320"/>
        <v/>
      </c>
      <c r="BI163" s="289" t="str">
        <f t="shared" ca="1" si="321"/>
        <v/>
      </c>
      <c r="BJ163" s="289" t="str">
        <f t="shared" ca="1" si="322"/>
        <v/>
      </c>
      <c r="BK163" s="289" t="str">
        <f t="shared" ca="1" si="323"/>
        <v/>
      </c>
      <c r="BL163" s="289" t="str">
        <f t="shared" ca="1" si="324"/>
        <v/>
      </c>
      <c r="BM163" s="289" t="str">
        <f t="shared" ca="1" si="325"/>
        <v/>
      </c>
      <c r="BN163" s="289" t="str">
        <f t="shared" ca="1" si="326"/>
        <v/>
      </c>
      <c r="BO163" s="289" t="str">
        <f t="shared" ca="1" si="327"/>
        <v/>
      </c>
      <c r="BP163" s="289"/>
      <c r="BQ163" s="83">
        <f t="shared" ca="1" si="338"/>
        <v>6</v>
      </c>
      <c r="BR163" s="82">
        <f t="shared" ca="1" si="339"/>
        <v>54</v>
      </c>
      <c r="BS163" s="83">
        <f t="shared" ca="1" si="340"/>
        <v>387</v>
      </c>
      <c r="BT163" s="52" t="str">
        <f t="shared" ca="1" si="261"/>
        <v>A396</v>
      </c>
      <c r="BU163" s="51"/>
      <c r="BV163" s="52" t="str">
        <f t="shared" ca="1" si="262"/>
        <v>A403</v>
      </c>
      <c r="BW163" s="84">
        <f ca="1">VLOOKUP($BJ$6,INDIRECT($BT163):$BP$861,2,FALSE)</f>
        <v>395</v>
      </c>
      <c r="BX163" s="79" t="str">
        <f t="shared" ca="1" si="247"/>
        <v>Arabian</v>
      </c>
      <c r="BY163" s="78" t="str">
        <f t="shared" ca="1" si="248"/>
        <v>F</v>
      </c>
      <c r="BZ163" s="78" t="str">
        <f t="shared" ca="1" si="249"/>
        <v>F</v>
      </c>
      <c r="CA163" s="78" t="str">
        <f t="shared" ca="1" si="250"/>
        <v>G</v>
      </c>
      <c r="CB163" s="78" t="str">
        <f t="shared" ca="1" si="251"/>
        <v>A</v>
      </c>
      <c r="CC163" s="78" t="str">
        <f t="shared" ca="1" si="221"/>
        <v>Bb</v>
      </c>
      <c r="CD163" s="78" t="str">
        <f t="shared" ca="1" si="222"/>
        <v>B</v>
      </c>
      <c r="CE163" s="78" t="str">
        <f t="shared" ca="1" si="223"/>
        <v>Db</v>
      </c>
      <c r="CF163" s="78" t="str">
        <f t="shared" ca="1" si="224"/>
        <v>Eb</v>
      </c>
      <c r="CG163" s="78" t="str">
        <f t="shared" ca="1" si="225"/>
        <v/>
      </c>
      <c r="CH163" s="79" t="str">
        <f t="shared" ca="1" si="226"/>
        <v>F alt b</v>
      </c>
      <c r="CI163" s="79" t="str">
        <f t="shared" ca="1" si="227"/>
        <v>G dim</v>
      </c>
      <c r="CJ163" s="79" t="str">
        <f t="shared" ca="1" si="228"/>
        <v>*B7</v>
      </c>
      <c r="CK163" s="79" t="str">
        <f t="shared" ca="1" si="229"/>
        <v>Bb min</v>
      </c>
      <c r="CL163" s="79" t="str">
        <f t="shared" ca="1" si="230"/>
        <v>B aug</v>
      </c>
      <c r="CM163" s="79" t="str">
        <f t="shared" ca="1" si="231"/>
        <v>Db aug</v>
      </c>
      <c r="CN163" s="79" t="str">
        <f t="shared" ca="1" si="232"/>
        <v>Eb maj</v>
      </c>
      <c r="CO163" s="79" t="str">
        <f t="shared" ca="1" si="233"/>
        <v/>
      </c>
      <c r="CP163" s="80">
        <f t="shared" ca="1" si="252"/>
        <v>42.857142857142854</v>
      </c>
      <c r="CQ163" s="78">
        <f t="shared" ca="1" si="253"/>
        <v>6</v>
      </c>
      <c r="DA163" s="81">
        <f t="shared" ca="1" si="268"/>
        <v>6</v>
      </c>
      <c r="DB163" s="82">
        <f t="shared" ca="1" si="269"/>
        <v>54</v>
      </c>
      <c r="DC163" s="83">
        <f t="shared" ca="1" si="270"/>
        <v>387</v>
      </c>
      <c r="DD163" s="52" t="str">
        <f t="shared" ca="1" si="263"/>
        <v>A396</v>
      </c>
      <c r="DE163" s="51"/>
      <c r="DF163" s="52" t="str">
        <f t="shared" ca="1" si="264"/>
        <v>A403</v>
      </c>
      <c r="DG163" s="84">
        <f ca="1">VLOOKUP($BJ$6,INDIRECT($BT163):$BP$861,2,FALSE)</f>
        <v>395</v>
      </c>
      <c r="DH163" s="79" t="str">
        <f t="shared" ca="1" si="254"/>
        <v>Arabian</v>
      </c>
      <c r="DI163" s="78" t="str">
        <f t="shared" ca="1" si="255"/>
        <v>F</v>
      </c>
      <c r="DJ163" s="78" t="str">
        <f t="shared" ca="1" si="256"/>
        <v>F</v>
      </c>
      <c r="DK163" s="78" t="str">
        <f t="shared" ca="1" si="257"/>
        <v>G</v>
      </c>
      <c r="DL163" s="78" t="str">
        <f t="shared" ca="1" si="258"/>
        <v>A</v>
      </c>
      <c r="DM163" s="78" t="str">
        <f t="shared" ca="1" si="234"/>
        <v>Bb</v>
      </c>
      <c r="DN163" s="78" t="str">
        <f t="shared" ca="1" si="235"/>
        <v>B</v>
      </c>
      <c r="DO163" s="78" t="str">
        <f t="shared" ca="1" si="236"/>
        <v>Db</v>
      </c>
      <c r="DP163" s="78" t="str">
        <f t="shared" ca="1" si="237"/>
        <v>Eb</v>
      </c>
      <c r="DQ163" s="78" t="str">
        <f t="shared" ca="1" si="238"/>
        <v/>
      </c>
      <c r="DR163" s="79" t="str">
        <f t="shared" ca="1" si="239"/>
        <v>F alt b</v>
      </c>
      <c r="DS163" s="79" t="str">
        <f t="shared" ca="1" si="240"/>
        <v>G dim</v>
      </c>
      <c r="DT163" s="79" t="str">
        <f t="shared" ca="1" si="241"/>
        <v>*B7</v>
      </c>
      <c r="DU163" s="79" t="str">
        <f t="shared" ca="1" si="242"/>
        <v>Bb min</v>
      </c>
      <c r="DV163" s="79" t="str">
        <f t="shared" ca="1" si="243"/>
        <v>B aug</v>
      </c>
      <c r="DW163" s="79" t="str">
        <f t="shared" ca="1" si="244"/>
        <v>Db aug</v>
      </c>
      <c r="DX163" s="79" t="str">
        <f t="shared" ca="1" si="245"/>
        <v>Eb maj</v>
      </c>
      <c r="DY163" s="79" t="str">
        <f t="shared" ca="1" si="246"/>
        <v/>
      </c>
      <c r="DZ163" s="80">
        <f t="shared" ca="1" si="259"/>
        <v>42.857142857142854</v>
      </c>
      <c r="EA163" s="78">
        <f t="shared" ca="1" si="260"/>
        <v>6</v>
      </c>
    </row>
    <row r="164" spans="1:131" s="85" customFormat="1" ht="16.2" thickBot="1" x14ac:dyDescent="0.35">
      <c r="A164" s="289">
        <f t="shared" ca="1" si="276"/>
        <v>6</v>
      </c>
      <c r="B164" s="306">
        <f t="shared" si="298"/>
        <v>156</v>
      </c>
      <c r="C164" s="307" t="s">
        <v>17</v>
      </c>
      <c r="D164" s="306" t="s">
        <v>73</v>
      </c>
      <c r="E164" s="306">
        <v>7</v>
      </c>
      <c r="F164" s="308">
        <v>1</v>
      </c>
      <c r="G164" s="308">
        <v>2</v>
      </c>
      <c r="H164" s="308">
        <v>2</v>
      </c>
      <c r="I164" s="308">
        <v>2</v>
      </c>
      <c r="J164" s="308">
        <v>2</v>
      </c>
      <c r="K164" s="308">
        <v>1</v>
      </c>
      <c r="L164" s="308">
        <v>2</v>
      </c>
      <c r="M164" s="308"/>
      <c r="N164" s="308">
        <f>SUM($F164:G164)</f>
        <v>3</v>
      </c>
      <c r="O164" s="308">
        <f>SUM($F164:H164)</f>
        <v>5</v>
      </c>
      <c r="P164" s="308">
        <f>SUM($F164:I164)</f>
        <v>7</v>
      </c>
      <c r="Q164" s="308">
        <f>SUM($F164:J164)</f>
        <v>9</v>
      </c>
      <c r="R164" s="308">
        <f>SUM($F164:K164)</f>
        <v>10</v>
      </c>
      <c r="S164" s="308">
        <f>SUM($F164:L164)</f>
        <v>12</v>
      </c>
      <c r="T164" s="308"/>
      <c r="U164" s="307"/>
      <c r="V164" s="306" t="str">
        <f t="shared" si="309"/>
        <v>D</v>
      </c>
      <c r="W164" s="306" t="str">
        <f t="shared" ca="1" si="310"/>
        <v>Eb</v>
      </c>
      <c r="X164" s="306" t="str">
        <f t="shared" ca="1" si="332"/>
        <v>F</v>
      </c>
      <c r="Y164" s="306" t="str">
        <f t="shared" ca="1" si="333"/>
        <v>G</v>
      </c>
      <c r="Z164" s="306" t="str">
        <f t="shared" ca="1" si="334"/>
        <v>A</v>
      </c>
      <c r="AA164" s="306" t="str">
        <f t="shared" ca="1" si="335"/>
        <v>B</v>
      </c>
      <c r="AB164" s="306" t="str">
        <f t="shared" ca="1" si="336"/>
        <v>C</v>
      </c>
      <c r="AC164" s="306"/>
      <c r="AD164" s="307">
        <f t="shared" si="317"/>
        <v>68</v>
      </c>
      <c r="AE164" s="307">
        <f t="shared" ca="1" si="285"/>
        <v>167</v>
      </c>
      <c r="AF164" s="307">
        <f t="shared" ca="1" si="286"/>
        <v>70</v>
      </c>
      <c r="AG164" s="307">
        <f t="shared" ca="1" si="302"/>
        <v>71</v>
      </c>
      <c r="AH164" s="307">
        <f t="shared" ca="1" si="303"/>
        <v>65</v>
      </c>
      <c r="AI164" s="307">
        <f t="shared" ca="1" si="304"/>
        <v>66</v>
      </c>
      <c r="AJ164" s="307">
        <f t="shared" ca="1" si="305"/>
        <v>67</v>
      </c>
      <c r="AK164" s="307"/>
      <c r="AL164" s="294" t="str">
        <f>_xlfn.CONCAT(V164," min")</f>
        <v>D min</v>
      </c>
      <c r="AM164" s="294" t="str">
        <f ca="1">_xlfn.CONCAT(W164," aug")</f>
        <v>Eb aug</v>
      </c>
      <c r="AN164" s="294" t="str">
        <f ca="1">_xlfn.CONCAT(X164," maj")</f>
        <v>F maj</v>
      </c>
      <c r="AO164" s="294" t="str">
        <f ca="1">_xlfn.CONCAT(Y164," maj")</f>
        <v>G maj</v>
      </c>
      <c r="AP164" s="294" t="str">
        <f ca="1">_xlfn.CONCAT(Z164," dim")</f>
        <v>A dim</v>
      </c>
      <c r="AQ164" s="294" t="str">
        <f ca="1">_xlfn.CONCAT(AA164," dim")</f>
        <v>B dim</v>
      </c>
      <c r="AR164" s="294" t="str">
        <f ca="1">_xlfn.CONCAT(AB164," min")</f>
        <v>C min</v>
      </c>
      <c r="AS164" s="294"/>
      <c r="AT164" s="294" t="str">
        <f t="shared" ca="1" si="341"/>
        <v/>
      </c>
      <c r="AU164" s="294" t="str">
        <f t="shared" ca="1" si="337"/>
        <v/>
      </c>
      <c r="AV164" s="294" t="str">
        <f t="shared" ca="1" si="337"/>
        <v/>
      </c>
      <c r="AW164" s="294">
        <f t="shared" ca="1" si="337"/>
        <v>1</v>
      </c>
      <c r="AX164" s="294" t="str">
        <f t="shared" ca="1" si="337"/>
        <v/>
      </c>
      <c r="AY164" s="294">
        <f t="shared" ca="1" si="337"/>
        <v>1</v>
      </c>
      <c r="AZ164" s="294" t="str">
        <f t="shared" ca="1" si="337"/>
        <v/>
      </c>
      <c r="BA164" s="294">
        <f t="shared" ca="1" si="337"/>
        <v>1</v>
      </c>
      <c r="BB164" s="294" t="str">
        <f t="shared" ca="1" si="337"/>
        <v/>
      </c>
      <c r="BC164" s="294" t="str">
        <f t="shared" ca="1" si="337"/>
        <v/>
      </c>
      <c r="BD164" s="294" t="str">
        <f t="shared" ca="1" si="337"/>
        <v/>
      </c>
      <c r="BE164" s="294" t="str">
        <f t="shared" ca="1" si="337"/>
        <v/>
      </c>
      <c r="BF164" s="289">
        <f t="shared" ca="1" si="318"/>
        <v>3</v>
      </c>
      <c r="BG164" s="302">
        <f t="shared" ca="1" si="319"/>
        <v>42.857142857142854</v>
      </c>
      <c r="BH164" s="289">
        <f t="shared" ca="1" si="320"/>
        <v>6</v>
      </c>
      <c r="BI164" s="289" t="str">
        <f t="shared" ca="1" si="321"/>
        <v/>
      </c>
      <c r="BJ164" s="289" t="str">
        <f t="shared" ca="1" si="322"/>
        <v/>
      </c>
      <c r="BK164" s="289" t="str">
        <f t="shared" ca="1" si="323"/>
        <v/>
      </c>
      <c r="BL164" s="289" t="str">
        <f t="shared" ca="1" si="324"/>
        <v/>
      </c>
      <c r="BM164" s="289" t="str">
        <f t="shared" ca="1" si="325"/>
        <v/>
      </c>
      <c r="BN164" s="289">
        <f t="shared" ca="1" si="326"/>
        <v>1</v>
      </c>
      <c r="BO164" s="289" t="str">
        <f t="shared" ca="1" si="327"/>
        <v/>
      </c>
      <c r="BP164" s="289"/>
      <c r="BQ164" s="83">
        <f t="shared" ca="1" si="338"/>
        <v>6</v>
      </c>
      <c r="BR164" s="82">
        <f t="shared" ca="1" si="339"/>
        <v>55</v>
      </c>
      <c r="BS164" s="83">
        <f t="shared" ca="1" si="340"/>
        <v>395</v>
      </c>
      <c r="BT164" s="52" t="str">
        <f t="shared" ca="1" si="261"/>
        <v>A404</v>
      </c>
      <c r="BU164" s="51"/>
      <c r="BV164" s="52" t="str">
        <f t="shared" ca="1" si="262"/>
        <v>A412</v>
      </c>
      <c r="BW164" s="84">
        <f ca="1">VLOOKUP($BJ$6,INDIRECT($BT164):$BP$861,2,FALSE)</f>
        <v>404</v>
      </c>
      <c r="BX164" s="79" t="str">
        <f t="shared" ca="1" si="247"/>
        <v>Leading whole tone</v>
      </c>
      <c r="BY164" s="78" t="str">
        <f t="shared" ca="1" si="248"/>
        <v>F</v>
      </c>
      <c r="BZ164" s="78" t="str">
        <f t="shared" ca="1" si="249"/>
        <v>F</v>
      </c>
      <c r="CA164" s="78" t="str">
        <f t="shared" ca="1" si="250"/>
        <v>G</v>
      </c>
      <c r="CB164" s="78" t="str">
        <f t="shared" ca="1" si="251"/>
        <v>A</v>
      </c>
      <c r="CC164" s="78" t="str">
        <f t="shared" ca="1" si="221"/>
        <v>B</v>
      </c>
      <c r="CD164" s="78" t="str">
        <f t="shared" ca="1" si="222"/>
        <v>Db</v>
      </c>
      <c r="CE164" s="78" t="str">
        <f t="shared" ca="1" si="223"/>
        <v>Eb</v>
      </c>
      <c r="CF164" s="78" t="str">
        <f t="shared" ca="1" si="224"/>
        <v>E</v>
      </c>
      <c r="CG164" s="78" t="str">
        <f t="shared" ca="1" si="225"/>
        <v/>
      </c>
      <c r="CH164" s="79" t="str">
        <f t="shared" ca="1" si="226"/>
        <v>F aug</v>
      </c>
      <c r="CI164" s="79" t="str">
        <f t="shared" ca="1" si="227"/>
        <v>G aug</v>
      </c>
      <c r="CJ164" s="79" t="str">
        <f t="shared" ca="1" si="228"/>
        <v>A maj</v>
      </c>
      <c r="CK164" s="79" t="str">
        <f t="shared" ca="1" si="229"/>
        <v>B alt b</v>
      </c>
      <c r="CL164" s="79" t="str">
        <f t="shared" ca="1" si="230"/>
        <v>Db dim</v>
      </c>
      <c r="CM164" s="79" t="str">
        <f t="shared" ca="1" si="231"/>
        <v>*F7</v>
      </c>
      <c r="CN164" s="79" t="str">
        <f t="shared" ca="1" si="232"/>
        <v>E min</v>
      </c>
      <c r="CO164" s="79" t="str">
        <f t="shared" ca="1" si="233"/>
        <v/>
      </c>
      <c r="CP164" s="80">
        <f t="shared" ca="1" si="252"/>
        <v>42.857142857142854</v>
      </c>
      <c r="CQ164" s="78">
        <f t="shared" ca="1" si="253"/>
        <v>6</v>
      </c>
      <c r="DA164" s="81">
        <f t="shared" ca="1" si="268"/>
        <v>6</v>
      </c>
      <c r="DB164" s="82">
        <f t="shared" ca="1" si="269"/>
        <v>55</v>
      </c>
      <c r="DC164" s="83">
        <f t="shared" ca="1" si="270"/>
        <v>395</v>
      </c>
      <c r="DD164" s="52" t="str">
        <f t="shared" ca="1" si="263"/>
        <v>A404</v>
      </c>
      <c r="DE164" s="51"/>
      <c r="DF164" s="52" t="str">
        <f t="shared" ca="1" si="264"/>
        <v>A412</v>
      </c>
      <c r="DG164" s="84">
        <f ca="1">VLOOKUP($BJ$6,INDIRECT($BT164):$BP$861,2,FALSE)</f>
        <v>404</v>
      </c>
      <c r="DH164" s="79" t="str">
        <f t="shared" ca="1" si="254"/>
        <v>Leading whole tone</v>
      </c>
      <c r="DI164" s="78" t="str">
        <f t="shared" ca="1" si="255"/>
        <v>F</v>
      </c>
      <c r="DJ164" s="78" t="str">
        <f t="shared" ca="1" si="256"/>
        <v>F</v>
      </c>
      <c r="DK164" s="78" t="str">
        <f t="shared" ca="1" si="257"/>
        <v>G</v>
      </c>
      <c r="DL164" s="78" t="str">
        <f t="shared" ca="1" si="258"/>
        <v>A</v>
      </c>
      <c r="DM164" s="78" t="str">
        <f t="shared" ca="1" si="234"/>
        <v>B</v>
      </c>
      <c r="DN164" s="78" t="str">
        <f t="shared" ca="1" si="235"/>
        <v>Db</v>
      </c>
      <c r="DO164" s="78" t="str">
        <f t="shared" ca="1" si="236"/>
        <v>Eb</v>
      </c>
      <c r="DP164" s="78" t="str">
        <f t="shared" ca="1" si="237"/>
        <v>E</v>
      </c>
      <c r="DQ164" s="78" t="str">
        <f t="shared" ca="1" si="238"/>
        <v/>
      </c>
      <c r="DR164" s="79" t="str">
        <f t="shared" ca="1" si="239"/>
        <v>F aug</v>
      </c>
      <c r="DS164" s="79" t="str">
        <f t="shared" ca="1" si="240"/>
        <v>G aug</v>
      </c>
      <c r="DT164" s="79" t="str">
        <f t="shared" ca="1" si="241"/>
        <v>A maj</v>
      </c>
      <c r="DU164" s="79" t="str">
        <f t="shared" ca="1" si="242"/>
        <v>B alt b</v>
      </c>
      <c r="DV164" s="79" t="str">
        <f t="shared" ca="1" si="243"/>
        <v>Db dim</v>
      </c>
      <c r="DW164" s="79" t="str">
        <f t="shared" ca="1" si="244"/>
        <v>*F7</v>
      </c>
      <c r="DX164" s="79" t="str">
        <f t="shared" ca="1" si="245"/>
        <v>E min</v>
      </c>
      <c r="DY164" s="79" t="str">
        <f t="shared" ca="1" si="246"/>
        <v/>
      </c>
      <c r="DZ164" s="80">
        <f t="shared" ca="1" si="259"/>
        <v>42.857142857142854</v>
      </c>
      <c r="EA164" s="78">
        <f t="shared" ca="1" si="260"/>
        <v>6</v>
      </c>
    </row>
    <row r="165" spans="1:131" s="85" customFormat="1" ht="16.2" thickBot="1" x14ac:dyDescent="0.35">
      <c r="A165" s="289" t="str">
        <f t="shared" ca="1" si="276"/>
        <v/>
      </c>
      <c r="B165" s="306">
        <f t="shared" si="298"/>
        <v>157</v>
      </c>
      <c r="C165" s="307" t="s">
        <v>18</v>
      </c>
      <c r="D165" s="306" t="s">
        <v>73</v>
      </c>
      <c r="E165" s="306">
        <v>7</v>
      </c>
      <c r="F165" s="308">
        <v>2</v>
      </c>
      <c r="G165" s="308">
        <v>1</v>
      </c>
      <c r="H165" s="308">
        <v>3</v>
      </c>
      <c r="I165" s="308">
        <v>1</v>
      </c>
      <c r="J165" s="308">
        <v>2</v>
      </c>
      <c r="K165" s="308">
        <v>1</v>
      </c>
      <c r="L165" s="308">
        <v>2</v>
      </c>
      <c r="M165" s="308"/>
      <c r="N165" s="308">
        <f>SUM($F165:G165)</f>
        <v>3</v>
      </c>
      <c r="O165" s="308">
        <f>SUM($F165:H165)</f>
        <v>6</v>
      </c>
      <c r="P165" s="308">
        <f>SUM($F165:I165)</f>
        <v>7</v>
      </c>
      <c r="Q165" s="308">
        <f>SUM($F165:J165)</f>
        <v>9</v>
      </c>
      <c r="R165" s="308">
        <f>SUM($F165:K165)</f>
        <v>10</v>
      </c>
      <c r="S165" s="308">
        <f>SUM($F165:L165)</f>
        <v>12</v>
      </c>
      <c r="T165" s="308"/>
      <c r="U165" s="307"/>
      <c r="V165" s="306" t="str">
        <f t="shared" si="309"/>
        <v>D</v>
      </c>
      <c r="W165" s="306" t="str">
        <f t="shared" ca="1" si="310"/>
        <v>E</v>
      </c>
      <c r="X165" s="306" t="str">
        <f t="shared" ca="1" si="332"/>
        <v>F</v>
      </c>
      <c r="Y165" s="306" t="str">
        <f t="shared" ca="1" si="333"/>
        <v>Ab</v>
      </c>
      <c r="Z165" s="306" t="str">
        <f t="shared" ca="1" si="334"/>
        <v>A</v>
      </c>
      <c r="AA165" s="306" t="str">
        <f t="shared" ca="1" si="335"/>
        <v>B</v>
      </c>
      <c r="AB165" s="306" t="str">
        <f t="shared" ca="1" si="336"/>
        <v>C</v>
      </c>
      <c r="AC165" s="306"/>
      <c r="AD165" s="307">
        <f t="shared" si="317"/>
        <v>68</v>
      </c>
      <c r="AE165" s="307">
        <f t="shared" ca="1" si="285"/>
        <v>69</v>
      </c>
      <c r="AF165" s="307">
        <f t="shared" ca="1" si="286"/>
        <v>70</v>
      </c>
      <c r="AG165" s="307">
        <f t="shared" ca="1" si="302"/>
        <v>163</v>
      </c>
      <c r="AH165" s="307">
        <f t="shared" ca="1" si="303"/>
        <v>65</v>
      </c>
      <c r="AI165" s="307">
        <f t="shared" ca="1" si="304"/>
        <v>66</v>
      </c>
      <c r="AJ165" s="307">
        <f t="shared" ca="1" si="305"/>
        <v>67</v>
      </c>
      <c r="AK165" s="307"/>
      <c r="AL165" s="294" t="str">
        <f>_xlfn.CONCAT(V165," min")</f>
        <v>D min</v>
      </c>
      <c r="AM165" s="294" t="str">
        <f ca="1">_xlfn.CONCAT(W165," maj")</f>
        <v>E maj</v>
      </c>
      <c r="AN165" s="294" t="str">
        <f ca="1">_xlfn.CONCAT(X165," maj")</f>
        <v>F maj</v>
      </c>
      <c r="AO165" s="294" t="str">
        <f ca="1">_xlfn.CONCAT(Y165," dim")</f>
        <v>Ab dim</v>
      </c>
      <c r="AP165" s="294" t="str">
        <f ca="1">_xlfn.CONCAT(Z165," min")</f>
        <v>A min</v>
      </c>
      <c r="AQ165" s="294" t="str">
        <f ca="1">_xlfn.CONCAT(AA165," dim")</f>
        <v>B dim</v>
      </c>
      <c r="AR165" s="294" t="str">
        <f ca="1">_xlfn.CONCAT(AB165," aug")</f>
        <v>C aug</v>
      </c>
      <c r="AS165" s="294"/>
      <c r="AT165" s="294" t="str">
        <f t="shared" ca="1" si="341"/>
        <v/>
      </c>
      <c r="AU165" s="294" t="str">
        <f t="shared" ca="1" si="337"/>
        <v/>
      </c>
      <c r="AV165" s="294" t="str">
        <f t="shared" ca="1" si="337"/>
        <v/>
      </c>
      <c r="AW165" s="294" t="str">
        <f t="shared" ca="1" si="337"/>
        <v/>
      </c>
      <c r="AX165" s="294" t="str">
        <f t="shared" ca="1" si="337"/>
        <v/>
      </c>
      <c r="AY165" s="294">
        <f t="shared" ca="1" si="337"/>
        <v>1</v>
      </c>
      <c r="AZ165" s="294" t="str">
        <f t="shared" ca="1" si="337"/>
        <v/>
      </c>
      <c r="BA165" s="294" t="str">
        <f t="shared" ca="1" si="337"/>
        <v/>
      </c>
      <c r="BB165" s="294" t="str">
        <f t="shared" ca="1" si="337"/>
        <v/>
      </c>
      <c r="BC165" s="294" t="str">
        <f t="shared" ca="1" si="337"/>
        <v/>
      </c>
      <c r="BD165" s="294" t="str">
        <f t="shared" ca="1" si="337"/>
        <v/>
      </c>
      <c r="BE165" s="294" t="str">
        <f t="shared" ca="1" si="337"/>
        <v/>
      </c>
      <c r="BF165" s="289">
        <f t="shared" ca="1" si="318"/>
        <v>1</v>
      </c>
      <c r="BG165" s="302">
        <f t="shared" ca="1" si="319"/>
        <v>14.285714285714285</v>
      </c>
      <c r="BH165" s="289" t="str">
        <f t="shared" ca="1" si="320"/>
        <v/>
      </c>
      <c r="BI165" s="289" t="str">
        <f t="shared" ca="1" si="321"/>
        <v/>
      </c>
      <c r="BJ165" s="289" t="str">
        <f t="shared" ca="1" si="322"/>
        <v/>
      </c>
      <c r="BK165" s="289" t="str">
        <f t="shared" ca="1" si="323"/>
        <v/>
      </c>
      <c r="BL165" s="289" t="str">
        <f t="shared" ca="1" si="324"/>
        <v/>
      </c>
      <c r="BM165" s="289" t="str">
        <f t="shared" ca="1" si="325"/>
        <v/>
      </c>
      <c r="BN165" s="289" t="str">
        <f t="shared" ca="1" si="326"/>
        <v/>
      </c>
      <c r="BO165" s="289" t="str">
        <f t="shared" ca="1" si="327"/>
        <v/>
      </c>
      <c r="BP165" s="289"/>
      <c r="BQ165" s="83">
        <f t="shared" ca="1" si="338"/>
        <v>6</v>
      </c>
      <c r="BR165" s="82">
        <f t="shared" ca="1" si="339"/>
        <v>56</v>
      </c>
      <c r="BS165" s="83">
        <f t="shared" ca="1" si="340"/>
        <v>404</v>
      </c>
      <c r="BT165" s="52" t="str">
        <f t="shared" ca="1" si="261"/>
        <v>A413</v>
      </c>
      <c r="BU165" s="51"/>
      <c r="BV165" s="52" t="str">
        <f t="shared" ca="1" si="262"/>
        <v>A420</v>
      </c>
      <c r="BW165" s="84">
        <f ca="1">VLOOKUP($BJ$6,INDIRECT($BT165):$BP$861,2,FALSE)</f>
        <v>412</v>
      </c>
      <c r="BX165" s="79" t="str">
        <f t="shared" ca="1" si="247"/>
        <v>Prometheus</v>
      </c>
      <c r="BY165" s="78" t="str">
        <f t="shared" ca="1" si="248"/>
        <v>F</v>
      </c>
      <c r="BZ165" s="78" t="str">
        <f t="shared" ca="1" si="249"/>
        <v>F</v>
      </c>
      <c r="CA165" s="78" t="str">
        <f t="shared" ca="1" si="250"/>
        <v>G</v>
      </c>
      <c r="CB165" s="78" t="str">
        <f t="shared" ca="1" si="251"/>
        <v>A</v>
      </c>
      <c r="CC165" s="78" t="str">
        <f t="shared" ca="1" si="221"/>
        <v>B</v>
      </c>
      <c r="CD165" s="78" t="str">
        <f t="shared" ca="1" si="222"/>
        <v>D</v>
      </c>
      <c r="CE165" s="78" t="str">
        <f t="shared" ca="1" si="223"/>
        <v>Eb</v>
      </c>
      <c r="CF165" s="78" t="str">
        <f t="shared" ca="1" si="224"/>
        <v/>
      </c>
      <c r="CG165" s="78" t="str">
        <f t="shared" ca="1" si="225"/>
        <v/>
      </c>
      <c r="CH165" s="79" t="str">
        <f t="shared" ca="1" si="226"/>
        <v>F6 -or- *D min</v>
      </c>
      <c r="CI165" s="79" t="str">
        <f t="shared" ca="1" si="227"/>
        <v>G aug</v>
      </c>
      <c r="CJ165" s="79" t="str">
        <f t="shared" ca="1" si="228"/>
        <v>*D min</v>
      </c>
      <c r="CK165" s="79" t="str">
        <f t="shared" ca="1" si="229"/>
        <v>B aug</v>
      </c>
      <c r="CL165" s="79" t="str">
        <f t="shared" ca="1" si="230"/>
        <v>D min</v>
      </c>
      <c r="CM165" s="79" t="str">
        <f t="shared" ca="1" si="231"/>
        <v>Eb aug</v>
      </c>
      <c r="CN165" s="79" t="str">
        <f t="shared" ca="1" si="232"/>
        <v/>
      </c>
      <c r="CO165" s="79" t="str">
        <f t="shared" ca="1" si="233"/>
        <v/>
      </c>
      <c r="CP165" s="80">
        <f t="shared" ca="1" si="252"/>
        <v>50</v>
      </c>
      <c r="CQ165" s="78">
        <f t="shared" ca="1" si="253"/>
        <v>6</v>
      </c>
      <c r="DA165" s="81">
        <f t="shared" ca="1" si="268"/>
        <v>6</v>
      </c>
      <c r="DB165" s="82">
        <f t="shared" ca="1" si="269"/>
        <v>56</v>
      </c>
      <c r="DC165" s="83">
        <f t="shared" ca="1" si="270"/>
        <v>404</v>
      </c>
      <c r="DD165" s="52" t="str">
        <f t="shared" ca="1" si="263"/>
        <v>A413</v>
      </c>
      <c r="DE165" s="51"/>
      <c r="DF165" s="52" t="str">
        <f t="shared" ca="1" si="264"/>
        <v>A420</v>
      </c>
      <c r="DG165" s="84">
        <f ca="1">VLOOKUP($BJ$6,INDIRECT($BT165):$BP$861,2,FALSE)</f>
        <v>412</v>
      </c>
      <c r="DH165" s="79" t="str">
        <f t="shared" ca="1" si="254"/>
        <v>Prometheus</v>
      </c>
      <c r="DI165" s="78" t="str">
        <f t="shared" ca="1" si="255"/>
        <v>F</v>
      </c>
      <c r="DJ165" s="78" t="str">
        <f t="shared" ca="1" si="256"/>
        <v>F</v>
      </c>
      <c r="DK165" s="78" t="str">
        <f t="shared" ca="1" si="257"/>
        <v>G</v>
      </c>
      <c r="DL165" s="78" t="str">
        <f t="shared" ca="1" si="258"/>
        <v>A</v>
      </c>
      <c r="DM165" s="78" t="str">
        <f t="shared" ca="1" si="234"/>
        <v>B</v>
      </c>
      <c r="DN165" s="78" t="str">
        <f t="shared" ca="1" si="235"/>
        <v>D</v>
      </c>
      <c r="DO165" s="78" t="str">
        <f t="shared" ca="1" si="236"/>
        <v>Eb</v>
      </c>
      <c r="DP165" s="78" t="str">
        <f t="shared" ca="1" si="237"/>
        <v/>
      </c>
      <c r="DQ165" s="78" t="str">
        <f t="shared" ca="1" si="238"/>
        <v/>
      </c>
      <c r="DR165" s="79" t="str">
        <f t="shared" ca="1" si="239"/>
        <v>F6 -or- *D min</v>
      </c>
      <c r="DS165" s="79" t="str">
        <f t="shared" ca="1" si="240"/>
        <v>G aug</v>
      </c>
      <c r="DT165" s="79" t="str">
        <f t="shared" ca="1" si="241"/>
        <v>*D min</v>
      </c>
      <c r="DU165" s="79" t="str">
        <f t="shared" ca="1" si="242"/>
        <v>B aug</v>
      </c>
      <c r="DV165" s="79" t="str">
        <f t="shared" ca="1" si="243"/>
        <v>D min</v>
      </c>
      <c r="DW165" s="79" t="str">
        <f t="shared" ca="1" si="244"/>
        <v>Eb aug</v>
      </c>
      <c r="DX165" s="79" t="str">
        <f t="shared" ca="1" si="245"/>
        <v/>
      </c>
      <c r="DY165" s="79" t="str">
        <f t="shared" ca="1" si="246"/>
        <v/>
      </c>
      <c r="DZ165" s="80">
        <f t="shared" ca="1" si="259"/>
        <v>50</v>
      </c>
      <c r="EA165" s="78">
        <f t="shared" ca="1" si="260"/>
        <v>6</v>
      </c>
    </row>
    <row r="166" spans="1:131" s="85" customFormat="1" ht="16.2" thickBot="1" x14ac:dyDescent="0.35">
      <c r="A166" s="289" t="str">
        <f t="shared" ca="1" si="276"/>
        <v/>
      </c>
      <c r="B166" s="306">
        <f t="shared" si="298"/>
        <v>158</v>
      </c>
      <c r="C166" s="307" t="s">
        <v>19</v>
      </c>
      <c r="D166" s="306" t="s">
        <v>73</v>
      </c>
      <c r="E166" s="306">
        <v>7</v>
      </c>
      <c r="F166" s="308">
        <v>2</v>
      </c>
      <c r="G166" s="308">
        <v>1</v>
      </c>
      <c r="H166" s="308">
        <v>2</v>
      </c>
      <c r="I166" s="308">
        <v>1</v>
      </c>
      <c r="J166" s="308">
        <v>3</v>
      </c>
      <c r="K166" s="308">
        <v>1</v>
      </c>
      <c r="L166" s="308">
        <v>2</v>
      </c>
      <c r="M166" s="308"/>
      <c r="N166" s="308">
        <f>SUM($F166:G166)</f>
        <v>3</v>
      </c>
      <c r="O166" s="308">
        <f>SUM($F166:H166)</f>
        <v>5</v>
      </c>
      <c r="P166" s="308">
        <f>SUM($F166:I166)</f>
        <v>6</v>
      </c>
      <c r="Q166" s="308">
        <f>SUM($F166:J166)</f>
        <v>9</v>
      </c>
      <c r="R166" s="308">
        <f>SUM($F166:K166)</f>
        <v>10</v>
      </c>
      <c r="S166" s="308">
        <f>SUM($F166:L166)</f>
        <v>12</v>
      </c>
      <c r="T166" s="308"/>
      <c r="U166" s="307"/>
      <c r="V166" s="306" t="str">
        <f t="shared" si="309"/>
        <v>D</v>
      </c>
      <c r="W166" s="306" t="str">
        <f t="shared" ca="1" si="310"/>
        <v>E</v>
      </c>
      <c r="X166" s="306" t="str">
        <f t="shared" ca="1" si="332"/>
        <v>F</v>
      </c>
      <c r="Y166" s="306" t="str">
        <f t="shared" ca="1" si="333"/>
        <v>G</v>
      </c>
      <c r="Z166" s="306" t="str">
        <f t="shared" ca="1" si="334"/>
        <v>Ab</v>
      </c>
      <c r="AA166" s="306" t="str">
        <f t="shared" ca="1" si="335"/>
        <v>B</v>
      </c>
      <c r="AB166" s="306" t="str">
        <f t="shared" ca="1" si="336"/>
        <v>C</v>
      </c>
      <c r="AC166" s="306"/>
      <c r="AD166" s="307">
        <f t="shared" si="317"/>
        <v>68</v>
      </c>
      <c r="AE166" s="307">
        <f t="shared" ca="1" si="285"/>
        <v>69</v>
      </c>
      <c r="AF166" s="307">
        <f t="shared" ca="1" si="286"/>
        <v>70</v>
      </c>
      <c r="AG166" s="307">
        <f t="shared" ca="1" si="302"/>
        <v>71</v>
      </c>
      <c r="AH166" s="307">
        <f t="shared" ca="1" si="303"/>
        <v>163</v>
      </c>
      <c r="AI166" s="307">
        <f t="shared" ca="1" si="304"/>
        <v>66</v>
      </c>
      <c r="AJ166" s="307">
        <f t="shared" ca="1" si="305"/>
        <v>67</v>
      </c>
      <c r="AK166" s="307"/>
      <c r="AL166" s="294" t="str">
        <f>_xlfn.CONCAT(V166," dim")</f>
        <v>D dim</v>
      </c>
      <c r="AM166" s="294" t="str">
        <f ca="1">_xlfn.CONCAT(W166," min")</f>
        <v>E min</v>
      </c>
      <c r="AN166" s="294" t="str">
        <f ca="1">_xlfn.CONCAT(X166," min")</f>
        <v>F min</v>
      </c>
      <c r="AO166" s="294" t="str">
        <f ca="1">_xlfn.CONCAT(Y166," maj")</f>
        <v>G maj</v>
      </c>
      <c r="AP166" s="294" t="str">
        <f ca="1">_xlfn.CONCAT(Z166," aug")</f>
        <v>Ab aug</v>
      </c>
      <c r="AQ166" s="294" t="str">
        <f ca="1">_xlfn.CONCAT(AA166," dim")</f>
        <v>B dim</v>
      </c>
      <c r="AR166" s="294" t="str">
        <f ca="1">_xlfn.CONCAT(AB166," maj")</f>
        <v>C maj</v>
      </c>
      <c r="AS166" s="294"/>
      <c r="AT166" s="294" t="str">
        <f t="shared" ca="1" si="341"/>
        <v/>
      </c>
      <c r="AU166" s="294" t="str">
        <f t="shared" ca="1" si="337"/>
        <v/>
      </c>
      <c r="AV166" s="294" t="str">
        <f t="shared" ca="1" si="337"/>
        <v/>
      </c>
      <c r="AW166" s="294" t="str">
        <f t="shared" ca="1" si="337"/>
        <v/>
      </c>
      <c r="AX166" s="294" t="str">
        <f t="shared" ca="1" si="337"/>
        <v/>
      </c>
      <c r="AY166" s="294">
        <f t="shared" ca="1" si="337"/>
        <v>1</v>
      </c>
      <c r="AZ166" s="294" t="str">
        <f t="shared" ca="1" si="337"/>
        <v/>
      </c>
      <c r="BA166" s="294">
        <f t="shared" ca="1" si="337"/>
        <v>1</v>
      </c>
      <c r="BB166" s="294" t="str">
        <f t="shared" ca="1" si="337"/>
        <v/>
      </c>
      <c r="BC166" s="294" t="str">
        <f t="shared" ca="1" si="337"/>
        <v/>
      </c>
      <c r="BD166" s="294" t="str">
        <f t="shared" ca="1" si="337"/>
        <v/>
      </c>
      <c r="BE166" s="294" t="str">
        <f t="shared" ca="1" si="337"/>
        <v/>
      </c>
      <c r="BF166" s="289">
        <f t="shared" ca="1" si="318"/>
        <v>2</v>
      </c>
      <c r="BG166" s="302">
        <f t="shared" ca="1" si="319"/>
        <v>28.571428571428569</v>
      </c>
      <c r="BH166" s="289" t="str">
        <f t="shared" ca="1" si="320"/>
        <v/>
      </c>
      <c r="BI166" s="289" t="str">
        <f t="shared" ca="1" si="321"/>
        <v/>
      </c>
      <c r="BJ166" s="289" t="str">
        <f t="shared" ca="1" si="322"/>
        <v/>
      </c>
      <c r="BK166" s="289" t="str">
        <f t="shared" ca="1" si="323"/>
        <v/>
      </c>
      <c r="BL166" s="289" t="str">
        <f t="shared" ca="1" si="324"/>
        <v/>
      </c>
      <c r="BM166" s="289" t="str">
        <f t="shared" ca="1" si="325"/>
        <v/>
      </c>
      <c r="BN166" s="289" t="str">
        <f t="shared" ca="1" si="326"/>
        <v/>
      </c>
      <c r="BO166" s="289" t="str">
        <f t="shared" ca="1" si="327"/>
        <v/>
      </c>
      <c r="BP166" s="289"/>
      <c r="BQ166" s="83">
        <f t="shared" ca="1" si="338"/>
        <v>6</v>
      </c>
      <c r="BR166" s="82">
        <f t="shared" ca="1" si="339"/>
        <v>57</v>
      </c>
      <c r="BS166" s="83">
        <f t="shared" ca="1" si="340"/>
        <v>412</v>
      </c>
      <c r="BT166" s="52" t="str">
        <f t="shared" ca="1" si="261"/>
        <v>A421</v>
      </c>
      <c r="BU166" s="51"/>
      <c r="BV166" s="52" t="str">
        <f t="shared" ca="1" si="262"/>
        <v>A422</v>
      </c>
      <c r="BW166" s="84">
        <f ca="1">VLOOKUP($BJ$6,INDIRECT($BT166):$BP$861,2,FALSE)</f>
        <v>414</v>
      </c>
      <c r="BX166" s="79" t="str">
        <f t="shared" ca="1" si="247"/>
        <v>Whole Tone</v>
      </c>
      <c r="BY166" s="78" t="str">
        <f t="shared" ca="1" si="248"/>
        <v>F</v>
      </c>
      <c r="BZ166" s="78" t="str">
        <f t="shared" ca="1" si="249"/>
        <v>F</v>
      </c>
      <c r="CA166" s="78" t="str">
        <f t="shared" ca="1" si="250"/>
        <v>G</v>
      </c>
      <c r="CB166" s="78" t="str">
        <f t="shared" ca="1" si="251"/>
        <v>A</v>
      </c>
      <c r="CC166" s="78" t="str">
        <f t="shared" ca="1" si="221"/>
        <v>B</v>
      </c>
      <c r="CD166" s="78" t="str">
        <f t="shared" ca="1" si="222"/>
        <v>Db</v>
      </c>
      <c r="CE166" s="78" t="str">
        <f t="shared" ca="1" si="223"/>
        <v>Eb</v>
      </c>
      <c r="CF166" s="78" t="str">
        <f t="shared" ca="1" si="224"/>
        <v/>
      </c>
      <c r="CG166" s="78" t="str">
        <f t="shared" ca="1" si="225"/>
        <v/>
      </c>
      <c r="CH166" s="79" t="str">
        <f t="shared" ca="1" si="226"/>
        <v>F aug</v>
      </c>
      <c r="CI166" s="79" t="str">
        <f t="shared" ca="1" si="227"/>
        <v>G aug</v>
      </c>
      <c r="CJ166" s="79" t="str">
        <f t="shared" ca="1" si="228"/>
        <v>A aug</v>
      </c>
      <c r="CK166" s="79" t="str">
        <f t="shared" ca="1" si="229"/>
        <v>B aug</v>
      </c>
      <c r="CL166" s="79" t="str">
        <f t="shared" ca="1" si="230"/>
        <v>Db aug</v>
      </c>
      <c r="CM166" s="79" t="str">
        <f t="shared" ca="1" si="231"/>
        <v>Eb aug</v>
      </c>
      <c r="CN166" s="79" t="str">
        <f t="shared" ca="1" si="232"/>
        <v/>
      </c>
      <c r="CO166" s="79" t="str">
        <f t="shared" ca="1" si="233"/>
        <v/>
      </c>
      <c r="CP166" s="80">
        <f t="shared" ca="1" si="252"/>
        <v>50</v>
      </c>
      <c r="CQ166" s="78">
        <f t="shared" ca="1" si="253"/>
        <v>6</v>
      </c>
      <c r="DA166" s="81">
        <f t="shared" ca="1" si="268"/>
        <v>6</v>
      </c>
      <c r="DB166" s="82">
        <f t="shared" ca="1" si="269"/>
        <v>57</v>
      </c>
      <c r="DC166" s="83">
        <f t="shared" ca="1" si="270"/>
        <v>412</v>
      </c>
      <c r="DD166" s="52" t="str">
        <f t="shared" ca="1" si="263"/>
        <v>A421</v>
      </c>
      <c r="DE166" s="51"/>
      <c r="DF166" s="52" t="str">
        <f t="shared" ca="1" si="264"/>
        <v>A422</v>
      </c>
      <c r="DG166" s="84">
        <f ca="1">VLOOKUP($BJ$6,INDIRECT($BT166):$BP$861,2,FALSE)</f>
        <v>414</v>
      </c>
      <c r="DH166" s="79" t="str">
        <f t="shared" ca="1" si="254"/>
        <v>Whole Tone</v>
      </c>
      <c r="DI166" s="78" t="str">
        <f t="shared" ca="1" si="255"/>
        <v>F</v>
      </c>
      <c r="DJ166" s="78" t="str">
        <f t="shared" ca="1" si="256"/>
        <v>F</v>
      </c>
      <c r="DK166" s="78" t="str">
        <f t="shared" ca="1" si="257"/>
        <v>G</v>
      </c>
      <c r="DL166" s="78" t="str">
        <f t="shared" ca="1" si="258"/>
        <v>A</v>
      </c>
      <c r="DM166" s="78" t="str">
        <f t="shared" ca="1" si="234"/>
        <v>B</v>
      </c>
      <c r="DN166" s="78" t="str">
        <f t="shared" ca="1" si="235"/>
        <v>Db</v>
      </c>
      <c r="DO166" s="78" t="str">
        <f t="shared" ca="1" si="236"/>
        <v>Eb</v>
      </c>
      <c r="DP166" s="78" t="str">
        <f t="shared" ca="1" si="237"/>
        <v/>
      </c>
      <c r="DQ166" s="78" t="str">
        <f t="shared" ca="1" si="238"/>
        <v/>
      </c>
      <c r="DR166" s="79" t="str">
        <f t="shared" ca="1" si="239"/>
        <v>F aug</v>
      </c>
      <c r="DS166" s="79" t="str">
        <f t="shared" ca="1" si="240"/>
        <v>G aug</v>
      </c>
      <c r="DT166" s="79" t="str">
        <f t="shared" ca="1" si="241"/>
        <v>A aug</v>
      </c>
      <c r="DU166" s="79" t="str">
        <f t="shared" ca="1" si="242"/>
        <v>B aug</v>
      </c>
      <c r="DV166" s="79" t="str">
        <f t="shared" ca="1" si="243"/>
        <v>Db aug</v>
      </c>
      <c r="DW166" s="79" t="str">
        <f t="shared" ca="1" si="244"/>
        <v>Eb aug</v>
      </c>
      <c r="DX166" s="79" t="str">
        <f t="shared" ca="1" si="245"/>
        <v/>
      </c>
      <c r="DY166" s="79" t="str">
        <f t="shared" ca="1" si="246"/>
        <v/>
      </c>
      <c r="DZ166" s="80">
        <f t="shared" ca="1" si="259"/>
        <v>50</v>
      </c>
      <c r="EA166" s="78">
        <f t="shared" ca="1" si="260"/>
        <v>6</v>
      </c>
    </row>
    <row r="167" spans="1:131" s="85" customFormat="1" ht="16.2" thickBot="1" x14ac:dyDescent="0.35">
      <c r="A167" s="289">
        <f t="shared" ca="1" si="276"/>
        <v>6</v>
      </c>
      <c r="B167" s="306">
        <f t="shared" si="298"/>
        <v>159</v>
      </c>
      <c r="C167" s="307" t="s">
        <v>20</v>
      </c>
      <c r="D167" s="306" t="s">
        <v>73</v>
      </c>
      <c r="E167" s="306">
        <v>7</v>
      </c>
      <c r="F167" s="308">
        <v>1</v>
      </c>
      <c r="G167" s="308">
        <v>2</v>
      </c>
      <c r="H167" s="308">
        <v>2</v>
      </c>
      <c r="I167" s="308">
        <v>2</v>
      </c>
      <c r="J167" s="308">
        <v>1</v>
      </c>
      <c r="K167" s="308">
        <v>2</v>
      </c>
      <c r="L167" s="308">
        <v>2</v>
      </c>
      <c r="M167" s="308"/>
      <c r="N167" s="308">
        <f>SUM($F167:G167)</f>
        <v>3</v>
      </c>
      <c r="O167" s="308">
        <f>SUM($F167:H167)</f>
        <v>5</v>
      </c>
      <c r="P167" s="308">
        <f>SUM($F167:I167)</f>
        <v>7</v>
      </c>
      <c r="Q167" s="308">
        <f>SUM($F167:J167)</f>
        <v>8</v>
      </c>
      <c r="R167" s="308">
        <f>SUM($F167:K167)</f>
        <v>10</v>
      </c>
      <c r="S167" s="308">
        <f>SUM($F167:L167)</f>
        <v>12</v>
      </c>
      <c r="T167" s="308"/>
      <c r="U167" s="307"/>
      <c r="V167" s="306" t="str">
        <f t="shared" si="309"/>
        <v>D</v>
      </c>
      <c r="W167" s="306" t="str">
        <f t="shared" ca="1" si="310"/>
        <v>Eb</v>
      </c>
      <c r="X167" s="306" t="str">
        <f t="shared" ca="1" si="332"/>
        <v>F</v>
      </c>
      <c r="Y167" s="306" t="str">
        <f t="shared" ca="1" si="333"/>
        <v>G</v>
      </c>
      <c r="Z167" s="306" t="str">
        <f t="shared" ca="1" si="334"/>
        <v>A</v>
      </c>
      <c r="AA167" s="306" t="str">
        <f t="shared" ca="1" si="335"/>
        <v>Bb</v>
      </c>
      <c r="AB167" s="306" t="str">
        <f t="shared" ca="1" si="336"/>
        <v>C</v>
      </c>
      <c r="AC167" s="306"/>
      <c r="AD167" s="307">
        <f t="shared" si="317"/>
        <v>68</v>
      </c>
      <c r="AE167" s="307">
        <f t="shared" ca="1" si="285"/>
        <v>167</v>
      </c>
      <c r="AF167" s="307">
        <f t="shared" ca="1" si="286"/>
        <v>70</v>
      </c>
      <c r="AG167" s="307">
        <f t="shared" ca="1" si="302"/>
        <v>71</v>
      </c>
      <c r="AH167" s="307">
        <f t="shared" ca="1" si="303"/>
        <v>65</v>
      </c>
      <c r="AI167" s="307">
        <f t="shared" ca="1" si="304"/>
        <v>164</v>
      </c>
      <c r="AJ167" s="307">
        <f t="shared" ca="1" si="305"/>
        <v>67</v>
      </c>
      <c r="AK167" s="307"/>
      <c r="AL167" s="294" t="str">
        <f>_xlfn.CONCAT(V167," min")</f>
        <v>D min</v>
      </c>
      <c r="AM167" s="294" t="str">
        <f ca="1">_xlfn.CONCAT(W167," maj")</f>
        <v>Eb maj</v>
      </c>
      <c r="AN167" s="294" t="str">
        <f ca="1">_xlfn.CONCAT(X167," maj")</f>
        <v>F maj</v>
      </c>
      <c r="AO167" s="294" t="str">
        <f ca="1">_xlfn.CONCAT(Y167," min")</f>
        <v>G min</v>
      </c>
      <c r="AP167" s="294" t="str">
        <f ca="1">_xlfn.CONCAT(Z167," dim")</f>
        <v>A dim</v>
      </c>
      <c r="AQ167" s="294" t="str">
        <f ca="1">_xlfn.CONCAT(AA167," maj")</f>
        <v>Bb maj</v>
      </c>
      <c r="AR167" s="294" t="str">
        <f ca="1">_xlfn.CONCAT(AB167," min")</f>
        <v>C min</v>
      </c>
      <c r="AS167" s="294"/>
      <c r="AT167" s="294" t="str">
        <f t="shared" ca="1" si="341"/>
        <v/>
      </c>
      <c r="AU167" s="294" t="str">
        <f t="shared" ca="1" si="337"/>
        <v/>
      </c>
      <c r="AV167" s="294" t="str">
        <f t="shared" ca="1" si="337"/>
        <v/>
      </c>
      <c r="AW167" s="294">
        <f t="shared" ca="1" si="337"/>
        <v>1</v>
      </c>
      <c r="AX167" s="294" t="str">
        <f t="shared" ca="1" si="337"/>
        <v/>
      </c>
      <c r="AY167" s="294">
        <f t="shared" ca="1" si="337"/>
        <v>1</v>
      </c>
      <c r="AZ167" s="294" t="str">
        <f t="shared" ca="1" si="337"/>
        <v/>
      </c>
      <c r="BA167" s="294">
        <f t="shared" ca="1" si="337"/>
        <v>1</v>
      </c>
      <c r="BB167" s="294" t="str">
        <f t="shared" ca="1" si="337"/>
        <v/>
      </c>
      <c r="BC167" s="294" t="str">
        <f t="shared" ca="1" si="337"/>
        <v/>
      </c>
      <c r="BD167" s="294" t="str">
        <f t="shared" ca="1" si="337"/>
        <v/>
      </c>
      <c r="BE167" s="294" t="str">
        <f t="shared" ca="1" si="337"/>
        <v/>
      </c>
      <c r="BF167" s="289">
        <f t="shared" ca="1" si="318"/>
        <v>3</v>
      </c>
      <c r="BG167" s="302">
        <f t="shared" ca="1" si="319"/>
        <v>42.857142857142854</v>
      </c>
      <c r="BH167" s="289">
        <f t="shared" ca="1" si="320"/>
        <v>6</v>
      </c>
      <c r="BI167" s="289" t="str">
        <f t="shared" ca="1" si="321"/>
        <v/>
      </c>
      <c r="BJ167" s="289" t="str">
        <f t="shared" ca="1" si="322"/>
        <v/>
      </c>
      <c r="BK167" s="289" t="str">
        <f t="shared" ca="1" si="323"/>
        <v/>
      </c>
      <c r="BL167" s="289" t="str">
        <f t="shared" ca="1" si="324"/>
        <v/>
      </c>
      <c r="BM167" s="289" t="str">
        <f t="shared" ca="1" si="325"/>
        <v/>
      </c>
      <c r="BN167" s="289">
        <f t="shared" ca="1" si="326"/>
        <v>1</v>
      </c>
      <c r="BO167" s="289" t="str">
        <f t="shared" ca="1" si="327"/>
        <v/>
      </c>
      <c r="BP167" s="289"/>
      <c r="BQ167" s="83">
        <f t="shared" ca="1" si="338"/>
        <v>6</v>
      </c>
      <c r="BR167" s="82">
        <f t="shared" ca="1" si="339"/>
        <v>58</v>
      </c>
      <c r="BS167" s="83">
        <f t="shared" ca="1" si="340"/>
        <v>414</v>
      </c>
      <c r="BT167" s="52" t="str">
        <f t="shared" ca="1" si="261"/>
        <v>A423</v>
      </c>
      <c r="BU167" s="51"/>
      <c r="BV167" s="52" t="str">
        <f t="shared" ca="1" si="262"/>
        <v>A479</v>
      </c>
      <c r="BW167" s="84">
        <f ca="1">VLOOKUP($BJ$6,INDIRECT($BT167):$BP$861,2,FALSE)</f>
        <v>471</v>
      </c>
      <c r="BX167" s="79" t="str">
        <f t="shared" ca="1" si="247"/>
        <v>Neopolitan Major</v>
      </c>
      <c r="BY167" s="78" t="str">
        <f t="shared" ca="1" si="248"/>
        <v>Gb</v>
      </c>
      <c r="BZ167" s="78" t="str">
        <f t="shared" ca="1" si="249"/>
        <v>Gb</v>
      </c>
      <c r="CA167" s="78" t="str">
        <f t="shared" ca="1" si="250"/>
        <v>G</v>
      </c>
      <c r="CB167" s="78" t="str">
        <f t="shared" ca="1" si="251"/>
        <v>A</v>
      </c>
      <c r="CC167" s="78" t="str">
        <f t="shared" ca="1" si="221"/>
        <v>B</v>
      </c>
      <c r="CD167" s="78" t="str">
        <f t="shared" ca="1" si="222"/>
        <v>Db</v>
      </c>
      <c r="CE167" s="78" t="str">
        <f t="shared" ca="1" si="223"/>
        <v>Eb</v>
      </c>
      <c r="CF167" s="78" t="str">
        <f t="shared" ca="1" si="224"/>
        <v>F</v>
      </c>
      <c r="CG167" s="78" t="str">
        <f t="shared" ca="1" si="225"/>
        <v/>
      </c>
      <c r="CH167" s="79" t="str">
        <f t="shared" ca="1" si="226"/>
        <v>Gb min</v>
      </c>
      <c r="CI167" s="79" t="str">
        <f t="shared" ca="1" si="227"/>
        <v>G aug</v>
      </c>
      <c r="CJ167" s="79" t="str">
        <f t="shared" ca="1" si="228"/>
        <v>A aug</v>
      </c>
      <c r="CK167" s="79" t="str">
        <f t="shared" ca="1" si="229"/>
        <v>B maj</v>
      </c>
      <c r="CL167" s="79" t="str">
        <f t="shared" ca="1" si="230"/>
        <v>Db alt b</v>
      </c>
      <c r="CM167" s="79" t="str">
        <f t="shared" ca="1" si="231"/>
        <v>Eb dim</v>
      </c>
      <c r="CN167" s="79" t="str">
        <f t="shared" ca="1" si="232"/>
        <v>*G7</v>
      </c>
      <c r="CO167" s="79" t="str">
        <f t="shared" ca="1" si="233"/>
        <v/>
      </c>
      <c r="CP167" s="80">
        <f t="shared" ca="1" si="252"/>
        <v>42.857142857142854</v>
      </c>
      <c r="CQ167" s="78">
        <f t="shared" ca="1" si="253"/>
        <v>6</v>
      </c>
      <c r="DA167" s="81">
        <f t="shared" ca="1" si="268"/>
        <v>6</v>
      </c>
      <c r="DB167" s="82">
        <f t="shared" ca="1" si="269"/>
        <v>58</v>
      </c>
      <c r="DC167" s="83">
        <f t="shared" ca="1" si="270"/>
        <v>414</v>
      </c>
      <c r="DD167" s="52" t="str">
        <f t="shared" ca="1" si="263"/>
        <v>A423</v>
      </c>
      <c r="DE167" s="51"/>
      <c r="DF167" s="52" t="str">
        <f t="shared" ca="1" si="264"/>
        <v>A479</v>
      </c>
      <c r="DG167" s="84">
        <f ca="1">VLOOKUP($BJ$6,INDIRECT($BT167):$BP$861,2,FALSE)</f>
        <v>471</v>
      </c>
      <c r="DH167" s="79" t="str">
        <f t="shared" ca="1" si="254"/>
        <v>Neopolitan Major</v>
      </c>
      <c r="DI167" s="78" t="str">
        <f t="shared" ca="1" si="255"/>
        <v>Gb</v>
      </c>
      <c r="DJ167" s="78" t="str">
        <f t="shared" ca="1" si="256"/>
        <v>Gb</v>
      </c>
      <c r="DK167" s="78" t="str">
        <f t="shared" ca="1" si="257"/>
        <v>G</v>
      </c>
      <c r="DL167" s="78" t="str">
        <f t="shared" ca="1" si="258"/>
        <v>A</v>
      </c>
      <c r="DM167" s="78" t="str">
        <f t="shared" ca="1" si="234"/>
        <v>B</v>
      </c>
      <c r="DN167" s="78" t="str">
        <f t="shared" ca="1" si="235"/>
        <v>Db</v>
      </c>
      <c r="DO167" s="78" t="str">
        <f t="shared" ca="1" si="236"/>
        <v>Eb</v>
      </c>
      <c r="DP167" s="78" t="str">
        <f t="shared" ca="1" si="237"/>
        <v>F</v>
      </c>
      <c r="DQ167" s="78" t="str">
        <f t="shared" ca="1" si="238"/>
        <v/>
      </c>
      <c r="DR167" s="79" t="str">
        <f t="shared" ca="1" si="239"/>
        <v>Gb min</v>
      </c>
      <c r="DS167" s="79" t="str">
        <f t="shared" ca="1" si="240"/>
        <v>G aug</v>
      </c>
      <c r="DT167" s="79" t="str">
        <f t="shared" ca="1" si="241"/>
        <v>A aug</v>
      </c>
      <c r="DU167" s="79" t="str">
        <f t="shared" ca="1" si="242"/>
        <v>B maj</v>
      </c>
      <c r="DV167" s="79" t="str">
        <f t="shared" ca="1" si="243"/>
        <v>Db alt b</v>
      </c>
      <c r="DW167" s="79" t="str">
        <f t="shared" ca="1" si="244"/>
        <v>Eb dim</v>
      </c>
      <c r="DX167" s="79" t="str">
        <f t="shared" ca="1" si="245"/>
        <v>*G7</v>
      </c>
      <c r="DY167" s="79" t="str">
        <f t="shared" ca="1" si="246"/>
        <v/>
      </c>
      <c r="DZ167" s="80">
        <f t="shared" ca="1" si="259"/>
        <v>42.857142857142854</v>
      </c>
      <c r="EA167" s="78">
        <f t="shared" ca="1" si="260"/>
        <v>6</v>
      </c>
    </row>
    <row r="168" spans="1:131" s="85" customFormat="1" ht="16.2" thickBot="1" x14ac:dyDescent="0.35">
      <c r="A168" s="289" t="str">
        <f t="shared" ca="1" si="276"/>
        <v/>
      </c>
      <c r="B168" s="306">
        <f t="shared" si="298"/>
        <v>160</v>
      </c>
      <c r="C168" s="307" t="s">
        <v>21</v>
      </c>
      <c r="D168" s="306" t="s">
        <v>73</v>
      </c>
      <c r="E168" s="306">
        <v>7</v>
      </c>
      <c r="F168" s="308">
        <v>1</v>
      </c>
      <c r="G168" s="308">
        <v>2</v>
      </c>
      <c r="H168" s="308">
        <v>1</v>
      </c>
      <c r="I168" s="308">
        <v>3</v>
      </c>
      <c r="J168" s="308">
        <v>1</v>
      </c>
      <c r="K168" s="308">
        <v>2</v>
      </c>
      <c r="L168" s="308">
        <v>2</v>
      </c>
      <c r="M168" s="308"/>
      <c r="N168" s="308">
        <f>SUM($F168:G168)</f>
        <v>3</v>
      </c>
      <c r="O168" s="308">
        <f>SUM($F168:H168)</f>
        <v>4</v>
      </c>
      <c r="P168" s="308">
        <f>SUM($F168:I168)</f>
        <v>7</v>
      </c>
      <c r="Q168" s="308">
        <f>SUM($F168:J168)</f>
        <v>8</v>
      </c>
      <c r="R168" s="308">
        <f>SUM($F168:K168)</f>
        <v>10</v>
      </c>
      <c r="S168" s="308">
        <f>SUM($F168:L168)</f>
        <v>12</v>
      </c>
      <c r="T168" s="308"/>
      <c r="U168" s="307"/>
      <c r="V168" s="306" t="str">
        <f t="shared" si="309"/>
        <v>D</v>
      </c>
      <c r="W168" s="306" t="str">
        <f t="shared" ca="1" si="310"/>
        <v>Eb</v>
      </c>
      <c r="X168" s="306" t="str">
        <f t="shared" ca="1" si="332"/>
        <v>F</v>
      </c>
      <c r="Y168" s="306" t="str">
        <f t="shared" ca="1" si="333"/>
        <v>Gb</v>
      </c>
      <c r="Z168" s="306" t="str">
        <f t="shared" ca="1" si="334"/>
        <v>A</v>
      </c>
      <c r="AA168" s="306" t="str">
        <f t="shared" ca="1" si="335"/>
        <v>Bb</v>
      </c>
      <c r="AB168" s="306" t="str">
        <f t="shared" ca="1" si="336"/>
        <v>C</v>
      </c>
      <c r="AC168" s="306"/>
      <c r="AD168" s="307">
        <f t="shared" si="317"/>
        <v>68</v>
      </c>
      <c r="AE168" s="307">
        <f t="shared" ca="1" si="285"/>
        <v>167</v>
      </c>
      <c r="AF168" s="307">
        <f t="shared" ca="1" si="286"/>
        <v>70</v>
      </c>
      <c r="AG168" s="307">
        <f t="shared" ca="1" si="302"/>
        <v>169</v>
      </c>
      <c r="AH168" s="307">
        <f t="shared" ca="1" si="303"/>
        <v>65</v>
      </c>
      <c r="AI168" s="307">
        <f t="shared" ca="1" si="304"/>
        <v>164</v>
      </c>
      <c r="AJ168" s="307">
        <f t="shared" ca="1" si="305"/>
        <v>67</v>
      </c>
      <c r="AK168" s="307"/>
      <c r="AL168" s="294" t="str">
        <f>_xlfn.CONCAT(V168," min")</f>
        <v>D min</v>
      </c>
      <c r="AM168" s="294" t="str">
        <f ca="1">_xlfn.CONCAT(W168," min")</f>
        <v>Eb min</v>
      </c>
      <c r="AN168" s="294" t="str">
        <f ca="1">_xlfn.CONCAT(X168," maj")</f>
        <v>F maj</v>
      </c>
      <c r="AO168" s="294" t="str">
        <f ca="1">_xlfn.CONCAT(Y168," aug")</f>
        <v>Gb aug</v>
      </c>
      <c r="AP168" s="294" t="str">
        <f ca="1">_xlfn.CONCAT(Z168," dim")</f>
        <v>A dim</v>
      </c>
      <c r="AQ168" s="294" t="str">
        <f ca="1">_xlfn.CONCAT(AA168," maj")</f>
        <v>Bb maj</v>
      </c>
      <c r="AR168" s="294" t="str">
        <f ca="1">_xlfn.CONCAT(AB168," dim")</f>
        <v>C dim</v>
      </c>
      <c r="AS168" s="294"/>
      <c r="AT168" s="294" t="str">
        <f t="shared" ca="1" si="341"/>
        <v/>
      </c>
      <c r="AU168" s="294" t="str">
        <f t="shared" ca="1" si="337"/>
        <v/>
      </c>
      <c r="AV168" s="294" t="str">
        <f t="shared" ca="1" si="337"/>
        <v/>
      </c>
      <c r="AW168" s="294">
        <f t="shared" ca="1" si="337"/>
        <v>1</v>
      </c>
      <c r="AX168" s="294" t="str">
        <f t="shared" ca="1" si="337"/>
        <v/>
      </c>
      <c r="AY168" s="294">
        <f t="shared" ca="1" si="337"/>
        <v>1</v>
      </c>
      <c r="AZ168" s="294" t="str">
        <f t="shared" ca="1" si="337"/>
        <v/>
      </c>
      <c r="BA168" s="294" t="str">
        <f t="shared" ca="1" si="337"/>
        <v/>
      </c>
      <c r="BB168" s="294" t="str">
        <f t="shared" ca="1" si="337"/>
        <v/>
      </c>
      <c r="BC168" s="294" t="str">
        <f t="shared" ca="1" si="337"/>
        <v/>
      </c>
      <c r="BD168" s="294" t="str">
        <f t="shared" ca="1" si="337"/>
        <v/>
      </c>
      <c r="BE168" s="294" t="str">
        <f t="shared" ca="1" si="337"/>
        <v/>
      </c>
      <c r="BF168" s="289">
        <f t="shared" ca="1" si="318"/>
        <v>2</v>
      </c>
      <c r="BG168" s="302">
        <f t="shared" ca="1" si="319"/>
        <v>28.571428571428569</v>
      </c>
      <c r="BH168" s="289" t="str">
        <f t="shared" ca="1" si="320"/>
        <v/>
      </c>
      <c r="BI168" s="289" t="str">
        <f t="shared" ca="1" si="321"/>
        <v/>
      </c>
      <c r="BJ168" s="289" t="str">
        <f t="shared" ca="1" si="322"/>
        <v/>
      </c>
      <c r="BK168" s="289" t="str">
        <f t="shared" ca="1" si="323"/>
        <v/>
      </c>
      <c r="BL168" s="289" t="str">
        <f t="shared" ca="1" si="324"/>
        <v/>
      </c>
      <c r="BM168" s="289" t="str">
        <f t="shared" ca="1" si="325"/>
        <v/>
      </c>
      <c r="BN168" s="289" t="str">
        <f t="shared" ca="1" si="326"/>
        <v/>
      </c>
      <c r="BO168" s="289" t="str">
        <f t="shared" ca="1" si="327"/>
        <v/>
      </c>
      <c r="BP168" s="289"/>
      <c r="BQ168" s="83">
        <f t="shared" ca="1" si="338"/>
        <v>6</v>
      </c>
      <c r="BR168" s="82">
        <f t="shared" ca="1" si="339"/>
        <v>59</v>
      </c>
      <c r="BS168" s="83">
        <f t="shared" ca="1" si="340"/>
        <v>471</v>
      </c>
      <c r="BT168" s="52" t="str">
        <f t="shared" ca="1" si="261"/>
        <v>A480</v>
      </c>
      <c r="BU168" s="51"/>
      <c r="BV168" s="52" t="str">
        <f t="shared" ca="1" si="262"/>
        <v>A480</v>
      </c>
      <c r="BW168" s="84">
        <f ca="1">VLOOKUP($BJ$6,INDIRECT($BT168):$BP$861,2,FALSE)</f>
        <v>472</v>
      </c>
      <c r="BX168" s="79" t="str">
        <f t="shared" ca="1" si="247"/>
        <v>Persian</v>
      </c>
      <c r="BY168" s="78" t="str">
        <f t="shared" ca="1" si="248"/>
        <v>Gb</v>
      </c>
      <c r="BZ168" s="78" t="str">
        <f t="shared" ca="1" si="249"/>
        <v>Gb</v>
      </c>
      <c r="CA168" s="78" t="str">
        <f t="shared" ca="1" si="250"/>
        <v>G</v>
      </c>
      <c r="CB168" s="78" t="str">
        <f t="shared" ca="1" si="251"/>
        <v>Bb</v>
      </c>
      <c r="CC168" s="78" t="str">
        <f t="shared" ca="1" si="221"/>
        <v>B</v>
      </c>
      <c r="CD168" s="78" t="str">
        <f t="shared" ca="1" si="222"/>
        <v>C</v>
      </c>
      <c r="CE168" s="78" t="str">
        <f t="shared" ca="1" si="223"/>
        <v>Eb</v>
      </c>
      <c r="CF168" s="78" t="str">
        <f t="shared" ca="1" si="224"/>
        <v>F</v>
      </c>
      <c r="CG168" s="78" t="str">
        <f t="shared" ca="1" si="225"/>
        <v/>
      </c>
      <c r="CH168" s="79" t="str">
        <f t="shared" ca="1" si="226"/>
        <v>Gb alt b</v>
      </c>
      <c r="CI168" s="79" t="str">
        <f t="shared" ca="1" si="227"/>
        <v>G aug</v>
      </c>
      <c r="CJ168" s="79" t="str">
        <f t="shared" ca="1" si="228"/>
        <v>Bb sus2</v>
      </c>
      <c r="CK168" s="79" t="str">
        <f t="shared" ca="1" si="229"/>
        <v>B maj</v>
      </c>
      <c r="CL168" s="79" t="str">
        <f t="shared" ca="1" si="230"/>
        <v>C sus4</v>
      </c>
      <c r="CM168" s="79" t="str">
        <f t="shared" ca="1" si="231"/>
        <v>Eb min</v>
      </c>
      <c r="CN168" s="79" t="str">
        <f t="shared" ca="1" si="232"/>
        <v>*G7</v>
      </c>
      <c r="CO168" s="79" t="str">
        <f t="shared" ca="1" si="233"/>
        <v/>
      </c>
      <c r="CP168" s="80">
        <f t="shared" ca="1" si="252"/>
        <v>42.857142857142854</v>
      </c>
      <c r="CQ168" s="78">
        <f t="shared" ca="1" si="253"/>
        <v>6</v>
      </c>
      <c r="DA168" s="81">
        <f t="shared" ca="1" si="268"/>
        <v>6</v>
      </c>
      <c r="DB168" s="82">
        <f t="shared" ca="1" si="269"/>
        <v>59</v>
      </c>
      <c r="DC168" s="83">
        <f t="shared" ca="1" si="270"/>
        <v>471</v>
      </c>
      <c r="DD168" s="52" t="str">
        <f t="shared" ca="1" si="263"/>
        <v>A480</v>
      </c>
      <c r="DE168" s="51"/>
      <c r="DF168" s="52" t="str">
        <f t="shared" ca="1" si="264"/>
        <v>A480</v>
      </c>
      <c r="DG168" s="84">
        <f ca="1">VLOOKUP($BJ$6,INDIRECT($BT168):$BP$861,2,FALSE)</f>
        <v>472</v>
      </c>
      <c r="DH168" s="79" t="str">
        <f t="shared" ca="1" si="254"/>
        <v>Persian</v>
      </c>
      <c r="DI168" s="78" t="str">
        <f t="shared" ca="1" si="255"/>
        <v>Gb</v>
      </c>
      <c r="DJ168" s="78" t="str">
        <f t="shared" ca="1" si="256"/>
        <v>Gb</v>
      </c>
      <c r="DK168" s="78" t="str">
        <f t="shared" ca="1" si="257"/>
        <v>G</v>
      </c>
      <c r="DL168" s="78" t="str">
        <f t="shared" ca="1" si="258"/>
        <v>Bb</v>
      </c>
      <c r="DM168" s="78" t="str">
        <f t="shared" ca="1" si="234"/>
        <v>B</v>
      </c>
      <c r="DN168" s="78" t="str">
        <f t="shared" ca="1" si="235"/>
        <v>C</v>
      </c>
      <c r="DO168" s="78" t="str">
        <f t="shared" ca="1" si="236"/>
        <v>Eb</v>
      </c>
      <c r="DP168" s="78" t="str">
        <f t="shared" ca="1" si="237"/>
        <v>F</v>
      </c>
      <c r="DQ168" s="78" t="str">
        <f t="shared" ca="1" si="238"/>
        <v/>
      </c>
      <c r="DR168" s="79" t="str">
        <f t="shared" ca="1" si="239"/>
        <v>Gb alt b</v>
      </c>
      <c r="DS168" s="79" t="str">
        <f t="shared" ca="1" si="240"/>
        <v>G aug</v>
      </c>
      <c r="DT168" s="79" t="str">
        <f t="shared" ca="1" si="241"/>
        <v>Bb sus2</v>
      </c>
      <c r="DU168" s="79" t="str">
        <f t="shared" ca="1" si="242"/>
        <v>B maj</v>
      </c>
      <c r="DV168" s="79" t="str">
        <f t="shared" ca="1" si="243"/>
        <v>C sus4</v>
      </c>
      <c r="DW168" s="79" t="str">
        <f t="shared" ca="1" si="244"/>
        <v>Eb min</v>
      </c>
      <c r="DX168" s="79" t="str">
        <f t="shared" ca="1" si="245"/>
        <v>*G7</v>
      </c>
      <c r="DY168" s="79" t="str">
        <f t="shared" ca="1" si="246"/>
        <v/>
      </c>
      <c r="DZ168" s="80">
        <f t="shared" ca="1" si="259"/>
        <v>42.857142857142854</v>
      </c>
      <c r="EA168" s="78">
        <f t="shared" ca="1" si="260"/>
        <v>6</v>
      </c>
    </row>
    <row r="169" spans="1:131" s="85" customFormat="1" ht="16.2" thickBot="1" x14ac:dyDescent="0.35">
      <c r="A169" s="289" t="str">
        <f t="shared" ca="1" si="276"/>
        <v/>
      </c>
      <c r="B169" s="306">
        <f t="shared" si="298"/>
        <v>161</v>
      </c>
      <c r="C169" s="307" t="s">
        <v>274</v>
      </c>
      <c r="D169" s="306" t="s">
        <v>73</v>
      </c>
      <c r="E169" s="306">
        <v>7</v>
      </c>
      <c r="F169" s="308">
        <v>1</v>
      </c>
      <c r="G169" s="308">
        <v>3</v>
      </c>
      <c r="H169" s="308">
        <v>1</v>
      </c>
      <c r="I169" s="308">
        <v>2</v>
      </c>
      <c r="J169" s="308">
        <v>1</v>
      </c>
      <c r="K169" s="308">
        <v>2</v>
      </c>
      <c r="L169" s="308">
        <v>2</v>
      </c>
      <c r="M169" s="308"/>
      <c r="N169" s="308">
        <f>SUM($F169:G169)</f>
        <v>4</v>
      </c>
      <c r="O169" s="308">
        <f>SUM($F169:H169)</f>
        <v>5</v>
      </c>
      <c r="P169" s="308">
        <f>SUM($F169:I169)</f>
        <v>7</v>
      </c>
      <c r="Q169" s="308">
        <f>SUM($F169:J169)</f>
        <v>8</v>
      </c>
      <c r="R169" s="308">
        <f>SUM($F169:K169)</f>
        <v>10</v>
      </c>
      <c r="S169" s="308">
        <f>SUM($F169:L169)</f>
        <v>12</v>
      </c>
      <c r="T169" s="308"/>
      <c r="U169" s="307"/>
      <c r="V169" s="306" t="str">
        <f t="shared" si="309"/>
        <v>D</v>
      </c>
      <c r="W169" s="306" t="str">
        <f t="shared" ca="1" si="310"/>
        <v>Eb</v>
      </c>
      <c r="X169" s="306" t="str">
        <f t="shared" ca="1" si="332"/>
        <v>Gb</v>
      </c>
      <c r="Y169" s="306" t="str">
        <f t="shared" ca="1" si="333"/>
        <v>G</v>
      </c>
      <c r="Z169" s="306" t="str">
        <f t="shared" ca="1" si="334"/>
        <v>A</v>
      </c>
      <c r="AA169" s="306" t="str">
        <f t="shared" ca="1" si="335"/>
        <v>Bb</v>
      </c>
      <c r="AB169" s="306" t="str">
        <f t="shared" ca="1" si="336"/>
        <v>C</v>
      </c>
      <c r="AC169" s="306"/>
      <c r="AD169" s="307">
        <f t="shared" si="317"/>
        <v>68</v>
      </c>
      <c r="AE169" s="307">
        <f t="shared" ca="1" si="285"/>
        <v>167</v>
      </c>
      <c r="AF169" s="307">
        <f t="shared" ca="1" si="286"/>
        <v>169</v>
      </c>
      <c r="AG169" s="307">
        <f t="shared" ca="1" si="302"/>
        <v>71</v>
      </c>
      <c r="AH169" s="307">
        <f t="shared" ca="1" si="303"/>
        <v>65</v>
      </c>
      <c r="AI169" s="307">
        <f t="shared" ca="1" si="304"/>
        <v>164</v>
      </c>
      <c r="AJ169" s="307">
        <f t="shared" ca="1" si="305"/>
        <v>67</v>
      </c>
      <c r="AK169" s="307"/>
      <c r="AL169" s="294" t="str">
        <f>_xlfn.CONCAT(V169," maj")</f>
        <v>D maj</v>
      </c>
      <c r="AM169" s="294" t="str">
        <f ca="1">_xlfn.CONCAT(W169," maj")</f>
        <v>Eb maj</v>
      </c>
      <c r="AN169" s="294" t="str">
        <f ca="1">_xlfn.CONCAT(X169," dim")</f>
        <v>Gb dim</v>
      </c>
      <c r="AO169" s="294" t="str">
        <f ca="1">_xlfn.CONCAT(Y169," min")</f>
        <v>G min</v>
      </c>
      <c r="AP169" s="294" t="str">
        <f ca="1">_xlfn.CONCAT(Z169," dim")</f>
        <v>A dim</v>
      </c>
      <c r="AQ169" s="294" t="str">
        <f ca="1">_xlfn.CONCAT(AA169," aug")</f>
        <v>Bb aug</v>
      </c>
      <c r="AR169" s="294" t="str">
        <f ca="1">_xlfn.CONCAT(AB169," min")</f>
        <v>C min</v>
      </c>
      <c r="AS169" s="294"/>
      <c r="AT169" s="294" t="str">
        <f t="shared" ca="1" si="341"/>
        <v/>
      </c>
      <c r="AU169" s="294" t="str">
        <f t="shared" ca="1" si="337"/>
        <v/>
      </c>
      <c r="AV169" s="294" t="str">
        <f t="shared" ca="1" si="337"/>
        <v/>
      </c>
      <c r="AW169" s="294">
        <f t="shared" ca="1" si="337"/>
        <v>1</v>
      </c>
      <c r="AX169" s="294" t="str">
        <f t="shared" ca="1" si="337"/>
        <v/>
      </c>
      <c r="AY169" s="294" t="str">
        <f t="shared" ca="1" si="337"/>
        <v/>
      </c>
      <c r="AZ169" s="294" t="str">
        <f t="shared" ca="1" si="337"/>
        <v/>
      </c>
      <c r="BA169" s="294">
        <f t="shared" ca="1" si="337"/>
        <v>1</v>
      </c>
      <c r="BB169" s="294" t="str">
        <f t="shared" ca="1" si="337"/>
        <v/>
      </c>
      <c r="BC169" s="294" t="str">
        <f t="shared" ca="1" si="337"/>
        <v/>
      </c>
      <c r="BD169" s="294" t="str">
        <f t="shared" ca="1" si="337"/>
        <v/>
      </c>
      <c r="BE169" s="294" t="str">
        <f t="shared" ca="1" si="337"/>
        <v/>
      </c>
      <c r="BF169" s="289">
        <f t="shared" ca="1" si="318"/>
        <v>2</v>
      </c>
      <c r="BG169" s="302">
        <f t="shared" ca="1" si="319"/>
        <v>28.571428571428569</v>
      </c>
      <c r="BH169" s="289" t="str">
        <f t="shared" ca="1" si="320"/>
        <v/>
      </c>
      <c r="BI169" s="289" t="str">
        <f t="shared" ca="1" si="321"/>
        <v/>
      </c>
      <c r="BJ169" s="289" t="str">
        <f t="shared" ca="1" si="322"/>
        <v/>
      </c>
      <c r="BK169" s="289" t="str">
        <f t="shared" ca="1" si="323"/>
        <v/>
      </c>
      <c r="BL169" s="289" t="str">
        <f t="shared" ca="1" si="324"/>
        <v/>
      </c>
      <c r="BM169" s="289" t="str">
        <f t="shared" ca="1" si="325"/>
        <v/>
      </c>
      <c r="BN169" s="289" t="str">
        <f t="shared" ca="1" si="326"/>
        <v/>
      </c>
      <c r="BO169" s="289" t="str">
        <f t="shared" ca="1" si="327"/>
        <v/>
      </c>
      <c r="BP169" s="289"/>
      <c r="BQ169" s="83">
        <f t="shared" ca="1" si="338"/>
        <v>6</v>
      </c>
      <c r="BR169" s="82">
        <f t="shared" ca="1" si="339"/>
        <v>60</v>
      </c>
      <c r="BS169" s="83">
        <f t="shared" ca="1" si="340"/>
        <v>472</v>
      </c>
      <c r="BT169" s="52" t="str">
        <f t="shared" ca="1" si="261"/>
        <v>A481</v>
      </c>
      <c r="BU169" s="51"/>
      <c r="BV169" s="52" t="str">
        <f t="shared" ca="1" si="262"/>
        <v>A490</v>
      </c>
      <c r="BW169" s="84">
        <f ca="1">VLOOKUP($BJ$6,INDIRECT($BT169):$BP$861,2,FALSE)</f>
        <v>482</v>
      </c>
      <c r="BX169" s="79" t="str">
        <f t="shared" ca="1" si="247"/>
        <v>Symmetrical Exotic</v>
      </c>
      <c r="BY169" s="78" t="str">
        <f t="shared" ca="1" si="248"/>
        <v>Gb</v>
      </c>
      <c r="BZ169" s="78" t="str">
        <f t="shared" ca="1" si="249"/>
        <v>Gb</v>
      </c>
      <c r="CA169" s="78" t="str">
        <f t="shared" ca="1" si="250"/>
        <v>G</v>
      </c>
      <c r="CB169" s="78" t="str">
        <f t="shared" ca="1" si="251"/>
        <v>A</v>
      </c>
      <c r="CC169" s="78" t="str">
        <f t="shared" ca="1" si="221"/>
        <v>C</v>
      </c>
      <c r="CD169" s="78" t="str">
        <f t="shared" ca="1" si="222"/>
        <v>Eb</v>
      </c>
      <c r="CE169" s="78" t="str">
        <f t="shared" ca="1" si="223"/>
        <v>F</v>
      </c>
      <c r="CF169" s="78" t="str">
        <f t="shared" ca="1" si="224"/>
        <v/>
      </c>
      <c r="CG169" s="78" t="str">
        <f t="shared" ca="1" si="225"/>
        <v/>
      </c>
      <c r="CH169" s="79" t="str">
        <f t="shared" ca="1" si="226"/>
        <v>Gb min6 -or- *Eb dim</v>
      </c>
      <c r="CI169" s="79" t="str">
        <f t="shared" ca="1" si="227"/>
        <v>G sus4/7</v>
      </c>
      <c r="CJ169" s="79" t="str">
        <f t="shared" ca="1" si="228"/>
        <v>*Eb dim</v>
      </c>
      <c r="CK169" s="79" t="str">
        <f t="shared" ca="1" si="229"/>
        <v>C sus4</v>
      </c>
      <c r="CL169" s="79" t="str">
        <f t="shared" ca="1" si="230"/>
        <v>Eb dim</v>
      </c>
      <c r="CM169" s="79" t="str">
        <f t="shared" ca="1" si="231"/>
        <v>F sus2</v>
      </c>
      <c r="CN169" s="79" t="str">
        <f t="shared" ca="1" si="232"/>
        <v/>
      </c>
      <c r="CO169" s="79" t="str">
        <f t="shared" ca="1" si="233"/>
        <v/>
      </c>
      <c r="CP169" s="80">
        <f t="shared" ca="1" si="252"/>
        <v>50</v>
      </c>
      <c r="CQ169" s="78">
        <f t="shared" ca="1" si="253"/>
        <v>6</v>
      </c>
      <c r="DA169" s="81">
        <f t="shared" ca="1" si="268"/>
        <v>6</v>
      </c>
      <c r="DB169" s="82">
        <f t="shared" ca="1" si="269"/>
        <v>60</v>
      </c>
      <c r="DC169" s="83">
        <f t="shared" ca="1" si="270"/>
        <v>472</v>
      </c>
      <c r="DD169" s="52" t="str">
        <f t="shared" ca="1" si="263"/>
        <v>A481</v>
      </c>
      <c r="DE169" s="51"/>
      <c r="DF169" s="52" t="str">
        <f t="shared" ca="1" si="264"/>
        <v>A490</v>
      </c>
      <c r="DG169" s="84">
        <f ca="1">VLOOKUP($BJ$6,INDIRECT($BT169):$BP$861,2,FALSE)</f>
        <v>482</v>
      </c>
      <c r="DH169" s="79" t="str">
        <f t="shared" ca="1" si="254"/>
        <v>Symmetrical Exotic</v>
      </c>
      <c r="DI169" s="78" t="str">
        <f t="shared" ca="1" si="255"/>
        <v>Gb</v>
      </c>
      <c r="DJ169" s="78" t="str">
        <f t="shared" ca="1" si="256"/>
        <v>Gb</v>
      </c>
      <c r="DK169" s="78" t="str">
        <f t="shared" ca="1" si="257"/>
        <v>G</v>
      </c>
      <c r="DL169" s="78" t="str">
        <f t="shared" ca="1" si="258"/>
        <v>A</v>
      </c>
      <c r="DM169" s="78" t="str">
        <f t="shared" ca="1" si="234"/>
        <v>C</v>
      </c>
      <c r="DN169" s="78" t="str">
        <f t="shared" ca="1" si="235"/>
        <v>Eb</v>
      </c>
      <c r="DO169" s="78" t="str">
        <f t="shared" ca="1" si="236"/>
        <v>F</v>
      </c>
      <c r="DP169" s="78" t="str">
        <f t="shared" ca="1" si="237"/>
        <v/>
      </c>
      <c r="DQ169" s="78" t="str">
        <f t="shared" ca="1" si="238"/>
        <v/>
      </c>
      <c r="DR169" s="79" t="str">
        <f t="shared" ca="1" si="239"/>
        <v>Gb min6 -or- *Eb dim</v>
      </c>
      <c r="DS169" s="79" t="str">
        <f t="shared" ca="1" si="240"/>
        <v>G sus4/7</v>
      </c>
      <c r="DT169" s="79" t="str">
        <f t="shared" ca="1" si="241"/>
        <v>*Eb dim</v>
      </c>
      <c r="DU169" s="79" t="str">
        <f t="shared" ca="1" si="242"/>
        <v>C sus4</v>
      </c>
      <c r="DV169" s="79" t="str">
        <f t="shared" ca="1" si="243"/>
        <v>Eb dim</v>
      </c>
      <c r="DW169" s="79" t="str">
        <f t="shared" ca="1" si="244"/>
        <v>F sus2</v>
      </c>
      <c r="DX169" s="79" t="str">
        <f t="shared" ca="1" si="245"/>
        <v/>
      </c>
      <c r="DY169" s="79" t="str">
        <f t="shared" ca="1" si="246"/>
        <v/>
      </c>
      <c r="DZ169" s="80">
        <f t="shared" ca="1" si="259"/>
        <v>50</v>
      </c>
      <c r="EA169" s="78">
        <f t="shared" ca="1" si="260"/>
        <v>6</v>
      </c>
    </row>
    <row r="170" spans="1:131" s="85" customFormat="1" ht="16.2" thickBot="1" x14ac:dyDescent="0.35">
      <c r="A170" s="289" t="str">
        <f t="shared" ca="1" si="276"/>
        <v/>
      </c>
      <c r="B170" s="306">
        <f t="shared" si="298"/>
        <v>162</v>
      </c>
      <c r="C170" s="307" t="s">
        <v>22</v>
      </c>
      <c r="D170" s="306" t="s">
        <v>73</v>
      </c>
      <c r="E170" s="306">
        <v>7</v>
      </c>
      <c r="F170" s="308">
        <v>2</v>
      </c>
      <c r="G170" s="308">
        <v>2</v>
      </c>
      <c r="H170" s="308">
        <v>2</v>
      </c>
      <c r="I170" s="308">
        <v>1</v>
      </c>
      <c r="J170" s="308">
        <v>2</v>
      </c>
      <c r="K170" s="308">
        <v>2</v>
      </c>
      <c r="L170" s="308">
        <v>1</v>
      </c>
      <c r="M170" s="308"/>
      <c r="N170" s="308">
        <f>SUM($F170:G170)</f>
        <v>4</v>
      </c>
      <c r="O170" s="308">
        <f>SUM($F170:H170)</f>
        <v>6</v>
      </c>
      <c r="P170" s="308">
        <f>SUM($F170:I170)</f>
        <v>7</v>
      </c>
      <c r="Q170" s="308">
        <f>SUM($F170:J170)</f>
        <v>9</v>
      </c>
      <c r="R170" s="308">
        <f>SUM($F170:K170)</f>
        <v>11</v>
      </c>
      <c r="S170" s="308">
        <f>SUM($F170:L170)</f>
        <v>12</v>
      </c>
      <c r="T170" s="308"/>
      <c r="U170" s="307"/>
      <c r="V170" s="306" t="str">
        <f t="shared" si="309"/>
        <v>D</v>
      </c>
      <c r="W170" s="306" t="str">
        <f t="shared" ca="1" si="310"/>
        <v>E</v>
      </c>
      <c r="X170" s="306" t="str">
        <f t="shared" ca="1" si="332"/>
        <v>Gb</v>
      </c>
      <c r="Y170" s="306" t="str">
        <f t="shared" ca="1" si="333"/>
        <v>Ab</v>
      </c>
      <c r="Z170" s="306" t="str">
        <f t="shared" ca="1" si="334"/>
        <v>A</v>
      </c>
      <c r="AA170" s="306" t="str">
        <f t="shared" ca="1" si="335"/>
        <v>B</v>
      </c>
      <c r="AB170" s="306" t="str">
        <f t="shared" ca="1" si="336"/>
        <v>Db</v>
      </c>
      <c r="AC170" s="306"/>
      <c r="AD170" s="307">
        <f t="shared" si="317"/>
        <v>68</v>
      </c>
      <c r="AE170" s="307">
        <f t="shared" ca="1" si="285"/>
        <v>69</v>
      </c>
      <c r="AF170" s="307">
        <f t="shared" ca="1" si="286"/>
        <v>169</v>
      </c>
      <c r="AG170" s="307">
        <f t="shared" ca="1" si="302"/>
        <v>163</v>
      </c>
      <c r="AH170" s="307">
        <f t="shared" ca="1" si="303"/>
        <v>65</v>
      </c>
      <c r="AI170" s="307">
        <f t="shared" ca="1" si="304"/>
        <v>66</v>
      </c>
      <c r="AJ170" s="307">
        <f t="shared" ca="1" si="305"/>
        <v>166</v>
      </c>
      <c r="AK170" s="307"/>
      <c r="AL170" s="294" t="str">
        <f>_xlfn.CONCAT(V170," maj")</f>
        <v>D maj</v>
      </c>
      <c r="AM170" s="294" t="str">
        <f ca="1">_xlfn.CONCAT(W170," maj")</f>
        <v>E maj</v>
      </c>
      <c r="AN170" s="294" t="str">
        <f ca="1">_xlfn.CONCAT(X170," min")</f>
        <v>Gb min</v>
      </c>
      <c r="AO170" s="294" t="str">
        <f t="shared" ref="AO170:AO175" ca="1" si="342">_xlfn.CONCAT(Y170," dim")</f>
        <v>Ab dim</v>
      </c>
      <c r="AP170" s="294" t="str">
        <f ca="1">_xlfn.CONCAT(Z170," maj")</f>
        <v>A maj</v>
      </c>
      <c r="AQ170" s="294" t="str">
        <f ca="1">_xlfn.CONCAT(AA170," min")</f>
        <v>B min</v>
      </c>
      <c r="AR170" s="294" t="str">
        <f ca="1">_xlfn.CONCAT(AB170," min")</f>
        <v>Db min</v>
      </c>
      <c r="AS170" s="294"/>
      <c r="AT170" s="294" t="str">
        <f t="shared" ca="1" si="341"/>
        <v/>
      </c>
      <c r="AU170" s="294" t="str">
        <f t="shared" ca="1" si="337"/>
        <v/>
      </c>
      <c r="AV170" s="294" t="str">
        <f t="shared" ca="1" si="337"/>
        <v/>
      </c>
      <c r="AW170" s="294" t="str">
        <f t="shared" ca="1" si="337"/>
        <v/>
      </c>
      <c r="AX170" s="294" t="str">
        <f t="shared" ca="1" si="337"/>
        <v/>
      </c>
      <c r="AY170" s="294" t="str">
        <f t="shared" ca="1" si="337"/>
        <v/>
      </c>
      <c r="AZ170" s="294" t="str">
        <f t="shared" ca="1" si="337"/>
        <v/>
      </c>
      <c r="BA170" s="294" t="str">
        <f t="shared" ca="1" si="337"/>
        <v/>
      </c>
      <c r="BB170" s="294" t="str">
        <f t="shared" ca="1" si="337"/>
        <v/>
      </c>
      <c r="BC170" s="294" t="str">
        <f t="shared" ca="1" si="337"/>
        <v/>
      </c>
      <c r="BD170" s="294" t="str">
        <f t="shared" ca="1" si="337"/>
        <v/>
      </c>
      <c r="BE170" s="294" t="str">
        <f t="shared" ca="1" si="337"/>
        <v/>
      </c>
      <c r="BF170" s="289">
        <f t="shared" ca="1" si="318"/>
        <v>0</v>
      </c>
      <c r="BG170" s="302">
        <f t="shared" ca="1" si="319"/>
        <v>0</v>
      </c>
      <c r="BH170" s="289" t="str">
        <f t="shared" ca="1" si="320"/>
        <v/>
      </c>
      <c r="BI170" s="289" t="str">
        <f t="shared" ca="1" si="321"/>
        <v/>
      </c>
      <c r="BJ170" s="289" t="str">
        <f t="shared" ca="1" si="322"/>
        <v/>
      </c>
      <c r="BK170" s="289" t="str">
        <f t="shared" ca="1" si="323"/>
        <v/>
      </c>
      <c r="BL170" s="289" t="str">
        <f t="shared" ca="1" si="324"/>
        <v/>
      </c>
      <c r="BM170" s="289" t="str">
        <f t="shared" ca="1" si="325"/>
        <v/>
      </c>
      <c r="BN170" s="289" t="str">
        <f t="shared" ca="1" si="326"/>
        <v/>
      </c>
      <c r="BO170" s="289" t="str">
        <f t="shared" ca="1" si="327"/>
        <v/>
      </c>
      <c r="BP170" s="289"/>
      <c r="BQ170" s="83">
        <f t="shared" ca="1" si="338"/>
        <v>6</v>
      </c>
      <c r="BR170" s="82">
        <f t="shared" ca="1" si="339"/>
        <v>61</v>
      </c>
      <c r="BS170" s="83">
        <f t="shared" ca="1" si="340"/>
        <v>482</v>
      </c>
      <c r="BT170" s="52" t="str">
        <f t="shared" ca="1" si="261"/>
        <v>A491</v>
      </c>
      <c r="BU170" s="51"/>
      <c r="BV170" s="52" t="str">
        <f t="shared" ca="1" si="262"/>
        <v>A522</v>
      </c>
      <c r="BW170" s="84">
        <f ca="1">VLOOKUP($BJ$6,INDIRECT($BT170):$BP$861,2,FALSE)</f>
        <v>514</v>
      </c>
      <c r="BX170" s="79" t="str">
        <f t="shared" ca="1" si="247"/>
        <v>Phrygian (or Neopolitan Minor</v>
      </c>
      <c r="BY170" s="78" t="str">
        <f t="shared" ca="1" si="248"/>
        <v>G</v>
      </c>
      <c r="BZ170" s="78" t="str">
        <f t="shared" ca="1" si="249"/>
        <v>G</v>
      </c>
      <c r="CA170" s="78" t="str">
        <f t="shared" ca="1" si="250"/>
        <v>Ab</v>
      </c>
      <c r="CB170" s="78" t="str">
        <f t="shared" ca="1" si="251"/>
        <v>Bb</v>
      </c>
      <c r="CC170" s="78" t="str">
        <f t="shared" ca="1" si="221"/>
        <v>C</v>
      </c>
      <c r="CD170" s="78" t="str">
        <f t="shared" ca="1" si="222"/>
        <v>D</v>
      </c>
      <c r="CE170" s="78" t="str">
        <f t="shared" ca="1" si="223"/>
        <v>Eb</v>
      </c>
      <c r="CF170" s="78" t="str">
        <f t="shared" ca="1" si="224"/>
        <v>F</v>
      </c>
      <c r="CG170" s="78" t="str">
        <f t="shared" ca="1" si="225"/>
        <v/>
      </c>
      <c r="CH170" s="79" t="str">
        <f t="shared" ca="1" si="226"/>
        <v>G min</v>
      </c>
      <c r="CI170" s="79" t="str">
        <f t="shared" ca="1" si="227"/>
        <v>Ab maj</v>
      </c>
      <c r="CJ170" s="79" t="str">
        <f t="shared" ca="1" si="228"/>
        <v>Bb maj</v>
      </c>
      <c r="CK170" s="79" t="str">
        <f t="shared" ca="1" si="229"/>
        <v>C min</v>
      </c>
      <c r="CL170" s="79" t="str">
        <f t="shared" ca="1" si="230"/>
        <v>D dim</v>
      </c>
      <c r="CM170" s="79" t="str">
        <f t="shared" ca="1" si="231"/>
        <v>Eb maj</v>
      </c>
      <c r="CN170" s="79" t="str">
        <f t="shared" ca="1" si="232"/>
        <v>F min</v>
      </c>
      <c r="CO170" s="79" t="str">
        <f t="shared" ca="1" si="233"/>
        <v/>
      </c>
      <c r="CP170" s="80">
        <f t="shared" ca="1" si="252"/>
        <v>42.857142857142854</v>
      </c>
      <c r="CQ170" s="78">
        <f t="shared" ca="1" si="253"/>
        <v>6</v>
      </c>
      <c r="DA170" s="81">
        <f t="shared" ca="1" si="268"/>
        <v>6</v>
      </c>
      <c r="DB170" s="82">
        <f t="shared" ca="1" si="269"/>
        <v>61</v>
      </c>
      <c r="DC170" s="83">
        <f t="shared" ca="1" si="270"/>
        <v>482</v>
      </c>
      <c r="DD170" s="52" t="str">
        <f t="shared" ca="1" si="263"/>
        <v>A491</v>
      </c>
      <c r="DE170" s="51"/>
      <c r="DF170" s="52" t="str">
        <f t="shared" ca="1" si="264"/>
        <v>A522</v>
      </c>
      <c r="DG170" s="84">
        <f ca="1">VLOOKUP($BJ$6,INDIRECT($BT170):$BP$861,2,FALSE)</f>
        <v>514</v>
      </c>
      <c r="DH170" s="79" t="str">
        <f t="shared" ca="1" si="254"/>
        <v>Phrygian (or Neopolitan Minor</v>
      </c>
      <c r="DI170" s="78" t="str">
        <f t="shared" ca="1" si="255"/>
        <v>G</v>
      </c>
      <c r="DJ170" s="78" t="str">
        <f t="shared" ca="1" si="256"/>
        <v>G</v>
      </c>
      <c r="DK170" s="78" t="str">
        <f t="shared" ca="1" si="257"/>
        <v>Ab</v>
      </c>
      <c r="DL170" s="78" t="str">
        <f t="shared" ca="1" si="258"/>
        <v>Bb</v>
      </c>
      <c r="DM170" s="78" t="str">
        <f t="shared" ca="1" si="234"/>
        <v>C</v>
      </c>
      <c r="DN170" s="78" t="str">
        <f t="shared" ca="1" si="235"/>
        <v>D</v>
      </c>
      <c r="DO170" s="78" t="str">
        <f t="shared" ca="1" si="236"/>
        <v>Eb</v>
      </c>
      <c r="DP170" s="78" t="str">
        <f t="shared" ca="1" si="237"/>
        <v>F</v>
      </c>
      <c r="DQ170" s="78" t="str">
        <f t="shared" ca="1" si="238"/>
        <v/>
      </c>
      <c r="DR170" s="79" t="str">
        <f t="shared" ca="1" si="239"/>
        <v>G min</v>
      </c>
      <c r="DS170" s="79" t="str">
        <f t="shared" ca="1" si="240"/>
        <v>Ab maj</v>
      </c>
      <c r="DT170" s="79" t="str">
        <f t="shared" ca="1" si="241"/>
        <v>Bb maj</v>
      </c>
      <c r="DU170" s="79" t="str">
        <f t="shared" ca="1" si="242"/>
        <v>C min</v>
      </c>
      <c r="DV170" s="79" t="str">
        <f t="shared" ca="1" si="243"/>
        <v>D dim</v>
      </c>
      <c r="DW170" s="79" t="str">
        <f t="shared" ca="1" si="244"/>
        <v>Eb maj</v>
      </c>
      <c r="DX170" s="79" t="str">
        <f t="shared" ca="1" si="245"/>
        <v>F min</v>
      </c>
      <c r="DY170" s="79" t="str">
        <f t="shared" ca="1" si="246"/>
        <v/>
      </c>
      <c r="DZ170" s="80">
        <f t="shared" ca="1" si="259"/>
        <v>42.857142857142854</v>
      </c>
      <c r="EA170" s="78">
        <f t="shared" ca="1" si="260"/>
        <v>6</v>
      </c>
    </row>
    <row r="171" spans="1:131" s="85" customFormat="1" ht="16.2" thickBot="1" x14ac:dyDescent="0.35">
      <c r="A171" s="289" t="str">
        <f t="shared" ca="1" si="276"/>
        <v/>
      </c>
      <c r="B171" s="306">
        <f t="shared" si="298"/>
        <v>163</v>
      </c>
      <c r="C171" s="307" t="s">
        <v>23</v>
      </c>
      <c r="D171" s="306" t="s">
        <v>73</v>
      </c>
      <c r="E171" s="306">
        <v>7</v>
      </c>
      <c r="F171" s="308">
        <v>3</v>
      </c>
      <c r="G171" s="308">
        <v>1</v>
      </c>
      <c r="H171" s="308">
        <v>2</v>
      </c>
      <c r="I171" s="308">
        <v>1</v>
      </c>
      <c r="J171" s="308">
        <v>2</v>
      </c>
      <c r="K171" s="308">
        <v>2</v>
      </c>
      <c r="L171" s="308">
        <v>1</v>
      </c>
      <c r="M171" s="308"/>
      <c r="N171" s="308">
        <f>SUM($F171:G171)</f>
        <v>4</v>
      </c>
      <c r="O171" s="308">
        <f>SUM($F171:H171)</f>
        <v>6</v>
      </c>
      <c r="P171" s="308">
        <f>SUM($F171:I171)</f>
        <v>7</v>
      </c>
      <c r="Q171" s="308">
        <f>SUM($F171:J171)</f>
        <v>9</v>
      </c>
      <c r="R171" s="308">
        <f>SUM($F171:K171)</f>
        <v>11</v>
      </c>
      <c r="S171" s="308">
        <f>SUM($F171:L171)</f>
        <v>12</v>
      </c>
      <c r="T171" s="308"/>
      <c r="U171" s="307"/>
      <c r="V171" s="306" t="str">
        <f t="shared" si="309"/>
        <v>D</v>
      </c>
      <c r="W171" s="306" t="str">
        <f t="shared" ca="1" si="310"/>
        <v>F</v>
      </c>
      <c r="X171" s="306" t="str">
        <f t="shared" ca="1" si="332"/>
        <v>Gb</v>
      </c>
      <c r="Y171" s="306" t="str">
        <f t="shared" ca="1" si="333"/>
        <v>Ab</v>
      </c>
      <c r="Z171" s="306" t="str">
        <f t="shared" ca="1" si="334"/>
        <v>A</v>
      </c>
      <c r="AA171" s="306" t="str">
        <f t="shared" ca="1" si="335"/>
        <v>B</v>
      </c>
      <c r="AB171" s="306" t="str">
        <f t="shared" ca="1" si="336"/>
        <v>Db</v>
      </c>
      <c r="AC171" s="306"/>
      <c r="AD171" s="307">
        <f t="shared" si="317"/>
        <v>68</v>
      </c>
      <c r="AE171" s="307">
        <f t="shared" ca="1" si="285"/>
        <v>70</v>
      </c>
      <c r="AF171" s="307">
        <f t="shared" ca="1" si="286"/>
        <v>169</v>
      </c>
      <c r="AG171" s="307">
        <f t="shared" ca="1" si="302"/>
        <v>163</v>
      </c>
      <c r="AH171" s="307">
        <f t="shared" ca="1" si="303"/>
        <v>65</v>
      </c>
      <c r="AI171" s="307">
        <f t="shared" ca="1" si="304"/>
        <v>66</v>
      </c>
      <c r="AJ171" s="307">
        <f t="shared" ca="1" si="305"/>
        <v>166</v>
      </c>
      <c r="AK171" s="307"/>
      <c r="AL171" s="294" t="str">
        <f>_xlfn.CONCAT(V171," maj")</f>
        <v>D maj</v>
      </c>
      <c r="AM171" s="294" t="str">
        <f ca="1">_xlfn.CONCAT(W171," dim")</f>
        <v>F dim</v>
      </c>
      <c r="AN171" s="294" t="str">
        <f ca="1">_xlfn.CONCAT(X171," min")</f>
        <v>Gb min</v>
      </c>
      <c r="AO171" s="294" t="str">
        <f t="shared" ca="1" si="342"/>
        <v>Ab dim</v>
      </c>
      <c r="AP171" s="294" t="str">
        <f ca="1">_xlfn.CONCAT(Z171," aug")</f>
        <v>A aug</v>
      </c>
      <c r="AQ171" s="294" t="str">
        <f ca="1">_xlfn.CONCAT(AA171," min")</f>
        <v>B min</v>
      </c>
      <c r="AR171" s="294" t="str">
        <f ca="1">_xlfn.CONCAT(AB171," maj")</f>
        <v>Db maj</v>
      </c>
      <c r="AS171" s="294"/>
      <c r="AT171" s="294" t="str">
        <f t="shared" ca="1" si="341"/>
        <v/>
      </c>
      <c r="AU171" s="294" t="str">
        <f t="shared" ca="1" si="337"/>
        <v/>
      </c>
      <c r="AV171" s="294" t="str">
        <f t="shared" ca="1" si="337"/>
        <v/>
      </c>
      <c r="AW171" s="294" t="str">
        <f t="shared" ca="1" si="337"/>
        <v/>
      </c>
      <c r="AX171" s="294" t="str">
        <f t="shared" ca="1" si="337"/>
        <v/>
      </c>
      <c r="AY171" s="294">
        <f t="shared" ca="1" si="337"/>
        <v>1</v>
      </c>
      <c r="AZ171" s="294" t="str">
        <f t="shared" ca="1" si="337"/>
        <v/>
      </c>
      <c r="BA171" s="294" t="str">
        <f t="shared" ca="1" si="337"/>
        <v/>
      </c>
      <c r="BB171" s="294" t="str">
        <f t="shared" ca="1" si="337"/>
        <v/>
      </c>
      <c r="BC171" s="294" t="str">
        <f t="shared" ca="1" si="337"/>
        <v/>
      </c>
      <c r="BD171" s="294" t="str">
        <f t="shared" ca="1" si="337"/>
        <v/>
      </c>
      <c r="BE171" s="294" t="str">
        <f t="shared" ca="1" si="337"/>
        <v/>
      </c>
      <c r="BF171" s="289">
        <f t="shared" ca="1" si="318"/>
        <v>1</v>
      </c>
      <c r="BG171" s="302">
        <f t="shared" ca="1" si="319"/>
        <v>14.285714285714285</v>
      </c>
      <c r="BH171" s="289" t="str">
        <f t="shared" ca="1" si="320"/>
        <v/>
      </c>
      <c r="BI171" s="289" t="str">
        <f t="shared" ca="1" si="321"/>
        <v/>
      </c>
      <c r="BJ171" s="289" t="str">
        <f t="shared" ca="1" si="322"/>
        <v/>
      </c>
      <c r="BK171" s="289" t="str">
        <f t="shared" ca="1" si="323"/>
        <v/>
      </c>
      <c r="BL171" s="289" t="str">
        <f t="shared" ca="1" si="324"/>
        <v/>
      </c>
      <c r="BM171" s="289" t="str">
        <f t="shared" ca="1" si="325"/>
        <v/>
      </c>
      <c r="BN171" s="289" t="str">
        <f t="shared" ca="1" si="326"/>
        <v/>
      </c>
      <c r="BO171" s="289" t="str">
        <f t="shared" ca="1" si="327"/>
        <v/>
      </c>
      <c r="BP171" s="289"/>
      <c r="BQ171" s="83">
        <f t="shared" ca="1" si="338"/>
        <v>6</v>
      </c>
      <c r="BR171" s="82">
        <f t="shared" ca="1" si="339"/>
        <v>62</v>
      </c>
      <c r="BS171" s="83">
        <f t="shared" ca="1" si="340"/>
        <v>514</v>
      </c>
      <c r="BT171" s="52" t="str">
        <f t="shared" ca="1" si="261"/>
        <v>A523</v>
      </c>
      <c r="BU171" s="51"/>
      <c r="BV171" s="52" t="str">
        <f t="shared" ca="1" si="262"/>
        <v>A523</v>
      </c>
      <c r="BW171" s="84">
        <f ca="1">VLOOKUP($BJ$6,INDIRECT($BT171):$BP$861,2,FALSE)</f>
        <v>515</v>
      </c>
      <c r="BX171" s="79" t="str">
        <f t="shared" ca="1" si="247"/>
        <v>Phrygian b4</v>
      </c>
      <c r="BY171" s="78" t="str">
        <f t="shared" ca="1" si="248"/>
        <v>G</v>
      </c>
      <c r="BZ171" s="78" t="str">
        <f t="shared" ca="1" si="249"/>
        <v>G</v>
      </c>
      <c r="CA171" s="78" t="str">
        <f t="shared" ca="1" si="250"/>
        <v>Ab</v>
      </c>
      <c r="CB171" s="78" t="str">
        <f t="shared" ca="1" si="251"/>
        <v>Bb</v>
      </c>
      <c r="CC171" s="78" t="str">
        <f t="shared" ca="1" si="221"/>
        <v>B</v>
      </c>
      <c r="CD171" s="78" t="str">
        <f t="shared" ca="1" si="222"/>
        <v>D</v>
      </c>
      <c r="CE171" s="78" t="str">
        <f t="shared" ca="1" si="223"/>
        <v>Eb</v>
      </c>
      <c r="CF171" s="78" t="str">
        <f t="shared" ca="1" si="224"/>
        <v>F</v>
      </c>
      <c r="CG171" s="78" t="str">
        <f t="shared" ca="1" si="225"/>
        <v/>
      </c>
      <c r="CH171" s="79" t="str">
        <f t="shared" ca="1" si="226"/>
        <v>G min</v>
      </c>
      <c r="CI171" s="79" t="str">
        <f t="shared" ca="1" si="227"/>
        <v>Ab min</v>
      </c>
      <c r="CJ171" s="79" t="str">
        <f t="shared" ca="1" si="228"/>
        <v>Bb maj</v>
      </c>
      <c r="CK171" s="79" t="str">
        <f t="shared" ca="1" si="229"/>
        <v>B aug</v>
      </c>
      <c r="CL171" s="79" t="str">
        <f t="shared" ca="1" si="230"/>
        <v>D dim</v>
      </c>
      <c r="CM171" s="79" t="str">
        <f t="shared" ca="1" si="231"/>
        <v>Eb maj</v>
      </c>
      <c r="CN171" s="79" t="str">
        <f t="shared" ca="1" si="232"/>
        <v>F dim</v>
      </c>
      <c r="CO171" s="79" t="str">
        <f t="shared" ca="1" si="233"/>
        <v/>
      </c>
      <c r="CP171" s="80">
        <f t="shared" ca="1" si="252"/>
        <v>42.857142857142854</v>
      </c>
      <c r="CQ171" s="78">
        <f t="shared" ca="1" si="253"/>
        <v>6</v>
      </c>
      <c r="DA171" s="81">
        <f t="shared" ca="1" si="268"/>
        <v>6</v>
      </c>
      <c r="DB171" s="82">
        <f t="shared" ca="1" si="269"/>
        <v>62</v>
      </c>
      <c r="DC171" s="83">
        <f t="shared" ca="1" si="270"/>
        <v>514</v>
      </c>
      <c r="DD171" s="52" t="str">
        <f t="shared" ca="1" si="263"/>
        <v>A523</v>
      </c>
      <c r="DE171" s="51"/>
      <c r="DF171" s="52" t="str">
        <f t="shared" ca="1" si="264"/>
        <v>A523</v>
      </c>
      <c r="DG171" s="84">
        <f ca="1">VLOOKUP($BJ$6,INDIRECT($BT171):$BP$861,2,FALSE)</f>
        <v>515</v>
      </c>
      <c r="DH171" s="79" t="str">
        <f t="shared" ca="1" si="254"/>
        <v>Phrygian b4</v>
      </c>
      <c r="DI171" s="78" t="str">
        <f t="shared" ca="1" si="255"/>
        <v>G</v>
      </c>
      <c r="DJ171" s="78" t="str">
        <f t="shared" ca="1" si="256"/>
        <v>G</v>
      </c>
      <c r="DK171" s="78" t="str">
        <f t="shared" ca="1" si="257"/>
        <v>Ab</v>
      </c>
      <c r="DL171" s="78" t="str">
        <f t="shared" ca="1" si="258"/>
        <v>Bb</v>
      </c>
      <c r="DM171" s="78" t="str">
        <f t="shared" ca="1" si="234"/>
        <v>B</v>
      </c>
      <c r="DN171" s="78" t="str">
        <f t="shared" ca="1" si="235"/>
        <v>D</v>
      </c>
      <c r="DO171" s="78" t="str">
        <f t="shared" ca="1" si="236"/>
        <v>Eb</v>
      </c>
      <c r="DP171" s="78" t="str">
        <f t="shared" ca="1" si="237"/>
        <v>F</v>
      </c>
      <c r="DQ171" s="78" t="str">
        <f t="shared" ca="1" si="238"/>
        <v/>
      </c>
      <c r="DR171" s="79" t="str">
        <f t="shared" ca="1" si="239"/>
        <v>G min</v>
      </c>
      <c r="DS171" s="79" t="str">
        <f t="shared" ca="1" si="240"/>
        <v>Ab min</v>
      </c>
      <c r="DT171" s="79" t="str">
        <f t="shared" ca="1" si="241"/>
        <v>Bb maj</v>
      </c>
      <c r="DU171" s="79" t="str">
        <f t="shared" ca="1" si="242"/>
        <v>B aug</v>
      </c>
      <c r="DV171" s="79" t="str">
        <f t="shared" ca="1" si="243"/>
        <v>D dim</v>
      </c>
      <c r="DW171" s="79" t="str">
        <f t="shared" ca="1" si="244"/>
        <v>Eb maj</v>
      </c>
      <c r="DX171" s="79" t="str">
        <f t="shared" ca="1" si="245"/>
        <v>F dim</v>
      </c>
      <c r="DY171" s="79" t="str">
        <f t="shared" ca="1" si="246"/>
        <v/>
      </c>
      <c r="DZ171" s="80">
        <f t="shared" ca="1" si="259"/>
        <v>42.857142857142854</v>
      </c>
      <c r="EA171" s="78">
        <f t="shared" ca="1" si="260"/>
        <v>6</v>
      </c>
    </row>
    <row r="172" spans="1:131" s="85" customFormat="1" ht="16.2" thickBot="1" x14ac:dyDescent="0.35">
      <c r="A172" s="289" t="str">
        <f t="shared" ca="1" si="276"/>
        <v/>
      </c>
      <c r="B172" s="306">
        <f t="shared" si="298"/>
        <v>164</v>
      </c>
      <c r="C172" s="307" t="s">
        <v>24</v>
      </c>
      <c r="D172" s="306" t="s">
        <v>73</v>
      </c>
      <c r="E172" s="306">
        <v>7</v>
      </c>
      <c r="F172" s="308">
        <v>3</v>
      </c>
      <c r="G172" s="308">
        <v>1</v>
      </c>
      <c r="H172" s="308">
        <v>2</v>
      </c>
      <c r="I172" s="308">
        <v>2</v>
      </c>
      <c r="J172" s="308">
        <v>1</v>
      </c>
      <c r="K172" s="308">
        <v>2</v>
      </c>
      <c r="L172" s="308">
        <v>1</v>
      </c>
      <c r="M172" s="308"/>
      <c r="N172" s="308">
        <f>SUM($F172:G172)</f>
        <v>4</v>
      </c>
      <c r="O172" s="308">
        <f>SUM($F172:H172)</f>
        <v>6</v>
      </c>
      <c r="P172" s="308">
        <f>SUM($F172:I172)</f>
        <v>8</v>
      </c>
      <c r="Q172" s="308">
        <f>SUM($F172:J172)</f>
        <v>9</v>
      </c>
      <c r="R172" s="308">
        <f>SUM($F172:K172)</f>
        <v>11</v>
      </c>
      <c r="S172" s="308">
        <f>SUM($F172:L172)</f>
        <v>12</v>
      </c>
      <c r="T172" s="308"/>
      <c r="U172" s="307"/>
      <c r="V172" s="306" t="str">
        <f t="shared" si="309"/>
        <v>D</v>
      </c>
      <c r="W172" s="306" t="str">
        <f t="shared" ca="1" si="310"/>
        <v>F</v>
      </c>
      <c r="X172" s="306" t="str">
        <f t="shared" ca="1" si="332"/>
        <v>Gb</v>
      </c>
      <c r="Y172" s="306" t="str">
        <f t="shared" ca="1" si="333"/>
        <v>Ab</v>
      </c>
      <c r="Z172" s="306" t="str">
        <f t="shared" ca="1" si="334"/>
        <v>Bb</v>
      </c>
      <c r="AA172" s="306" t="str">
        <f t="shared" ca="1" si="335"/>
        <v>B</v>
      </c>
      <c r="AB172" s="306" t="str">
        <f t="shared" ca="1" si="336"/>
        <v>Db</v>
      </c>
      <c r="AC172" s="306"/>
      <c r="AD172" s="307">
        <f t="shared" si="317"/>
        <v>68</v>
      </c>
      <c r="AE172" s="307">
        <f t="shared" ca="1" si="285"/>
        <v>70</v>
      </c>
      <c r="AF172" s="307">
        <f t="shared" ca="1" si="286"/>
        <v>169</v>
      </c>
      <c r="AG172" s="307">
        <f t="shared" ca="1" si="302"/>
        <v>163</v>
      </c>
      <c r="AH172" s="307">
        <f t="shared" ca="1" si="303"/>
        <v>164</v>
      </c>
      <c r="AI172" s="307">
        <f t="shared" ca="1" si="304"/>
        <v>66</v>
      </c>
      <c r="AJ172" s="307">
        <f t="shared" ca="1" si="305"/>
        <v>166</v>
      </c>
      <c r="AK172" s="307"/>
      <c r="AL172" s="294" t="str">
        <f>_xlfn.CONCAT(V172," aug")</f>
        <v>D aug</v>
      </c>
      <c r="AM172" s="294" t="str">
        <f ca="1">_xlfn.CONCAT(W172," dim")</f>
        <v>F dim</v>
      </c>
      <c r="AN172" s="294" t="str">
        <f ca="1">_xlfn.CONCAT(X172," maj")</f>
        <v>Gb maj</v>
      </c>
      <c r="AO172" s="294" t="str">
        <f t="shared" ca="1" si="342"/>
        <v>Ab dim</v>
      </c>
      <c r="AP172" s="294" t="str">
        <f ca="1">_xlfn.CONCAT(Z172," min")</f>
        <v>Bb min</v>
      </c>
      <c r="AQ172" s="294" t="str">
        <f ca="1">_xlfn.CONCAT(AA172," min")</f>
        <v>B min</v>
      </c>
      <c r="AR172" s="294" t="str">
        <f ca="1">_xlfn.CONCAT(AB172," maj")</f>
        <v>Db maj</v>
      </c>
      <c r="AS172" s="294"/>
      <c r="AT172" s="294" t="str">
        <f t="shared" ca="1" si="341"/>
        <v/>
      </c>
      <c r="AU172" s="294" t="str">
        <f t="shared" ca="1" si="337"/>
        <v/>
      </c>
      <c r="AV172" s="294" t="str">
        <f t="shared" ca="1" si="337"/>
        <v/>
      </c>
      <c r="AW172" s="294" t="str">
        <f t="shared" ca="1" si="337"/>
        <v/>
      </c>
      <c r="AX172" s="294" t="str">
        <f t="shared" ca="1" si="337"/>
        <v/>
      </c>
      <c r="AY172" s="294">
        <f t="shared" ca="1" si="337"/>
        <v>1</v>
      </c>
      <c r="AZ172" s="294" t="str">
        <f t="shared" ca="1" si="337"/>
        <v/>
      </c>
      <c r="BA172" s="294" t="str">
        <f t="shared" ca="1" si="337"/>
        <v/>
      </c>
      <c r="BB172" s="294" t="str">
        <f t="shared" ca="1" si="337"/>
        <v/>
      </c>
      <c r="BC172" s="294" t="str">
        <f t="shared" ca="1" si="337"/>
        <v/>
      </c>
      <c r="BD172" s="294" t="str">
        <f t="shared" ca="1" si="337"/>
        <v/>
      </c>
      <c r="BE172" s="294" t="str">
        <f t="shared" ca="1" si="337"/>
        <v/>
      </c>
      <c r="BF172" s="289">
        <f t="shared" ca="1" si="318"/>
        <v>1</v>
      </c>
      <c r="BG172" s="302">
        <f t="shared" ca="1" si="319"/>
        <v>14.285714285714285</v>
      </c>
      <c r="BH172" s="289" t="str">
        <f t="shared" ca="1" si="320"/>
        <v/>
      </c>
      <c r="BI172" s="289" t="str">
        <f t="shared" ca="1" si="321"/>
        <v/>
      </c>
      <c r="BJ172" s="289" t="str">
        <f t="shared" ca="1" si="322"/>
        <v/>
      </c>
      <c r="BK172" s="289" t="str">
        <f t="shared" ca="1" si="323"/>
        <v/>
      </c>
      <c r="BL172" s="289" t="str">
        <f t="shared" ca="1" si="324"/>
        <v/>
      </c>
      <c r="BM172" s="289" t="str">
        <f t="shared" ca="1" si="325"/>
        <v/>
      </c>
      <c r="BN172" s="289" t="str">
        <f t="shared" ca="1" si="326"/>
        <v/>
      </c>
      <c r="BO172" s="289" t="str">
        <f t="shared" ca="1" si="327"/>
        <v/>
      </c>
      <c r="BP172" s="289"/>
      <c r="BQ172" s="83">
        <f t="shared" ca="1" si="338"/>
        <v>6</v>
      </c>
      <c r="BR172" s="82">
        <f t="shared" ca="1" si="339"/>
        <v>63</v>
      </c>
      <c r="BS172" s="83">
        <f t="shared" ca="1" si="340"/>
        <v>515</v>
      </c>
      <c r="BT172" s="52" t="str">
        <f t="shared" ca="1" si="261"/>
        <v>A524</v>
      </c>
      <c r="BU172" s="51"/>
      <c r="BV172" s="52" t="str">
        <f t="shared" ca="1" si="262"/>
        <v>A524</v>
      </c>
      <c r="BW172" s="84">
        <f ca="1">VLOOKUP($BJ$6,INDIRECT($BT172):$BP$861,2,FALSE)</f>
        <v>516</v>
      </c>
      <c r="BX172" s="79" t="str">
        <f t="shared" ca="1" si="247"/>
        <v>Major Phrygian (or Myxolydian b2 b6)</v>
      </c>
      <c r="BY172" s="78" t="str">
        <f t="shared" ca="1" si="248"/>
        <v>G</v>
      </c>
      <c r="BZ172" s="78" t="str">
        <f t="shared" ca="1" si="249"/>
        <v>G</v>
      </c>
      <c r="CA172" s="78" t="str">
        <f t="shared" ca="1" si="250"/>
        <v>Ab</v>
      </c>
      <c r="CB172" s="78" t="str">
        <f t="shared" ca="1" si="251"/>
        <v>B</v>
      </c>
      <c r="CC172" s="78" t="str">
        <f t="shared" ca="1" si="221"/>
        <v>C</v>
      </c>
      <c r="CD172" s="78" t="str">
        <f t="shared" ca="1" si="222"/>
        <v>D</v>
      </c>
      <c r="CE172" s="78" t="str">
        <f t="shared" ca="1" si="223"/>
        <v>Eb</v>
      </c>
      <c r="CF172" s="78" t="str">
        <f t="shared" ca="1" si="224"/>
        <v>F</v>
      </c>
      <c r="CG172" s="78" t="str">
        <f t="shared" ca="1" si="225"/>
        <v/>
      </c>
      <c r="CH172" s="79" t="str">
        <f t="shared" ca="1" si="226"/>
        <v>G maj</v>
      </c>
      <c r="CI172" s="79" t="str">
        <f t="shared" ca="1" si="227"/>
        <v>Ab maj</v>
      </c>
      <c r="CJ172" s="79" t="str">
        <f t="shared" ca="1" si="228"/>
        <v>B dim</v>
      </c>
      <c r="CK172" s="79" t="str">
        <f t="shared" ca="1" si="229"/>
        <v>C min</v>
      </c>
      <c r="CL172" s="79" t="str">
        <f t="shared" ca="1" si="230"/>
        <v>D dim</v>
      </c>
      <c r="CM172" s="79" t="str">
        <f t="shared" ca="1" si="231"/>
        <v>Eb aug</v>
      </c>
      <c r="CN172" s="79" t="str">
        <f t="shared" ca="1" si="232"/>
        <v>F min</v>
      </c>
      <c r="CO172" s="79" t="str">
        <f t="shared" ca="1" si="233"/>
        <v/>
      </c>
      <c r="CP172" s="80">
        <f t="shared" ca="1" si="252"/>
        <v>42.857142857142854</v>
      </c>
      <c r="CQ172" s="78">
        <f t="shared" ca="1" si="253"/>
        <v>6</v>
      </c>
      <c r="DA172" s="81">
        <f t="shared" ca="1" si="268"/>
        <v>6</v>
      </c>
      <c r="DB172" s="82">
        <f t="shared" ca="1" si="269"/>
        <v>63</v>
      </c>
      <c r="DC172" s="83">
        <f t="shared" ca="1" si="270"/>
        <v>515</v>
      </c>
      <c r="DD172" s="52" t="str">
        <f t="shared" ca="1" si="263"/>
        <v>A524</v>
      </c>
      <c r="DE172" s="51"/>
      <c r="DF172" s="52" t="str">
        <f t="shared" ca="1" si="264"/>
        <v>A524</v>
      </c>
      <c r="DG172" s="84">
        <f ca="1">VLOOKUP($BJ$6,INDIRECT($BT172):$BP$861,2,FALSE)</f>
        <v>516</v>
      </c>
      <c r="DH172" s="79" t="str">
        <f t="shared" ca="1" si="254"/>
        <v>Major Phrygian (or Myxolydian b2 b6)</v>
      </c>
      <c r="DI172" s="78" t="str">
        <f t="shared" ca="1" si="255"/>
        <v>G</v>
      </c>
      <c r="DJ172" s="78" t="str">
        <f t="shared" ca="1" si="256"/>
        <v>G</v>
      </c>
      <c r="DK172" s="78" t="str">
        <f t="shared" ca="1" si="257"/>
        <v>Ab</v>
      </c>
      <c r="DL172" s="78" t="str">
        <f t="shared" ca="1" si="258"/>
        <v>B</v>
      </c>
      <c r="DM172" s="78" t="str">
        <f t="shared" ca="1" si="234"/>
        <v>C</v>
      </c>
      <c r="DN172" s="78" t="str">
        <f t="shared" ca="1" si="235"/>
        <v>D</v>
      </c>
      <c r="DO172" s="78" t="str">
        <f t="shared" ca="1" si="236"/>
        <v>Eb</v>
      </c>
      <c r="DP172" s="78" t="str">
        <f t="shared" ca="1" si="237"/>
        <v>F</v>
      </c>
      <c r="DQ172" s="78" t="str">
        <f t="shared" ca="1" si="238"/>
        <v/>
      </c>
      <c r="DR172" s="79" t="str">
        <f t="shared" ca="1" si="239"/>
        <v>G maj</v>
      </c>
      <c r="DS172" s="79" t="str">
        <f t="shared" ca="1" si="240"/>
        <v>Ab maj</v>
      </c>
      <c r="DT172" s="79" t="str">
        <f t="shared" ca="1" si="241"/>
        <v>B dim</v>
      </c>
      <c r="DU172" s="79" t="str">
        <f t="shared" ca="1" si="242"/>
        <v>C min</v>
      </c>
      <c r="DV172" s="79" t="str">
        <f t="shared" ca="1" si="243"/>
        <v>D dim</v>
      </c>
      <c r="DW172" s="79" t="str">
        <f t="shared" ca="1" si="244"/>
        <v>Eb aug</v>
      </c>
      <c r="DX172" s="79" t="str">
        <f t="shared" ca="1" si="245"/>
        <v>F min</v>
      </c>
      <c r="DY172" s="79" t="str">
        <f t="shared" ca="1" si="246"/>
        <v/>
      </c>
      <c r="DZ172" s="80">
        <f t="shared" ca="1" si="259"/>
        <v>42.857142857142854</v>
      </c>
      <c r="EA172" s="78">
        <f t="shared" ca="1" si="260"/>
        <v>6</v>
      </c>
    </row>
    <row r="173" spans="1:131" s="85" customFormat="1" ht="16.2" thickBot="1" x14ac:dyDescent="0.35">
      <c r="A173" s="289" t="str">
        <f t="shared" ca="1" si="276"/>
        <v/>
      </c>
      <c r="B173" s="306">
        <f t="shared" si="298"/>
        <v>165</v>
      </c>
      <c r="C173" s="307" t="s">
        <v>275</v>
      </c>
      <c r="D173" s="306" t="s">
        <v>73</v>
      </c>
      <c r="E173" s="306">
        <v>7</v>
      </c>
      <c r="F173" s="308">
        <v>2</v>
      </c>
      <c r="G173" s="308">
        <v>1</v>
      </c>
      <c r="H173" s="308">
        <v>3</v>
      </c>
      <c r="I173" s="308">
        <v>1</v>
      </c>
      <c r="J173" s="308">
        <v>2</v>
      </c>
      <c r="K173" s="308">
        <v>2</v>
      </c>
      <c r="L173" s="308">
        <v>1</v>
      </c>
      <c r="M173" s="308"/>
      <c r="N173" s="308">
        <f>SUM($F173:G173)</f>
        <v>3</v>
      </c>
      <c r="O173" s="308">
        <f>SUM($F173:H173)</f>
        <v>6</v>
      </c>
      <c r="P173" s="308">
        <f>SUM($F173:I173)</f>
        <v>7</v>
      </c>
      <c r="Q173" s="308">
        <f>SUM($F173:J173)</f>
        <v>9</v>
      </c>
      <c r="R173" s="308">
        <f>SUM($F173:K173)</f>
        <v>11</v>
      </c>
      <c r="S173" s="308">
        <f>SUM($F173:L173)</f>
        <v>12</v>
      </c>
      <c r="T173" s="308"/>
      <c r="U173" s="307"/>
      <c r="V173" s="306" t="str">
        <f t="shared" si="309"/>
        <v>D</v>
      </c>
      <c r="W173" s="306" t="str">
        <f t="shared" ca="1" si="310"/>
        <v>E</v>
      </c>
      <c r="X173" s="306" t="str">
        <f t="shared" ca="1" si="332"/>
        <v>F</v>
      </c>
      <c r="Y173" s="306" t="str">
        <f t="shared" ca="1" si="333"/>
        <v>Ab</v>
      </c>
      <c r="Z173" s="306" t="str">
        <f t="shared" ca="1" si="334"/>
        <v>A</v>
      </c>
      <c r="AA173" s="306" t="str">
        <f t="shared" ca="1" si="335"/>
        <v>B</v>
      </c>
      <c r="AB173" s="306" t="str">
        <f t="shared" ca="1" si="336"/>
        <v>Db</v>
      </c>
      <c r="AC173" s="306"/>
      <c r="AD173" s="307">
        <f t="shared" si="317"/>
        <v>68</v>
      </c>
      <c r="AE173" s="307">
        <f t="shared" ca="1" si="285"/>
        <v>69</v>
      </c>
      <c r="AF173" s="307">
        <f t="shared" ca="1" si="286"/>
        <v>70</v>
      </c>
      <c r="AG173" s="307">
        <f t="shared" ca="1" si="302"/>
        <v>163</v>
      </c>
      <c r="AH173" s="307">
        <f t="shared" ca="1" si="303"/>
        <v>65</v>
      </c>
      <c r="AI173" s="307">
        <f t="shared" ca="1" si="304"/>
        <v>66</v>
      </c>
      <c r="AJ173" s="307">
        <f t="shared" ca="1" si="305"/>
        <v>166</v>
      </c>
      <c r="AK173" s="307"/>
      <c r="AL173" s="294" t="str">
        <f>_xlfn.CONCAT(V173," min")</f>
        <v>D min</v>
      </c>
      <c r="AM173" s="294" t="str">
        <f ca="1">_xlfn.CONCAT(W173," maj")</f>
        <v>E maj</v>
      </c>
      <c r="AN173" s="294" t="str">
        <f ca="1">_xlfn.CONCAT(X173," aug")</f>
        <v>F aug</v>
      </c>
      <c r="AO173" s="294" t="str">
        <f t="shared" ca="1" si="342"/>
        <v>Ab dim</v>
      </c>
      <c r="AP173" s="294" t="str">
        <f ca="1">_xlfn.CONCAT(Z173," maj")</f>
        <v>A maj</v>
      </c>
      <c r="AQ173" s="294" t="str">
        <f ca="1">_xlfn.CONCAT(AA173," dim")</f>
        <v>B dim</v>
      </c>
      <c r="AR173" s="294" t="str">
        <f ca="1">_xlfn.CONCAT(AB173," min")</f>
        <v>Db min</v>
      </c>
      <c r="AS173" s="294"/>
      <c r="AT173" s="294" t="str">
        <f t="shared" ca="1" si="341"/>
        <v/>
      </c>
      <c r="AU173" s="294" t="str">
        <f t="shared" ca="1" si="337"/>
        <v/>
      </c>
      <c r="AV173" s="294" t="str">
        <f t="shared" ca="1" si="337"/>
        <v/>
      </c>
      <c r="AW173" s="294" t="str">
        <f t="shared" ca="1" si="337"/>
        <v/>
      </c>
      <c r="AX173" s="294" t="str">
        <f t="shared" ca="1" si="337"/>
        <v/>
      </c>
      <c r="AY173" s="294">
        <f t="shared" ca="1" si="337"/>
        <v>1</v>
      </c>
      <c r="AZ173" s="294" t="str">
        <f t="shared" ca="1" si="337"/>
        <v/>
      </c>
      <c r="BA173" s="294" t="str">
        <f t="shared" ca="1" si="337"/>
        <v/>
      </c>
      <c r="BB173" s="294" t="str">
        <f t="shared" ca="1" si="337"/>
        <v/>
      </c>
      <c r="BC173" s="294" t="str">
        <f t="shared" ca="1" si="337"/>
        <v/>
      </c>
      <c r="BD173" s="294" t="str">
        <f t="shared" ca="1" si="337"/>
        <v/>
      </c>
      <c r="BE173" s="294" t="str">
        <f t="shared" ca="1" si="337"/>
        <v/>
      </c>
      <c r="BF173" s="289">
        <f t="shared" ca="1" si="318"/>
        <v>1</v>
      </c>
      <c r="BG173" s="302">
        <f t="shared" ca="1" si="319"/>
        <v>14.285714285714285</v>
      </c>
      <c r="BH173" s="289" t="str">
        <f t="shared" ca="1" si="320"/>
        <v/>
      </c>
      <c r="BI173" s="289" t="str">
        <f t="shared" ca="1" si="321"/>
        <v/>
      </c>
      <c r="BJ173" s="289" t="str">
        <f t="shared" ca="1" si="322"/>
        <v/>
      </c>
      <c r="BK173" s="289" t="str">
        <f t="shared" ca="1" si="323"/>
        <v/>
      </c>
      <c r="BL173" s="289" t="str">
        <f t="shared" ca="1" si="324"/>
        <v/>
      </c>
      <c r="BM173" s="289" t="str">
        <f t="shared" ca="1" si="325"/>
        <v/>
      </c>
      <c r="BN173" s="289" t="str">
        <f t="shared" ca="1" si="326"/>
        <v/>
      </c>
      <c r="BO173" s="289" t="str">
        <f t="shared" ca="1" si="327"/>
        <v/>
      </c>
      <c r="BP173" s="289"/>
      <c r="BQ173" s="83">
        <f t="shared" ca="1" si="338"/>
        <v>6</v>
      </c>
      <c r="BR173" s="82">
        <f t="shared" ca="1" si="339"/>
        <v>64</v>
      </c>
      <c r="BS173" s="83">
        <f t="shared" ca="1" si="340"/>
        <v>516</v>
      </c>
      <c r="BT173" s="52" t="str">
        <f t="shared" ca="1" si="261"/>
        <v>A525</v>
      </c>
      <c r="BU173" s="51"/>
      <c r="BV173" s="52" t="str">
        <f t="shared" ca="1" si="262"/>
        <v>A531</v>
      </c>
      <c r="BW173" s="84">
        <f ca="1">VLOOKUP($BJ$6,INDIRECT($BT173):$BP$861,2,FALSE)</f>
        <v>523</v>
      </c>
      <c r="BX173" s="79" t="str">
        <f t="shared" ca="1" si="247"/>
        <v>Minor Lydian</v>
      </c>
      <c r="BY173" s="78" t="str">
        <f t="shared" ca="1" si="248"/>
        <v>G</v>
      </c>
      <c r="BZ173" s="78" t="str">
        <f t="shared" ca="1" si="249"/>
        <v>G</v>
      </c>
      <c r="CA173" s="78" t="str">
        <f t="shared" ca="1" si="250"/>
        <v>A</v>
      </c>
      <c r="CB173" s="78" t="str">
        <f t="shared" ca="1" si="251"/>
        <v>B</v>
      </c>
      <c r="CC173" s="78" t="str">
        <f t="shared" ca="1" si="221"/>
        <v>Db</v>
      </c>
      <c r="CD173" s="78" t="str">
        <f t="shared" ca="1" si="222"/>
        <v>D</v>
      </c>
      <c r="CE173" s="78" t="str">
        <f t="shared" ca="1" si="223"/>
        <v>Eb</v>
      </c>
      <c r="CF173" s="78" t="str">
        <f t="shared" ca="1" si="224"/>
        <v>F</v>
      </c>
      <c r="CG173" s="78" t="str">
        <f t="shared" ca="1" si="225"/>
        <v/>
      </c>
      <c r="CH173" s="79" t="str">
        <f t="shared" ca="1" si="226"/>
        <v>G maj</v>
      </c>
      <c r="CI173" s="79" t="str">
        <f t="shared" ca="1" si="227"/>
        <v>A alt b</v>
      </c>
      <c r="CJ173" s="79" t="str">
        <f t="shared" ca="1" si="228"/>
        <v>B dim</v>
      </c>
      <c r="CK173" s="79" t="str">
        <f t="shared" ca="1" si="229"/>
        <v>*Eb7</v>
      </c>
      <c r="CL173" s="79" t="str">
        <f t="shared" ca="1" si="230"/>
        <v>D min</v>
      </c>
      <c r="CM173" s="79" t="str">
        <f t="shared" ca="1" si="231"/>
        <v>Eb aug</v>
      </c>
      <c r="CN173" s="79" t="str">
        <f t="shared" ca="1" si="232"/>
        <v>F aug</v>
      </c>
      <c r="CO173" s="79" t="str">
        <f t="shared" ca="1" si="233"/>
        <v/>
      </c>
      <c r="CP173" s="80">
        <f t="shared" ca="1" si="252"/>
        <v>42.857142857142854</v>
      </c>
      <c r="CQ173" s="78">
        <f t="shared" ca="1" si="253"/>
        <v>6</v>
      </c>
      <c r="DA173" s="81">
        <f t="shared" ca="1" si="268"/>
        <v>6</v>
      </c>
      <c r="DB173" s="82">
        <f t="shared" ca="1" si="269"/>
        <v>64</v>
      </c>
      <c r="DC173" s="83">
        <f t="shared" ca="1" si="270"/>
        <v>516</v>
      </c>
      <c r="DD173" s="52" t="str">
        <f t="shared" ca="1" si="263"/>
        <v>A525</v>
      </c>
      <c r="DE173" s="51"/>
      <c r="DF173" s="52" t="str">
        <f t="shared" ca="1" si="264"/>
        <v>A531</v>
      </c>
      <c r="DG173" s="84">
        <f ca="1">VLOOKUP($BJ$6,INDIRECT($BT173):$BP$861,2,FALSE)</f>
        <v>523</v>
      </c>
      <c r="DH173" s="79" t="str">
        <f t="shared" ca="1" si="254"/>
        <v>Minor Lydian</v>
      </c>
      <c r="DI173" s="78" t="str">
        <f t="shared" ca="1" si="255"/>
        <v>G</v>
      </c>
      <c r="DJ173" s="78" t="str">
        <f t="shared" ca="1" si="256"/>
        <v>G</v>
      </c>
      <c r="DK173" s="78" t="str">
        <f t="shared" ca="1" si="257"/>
        <v>A</v>
      </c>
      <c r="DL173" s="78" t="str">
        <f t="shared" ca="1" si="258"/>
        <v>B</v>
      </c>
      <c r="DM173" s="78" t="str">
        <f t="shared" ca="1" si="234"/>
        <v>Db</v>
      </c>
      <c r="DN173" s="78" t="str">
        <f t="shared" ca="1" si="235"/>
        <v>D</v>
      </c>
      <c r="DO173" s="78" t="str">
        <f t="shared" ca="1" si="236"/>
        <v>Eb</v>
      </c>
      <c r="DP173" s="78" t="str">
        <f t="shared" ca="1" si="237"/>
        <v>F</v>
      </c>
      <c r="DQ173" s="78" t="str">
        <f t="shared" ca="1" si="238"/>
        <v/>
      </c>
      <c r="DR173" s="79" t="str">
        <f t="shared" ca="1" si="239"/>
        <v>G maj</v>
      </c>
      <c r="DS173" s="79" t="str">
        <f t="shared" ca="1" si="240"/>
        <v>A alt b</v>
      </c>
      <c r="DT173" s="79" t="str">
        <f t="shared" ca="1" si="241"/>
        <v>B dim</v>
      </c>
      <c r="DU173" s="79" t="str">
        <f t="shared" ca="1" si="242"/>
        <v>*Eb7</v>
      </c>
      <c r="DV173" s="79" t="str">
        <f t="shared" ca="1" si="243"/>
        <v>D min</v>
      </c>
      <c r="DW173" s="79" t="str">
        <f t="shared" ca="1" si="244"/>
        <v>Eb aug</v>
      </c>
      <c r="DX173" s="79" t="str">
        <f t="shared" ca="1" si="245"/>
        <v>F aug</v>
      </c>
      <c r="DY173" s="79" t="str">
        <f t="shared" ca="1" si="246"/>
        <v/>
      </c>
      <c r="DZ173" s="80">
        <f t="shared" ca="1" si="259"/>
        <v>42.857142857142854</v>
      </c>
      <c r="EA173" s="78">
        <f t="shared" ca="1" si="260"/>
        <v>6</v>
      </c>
    </row>
    <row r="174" spans="1:131" s="85" customFormat="1" ht="16.2" thickBot="1" x14ac:dyDescent="0.35">
      <c r="A174" s="289" t="str">
        <f t="shared" ca="1" si="276"/>
        <v/>
      </c>
      <c r="B174" s="306">
        <f t="shared" si="298"/>
        <v>166</v>
      </c>
      <c r="C174" s="307" t="s">
        <v>276</v>
      </c>
      <c r="D174" s="306" t="s">
        <v>73</v>
      </c>
      <c r="E174" s="306">
        <v>7</v>
      </c>
      <c r="F174" s="308">
        <v>2</v>
      </c>
      <c r="G174" s="308">
        <v>2</v>
      </c>
      <c r="H174" s="308">
        <v>2</v>
      </c>
      <c r="I174" s="308">
        <v>1</v>
      </c>
      <c r="J174" s="308">
        <v>2</v>
      </c>
      <c r="K174" s="308">
        <v>1</v>
      </c>
      <c r="L174" s="308">
        <v>2</v>
      </c>
      <c r="M174" s="308"/>
      <c r="N174" s="308">
        <f>SUM($F174:G174)</f>
        <v>4</v>
      </c>
      <c r="O174" s="308">
        <f>SUM($F174:H174)</f>
        <v>6</v>
      </c>
      <c r="P174" s="308">
        <f>SUM($F174:I174)</f>
        <v>7</v>
      </c>
      <c r="Q174" s="308">
        <f>SUM($F174:J174)</f>
        <v>9</v>
      </c>
      <c r="R174" s="308">
        <f>SUM($F174:K174)</f>
        <v>10</v>
      </c>
      <c r="S174" s="308">
        <f>SUM($F174:L174)</f>
        <v>12</v>
      </c>
      <c r="T174" s="308"/>
      <c r="U174" s="307"/>
      <c r="V174" s="306" t="str">
        <f t="shared" si="309"/>
        <v>D</v>
      </c>
      <c r="W174" s="306" t="str">
        <f t="shared" ca="1" si="310"/>
        <v>E</v>
      </c>
      <c r="X174" s="306" t="str">
        <f t="shared" ca="1" si="332"/>
        <v>Gb</v>
      </c>
      <c r="Y174" s="306" t="str">
        <f t="shared" ca="1" si="333"/>
        <v>Ab</v>
      </c>
      <c r="Z174" s="306" t="str">
        <f t="shared" ca="1" si="334"/>
        <v>A</v>
      </c>
      <c r="AA174" s="306" t="str">
        <f t="shared" ca="1" si="335"/>
        <v>B</v>
      </c>
      <c r="AB174" s="306" t="str">
        <f t="shared" ca="1" si="336"/>
        <v>C</v>
      </c>
      <c r="AC174" s="306"/>
      <c r="AD174" s="307">
        <f t="shared" si="317"/>
        <v>68</v>
      </c>
      <c r="AE174" s="307">
        <f t="shared" ca="1" si="285"/>
        <v>69</v>
      </c>
      <c r="AF174" s="307">
        <f t="shared" ca="1" si="286"/>
        <v>169</v>
      </c>
      <c r="AG174" s="307">
        <f t="shared" ca="1" si="302"/>
        <v>163</v>
      </c>
      <c r="AH174" s="307">
        <f t="shared" ca="1" si="303"/>
        <v>65</v>
      </c>
      <c r="AI174" s="307">
        <f t="shared" ca="1" si="304"/>
        <v>66</v>
      </c>
      <c r="AJ174" s="307">
        <f t="shared" ca="1" si="305"/>
        <v>67</v>
      </c>
      <c r="AK174" s="307"/>
      <c r="AL174" s="294" t="str">
        <f>_xlfn.CONCAT(V174," maj")</f>
        <v>D maj</v>
      </c>
      <c r="AM174" s="294" t="str">
        <f ca="1">_xlfn.CONCAT(W174," maj")</f>
        <v>E maj</v>
      </c>
      <c r="AN174" s="294" t="str">
        <f ca="1">_xlfn.CONCAT(X174," dim")</f>
        <v>Gb dim</v>
      </c>
      <c r="AO174" s="294" t="str">
        <f t="shared" ca="1" si="342"/>
        <v>Ab dim</v>
      </c>
      <c r="AP174" s="294" t="str">
        <f ca="1">_xlfn.CONCAT(Z174," min")</f>
        <v>A min</v>
      </c>
      <c r="AQ174" s="294" t="str">
        <f ca="1">_xlfn.CONCAT(AA174," min")</f>
        <v>B min</v>
      </c>
      <c r="AR174" s="294" t="str">
        <f ca="1">_xlfn.CONCAT(AB174," aug")</f>
        <v>C aug</v>
      </c>
      <c r="AS174" s="294"/>
      <c r="AT174" s="294" t="str">
        <f t="shared" ca="1" si="341"/>
        <v/>
      </c>
      <c r="AU174" s="294" t="str">
        <f t="shared" ca="1" si="337"/>
        <v/>
      </c>
      <c r="AV174" s="294" t="str">
        <f t="shared" ca="1" si="337"/>
        <v/>
      </c>
      <c r="AW174" s="294" t="str">
        <f t="shared" ca="1" si="337"/>
        <v/>
      </c>
      <c r="AX174" s="294" t="str">
        <f t="shared" ca="1" si="337"/>
        <v/>
      </c>
      <c r="AY174" s="294" t="str">
        <f t="shared" ca="1" si="337"/>
        <v/>
      </c>
      <c r="AZ174" s="294" t="str">
        <f t="shared" ca="1" si="337"/>
        <v/>
      </c>
      <c r="BA174" s="294" t="str">
        <f t="shared" ca="1" si="337"/>
        <v/>
      </c>
      <c r="BB174" s="294" t="str">
        <f t="shared" ca="1" si="337"/>
        <v/>
      </c>
      <c r="BC174" s="294" t="str">
        <f t="shared" ca="1" si="337"/>
        <v/>
      </c>
      <c r="BD174" s="294" t="str">
        <f t="shared" ca="1" si="337"/>
        <v/>
      </c>
      <c r="BE174" s="294" t="str">
        <f t="shared" ca="1" si="337"/>
        <v/>
      </c>
      <c r="BF174" s="289">
        <f t="shared" ca="1" si="318"/>
        <v>0</v>
      </c>
      <c r="BG174" s="302">
        <f t="shared" ca="1" si="319"/>
        <v>0</v>
      </c>
      <c r="BH174" s="289" t="str">
        <f t="shared" ca="1" si="320"/>
        <v/>
      </c>
      <c r="BI174" s="289" t="str">
        <f t="shared" ca="1" si="321"/>
        <v/>
      </c>
      <c r="BJ174" s="289" t="str">
        <f t="shared" ca="1" si="322"/>
        <v/>
      </c>
      <c r="BK174" s="289" t="str">
        <f t="shared" ca="1" si="323"/>
        <v/>
      </c>
      <c r="BL174" s="289" t="str">
        <f t="shared" ca="1" si="324"/>
        <v/>
      </c>
      <c r="BM174" s="289" t="str">
        <f t="shared" ca="1" si="325"/>
        <v/>
      </c>
      <c r="BN174" s="289" t="str">
        <f t="shared" ca="1" si="326"/>
        <v/>
      </c>
      <c r="BO174" s="289" t="str">
        <f t="shared" ca="1" si="327"/>
        <v/>
      </c>
      <c r="BP174" s="289"/>
      <c r="BQ174" s="83">
        <f t="shared" ca="1" si="338"/>
        <v>6</v>
      </c>
      <c r="BR174" s="82">
        <f t="shared" ca="1" si="339"/>
        <v>65</v>
      </c>
      <c r="BS174" s="83">
        <f t="shared" ca="1" si="340"/>
        <v>523</v>
      </c>
      <c r="BT174" s="52" t="str">
        <f t="shared" ca="1" si="261"/>
        <v>A532</v>
      </c>
      <c r="BU174" s="51"/>
      <c r="BV174" s="52" t="str">
        <f t="shared" ca="1" si="262"/>
        <v>A534</v>
      </c>
      <c r="BW174" s="84">
        <f ca="1">VLOOKUP($BJ$6,INDIRECT($BT174):$BP$861,2,FALSE)</f>
        <v>526</v>
      </c>
      <c r="BX174" s="79" t="str">
        <f t="shared" ca="1" si="247"/>
        <v>Myxolydian b6 {or b13} (also Hindu)</v>
      </c>
      <c r="BY174" s="78" t="str">
        <f t="shared" ca="1" si="248"/>
        <v>G</v>
      </c>
      <c r="BZ174" s="78" t="str">
        <f t="shared" ca="1" si="249"/>
        <v>G</v>
      </c>
      <c r="CA174" s="78" t="str">
        <f t="shared" ca="1" si="250"/>
        <v>A</v>
      </c>
      <c r="CB174" s="78" t="str">
        <f t="shared" ca="1" si="251"/>
        <v>B</v>
      </c>
      <c r="CC174" s="78" t="str">
        <f t="shared" ref="CC174:CC237" ca="1" si="343">IF(OFFSET(INDIRECT($BV174),0,24,1,1)="","",OFFSET(INDIRECT($BV174),0,24,1,1))</f>
        <v>C</v>
      </c>
      <c r="CD174" s="78" t="str">
        <f t="shared" ref="CD174:CD237" ca="1" si="344">IF(OFFSET(INDIRECT($BV174),0,25,1,1)="","",OFFSET(INDIRECT($BV174),0,25,1,1))</f>
        <v>D</v>
      </c>
      <c r="CE174" s="78" t="str">
        <f t="shared" ref="CE174:CE237" ca="1" si="345">IF(OFFSET(INDIRECT($BV174),0,26,1,1)="","",OFFSET(INDIRECT($BV174),0,26,1,1))</f>
        <v>Eb</v>
      </c>
      <c r="CF174" s="78" t="str">
        <f t="shared" ref="CF174:CF237" ca="1" si="346">IF(OFFSET(INDIRECT($BV174),0,27,1,1)="","",OFFSET(INDIRECT($BV174),0,27,1,1))</f>
        <v>F</v>
      </c>
      <c r="CG174" s="78" t="str">
        <f t="shared" ref="CG174:CG237" ca="1" si="347">IF(OFFSET(INDIRECT($BV174),0,28,1,1)="","",OFFSET(INDIRECT($BV174),0,28,1,1))</f>
        <v/>
      </c>
      <c r="CH174" s="79" t="str">
        <f t="shared" ref="CH174:CH237" ca="1" si="348">OFFSET(INDIRECT($BV174),0,37,1,1)</f>
        <v>G maj</v>
      </c>
      <c r="CI174" s="79" t="str">
        <f t="shared" ref="CI174:CI237" ca="1" si="349">OFFSET(INDIRECT($BV174),0,38,1,1)</f>
        <v>A dim</v>
      </c>
      <c r="CJ174" s="79" t="str">
        <f t="shared" ref="CJ174:CJ237" ca="1" si="350">OFFSET(INDIRECT($BV174),0,39,1,1)</f>
        <v>B dim</v>
      </c>
      <c r="CK174" s="79" t="str">
        <f t="shared" ref="CK174:CK237" ca="1" si="351">IF(OFFSET(INDIRECT($BV174),0,40,1,1)="","",OFFSET(INDIRECT($BV174),0,40,1,1))</f>
        <v>C min</v>
      </c>
      <c r="CL174" s="79" t="str">
        <f t="shared" ref="CL174:CL237" ca="1" si="352">IF(OFFSET(INDIRECT($BV174),0,41,1,1)="","",OFFSET(INDIRECT($BV174),0,41,1,1))</f>
        <v>D min</v>
      </c>
      <c r="CM174" s="79" t="str">
        <f t="shared" ref="CM174:CM237" ca="1" si="353">IF(OFFSET(INDIRECT($BV174),0,42,1,1)="","",OFFSET(INDIRECT($BV174),0,42,1,1))</f>
        <v>Eb aug</v>
      </c>
      <c r="CN174" s="79" t="str">
        <f t="shared" ref="CN174:CN237" ca="1" si="354">IF(OFFSET(INDIRECT($BV174),0,43,1,1)="","",OFFSET(INDIRECT($BV174),0,43,1,1))</f>
        <v>F maj</v>
      </c>
      <c r="CO174" s="79" t="str">
        <f t="shared" ref="CO174:CO237" ca="1" si="355">IF(OFFSET(INDIRECT($BV174),0,44,1,1)="","",OFFSET(INDIRECT($BV174),0,44,1,1))</f>
        <v/>
      </c>
      <c r="CP174" s="80">
        <f t="shared" ca="1" si="252"/>
        <v>42.857142857142854</v>
      </c>
      <c r="CQ174" s="78">
        <f t="shared" ca="1" si="253"/>
        <v>6</v>
      </c>
      <c r="DA174" s="81">
        <f t="shared" ca="1" si="268"/>
        <v>6</v>
      </c>
      <c r="DB174" s="82">
        <f t="shared" ca="1" si="269"/>
        <v>65</v>
      </c>
      <c r="DC174" s="83">
        <f t="shared" ca="1" si="270"/>
        <v>523</v>
      </c>
      <c r="DD174" s="52" t="str">
        <f t="shared" ca="1" si="263"/>
        <v>A532</v>
      </c>
      <c r="DE174" s="51"/>
      <c r="DF174" s="52" t="str">
        <f t="shared" ca="1" si="264"/>
        <v>A534</v>
      </c>
      <c r="DG174" s="84">
        <f ca="1">VLOOKUP($BJ$6,INDIRECT($BT174):$BP$861,2,FALSE)</f>
        <v>526</v>
      </c>
      <c r="DH174" s="79" t="str">
        <f t="shared" ca="1" si="254"/>
        <v>Myxolydian b6 {or b13} (also Hindu)</v>
      </c>
      <c r="DI174" s="78" t="str">
        <f t="shared" ca="1" si="255"/>
        <v>G</v>
      </c>
      <c r="DJ174" s="78" t="str">
        <f t="shared" ca="1" si="256"/>
        <v>G</v>
      </c>
      <c r="DK174" s="78" t="str">
        <f t="shared" ca="1" si="257"/>
        <v>A</v>
      </c>
      <c r="DL174" s="78" t="str">
        <f t="shared" ca="1" si="258"/>
        <v>B</v>
      </c>
      <c r="DM174" s="78" t="str">
        <f t="shared" ref="DM174:DM213" ca="1" si="356">IF(OFFSET(INDIRECT($BV174),0,24,1,1)="","",OFFSET(INDIRECT($BV174),0,24,1,1))</f>
        <v>C</v>
      </c>
      <c r="DN174" s="78" t="str">
        <f t="shared" ref="DN174:DN213" ca="1" si="357">IF(OFFSET(INDIRECT($BV174),0,25,1,1)="","",OFFSET(INDIRECT($BV174),0,25,1,1))</f>
        <v>D</v>
      </c>
      <c r="DO174" s="78" t="str">
        <f t="shared" ref="DO174:DO213" ca="1" si="358">IF(OFFSET(INDIRECT($BV174),0,26,1,1)="","",OFFSET(INDIRECT($BV174),0,26,1,1))</f>
        <v>Eb</v>
      </c>
      <c r="DP174" s="78" t="str">
        <f t="shared" ref="DP174:DP213" ca="1" si="359">IF(OFFSET(INDIRECT($BV174),0,27,1,1)="","",OFFSET(INDIRECT($BV174),0,27,1,1))</f>
        <v>F</v>
      </c>
      <c r="DQ174" s="78" t="str">
        <f t="shared" ref="DQ174:DQ213" ca="1" si="360">IF(OFFSET(INDIRECT($BV174),0,28,1,1)="","",OFFSET(INDIRECT($BV174),0,28,1,1))</f>
        <v/>
      </c>
      <c r="DR174" s="79" t="str">
        <f t="shared" ref="DR174:DR213" ca="1" si="361">OFFSET(INDIRECT($BV174),0,37,1,1)</f>
        <v>G maj</v>
      </c>
      <c r="DS174" s="79" t="str">
        <f t="shared" ref="DS174:DS213" ca="1" si="362">OFFSET(INDIRECT($BV174),0,38,1,1)</f>
        <v>A dim</v>
      </c>
      <c r="DT174" s="79" t="str">
        <f t="shared" ref="DT174:DT213" ca="1" si="363">OFFSET(INDIRECT($BV174),0,39,1,1)</f>
        <v>B dim</v>
      </c>
      <c r="DU174" s="79" t="str">
        <f t="shared" ref="DU174:DU213" ca="1" si="364">IF(OFFSET(INDIRECT($BV174),0,40,1,1)="","",OFFSET(INDIRECT($BV174),0,40,1,1))</f>
        <v>C min</v>
      </c>
      <c r="DV174" s="79" t="str">
        <f t="shared" ref="DV174:DV213" ca="1" si="365">IF(OFFSET(INDIRECT($BV174),0,41,1,1)="","",OFFSET(INDIRECT($BV174),0,41,1,1))</f>
        <v>D min</v>
      </c>
      <c r="DW174" s="79" t="str">
        <f t="shared" ref="DW174:DW213" ca="1" si="366">IF(OFFSET(INDIRECT($BV174),0,42,1,1)="","",OFFSET(INDIRECT($BV174),0,42,1,1))</f>
        <v>Eb aug</v>
      </c>
      <c r="DX174" s="79" t="str">
        <f t="shared" ref="DX174:DX213" ca="1" si="367">IF(OFFSET(INDIRECT($BV174),0,43,1,1)="","",OFFSET(INDIRECT($BV174),0,43,1,1))</f>
        <v>F maj</v>
      </c>
      <c r="DY174" s="79" t="str">
        <f t="shared" ref="DY174:DY213" ca="1" si="368">IF(OFFSET(INDIRECT($BV174),0,44,1,1)="","",OFFSET(INDIRECT($BV174),0,44,1,1))</f>
        <v/>
      </c>
      <c r="DZ174" s="80">
        <f t="shared" ca="1" si="259"/>
        <v>42.857142857142854</v>
      </c>
      <c r="EA174" s="78">
        <f t="shared" ca="1" si="260"/>
        <v>6</v>
      </c>
    </row>
    <row r="175" spans="1:131" s="85" customFormat="1" ht="16.2" thickBot="1" x14ac:dyDescent="0.35">
      <c r="A175" s="289" t="str">
        <f t="shared" ca="1" si="276"/>
        <v/>
      </c>
      <c r="B175" s="306">
        <f t="shared" si="298"/>
        <v>167</v>
      </c>
      <c r="C175" s="307" t="s">
        <v>25</v>
      </c>
      <c r="D175" s="306" t="s">
        <v>73</v>
      </c>
      <c r="E175" s="306">
        <v>7</v>
      </c>
      <c r="F175" s="308">
        <v>2</v>
      </c>
      <c r="G175" s="308">
        <v>2</v>
      </c>
      <c r="H175" s="308">
        <v>2</v>
      </c>
      <c r="I175" s="308">
        <v>2</v>
      </c>
      <c r="J175" s="308">
        <v>1</v>
      </c>
      <c r="K175" s="308">
        <v>2</v>
      </c>
      <c r="L175" s="308">
        <v>1</v>
      </c>
      <c r="M175" s="308"/>
      <c r="N175" s="308">
        <f>SUM($F175:G175)</f>
        <v>4</v>
      </c>
      <c r="O175" s="308">
        <f>SUM($F175:H175)</f>
        <v>6</v>
      </c>
      <c r="P175" s="308">
        <f>SUM($F175:I175)</f>
        <v>8</v>
      </c>
      <c r="Q175" s="308">
        <f>SUM($F175:J175)</f>
        <v>9</v>
      </c>
      <c r="R175" s="308">
        <f>SUM($F175:K175)</f>
        <v>11</v>
      </c>
      <c r="S175" s="308">
        <f>SUM($F175:L175)</f>
        <v>12</v>
      </c>
      <c r="T175" s="308"/>
      <c r="U175" s="307"/>
      <c r="V175" s="306" t="str">
        <f t="shared" si="309"/>
        <v>D</v>
      </c>
      <c r="W175" s="306" t="str">
        <f t="shared" ca="1" si="310"/>
        <v>E</v>
      </c>
      <c r="X175" s="306" t="str">
        <f t="shared" ca="1" si="332"/>
        <v>Gb</v>
      </c>
      <c r="Y175" s="306" t="str">
        <f t="shared" ca="1" si="333"/>
        <v>Ab</v>
      </c>
      <c r="Z175" s="306" t="str">
        <f t="shared" ca="1" si="334"/>
        <v>Bb</v>
      </c>
      <c r="AA175" s="306" t="str">
        <f t="shared" ca="1" si="335"/>
        <v>B</v>
      </c>
      <c r="AB175" s="306" t="str">
        <f t="shared" ca="1" si="336"/>
        <v>Db</v>
      </c>
      <c r="AC175" s="306"/>
      <c r="AD175" s="307">
        <f t="shared" si="317"/>
        <v>68</v>
      </c>
      <c r="AE175" s="307">
        <f t="shared" ca="1" si="285"/>
        <v>69</v>
      </c>
      <c r="AF175" s="307">
        <f t="shared" ca="1" si="286"/>
        <v>169</v>
      </c>
      <c r="AG175" s="307">
        <f t="shared" ca="1" si="302"/>
        <v>163</v>
      </c>
      <c r="AH175" s="307">
        <f t="shared" ca="1" si="303"/>
        <v>164</v>
      </c>
      <c r="AI175" s="307">
        <f t="shared" ca="1" si="304"/>
        <v>66</v>
      </c>
      <c r="AJ175" s="307">
        <f t="shared" ca="1" si="305"/>
        <v>166</v>
      </c>
      <c r="AK175" s="307"/>
      <c r="AL175" s="294" t="str">
        <f>_xlfn.CONCAT(V175," aug")</f>
        <v>D aug</v>
      </c>
      <c r="AM175" s="294" t="str">
        <f ca="1">_xlfn.CONCAT(W175," maj")</f>
        <v>E maj</v>
      </c>
      <c r="AN175" s="294" t="str">
        <f ca="1">_xlfn.CONCAT(X175," maj")</f>
        <v>Gb maj</v>
      </c>
      <c r="AO175" s="294" t="str">
        <f t="shared" ca="1" si="342"/>
        <v>Ab dim</v>
      </c>
      <c r="AP175" s="294" t="str">
        <f ca="1">_xlfn.CONCAT(Z175," dim")</f>
        <v>Bb dim</v>
      </c>
      <c r="AQ175" s="294" t="str">
        <f ca="1">_xlfn.CONCAT(AA175," min")</f>
        <v>B min</v>
      </c>
      <c r="AR175" s="294" t="str">
        <f ca="1">_xlfn.CONCAT(AB175," min")</f>
        <v>Db min</v>
      </c>
      <c r="AS175" s="294"/>
      <c r="AT175" s="294" t="str">
        <f t="shared" ca="1" si="341"/>
        <v/>
      </c>
      <c r="AU175" s="294" t="str">
        <f t="shared" ca="1" si="337"/>
        <v/>
      </c>
      <c r="AV175" s="294" t="str">
        <f t="shared" ca="1" si="337"/>
        <v/>
      </c>
      <c r="AW175" s="294" t="str">
        <f t="shared" ca="1" si="337"/>
        <v/>
      </c>
      <c r="AX175" s="294" t="str">
        <f t="shared" ca="1" si="337"/>
        <v/>
      </c>
      <c r="AY175" s="294" t="str">
        <f t="shared" ca="1" si="337"/>
        <v/>
      </c>
      <c r="AZ175" s="294" t="str">
        <f t="shared" ca="1" si="337"/>
        <v/>
      </c>
      <c r="BA175" s="294" t="str">
        <f t="shared" ca="1" si="337"/>
        <v/>
      </c>
      <c r="BB175" s="294" t="str">
        <f t="shared" ca="1" si="337"/>
        <v/>
      </c>
      <c r="BC175" s="294" t="str">
        <f t="shared" ca="1" si="337"/>
        <v/>
      </c>
      <c r="BD175" s="294" t="str">
        <f t="shared" ca="1" si="337"/>
        <v/>
      </c>
      <c r="BE175" s="294" t="str">
        <f t="shared" ca="1" si="337"/>
        <v/>
      </c>
      <c r="BF175" s="289">
        <f t="shared" ca="1" si="318"/>
        <v>0</v>
      </c>
      <c r="BG175" s="302">
        <f t="shared" ca="1" si="319"/>
        <v>0</v>
      </c>
      <c r="BH175" s="289" t="str">
        <f t="shared" ca="1" si="320"/>
        <v/>
      </c>
      <c r="BI175" s="289" t="str">
        <f t="shared" ca="1" si="321"/>
        <v/>
      </c>
      <c r="BJ175" s="289" t="str">
        <f t="shared" ca="1" si="322"/>
        <v/>
      </c>
      <c r="BK175" s="289" t="str">
        <f t="shared" ca="1" si="323"/>
        <v/>
      </c>
      <c r="BL175" s="289" t="str">
        <f t="shared" ca="1" si="324"/>
        <v/>
      </c>
      <c r="BM175" s="289" t="str">
        <f t="shared" ca="1" si="325"/>
        <v/>
      </c>
      <c r="BN175" s="289" t="str">
        <f t="shared" ca="1" si="326"/>
        <v/>
      </c>
      <c r="BO175" s="289" t="str">
        <f t="shared" ca="1" si="327"/>
        <v/>
      </c>
      <c r="BP175" s="289"/>
      <c r="BQ175" s="83">
        <f t="shared" ca="1" si="338"/>
        <v>6</v>
      </c>
      <c r="BR175" s="82">
        <f t="shared" ca="1" si="339"/>
        <v>66</v>
      </c>
      <c r="BS175" s="83">
        <f t="shared" ca="1" si="340"/>
        <v>526</v>
      </c>
      <c r="BT175" s="52" t="str">
        <f t="shared" ca="1" si="261"/>
        <v>A535</v>
      </c>
      <c r="BU175" s="51"/>
      <c r="BV175" s="52" t="str">
        <f t="shared" ca="1" si="262"/>
        <v>A535</v>
      </c>
      <c r="BW175" s="84">
        <f ca="1">VLOOKUP($BJ$6,INDIRECT($BT175):$BP$861,2,FALSE)</f>
        <v>527</v>
      </c>
      <c r="BX175" s="79" t="str">
        <f t="shared" ref="BX175:BX238" ca="1" si="369">OFFSET(INDIRECT($BV175),0,2,1,1)</f>
        <v>Minor (or Aeolian)</v>
      </c>
      <c r="BY175" s="78" t="str">
        <f t="shared" ref="BY175:BY238" ca="1" si="370">OFFSET(INDIRECT($BV175),0,3,1,1)</f>
        <v>G</v>
      </c>
      <c r="BZ175" s="78" t="str">
        <f t="shared" ref="BZ175:BZ238" ca="1" si="371">OFFSET(INDIRECT($BV175),0,21,1,1)</f>
        <v>G</v>
      </c>
      <c r="CA175" s="78" t="str">
        <f t="shared" ref="CA175:CA238" ca="1" si="372">OFFSET(INDIRECT($BV175),0,22,1,1)</f>
        <v>A</v>
      </c>
      <c r="CB175" s="78" t="str">
        <f t="shared" ref="CB175:CB238" ca="1" si="373">OFFSET(INDIRECT($BV175),0,23,1,1)</f>
        <v>Bb</v>
      </c>
      <c r="CC175" s="78" t="str">
        <f t="shared" ca="1" si="343"/>
        <v>C</v>
      </c>
      <c r="CD175" s="78" t="str">
        <f t="shared" ca="1" si="344"/>
        <v>D</v>
      </c>
      <c r="CE175" s="78" t="str">
        <f t="shared" ca="1" si="345"/>
        <v>Eb</v>
      </c>
      <c r="CF175" s="78" t="str">
        <f t="shared" ca="1" si="346"/>
        <v>F</v>
      </c>
      <c r="CG175" s="78" t="str">
        <f t="shared" ca="1" si="347"/>
        <v/>
      </c>
      <c r="CH175" s="79" t="str">
        <f t="shared" ca="1" si="348"/>
        <v>G min</v>
      </c>
      <c r="CI175" s="79" t="str">
        <f t="shared" ca="1" si="349"/>
        <v>A dim</v>
      </c>
      <c r="CJ175" s="79" t="str">
        <f t="shared" ca="1" si="350"/>
        <v>Bb maj</v>
      </c>
      <c r="CK175" s="79" t="str">
        <f t="shared" ca="1" si="351"/>
        <v>C min</v>
      </c>
      <c r="CL175" s="79" t="str">
        <f t="shared" ca="1" si="352"/>
        <v>D min</v>
      </c>
      <c r="CM175" s="79" t="str">
        <f t="shared" ca="1" si="353"/>
        <v>Eb maj</v>
      </c>
      <c r="CN175" s="79" t="str">
        <f t="shared" ca="1" si="354"/>
        <v>F maj</v>
      </c>
      <c r="CO175" s="79" t="str">
        <f t="shared" ca="1" si="355"/>
        <v/>
      </c>
      <c r="CP175" s="80">
        <f t="shared" ref="CP175:CP238" ca="1" si="374">OFFSET(INDIRECT($BV175),0,58,1,1)</f>
        <v>42.857142857142854</v>
      </c>
      <c r="CQ175" s="78">
        <f t="shared" ref="CQ175:CQ238" ca="1" si="375">OFFSET(INDIRECT($BV175),0,0,1,1)</f>
        <v>6</v>
      </c>
      <c r="DA175" s="81">
        <f t="shared" ca="1" si="268"/>
        <v>6</v>
      </c>
      <c r="DB175" s="82">
        <f t="shared" ca="1" si="269"/>
        <v>66</v>
      </c>
      <c r="DC175" s="83">
        <f t="shared" ca="1" si="270"/>
        <v>526</v>
      </c>
      <c r="DD175" s="52" t="str">
        <f t="shared" ca="1" si="263"/>
        <v>A535</v>
      </c>
      <c r="DE175" s="51"/>
      <c r="DF175" s="52" t="str">
        <f t="shared" ca="1" si="264"/>
        <v>A535</v>
      </c>
      <c r="DG175" s="84">
        <f ca="1">VLOOKUP($BJ$6,INDIRECT($BT175):$BP$861,2,FALSE)</f>
        <v>527</v>
      </c>
      <c r="DH175" s="79" t="str">
        <f t="shared" ref="DH175:DH213" ca="1" si="376">OFFSET(INDIRECT($BV175),0,2,1,1)</f>
        <v>Minor (or Aeolian)</v>
      </c>
      <c r="DI175" s="78" t="str">
        <f t="shared" ref="DI175:DI213" ca="1" si="377">OFFSET(INDIRECT($BV175),0,3,1,1)</f>
        <v>G</v>
      </c>
      <c r="DJ175" s="78" t="str">
        <f t="shared" ref="DJ175:DJ213" ca="1" si="378">OFFSET(INDIRECT($BV175),0,21,1,1)</f>
        <v>G</v>
      </c>
      <c r="DK175" s="78" t="str">
        <f t="shared" ref="DK175:DK213" ca="1" si="379">OFFSET(INDIRECT($BV175),0,22,1,1)</f>
        <v>A</v>
      </c>
      <c r="DL175" s="78" t="str">
        <f t="shared" ref="DL175:DL213" ca="1" si="380">OFFSET(INDIRECT($BV175),0,23,1,1)</f>
        <v>Bb</v>
      </c>
      <c r="DM175" s="78" t="str">
        <f t="shared" ca="1" si="356"/>
        <v>C</v>
      </c>
      <c r="DN175" s="78" t="str">
        <f t="shared" ca="1" si="357"/>
        <v>D</v>
      </c>
      <c r="DO175" s="78" t="str">
        <f t="shared" ca="1" si="358"/>
        <v>Eb</v>
      </c>
      <c r="DP175" s="78" t="str">
        <f t="shared" ca="1" si="359"/>
        <v>F</v>
      </c>
      <c r="DQ175" s="78" t="str">
        <f t="shared" ca="1" si="360"/>
        <v/>
      </c>
      <c r="DR175" s="79" t="str">
        <f t="shared" ca="1" si="361"/>
        <v>G min</v>
      </c>
      <c r="DS175" s="79" t="str">
        <f t="shared" ca="1" si="362"/>
        <v>A dim</v>
      </c>
      <c r="DT175" s="79" t="str">
        <f t="shared" ca="1" si="363"/>
        <v>Bb maj</v>
      </c>
      <c r="DU175" s="79" t="str">
        <f t="shared" ca="1" si="364"/>
        <v>C min</v>
      </c>
      <c r="DV175" s="79" t="str">
        <f t="shared" ca="1" si="365"/>
        <v>D min</v>
      </c>
      <c r="DW175" s="79" t="str">
        <f t="shared" ca="1" si="366"/>
        <v>Eb maj</v>
      </c>
      <c r="DX175" s="79" t="str">
        <f t="shared" ca="1" si="367"/>
        <v>F maj</v>
      </c>
      <c r="DY175" s="79" t="str">
        <f t="shared" ca="1" si="368"/>
        <v/>
      </c>
      <c r="DZ175" s="80">
        <f t="shared" ref="DZ175:DZ213" ca="1" si="381">OFFSET(INDIRECT($BV175),0,58,1,1)</f>
        <v>42.857142857142854</v>
      </c>
      <c r="EA175" s="78">
        <f t="shared" ref="EA175:EA213" ca="1" si="382">OFFSET(INDIRECT($BV175),0,0,1,1)</f>
        <v>6</v>
      </c>
    </row>
    <row r="176" spans="1:131" s="85" customFormat="1" ht="16.2" thickBot="1" x14ac:dyDescent="0.35">
      <c r="A176" s="289" t="str">
        <f t="shared" ca="1" si="276"/>
        <v/>
      </c>
      <c r="B176" s="306">
        <f t="shared" si="298"/>
        <v>168</v>
      </c>
      <c r="C176" s="307" t="s">
        <v>26</v>
      </c>
      <c r="D176" s="306" t="s">
        <v>73</v>
      </c>
      <c r="E176" s="306">
        <v>7</v>
      </c>
      <c r="F176" s="308">
        <v>2</v>
      </c>
      <c r="G176" s="308">
        <v>2</v>
      </c>
      <c r="H176" s="308">
        <v>2</v>
      </c>
      <c r="I176" s="308">
        <v>1</v>
      </c>
      <c r="J176" s="308">
        <v>1</v>
      </c>
      <c r="K176" s="308">
        <v>2</v>
      </c>
      <c r="L176" s="308">
        <v>2</v>
      </c>
      <c r="M176" s="308"/>
      <c r="N176" s="308">
        <f>SUM($F176:G176)</f>
        <v>4</v>
      </c>
      <c r="O176" s="308">
        <f>SUM($F176:H176)</f>
        <v>6</v>
      </c>
      <c r="P176" s="308">
        <f>SUM($F176:I176)</f>
        <v>7</v>
      </c>
      <c r="Q176" s="308">
        <f>SUM($F176:J176)</f>
        <v>8</v>
      </c>
      <c r="R176" s="308">
        <f>SUM($F176:K176)</f>
        <v>10</v>
      </c>
      <c r="S176" s="308">
        <f>SUM($F176:L176)</f>
        <v>12</v>
      </c>
      <c r="T176" s="308"/>
      <c r="U176" s="307"/>
      <c r="V176" s="306" t="str">
        <f t="shared" si="309"/>
        <v>D</v>
      </c>
      <c r="W176" s="306" t="str">
        <f t="shared" ca="1" si="310"/>
        <v>E</v>
      </c>
      <c r="X176" s="306" t="str">
        <f t="shared" ca="1" si="332"/>
        <v>Gb</v>
      </c>
      <c r="Y176" s="306" t="str">
        <f t="shared" ca="1" si="333"/>
        <v>Ab</v>
      </c>
      <c r="Z176" s="306" t="str">
        <f t="shared" ca="1" si="334"/>
        <v>A</v>
      </c>
      <c r="AA176" s="306" t="str">
        <f t="shared" ca="1" si="335"/>
        <v>Bb</v>
      </c>
      <c r="AB176" s="306" t="str">
        <f t="shared" ca="1" si="336"/>
        <v>C</v>
      </c>
      <c r="AC176" s="306"/>
      <c r="AD176" s="307">
        <f t="shared" si="317"/>
        <v>68</v>
      </c>
      <c r="AE176" s="307">
        <f t="shared" ca="1" si="285"/>
        <v>69</v>
      </c>
      <c r="AF176" s="307">
        <f t="shared" ca="1" si="286"/>
        <v>169</v>
      </c>
      <c r="AG176" s="307">
        <f t="shared" ca="1" si="302"/>
        <v>163</v>
      </c>
      <c r="AH176" s="307">
        <f t="shared" ca="1" si="303"/>
        <v>65</v>
      </c>
      <c r="AI176" s="307">
        <f t="shared" ca="1" si="304"/>
        <v>164</v>
      </c>
      <c r="AJ176" s="307">
        <f t="shared" ca="1" si="305"/>
        <v>67</v>
      </c>
      <c r="AK176" s="307"/>
      <c r="AL176" s="294" t="str">
        <f>_xlfn.CONCAT(V176," maj")</f>
        <v>D maj</v>
      </c>
      <c r="AM176" s="294" t="str">
        <f ca="1">_xlfn.CONCAT(W176," alt b")</f>
        <v>E alt b</v>
      </c>
      <c r="AN176" s="294" t="str">
        <f ca="1">_xlfn.CONCAT(X176," dim")</f>
        <v>Gb dim</v>
      </c>
      <c r="AO176" s="301" t="str">
        <f ca="1">_xlfn.CONCAT("*",AA176,"7")</f>
        <v>*Bb7</v>
      </c>
      <c r="AP176" s="294" t="str">
        <f ca="1">_xlfn.CONCAT(Z176," min")</f>
        <v>A min</v>
      </c>
      <c r="AQ176" s="294" t="str">
        <f ca="1">_xlfn.CONCAT(AA176," aug")</f>
        <v>Bb aug</v>
      </c>
      <c r="AR176" s="294" t="str">
        <f ca="1">_xlfn.CONCAT(AB176," aug")</f>
        <v>C aug</v>
      </c>
      <c r="AS176" s="294"/>
      <c r="AT176" s="294" t="str">
        <f t="shared" ca="1" si="341"/>
        <v/>
      </c>
      <c r="AU176" s="294" t="str">
        <f t="shared" ca="1" si="337"/>
        <v/>
      </c>
      <c r="AV176" s="294" t="str">
        <f t="shared" ca="1" si="337"/>
        <v/>
      </c>
      <c r="AW176" s="294" t="str">
        <f t="shared" ca="1" si="337"/>
        <v/>
      </c>
      <c r="AX176" s="294" t="str">
        <f t="shared" ca="1" si="337"/>
        <v/>
      </c>
      <c r="AY176" s="294" t="str">
        <f t="shared" ca="1" si="337"/>
        <v/>
      </c>
      <c r="AZ176" s="294" t="str">
        <f t="shared" ca="1" si="337"/>
        <v/>
      </c>
      <c r="BA176" s="294" t="str">
        <f t="shared" ca="1" si="337"/>
        <v/>
      </c>
      <c r="BB176" s="294" t="str">
        <f t="shared" ca="1" si="337"/>
        <v/>
      </c>
      <c r="BC176" s="294" t="str">
        <f t="shared" ca="1" si="337"/>
        <v/>
      </c>
      <c r="BD176" s="294" t="str">
        <f t="shared" ca="1" si="337"/>
        <v/>
      </c>
      <c r="BE176" s="294" t="str">
        <f t="shared" ca="1" si="337"/>
        <v/>
      </c>
      <c r="BF176" s="289">
        <f t="shared" ca="1" si="318"/>
        <v>0</v>
      </c>
      <c r="BG176" s="302">
        <f t="shared" ca="1" si="319"/>
        <v>0</v>
      </c>
      <c r="BH176" s="289" t="str">
        <f t="shared" ca="1" si="320"/>
        <v/>
      </c>
      <c r="BI176" s="289" t="str">
        <f t="shared" ca="1" si="321"/>
        <v/>
      </c>
      <c r="BJ176" s="289" t="str">
        <f t="shared" ca="1" si="322"/>
        <v/>
      </c>
      <c r="BK176" s="289" t="str">
        <f t="shared" ca="1" si="323"/>
        <v/>
      </c>
      <c r="BL176" s="289" t="str">
        <f t="shared" ca="1" si="324"/>
        <v/>
      </c>
      <c r="BM176" s="289" t="str">
        <f t="shared" ca="1" si="325"/>
        <v/>
      </c>
      <c r="BN176" s="289" t="str">
        <f t="shared" ca="1" si="326"/>
        <v/>
      </c>
      <c r="BO176" s="289" t="str">
        <f t="shared" ca="1" si="327"/>
        <v/>
      </c>
      <c r="BP176" s="289"/>
      <c r="BQ176" s="83">
        <f t="shared" ca="1" si="338"/>
        <v>6</v>
      </c>
      <c r="BR176" s="82">
        <f t="shared" ca="1" si="339"/>
        <v>67</v>
      </c>
      <c r="BS176" s="83">
        <f t="shared" ca="1" si="340"/>
        <v>527</v>
      </c>
      <c r="BT176" s="52" t="str">
        <f t="shared" ref="BT176:BT212" ca="1" si="383">_xlfn.CONCAT("A",BS176+9)</f>
        <v>A536</v>
      </c>
      <c r="BU176" s="51"/>
      <c r="BV176" s="52" t="str">
        <f t="shared" ref="BV176:BV212" ca="1" si="384">_xlfn.CONCAT("A",BW176+8)</f>
        <v>A536</v>
      </c>
      <c r="BW176" s="84">
        <f ca="1">VLOOKUP($BJ$6,INDIRECT($BT176):$BP$861,2,FALSE)</f>
        <v>528</v>
      </c>
      <c r="BX176" s="79" t="str">
        <f t="shared" ca="1" si="369"/>
        <v>Locrian</v>
      </c>
      <c r="BY176" s="78" t="str">
        <f t="shared" ca="1" si="370"/>
        <v>G</v>
      </c>
      <c r="BZ176" s="78" t="str">
        <f t="shared" ca="1" si="371"/>
        <v>G</v>
      </c>
      <c r="CA176" s="78" t="str">
        <f t="shared" ca="1" si="372"/>
        <v>Ab</v>
      </c>
      <c r="CB176" s="78" t="str">
        <f t="shared" ca="1" si="373"/>
        <v>Bb</v>
      </c>
      <c r="CC176" s="78" t="str">
        <f t="shared" ca="1" si="343"/>
        <v>C</v>
      </c>
      <c r="CD176" s="78" t="str">
        <f t="shared" ca="1" si="344"/>
        <v>Db</v>
      </c>
      <c r="CE176" s="78" t="str">
        <f t="shared" ca="1" si="345"/>
        <v>Eb</v>
      </c>
      <c r="CF176" s="78" t="str">
        <f t="shared" ca="1" si="346"/>
        <v>F</v>
      </c>
      <c r="CG176" s="78" t="str">
        <f t="shared" ca="1" si="347"/>
        <v/>
      </c>
      <c r="CH176" s="79" t="str">
        <f t="shared" ca="1" si="348"/>
        <v>G dim</v>
      </c>
      <c r="CI176" s="79" t="str">
        <f t="shared" ca="1" si="349"/>
        <v>Ab maj</v>
      </c>
      <c r="CJ176" s="79" t="str">
        <f t="shared" ca="1" si="350"/>
        <v>Bb min</v>
      </c>
      <c r="CK176" s="79" t="str">
        <f t="shared" ca="1" si="351"/>
        <v>C min</v>
      </c>
      <c r="CL176" s="79" t="str">
        <f t="shared" ca="1" si="352"/>
        <v>Db maj</v>
      </c>
      <c r="CM176" s="79" t="str">
        <f t="shared" ca="1" si="353"/>
        <v>Eb maj</v>
      </c>
      <c r="CN176" s="79" t="str">
        <f t="shared" ca="1" si="354"/>
        <v>F min</v>
      </c>
      <c r="CO176" s="79" t="str">
        <f t="shared" ca="1" si="355"/>
        <v/>
      </c>
      <c r="CP176" s="80">
        <f t="shared" ca="1" si="374"/>
        <v>42.857142857142854</v>
      </c>
      <c r="CQ176" s="78">
        <f t="shared" ca="1" si="375"/>
        <v>6</v>
      </c>
      <c r="DA176" s="81">
        <f t="shared" ca="1" si="268"/>
        <v>6</v>
      </c>
      <c r="DB176" s="82">
        <f t="shared" ca="1" si="269"/>
        <v>67</v>
      </c>
      <c r="DC176" s="83">
        <f t="shared" ca="1" si="270"/>
        <v>527</v>
      </c>
      <c r="DD176" s="52" t="str">
        <f t="shared" ref="DD176:DD213" ca="1" si="385">_xlfn.CONCAT("A",DC176+9)</f>
        <v>A536</v>
      </c>
      <c r="DE176" s="51"/>
      <c r="DF176" s="52" t="str">
        <f t="shared" ref="DF176:DF213" ca="1" si="386">_xlfn.CONCAT("A",DG176+8)</f>
        <v>A536</v>
      </c>
      <c r="DG176" s="84">
        <f ca="1">VLOOKUP($BJ$6,INDIRECT($BT176):$BP$861,2,FALSE)</f>
        <v>528</v>
      </c>
      <c r="DH176" s="79" t="str">
        <f t="shared" ca="1" si="376"/>
        <v>Locrian</v>
      </c>
      <c r="DI176" s="78" t="str">
        <f t="shared" ca="1" si="377"/>
        <v>G</v>
      </c>
      <c r="DJ176" s="78" t="str">
        <f t="shared" ca="1" si="378"/>
        <v>G</v>
      </c>
      <c r="DK176" s="78" t="str">
        <f t="shared" ca="1" si="379"/>
        <v>Ab</v>
      </c>
      <c r="DL176" s="78" t="str">
        <f t="shared" ca="1" si="380"/>
        <v>Bb</v>
      </c>
      <c r="DM176" s="78" t="str">
        <f t="shared" ca="1" si="356"/>
        <v>C</v>
      </c>
      <c r="DN176" s="78" t="str">
        <f t="shared" ca="1" si="357"/>
        <v>Db</v>
      </c>
      <c r="DO176" s="78" t="str">
        <f t="shared" ca="1" si="358"/>
        <v>Eb</v>
      </c>
      <c r="DP176" s="78" t="str">
        <f t="shared" ca="1" si="359"/>
        <v>F</v>
      </c>
      <c r="DQ176" s="78" t="str">
        <f t="shared" ca="1" si="360"/>
        <v/>
      </c>
      <c r="DR176" s="79" t="str">
        <f t="shared" ca="1" si="361"/>
        <v>G dim</v>
      </c>
      <c r="DS176" s="79" t="str">
        <f t="shared" ca="1" si="362"/>
        <v>Ab maj</v>
      </c>
      <c r="DT176" s="79" t="str">
        <f t="shared" ca="1" si="363"/>
        <v>Bb min</v>
      </c>
      <c r="DU176" s="79" t="str">
        <f t="shared" ca="1" si="364"/>
        <v>C min</v>
      </c>
      <c r="DV176" s="79" t="str">
        <f t="shared" ca="1" si="365"/>
        <v>Db maj</v>
      </c>
      <c r="DW176" s="79" t="str">
        <f t="shared" ca="1" si="366"/>
        <v>Eb maj</v>
      </c>
      <c r="DX176" s="79" t="str">
        <f t="shared" ca="1" si="367"/>
        <v>F min</v>
      </c>
      <c r="DY176" s="79" t="str">
        <f t="shared" ca="1" si="368"/>
        <v/>
      </c>
      <c r="DZ176" s="80">
        <f t="shared" ca="1" si="381"/>
        <v>42.857142857142854</v>
      </c>
      <c r="EA176" s="78">
        <f t="shared" ca="1" si="382"/>
        <v>6</v>
      </c>
    </row>
    <row r="177" spans="1:131" s="85" customFormat="1" ht="16.2" thickBot="1" x14ac:dyDescent="0.35">
      <c r="A177" s="289" t="str">
        <f t="shared" ca="1" si="276"/>
        <v/>
      </c>
      <c r="B177" s="306">
        <f t="shared" si="298"/>
        <v>169</v>
      </c>
      <c r="C177" s="307" t="s">
        <v>27</v>
      </c>
      <c r="D177" s="306" t="s">
        <v>73</v>
      </c>
      <c r="E177" s="306">
        <v>7</v>
      </c>
      <c r="F177" s="308">
        <v>2</v>
      </c>
      <c r="G177" s="308">
        <v>2</v>
      </c>
      <c r="H177" s="308">
        <v>1</v>
      </c>
      <c r="I177" s="308">
        <v>2</v>
      </c>
      <c r="J177" s="308">
        <v>2</v>
      </c>
      <c r="K177" s="308">
        <v>1</v>
      </c>
      <c r="L177" s="308">
        <v>2</v>
      </c>
      <c r="M177" s="308"/>
      <c r="N177" s="308">
        <f>SUM($F177:G177)</f>
        <v>4</v>
      </c>
      <c r="O177" s="308">
        <f>SUM($F177:H177)</f>
        <v>5</v>
      </c>
      <c r="P177" s="308">
        <f>SUM($F177:I177)</f>
        <v>7</v>
      </c>
      <c r="Q177" s="308">
        <f>SUM($F177:J177)</f>
        <v>9</v>
      </c>
      <c r="R177" s="308">
        <f>SUM($F177:K177)</f>
        <v>10</v>
      </c>
      <c r="S177" s="308">
        <f>SUM($F177:L177)</f>
        <v>12</v>
      </c>
      <c r="T177" s="308"/>
      <c r="U177" s="307"/>
      <c r="V177" s="306" t="str">
        <f t="shared" si="309"/>
        <v>D</v>
      </c>
      <c r="W177" s="306" t="str">
        <f t="shared" ca="1" si="310"/>
        <v>E</v>
      </c>
      <c r="X177" s="306" t="str">
        <f t="shared" ca="1" si="332"/>
        <v>Gb</v>
      </c>
      <c r="Y177" s="306" t="str">
        <f t="shared" ca="1" si="333"/>
        <v>G</v>
      </c>
      <c r="Z177" s="306" t="str">
        <f t="shared" ca="1" si="334"/>
        <v>A</v>
      </c>
      <c r="AA177" s="306" t="str">
        <f t="shared" ca="1" si="335"/>
        <v>B</v>
      </c>
      <c r="AB177" s="306" t="str">
        <f t="shared" ca="1" si="336"/>
        <v>C</v>
      </c>
      <c r="AC177" s="306"/>
      <c r="AD177" s="307">
        <f t="shared" si="317"/>
        <v>68</v>
      </c>
      <c r="AE177" s="307">
        <f t="shared" ca="1" si="285"/>
        <v>69</v>
      </c>
      <c r="AF177" s="307">
        <f t="shared" ca="1" si="286"/>
        <v>169</v>
      </c>
      <c r="AG177" s="307">
        <f t="shared" ca="1" si="302"/>
        <v>71</v>
      </c>
      <c r="AH177" s="307">
        <f t="shared" ca="1" si="303"/>
        <v>65</v>
      </c>
      <c r="AI177" s="307">
        <f t="shared" ca="1" si="304"/>
        <v>66</v>
      </c>
      <c r="AJ177" s="307">
        <f t="shared" ca="1" si="305"/>
        <v>67</v>
      </c>
      <c r="AK177" s="307"/>
      <c r="AL177" s="294" t="str">
        <f>_xlfn.CONCAT(V177," maj")</f>
        <v>D maj</v>
      </c>
      <c r="AM177" s="294" t="str">
        <f ca="1">_xlfn.CONCAT(W177," min")</f>
        <v>E min</v>
      </c>
      <c r="AN177" s="294" t="str">
        <f ca="1">_xlfn.CONCAT(X177," dim")</f>
        <v>Gb dim</v>
      </c>
      <c r="AO177" s="294" t="str">
        <f ca="1">_xlfn.CONCAT(Y177," maj")</f>
        <v>G maj</v>
      </c>
      <c r="AP177" s="294" t="str">
        <f ca="1">_xlfn.CONCAT(Z177," min")</f>
        <v>A min</v>
      </c>
      <c r="AQ177" s="294" t="str">
        <f ca="1">_xlfn.CONCAT(AA177," min")</f>
        <v>B min</v>
      </c>
      <c r="AR177" s="294" t="str">
        <f ca="1">_xlfn.CONCAT(AB177," maj")</f>
        <v>C maj</v>
      </c>
      <c r="AS177" s="294"/>
      <c r="AT177" s="294" t="str">
        <f t="shared" ca="1" si="341"/>
        <v/>
      </c>
      <c r="AU177" s="294" t="str">
        <f t="shared" ca="1" si="341"/>
        <v/>
      </c>
      <c r="AV177" s="294" t="str">
        <f t="shared" ca="1" si="341"/>
        <v/>
      </c>
      <c r="AW177" s="294" t="str">
        <f t="shared" ca="1" si="341"/>
        <v/>
      </c>
      <c r="AX177" s="294" t="str">
        <f t="shared" ca="1" si="341"/>
        <v/>
      </c>
      <c r="AY177" s="294" t="str">
        <f t="shared" ca="1" si="341"/>
        <v/>
      </c>
      <c r="AZ177" s="294" t="str">
        <f t="shared" ca="1" si="341"/>
        <v/>
      </c>
      <c r="BA177" s="294">
        <f t="shared" ca="1" si="341"/>
        <v>1</v>
      </c>
      <c r="BB177" s="294" t="str">
        <f t="shared" ca="1" si="341"/>
        <v/>
      </c>
      <c r="BC177" s="294" t="str">
        <f t="shared" ca="1" si="341"/>
        <v/>
      </c>
      <c r="BD177" s="294" t="str">
        <f t="shared" ca="1" si="341"/>
        <v/>
      </c>
      <c r="BE177" s="294" t="str">
        <f t="shared" ca="1" si="341"/>
        <v/>
      </c>
      <c r="BF177" s="289">
        <f t="shared" ca="1" si="318"/>
        <v>1</v>
      </c>
      <c r="BG177" s="302">
        <f t="shared" ca="1" si="319"/>
        <v>14.285714285714285</v>
      </c>
      <c r="BH177" s="289" t="str">
        <f t="shared" ca="1" si="320"/>
        <v/>
      </c>
      <c r="BI177" s="289" t="str">
        <f t="shared" ca="1" si="321"/>
        <v/>
      </c>
      <c r="BJ177" s="289" t="str">
        <f t="shared" ca="1" si="322"/>
        <v/>
      </c>
      <c r="BK177" s="289" t="str">
        <f t="shared" ca="1" si="323"/>
        <v/>
      </c>
      <c r="BL177" s="289" t="str">
        <f t="shared" ca="1" si="324"/>
        <v/>
      </c>
      <c r="BM177" s="289" t="str">
        <f t="shared" ca="1" si="325"/>
        <v/>
      </c>
      <c r="BN177" s="289" t="str">
        <f t="shared" ca="1" si="326"/>
        <v/>
      </c>
      <c r="BO177" s="289" t="str">
        <f t="shared" ca="1" si="327"/>
        <v/>
      </c>
      <c r="BP177" s="289"/>
      <c r="BQ177" s="83">
        <f t="shared" ca="1" si="338"/>
        <v>6</v>
      </c>
      <c r="BR177" s="82">
        <f t="shared" ca="1" si="339"/>
        <v>68</v>
      </c>
      <c r="BS177" s="83">
        <f t="shared" ca="1" si="340"/>
        <v>528</v>
      </c>
      <c r="BT177" s="52" t="str">
        <f t="shared" ca="1" si="383"/>
        <v>A537</v>
      </c>
      <c r="BU177" s="51"/>
      <c r="BV177" s="52" t="str">
        <f t="shared" ca="1" si="384"/>
        <v>A537</v>
      </c>
      <c r="BW177" s="84">
        <f ca="1">VLOOKUP($BJ$6,INDIRECT($BT177):$BP$861,2,FALSE)</f>
        <v>529</v>
      </c>
      <c r="BX177" s="79" t="str">
        <f t="shared" ca="1" si="369"/>
        <v>Locrian 2 {or 2 or 9} (also Semilocrian)</v>
      </c>
      <c r="BY177" s="78" t="str">
        <f t="shared" ca="1" si="370"/>
        <v>G</v>
      </c>
      <c r="BZ177" s="78" t="str">
        <f t="shared" ca="1" si="371"/>
        <v>G</v>
      </c>
      <c r="CA177" s="78" t="str">
        <f t="shared" ca="1" si="372"/>
        <v>A</v>
      </c>
      <c r="CB177" s="78" t="str">
        <f t="shared" ca="1" si="373"/>
        <v>Bb</v>
      </c>
      <c r="CC177" s="78" t="str">
        <f t="shared" ca="1" si="343"/>
        <v>C</v>
      </c>
      <c r="CD177" s="78" t="str">
        <f t="shared" ca="1" si="344"/>
        <v>Db</v>
      </c>
      <c r="CE177" s="78" t="str">
        <f t="shared" ca="1" si="345"/>
        <v>Eb</v>
      </c>
      <c r="CF177" s="78" t="str">
        <f t="shared" ca="1" si="346"/>
        <v>F</v>
      </c>
      <c r="CG177" s="78" t="str">
        <f t="shared" ca="1" si="347"/>
        <v/>
      </c>
      <c r="CH177" s="79" t="str">
        <f t="shared" ca="1" si="348"/>
        <v>G dim</v>
      </c>
      <c r="CI177" s="79" t="str">
        <f t="shared" ca="1" si="349"/>
        <v>A dim</v>
      </c>
      <c r="CJ177" s="79" t="str">
        <f t="shared" ca="1" si="350"/>
        <v>Bb min</v>
      </c>
      <c r="CK177" s="79" t="str">
        <f t="shared" ca="1" si="351"/>
        <v>C min</v>
      </c>
      <c r="CL177" s="79" t="str">
        <f t="shared" ca="1" si="352"/>
        <v>Db aug</v>
      </c>
      <c r="CM177" s="79" t="str">
        <f t="shared" ca="1" si="353"/>
        <v>Eb maj</v>
      </c>
      <c r="CN177" s="79" t="str">
        <f t="shared" ca="1" si="354"/>
        <v>F maj</v>
      </c>
      <c r="CO177" s="79" t="str">
        <f t="shared" ca="1" si="355"/>
        <v/>
      </c>
      <c r="CP177" s="80">
        <f t="shared" ca="1" si="374"/>
        <v>42.857142857142854</v>
      </c>
      <c r="CQ177" s="78">
        <f t="shared" ca="1" si="375"/>
        <v>6</v>
      </c>
      <c r="DA177" s="81">
        <f t="shared" ref="DA177:DA213" ca="1" si="387">IF(DB177="","",DA176)</f>
        <v>6</v>
      </c>
      <c r="DB177" s="82">
        <f t="shared" ref="DB177:DB213" ca="1" si="388">IF(DC177="","",DB176+1)</f>
        <v>68</v>
      </c>
      <c r="DC177" s="83">
        <f t="shared" ref="DC177:DC213" ca="1" si="389">IF(DG176=DC176,"",DG176)</f>
        <v>528</v>
      </c>
      <c r="DD177" s="52" t="str">
        <f t="shared" ca="1" si="385"/>
        <v>A537</v>
      </c>
      <c r="DE177" s="51"/>
      <c r="DF177" s="52" t="str">
        <f t="shared" ca="1" si="386"/>
        <v>A537</v>
      </c>
      <c r="DG177" s="84">
        <f ca="1">VLOOKUP($BJ$6,INDIRECT($BT177):$BP$861,2,FALSE)</f>
        <v>529</v>
      </c>
      <c r="DH177" s="79" t="str">
        <f t="shared" ca="1" si="376"/>
        <v>Locrian 2 {or 2 or 9} (also Semilocrian)</v>
      </c>
      <c r="DI177" s="78" t="str">
        <f t="shared" ca="1" si="377"/>
        <v>G</v>
      </c>
      <c r="DJ177" s="78" t="str">
        <f t="shared" ca="1" si="378"/>
        <v>G</v>
      </c>
      <c r="DK177" s="78" t="str">
        <f t="shared" ca="1" si="379"/>
        <v>A</v>
      </c>
      <c r="DL177" s="78" t="str">
        <f t="shared" ca="1" si="380"/>
        <v>Bb</v>
      </c>
      <c r="DM177" s="78" t="str">
        <f t="shared" ca="1" si="356"/>
        <v>C</v>
      </c>
      <c r="DN177" s="78" t="str">
        <f t="shared" ca="1" si="357"/>
        <v>Db</v>
      </c>
      <c r="DO177" s="78" t="str">
        <f t="shared" ca="1" si="358"/>
        <v>Eb</v>
      </c>
      <c r="DP177" s="78" t="str">
        <f t="shared" ca="1" si="359"/>
        <v>F</v>
      </c>
      <c r="DQ177" s="78" t="str">
        <f t="shared" ca="1" si="360"/>
        <v/>
      </c>
      <c r="DR177" s="79" t="str">
        <f t="shared" ca="1" si="361"/>
        <v>G dim</v>
      </c>
      <c r="DS177" s="79" t="str">
        <f t="shared" ca="1" si="362"/>
        <v>A dim</v>
      </c>
      <c r="DT177" s="79" t="str">
        <f t="shared" ca="1" si="363"/>
        <v>Bb min</v>
      </c>
      <c r="DU177" s="79" t="str">
        <f t="shared" ca="1" si="364"/>
        <v>C min</v>
      </c>
      <c r="DV177" s="79" t="str">
        <f t="shared" ca="1" si="365"/>
        <v>Db aug</v>
      </c>
      <c r="DW177" s="79" t="str">
        <f t="shared" ca="1" si="366"/>
        <v>Eb maj</v>
      </c>
      <c r="DX177" s="79" t="str">
        <f t="shared" ca="1" si="367"/>
        <v>F maj</v>
      </c>
      <c r="DY177" s="79" t="str">
        <f t="shared" ca="1" si="368"/>
        <v/>
      </c>
      <c r="DZ177" s="80">
        <f t="shared" ca="1" si="381"/>
        <v>42.857142857142854</v>
      </c>
      <c r="EA177" s="78">
        <f t="shared" ca="1" si="382"/>
        <v>6</v>
      </c>
    </row>
    <row r="178" spans="1:131" s="85" customFormat="1" ht="16.2" thickBot="1" x14ac:dyDescent="0.35">
      <c r="A178" s="289" t="str">
        <f t="shared" ca="1" si="276"/>
        <v/>
      </c>
      <c r="B178" s="306">
        <f t="shared" si="298"/>
        <v>170</v>
      </c>
      <c r="C178" s="307" t="s">
        <v>28</v>
      </c>
      <c r="D178" s="306" t="s">
        <v>73</v>
      </c>
      <c r="E178" s="306">
        <v>7</v>
      </c>
      <c r="F178" s="308">
        <v>1</v>
      </c>
      <c r="G178" s="308">
        <v>3</v>
      </c>
      <c r="H178" s="308">
        <v>1</v>
      </c>
      <c r="I178" s="308">
        <v>2</v>
      </c>
      <c r="J178" s="308">
        <v>2</v>
      </c>
      <c r="K178" s="308">
        <v>1</v>
      </c>
      <c r="L178" s="308">
        <v>2</v>
      </c>
      <c r="M178" s="308"/>
      <c r="N178" s="308">
        <f>SUM($F178:G178)</f>
        <v>4</v>
      </c>
      <c r="O178" s="308">
        <f>SUM($F178:H178)</f>
        <v>5</v>
      </c>
      <c r="P178" s="308">
        <f>SUM($F178:I178)</f>
        <v>7</v>
      </c>
      <c r="Q178" s="308">
        <f>SUM($F178:J178)</f>
        <v>9</v>
      </c>
      <c r="R178" s="308">
        <f>SUM($F178:K178)</f>
        <v>10</v>
      </c>
      <c r="S178" s="308">
        <f>SUM($F178:L178)</f>
        <v>12</v>
      </c>
      <c r="T178" s="308"/>
      <c r="U178" s="307"/>
      <c r="V178" s="306" t="str">
        <f t="shared" si="309"/>
        <v>D</v>
      </c>
      <c r="W178" s="306" t="str">
        <f t="shared" ca="1" si="310"/>
        <v>Eb</v>
      </c>
      <c r="X178" s="306" t="str">
        <f t="shared" ca="1" si="332"/>
        <v>Gb</v>
      </c>
      <c r="Y178" s="306" t="str">
        <f t="shared" ca="1" si="333"/>
        <v>G</v>
      </c>
      <c r="Z178" s="306" t="str">
        <f t="shared" ca="1" si="334"/>
        <v>A</v>
      </c>
      <c r="AA178" s="306" t="str">
        <f t="shared" ca="1" si="335"/>
        <v>B</v>
      </c>
      <c r="AB178" s="306" t="str">
        <f t="shared" ca="1" si="336"/>
        <v>C</v>
      </c>
      <c r="AC178" s="306"/>
      <c r="AD178" s="307">
        <f t="shared" si="317"/>
        <v>68</v>
      </c>
      <c r="AE178" s="307">
        <f t="shared" ca="1" si="285"/>
        <v>167</v>
      </c>
      <c r="AF178" s="307">
        <f t="shared" ca="1" si="286"/>
        <v>169</v>
      </c>
      <c r="AG178" s="307">
        <f t="shared" ca="1" si="302"/>
        <v>71</v>
      </c>
      <c r="AH178" s="307">
        <f t="shared" ca="1" si="303"/>
        <v>65</v>
      </c>
      <c r="AI178" s="307">
        <f t="shared" ca="1" si="304"/>
        <v>66</v>
      </c>
      <c r="AJ178" s="307">
        <f t="shared" ca="1" si="305"/>
        <v>67</v>
      </c>
      <c r="AK178" s="307"/>
      <c r="AL178" s="294" t="str">
        <f>_xlfn.CONCAT(V178," maj")</f>
        <v>D maj</v>
      </c>
      <c r="AM178" s="294" t="str">
        <f ca="1">_xlfn.CONCAT(W178," aug")</f>
        <v>Eb aug</v>
      </c>
      <c r="AN178" s="294" t="str">
        <f ca="1">_xlfn.CONCAT(X178," dim")</f>
        <v>Gb dim</v>
      </c>
      <c r="AO178" s="294" t="str">
        <f ca="1">_xlfn.CONCAT(Y178," maj")</f>
        <v>G maj</v>
      </c>
      <c r="AP178" s="294" t="str">
        <f ca="1">_xlfn.CONCAT(Z178," dim")</f>
        <v>A dim</v>
      </c>
      <c r="AQ178" s="294" t="str">
        <f ca="1">_xlfn.CONCAT(AA178," maj")</f>
        <v>B maj</v>
      </c>
      <c r="AR178" s="294" t="str">
        <f ca="1">_xlfn.CONCAT(AB178," min")</f>
        <v>C min</v>
      </c>
      <c r="AS178" s="294"/>
      <c r="AT178" s="294" t="str">
        <f t="shared" ca="1" si="341"/>
        <v/>
      </c>
      <c r="AU178" s="294" t="str">
        <f t="shared" ca="1" si="341"/>
        <v/>
      </c>
      <c r="AV178" s="294" t="str">
        <f t="shared" ca="1" si="341"/>
        <v/>
      </c>
      <c r="AW178" s="294">
        <f t="shared" ca="1" si="341"/>
        <v>1</v>
      </c>
      <c r="AX178" s="294" t="str">
        <f t="shared" ca="1" si="341"/>
        <v/>
      </c>
      <c r="AY178" s="294" t="str">
        <f t="shared" ca="1" si="341"/>
        <v/>
      </c>
      <c r="AZ178" s="294" t="str">
        <f t="shared" ca="1" si="341"/>
        <v/>
      </c>
      <c r="BA178" s="294">
        <f t="shared" ca="1" si="341"/>
        <v>1</v>
      </c>
      <c r="BB178" s="294" t="str">
        <f t="shared" ca="1" si="341"/>
        <v/>
      </c>
      <c r="BC178" s="294" t="str">
        <f t="shared" ca="1" si="341"/>
        <v/>
      </c>
      <c r="BD178" s="294" t="str">
        <f t="shared" ca="1" si="341"/>
        <v/>
      </c>
      <c r="BE178" s="294" t="str">
        <f t="shared" ca="1" si="341"/>
        <v/>
      </c>
      <c r="BF178" s="289">
        <f t="shared" ca="1" si="318"/>
        <v>2</v>
      </c>
      <c r="BG178" s="302">
        <f t="shared" ca="1" si="319"/>
        <v>28.571428571428569</v>
      </c>
      <c r="BH178" s="289" t="str">
        <f t="shared" ca="1" si="320"/>
        <v/>
      </c>
      <c r="BI178" s="289" t="str">
        <f t="shared" ca="1" si="321"/>
        <v/>
      </c>
      <c r="BJ178" s="289" t="str">
        <f t="shared" ca="1" si="322"/>
        <v/>
      </c>
      <c r="BK178" s="289" t="str">
        <f t="shared" ca="1" si="323"/>
        <v/>
      </c>
      <c r="BL178" s="289" t="str">
        <f t="shared" ca="1" si="324"/>
        <v/>
      </c>
      <c r="BM178" s="289" t="str">
        <f t="shared" ca="1" si="325"/>
        <v/>
      </c>
      <c r="BN178" s="289" t="str">
        <f t="shared" ca="1" si="326"/>
        <v/>
      </c>
      <c r="BO178" s="289" t="str">
        <f t="shared" ca="1" si="327"/>
        <v/>
      </c>
      <c r="BP178" s="289"/>
      <c r="BQ178" s="83">
        <f t="shared" ca="1" si="338"/>
        <v>6</v>
      </c>
      <c r="BR178" s="82">
        <f t="shared" ca="1" si="339"/>
        <v>69</v>
      </c>
      <c r="BS178" s="83">
        <f t="shared" ca="1" si="340"/>
        <v>529</v>
      </c>
      <c r="BT178" s="52" t="str">
        <f t="shared" ca="1" si="383"/>
        <v>A538</v>
      </c>
      <c r="BU178" s="51"/>
      <c r="BV178" s="52" t="str">
        <f t="shared" ca="1" si="384"/>
        <v>A540</v>
      </c>
      <c r="BW178" s="84">
        <f ca="1">VLOOKUP($BJ$6,INDIRECT($BT178):$BP$861,2,FALSE)</f>
        <v>532</v>
      </c>
      <c r="BX178" s="79" t="str">
        <f t="shared" ca="1" si="369"/>
        <v>Superlocrian (or Altered)</v>
      </c>
      <c r="BY178" s="78" t="str">
        <f t="shared" ca="1" si="370"/>
        <v>G</v>
      </c>
      <c r="BZ178" s="78" t="str">
        <f t="shared" ca="1" si="371"/>
        <v>G</v>
      </c>
      <c r="CA178" s="78" t="str">
        <f t="shared" ca="1" si="372"/>
        <v>Ab</v>
      </c>
      <c r="CB178" s="78" t="str">
        <f t="shared" ca="1" si="373"/>
        <v>Bb</v>
      </c>
      <c r="CC178" s="78" t="str">
        <f t="shared" ca="1" si="343"/>
        <v>B</v>
      </c>
      <c r="CD178" s="78" t="str">
        <f t="shared" ca="1" si="344"/>
        <v>Db</v>
      </c>
      <c r="CE178" s="78" t="str">
        <f t="shared" ca="1" si="345"/>
        <v>Eb</v>
      </c>
      <c r="CF178" s="78" t="str">
        <f t="shared" ca="1" si="346"/>
        <v>F</v>
      </c>
      <c r="CG178" s="78" t="str">
        <f t="shared" ca="1" si="347"/>
        <v/>
      </c>
      <c r="CH178" s="79" t="str">
        <f t="shared" ca="1" si="348"/>
        <v>G dim</v>
      </c>
      <c r="CI178" s="79" t="str">
        <f t="shared" ca="1" si="349"/>
        <v>Ab min</v>
      </c>
      <c r="CJ178" s="79" t="str">
        <f t="shared" ca="1" si="350"/>
        <v>Bb min</v>
      </c>
      <c r="CK178" s="79" t="str">
        <f t="shared" ca="1" si="351"/>
        <v>B aug</v>
      </c>
      <c r="CL178" s="79" t="str">
        <f t="shared" ca="1" si="352"/>
        <v>Db maj</v>
      </c>
      <c r="CM178" s="79" t="str">
        <f t="shared" ca="1" si="353"/>
        <v>Eb maj</v>
      </c>
      <c r="CN178" s="79" t="str">
        <f t="shared" ca="1" si="354"/>
        <v>F dim</v>
      </c>
      <c r="CO178" s="79" t="str">
        <f t="shared" ca="1" si="355"/>
        <v/>
      </c>
      <c r="CP178" s="80">
        <f t="shared" ca="1" si="374"/>
        <v>42.857142857142854</v>
      </c>
      <c r="CQ178" s="78">
        <f t="shared" ca="1" si="375"/>
        <v>6</v>
      </c>
      <c r="DA178" s="81">
        <f t="shared" ca="1" si="387"/>
        <v>6</v>
      </c>
      <c r="DB178" s="82">
        <f t="shared" ca="1" si="388"/>
        <v>69</v>
      </c>
      <c r="DC178" s="83">
        <f t="shared" ca="1" si="389"/>
        <v>529</v>
      </c>
      <c r="DD178" s="52" t="str">
        <f t="shared" ca="1" si="385"/>
        <v>A538</v>
      </c>
      <c r="DE178" s="51"/>
      <c r="DF178" s="52" t="str">
        <f t="shared" ca="1" si="386"/>
        <v>A540</v>
      </c>
      <c r="DG178" s="84">
        <f ca="1">VLOOKUP($BJ$6,INDIRECT($BT178):$BP$861,2,FALSE)</f>
        <v>532</v>
      </c>
      <c r="DH178" s="79" t="str">
        <f t="shared" ca="1" si="376"/>
        <v>Superlocrian (or Altered)</v>
      </c>
      <c r="DI178" s="78" t="str">
        <f t="shared" ca="1" si="377"/>
        <v>G</v>
      </c>
      <c r="DJ178" s="78" t="str">
        <f t="shared" ca="1" si="378"/>
        <v>G</v>
      </c>
      <c r="DK178" s="78" t="str">
        <f t="shared" ca="1" si="379"/>
        <v>Ab</v>
      </c>
      <c r="DL178" s="78" t="str">
        <f t="shared" ca="1" si="380"/>
        <v>Bb</v>
      </c>
      <c r="DM178" s="78" t="str">
        <f t="shared" ca="1" si="356"/>
        <v>B</v>
      </c>
      <c r="DN178" s="78" t="str">
        <f t="shared" ca="1" si="357"/>
        <v>Db</v>
      </c>
      <c r="DO178" s="78" t="str">
        <f t="shared" ca="1" si="358"/>
        <v>Eb</v>
      </c>
      <c r="DP178" s="78" t="str">
        <f t="shared" ca="1" si="359"/>
        <v>F</v>
      </c>
      <c r="DQ178" s="78" t="str">
        <f t="shared" ca="1" si="360"/>
        <v/>
      </c>
      <c r="DR178" s="79" t="str">
        <f t="shared" ca="1" si="361"/>
        <v>G dim</v>
      </c>
      <c r="DS178" s="79" t="str">
        <f t="shared" ca="1" si="362"/>
        <v>Ab min</v>
      </c>
      <c r="DT178" s="79" t="str">
        <f t="shared" ca="1" si="363"/>
        <v>Bb min</v>
      </c>
      <c r="DU178" s="79" t="str">
        <f t="shared" ca="1" si="364"/>
        <v>B aug</v>
      </c>
      <c r="DV178" s="79" t="str">
        <f t="shared" ca="1" si="365"/>
        <v>Db maj</v>
      </c>
      <c r="DW178" s="79" t="str">
        <f t="shared" ca="1" si="366"/>
        <v>Eb maj</v>
      </c>
      <c r="DX178" s="79" t="str">
        <f t="shared" ca="1" si="367"/>
        <v>F dim</v>
      </c>
      <c r="DY178" s="79" t="str">
        <f t="shared" ca="1" si="368"/>
        <v/>
      </c>
      <c r="DZ178" s="80">
        <f t="shared" ca="1" si="381"/>
        <v>42.857142857142854</v>
      </c>
      <c r="EA178" s="78">
        <f t="shared" ca="1" si="382"/>
        <v>6</v>
      </c>
    </row>
    <row r="179" spans="1:131" s="85" customFormat="1" ht="16.2" thickBot="1" x14ac:dyDescent="0.35">
      <c r="A179" s="289" t="str">
        <f t="shared" ca="1" si="276"/>
        <v/>
      </c>
      <c r="B179" s="306">
        <f t="shared" si="298"/>
        <v>171</v>
      </c>
      <c r="C179" s="307" t="s">
        <v>277</v>
      </c>
      <c r="D179" s="306" t="s">
        <v>73</v>
      </c>
      <c r="E179" s="306">
        <v>7</v>
      </c>
      <c r="F179" s="308">
        <v>2</v>
      </c>
      <c r="G179" s="308">
        <v>2</v>
      </c>
      <c r="H179" s="308">
        <v>1</v>
      </c>
      <c r="I179" s="308">
        <v>2</v>
      </c>
      <c r="J179" s="308">
        <v>1</v>
      </c>
      <c r="K179" s="308">
        <v>2</v>
      </c>
      <c r="L179" s="308">
        <v>2</v>
      </c>
      <c r="M179" s="308"/>
      <c r="N179" s="308">
        <f>SUM($F179:G179)</f>
        <v>4</v>
      </c>
      <c r="O179" s="308">
        <f>SUM($F179:H179)</f>
        <v>5</v>
      </c>
      <c r="P179" s="308">
        <f>SUM($F179:I179)</f>
        <v>7</v>
      </c>
      <c r="Q179" s="308">
        <f>SUM($F179:J179)</f>
        <v>8</v>
      </c>
      <c r="R179" s="308">
        <f>SUM($F179:K179)</f>
        <v>10</v>
      </c>
      <c r="S179" s="308">
        <f>SUM($F179:L179)</f>
        <v>12</v>
      </c>
      <c r="T179" s="308"/>
      <c r="U179" s="307"/>
      <c r="V179" s="306" t="str">
        <f t="shared" si="309"/>
        <v>D</v>
      </c>
      <c r="W179" s="306" t="str">
        <f t="shared" ca="1" si="310"/>
        <v>E</v>
      </c>
      <c r="X179" s="306" t="str">
        <f t="shared" ca="1" si="332"/>
        <v>Gb</v>
      </c>
      <c r="Y179" s="306" t="str">
        <f t="shared" ca="1" si="333"/>
        <v>G</v>
      </c>
      <c r="Z179" s="306" t="str">
        <f t="shared" ca="1" si="334"/>
        <v>A</v>
      </c>
      <c r="AA179" s="306" t="str">
        <f t="shared" ca="1" si="335"/>
        <v>Bb</v>
      </c>
      <c r="AB179" s="306" t="str">
        <f t="shared" ca="1" si="336"/>
        <v>C</v>
      </c>
      <c r="AC179" s="306"/>
      <c r="AD179" s="307">
        <f t="shared" si="317"/>
        <v>68</v>
      </c>
      <c r="AE179" s="307">
        <f t="shared" ca="1" si="285"/>
        <v>69</v>
      </c>
      <c r="AF179" s="307">
        <f t="shared" ca="1" si="286"/>
        <v>169</v>
      </c>
      <c r="AG179" s="307">
        <f t="shared" ca="1" si="302"/>
        <v>71</v>
      </c>
      <c r="AH179" s="307">
        <f t="shared" ca="1" si="303"/>
        <v>65</v>
      </c>
      <c r="AI179" s="307">
        <f t="shared" ca="1" si="304"/>
        <v>164</v>
      </c>
      <c r="AJ179" s="307">
        <f t="shared" ca="1" si="305"/>
        <v>67</v>
      </c>
      <c r="AK179" s="307"/>
      <c r="AL179" s="294" t="str">
        <f>_xlfn.CONCAT(V179," maj")</f>
        <v>D maj</v>
      </c>
      <c r="AM179" s="294" t="str">
        <f ca="1">_xlfn.CONCAT(W179," dim")</f>
        <v>E dim</v>
      </c>
      <c r="AN179" s="294" t="str">
        <f ca="1">_xlfn.CONCAT(X179," dim")</f>
        <v>Gb dim</v>
      </c>
      <c r="AO179" s="294" t="str">
        <f ca="1">_xlfn.CONCAT(Y179," min")</f>
        <v>G min</v>
      </c>
      <c r="AP179" s="294" t="str">
        <f ca="1">_xlfn.CONCAT(Z179," min")</f>
        <v>A min</v>
      </c>
      <c r="AQ179" s="294" t="str">
        <f ca="1">_xlfn.CONCAT(AA179," aug")</f>
        <v>Bb aug</v>
      </c>
      <c r="AR179" s="294" t="str">
        <f ca="1">_xlfn.CONCAT(AB179," maj")</f>
        <v>C maj</v>
      </c>
      <c r="AS179" s="294"/>
      <c r="AT179" s="294" t="str">
        <f t="shared" ca="1" si="341"/>
        <v/>
      </c>
      <c r="AU179" s="294" t="str">
        <f t="shared" ca="1" si="341"/>
        <v/>
      </c>
      <c r="AV179" s="294" t="str">
        <f t="shared" ca="1" si="341"/>
        <v/>
      </c>
      <c r="AW179" s="294" t="str">
        <f t="shared" ca="1" si="341"/>
        <v/>
      </c>
      <c r="AX179" s="294" t="str">
        <f t="shared" ca="1" si="341"/>
        <v/>
      </c>
      <c r="AY179" s="294" t="str">
        <f t="shared" ca="1" si="341"/>
        <v/>
      </c>
      <c r="AZ179" s="294" t="str">
        <f t="shared" ca="1" si="341"/>
        <v/>
      </c>
      <c r="BA179" s="294">
        <f t="shared" ca="1" si="341"/>
        <v>1</v>
      </c>
      <c r="BB179" s="294" t="str">
        <f t="shared" ca="1" si="341"/>
        <v/>
      </c>
      <c r="BC179" s="294" t="str">
        <f t="shared" ca="1" si="341"/>
        <v/>
      </c>
      <c r="BD179" s="294" t="str">
        <f t="shared" ca="1" si="341"/>
        <v/>
      </c>
      <c r="BE179" s="294" t="str">
        <f t="shared" ca="1" si="341"/>
        <v/>
      </c>
      <c r="BF179" s="289">
        <f t="shared" ca="1" si="318"/>
        <v>1</v>
      </c>
      <c r="BG179" s="302">
        <f t="shared" ca="1" si="319"/>
        <v>14.285714285714285</v>
      </c>
      <c r="BH179" s="289" t="str">
        <f t="shared" ca="1" si="320"/>
        <v/>
      </c>
      <c r="BI179" s="289" t="str">
        <f t="shared" ca="1" si="321"/>
        <v/>
      </c>
      <c r="BJ179" s="289" t="str">
        <f t="shared" ca="1" si="322"/>
        <v/>
      </c>
      <c r="BK179" s="289" t="str">
        <f t="shared" ca="1" si="323"/>
        <v/>
      </c>
      <c r="BL179" s="289" t="str">
        <f t="shared" ca="1" si="324"/>
        <v/>
      </c>
      <c r="BM179" s="289" t="str">
        <f t="shared" ca="1" si="325"/>
        <v/>
      </c>
      <c r="BN179" s="289" t="str">
        <f t="shared" ca="1" si="326"/>
        <v/>
      </c>
      <c r="BO179" s="289" t="str">
        <f t="shared" ca="1" si="327"/>
        <v/>
      </c>
      <c r="BP179" s="289"/>
      <c r="BQ179" s="83">
        <f t="shared" ca="1" si="338"/>
        <v>6</v>
      </c>
      <c r="BR179" s="82">
        <f t="shared" ca="1" si="339"/>
        <v>70</v>
      </c>
      <c r="BS179" s="83">
        <f t="shared" ca="1" si="340"/>
        <v>532</v>
      </c>
      <c r="BT179" s="52" t="str">
        <f t="shared" ca="1" si="383"/>
        <v>A541</v>
      </c>
      <c r="BU179" s="51"/>
      <c r="BV179" s="52" t="str">
        <f t="shared" ca="1" si="384"/>
        <v>A545</v>
      </c>
      <c r="BW179" s="84">
        <f ca="1">VLOOKUP($BJ$6,INDIRECT($BT179):$BP$861,2,FALSE)</f>
        <v>537</v>
      </c>
      <c r="BX179" s="79" t="str">
        <f t="shared" ca="1" si="369"/>
        <v>Arabian</v>
      </c>
      <c r="BY179" s="78" t="str">
        <f t="shared" ca="1" si="370"/>
        <v>G</v>
      </c>
      <c r="BZ179" s="78" t="str">
        <f t="shared" ca="1" si="371"/>
        <v>G</v>
      </c>
      <c r="CA179" s="78" t="str">
        <f t="shared" ca="1" si="372"/>
        <v>A</v>
      </c>
      <c r="CB179" s="78" t="str">
        <f t="shared" ca="1" si="373"/>
        <v>B</v>
      </c>
      <c r="CC179" s="78" t="str">
        <f t="shared" ca="1" si="343"/>
        <v>C</v>
      </c>
      <c r="CD179" s="78" t="str">
        <f t="shared" ca="1" si="344"/>
        <v>Db</v>
      </c>
      <c r="CE179" s="78" t="str">
        <f t="shared" ca="1" si="345"/>
        <v>Eb</v>
      </c>
      <c r="CF179" s="78" t="str">
        <f t="shared" ca="1" si="346"/>
        <v>F</v>
      </c>
      <c r="CG179" s="78" t="str">
        <f t="shared" ca="1" si="347"/>
        <v/>
      </c>
      <c r="CH179" s="79" t="str">
        <f t="shared" ca="1" si="348"/>
        <v>G alt b</v>
      </c>
      <c r="CI179" s="79" t="str">
        <f t="shared" ca="1" si="349"/>
        <v>A dim</v>
      </c>
      <c r="CJ179" s="79" t="str">
        <f t="shared" ca="1" si="350"/>
        <v>*Db7</v>
      </c>
      <c r="CK179" s="79" t="str">
        <f t="shared" ca="1" si="351"/>
        <v>C min</v>
      </c>
      <c r="CL179" s="79" t="str">
        <f t="shared" ca="1" si="352"/>
        <v>Db aug</v>
      </c>
      <c r="CM179" s="79" t="str">
        <f t="shared" ca="1" si="353"/>
        <v>Eb aug</v>
      </c>
      <c r="CN179" s="79" t="str">
        <f t="shared" ca="1" si="354"/>
        <v>F maj</v>
      </c>
      <c r="CO179" s="79" t="str">
        <f t="shared" ca="1" si="355"/>
        <v/>
      </c>
      <c r="CP179" s="80">
        <f t="shared" ca="1" si="374"/>
        <v>42.857142857142854</v>
      </c>
      <c r="CQ179" s="78">
        <f t="shared" ca="1" si="375"/>
        <v>6</v>
      </c>
      <c r="DA179" s="81">
        <f t="shared" ca="1" si="387"/>
        <v>6</v>
      </c>
      <c r="DB179" s="82">
        <f t="shared" ca="1" si="388"/>
        <v>70</v>
      </c>
      <c r="DC179" s="83">
        <f t="shared" ca="1" si="389"/>
        <v>532</v>
      </c>
      <c r="DD179" s="52" t="str">
        <f t="shared" ca="1" si="385"/>
        <v>A541</v>
      </c>
      <c r="DE179" s="51"/>
      <c r="DF179" s="52" t="str">
        <f t="shared" ca="1" si="386"/>
        <v>A545</v>
      </c>
      <c r="DG179" s="84">
        <f ca="1">VLOOKUP($BJ$6,INDIRECT($BT179):$BP$861,2,FALSE)</f>
        <v>537</v>
      </c>
      <c r="DH179" s="79" t="str">
        <f t="shared" ca="1" si="376"/>
        <v>Arabian</v>
      </c>
      <c r="DI179" s="78" t="str">
        <f t="shared" ca="1" si="377"/>
        <v>G</v>
      </c>
      <c r="DJ179" s="78" t="str">
        <f t="shared" ca="1" si="378"/>
        <v>G</v>
      </c>
      <c r="DK179" s="78" t="str">
        <f t="shared" ca="1" si="379"/>
        <v>A</v>
      </c>
      <c r="DL179" s="78" t="str">
        <f t="shared" ca="1" si="380"/>
        <v>B</v>
      </c>
      <c r="DM179" s="78" t="str">
        <f t="shared" ca="1" si="356"/>
        <v>C</v>
      </c>
      <c r="DN179" s="78" t="str">
        <f t="shared" ca="1" si="357"/>
        <v>Db</v>
      </c>
      <c r="DO179" s="78" t="str">
        <f t="shared" ca="1" si="358"/>
        <v>Eb</v>
      </c>
      <c r="DP179" s="78" t="str">
        <f t="shared" ca="1" si="359"/>
        <v>F</v>
      </c>
      <c r="DQ179" s="78" t="str">
        <f t="shared" ca="1" si="360"/>
        <v/>
      </c>
      <c r="DR179" s="79" t="str">
        <f t="shared" ca="1" si="361"/>
        <v>G alt b</v>
      </c>
      <c r="DS179" s="79" t="str">
        <f t="shared" ca="1" si="362"/>
        <v>A dim</v>
      </c>
      <c r="DT179" s="79" t="str">
        <f t="shared" ca="1" si="363"/>
        <v>*Db7</v>
      </c>
      <c r="DU179" s="79" t="str">
        <f t="shared" ca="1" si="364"/>
        <v>C min</v>
      </c>
      <c r="DV179" s="79" t="str">
        <f t="shared" ca="1" si="365"/>
        <v>Db aug</v>
      </c>
      <c r="DW179" s="79" t="str">
        <f t="shared" ca="1" si="366"/>
        <v>Eb aug</v>
      </c>
      <c r="DX179" s="79" t="str">
        <f t="shared" ca="1" si="367"/>
        <v>F maj</v>
      </c>
      <c r="DY179" s="79" t="str">
        <f t="shared" ca="1" si="368"/>
        <v/>
      </c>
      <c r="DZ179" s="80">
        <f t="shared" ca="1" si="381"/>
        <v>42.857142857142854</v>
      </c>
      <c r="EA179" s="78">
        <f t="shared" ca="1" si="382"/>
        <v>6</v>
      </c>
    </row>
    <row r="180" spans="1:131" s="85" customFormat="1" ht="16.2" thickBot="1" x14ac:dyDescent="0.35">
      <c r="A180" s="289" t="str">
        <f t="shared" ca="1" si="276"/>
        <v/>
      </c>
      <c r="B180" s="306">
        <f t="shared" si="298"/>
        <v>172</v>
      </c>
      <c r="C180" s="307" t="s">
        <v>82</v>
      </c>
      <c r="D180" s="306" t="s">
        <v>73</v>
      </c>
      <c r="E180" s="306">
        <v>7</v>
      </c>
      <c r="F180" s="308">
        <v>2</v>
      </c>
      <c r="G180" s="308">
        <v>1</v>
      </c>
      <c r="H180" s="308">
        <v>2</v>
      </c>
      <c r="I180" s="308">
        <v>2</v>
      </c>
      <c r="J180" s="308">
        <v>1</v>
      </c>
      <c r="K180" s="308">
        <v>2</v>
      </c>
      <c r="L180" s="308">
        <v>2</v>
      </c>
      <c r="M180" s="308"/>
      <c r="N180" s="308">
        <f>SUM($F180:G180)</f>
        <v>3</v>
      </c>
      <c r="O180" s="308">
        <f>SUM($F180:H180)</f>
        <v>5</v>
      </c>
      <c r="P180" s="308">
        <f>SUM($F180:I180)</f>
        <v>7</v>
      </c>
      <c r="Q180" s="308">
        <f>SUM($F180:J180)</f>
        <v>8</v>
      </c>
      <c r="R180" s="308">
        <f>SUM($F180:K180)</f>
        <v>10</v>
      </c>
      <c r="S180" s="308">
        <f>SUM($F180:L180)</f>
        <v>12</v>
      </c>
      <c r="T180" s="308"/>
      <c r="U180" s="307"/>
      <c r="V180" s="306" t="str">
        <f t="shared" si="309"/>
        <v>D</v>
      </c>
      <c r="W180" s="306" t="str">
        <f t="shared" ca="1" si="310"/>
        <v>E</v>
      </c>
      <c r="X180" s="306" t="str">
        <f t="shared" ca="1" si="332"/>
        <v>F</v>
      </c>
      <c r="Y180" s="306" t="str">
        <f t="shared" ca="1" si="333"/>
        <v>G</v>
      </c>
      <c r="Z180" s="306" t="str">
        <f t="shared" ca="1" si="334"/>
        <v>A</v>
      </c>
      <c r="AA180" s="306" t="str">
        <f t="shared" ca="1" si="335"/>
        <v>Bb</v>
      </c>
      <c r="AB180" s="306" t="str">
        <f t="shared" ca="1" si="336"/>
        <v>C</v>
      </c>
      <c r="AC180" s="306"/>
      <c r="AD180" s="307">
        <f t="shared" si="317"/>
        <v>68</v>
      </c>
      <c r="AE180" s="307">
        <f t="shared" ca="1" si="285"/>
        <v>69</v>
      </c>
      <c r="AF180" s="307">
        <f t="shared" ca="1" si="286"/>
        <v>70</v>
      </c>
      <c r="AG180" s="307">
        <f t="shared" ca="1" si="302"/>
        <v>71</v>
      </c>
      <c r="AH180" s="307">
        <f t="shared" ca="1" si="303"/>
        <v>65</v>
      </c>
      <c r="AI180" s="307">
        <f t="shared" ca="1" si="304"/>
        <v>164</v>
      </c>
      <c r="AJ180" s="307">
        <f t="shared" ca="1" si="305"/>
        <v>67</v>
      </c>
      <c r="AK180" s="307"/>
      <c r="AL180" s="294" t="str">
        <f>_xlfn.CONCAT(V180," min")</f>
        <v>D min</v>
      </c>
      <c r="AM180" s="294" t="str">
        <f ca="1">_xlfn.CONCAT(W180," dim")</f>
        <v>E dim</v>
      </c>
      <c r="AN180" s="294" t="str">
        <f ca="1">_xlfn.CONCAT(X180," maj")</f>
        <v>F maj</v>
      </c>
      <c r="AO180" s="294" t="str">
        <f ca="1">_xlfn.CONCAT(Y180," min")</f>
        <v>G min</v>
      </c>
      <c r="AP180" s="294" t="str">
        <f ca="1">_xlfn.CONCAT(Z180," min")</f>
        <v>A min</v>
      </c>
      <c r="AQ180" s="294" t="str">
        <f ca="1">_xlfn.CONCAT(AA180," maj")</f>
        <v>Bb maj</v>
      </c>
      <c r="AR180" s="294" t="str">
        <f ca="1">_xlfn.CONCAT(AB180," maj")</f>
        <v>C maj</v>
      </c>
      <c r="AS180" s="294"/>
      <c r="AT180" s="294" t="str">
        <f t="shared" ca="1" si="341"/>
        <v/>
      </c>
      <c r="AU180" s="294" t="str">
        <f t="shared" ca="1" si="341"/>
        <v/>
      </c>
      <c r="AV180" s="294" t="str">
        <f t="shared" ca="1" si="341"/>
        <v/>
      </c>
      <c r="AW180" s="294" t="str">
        <f t="shared" ca="1" si="341"/>
        <v/>
      </c>
      <c r="AX180" s="294" t="str">
        <f t="shared" ca="1" si="341"/>
        <v/>
      </c>
      <c r="AY180" s="294">
        <f t="shared" ca="1" si="341"/>
        <v>1</v>
      </c>
      <c r="AZ180" s="294" t="str">
        <f t="shared" ca="1" si="341"/>
        <v/>
      </c>
      <c r="BA180" s="294">
        <f t="shared" ca="1" si="341"/>
        <v>1</v>
      </c>
      <c r="BB180" s="294" t="str">
        <f t="shared" ca="1" si="341"/>
        <v/>
      </c>
      <c r="BC180" s="294" t="str">
        <f t="shared" ca="1" si="341"/>
        <v/>
      </c>
      <c r="BD180" s="294" t="str">
        <f t="shared" ca="1" si="341"/>
        <v/>
      </c>
      <c r="BE180" s="294" t="str">
        <f t="shared" ca="1" si="341"/>
        <v/>
      </c>
      <c r="BF180" s="289">
        <f t="shared" ca="1" si="318"/>
        <v>2</v>
      </c>
      <c r="BG180" s="302">
        <f t="shared" ca="1" si="319"/>
        <v>28.571428571428569</v>
      </c>
      <c r="BH180" s="289" t="str">
        <f t="shared" ca="1" si="320"/>
        <v/>
      </c>
      <c r="BI180" s="289" t="str">
        <f t="shared" ca="1" si="321"/>
        <v/>
      </c>
      <c r="BJ180" s="289" t="str">
        <f t="shared" ca="1" si="322"/>
        <v/>
      </c>
      <c r="BK180" s="289" t="str">
        <f t="shared" ca="1" si="323"/>
        <v/>
      </c>
      <c r="BL180" s="289" t="str">
        <f t="shared" ca="1" si="324"/>
        <v/>
      </c>
      <c r="BM180" s="289" t="str">
        <f t="shared" ca="1" si="325"/>
        <v/>
      </c>
      <c r="BN180" s="289" t="str">
        <f t="shared" ca="1" si="326"/>
        <v/>
      </c>
      <c r="BO180" s="289" t="str">
        <f t="shared" ca="1" si="327"/>
        <v/>
      </c>
      <c r="BP180" s="289"/>
      <c r="BQ180" s="83">
        <f t="shared" ca="1" si="338"/>
        <v>6</v>
      </c>
      <c r="BR180" s="82">
        <f t="shared" ca="1" si="339"/>
        <v>71</v>
      </c>
      <c r="BS180" s="83">
        <f t="shared" ca="1" si="340"/>
        <v>537</v>
      </c>
      <c r="BT180" s="52" t="str">
        <f t="shared" ca="1" si="383"/>
        <v>A546</v>
      </c>
      <c r="BU180" s="51"/>
      <c r="BV180" s="52" t="str">
        <f t="shared" ca="1" si="384"/>
        <v>A546</v>
      </c>
      <c r="BW180" s="84">
        <f ca="1">VLOOKUP($BJ$6,INDIRECT($BT180):$BP$861,2,FALSE)</f>
        <v>538</v>
      </c>
      <c r="BX180" s="79" t="str">
        <f t="shared" ca="1" si="369"/>
        <v>Enigmatic</v>
      </c>
      <c r="BY180" s="78" t="str">
        <f t="shared" ca="1" si="370"/>
        <v>G</v>
      </c>
      <c r="BZ180" s="78" t="str">
        <f t="shared" ca="1" si="371"/>
        <v>G</v>
      </c>
      <c r="CA180" s="78" t="str">
        <f t="shared" ca="1" si="372"/>
        <v>Ab</v>
      </c>
      <c r="CB180" s="78" t="str">
        <f t="shared" ca="1" si="373"/>
        <v>B</v>
      </c>
      <c r="CC180" s="78" t="str">
        <f t="shared" ca="1" si="343"/>
        <v>Db</v>
      </c>
      <c r="CD180" s="78" t="str">
        <f t="shared" ca="1" si="344"/>
        <v>Eb</v>
      </c>
      <c r="CE180" s="78" t="str">
        <f t="shared" ca="1" si="345"/>
        <v>F</v>
      </c>
      <c r="CF180" s="78" t="str">
        <f t="shared" ca="1" si="346"/>
        <v>Gb</v>
      </c>
      <c r="CG180" s="78" t="str">
        <f t="shared" ca="1" si="347"/>
        <v/>
      </c>
      <c r="CH180" s="79" t="str">
        <f t="shared" ca="1" si="348"/>
        <v>G aug</v>
      </c>
      <c r="CI180" s="79" t="str">
        <f t="shared" ca="1" si="349"/>
        <v>*Db maj</v>
      </c>
      <c r="CJ180" s="79" t="str">
        <f t="shared" ca="1" si="350"/>
        <v>B maj</v>
      </c>
      <c r="CK180" s="79" t="str">
        <f t="shared" ca="1" si="351"/>
        <v>Db alt b</v>
      </c>
      <c r="CL180" s="79" t="str">
        <f t="shared" ca="1" si="352"/>
        <v>Eb min4</v>
      </c>
      <c r="CM180" s="79" t="str">
        <f t="shared" ca="1" si="353"/>
        <v>*G7</v>
      </c>
      <c r="CN180" s="79" t="str">
        <f t="shared" ca="1" si="354"/>
        <v>Gb sus2</v>
      </c>
      <c r="CO180" s="79" t="str">
        <f t="shared" ca="1" si="355"/>
        <v/>
      </c>
      <c r="CP180" s="80">
        <f t="shared" ca="1" si="374"/>
        <v>42.857142857142854</v>
      </c>
      <c r="CQ180" s="78">
        <f t="shared" ca="1" si="375"/>
        <v>6</v>
      </c>
      <c r="DA180" s="81">
        <f t="shared" ca="1" si="387"/>
        <v>6</v>
      </c>
      <c r="DB180" s="82">
        <f t="shared" ca="1" si="388"/>
        <v>71</v>
      </c>
      <c r="DC180" s="83">
        <f t="shared" ca="1" si="389"/>
        <v>537</v>
      </c>
      <c r="DD180" s="52" t="str">
        <f t="shared" ca="1" si="385"/>
        <v>A546</v>
      </c>
      <c r="DE180" s="51"/>
      <c r="DF180" s="52" t="str">
        <f t="shared" ca="1" si="386"/>
        <v>A546</v>
      </c>
      <c r="DG180" s="84">
        <f ca="1">VLOOKUP($BJ$6,INDIRECT($BT180):$BP$861,2,FALSE)</f>
        <v>538</v>
      </c>
      <c r="DH180" s="79" t="str">
        <f t="shared" ca="1" si="376"/>
        <v>Enigmatic</v>
      </c>
      <c r="DI180" s="78" t="str">
        <f t="shared" ca="1" si="377"/>
        <v>G</v>
      </c>
      <c r="DJ180" s="78" t="str">
        <f t="shared" ca="1" si="378"/>
        <v>G</v>
      </c>
      <c r="DK180" s="78" t="str">
        <f t="shared" ca="1" si="379"/>
        <v>Ab</v>
      </c>
      <c r="DL180" s="78" t="str">
        <f t="shared" ca="1" si="380"/>
        <v>B</v>
      </c>
      <c r="DM180" s="78" t="str">
        <f t="shared" ca="1" si="356"/>
        <v>Db</v>
      </c>
      <c r="DN180" s="78" t="str">
        <f t="shared" ca="1" si="357"/>
        <v>Eb</v>
      </c>
      <c r="DO180" s="78" t="str">
        <f t="shared" ca="1" si="358"/>
        <v>F</v>
      </c>
      <c r="DP180" s="78" t="str">
        <f t="shared" ca="1" si="359"/>
        <v>Gb</v>
      </c>
      <c r="DQ180" s="78" t="str">
        <f t="shared" ca="1" si="360"/>
        <v/>
      </c>
      <c r="DR180" s="79" t="str">
        <f t="shared" ca="1" si="361"/>
        <v>G aug</v>
      </c>
      <c r="DS180" s="79" t="str">
        <f t="shared" ca="1" si="362"/>
        <v>*Db maj</v>
      </c>
      <c r="DT180" s="79" t="str">
        <f t="shared" ca="1" si="363"/>
        <v>B maj</v>
      </c>
      <c r="DU180" s="79" t="str">
        <f t="shared" ca="1" si="364"/>
        <v>Db alt b</v>
      </c>
      <c r="DV180" s="79" t="str">
        <f t="shared" ca="1" si="365"/>
        <v>Eb min4</v>
      </c>
      <c r="DW180" s="79" t="str">
        <f t="shared" ca="1" si="366"/>
        <v>*G7</v>
      </c>
      <c r="DX180" s="79" t="str">
        <f t="shared" ca="1" si="367"/>
        <v>Gb sus2</v>
      </c>
      <c r="DY180" s="79" t="str">
        <f t="shared" ca="1" si="368"/>
        <v/>
      </c>
      <c r="DZ180" s="80">
        <f t="shared" ca="1" si="381"/>
        <v>42.857142857142854</v>
      </c>
      <c r="EA180" s="78">
        <f t="shared" ca="1" si="382"/>
        <v>6</v>
      </c>
    </row>
    <row r="181" spans="1:131" s="85" customFormat="1" ht="16.2" thickBot="1" x14ac:dyDescent="0.35">
      <c r="A181" s="289">
        <f t="shared" ca="1" si="276"/>
        <v>6</v>
      </c>
      <c r="B181" s="306">
        <f t="shared" si="298"/>
        <v>173</v>
      </c>
      <c r="C181" s="307" t="s">
        <v>29</v>
      </c>
      <c r="D181" s="306" t="s">
        <v>73</v>
      </c>
      <c r="E181" s="306">
        <v>7</v>
      </c>
      <c r="F181" s="308">
        <v>1</v>
      </c>
      <c r="G181" s="308">
        <v>2</v>
      </c>
      <c r="H181" s="308">
        <v>2</v>
      </c>
      <c r="I181" s="308">
        <v>1</v>
      </c>
      <c r="J181" s="308">
        <v>2</v>
      </c>
      <c r="K181" s="308">
        <v>2</v>
      </c>
      <c r="L181" s="308">
        <v>2</v>
      </c>
      <c r="M181" s="308"/>
      <c r="N181" s="308">
        <f>SUM($F181:G181)</f>
        <v>3</v>
      </c>
      <c r="O181" s="308">
        <f>SUM($F181:H181)</f>
        <v>5</v>
      </c>
      <c r="P181" s="308">
        <f>SUM($F181:I181)</f>
        <v>6</v>
      </c>
      <c r="Q181" s="308">
        <f>SUM($F181:J181)</f>
        <v>8</v>
      </c>
      <c r="R181" s="308">
        <f>SUM($F181:K181)</f>
        <v>10</v>
      </c>
      <c r="S181" s="308">
        <f>SUM($F181:L181)</f>
        <v>12</v>
      </c>
      <c r="T181" s="308"/>
      <c r="U181" s="307"/>
      <c r="V181" s="306" t="str">
        <f t="shared" si="309"/>
        <v>D</v>
      </c>
      <c r="W181" s="306" t="str">
        <f t="shared" ca="1" si="310"/>
        <v>Eb</v>
      </c>
      <c r="X181" s="306" t="str">
        <f t="shared" ca="1" si="332"/>
        <v>F</v>
      </c>
      <c r="Y181" s="306" t="str">
        <f t="shared" ca="1" si="333"/>
        <v>G</v>
      </c>
      <c r="Z181" s="306" t="str">
        <f t="shared" ca="1" si="334"/>
        <v>Ab</v>
      </c>
      <c r="AA181" s="306" t="str">
        <f t="shared" ca="1" si="335"/>
        <v>Bb</v>
      </c>
      <c r="AB181" s="306" t="str">
        <f t="shared" ca="1" si="336"/>
        <v>C</v>
      </c>
      <c r="AC181" s="306"/>
      <c r="AD181" s="307">
        <f t="shared" si="317"/>
        <v>68</v>
      </c>
      <c r="AE181" s="307">
        <f t="shared" ca="1" si="285"/>
        <v>167</v>
      </c>
      <c r="AF181" s="307">
        <f t="shared" ca="1" si="286"/>
        <v>70</v>
      </c>
      <c r="AG181" s="307">
        <f t="shared" ca="1" si="302"/>
        <v>71</v>
      </c>
      <c r="AH181" s="307">
        <f t="shared" ca="1" si="303"/>
        <v>163</v>
      </c>
      <c r="AI181" s="307">
        <f t="shared" ca="1" si="304"/>
        <v>164</v>
      </c>
      <c r="AJ181" s="307">
        <f t="shared" ca="1" si="305"/>
        <v>67</v>
      </c>
      <c r="AK181" s="307"/>
      <c r="AL181" s="294" t="str">
        <f t="shared" ref="AL181:AL186" si="390">_xlfn.CONCAT(V181," dim")</f>
        <v>D dim</v>
      </c>
      <c r="AM181" s="294" t="str">
        <f ca="1">_xlfn.CONCAT(W181," maj")</f>
        <v>Eb maj</v>
      </c>
      <c r="AN181" s="294" t="str">
        <f ca="1">_xlfn.CONCAT(X181," min")</f>
        <v>F min</v>
      </c>
      <c r="AO181" s="294" t="str">
        <f ca="1">_xlfn.CONCAT(Y181," min")</f>
        <v>G min</v>
      </c>
      <c r="AP181" s="294" t="str">
        <f ca="1">_xlfn.CONCAT(Z181," maj")</f>
        <v>Ab maj</v>
      </c>
      <c r="AQ181" s="294" t="str">
        <f ca="1">_xlfn.CONCAT(AA181," maj")</f>
        <v>Bb maj</v>
      </c>
      <c r="AR181" s="294" t="str">
        <f ca="1">_xlfn.CONCAT(AB181," min")</f>
        <v>C min</v>
      </c>
      <c r="AS181" s="294"/>
      <c r="AT181" s="294" t="str">
        <f t="shared" ca="1" si="341"/>
        <v/>
      </c>
      <c r="AU181" s="294" t="str">
        <f t="shared" ca="1" si="341"/>
        <v/>
      </c>
      <c r="AV181" s="294" t="str">
        <f t="shared" ca="1" si="341"/>
        <v/>
      </c>
      <c r="AW181" s="294">
        <f t="shared" ca="1" si="341"/>
        <v>1</v>
      </c>
      <c r="AX181" s="294" t="str">
        <f t="shared" ca="1" si="341"/>
        <v/>
      </c>
      <c r="AY181" s="294">
        <f t="shared" ca="1" si="341"/>
        <v>1</v>
      </c>
      <c r="AZ181" s="294" t="str">
        <f t="shared" ca="1" si="341"/>
        <v/>
      </c>
      <c r="BA181" s="294">
        <f t="shared" ca="1" si="341"/>
        <v>1</v>
      </c>
      <c r="BB181" s="294" t="str">
        <f t="shared" ca="1" si="341"/>
        <v/>
      </c>
      <c r="BC181" s="294" t="str">
        <f t="shared" ca="1" si="341"/>
        <v/>
      </c>
      <c r="BD181" s="294" t="str">
        <f t="shared" ca="1" si="341"/>
        <v/>
      </c>
      <c r="BE181" s="294" t="str">
        <f t="shared" ca="1" si="341"/>
        <v/>
      </c>
      <c r="BF181" s="289">
        <f t="shared" ca="1" si="318"/>
        <v>3</v>
      </c>
      <c r="BG181" s="302">
        <f t="shared" ca="1" si="319"/>
        <v>42.857142857142854</v>
      </c>
      <c r="BH181" s="289">
        <f t="shared" ca="1" si="320"/>
        <v>6</v>
      </c>
      <c r="BI181" s="289" t="str">
        <f t="shared" ca="1" si="321"/>
        <v/>
      </c>
      <c r="BJ181" s="289" t="str">
        <f t="shared" ca="1" si="322"/>
        <v/>
      </c>
      <c r="BK181" s="289" t="str">
        <f t="shared" ca="1" si="323"/>
        <v/>
      </c>
      <c r="BL181" s="289" t="str">
        <f t="shared" ca="1" si="324"/>
        <v/>
      </c>
      <c r="BM181" s="289" t="str">
        <f t="shared" ca="1" si="325"/>
        <v/>
      </c>
      <c r="BN181" s="289">
        <f t="shared" ca="1" si="326"/>
        <v>1</v>
      </c>
      <c r="BO181" s="289" t="str">
        <f t="shared" ca="1" si="327"/>
        <v/>
      </c>
      <c r="BP181" s="289"/>
      <c r="BQ181" s="83">
        <f t="shared" ca="1" si="338"/>
        <v>6</v>
      </c>
      <c r="BR181" s="82">
        <f t="shared" ca="1" si="339"/>
        <v>72</v>
      </c>
      <c r="BS181" s="83">
        <f t="shared" ca="1" si="340"/>
        <v>538</v>
      </c>
      <c r="BT181" s="52" t="str">
        <f t="shared" ca="1" si="383"/>
        <v>A547</v>
      </c>
      <c r="BU181" s="51"/>
      <c r="BV181" s="52" t="str">
        <f t="shared" ca="1" si="384"/>
        <v>A554</v>
      </c>
      <c r="BW181" s="84">
        <f ca="1">VLOOKUP($BJ$6,INDIRECT($BT181):$BP$861,2,FALSE)</f>
        <v>546</v>
      </c>
      <c r="BX181" s="79" t="str">
        <f t="shared" ca="1" si="369"/>
        <v>Leading whole tone</v>
      </c>
      <c r="BY181" s="78" t="str">
        <f t="shared" ca="1" si="370"/>
        <v>G</v>
      </c>
      <c r="BZ181" s="78" t="str">
        <f t="shared" ca="1" si="371"/>
        <v>G</v>
      </c>
      <c r="CA181" s="78" t="str">
        <f t="shared" ca="1" si="372"/>
        <v>A</v>
      </c>
      <c r="CB181" s="78" t="str">
        <f t="shared" ca="1" si="373"/>
        <v>B</v>
      </c>
      <c r="CC181" s="78" t="str">
        <f t="shared" ca="1" si="343"/>
        <v>Db</v>
      </c>
      <c r="CD181" s="78" t="str">
        <f t="shared" ca="1" si="344"/>
        <v>Eb</v>
      </c>
      <c r="CE181" s="78" t="str">
        <f t="shared" ca="1" si="345"/>
        <v>F</v>
      </c>
      <c r="CF181" s="78" t="str">
        <f t="shared" ca="1" si="346"/>
        <v>Gb</v>
      </c>
      <c r="CG181" s="78" t="str">
        <f t="shared" ca="1" si="347"/>
        <v/>
      </c>
      <c r="CH181" s="79" t="str">
        <f t="shared" ca="1" si="348"/>
        <v>G aug</v>
      </c>
      <c r="CI181" s="79" t="str">
        <f t="shared" ca="1" si="349"/>
        <v>A aug</v>
      </c>
      <c r="CJ181" s="79" t="str">
        <f t="shared" ca="1" si="350"/>
        <v>B maj</v>
      </c>
      <c r="CK181" s="79" t="str">
        <f t="shared" ca="1" si="351"/>
        <v>Db alt b</v>
      </c>
      <c r="CL181" s="79" t="str">
        <f t="shared" ca="1" si="352"/>
        <v>Eb dim</v>
      </c>
      <c r="CM181" s="79" t="str">
        <f t="shared" ca="1" si="353"/>
        <v>*G7</v>
      </c>
      <c r="CN181" s="79" t="str">
        <f t="shared" ca="1" si="354"/>
        <v>Gb min</v>
      </c>
      <c r="CO181" s="79" t="str">
        <f t="shared" ca="1" si="355"/>
        <v/>
      </c>
      <c r="CP181" s="80">
        <f t="shared" ca="1" si="374"/>
        <v>42.857142857142854</v>
      </c>
      <c r="CQ181" s="78">
        <f t="shared" ca="1" si="375"/>
        <v>6</v>
      </c>
      <c r="DA181" s="81">
        <f t="shared" ca="1" si="387"/>
        <v>6</v>
      </c>
      <c r="DB181" s="82">
        <f t="shared" ca="1" si="388"/>
        <v>72</v>
      </c>
      <c r="DC181" s="83">
        <f t="shared" ca="1" si="389"/>
        <v>538</v>
      </c>
      <c r="DD181" s="52" t="str">
        <f t="shared" ca="1" si="385"/>
        <v>A547</v>
      </c>
      <c r="DE181" s="51"/>
      <c r="DF181" s="52" t="str">
        <f t="shared" ca="1" si="386"/>
        <v>A554</v>
      </c>
      <c r="DG181" s="84">
        <f ca="1">VLOOKUP($BJ$6,INDIRECT($BT181):$BP$861,2,FALSE)</f>
        <v>546</v>
      </c>
      <c r="DH181" s="79" t="str">
        <f t="shared" ca="1" si="376"/>
        <v>Leading whole tone</v>
      </c>
      <c r="DI181" s="78" t="str">
        <f t="shared" ca="1" si="377"/>
        <v>G</v>
      </c>
      <c r="DJ181" s="78" t="str">
        <f t="shared" ca="1" si="378"/>
        <v>G</v>
      </c>
      <c r="DK181" s="78" t="str">
        <f t="shared" ca="1" si="379"/>
        <v>A</v>
      </c>
      <c r="DL181" s="78" t="str">
        <f t="shared" ca="1" si="380"/>
        <v>B</v>
      </c>
      <c r="DM181" s="78" t="str">
        <f t="shared" ca="1" si="356"/>
        <v>Db</v>
      </c>
      <c r="DN181" s="78" t="str">
        <f t="shared" ca="1" si="357"/>
        <v>Eb</v>
      </c>
      <c r="DO181" s="78" t="str">
        <f t="shared" ca="1" si="358"/>
        <v>F</v>
      </c>
      <c r="DP181" s="78" t="str">
        <f t="shared" ca="1" si="359"/>
        <v>Gb</v>
      </c>
      <c r="DQ181" s="78" t="str">
        <f t="shared" ca="1" si="360"/>
        <v/>
      </c>
      <c r="DR181" s="79" t="str">
        <f t="shared" ca="1" si="361"/>
        <v>G aug</v>
      </c>
      <c r="DS181" s="79" t="str">
        <f t="shared" ca="1" si="362"/>
        <v>A aug</v>
      </c>
      <c r="DT181" s="79" t="str">
        <f t="shared" ca="1" si="363"/>
        <v>B maj</v>
      </c>
      <c r="DU181" s="79" t="str">
        <f t="shared" ca="1" si="364"/>
        <v>Db alt b</v>
      </c>
      <c r="DV181" s="79" t="str">
        <f t="shared" ca="1" si="365"/>
        <v>Eb dim</v>
      </c>
      <c r="DW181" s="79" t="str">
        <f t="shared" ca="1" si="366"/>
        <v>*G7</v>
      </c>
      <c r="DX181" s="79" t="str">
        <f t="shared" ca="1" si="367"/>
        <v>Gb min</v>
      </c>
      <c r="DY181" s="79" t="str">
        <f t="shared" ca="1" si="368"/>
        <v/>
      </c>
      <c r="DZ181" s="80">
        <f t="shared" ca="1" si="381"/>
        <v>42.857142857142854</v>
      </c>
      <c r="EA181" s="78">
        <f t="shared" ca="1" si="382"/>
        <v>6</v>
      </c>
    </row>
    <row r="182" spans="1:131" s="85" customFormat="1" ht="16.2" thickBot="1" x14ac:dyDescent="0.35">
      <c r="A182" s="289" t="str">
        <f t="shared" ca="1" si="276"/>
        <v/>
      </c>
      <c r="B182" s="306">
        <f t="shared" si="298"/>
        <v>174</v>
      </c>
      <c r="C182" s="307" t="s">
        <v>278</v>
      </c>
      <c r="D182" s="306" t="s">
        <v>73</v>
      </c>
      <c r="E182" s="306">
        <v>7</v>
      </c>
      <c r="F182" s="308">
        <v>2</v>
      </c>
      <c r="G182" s="308">
        <v>1</v>
      </c>
      <c r="H182" s="308">
        <v>2</v>
      </c>
      <c r="I182" s="308">
        <v>1</v>
      </c>
      <c r="J182" s="308">
        <v>2</v>
      </c>
      <c r="K182" s="308">
        <v>2</v>
      </c>
      <c r="L182" s="308">
        <v>2</v>
      </c>
      <c r="M182" s="308"/>
      <c r="N182" s="308">
        <f>SUM($F182:G182)</f>
        <v>3</v>
      </c>
      <c r="O182" s="308">
        <f>SUM($F182:H182)</f>
        <v>5</v>
      </c>
      <c r="P182" s="308">
        <f>SUM($F182:I182)</f>
        <v>6</v>
      </c>
      <c r="Q182" s="308">
        <f>SUM($F182:J182)</f>
        <v>8</v>
      </c>
      <c r="R182" s="308">
        <f>SUM($F182:K182)</f>
        <v>10</v>
      </c>
      <c r="S182" s="308">
        <f>SUM($F182:L182)</f>
        <v>12</v>
      </c>
      <c r="T182" s="308"/>
      <c r="U182" s="307"/>
      <c r="V182" s="306" t="str">
        <f t="shared" si="309"/>
        <v>D</v>
      </c>
      <c r="W182" s="306" t="str">
        <f t="shared" ca="1" si="310"/>
        <v>E</v>
      </c>
      <c r="X182" s="306" t="str">
        <f t="shared" ca="1" si="332"/>
        <v>F</v>
      </c>
      <c r="Y182" s="306" t="str">
        <f t="shared" ca="1" si="333"/>
        <v>G</v>
      </c>
      <c r="Z182" s="306" t="str">
        <f t="shared" ca="1" si="334"/>
        <v>Ab</v>
      </c>
      <c r="AA182" s="306" t="str">
        <f t="shared" ca="1" si="335"/>
        <v>Bb</v>
      </c>
      <c r="AB182" s="306" t="str">
        <f t="shared" ca="1" si="336"/>
        <v>C</v>
      </c>
      <c r="AC182" s="306"/>
      <c r="AD182" s="307">
        <f t="shared" si="317"/>
        <v>68</v>
      </c>
      <c r="AE182" s="307">
        <f t="shared" ca="1" si="285"/>
        <v>69</v>
      </c>
      <c r="AF182" s="307">
        <f t="shared" ca="1" si="286"/>
        <v>70</v>
      </c>
      <c r="AG182" s="307">
        <f t="shared" ca="1" si="302"/>
        <v>71</v>
      </c>
      <c r="AH182" s="307">
        <f t="shared" ca="1" si="303"/>
        <v>163</v>
      </c>
      <c r="AI182" s="307">
        <f t="shared" ca="1" si="304"/>
        <v>164</v>
      </c>
      <c r="AJ182" s="307">
        <f t="shared" ca="1" si="305"/>
        <v>67</v>
      </c>
      <c r="AK182" s="307"/>
      <c r="AL182" s="294" t="str">
        <f t="shared" si="390"/>
        <v>D dim</v>
      </c>
      <c r="AM182" s="294" t="str">
        <f ca="1">_xlfn.CONCAT(W182," dim")</f>
        <v>E dim</v>
      </c>
      <c r="AN182" s="294" t="str">
        <f ca="1">_xlfn.CONCAT(X182," min")</f>
        <v>F min</v>
      </c>
      <c r="AO182" s="294" t="str">
        <f ca="1">_xlfn.CONCAT(Y182," min")</f>
        <v>G min</v>
      </c>
      <c r="AP182" s="294" t="str">
        <f ca="1">_xlfn.CONCAT(Z182," aug")</f>
        <v>Ab aug</v>
      </c>
      <c r="AQ182" s="294" t="str">
        <f ca="1">_xlfn.CONCAT(AA182," maj")</f>
        <v>Bb maj</v>
      </c>
      <c r="AR182" s="294" t="str">
        <f ca="1">_xlfn.CONCAT(AB182," maj")</f>
        <v>C maj</v>
      </c>
      <c r="AS182" s="294"/>
      <c r="AT182" s="294" t="str">
        <f t="shared" ca="1" si="341"/>
        <v/>
      </c>
      <c r="AU182" s="294" t="str">
        <f t="shared" ca="1" si="341"/>
        <v/>
      </c>
      <c r="AV182" s="294" t="str">
        <f t="shared" ca="1" si="341"/>
        <v/>
      </c>
      <c r="AW182" s="294" t="str">
        <f t="shared" ca="1" si="341"/>
        <v/>
      </c>
      <c r="AX182" s="294" t="str">
        <f t="shared" ca="1" si="341"/>
        <v/>
      </c>
      <c r="AY182" s="294">
        <f t="shared" ca="1" si="341"/>
        <v>1</v>
      </c>
      <c r="AZ182" s="294" t="str">
        <f t="shared" ca="1" si="341"/>
        <v/>
      </c>
      <c r="BA182" s="294">
        <f t="shared" ca="1" si="341"/>
        <v>1</v>
      </c>
      <c r="BB182" s="294" t="str">
        <f t="shared" ca="1" si="341"/>
        <v/>
      </c>
      <c r="BC182" s="294" t="str">
        <f t="shared" ca="1" si="341"/>
        <v/>
      </c>
      <c r="BD182" s="294" t="str">
        <f t="shared" ca="1" si="341"/>
        <v/>
      </c>
      <c r="BE182" s="294" t="str">
        <f t="shared" ca="1" si="341"/>
        <v/>
      </c>
      <c r="BF182" s="289">
        <f t="shared" ca="1" si="318"/>
        <v>2</v>
      </c>
      <c r="BG182" s="302">
        <f t="shared" ca="1" si="319"/>
        <v>28.571428571428569</v>
      </c>
      <c r="BH182" s="289" t="str">
        <f t="shared" ca="1" si="320"/>
        <v/>
      </c>
      <c r="BI182" s="289" t="str">
        <f t="shared" ca="1" si="321"/>
        <v/>
      </c>
      <c r="BJ182" s="289" t="str">
        <f t="shared" ca="1" si="322"/>
        <v/>
      </c>
      <c r="BK182" s="289" t="str">
        <f t="shared" ca="1" si="323"/>
        <v/>
      </c>
      <c r="BL182" s="289" t="str">
        <f t="shared" ca="1" si="324"/>
        <v/>
      </c>
      <c r="BM182" s="289" t="str">
        <f t="shared" ca="1" si="325"/>
        <v/>
      </c>
      <c r="BN182" s="289" t="str">
        <f t="shared" ca="1" si="326"/>
        <v/>
      </c>
      <c r="BO182" s="289" t="str">
        <f t="shared" ca="1" si="327"/>
        <v/>
      </c>
      <c r="BP182" s="289"/>
      <c r="BQ182" s="83">
        <f t="shared" ca="1" si="338"/>
        <v>6</v>
      </c>
      <c r="BR182" s="82">
        <f t="shared" ca="1" si="339"/>
        <v>73</v>
      </c>
      <c r="BS182" s="83">
        <f t="shared" ca="1" si="340"/>
        <v>546</v>
      </c>
      <c r="BT182" s="52" t="str">
        <f t="shared" ca="1" si="383"/>
        <v>A555</v>
      </c>
      <c r="BU182" s="51"/>
      <c r="BV182" s="52" t="str">
        <f t="shared" ca="1" si="384"/>
        <v>A564</v>
      </c>
      <c r="BW182" s="84">
        <f ca="1">VLOOKUP($BJ$6,INDIRECT($BT182):$BP$861,2,FALSE)</f>
        <v>556</v>
      </c>
      <c r="BX182" s="79" t="str">
        <f t="shared" ca="1" si="369"/>
        <v>Whole Tone</v>
      </c>
      <c r="BY182" s="78" t="str">
        <f t="shared" ca="1" si="370"/>
        <v>G</v>
      </c>
      <c r="BZ182" s="78" t="str">
        <f t="shared" ca="1" si="371"/>
        <v>G</v>
      </c>
      <c r="CA182" s="78" t="str">
        <f t="shared" ca="1" si="372"/>
        <v>A</v>
      </c>
      <c r="CB182" s="78" t="str">
        <f t="shared" ca="1" si="373"/>
        <v>B</v>
      </c>
      <c r="CC182" s="78" t="str">
        <f t="shared" ca="1" si="343"/>
        <v>Db</v>
      </c>
      <c r="CD182" s="78" t="str">
        <f t="shared" ca="1" si="344"/>
        <v>Eb</v>
      </c>
      <c r="CE182" s="78" t="str">
        <f t="shared" ca="1" si="345"/>
        <v>F</v>
      </c>
      <c r="CF182" s="78" t="str">
        <f t="shared" ca="1" si="346"/>
        <v/>
      </c>
      <c r="CG182" s="78" t="str">
        <f t="shared" ca="1" si="347"/>
        <v/>
      </c>
      <c r="CH182" s="79" t="str">
        <f t="shared" ca="1" si="348"/>
        <v>G aug</v>
      </c>
      <c r="CI182" s="79" t="str">
        <f t="shared" ca="1" si="349"/>
        <v>A aug</v>
      </c>
      <c r="CJ182" s="79" t="str">
        <f t="shared" ca="1" si="350"/>
        <v>B aug</v>
      </c>
      <c r="CK182" s="79" t="str">
        <f t="shared" ca="1" si="351"/>
        <v>Db aug</v>
      </c>
      <c r="CL182" s="79" t="str">
        <f t="shared" ca="1" si="352"/>
        <v>Eb aug</v>
      </c>
      <c r="CM182" s="79" t="str">
        <f t="shared" ca="1" si="353"/>
        <v>F aug</v>
      </c>
      <c r="CN182" s="79" t="str">
        <f t="shared" ca="1" si="354"/>
        <v/>
      </c>
      <c r="CO182" s="79" t="str">
        <f t="shared" ca="1" si="355"/>
        <v/>
      </c>
      <c r="CP182" s="80">
        <f t="shared" ca="1" si="374"/>
        <v>50</v>
      </c>
      <c r="CQ182" s="78">
        <f t="shared" ca="1" si="375"/>
        <v>6</v>
      </c>
      <c r="DA182" s="81">
        <f t="shared" ca="1" si="387"/>
        <v>6</v>
      </c>
      <c r="DB182" s="82">
        <f t="shared" ca="1" si="388"/>
        <v>73</v>
      </c>
      <c r="DC182" s="83">
        <f t="shared" ca="1" si="389"/>
        <v>546</v>
      </c>
      <c r="DD182" s="52" t="str">
        <f t="shared" ca="1" si="385"/>
        <v>A555</v>
      </c>
      <c r="DE182" s="51"/>
      <c r="DF182" s="52" t="str">
        <f t="shared" ca="1" si="386"/>
        <v>A564</v>
      </c>
      <c r="DG182" s="84">
        <f ca="1">VLOOKUP($BJ$6,INDIRECT($BT182):$BP$861,2,FALSE)</f>
        <v>556</v>
      </c>
      <c r="DH182" s="79" t="str">
        <f t="shared" ca="1" si="376"/>
        <v>Whole Tone</v>
      </c>
      <c r="DI182" s="78" t="str">
        <f t="shared" ca="1" si="377"/>
        <v>G</v>
      </c>
      <c r="DJ182" s="78" t="str">
        <f t="shared" ca="1" si="378"/>
        <v>G</v>
      </c>
      <c r="DK182" s="78" t="str">
        <f t="shared" ca="1" si="379"/>
        <v>A</v>
      </c>
      <c r="DL182" s="78" t="str">
        <f t="shared" ca="1" si="380"/>
        <v>B</v>
      </c>
      <c r="DM182" s="78" t="str">
        <f t="shared" ca="1" si="356"/>
        <v>Db</v>
      </c>
      <c r="DN182" s="78" t="str">
        <f t="shared" ca="1" si="357"/>
        <v>Eb</v>
      </c>
      <c r="DO182" s="78" t="str">
        <f t="shared" ca="1" si="358"/>
        <v>F</v>
      </c>
      <c r="DP182" s="78" t="str">
        <f t="shared" ca="1" si="359"/>
        <v/>
      </c>
      <c r="DQ182" s="78" t="str">
        <f t="shared" ca="1" si="360"/>
        <v/>
      </c>
      <c r="DR182" s="79" t="str">
        <f t="shared" ca="1" si="361"/>
        <v>G aug</v>
      </c>
      <c r="DS182" s="79" t="str">
        <f t="shared" ca="1" si="362"/>
        <v>A aug</v>
      </c>
      <c r="DT182" s="79" t="str">
        <f t="shared" ca="1" si="363"/>
        <v>B aug</v>
      </c>
      <c r="DU182" s="79" t="str">
        <f t="shared" ca="1" si="364"/>
        <v>Db aug</v>
      </c>
      <c r="DV182" s="79" t="str">
        <f t="shared" ca="1" si="365"/>
        <v>Eb aug</v>
      </c>
      <c r="DW182" s="79" t="str">
        <f t="shared" ca="1" si="366"/>
        <v>F aug</v>
      </c>
      <c r="DX182" s="79" t="str">
        <f t="shared" ca="1" si="367"/>
        <v/>
      </c>
      <c r="DY182" s="79" t="str">
        <f t="shared" ca="1" si="368"/>
        <v/>
      </c>
      <c r="DZ182" s="80">
        <f t="shared" ca="1" si="381"/>
        <v>50</v>
      </c>
      <c r="EA182" s="78">
        <f t="shared" ca="1" si="382"/>
        <v>6</v>
      </c>
    </row>
    <row r="183" spans="1:131" s="85" customFormat="1" ht="16.2" thickBot="1" x14ac:dyDescent="0.35">
      <c r="A183" s="289">
        <f t="shared" ca="1" si="276"/>
        <v>6</v>
      </c>
      <c r="B183" s="306">
        <f t="shared" si="298"/>
        <v>175</v>
      </c>
      <c r="C183" s="307" t="s">
        <v>30</v>
      </c>
      <c r="D183" s="306" t="s">
        <v>73</v>
      </c>
      <c r="E183" s="306">
        <v>7</v>
      </c>
      <c r="F183" s="308">
        <v>1</v>
      </c>
      <c r="G183" s="308">
        <v>2</v>
      </c>
      <c r="H183" s="308">
        <v>2</v>
      </c>
      <c r="I183" s="308">
        <v>1</v>
      </c>
      <c r="J183" s="308">
        <v>3</v>
      </c>
      <c r="K183" s="308">
        <v>1</v>
      </c>
      <c r="L183" s="308">
        <v>2</v>
      </c>
      <c r="M183" s="308"/>
      <c r="N183" s="308">
        <f>SUM($F183:G183)</f>
        <v>3</v>
      </c>
      <c r="O183" s="308">
        <f>SUM($F183:H183)</f>
        <v>5</v>
      </c>
      <c r="P183" s="308">
        <f>SUM($F183:I183)</f>
        <v>6</v>
      </c>
      <c r="Q183" s="308">
        <f>SUM($F183:J183)</f>
        <v>9</v>
      </c>
      <c r="R183" s="308">
        <f>SUM($F183:K183)</f>
        <v>10</v>
      </c>
      <c r="S183" s="308">
        <f>SUM($F183:L183)</f>
        <v>12</v>
      </c>
      <c r="T183" s="308"/>
      <c r="U183" s="307"/>
      <c r="V183" s="306" t="str">
        <f t="shared" si="309"/>
        <v>D</v>
      </c>
      <c r="W183" s="306" t="str">
        <f t="shared" ca="1" si="310"/>
        <v>Eb</v>
      </c>
      <c r="X183" s="306" t="str">
        <f t="shared" ca="1" si="332"/>
        <v>F</v>
      </c>
      <c r="Y183" s="306" t="str">
        <f t="shared" ca="1" si="333"/>
        <v>G</v>
      </c>
      <c r="Z183" s="306" t="str">
        <f t="shared" ca="1" si="334"/>
        <v>Ab</v>
      </c>
      <c r="AA183" s="306" t="str">
        <f t="shared" ca="1" si="335"/>
        <v>B</v>
      </c>
      <c r="AB183" s="306" t="str">
        <f t="shared" ca="1" si="336"/>
        <v>C</v>
      </c>
      <c r="AC183" s="306"/>
      <c r="AD183" s="307">
        <f t="shared" si="317"/>
        <v>68</v>
      </c>
      <c r="AE183" s="307">
        <f t="shared" ca="1" si="285"/>
        <v>167</v>
      </c>
      <c r="AF183" s="307">
        <f t="shared" ca="1" si="286"/>
        <v>70</v>
      </c>
      <c r="AG183" s="307">
        <f t="shared" ca="1" si="302"/>
        <v>71</v>
      </c>
      <c r="AH183" s="307">
        <f t="shared" ca="1" si="303"/>
        <v>163</v>
      </c>
      <c r="AI183" s="307">
        <f t="shared" ca="1" si="304"/>
        <v>66</v>
      </c>
      <c r="AJ183" s="307">
        <f t="shared" ca="1" si="305"/>
        <v>67</v>
      </c>
      <c r="AK183" s="307"/>
      <c r="AL183" s="294" t="str">
        <f t="shared" si="390"/>
        <v>D dim</v>
      </c>
      <c r="AM183" s="294" t="str">
        <f ca="1">_xlfn.CONCAT(W183," aug")</f>
        <v>Eb aug</v>
      </c>
      <c r="AN183" s="294" t="str">
        <f ca="1">_xlfn.CONCAT(X183," min")</f>
        <v>F min</v>
      </c>
      <c r="AO183" s="294" t="str">
        <f ca="1">_xlfn.CONCAT(Y183," maj")</f>
        <v>G maj</v>
      </c>
      <c r="AP183" s="294" t="str">
        <f ca="1">_xlfn.CONCAT(Z183," maj")</f>
        <v>Ab maj</v>
      </c>
      <c r="AQ183" s="294" t="str">
        <f ca="1">_xlfn.CONCAT(AA183," dim")</f>
        <v>B dim</v>
      </c>
      <c r="AR183" s="294" t="str">
        <f ca="1">_xlfn.CONCAT(AB183," min")</f>
        <v>C min</v>
      </c>
      <c r="AS183" s="294"/>
      <c r="AT183" s="294" t="str">
        <f t="shared" ca="1" si="341"/>
        <v/>
      </c>
      <c r="AU183" s="294" t="str">
        <f t="shared" ca="1" si="341"/>
        <v/>
      </c>
      <c r="AV183" s="294" t="str">
        <f t="shared" ca="1" si="341"/>
        <v/>
      </c>
      <c r="AW183" s="294">
        <f t="shared" ca="1" si="341"/>
        <v>1</v>
      </c>
      <c r="AX183" s="294" t="str">
        <f t="shared" ca="1" si="341"/>
        <v/>
      </c>
      <c r="AY183" s="294">
        <f t="shared" ca="1" si="341"/>
        <v>1</v>
      </c>
      <c r="AZ183" s="294" t="str">
        <f t="shared" ca="1" si="341"/>
        <v/>
      </c>
      <c r="BA183" s="294">
        <f t="shared" ca="1" si="341"/>
        <v>1</v>
      </c>
      <c r="BB183" s="294" t="str">
        <f t="shared" ca="1" si="341"/>
        <v/>
      </c>
      <c r="BC183" s="294" t="str">
        <f t="shared" ca="1" si="341"/>
        <v/>
      </c>
      <c r="BD183" s="294" t="str">
        <f t="shared" ca="1" si="341"/>
        <v/>
      </c>
      <c r="BE183" s="294" t="str">
        <f t="shared" ca="1" si="341"/>
        <v/>
      </c>
      <c r="BF183" s="289">
        <f t="shared" ca="1" si="318"/>
        <v>3</v>
      </c>
      <c r="BG183" s="302">
        <f t="shared" ca="1" si="319"/>
        <v>42.857142857142854</v>
      </c>
      <c r="BH183" s="289">
        <f t="shared" ca="1" si="320"/>
        <v>6</v>
      </c>
      <c r="BI183" s="289" t="str">
        <f t="shared" ca="1" si="321"/>
        <v/>
      </c>
      <c r="BJ183" s="289" t="str">
        <f t="shared" ca="1" si="322"/>
        <v/>
      </c>
      <c r="BK183" s="289" t="str">
        <f t="shared" ca="1" si="323"/>
        <v/>
      </c>
      <c r="BL183" s="289" t="str">
        <f t="shared" ca="1" si="324"/>
        <v/>
      </c>
      <c r="BM183" s="289" t="str">
        <f t="shared" ca="1" si="325"/>
        <v/>
      </c>
      <c r="BN183" s="289">
        <f t="shared" ca="1" si="326"/>
        <v>1</v>
      </c>
      <c r="BO183" s="289" t="str">
        <f t="shared" ca="1" si="327"/>
        <v/>
      </c>
      <c r="BP183" s="289"/>
      <c r="BQ183" s="83">
        <f t="shared" ca="1" si="338"/>
        <v>6</v>
      </c>
      <c r="BR183" s="82">
        <f t="shared" ca="1" si="339"/>
        <v>74</v>
      </c>
      <c r="BS183" s="83">
        <f t="shared" ca="1" si="340"/>
        <v>556</v>
      </c>
      <c r="BT183" s="52" t="str">
        <f t="shared" ca="1" si="383"/>
        <v>A565</v>
      </c>
      <c r="BU183" s="51"/>
      <c r="BV183" s="52" t="str">
        <f t="shared" ca="1" si="384"/>
        <v>A587</v>
      </c>
      <c r="BW183" s="84">
        <f ca="1">VLOOKUP($BJ$6,INDIRECT($BT183):$BP$861,2,FALSE)</f>
        <v>579</v>
      </c>
      <c r="BX183" s="79" t="str">
        <f t="shared" ca="1" si="369"/>
        <v>Major (or Ionian)</v>
      </c>
      <c r="BY183" s="78" t="str">
        <f t="shared" ca="1" si="370"/>
        <v>Ab</v>
      </c>
      <c r="BZ183" s="78" t="str">
        <f t="shared" ca="1" si="371"/>
        <v>Ab</v>
      </c>
      <c r="CA183" s="78" t="str">
        <f t="shared" ca="1" si="372"/>
        <v>Bb</v>
      </c>
      <c r="CB183" s="78" t="str">
        <f t="shared" ca="1" si="373"/>
        <v>C</v>
      </c>
      <c r="CC183" s="78" t="str">
        <f t="shared" ca="1" si="343"/>
        <v>Db</v>
      </c>
      <c r="CD183" s="78" t="str">
        <f t="shared" ca="1" si="344"/>
        <v>Eb</v>
      </c>
      <c r="CE183" s="78" t="str">
        <f t="shared" ca="1" si="345"/>
        <v>F</v>
      </c>
      <c r="CF183" s="78" t="str">
        <f t="shared" ca="1" si="346"/>
        <v>G</v>
      </c>
      <c r="CG183" s="78" t="str">
        <f t="shared" ca="1" si="347"/>
        <v/>
      </c>
      <c r="CH183" s="79" t="str">
        <f t="shared" ca="1" si="348"/>
        <v>Ab maj</v>
      </c>
      <c r="CI183" s="79" t="str">
        <f t="shared" ca="1" si="349"/>
        <v>Bb min</v>
      </c>
      <c r="CJ183" s="79" t="str">
        <f t="shared" ca="1" si="350"/>
        <v>C min</v>
      </c>
      <c r="CK183" s="79" t="str">
        <f t="shared" ca="1" si="351"/>
        <v>Db maj</v>
      </c>
      <c r="CL183" s="79" t="str">
        <f t="shared" ca="1" si="352"/>
        <v>Eb maj</v>
      </c>
      <c r="CM183" s="79" t="str">
        <f t="shared" ca="1" si="353"/>
        <v>F min</v>
      </c>
      <c r="CN183" s="79" t="str">
        <f t="shared" ca="1" si="354"/>
        <v>G dim</v>
      </c>
      <c r="CO183" s="79" t="str">
        <f t="shared" ca="1" si="355"/>
        <v/>
      </c>
      <c r="CP183" s="80">
        <f t="shared" ca="1" si="374"/>
        <v>42.857142857142854</v>
      </c>
      <c r="CQ183" s="78">
        <f t="shared" ca="1" si="375"/>
        <v>6</v>
      </c>
      <c r="DA183" s="81">
        <f t="shared" ca="1" si="387"/>
        <v>6</v>
      </c>
      <c r="DB183" s="82">
        <f t="shared" ca="1" si="388"/>
        <v>74</v>
      </c>
      <c r="DC183" s="83">
        <f t="shared" ca="1" si="389"/>
        <v>556</v>
      </c>
      <c r="DD183" s="52" t="str">
        <f t="shared" ca="1" si="385"/>
        <v>A565</v>
      </c>
      <c r="DE183" s="51"/>
      <c r="DF183" s="52" t="str">
        <f t="shared" ca="1" si="386"/>
        <v>A587</v>
      </c>
      <c r="DG183" s="84">
        <f ca="1">VLOOKUP($BJ$6,INDIRECT($BT183):$BP$861,2,FALSE)</f>
        <v>579</v>
      </c>
      <c r="DH183" s="79" t="str">
        <f t="shared" ca="1" si="376"/>
        <v>Major (or Ionian)</v>
      </c>
      <c r="DI183" s="78" t="str">
        <f t="shared" ca="1" si="377"/>
        <v>Ab</v>
      </c>
      <c r="DJ183" s="78" t="str">
        <f t="shared" ca="1" si="378"/>
        <v>Ab</v>
      </c>
      <c r="DK183" s="78" t="str">
        <f t="shared" ca="1" si="379"/>
        <v>Bb</v>
      </c>
      <c r="DL183" s="78" t="str">
        <f t="shared" ca="1" si="380"/>
        <v>C</v>
      </c>
      <c r="DM183" s="78" t="str">
        <f t="shared" ca="1" si="356"/>
        <v>Db</v>
      </c>
      <c r="DN183" s="78" t="str">
        <f t="shared" ca="1" si="357"/>
        <v>Eb</v>
      </c>
      <c r="DO183" s="78" t="str">
        <f t="shared" ca="1" si="358"/>
        <v>F</v>
      </c>
      <c r="DP183" s="78" t="str">
        <f t="shared" ca="1" si="359"/>
        <v>G</v>
      </c>
      <c r="DQ183" s="78" t="str">
        <f t="shared" ca="1" si="360"/>
        <v/>
      </c>
      <c r="DR183" s="79" t="str">
        <f t="shared" ca="1" si="361"/>
        <v>Ab maj</v>
      </c>
      <c r="DS183" s="79" t="str">
        <f t="shared" ca="1" si="362"/>
        <v>Bb min</v>
      </c>
      <c r="DT183" s="79" t="str">
        <f t="shared" ca="1" si="363"/>
        <v>C min</v>
      </c>
      <c r="DU183" s="79" t="str">
        <f t="shared" ca="1" si="364"/>
        <v>Db maj</v>
      </c>
      <c r="DV183" s="79" t="str">
        <f t="shared" ca="1" si="365"/>
        <v>Eb maj</v>
      </c>
      <c r="DW183" s="79" t="str">
        <f t="shared" ca="1" si="366"/>
        <v>F min</v>
      </c>
      <c r="DX183" s="79" t="str">
        <f t="shared" ca="1" si="367"/>
        <v>G dim</v>
      </c>
      <c r="DY183" s="79" t="str">
        <f t="shared" ca="1" si="368"/>
        <v/>
      </c>
      <c r="DZ183" s="80">
        <f t="shared" ca="1" si="381"/>
        <v>42.857142857142854</v>
      </c>
      <c r="EA183" s="78">
        <f t="shared" ca="1" si="382"/>
        <v>6</v>
      </c>
    </row>
    <row r="184" spans="1:131" s="85" customFormat="1" ht="16.2" thickBot="1" x14ac:dyDescent="0.35">
      <c r="A184" s="289">
        <f t="shared" ca="1" si="276"/>
        <v>6</v>
      </c>
      <c r="B184" s="306">
        <f t="shared" si="298"/>
        <v>176</v>
      </c>
      <c r="C184" s="307" t="s">
        <v>31</v>
      </c>
      <c r="D184" s="306" t="s">
        <v>73</v>
      </c>
      <c r="E184" s="306">
        <v>7</v>
      </c>
      <c r="F184" s="308">
        <v>1</v>
      </c>
      <c r="G184" s="308">
        <v>2</v>
      </c>
      <c r="H184" s="308">
        <v>2</v>
      </c>
      <c r="I184" s="308">
        <v>1</v>
      </c>
      <c r="J184" s="308">
        <v>2</v>
      </c>
      <c r="K184" s="308">
        <v>1</v>
      </c>
      <c r="L184" s="308">
        <v>3</v>
      </c>
      <c r="M184" s="308"/>
      <c r="N184" s="308">
        <f>SUM($F184:G184)</f>
        <v>3</v>
      </c>
      <c r="O184" s="308">
        <f>SUM($F184:H184)</f>
        <v>5</v>
      </c>
      <c r="P184" s="308">
        <f>SUM($F184:I184)</f>
        <v>6</v>
      </c>
      <c r="Q184" s="308">
        <f>SUM($F184:J184)</f>
        <v>8</v>
      </c>
      <c r="R184" s="308">
        <f>SUM($F184:K184)</f>
        <v>9</v>
      </c>
      <c r="S184" s="308">
        <f>SUM($F184:L184)</f>
        <v>12</v>
      </c>
      <c r="T184" s="308"/>
      <c r="U184" s="307"/>
      <c r="V184" s="306" t="str">
        <f t="shared" si="309"/>
        <v>D</v>
      </c>
      <c r="W184" s="306" t="str">
        <f t="shared" ca="1" si="310"/>
        <v>Eb</v>
      </c>
      <c r="X184" s="306" t="str">
        <f t="shared" ca="1" si="332"/>
        <v>F</v>
      </c>
      <c r="Y184" s="306" t="str">
        <f t="shared" ca="1" si="333"/>
        <v>G</v>
      </c>
      <c r="Z184" s="306" t="str">
        <f t="shared" ca="1" si="334"/>
        <v>Ab</v>
      </c>
      <c r="AA184" s="306" t="str">
        <f t="shared" ca="1" si="335"/>
        <v>Bb</v>
      </c>
      <c r="AB184" s="306" t="str">
        <f t="shared" ca="1" si="336"/>
        <v>B</v>
      </c>
      <c r="AC184" s="306"/>
      <c r="AD184" s="307">
        <f t="shared" si="317"/>
        <v>68</v>
      </c>
      <c r="AE184" s="307">
        <f t="shared" ca="1" si="285"/>
        <v>167</v>
      </c>
      <c r="AF184" s="307">
        <f t="shared" ca="1" si="286"/>
        <v>70</v>
      </c>
      <c r="AG184" s="307">
        <f t="shared" ca="1" si="302"/>
        <v>71</v>
      </c>
      <c r="AH184" s="307">
        <f t="shared" ca="1" si="303"/>
        <v>163</v>
      </c>
      <c r="AI184" s="307">
        <f t="shared" ca="1" si="304"/>
        <v>164</v>
      </c>
      <c r="AJ184" s="307">
        <f t="shared" ca="1" si="305"/>
        <v>66</v>
      </c>
      <c r="AK184" s="307"/>
      <c r="AL184" s="294" t="str">
        <f t="shared" si="390"/>
        <v>D dim</v>
      </c>
      <c r="AM184" s="294" t="str">
        <f ca="1">_xlfn.CONCAT(W184," maj")</f>
        <v>Eb maj</v>
      </c>
      <c r="AN184" s="294" t="str">
        <f ca="1">_xlfn.CONCAT(X184," dim")</f>
        <v>F dim</v>
      </c>
      <c r="AO184" s="294" t="str">
        <f ca="1">_xlfn.CONCAT(Y184," min")</f>
        <v>G min</v>
      </c>
      <c r="AP184" s="294" t="str">
        <f ca="1">_xlfn.CONCAT(Z184," min")</f>
        <v>Ab min</v>
      </c>
      <c r="AQ184" s="294" t="str">
        <f ca="1">_xlfn.CONCAT(AA184," maj")</f>
        <v>Bb maj</v>
      </c>
      <c r="AR184" s="294" t="str">
        <f ca="1">_xlfn.CONCAT(AB184," aug")</f>
        <v>B aug</v>
      </c>
      <c r="AS184" s="294"/>
      <c r="AT184" s="294" t="str">
        <f t="shared" ca="1" si="341"/>
        <v/>
      </c>
      <c r="AU184" s="294" t="str">
        <f t="shared" ca="1" si="341"/>
        <v/>
      </c>
      <c r="AV184" s="294" t="str">
        <f t="shared" ca="1" si="341"/>
        <v/>
      </c>
      <c r="AW184" s="294">
        <f t="shared" ca="1" si="341"/>
        <v>1</v>
      </c>
      <c r="AX184" s="294" t="str">
        <f t="shared" ca="1" si="341"/>
        <v/>
      </c>
      <c r="AY184" s="294">
        <f t="shared" ca="1" si="341"/>
        <v>1</v>
      </c>
      <c r="AZ184" s="294" t="str">
        <f t="shared" ca="1" si="341"/>
        <v/>
      </c>
      <c r="BA184" s="294">
        <f t="shared" ca="1" si="341"/>
        <v>1</v>
      </c>
      <c r="BB184" s="294" t="str">
        <f t="shared" ca="1" si="341"/>
        <v/>
      </c>
      <c r="BC184" s="294" t="str">
        <f t="shared" ca="1" si="341"/>
        <v/>
      </c>
      <c r="BD184" s="294" t="str">
        <f t="shared" ca="1" si="341"/>
        <v/>
      </c>
      <c r="BE184" s="294" t="str">
        <f t="shared" ca="1" si="341"/>
        <v/>
      </c>
      <c r="BF184" s="289">
        <f t="shared" ca="1" si="318"/>
        <v>3</v>
      </c>
      <c r="BG184" s="302">
        <f t="shared" ca="1" si="319"/>
        <v>42.857142857142854</v>
      </c>
      <c r="BH184" s="289">
        <f t="shared" ca="1" si="320"/>
        <v>6</v>
      </c>
      <c r="BI184" s="289" t="str">
        <f t="shared" ca="1" si="321"/>
        <v/>
      </c>
      <c r="BJ184" s="289" t="str">
        <f t="shared" ca="1" si="322"/>
        <v/>
      </c>
      <c r="BK184" s="289" t="str">
        <f t="shared" ca="1" si="323"/>
        <v/>
      </c>
      <c r="BL184" s="289" t="str">
        <f t="shared" ca="1" si="324"/>
        <v/>
      </c>
      <c r="BM184" s="289" t="str">
        <f t="shared" ca="1" si="325"/>
        <v/>
      </c>
      <c r="BN184" s="289">
        <f t="shared" ca="1" si="326"/>
        <v>1</v>
      </c>
      <c r="BO184" s="289" t="str">
        <f t="shared" ca="1" si="327"/>
        <v/>
      </c>
      <c r="BP184" s="289"/>
      <c r="BQ184" s="83">
        <f t="shared" ca="1" si="338"/>
        <v>6</v>
      </c>
      <c r="BR184" s="82">
        <f t="shared" ca="1" si="339"/>
        <v>75</v>
      </c>
      <c r="BS184" s="83">
        <f t="shared" ca="1" si="340"/>
        <v>579</v>
      </c>
      <c r="BT184" s="52" t="str">
        <f t="shared" ca="1" si="383"/>
        <v>A588</v>
      </c>
      <c r="BU184" s="51"/>
      <c r="BV184" s="52" t="str">
        <f t="shared" ca="1" si="384"/>
        <v>A596</v>
      </c>
      <c r="BW184" s="84">
        <f ca="1">VLOOKUP($BJ$6,INDIRECT($BT184):$BP$861,2,FALSE)</f>
        <v>588</v>
      </c>
      <c r="BX184" s="79" t="str">
        <f t="shared" ca="1" si="369"/>
        <v>Lydian</v>
      </c>
      <c r="BY184" s="78" t="str">
        <f t="shared" ca="1" si="370"/>
        <v>Ab</v>
      </c>
      <c r="BZ184" s="78" t="str">
        <f t="shared" ca="1" si="371"/>
        <v>Ab</v>
      </c>
      <c r="CA184" s="78" t="str">
        <f t="shared" ca="1" si="372"/>
        <v>Bb</v>
      </c>
      <c r="CB184" s="78" t="str">
        <f t="shared" ca="1" si="373"/>
        <v>C</v>
      </c>
      <c r="CC184" s="78" t="str">
        <f t="shared" ca="1" si="343"/>
        <v>D</v>
      </c>
      <c r="CD184" s="78" t="str">
        <f t="shared" ca="1" si="344"/>
        <v>Eb</v>
      </c>
      <c r="CE184" s="78" t="str">
        <f t="shared" ca="1" si="345"/>
        <v>F</v>
      </c>
      <c r="CF184" s="78" t="str">
        <f t="shared" ca="1" si="346"/>
        <v>G</v>
      </c>
      <c r="CG184" s="78" t="str">
        <f t="shared" ca="1" si="347"/>
        <v/>
      </c>
      <c r="CH184" s="79" t="str">
        <f t="shared" ca="1" si="348"/>
        <v>Ab maj</v>
      </c>
      <c r="CI184" s="79" t="str">
        <f t="shared" ca="1" si="349"/>
        <v>Bb maj</v>
      </c>
      <c r="CJ184" s="79" t="str">
        <f t="shared" ca="1" si="350"/>
        <v>C min</v>
      </c>
      <c r="CK184" s="79" t="str">
        <f t="shared" ca="1" si="351"/>
        <v>D dim</v>
      </c>
      <c r="CL184" s="79" t="str">
        <f t="shared" ca="1" si="352"/>
        <v>Eb maj</v>
      </c>
      <c r="CM184" s="79" t="str">
        <f t="shared" ca="1" si="353"/>
        <v>F min</v>
      </c>
      <c r="CN184" s="79" t="str">
        <f t="shared" ca="1" si="354"/>
        <v>G min</v>
      </c>
      <c r="CO184" s="79" t="str">
        <f t="shared" ca="1" si="355"/>
        <v/>
      </c>
      <c r="CP184" s="80">
        <f t="shared" ca="1" si="374"/>
        <v>42.857142857142854</v>
      </c>
      <c r="CQ184" s="78">
        <f t="shared" ca="1" si="375"/>
        <v>6</v>
      </c>
      <c r="DA184" s="81">
        <f t="shared" ca="1" si="387"/>
        <v>6</v>
      </c>
      <c r="DB184" s="82">
        <f t="shared" ca="1" si="388"/>
        <v>75</v>
      </c>
      <c r="DC184" s="83">
        <f t="shared" ca="1" si="389"/>
        <v>579</v>
      </c>
      <c r="DD184" s="52" t="str">
        <f t="shared" ca="1" si="385"/>
        <v>A588</v>
      </c>
      <c r="DE184" s="51"/>
      <c r="DF184" s="52" t="str">
        <f t="shared" ca="1" si="386"/>
        <v>A596</v>
      </c>
      <c r="DG184" s="84">
        <f ca="1">VLOOKUP($BJ$6,INDIRECT($BT184):$BP$861,2,FALSE)</f>
        <v>588</v>
      </c>
      <c r="DH184" s="79" t="str">
        <f t="shared" ca="1" si="376"/>
        <v>Lydian</v>
      </c>
      <c r="DI184" s="78" t="str">
        <f t="shared" ca="1" si="377"/>
        <v>Ab</v>
      </c>
      <c r="DJ184" s="78" t="str">
        <f t="shared" ca="1" si="378"/>
        <v>Ab</v>
      </c>
      <c r="DK184" s="78" t="str">
        <f t="shared" ca="1" si="379"/>
        <v>Bb</v>
      </c>
      <c r="DL184" s="78" t="str">
        <f t="shared" ca="1" si="380"/>
        <v>C</v>
      </c>
      <c r="DM184" s="78" t="str">
        <f t="shared" ca="1" si="356"/>
        <v>D</v>
      </c>
      <c r="DN184" s="78" t="str">
        <f t="shared" ca="1" si="357"/>
        <v>Eb</v>
      </c>
      <c r="DO184" s="78" t="str">
        <f t="shared" ca="1" si="358"/>
        <v>F</v>
      </c>
      <c r="DP184" s="78" t="str">
        <f t="shared" ca="1" si="359"/>
        <v>G</v>
      </c>
      <c r="DQ184" s="78" t="str">
        <f t="shared" ca="1" si="360"/>
        <v/>
      </c>
      <c r="DR184" s="79" t="str">
        <f t="shared" ca="1" si="361"/>
        <v>Ab maj</v>
      </c>
      <c r="DS184" s="79" t="str">
        <f t="shared" ca="1" si="362"/>
        <v>Bb maj</v>
      </c>
      <c r="DT184" s="79" t="str">
        <f t="shared" ca="1" si="363"/>
        <v>C min</v>
      </c>
      <c r="DU184" s="79" t="str">
        <f t="shared" ca="1" si="364"/>
        <v>D dim</v>
      </c>
      <c r="DV184" s="79" t="str">
        <f t="shared" ca="1" si="365"/>
        <v>Eb maj</v>
      </c>
      <c r="DW184" s="79" t="str">
        <f t="shared" ca="1" si="366"/>
        <v>F min</v>
      </c>
      <c r="DX184" s="79" t="str">
        <f t="shared" ca="1" si="367"/>
        <v>G min</v>
      </c>
      <c r="DY184" s="79" t="str">
        <f t="shared" ca="1" si="368"/>
        <v/>
      </c>
      <c r="DZ184" s="80">
        <f t="shared" ca="1" si="381"/>
        <v>42.857142857142854</v>
      </c>
      <c r="EA184" s="78">
        <f t="shared" ca="1" si="382"/>
        <v>6</v>
      </c>
    </row>
    <row r="185" spans="1:131" s="85" customFormat="1" ht="16.2" thickBot="1" x14ac:dyDescent="0.35">
      <c r="A185" s="289" t="str">
        <f t="shared" ca="1" si="276"/>
        <v/>
      </c>
      <c r="B185" s="306">
        <f t="shared" si="298"/>
        <v>177</v>
      </c>
      <c r="C185" s="307" t="s">
        <v>279</v>
      </c>
      <c r="D185" s="306" t="s">
        <v>73</v>
      </c>
      <c r="E185" s="306">
        <v>7</v>
      </c>
      <c r="F185" s="308">
        <v>1</v>
      </c>
      <c r="G185" s="308">
        <v>2</v>
      </c>
      <c r="H185" s="308">
        <v>1</v>
      </c>
      <c r="I185" s="308">
        <v>2</v>
      </c>
      <c r="J185" s="308">
        <v>2</v>
      </c>
      <c r="K185" s="308">
        <v>2</v>
      </c>
      <c r="L185" s="308">
        <v>2</v>
      </c>
      <c r="M185" s="308"/>
      <c r="N185" s="308">
        <f>SUM($F185:G185)</f>
        <v>3</v>
      </c>
      <c r="O185" s="308">
        <f>SUM($F185:H185)</f>
        <v>4</v>
      </c>
      <c r="P185" s="308">
        <f>SUM($F185:I185)</f>
        <v>6</v>
      </c>
      <c r="Q185" s="308">
        <f>SUM($F185:J185)</f>
        <v>8</v>
      </c>
      <c r="R185" s="308">
        <f>SUM($F185:K185)</f>
        <v>10</v>
      </c>
      <c r="S185" s="308">
        <f>SUM($F185:L185)</f>
        <v>12</v>
      </c>
      <c r="T185" s="308"/>
      <c r="U185" s="307"/>
      <c r="V185" s="306" t="str">
        <f t="shared" si="309"/>
        <v>D</v>
      </c>
      <c r="W185" s="306" t="str">
        <f t="shared" ca="1" si="310"/>
        <v>Eb</v>
      </c>
      <c r="X185" s="306" t="str">
        <f t="shared" ca="1" si="332"/>
        <v>F</v>
      </c>
      <c r="Y185" s="306" t="str">
        <f t="shared" ca="1" si="333"/>
        <v>Gb</v>
      </c>
      <c r="Z185" s="306" t="str">
        <f t="shared" ca="1" si="334"/>
        <v>Ab</v>
      </c>
      <c r="AA185" s="306" t="str">
        <f t="shared" ca="1" si="335"/>
        <v>Bb</v>
      </c>
      <c r="AB185" s="306" t="str">
        <f t="shared" ca="1" si="336"/>
        <v>C</v>
      </c>
      <c r="AC185" s="306"/>
      <c r="AD185" s="307">
        <f t="shared" si="317"/>
        <v>68</v>
      </c>
      <c r="AE185" s="307">
        <f t="shared" ca="1" si="285"/>
        <v>167</v>
      </c>
      <c r="AF185" s="307">
        <f t="shared" ca="1" si="286"/>
        <v>70</v>
      </c>
      <c r="AG185" s="307">
        <f t="shared" ca="1" si="302"/>
        <v>169</v>
      </c>
      <c r="AH185" s="307">
        <f t="shared" ca="1" si="303"/>
        <v>163</v>
      </c>
      <c r="AI185" s="307">
        <f t="shared" ca="1" si="304"/>
        <v>164</v>
      </c>
      <c r="AJ185" s="307">
        <f t="shared" ca="1" si="305"/>
        <v>67</v>
      </c>
      <c r="AK185" s="307"/>
      <c r="AL185" s="294" t="str">
        <f t="shared" si="390"/>
        <v>D dim</v>
      </c>
      <c r="AM185" s="294" t="str">
        <f ca="1">_xlfn.CONCAT(W185," min")</f>
        <v>Eb min</v>
      </c>
      <c r="AN185" s="294" t="str">
        <f ca="1">_xlfn.CONCAT(X185," min")</f>
        <v>F min</v>
      </c>
      <c r="AO185" s="294" t="str">
        <f ca="1">_xlfn.CONCAT(Y185," aug")</f>
        <v>Gb aug</v>
      </c>
      <c r="AP185" s="294" t="str">
        <f ca="1">_xlfn.CONCAT(Z185," maj")</f>
        <v>Ab maj</v>
      </c>
      <c r="AQ185" s="294" t="str">
        <f ca="1">_xlfn.CONCAT(AA185," maj")</f>
        <v>Bb maj</v>
      </c>
      <c r="AR185" s="294" t="str">
        <f ca="1">_xlfn.CONCAT(AB185," dim")</f>
        <v>C dim</v>
      </c>
      <c r="AS185" s="294"/>
      <c r="AT185" s="294" t="str">
        <f t="shared" ca="1" si="341"/>
        <v/>
      </c>
      <c r="AU185" s="294" t="str">
        <f t="shared" ca="1" si="341"/>
        <v/>
      </c>
      <c r="AV185" s="294" t="str">
        <f t="shared" ca="1" si="341"/>
        <v/>
      </c>
      <c r="AW185" s="294">
        <f t="shared" ca="1" si="341"/>
        <v>1</v>
      </c>
      <c r="AX185" s="294" t="str">
        <f t="shared" ca="1" si="341"/>
        <v/>
      </c>
      <c r="AY185" s="294">
        <f t="shared" ca="1" si="341"/>
        <v>1</v>
      </c>
      <c r="AZ185" s="294" t="str">
        <f t="shared" ca="1" si="341"/>
        <v/>
      </c>
      <c r="BA185" s="294" t="str">
        <f t="shared" ca="1" si="341"/>
        <v/>
      </c>
      <c r="BB185" s="294" t="str">
        <f t="shared" ca="1" si="341"/>
        <v/>
      </c>
      <c r="BC185" s="294" t="str">
        <f t="shared" ca="1" si="341"/>
        <v/>
      </c>
      <c r="BD185" s="294" t="str">
        <f t="shared" ca="1" si="341"/>
        <v/>
      </c>
      <c r="BE185" s="294" t="str">
        <f t="shared" ca="1" si="341"/>
        <v/>
      </c>
      <c r="BF185" s="289">
        <f t="shared" ca="1" si="318"/>
        <v>2</v>
      </c>
      <c r="BG185" s="302">
        <f t="shared" ca="1" si="319"/>
        <v>28.571428571428569</v>
      </c>
      <c r="BH185" s="289" t="str">
        <f t="shared" ca="1" si="320"/>
        <v/>
      </c>
      <c r="BI185" s="289" t="str">
        <f t="shared" ca="1" si="321"/>
        <v/>
      </c>
      <c r="BJ185" s="289" t="str">
        <f t="shared" ca="1" si="322"/>
        <v/>
      </c>
      <c r="BK185" s="289" t="str">
        <f t="shared" ca="1" si="323"/>
        <v/>
      </c>
      <c r="BL185" s="289" t="str">
        <f t="shared" ca="1" si="324"/>
        <v/>
      </c>
      <c r="BM185" s="289" t="str">
        <f t="shared" ca="1" si="325"/>
        <v/>
      </c>
      <c r="BN185" s="289" t="str">
        <f t="shared" ca="1" si="326"/>
        <v/>
      </c>
      <c r="BO185" s="289" t="str">
        <f t="shared" ca="1" si="327"/>
        <v/>
      </c>
      <c r="BP185" s="289"/>
      <c r="BQ185" s="83">
        <f t="shared" ca="1" si="338"/>
        <v>6</v>
      </c>
      <c r="BR185" s="82">
        <f t="shared" ca="1" si="339"/>
        <v>76</v>
      </c>
      <c r="BS185" s="83">
        <f t="shared" ca="1" si="340"/>
        <v>588</v>
      </c>
      <c r="BT185" s="52" t="str">
        <f t="shared" ca="1" si="383"/>
        <v>A597</v>
      </c>
      <c r="BU185" s="51"/>
      <c r="BV185" s="52" t="str">
        <f t="shared" ca="1" si="384"/>
        <v>A597</v>
      </c>
      <c r="BW185" s="84">
        <f ca="1">VLOOKUP($BJ$6,INDIRECT($BT185):$BP$861,2,FALSE)</f>
        <v>589</v>
      </c>
      <c r="BX185" s="79" t="str">
        <f t="shared" ca="1" si="369"/>
        <v>Lydian 2 {or 2 or 9}</v>
      </c>
      <c r="BY185" s="78" t="str">
        <f t="shared" ca="1" si="370"/>
        <v>Ab</v>
      </c>
      <c r="BZ185" s="78" t="str">
        <f t="shared" ca="1" si="371"/>
        <v>Ab</v>
      </c>
      <c r="CA185" s="78" t="str">
        <f t="shared" ca="1" si="372"/>
        <v>B</v>
      </c>
      <c r="CB185" s="78" t="str">
        <f t="shared" ca="1" si="373"/>
        <v>C</v>
      </c>
      <c r="CC185" s="78" t="str">
        <f t="shared" ca="1" si="343"/>
        <v>D</v>
      </c>
      <c r="CD185" s="78" t="str">
        <f t="shared" ca="1" si="344"/>
        <v>Eb</v>
      </c>
      <c r="CE185" s="78" t="str">
        <f t="shared" ca="1" si="345"/>
        <v>F</v>
      </c>
      <c r="CF185" s="78" t="str">
        <f t="shared" ca="1" si="346"/>
        <v>G</v>
      </c>
      <c r="CG185" s="78" t="str">
        <f t="shared" ca="1" si="347"/>
        <v/>
      </c>
      <c r="CH185" s="79" t="str">
        <f t="shared" ca="1" si="348"/>
        <v>Ab maj</v>
      </c>
      <c r="CI185" s="79" t="str">
        <f t="shared" ca="1" si="349"/>
        <v>B dim</v>
      </c>
      <c r="CJ185" s="79" t="str">
        <f t="shared" ca="1" si="350"/>
        <v>C min</v>
      </c>
      <c r="CK185" s="79" t="str">
        <f t="shared" ca="1" si="351"/>
        <v>D dim</v>
      </c>
      <c r="CL185" s="79" t="str">
        <f t="shared" ca="1" si="352"/>
        <v>Eb aug</v>
      </c>
      <c r="CM185" s="79" t="str">
        <f t="shared" ca="1" si="353"/>
        <v>F min</v>
      </c>
      <c r="CN185" s="79" t="str">
        <f t="shared" ca="1" si="354"/>
        <v>G maj</v>
      </c>
      <c r="CO185" s="79" t="str">
        <f t="shared" ca="1" si="355"/>
        <v/>
      </c>
      <c r="CP185" s="80">
        <f t="shared" ca="1" si="374"/>
        <v>42.857142857142854</v>
      </c>
      <c r="CQ185" s="78">
        <f t="shared" ca="1" si="375"/>
        <v>6</v>
      </c>
      <c r="DA185" s="81">
        <f t="shared" ca="1" si="387"/>
        <v>6</v>
      </c>
      <c r="DB185" s="82">
        <f t="shared" ca="1" si="388"/>
        <v>76</v>
      </c>
      <c r="DC185" s="83">
        <f t="shared" ca="1" si="389"/>
        <v>588</v>
      </c>
      <c r="DD185" s="52" t="str">
        <f t="shared" ca="1" si="385"/>
        <v>A597</v>
      </c>
      <c r="DE185" s="51"/>
      <c r="DF185" s="52" t="str">
        <f t="shared" ca="1" si="386"/>
        <v>A597</v>
      </c>
      <c r="DG185" s="84">
        <f ca="1">VLOOKUP($BJ$6,INDIRECT($BT185):$BP$861,2,FALSE)</f>
        <v>589</v>
      </c>
      <c r="DH185" s="79" t="str">
        <f t="shared" ca="1" si="376"/>
        <v>Lydian 2 {or 2 or 9}</v>
      </c>
      <c r="DI185" s="78" t="str">
        <f t="shared" ca="1" si="377"/>
        <v>Ab</v>
      </c>
      <c r="DJ185" s="78" t="str">
        <f t="shared" ca="1" si="378"/>
        <v>Ab</v>
      </c>
      <c r="DK185" s="78" t="str">
        <f t="shared" ca="1" si="379"/>
        <v>B</v>
      </c>
      <c r="DL185" s="78" t="str">
        <f t="shared" ca="1" si="380"/>
        <v>C</v>
      </c>
      <c r="DM185" s="78" t="str">
        <f t="shared" ca="1" si="356"/>
        <v>D</v>
      </c>
      <c r="DN185" s="78" t="str">
        <f t="shared" ca="1" si="357"/>
        <v>Eb</v>
      </c>
      <c r="DO185" s="78" t="str">
        <f t="shared" ca="1" si="358"/>
        <v>F</v>
      </c>
      <c r="DP185" s="78" t="str">
        <f t="shared" ca="1" si="359"/>
        <v>G</v>
      </c>
      <c r="DQ185" s="78" t="str">
        <f t="shared" ca="1" si="360"/>
        <v/>
      </c>
      <c r="DR185" s="79" t="str">
        <f t="shared" ca="1" si="361"/>
        <v>Ab maj</v>
      </c>
      <c r="DS185" s="79" t="str">
        <f t="shared" ca="1" si="362"/>
        <v>B dim</v>
      </c>
      <c r="DT185" s="79" t="str">
        <f t="shared" ca="1" si="363"/>
        <v>C min</v>
      </c>
      <c r="DU185" s="79" t="str">
        <f t="shared" ca="1" si="364"/>
        <v>D dim</v>
      </c>
      <c r="DV185" s="79" t="str">
        <f t="shared" ca="1" si="365"/>
        <v>Eb aug</v>
      </c>
      <c r="DW185" s="79" t="str">
        <f t="shared" ca="1" si="366"/>
        <v>F min</v>
      </c>
      <c r="DX185" s="79" t="str">
        <f t="shared" ca="1" si="367"/>
        <v>G maj</v>
      </c>
      <c r="DY185" s="79" t="str">
        <f t="shared" ca="1" si="368"/>
        <v/>
      </c>
      <c r="DZ185" s="80">
        <f t="shared" ca="1" si="381"/>
        <v>42.857142857142854</v>
      </c>
      <c r="EA185" s="78">
        <f t="shared" ca="1" si="382"/>
        <v>6</v>
      </c>
    </row>
    <row r="186" spans="1:131" s="85" customFormat="1" ht="16.2" thickBot="1" x14ac:dyDescent="0.35">
      <c r="A186" s="289" t="str">
        <f t="shared" ca="1" si="276"/>
        <v/>
      </c>
      <c r="B186" s="306">
        <f t="shared" si="298"/>
        <v>178</v>
      </c>
      <c r="C186" s="307" t="s">
        <v>280</v>
      </c>
      <c r="D186" s="306" t="s">
        <v>73</v>
      </c>
      <c r="E186" s="306">
        <v>7</v>
      </c>
      <c r="F186" s="308">
        <v>1</v>
      </c>
      <c r="G186" s="308">
        <v>2</v>
      </c>
      <c r="H186" s="308">
        <v>1</v>
      </c>
      <c r="I186" s="308">
        <v>2</v>
      </c>
      <c r="J186" s="308">
        <v>2</v>
      </c>
      <c r="K186" s="308">
        <v>1</v>
      </c>
      <c r="L186" s="308">
        <v>3</v>
      </c>
      <c r="M186" s="308"/>
      <c r="N186" s="308">
        <f>SUM($F186:G186)</f>
        <v>3</v>
      </c>
      <c r="O186" s="308">
        <f>SUM($F186:H186)</f>
        <v>4</v>
      </c>
      <c r="P186" s="308">
        <f>SUM($F186:I186)</f>
        <v>6</v>
      </c>
      <c r="Q186" s="308">
        <f>SUM($F186:J186)</f>
        <v>8</v>
      </c>
      <c r="R186" s="308">
        <f>SUM($F186:K186)</f>
        <v>9</v>
      </c>
      <c r="S186" s="308">
        <f>SUM($F186:L186)</f>
        <v>12</v>
      </c>
      <c r="T186" s="308"/>
      <c r="U186" s="307"/>
      <c r="V186" s="306" t="str">
        <f t="shared" si="309"/>
        <v>D</v>
      </c>
      <c r="W186" s="306" t="str">
        <f t="shared" ca="1" si="310"/>
        <v>Eb</v>
      </c>
      <c r="X186" s="306" t="str">
        <f t="shared" ca="1" si="332"/>
        <v>F</v>
      </c>
      <c r="Y186" s="306" t="str">
        <f t="shared" ca="1" si="333"/>
        <v>Gb</v>
      </c>
      <c r="Z186" s="306" t="str">
        <f t="shared" ca="1" si="334"/>
        <v>Ab</v>
      </c>
      <c r="AA186" s="306" t="str">
        <f t="shared" ca="1" si="335"/>
        <v>Bb</v>
      </c>
      <c r="AB186" s="306" t="str">
        <f t="shared" ca="1" si="336"/>
        <v>B</v>
      </c>
      <c r="AC186" s="306"/>
      <c r="AD186" s="307">
        <f t="shared" si="317"/>
        <v>68</v>
      </c>
      <c r="AE186" s="307">
        <f t="shared" ca="1" si="285"/>
        <v>167</v>
      </c>
      <c r="AF186" s="307">
        <f t="shared" ca="1" si="286"/>
        <v>70</v>
      </c>
      <c r="AG186" s="307">
        <f t="shared" ca="1" si="302"/>
        <v>169</v>
      </c>
      <c r="AH186" s="307">
        <f t="shared" ca="1" si="303"/>
        <v>163</v>
      </c>
      <c r="AI186" s="307">
        <f t="shared" ca="1" si="304"/>
        <v>164</v>
      </c>
      <c r="AJ186" s="307">
        <f t="shared" ca="1" si="305"/>
        <v>66</v>
      </c>
      <c r="AK186" s="307"/>
      <c r="AL186" s="294" t="str">
        <f t="shared" si="390"/>
        <v>D dim</v>
      </c>
      <c r="AM186" s="294" t="str">
        <f ca="1">_xlfn.CONCAT(W186," min")</f>
        <v>Eb min</v>
      </c>
      <c r="AN186" s="294" t="str">
        <f ca="1">_xlfn.CONCAT(X186," dim")</f>
        <v>F dim</v>
      </c>
      <c r="AO186" s="294" t="str">
        <f ca="1">_xlfn.CONCAT(Y186," aug")</f>
        <v>Gb aug</v>
      </c>
      <c r="AP186" s="294" t="str">
        <f ca="1">_xlfn.CONCAT(Z186," min")</f>
        <v>Ab min</v>
      </c>
      <c r="AQ186" s="294" t="str">
        <f ca="1">_xlfn.CONCAT(AA186," maj")</f>
        <v>Bb maj</v>
      </c>
      <c r="AR186" s="294" t="str">
        <f ca="1">_xlfn.CONCAT(AB186," maj")</f>
        <v>B maj</v>
      </c>
      <c r="AS186" s="294"/>
      <c r="AT186" s="294" t="str">
        <f t="shared" ca="1" si="341"/>
        <v/>
      </c>
      <c r="AU186" s="294" t="str">
        <f t="shared" ca="1" si="341"/>
        <v/>
      </c>
      <c r="AV186" s="294" t="str">
        <f t="shared" ca="1" si="341"/>
        <v/>
      </c>
      <c r="AW186" s="294">
        <f t="shared" ca="1" si="341"/>
        <v>1</v>
      </c>
      <c r="AX186" s="294" t="str">
        <f t="shared" ca="1" si="341"/>
        <v/>
      </c>
      <c r="AY186" s="294">
        <f t="shared" ca="1" si="341"/>
        <v>1</v>
      </c>
      <c r="AZ186" s="294" t="str">
        <f t="shared" ca="1" si="341"/>
        <v/>
      </c>
      <c r="BA186" s="294" t="str">
        <f t="shared" ca="1" si="341"/>
        <v/>
      </c>
      <c r="BB186" s="294" t="str">
        <f t="shared" ca="1" si="341"/>
        <v/>
      </c>
      <c r="BC186" s="294" t="str">
        <f t="shared" ca="1" si="341"/>
        <v/>
      </c>
      <c r="BD186" s="294" t="str">
        <f t="shared" ca="1" si="341"/>
        <v/>
      </c>
      <c r="BE186" s="294" t="str">
        <f t="shared" ca="1" si="341"/>
        <v/>
      </c>
      <c r="BF186" s="289">
        <f t="shared" ca="1" si="318"/>
        <v>2</v>
      </c>
      <c r="BG186" s="302">
        <f t="shared" ca="1" si="319"/>
        <v>28.571428571428569</v>
      </c>
      <c r="BH186" s="289" t="str">
        <f t="shared" ca="1" si="320"/>
        <v/>
      </c>
      <c r="BI186" s="289" t="str">
        <f t="shared" ca="1" si="321"/>
        <v/>
      </c>
      <c r="BJ186" s="289" t="str">
        <f t="shared" ca="1" si="322"/>
        <v/>
      </c>
      <c r="BK186" s="289" t="str">
        <f t="shared" ca="1" si="323"/>
        <v/>
      </c>
      <c r="BL186" s="289" t="str">
        <f t="shared" ca="1" si="324"/>
        <v/>
      </c>
      <c r="BM186" s="289" t="str">
        <f t="shared" ca="1" si="325"/>
        <v/>
      </c>
      <c r="BN186" s="289" t="str">
        <f t="shared" ca="1" si="326"/>
        <v/>
      </c>
      <c r="BO186" s="289" t="str">
        <f t="shared" ca="1" si="327"/>
        <v/>
      </c>
      <c r="BP186" s="289"/>
      <c r="BQ186" s="83">
        <f t="shared" ca="1" si="338"/>
        <v>6</v>
      </c>
      <c r="BR186" s="82">
        <f t="shared" ca="1" si="339"/>
        <v>77</v>
      </c>
      <c r="BS186" s="83">
        <f t="shared" ca="1" si="340"/>
        <v>589</v>
      </c>
      <c r="BT186" s="52" t="str">
        <f t="shared" ca="1" si="383"/>
        <v>A598</v>
      </c>
      <c r="BU186" s="51"/>
      <c r="BV186" s="52" t="str">
        <f t="shared" ca="1" si="384"/>
        <v>A599</v>
      </c>
      <c r="BW186" s="84">
        <f ca="1">VLOOKUP($BJ$6,INDIRECT($BT186):$BP$861,2,FALSE)</f>
        <v>591</v>
      </c>
      <c r="BX186" s="79" t="str">
        <f t="shared" ca="1" si="369"/>
        <v>Lydian b3 (or Diminished Lydian)</v>
      </c>
      <c r="BY186" s="78" t="str">
        <f t="shared" ca="1" si="370"/>
        <v>Ab</v>
      </c>
      <c r="BZ186" s="78" t="str">
        <f t="shared" ca="1" si="371"/>
        <v>Ab</v>
      </c>
      <c r="CA186" s="78" t="str">
        <f t="shared" ca="1" si="372"/>
        <v>Bb</v>
      </c>
      <c r="CB186" s="78" t="str">
        <f t="shared" ca="1" si="373"/>
        <v>B</v>
      </c>
      <c r="CC186" s="78" t="str">
        <f t="shared" ca="1" si="343"/>
        <v>D</v>
      </c>
      <c r="CD186" s="78" t="str">
        <f t="shared" ca="1" si="344"/>
        <v>Eb</v>
      </c>
      <c r="CE186" s="78" t="str">
        <f t="shared" ca="1" si="345"/>
        <v>F</v>
      </c>
      <c r="CF186" s="78" t="str">
        <f t="shared" ca="1" si="346"/>
        <v>G</v>
      </c>
      <c r="CG186" s="78" t="str">
        <f t="shared" ca="1" si="347"/>
        <v/>
      </c>
      <c r="CH186" s="79" t="str">
        <f t="shared" ca="1" si="348"/>
        <v>Ab min</v>
      </c>
      <c r="CI186" s="79" t="str">
        <f t="shared" ca="1" si="349"/>
        <v>Bb maj</v>
      </c>
      <c r="CJ186" s="79" t="str">
        <f t="shared" ca="1" si="350"/>
        <v>B aug</v>
      </c>
      <c r="CK186" s="79" t="str">
        <f t="shared" ca="1" si="351"/>
        <v>D dim</v>
      </c>
      <c r="CL186" s="79" t="str">
        <f t="shared" ca="1" si="352"/>
        <v>Eb maj</v>
      </c>
      <c r="CM186" s="79" t="str">
        <f t="shared" ca="1" si="353"/>
        <v>F dim</v>
      </c>
      <c r="CN186" s="79" t="str">
        <f t="shared" ca="1" si="354"/>
        <v>G min</v>
      </c>
      <c r="CO186" s="79" t="str">
        <f t="shared" ca="1" si="355"/>
        <v/>
      </c>
      <c r="CP186" s="80">
        <f t="shared" ca="1" si="374"/>
        <v>42.857142857142854</v>
      </c>
      <c r="CQ186" s="78">
        <f t="shared" ca="1" si="375"/>
        <v>6</v>
      </c>
      <c r="DA186" s="81">
        <f t="shared" ca="1" si="387"/>
        <v>6</v>
      </c>
      <c r="DB186" s="82">
        <f t="shared" ca="1" si="388"/>
        <v>77</v>
      </c>
      <c r="DC186" s="83">
        <f t="shared" ca="1" si="389"/>
        <v>589</v>
      </c>
      <c r="DD186" s="52" t="str">
        <f t="shared" ca="1" si="385"/>
        <v>A598</v>
      </c>
      <c r="DE186" s="51"/>
      <c r="DF186" s="52" t="str">
        <f t="shared" ca="1" si="386"/>
        <v>A599</v>
      </c>
      <c r="DG186" s="84">
        <f ca="1">VLOOKUP($BJ$6,INDIRECT($BT186):$BP$861,2,FALSE)</f>
        <v>591</v>
      </c>
      <c r="DH186" s="79" t="str">
        <f t="shared" ca="1" si="376"/>
        <v>Lydian b3 (or Diminished Lydian)</v>
      </c>
      <c r="DI186" s="78" t="str">
        <f t="shared" ca="1" si="377"/>
        <v>Ab</v>
      </c>
      <c r="DJ186" s="78" t="str">
        <f t="shared" ca="1" si="378"/>
        <v>Ab</v>
      </c>
      <c r="DK186" s="78" t="str">
        <f t="shared" ca="1" si="379"/>
        <v>Bb</v>
      </c>
      <c r="DL186" s="78" t="str">
        <f t="shared" ca="1" si="380"/>
        <v>B</v>
      </c>
      <c r="DM186" s="78" t="str">
        <f t="shared" ca="1" si="356"/>
        <v>D</v>
      </c>
      <c r="DN186" s="78" t="str">
        <f t="shared" ca="1" si="357"/>
        <v>Eb</v>
      </c>
      <c r="DO186" s="78" t="str">
        <f t="shared" ca="1" si="358"/>
        <v>F</v>
      </c>
      <c r="DP186" s="78" t="str">
        <f t="shared" ca="1" si="359"/>
        <v>G</v>
      </c>
      <c r="DQ186" s="78" t="str">
        <f t="shared" ca="1" si="360"/>
        <v/>
      </c>
      <c r="DR186" s="79" t="str">
        <f t="shared" ca="1" si="361"/>
        <v>Ab min</v>
      </c>
      <c r="DS186" s="79" t="str">
        <f t="shared" ca="1" si="362"/>
        <v>Bb maj</v>
      </c>
      <c r="DT186" s="79" t="str">
        <f t="shared" ca="1" si="363"/>
        <v>B aug</v>
      </c>
      <c r="DU186" s="79" t="str">
        <f t="shared" ca="1" si="364"/>
        <v>D dim</v>
      </c>
      <c r="DV186" s="79" t="str">
        <f t="shared" ca="1" si="365"/>
        <v>Eb maj</v>
      </c>
      <c r="DW186" s="79" t="str">
        <f t="shared" ca="1" si="366"/>
        <v>F dim</v>
      </c>
      <c r="DX186" s="79" t="str">
        <f t="shared" ca="1" si="367"/>
        <v>G min</v>
      </c>
      <c r="DY186" s="79" t="str">
        <f t="shared" ca="1" si="368"/>
        <v/>
      </c>
      <c r="DZ186" s="80">
        <f t="shared" ca="1" si="381"/>
        <v>42.857142857142854</v>
      </c>
      <c r="EA186" s="78">
        <f t="shared" ca="1" si="382"/>
        <v>6</v>
      </c>
    </row>
    <row r="187" spans="1:131" s="85" customFormat="1" ht="16.2" thickBot="1" x14ac:dyDescent="0.35">
      <c r="A187" s="289" t="str">
        <f t="shared" ca="1" si="276"/>
        <v/>
      </c>
      <c r="B187" s="306">
        <f t="shared" si="298"/>
        <v>179</v>
      </c>
      <c r="C187" s="307" t="s">
        <v>281</v>
      </c>
      <c r="D187" s="306" t="s">
        <v>73</v>
      </c>
      <c r="E187" s="306">
        <v>7</v>
      </c>
      <c r="F187" s="308">
        <v>2</v>
      </c>
      <c r="G187" s="308">
        <v>1</v>
      </c>
      <c r="H187" s="308">
        <v>2</v>
      </c>
      <c r="I187" s="308">
        <v>2</v>
      </c>
      <c r="J187" s="308">
        <v>1</v>
      </c>
      <c r="K187" s="308">
        <v>3</v>
      </c>
      <c r="L187" s="308">
        <v>1</v>
      </c>
      <c r="M187" s="308"/>
      <c r="N187" s="308">
        <f>SUM($F187:G187)</f>
        <v>3</v>
      </c>
      <c r="O187" s="308">
        <f>SUM($F187:H187)</f>
        <v>5</v>
      </c>
      <c r="P187" s="308">
        <f>SUM($F187:I187)</f>
        <v>7</v>
      </c>
      <c r="Q187" s="308">
        <f>SUM($F187:J187)</f>
        <v>8</v>
      </c>
      <c r="R187" s="308">
        <f>SUM($F187:K187)</f>
        <v>11</v>
      </c>
      <c r="S187" s="308">
        <f>SUM($F187:L187)</f>
        <v>12</v>
      </c>
      <c r="T187" s="308"/>
      <c r="U187" s="307"/>
      <c r="V187" s="306" t="str">
        <f t="shared" si="309"/>
        <v>D</v>
      </c>
      <c r="W187" s="306" t="str">
        <f t="shared" ca="1" si="310"/>
        <v>E</v>
      </c>
      <c r="X187" s="306" t="str">
        <f t="shared" ca="1" si="332"/>
        <v>F</v>
      </c>
      <c r="Y187" s="306" t="str">
        <f t="shared" ca="1" si="333"/>
        <v>G</v>
      </c>
      <c r="Z187" s="306" t="str">
        <f t="shared" ca="1" si="334"/>
        <v>A</v>
      </c>
      <c r="AA187" s="306" t="str">
        <f t="shared" ca="1" si="335"/>
        <v>Bb</v>
      </c>
      <c r="AB187" s="306" t="str">
        <f t="shared" ca="1" si="336"/>
        <v>Db</v>
      </c>
      <c r="AC187" s="306"/>
      <c r="AD187" s="307">
        <f t="shared" si="317"/>
        <v>68</v>
      </c>
      <c r="AE187" s="307">
        <f t="shared" ca="1" si="285"/>
        <v>69</v>
      </c>
      <c r="AF187" s="307">
        <f t="shared" ca="1" si="286"/>
        <v>70</v>
      </c>
      <c r="AG187" s="307">
        <f t="shared" ca="1" si="302"/>
        <v>71</v>
      </c>
      <c r="AH187" s="307">
        <f t="shared" ca="1" si="303"/>
        <v>65</v>
      </c>
      <c r="AI187" s="307">
        <f t="shared" ca="1" si="304"/>
        <v>164</v>
      </c>
      <c r="AJ187" s="307">
        <f t="shared" ca="1" si="305"/>
        <v>166</v>
      </c>
      <c r="AK187" s="307"/>
      <c r="AL187" s="294" t="str">
        <f>_xlfn.CONCAT(V187," min")</f>
        <v>D min</v>
      </c>
      <c r="AM187" s="294" t="str">
        <f ca="1">_xlfn.CONCAT(W187," dim")</f>
        <v>E dim</v>
      </c>
      <c r="AN187" s="294" t="str">
        <f ca="1">_xlfn.CONCAT(X187," aug")</f>
        <v>F aug</v>
      </c>
      <c r="AO187" s="294" t="str">
        <f ca="1">_xlfn.CONCAT(Y187," min")</f>
        <v>G min</v>
      </c>
      <c r="AP187" s="294" t="str">
        <f ca="1">_xlfn.CONCAT(Z187," maj")</f>
        <v>A maj</v>
      </c>
      <c r="AQ187" s="294" t="str">
        <f ca="1">_xlfn.CONCAT(AA187," maj")</f>
        <v>Bb maj</v>
      </c>
      <c r="AR187" s="294" t="str">
        <f ca="1">_xlfn.CONCAT(AB187," dim")</f>
        <v>Db dim</v>
      </c>
      <c r="AS187" s="294"/>
      <c r="AT187" s="294" t="str">
        <f t="shared" ca="1" si="341"/>
        <v/>
      </c>
      <c r="AU187" s="294" t="str">
        <f t="shared" ca="1" si="341"/>
        <v/>
      </c>
      <c r="AV187" s="294" t="str">
        <f t="shared" ca="1" si="341"/>
        <v/>
      </c>
      <c r="AW187" s="294" t="str">
        <f t="shared" ca="1" si="341"/>
        <v/>
      </c>
      <c r="AX187" s="294" t="str">
        <f t="shared" ca="1" si="341"/>
        <v/>
      </c>
      <c r="AY187" s="294">
        <f t="shared" ca="1" si="341"/>
        <v>1</v>
      </c>
      <c r="AZ187" s="294" t="str">
        <f t="shared" ca="1" si="341"/>
        <v/>
      </c>
      <c r="BA187" s="294">
        <f t="shared" ca="1" si="341"/>
        <v>1</v>
      </c>
      <c r="BB187" s="294" t="str">
        <f t="shared" ca="1" si="341"/>
        <v/>
      </c>
      <c r="BC187" s="294" t="str">
        <f t="shared" ca="1" si="341"/>
        <v/>
      </c>
      <c r="BD187" s="294" t="str">
        <f t="shared" ca="1" si="341"/>
        <v/>
      </c>
      <c r="BE187" s="294" t="str">
        <f t="shared" ca="1" si="341"/>
        <v/>
      </c>
      <c r="BF187" s="289">
        <f t="shared" ca="1" si="318"/>
        <v>2</v>
      </c>
      <c r="BG187" s="302">
        <f t="shared" ca="1" si="319"/>
        <v>28.571428571428569</v>
      </c>
      <c r="BH187" s="289" t="str">
        <f t="shared" ca="1" si="320"/>
        <v/>
      </c>
      <c r="BI187" s="289" t="str">
        <f t="shared" ca="1" si="321"/>
        <v/>
      </c>
      <c r="BJ187" s="289" t="str">
        <f t="shared" ca="1" si="322"/>
        <v/>
      </c>
      <c r="BK187" s="289" t="str">
        <f t="shared" ca="1" si="323"/>
        <v/>
      </c>
      <c r="BL187" s="289" t="str">
        <f t="shared" ca="1" si="324"/>
        <v/>
      </c>
      <c r="BM187" s="289" t="str">
        <f t="shared" ca="1" si="325"/>
        <v/>
      </c>
      <c r="BN187" s="289" t="str">
        <f t="shared" ca="1" si="326"/>
        <v/>
      </c>
      <c r="BO187" s="289" t="str">
        <f t="shared" ca="1" si="327"/>
        <v/>
      </c>
      <c r="BP187" s="289"/>
      <c r="BQ187" s="83">
        <f t="shared" ca="1" si="338"/>
        <v>6</v>
      </c>
      <c r="BR187" s="82">
        <f t="shared" ca="1" si="339"/>
        <v>78</v>
      </c>
      <c r="BS187" s="83">
        <f t="shared" ca="1" si="340"/>
        <v>591</v>
      </c>
      <c r="BT187" s="52" t="str">
        <f t="shared" ca="1" si="383"/>
        <v>A600</v>
      </c>
      <c r="BU187" s="51"/>
      <c r="BV187" s="52" t="str">
        <f t="shared" ca="1" si="384"/>
        <v>A615</v>
      </c>
      <c r="BW187" s="84">
        <f ca="1">VLOOKUP($BJ$6,INDIRECT($BT187):$BP$861,2,FALSE)</f>
        <v>607</v>
      </c>
      <c r="BX187" s="79" t="str">
        <f t="shared" ca="1" si="369"/>
        <v>Melodic Minor {ascending}</v>
      </c>
      <c r="BY187" s="78" t="str">
        <f t="shared" ca="1" si="370"/>
        <v>Ab</v>
      </c>
      <c r="BZ187" s="78" t="str">
        <f t="shared" ca="1" si="371"/>
        <v>Ab</v>
      </c>
      <c r="CA187" s="78" t="str">
        <f t="shared" ca="1" si="372"/>
        <v>Bb</v>
      </c>
      <c r="CB187" s="78" t="str">
        <f t="shared" ca="1" si="373"/>
        <v>B</v>
      </c>
      <c r="CC187" s="78" t="str">
        <f t="shared" ca="1" si="343"/>
        <v>Db</v>
      </c>
      <c r="CD187" s="78" t="str">
        <f t="shared" ca="1" si="344"/>
        <v>Eb</v>
      </c>
      <c r="CE187" s="78" t="str">
        <f t="shared" ca="1" si="345"/>
        <v>F</v>
      </c>
      <c r="CF187" s="78" t="str">
        <f t="shared" ca="1" si="346"/>
        <v>G</v>
      </c>
      <c r="CG187" s="78" t="str">
        <f t="shared" ca="1" si="347"/>
        <v/>
      </c>
      <c r="CH187" s="79" t="str">
        <f t="shared" ca="1" si="348"/>
        <v>Ab min</v>
      </c>
      <c r="CI187" s="79" t="str">
        <f t="shared" ca="1" si="349"/>
        <v>Bb min</v>
      </c>
      <c r="CJ187" s="79" t="str">
        <f t="shared" ca="1" si="350"/>
        <v>B aug</v>
      </c>
      <c r="CK187" s="79" t="str">
        <f t="shared" ca="1" si="351"/>
        <v>Db maj</v>
      </c>
      <c r="CL187" s="79" t="str">
        <f t="shared" ca="1" si="352"/>
        <v>Eb maj</v>
      </c>
      <c r="CM187" s="79" t="str">
        <f t="shared" ca="1" si="353"/>
        <v>F dim</v>
      </c>
      <c r="CN187" s="79" t="str">
        <f t="shared" ca="1" si="354"/>
        <v>G dim</v>
      </c>
      <c r="CO187" s="79" t="str">
        <f t="shared" ca="1" si="355"/>
        <v/>
      </c>
      <c r="CP187" s="80">
        <f t="shared" ca="1" si="374"/>
        <v>42.857142857142854</v>
      </c>
      <c r="CQ187" s="78">
        <f t="shared" ca="1" si="375"/>
        <v>6</v>
      </c>
      <c r="DA187" s="81">
        <f t="shared" ca="1" si="387"/>
        <v>6</v>
      </c>
      <c r="DB187" s="82">
        <f t="shared" ca="1" si="388"/>
        <v>78</v>
      </c>
      <c r="DC187" s="83">
        <f t="shared" ca="1" si="389"/>
        <v>591</v>
      </c>
      <c r="DD187" s="52" t="str">
        <f t="shared" ca="1" si="385"/>
        <v>A600</v>
      </c>
      <c r="DE187" s="51"/>
      <c r="DF187" s="52" t="str">
        <f t="shared" ca="1" si="386"/>
        <v>A615</v>
      </c>
      <c r="DG187" s="84">
        <f ca="1">VLOOKUP($BJ$6,INDIRECT($BT187):$BP$861,2,FALSE)</f>
        <v>607</v>
      </c>
      <c r="DH187" s="79" t="str">
        <f t="shared" ca="1" si="376"/>
        <v>Melodic Minor {ascending}</v>
      </c>
      <c r="DI187" s="78" t="str">
        <f t="shared" ca="1" si="377"/>
        <v>Ab</v>
      </c>
      <c r="DJ187" s="78" t="str">
        <f t="shared" ca="1" si="378"/>
        <v>Ab</v>
      </c>
      <c r="DK187" s="78" t="str">
        <f t="shared" ca="1" si="379"/>
        <v>Bb</v>
      </c>
      <c r="DL187" s="78" t="str">
        <f t="shared" ca="1" si="380"/>
        <v>B</v>
      </c>
      <c r="DM187" s="78" t="str">
        <f t="shared" ca="1" si="356"/>
        <v>Db</v>
      </c>
      <c r="DN187" s="78" t="str">
        <f t="shared" ca="1" si="357"/>
        <v>Eb</v>
      </c>
      <c r="DO187" s="78" t="str">
        <f t="shared" ca="1" si="358"/>
        <v>F</v>
      </c>
      <c r="DP187" s="78" t="str">
        <f t="shared" ca="1" si="359"/>
        <v>G</v>
      </c>
      <c r="DQ187" s="78" t="str">
        <f t="shared" ca="1" si="360"/>
        <v/>
      </c>
      <c r="DR187" s="79" t="str">
        <f t="shared" ca="1" si="361"/>
        <v>Ab min</v>
      </c>
      <c r="DS187" s="79" t="str">
        <f t="shared" ca="1" si="362"/>
        <v>Bb min</v>
      </c>
      <c r="DT187" s="79" t="str">
        <f t="shared" ca="1" si="363"/>
        <v>B aug</v>
      </c>
      <c r="DU187" s="79" t="str">
        <f t="shared" ca="1" si="364"/>
        <v>Db maj</v>
      </c>
      <c r="DV187" s="79" t="str">
        <f t="shared" ca="1" si="365"/>
        <v>Eb maj</v>
      </c>
      <c r="DW187" s="79" t="str">
        <f t="shared" ca="1" si="366"/>
        <v>F dim</v>
      </c>
      <c r="DX187" s="79" t="str">
        <f t="shared" ca="1" si="367"/>
        <v>G dim</v>
      </c>
      <c r="DY187" s="79" t="str">
        <f t="shared" ca="1" si="368"/>
        <v/>
      </c>
      <c r="DZ187" s="80">
        <f t="shared" ca="1" si="381"/>
        <v>42.857142857142854</v>
      </c>
      <c r="EA187" s="78">
        <f t="shared" ca="1" si="382"/>
        <v>6</v>
      </c>
    </row>
    <row r="188" spans="1:131" s="85" customFormat="1" ht="16.2" thickBot="1" x14ac:dyDescent="0.35">
      <c r="A188" s="289" t="str">
        <f t="shared" ca="1" si="276"/>
        <v/>
      </c>
      <c r="B188" s="306">
        <f t="shared" si="298"/>
        <v>180</v>
      </c>
      <c r="C188" s="307" t="s">
        <v>273</v>
      </c>
      <c r="D188" s="306" t="s">
        <v>73</v>
      </c>
      <c r="E188" s="306">
        <v>7</v>
      </c>
      <c r="F188" s="308">
        <v>1</v>
      </c>
      <c r="G188" s="308">
        <v>3</v>
      </c>
      <c r="H188" s="308">
        <v>1</v>
      </c>
      <c r="I188" s="308">
        <v>2</v>
      </c>
      <c r="J188" s="308">
        <v>1</v>
      </c>
      <c r="K188" s="308">
        <v>3</v>
      </c>
      <c r="L188" s="308">
        <v>1</v>
      </c>
      <c r="M188" s="308"/>
      <c r="N188" s="308">
        <f>SUM($F188:G188)</f>
        <v>4</v>
      </c>
      <c r="O188" s="308">
        <f>SUM($F188:H188)</f>
        <v>5</v>
      </c>
      <c r="P188" s="308">
        <f>SUM($F188:I188)</f>
        <v>7</v>
      </c>
      <c r="Q188" s="308">
        <f>SUM($F188:J188)</f>
        <v>8</v>
      </c>
      <c r="R188" s="308">
        <f>SUM($F188:K188)</f>
        <v>11</v>
      </c>
      <c r="S188" s="308">
        <f>SUM($F188:L188)</f>
        <v>12</v>
      </c>
      <c r="T188" s="308"/>
      <c r="U188" s="307"/>
      <c r="V188" s="306" t="str">
        <f t="shared" si="309"/>
        <v>D</v>
      </c>
      <c r="W188" s="306" t="str">
        <f t="shared" ca="1" si="310"/>
        <v>Eb</v>
      </c>
      <c r="X188" s="306" t="str">
        <f t="shared" ca="1" si="332"/>
        <v>Gb</v>
      </c>
      <c r="Y188" s="306" t="str">
        <f t="shared" ca="1" si="333"/>
        <v>G</v>
      </c>
      <c r="Z188" s="306" t="str">
        <f t="shared" ca="1" si="334"/>
        <v>A</v>
      </c>
      <c r="AA188" s="306" t="str">
        <f t="shared" ca="1" si="335"/>
        <v>Bb</v>
      </c>
      <c r="AB188" s="306" t="str">
        <f t="shared" ca="1" si="336"/>
        <v>Db</v>
      </c>
      <c r="AC188" s="306"/>
      <c r="AD188" s="307">
        <f t="shared" si="317"/>
        <v>68</v>
      </c>
      <c r="AE188" s="307">
        <f t="shared" ca="1" si="285"/>
        <v>167</v>
      </c>
      <c r="AF188" s="307">
        <f t="shared" ca="1" si="286"/>
        <v>169</v>
      </c>
      <c r="AG188" s="307">
        <f t="shared" ca="1" si="302"/>
        <v>71</v>
      </c>
      <c r="AH188" s="307">
        <f t="shared" ca="1" si="303"/>
        <v>65</v>
      </c>
      <c r="AI188" s="307">
        <f t="shared" ca="1" si="304"/>
        <v>164</v>
      </c>
      <c r="AJ188" s="307">
        <f t="shared" ca="1" si="305"/>
        <v>166</v>
      </c>
      <c r="AK188" s="307"/>
      <c r="AL188" s="294" t="str">
        <f>_xlfn.CONCAT(V188," maj")</f>
        <v>D maj</v>
      </c>
      <c r="AM188" s="294" t="str">
        <f ca="1">_xlfn.CONCAT(W188," maj")</f>
        <v>Eb maj</v>
      </c>
      <c r="AN188" s="294" t="str">
        <f ca="1">_xlfn.CONCAT(X188," min")</f>
        <v>Gb min</v>
      </c>
      <c r="AO188" s="294" t="str">
        <f ca="1">_xlfn.CONCAT(Y188," min")</f>
        <v>G min</v>
      </c>
      <c r="AP188" s="294" t="str">
        <f ca="1">_xlfn.CONCAT(Z188," alt b")</f>
        <v>A alt b</v>
      </c>
      <c r="AQ188" s="294" t="str">
        <f ca="1">_xlfn.CONCAT(AA188," aug")</f>
        <v>Bb aug</v>
      </c>
      <c r="AR188" s="301" t="str">
        <f ca="1">_xlfn.CONCAT("*",W188,"7")</f>
        <v>*Eb7</v>
      </c>
      <c r="AS188" s="294"/>
      <c r="AT188" s="294" t="str">
        <f t="shared" ca="1" si="341"/>
        <v/>
      </c>
      <c r="AU188" s="294" t="str">
        <f t="shared" ca="1" si="341"/>
        <v/>
      </c>
      <c r="AV188" s="294" t="str">
        <f t="shared" ca="1" si="341"/>
        <v/>
      </c>
      <c r="AW188" s="294">
        <f t="shared" ca="1" si="341"/>
        <v>1</v>
      </c>
      <c r="AX188" s="294" t="str">
        <f t="shared" ca="1" si="341"/>
        <v/>
      </c>
      <c r="AY188" s="294" t="str">
        <f t="shared" ca="1" si="341"/>
        <v/>
      </c>
      <c r="AZ188" s="294" t="str">
        <f t="shared" ca="1" si="341"/>
        <v/>
      </c>
      <c r="BA188" s="294">
        <f t="shared" ca="1" si="341"/>
        <v>1</v>
      </c>
      <c r="BB188" s="294" t="str">
        <f t="shared" ca="1" si="341"/>
        <v/>
      </c>
      <c r="BC188" s="294" t="str">
        <f t="shared" ca="1" si="341"/>
        <v/>
      </c>
      <c r="BD188" s="294" t="str">
        <f t="shared" ca="1" si="341"/>
        <v/>
      </c>
      <c r="BE188" s="294" t="str">
        <f t="shared" ca="1" si="341"/>
        <v/>
      </c>
      <c r="BF188" s="289">
        <f t="shared" ca="1" si="318"/>
        <v>2</v>
      </c>
      <c r="BG188" s="302">
        <f t="shared" ca="1" si="319"/>
        <v>28.571428571428569</v>
      </c>
      <c r="BH188" s="289" t="str">
        <f t="shared" ca="1" si="320"/>
        <v/>
      </c>
      <c r="BI188" s="289" t="str">
        <f t="shared" ca="1" si="321"/>
        <v/>
      </c>
      <c r="BJ188" s="289" t="str">
        <f t="shared" ca="1" si="322"/>
        <v/>
      </c>
      <c r="BK188" s="289" t="str">
        <f t="shared" ca="1" si="323"/>
        <v/>
      </c>
      <c r="BL188" s="289" t="str">
        <f t="shared" ca="1" si="324"/>
        <v/>
      </c>
      <c r="BM188" s="289" t="str">
        <f t="shared" ca="1" si="325"/>
        <v/>
      </c>
      <c r="BN188" s="289" t="str">
        <f t="shared" ca="1" si="326"/>
        <v/>
      </c>
      <c r="BO188" s="289" t="str">
        <f t="shared" ca="1" si="327"/>
        <v/>
      </c>
      <c r="BP188" s="289"/>
      <c r="BQ188" s="83">
        <f t="shared" ca="1" si="338"/>
        <v>6</v>
      </c>
      <c r="BR188" s="82">
        <f t="shared" ca="1" si="339"/>
        <v>79</v>
      </c>
      <c r="BS188" s="83">
        <f t="shared" ca="1" si="340"/>
        <v>607</v>
      </c>
      <c r="BT188" s="52" t="str">
        <f t="shared" ca="1" si="383"/>
        <v>A616</v>
      </c>
      <c r="BU188" s="51"/>
      <c r="BV188" s="52" t="str">
        <f t="shared" ca="1" si="384"/>
        <v>A621</v>
      </c>
      <c r="BW188" s="84">
        <f ca="1">VLOOKUP($BJ$6,INDIRECT($BT188):$BP$861,2,FALSE)</f>
        <v>613</v>
      </c>
      <c r="BX188" s="79" t="str">
        <f t="shared" ca="1" si="369"/>
        <v>Neopolitan Major</v>
      </c>
      <c r="BY188" s="78" t="str">
        <f t="shared" ca="1" si="370"/>
        <v>Ab</v>
      </c>
      <c r="BZ188" s="78" t="str">
        <f t="shared" ca="1" si="371"/>
        <v>Ab</v>
      </c>
      <c r="CA188" s="78" t="str">
        <f t="shared" ca="1" si="372"/>
        <v>A</v>
      </c>
      <c r="CB188" s="78" t="str">
        <f t="shared" ca="1" si="373"/>
        <v>B</v>
      </c>
      <c r="CC188" s="78" t="str">
        <f t="shared" ca="1" si="343"/>
        <v>Db</v>
      </c>
      <c r="CD188" s="78" t="str">
        <f t="shared" ca="1" si="344"/>
        <v>Eb</v>
      </c>
      <c r="CE188" s="78" t="str">
        <f t="shared" ca="1" si="345"/>
        <v>F</v>
      </c>
      <c r="CF188" s="78" t="str">
        <f t="shared" ca="1" si="346"/>
        <v>G</v>
      </c>
      <c r="CG188" s="78" t="str">
        <f t="shared" ca="1" si="347"/>
        <v/>
      </c>
      <c r="CH188" s="79" t="str">
        <f t="shared" ca="1" si="348"/>
        <v>Ab min</v>
      </c>
      <c r="CI188" s="79" t="str">
        <f t="shared" ca="1" si="349"/>
        <v>A aug</v>
      </c>
      <c r="CJ188" s="79" t="str">
        <f t="shared" ca="1" si="350"/>
        <v>B aug</v>
      </c>
      <c r="CK188" s="79" t="str">
        <f t="shared" ca="1" si="351"/>
        <v>Db maj</v>
      </c>
      <c r="CL188" s="79" t="str">
        <f t="shared" ca="1" si="352"/>
        <v>Eb alt b</v>
      </c>
      <c r="CM188" s="79" t="str">
        <f t="shared" ca="1" si="353"/>
        <v>F dim</v>
      </c>
      <c r="CN188" s="79" t="str">
        <f t="shared" ca="1" si="354"/>
        <v>*A7</v>
      </c>
      <c r="CO188" s="79" t="str">
        <f t="shared" ca="1" si="355"/>
        <v/>
      </c>
      <c r="CP188" s="80">
        <f t="shared" ca="1" si="374"/>
        <v>42.857142857142854</v>
      </c>
      <c r="CQ188" s="78">
        <f t="shared" ca="1" si="375"/>
        <v>6</v>
      </c>
      <c r="DA188" s="81">
        <f t="shared" ca="1" si="387"/>
        <v>6</v>
      </c>
      <c r="DB188" s="82">
        <f t="shared" ca="1" si="388"/>
        <v>79</v>
      </c>
      <c r="DC188" s="83">
        <f t="shared" ca="1" si="389"/>
        <v>607</v>
      </c>
      <c r="DD188" s="52" t="str">
        <f t="shared" ca="1" si="385"/>
        <v>A616</v>
      </c>
      <c r="DE188" s="51"/>
      <c r="DF188" s="52" t="str">
        <f t="shared" ca="1" si="386"/>
        <v>A621</v>
      </c>
      <c r="DG188" s="84">
        <f ca="1">VLOOKUP($BJ$6,INDIRECT($BT188):$BP$861,2,FALSE)</f>
        <v>613</v>
      </c>
      <c r="DH188" s="79" t="str">
        <f t="shared" ca="1" si="376"/>
        <v>Neopolitan Major</v>
      </c>
      <c r="DI188" s="78" t="str">
        <f t="shared" ca="1" si="377"/>
        <v>Ab</v>
      </c>
      <c r="DJ188" s="78" t="str">
        <f t="shared" ca="1" si="378"/>
        <v>Ab</v>
      </c>
      <c r="DK188" s="78" t="str">
        <f t="shared" ca="1" si="379"/>
        <v>A</v>
      </c>
      <c r="DL188" s="78" t="str">
        <f t="shared" ca="1" si="380"/>
        <v>B</v>
      </c>
      <c r="DM188" s="78" t="str">
        <f t="shared" ca="1" si="356"/>
        <v>Db</v>
      </c>
      <c r="DN188" s="78" t="str">
        <f t="shared" ca="1" si="357"/>
        <v>Eb</v>
      </c>
      <c r="DO188" s="78" t="str">
        <f t="shared" ca="1" si="358"/>
        <v>F</v>
      </c>
      <c r="DP188" s="78" t="str">
        <f t="shared" ca="1" si="359"/>
        <v>G</v>
      </c>
      <c r="DQ188" s="78" t="str">
        <f t="shared" ca="1" si="360"/>
        <v/>
      </c>
      <c r="DR188" s="79" t="str">
        <f t="shared" ca="1" si="361"/>
        <v>Ab min</v>
      </c>
      <c r="DS188" s="79" t="str">
        <f t="shared" ca="1" si="362"/>
        <v>A aug</v>
      </c>
      <c r="DT188" s="79" t="str">
        <f t="shared" ca="1" si="363"/>
        <v>B aug</v>
      </c>
      <c r="DU188" s="79" t="str">
        <f t="shared" ca="1" si="364"/>
        <v>Db maj</v>
      </c>
      <c r="DV188" s="79" t="str">
        <f t="shared" ca="1" si="365"/>
        <v>Eb alt b</v>
      </c>
      <c r="DW188" s="79" t="str">
        <f t="shared" ca="1" si="366"/>
        <v>F dim</v>
      </c>
      <c r="DX188" s="79" t="str">
        <f t="shared" ca="1" si="367"/>
        <v>*A7</v>
      </c>
      <c r="DY188" s="79" t="str">
        <f t="shared" ca="1" si="368"/>
        <v/>
      </c>
      <c r="DZ188" s="80">
        <f t="shared" ca="1" si="381"/>
        <v>42.857142857142854</v>
      </c>
      <c r="EA188" s="78">
        <f t="shared" ca="1" si="382"/>
        <v>6</v>
      </c>
    </row>
    <row r="189" spans="1:131" s="85" customFormat="1" ht="16.2" thickBot="1" x14ac:dyDescent="0.35">
      <c r="A189" s="289" t="str">
        <f t="shared" ca="1" si="276"/>
        <v/>
      </c>
      <c r="B189" s="306">
        <f t="shared" si="298"/>
        <v>181</v>
      </c>
      <c r="C189" s="307" t="s">
        <v>32</v>
      </c>
      <c r="D189" s="306" t="s">
        <v>73</v>
      </c>
      <c r="E189" s="306">
        <v>7</v>
      </c>
      <c r="F189" s="308">
        <v>2</v>
      </c>
      <c r="G189" s="308">
        <v>1</v>
      </c>
      <c r="H189" s="308">
        <v>2</v>
      </c>
      <c r="I189" s="308">
        <v>2</v>
      </c>
      <c r="J189" s="308">
        <v>2</v>
      </c>
      <c r="K189" s="308">
        <v>2</v>
      </c>
      <c r="L189" s="308">
        <v>1</v>
      </c>
      <c r="M189" s="308"/>
      <c r="N189" s="308">
        <f>SUM($F189:G189)</f>
        <v>3</v>
      </c>
      <c r="O189" s="308">
        <f>SUM($F189:H189)</f>
        <v>5</v>
      </c>
      <c r="P189" s="308">
        <f>SUM($F189:I189)</f>
        <v>7</v>
      </c>
      <c r="Q189" s="308">
        <f>SUM($F189:J189)</f>
        <v>9</v>
      </c>
      <c r="R189" s="308">
        <f>SUM($F189:K189)</f>
        <v>11</v>
      </c>
      <c r="S189" s="308">
        <f>SUM($F189:L189)</f>
        <v>12</v>
      </c>
      <c r="T189" s="308"/>
      <c r="U189" s="307"/>
      <c r="V189" s="306" t="str">
        <f t="shared" si="309"/>
        <v>D</v>
      </c>
      <c r="W189" s="306" t="str">
        <f t="shared" ca="1" si="310"/>
        <v>E</v>
      </c>
      <c r="X189" s="306" t="str">
        <f t="shared" ca="1" si="332"/>
        <v>F</v>
      </c>
      <c r="Y189" s="306" t="str">
        <f t="shared" ca="1" si="333"/>
        <v>G</v>
      </c>
      <c r="Z189" s="306" t="str">
        <f t="shared" ca="1" si="334"/>
        <v>A</v>
      </c>
      <c r="AA189" s="306" t="str">
        <f t="shared" ca="1" si="335"/>
        <v>B</v>
      </c>
      <c r="AB189" s="306" t="str">
        <f t="shared" ca="1" si="336"/>
        <v>Db</v>
      </c>
      <c r="AC189" s="306"/>
      <c r="AD189" s="307">
        <f t="shared" si="317"/>
        <v>68</v>
      </c>
      <c r="AE189" s="307">
        <f t="shared" ca="1" si="285"/>
        <v>69</v>
      </c>
      <c r="AF189" s="307">
        <f t="shared" ca="1" si="286"/>
        <v>70</v>
      </c>
      <c r="AG189" s="307">
        <f t="shared" ca="1" si="302"/>
        <v>71</v>
      </c>
      <c r="AH189" s="307">
        <f t="shared" ca="1" si="303"/>
        <v>65</v>
      </c>
      <c r="AI189" s="307">
        <f t="shared" ca="1" si="304"/>
        <v>66</v>
      </c>
      <c r="AJ189" s="307">
        <f t="shared" ca="1" si="305"/>
        <v>166</v>
      </c>
      <c r="AK189" s="307"/>
      <c r="AL189" s="294" t="str">
        <f>_xlfn.CONCAT(V189," min")</f>
        <v>D min</v>
      </c>
      <c r="AM189" s="294" t="str">
        <f ca="1">_xlfn.CONCAT(W189," min")</f>
        <v>E min</v>
      </c>
      <c r="AN189" s="294" t="str">
        <f ca="1">_xlfn.CONCAT(X189," aug")</f>
        <v>F aug</v>
      </c>
      <c r="AO189" s="294" t="str">
        <f ca="1">_xlfn.CONCAT(Y189," maj")</f>
        <v>G maj</v>
      </c>
      <c r="AP189" s="294" t="str">
        <f ca="1">_xlfn.CONCAT(Z189," maj")</f>
        <v>A maj</v>
      </c>
      <c r="AQ189" s="294" t="str">
        <f ca="1">_xlfn.CONCAT(AA189," dim")</f>
        <v>B dim</v>
      </c>
      <c r="AR189" s="294" t="str">
        <f ca="1">_xlfn.CONCAT(AB189," dim")</f>
        <v>Db dim</v>
      </c>
      <c r="AS189" s="294"/>
      <c r="AT189" s="294" t="str">
        <f t="shared" ca="1" si="341"/>
        <v/>
      </c>
      <c r="AU189" s="294" t="str">
        <f t="shared" ca="1" si="341"/>
        <v/>
      </c>
      <c r="AV189" s="294" t="str">
        <f t="shared" ca="1" si="341"/>
        <v/>
      </c>
      <c r="AW189" s="294" t="str">
        <f t="shared" ca="1" si="341"/>
        <v/>
      </c>
      <c r="AX189" s="294" t="str">
        <f t="shared" ca="1" si="341"/>
        <v/>
      </c>
      <c r="AY189" s="294">
        <f t="shared" ca="1" si="341"/>
        <v>1</v>
      </c>
      <c r="AZ189" s="294" t="str">
        <f t="shared" ca="1" si="341"/>
        <v/>
      </c>
      <c r="BA189" s="294">
        <f t="shared" ca="1" si="341"/>
        <v>1</v>
      </c>
      <c r="BB189" s="294" t="str">
        <f t="shared" ca="1" si="341"/>
        <v/>
      </c>
      <c r="BC189" s="294" t="str">
        <f t="shared" ca="1" si="341"/>
        <v/>
      </c>
      <c r="BD189" s="294" t="str">
        <f t="shared" ca="1" si="341"/>
        <v/>
      </c>
      <c r="BE189" s="294" t="str">
        <f t="shared" ca="1" si="341"/>
        <v/>
      </c>
      <c r="BF189" s="289">
        <f t="shared" ca="1" si="318"/>
        <v>2</v>
      </c>
      <c r="BG189" s="302">
        <f t="shared" ca="1" si="319"/>
        <v>28.571428571428569</v>
      </c>
      <c r="BH189" s="289" t="str">
        <f t="shared" ca="1" si="320"/>
        <v/>
      </c>
      <c r="BI189" s="289" t="str">
        <f t="shared" ca="1" si="321"/>
        <v/>
      </c>
      <c r="BJ189" s="289" t="str">
        <f t="shared" ca="1" si="322"/>
        <v/>
      </c>
      <c r="BK189" s="289" t="str">
        <f t="shared" ca="1" si="323"/>
        <v/>
      </c>
      <c r="BL189" s="289" t="str">
        <f t="shared" ca="1" si="324"/>
        <v/>
      </c>
      <c r="BM189" s="289" t="str">
        <f t="shared" ca="1" si="325"/>
        <v/>
      </c>
      <c r="BN189" s="289" t="str">
        <f t="shared" ca="1" si="326"/>
        <v/>
      </c>
      <c r="BO189" s="289" t="str">
        <f t="shared" ca="1" si="327"/>
        <v/>
      </c>
      <c r="BP189" s="289"/>
      <c r="BQ189" s="83">
        <f t="shared" ca="1" si="338"/>
        <v>6</v>
      </c>
      <c r="BR189" s="82">
        <f t="shared" ca="1" si="339"/>
        <v>80</v>
      </c>
      <c r="BS189" s="83">
        <f t="shared" ca="1" si="340"/>
        <v>613</v>
      </c>
      <c r="BT189" s="52" t="str">
        <f t="shared" ca="1" si="383"/>
        <v>A622</v>
      </c>
      <c r="BU189" s="51"/>
      <c r="BV189" s="52" t="str">
        <f t="shared" ca="1" si="384"/>
        <v>A673</v>
      </c>
      <c r="BW189" s="84">
        <f ca="1">VLOOKUP($BJ$6,INDIRECT($BT189):$BP$861,2,FALSE)</f>
        <v>665</v>
      </c>
      <c r="BX189" s="79" t="str">
        <f t="shared" ca="1" si="369"/>
        <v>Minor Lydian</v>
      </c>
      <c r="BY189" s="78" t="str">
        <f t="shared" ca="1" si="370"/>
        <v>A</v>
      </c>
      <c r="BZ189" s="78" t="str">
        <f t="shared" ca="1" si="371"/>
        <v>A</v>
      </c>
      <c r="CA189" s="78" t="str">
        <f t="shared" ca="1" si="372"/>
        <v>B</v>
      </c>
      <c r="CB189" s="78" t="str">
        <f t="shared" ca="1" si="373"/>
        <v>Db</v>
      </c>
      <c r="CC189" s="78" t="str">
        <f t="shared" ca="1" si="343"/>
        <v>Eb</v>
      </c>
      <c r="CD189" s="78" t="str">
        <f t="shared" ca="1" si="344"/>
        <v>E</v>
      </c>
      <c r="CE189" s="78" t="str">
        <f t="shared" ca="1" si="345"/>
        <v>F</v>
      </c>
      <c r="CF189" s="78" t="str">
        <f t="shared" ca="1" si="346"/>
        <v>G</v>
      </c>
      <c r="CG189" s="78" t="str">
        <f t="shared" ca="1" si="347"/>
        <v/>
      </c>
      <c r="CH189" s="79" t="str">
        <f t="shared" ca="1" si="348"/>
        <v>A maj</v>
      </c>
      <c r="CI189" s="79" t="str">
        <f t="shared" ca="1" si="349"/>
        <v>B alt b</v>
      </c>
      <c r="CJ189" s="79" t="str">
        <f t="shared" ca="1" si="350"/>
        <v>Db dim</v>
      </c>
      <c r="CK189" s="79" t="str">
        <f t="shared" ca="1" si="351"/>
        <v>*F7</v>
      </c>
      <c r="CL189" s="79" t="str">
        <f t="shared" ca="1" si="352"/>
        <v>E min</v>
      </c>
      <c r="CM189" s="79" t="str">
        <f t="shared" ca="1" si="353"/>
        <v>F aug</v>
      </c>
      <c r="CN189" s="79" t="str">
        <f t="shared" ca="1" si="354"/>
        <v>G aug</v>
      </c>
      <c r="CO189" s="79" t="str">
        <f t="shared" ca="1" si="355"/>
        <v/>
      </c>
      <c r="CP189" s="80">
        <f t="shared" ca="1" si="374"/>
        <v>42.857142857142854</v>
      </c>
      <c r="CQ189" s="78">
        <f t="shared" ca="1" si="375"/>
        <v>6</v>
      </c>
      <c r="DA189" s="81">
        <f t="shared" ca="1" si="387"/>
        <v>6</v>
      </c>
      <c r="DB189" s="82">
        <f t="shared" ca="1" si="388"/>
        <v>80</v>
      </c>
      <c r="DC189" s="83">
        <f t="shared" ca="1" si="389"/>
        <v>613</v>
      </c>
      <c r="DD189" s="52" t="str">
        <f t="shared" ca="1" si="385"/>
        <v>A622</v>
      </c>
      <c r="DE189" s="51"/>
      <c r="DF189" s="52" t="str">
        <f t="shared" ca="1" si="386"/>
        <v>A673</v>
      </c>
      <c r="DG189" s="84">
        <f ca="1">VLOOKUP($BJ$6,INDIRECT($BT189):$BP$861,2,FALSE)</f>
        <v>665</v>
      </c>
      <c r="DH189" s="79" t="str">
        <f t="shared" ca="1" si="376"/>
        <v>Minor Lydian</v>
      </c>
      <c r="DI189" s="78" t="str">
        <f t="shared" ca="1" si="377"/>
        <v>A</v>
      </c>
      <c r="DJ189" s="78" t="str">
        <f t="shared" ca="1" si="378"/>
        <v>A</v>
      </c>
      <c r="DK189" s="78" t="str">
        <f t="shared" ca="1" si="379"/>
        <v>B</v>
      </c>
      <c r="DL189" s="78" t="str">
        <f t="shared" ca="1" si="380"/>
        <v>Db</v>
      </c>
      <c r="DM189" s="78" t="str">
        <f t="shared" ca="1" si="356"/>
        <v>Eb</v>
      </c>
      <c r="DN189" s="78" t="str">
        <f t="shared" ca="1" si="357"/>
        <v>E</v>
      </c>
      <c r="DO189" s="78" t="str">
        <f t="shared" ca="1" si="358"/>
        <v>F</v>
      </c>
      <c r="DP189" s="78" t="str">
        <f t="shared" ca="1" si="359"/>
        <v>G</v>
      </c>
      <c r="DQ189" s="78" t="str">
        <f t="shared" ca="1" si="360"/>
        <v/>
      </c>
      <c r="DR189" s="79" t="str">
        <f t="shared" ca="1" si="361"/>
        <v>A maj</v>
      </c>
      <c r="DS189" s="79" t="str">
        <f t="shared" ca="1" si="362"/>
        <v>B alt b</v>
      </c>
      <c r="DT189" s="79" t="str">
        <f t="shared" ca="1" si="363"/>
        <v>Db dim</v>
      </c>
      <c r="DU189" s="79" t="str">
        <f t="shared" ca="1" si="364"/>
        <v>*F7</v>
      </c>
      <c r="DV189" s="79" t="str">
        <f t="shared" ca="1" si="365"/>
        <v>E min</v>
      </c>
      <c r="DW189" s="79" t="str">
        <f t="shared" ca="1" si="366"/>
        <v>F aug</v>
      </c>
      <c r="DX189" s="79" t="str">
        <f t="shared" ca="1" si="367"/>
        <v>G aug</v>
      </c>
      <c r="DY189" s="79" t="str">
        <f t="shared" ca="1" si="368"/>
        <v/>
      </c>
      <c r="DZ189" s="80">
        <f t="shared" ca="1" si="381"/>
        <v>42.857142857142854</v>
      </c>
      <c r="EA189" s="78">
        <f t="shared" ca="1" si="382"/>
        <v>6</v>
      </c>
    </row>
    <row r="190" spans="1:131" s="85" customFormat="1" ht="16.2" thickBot="1" x14ac:dyDescent="0.35">
      <c r="A190" s="289" t="str">
        <f t="shared" ca="1" si="276"/>
        <v/>
      </c>
      <c r="B190" s="306">
        <f t="shared" si="298"/>
        <v>182</v>
      </c>
      <c r="C190" s="307" t="s">
        <v>33</v>
      </c>
      <c r="D190" s="306" t="s">
        <v>73</v>
      </c>
      <c r="E190" s="306">
        <v>7</v>
      </c>
      <c r="F190" s="308">
        <v>2</v>
      </c>
      <c r="G190" s="308">
        <v>2</v>
      </c>
      <c r="H190" s="308">
        <v>1</v>
      </c>
      <c r="I190" s="308">
        <v>1</v>
      </c>
      <c r="J190" s="308">
        <v>2</v>
      </c>
      <c r="K190" s="308">
        <v>2</v>
      </c>
      <c r="L190" s="308">
        <v>2</v>
      </c>
      <c r="M190" s="308"/>
      <c r="N190" s="308">
        <f>SUM($F190:G190)</f>
        <v>4</v>
      </c>
      <c r="O190" s="308">
        <f>SUM($F190:H190)</f>
        <v>5</v>
      </c>
      <c r="P190" s="308">
        <f>SUM($F190:I190)</f>
        <v>6</v>
      </c>
      <c r="Q190" s="308">
        <f>SUM($F190:J190)</f>
        <v>8</v>
      </c>
      <c r="R190" s="308">
        <f>SUM($F190:K190)</f>
        <v>10</v>
      </c>
      <c r="S190" s="308">
        <f>SUM($F190:L190)</f>
        <v>12</v>
      </c>
      <c r="T190" s="308"/>
      <c r="U190" s="307"/>
      <c r="V190" s="306" t="str">
        <f t="shared" si="309"/>
        <v>D</v>
      </c>
      <c r="W190" s="306" t="str">
        <f t="shared" ca="1" si="310"/>
        <v>E</v>
      </c>
      <c r="X190" s="306" t="str">
        <f t="shared" ca="1" si="332"/>
        <v>Gb</v>
      </c>
      <c r="Y190" s="306" t="str">
        <f t="shared" ca="1" si="333"/>
        <v>G</v>
      </c>
      <c r="Z190" s="306" t="str">
        <f t="shared" ca="1" si="334"/>
        <v>Ab</v>
      </c>
      <c r="AA190" s="306" t="str">
        <f t="shared" ca="1" si="335"/>
        <v>Bb</v>
      </c>
      <c r="AB190" s="306" t="str">
        <f t="shared" ca="1" si="336"/>
        <v>C</v>
      </c>
      <c r="AC190" s="306"/>
      <c r="AD190" s="307">
        <f t="shared" si="317"/>
        <v>68</v>
      </c>
      <c r="AE190" s="307">
        <f t="shared" ca="1" si="285"/>
        <v>69</v>
      </c>
      <c r="AF190" s="307">
        <f t="shared" ca="1" si="286"/>
        <v>169</v>
      </c>
      <c r="AG190" s="307">
        <f t="shared" ca="1" si="302"/>
        <v>71</v>
      </c>
      <c r="AH190" s="307">
        <f t="shared" ca="1" si="303"/>
        <v>163</v>
      </c>
      <c r="AI190" s="307">
        <f t="shared" ca="1" si="304"/>
        <v>164</v>
      </c>
      <c r="AJ190" s="307">
        <f t="shared" ca="1" si="305"/>
        <v>67</v>
      </c>
      <c r="AK190" s="307"/>
      <c r="AL190" s="294" t="str">
        <f>_xlfn.CONCAT(V190," alt b")</f>
        <v>D alt b</v>
      </c>
      <c r="AM190" s="294" t="str">
        <f ca="1">_xlfn.CONCAT(W190," dim")</f>
        <v>E dim</v>
      </c>
      <c r="AN190" s="301" t="str">
        <f ca="1">_xlfn.CONCAT("*",Z190,"7")</f>
        <v>*Ab7</v>
      </c>
      <c r="AO190" s="294" t="str">
        <f ca="1">_xlfn.CONCAT(Y190," min")</f>
        <v>G min</v>
      </c>
      <c r="AP190" s="294" t="str">
        <f ca="1">_xlfn.CONCAT(Z190," aug")</f>
        <v>Ab aug</v>
      </c>
      <c r="AQ190" s="294" t="str">
        <f ca="1">_xlfn.CONCAT(AA190," aug")</f>
        <v>Bb aug</v>
      </c>
      <c r="AR190" s="294" t="str">
        <f ca="1">_xlfn.CONCAT(AB190," maj")</f>
        <v>C maj</v>
      </c>
      <c r="AS190" s="294"/>
      <c r="AT190" s="294" t="str">
        <f t="shared" ca="1" si="341"/>
        <v/>
      </c>
      <c r="AU190" s="294" t="str">
        <f t="shared" ca="1" si="341"/>
        <v/>
      </c>
      <c r="AV190" s="294" t="str">
        <f t="shared" ca="1" si="341"/>
        <v/>
      </c>
      <c r="AW190" s="294" t="str">
        <f t="shared" ca="1" si="341"/>
        <v/>
      </c>
      <c r="AX190" s="294" t="str">
        <f t="shared" ca="1" si="341"/>
        <v/>
      </c>
      <c r="AY190" s="294" t="str">
        <f t="shared" ca="1" si="341"/>
        <v/>
      </c>
      <c r="AZ190" s="294" t="str">
        <f t="shared" ca="1" si="341"/>
        <v/>
      </c>
      <c r="BA190" s="294">
        <f t="shared" ca="1" si="341"/>
        <v>1</v>
      </c>
      <c r="BB190" s="294" t="str">
        <f t="shared" ca="1" si="341"/>
        <v/>
      </c>
      <c r="BC190" s="294" t="str">
        <f t="shared" ca="1" si="341"/>
        <v/>
      </c>
      <c r="BD190" s="294" t="str">
        <f t="shared" ca="1" si="341"/>
        <v/>
      </c>
      <c r="BE190" s="294" t="str">
        <f t="shared" ca="1" si="341"/>
        <v/>
      </c>
      <c r="BF190" s="289">
        <f t="shared" ca="1" si="318"/>
        <v>1</v>
      </c>
      <c r="BG190" s="302">
        <f t="shared" ca="1" si="319"/>
        <v>14.285714285714285</v>
      </c>
      <c r="BH190" s="289" t="str">
        <f t="shared" ca="1" si="320"/>
        <v/>
      </c>
      <c r="BI190" s="289" t="str">
        <f t="shared" ca="1" si="321"/>
        <v/>
      </c>
      <c r="BJ190" s="289" t="str">
        <f t="shared" ca="1" si="322"/>
        <v/>
      </c>
      <c r="BK190" s="289" t="str">
        <f t="shared" ca="1" si="323"/>
        <v/>
      </c>
      <c r="BL190" s="289" t="str">
        <f t="shared" ca="1" si="324"/>
        <v/>
      </c>
      <c r="BM190" s="289" t="str">
        <f t="shared" ca="1" si="325"/>
        <v/>
      </c>
      <c r="BN190" s="289" t="str">
        <f t="shared" ca="1" si="326"/>
        <v/>
      </c>
      <c r="BO190" s="289" t="str">
        <f t="shared" ca="1" si="327"/>
        <v/>
      </c>
      <c r="BP190" s="289"/>
      <c r="BQ190" s="83">
        <f t="shared" ca="1" si="338"/>
        <v>6</v>
      </c>
      <c r="BR190" s="82">
        <f t="shared" ca="1" si="339"/>
        <v>81</v>
      </c>
      <c r="BS190" s="83">
        <f t="shared" ca="1" si="340"/>
        <v>665</v>
      </c>
      <c r="BT190" s="52" t="str">
        <f t="shared" ca="1" si="383"/>
        <v>A674</v>
      </c>
      <c r="BU190" s="51"/>
      <c r="BV190" s="52" t="str">
        <f t="shared" ca="1" si="384"/>
        <v>A678</v>
      </c>
      <c r="BW190" s="84">
        <f ca="1">VLOOKUP($BJ$6,INDIRECT($BT190):$BP$861,2,FALSE)</f>
        <v>670</v>
      </c>
      <c r="BX190" s="79" t="str">
        <f t="shared" ca="1" si="369"/>
        <v>Locrian</v>
      </c>
      <c r="BY190" s="78" t="str">
        <f t="shared" ca="1" si="370"/>
        <v>A</v>
      </c>
      <c r="BZ190" s="78" t="str">
        <f t="shared" ca="1" si="371"/>
        <v>A</v>
      </c>
      <c r="CA190" s="78" t="str">
        <f t="shared" ca="1" si="372"/>
        <v>Bb</v>
      </c>
      <c r="CB190" s="78" t="str">
        <f t="shared" ca="1" si="373"/>
        <v>C</v>
      </c>
      <c r="CC190" s="78" t="str">
        <f t="shared" ca="1" si="343"/>
        <v>D</v>
      </c>
      <c r="CD190" s="78" t="str">
        <f t="shared" ca="1" si="344"/>
        <v>Eb</v>
      </c>
      <c r="CE190" s="78" t="str">
        <f t="shared" ca="1" si="345"/>
        <v>F</v>
      </c>
      <c r="CF190" s="78" t="str">
        <f t="shared" ca="1" si="346"/>
        <v>G</v>
      </c>
      <c r="CG190" s="78" t="str">
        <f t="shared" ca="1" si="347"/>
        <v/>
      </c>
      <c r="CH190" s="79" t="str">
        <f t="shared" ca="1" si="348"/>
        <v>A dim</v>
      </c>
      <c r="CI190" s="79" t="str">
        <f t="shared" ca="1" si="349"/>
        <v>Bb maj</v>
      </c>
      <c r="CJ190" s="79" t="str">
        <f t="shared" ca="1" si="350"/>
        <v>C min</v>
      </c>
      <c r="CK190" s="79" t="str">
        <f t="shared" ca="1" si="351"/>
        <v>D min</v>
      </c>
      <c r="CL190" s="79" t="str">
        <f t="shared" ca="1" si="352"/>
        <v>Eb maj</v>
      </c>
      <c r="CM190" s="79" t="str">
        <f t="shared" ca="1" si="353"/>
        <v>F maj</v>
      </c>
      <c r="CN190" s="79" t="str">
        <f t="shared" ca="1" si="354"/>
        <v>G min</v>
      </c>
      <c r="CO190" s="79" t="str">
        <f t="shared" ca="1" si="355"/>
        <v/>
      </c>
      <c r="CP190" s="80">
        <f t="shared" ca="1" si="374"/>
        <v>42.857142857142854</v>
      </c>
      <c r="CQ190" s="78">
        <f t="shared" ca="1" si="375"/>
        <v>6</v>
      </c>
      <c r="DA190" s="81">
        <f t="shared" ca="1" si="387"/>
        <v>6</v>
      </c>
      <c r="DB190" s="82">
        <f t="shared" ca="1" si="388"/>
        <v>81</v>
      </c>
      <c r="DC190" s="83">
        <f t="shared" ca="1" si="389"/>
        <v>665</v>
      </c>
      <c r="DD190" s="52" t="str">
        <f t="shared" ca="1" si="385"/>
        <v>A674</v>
      </c>
      <c r="DE190" s="51"/>
      <c r="DF190" s="52" t="str">
        <f t="shared" ca="1" si="386"/>
        <v>A678</v>
      </c>
      <c r="DG190" s="84">
        <f ca="1">VLOOKUP($BJ$6,INDIRECT($BT190):$BP$861,2,FALSE)</f>
        <v>670</v>
      </c>
      <c r="DH190" s="79" t="str">
        <f t="shared" ca="1" si="376"/>
        <v>Locrian</v>
      </c>
      <c r="DI190" s="78" t="str">
        <f t="shared" ca="1" si="377"/>
        <v>A</v>
      </c>
      <c r="DJ190" s="78" t="str">
        <f t="shared" ca="1" si="378"/>
        <v>A</v>
      </c>
      <c r="DK190" s="78" t="str">
        <f t="shared" ca="1" si="379"/>
        <v>Bb</v>
      </c>
      <c r="DL190" s="78" t="str">
        <f t="shared" ca="1" si="380"/>
        <v>C</v>
      </c>
      <c r="DM190" s="78" t="str">
        <f t="shared" ca="1" si="356"/>
        <v>D</v>
      </c>
      <c r="DN190" s="78" t="str">
        <f t="shared" ca="1" si="357"/>
        <v>Eb</v>
      </c>
      <c r="DO190" s="78" t="str">
        <f t="shared" ca="1" si="358"/>
        <v>F</v>
      </c>
      <c r="DP190" s="78" t="str">
        <f t="shared" ca="1" si="359"/>
        <v>G</v>
      </c>
      <c r="DQ190" s="78" t="str">
        <f t="shared" ca="1" si="360"/>
        <v/>
      </c>
      <c r="DR190" s="79" t="str">
        <f t="shared" ca="1" si="361"/>
        <v>A dim</v>
      </c>
      <c r="DS190" s="79" t="str">
        <f t="shared" ca="1" si="362"/>
        <v>Bb maj</v>
      </c>
      <c r="DT190" s="79" t="str">
        <f t="shared" ca="1" si="363"/>
        <v>C min</v>
      </c>
      <c r="DU190" s="79" t="str">
        <f t="shared" ca="1" si="364"/>
        <v>D min</v>
      </c>
      <c r="DV190" s="79" t="str">
        <f t="shared" ca="1" si="365"/>
        <v>Eb maj</v>
      </c>
      <c r="DW190" s="79" t="str">
        <f t="shared" ca="1" si="366"/>
        <v>F maj</v>
      </c>
      <c r="DX190" s="79" t="str">
        <f t="shared" ca="1" si="367"/>
        <v>G min</v>
      </c>
      <c r="DY190" s="79" t="str">
        <f t="shared" ca="1" si="368"/>
        <v/>
      </c>
      <c r="DZ190" s="80">
        <f t="shared" ca="1" si="381"/>
        <v>42.857142857142854</v>
      </c>
      <c r="EA190" s="78">
        <f t="shared" ca="1" si="382"/>
        <v>6</v>
      </c>
    </row>
    <row r="191" spans="1:131" s="85" customFormat="1" ht="16.2" thickBot="1" x14ac:dyDescent="0.35">
      <c r="A191" s="289" t="str">
        <f t="shared" ca="1" si="276"/>
        <v/>
      </c>
      <c r="B191" s="306">
        <f t="shared" si="298"/>
        <v>183</v>
      </c>
      <c r="C191" s="307" t="s">
        <v>34</v>
      </c>
      <c r="D191" s="306" t="s">
        <v>73</v>
      </c>
      <c r="E191" s="306">
        <v>7</v>
      </c>
      <c r="F191" s="308">
        <v>1</v>
      </c>
      <c r="G191" s="308">
        <v>3</v>
      </c>
      <c r="H191" s="308">
        <v>2</v>
      </c>
      <c r="I191" s="308">
        <v>2</v>
      </c>
      <c r="J191" s="308">
        <v>2</v>
      </c>
      <c r="K191" s="308">
        <v>1</v>
      </c>
      <c r="L191" s="308">
        <v>1</v>
      </c>
      <c r="M191" s="308"/>
      <c r="N191" s="308">
        <f>SUM($F191:G191)</f>
        <v>4</v>
      </c>
      <c r="O191" s="308">
        <f>SUM($F191:H191)</f>
        <v>6</v>
      </c>
      <c r="P191" s="308">
        <f>SUM($F191:I191)</f>
        <v>8</v>
      </c>
      <c r="Q191" s="308">
        <f>SUM($F191:J191)</f>
        <v>10</v>
      </c>
      <c r="R191" s="308">
        <f>SUM($F191:K191)</f>
        <v>11</v>
      </c>
      <c r="S191" s="308">
        <f>SUM($F191:L191)</f>
        <v>12</v>
      </c>
      <c r="T191" s="308"/>
      <c r="U191" s="307"/>
      <c r="V191" s="306" t="str">
        <f t="shared" si="309"/>
        <v>D</v>
      </c>
      <c r="W191" s="306" t="str">
        <f t="shared" ca="1" si="310"/>
        <v>Eb</v>
      </c>
      <c r="X191" s="306" t="str">
        <f t="shared" ca="1" si="332"/>
        <v>Gb</v>
      </c>
      <c r="Y191" s="306" t="str">
        <f t="shared" ca="1" si="333"/>
        <v>Ab</v>
      </c>
      <c r="Z191" s="306" t="str">
        <f t="shared" ca="1" si="334"/>
        <v>Bb</v>
      </c>
      <c r="AA191" s="306" t="str">
        <f t="shared" ca="1" si="335"/>
        <v>C</v>
      </c>
      <c r="AB191" s="306" t="str">
        <f t="shared" ca="1" si="336"/>
        <v>Db</v>
      </c>
      <c r="AC191" s="306"/>
      <c r="AD191" s="307">
        <f t="shared" si="317"/>
        <v>68</v>
      </c>
      <c r="AE191" s="307">
        <f t="shared" ca="1" si="285"/>
        <v>167</v>
      </c>
      <c r="AF191" s="307">
        <f t="shared" ca="1" si="286"/>
        <v>169</v>
      </c>
      <c r="AG191" s="307">
        <f t="shared" ca="1" si="302"/>
        <v>163</v>
      </c>
      <c r="AH191" s="307">
        <f t="shared" ca="1" si="303"/>
        <v>164</v>
      </c>
      <c r="AI191" s="307">
        <f t="shared" ca="1" si="304"/>
        <v>67</v>
      </c>
      <c r="AJ191" s="307">
        <f t="shared" ca="1" si="305"/>
        <v>166</v>
      </c>
      <c r="AK191" s="307"/>
      <c r="AL191" s="294" t="str">
        <f>_xlfn.CONCAT(V191," aug")</f>
        <v>D aug</v>
      </c>
      <c r="AM191" s="301" t="str">
        <f ca="1">_xlfn.CONCAT("*",Y191," maj")</f>
        <v>*Ab maj</v>
      </c>
      <c r="AN191" s="294" t="str">
        <f ca="1">_xlfn.CONCAT(X191," maj")</f>
        <v>Gb maj</v>
      </c>
      <c r="AO191" s="294" t="str">
        <f ca="1">_xlfn.CONCAT(Y191," alt b")</f>
        <v>Ab alt b</v>
      </c>
      <c r="AP191" s="294" t="str">
        <f ca="1">_xlfn.CONCAT(Z191," min4")</f>
        <v>Bb min4</v>
      </c>
      <c r="AQ191" s="301" t="str">
        <f>_xlfn.CONCAT("*",V191,"7")</f>
        <v>*D7</v>
      </c>
      <c r="AR191" s="294" t="str">
        <f ca="1">_xlfn.CONCAT(AB191," sus2")</f>
        <v>Db sus2</v>
      </c>
      <c r="AS191" s="294"/>
      <c r="AT191" s="294" t="str">
        <f t="shared" ca="1" si="341"/>
        <v/>
      </c>
      <c r="AU191" s="294" t="str">
        <f t="shared" ca="1" si="341"/>
        <v/>
      </c>
      <c r="AV191" s="294" t="str">
        <f t="shared" ca="1" si="341"/>
        <v/>
      </c>
      <c r="AW191" s="294">
        <f t="shared" ca="1" si="341"/>
        <v>1</v>
      </c>
      <c r="AX191" s="294" t="str">
        <f t="shared" ca="1" si="341"/>
        <v/>
      </c>
      <c r="AY191" s="294" t="str">
        <f t="shared" ca="1" si="341"/>
        <v/>
      </c>
      <c r="AZ191" s="294" t="str">
        <f t="shared" ca="1" si="341"/>
        <v/>
      </c>
      <c r="BA191" s="294" t="str">
        <f t="shared" ca="1" si="341"/>
        <v/>
      </c>
      <c r="BB191" s="294" t="str">
        <f t="shared" ca="1" si="341"/>
        <v/>
      </c>
      <c r="BC191" s="294" t="str">
        <f t="shared" ca="1" si="341"/>
        <v/>
      </c>
      <c r="BD191" s="294" t="str">
        <f t="shared" ca="1" si="341"/>
        <v/>
      </c>
      <c r="BE191" s="294" t="str">
        <f t="shared" ca="1" si="341"/>
        <v/>
      </c>
      <c r="BF191" s="289">
        <f t="shared" ca="1" si="318"/>
        <v>1</v>
      </c>
      <c r="BG191" s="302">
        <f t="shared" ca="1" si="319"/>
        <v>14.285714285714285</v>
      </c>
      <c r="BH191" s="289" t="str">
        <f t="shared" ca="1" si="320"/>
        <v/>
      </c>
      <c r="BI191" s="289" t="str">
        <f t="shared" ca="1" si="321"/>
        <v/>
      </c>
      <c r="BJ191" s="289" t="str">
        <f t="shared" ca="1" si="322"/>
        <v/>
      </c>
      <c r="BK191" s="289" t="str">
        <f t="shared" ca="1" si="323"/>
        <v/>
      </c>
      <c r="BL191" s="289" t="str">
        <f t="shared" ca="1" si="324"/>
        <v/>
      </c>
      <c r="BM191" s="289" t="str">
        <f t="shared" ca="1" si="325"/>
        <v/>
      </c>
      <c r="BN191" s="289" t="str">
        <f t="shared" ca="1" si="326"/>
        <v/>
      </c>
      <c r="BO191" s="289" t="str">
        <f t="shared" ca="1" si="327"/>
        <v/>
      </c>
      <c r="BP191" s="289"/>
      <c r="BQ191" s="83">
        <f t="shared" ca="1" si="338"/>
        <v>6</v>
      </c>
      <c r="BR191" s="82">
        <f t="shared" ca="1" si="339"/>
        <v>82</v>
      </c>
      <c r="BS191" s="83">
        <f t="shared" ca="1" si="340"/>
        <v>670</v>
      </c>
      <c r="BT191" s="52" t="str">
        <f t="shared" ca="1" si="383"/>
        <v>A679</v>
      </c>
      <c r="BU191" s="51"/>
      <c r="BV191" s="52" t="str">
        <f t="shared" ca="1" si="384"/>
        <v>A679</v>
      </c>
      <c r="BW191" s="84">
        <f ca="1">VLOOKUP($BJ$6,INDIRECT($BT191):$BP$861,2,FALSE)</f>
        <v>671</v>
      </c>
      <c r="BX191" s="79" t="str">
        <f t="shared" ca="1" si="369"/>
        <v>Locrian 2 {or 2 or 9} (also Semilocrian)</v>
      </c>
      <c r="BY191" s="78" t="str">
        <f t="shared" ca="1" si="370"/>
        <v>A</v>
      </c>
      <c r="BZ191" s="78" t="str">
        <f t="shared" ca="1" si="371"/>
        <v>A</v>
      </c>
      <c r="CA191" s="78" t="str">
        <f t="shared" ca="1" si="372"/>
        <v>B</v>
      </c>
      <c r="CB191" s="78" t="str">
        <f t="shared" ca="1" si="373"/>
        <v>C</v>
      </c>
      <c r="CC191" s="78" t="str">
        <f t="shared" ca="1" si="343"/>
        <v>D</v>
      </c>
      <c r="CD191" s="78" t="str">
        <f t="shared" ca="1" si="344"/>
        <v>Eb</v>
      </c>
      <c r="CE191" s="78" t="str">
        <f t="shared" ca="1" si="345"/>
        <v>F</v>
      </c>
      <c r="CF191" s="78" t="str">
        <f t="shared" ca="1" si="346"/>
        <v>G</v>
      </c>
      <c r="CG191" s="78" t="str">
        <f t="shared" ca="1" si="347"/>
        <v/>
      </c>
      <c r="CH191" s="79" t="str">
        <f t="shared" ca="1" si="348"/>
        <v>A dim</v>
      </c>
      <c r="CI191" s="79" t="str">
        <f t="shared" ca="1" si="349"/>
        <v>B dim</v>
      </c>
      <c r="CJ191" s="79" t="str">
        <f t="shared" ca="1" si="350"/>
        <v>C min</v>
      </c>
      <c r="CK191" s="79" t="str">
        <f t="shared" ca="1" si="351"/>
        <v>D min</v>
      </c>
      <c r="CL191" s="79" t="str">
        <f t="shared" ca="1" si="352"/>
        <v>Eb aug</v>
      </c>
      <c r="CM191" s="79" t="str">
        <f t="shared" ca="1" si="353"/>
        <v>F maj</v>
      </c>
      <c r="CN191" s="79" t="str">
        <f t="shared" ca="1" si="354"/>
        <v>G maj</v>
      </c>
      <c r="CO191" s="79" t="str">
        <f t="shared" ca="1" si="355"/>
        <v/>
      </c>
      <c r="CP191" s="80">
        <f t="shared" ca="1" si="374"/>
        <v>42.857142857142854</v>
      </c>
      <c r="CQ191" s="78">
        <f t="shared" ca="1" si="375"/>
        <v>6</v>
      </c>
      <c r="DA191" s="81">
        <f t="shared" ca="1" si="387"/>
        <v>6</v>
      </c>
      <c r="DB191" s="82">
        <f t="shared" ca="1" si="388"/>
        <v>82</v>
      </c>
      <c r="DC191" s="83">
        <f t="shared" ca="1" si="389"/>
        <v>670</v>
      </c>
      <c r="DD191" s="52" t="str">
        <f t="shared" ca="1" si="385"/>
        <v>A679</v>
      </c>
      <c r="DE191" s="51"/>
      <c r="DF191" s="52" t="str">
        <f t="shared" ca="1" si="386"/>
        <v>A679</v>
      </c>
      <c r="DG191" s="84">
        <f ca="1">VLOOKUP($BJ$6,INDIRECT($BT191):$BP$861,2,FALSE)</f>
        <v>671</v>
      </c>
      <c r="DH191" s="79" t="str">
        <f t="shared" ca="1" si="376"/>
        <v>Locrian 2 {or 2 or 9} (also Semilocrian)</v>
      </c>
      <c r="DI191" s="78" t="str">
        <f t="shared" ca="1" si="377"/>
        <v>A</v>
      </c>
      <c r="DJ191" s="78" t="str">
        <f t="shared" ca="1" si="378"/>
        <v>A</v>
      </c>
      <c r="DK191" s="78" t="str">
        <f t="shared" ca="1" si="379"/>
        <v>B</v>
      </c>
      <c r="DL191" s="78" t="str">
        <f t="shared" ca="1" si="380"/>
        <v>C</v>
      </c>
      <c r="DM191" s="78" t="str">
        <f t="shared" ca="1" si="356"/>
        <v>D</v>
      </c>
      <c r="DN191" s="78" t="str">
        <f t="shared" ca="1" si="357"/>
        <v>Eb</v>
      </c>
      <c r="DO191" s="78" t="str">
        <f t="shared" ca="1" si="358"/>
        <v>F</v>
      </c>
      <c r="DP191" s="78" t="str">
        <f t="shared" ca="1" si="359"/>
        <v>G</v>
      </c>
      <c r="DQ191" s="78" t="str">
        <f t="shared" ca="1" si="360"/>
        <v/>
      </c>
      <c r="DR191" s="79" t="str">
        <f t="shared" ca="1" si="361"/>
        <v>A dim</v>
      </c>
      <c r="DS191" s="79" t="str">
        <f t="shared" ca="1" si="362"/>
        <v>B dim</v>
      </c>
      <c r="DT191" s="79" t="str">
        <f t="shared" ca="1" si="363"/>
        <v>C min</v>
      </c>
      <c r="DU191" s="79" t="str">
        <f t="shared" ca="1" si="364"/>
        <v>D min</v>
      </c>
      <c r="DV191" s="79" t="str">
        <f t="shared" ca="1" si="365"/>
        <v>Eb aug</v>
      </c>
      <c r="DW191" s="79" t="str">
        <f t="shared" ca="1" si="366"/>
        <v>F maj</v>
      </c>
      <c r="DX191" s="79" t="str">
        <f t="shared" ca="1" si="367"/>
        <v>G maj</v>
      </c>
      <c r="DY191" s="79" t="str">
        <f t="shared" ca="1" si="368"/>
        <v/>
      </c>
      <c r="DZ191" s="80">
        <f t="shared" ca="1" si="381"/>
        <v>42.857142857142854</v>
      </c>
      <c r="EA191" s="78">
        <f t="shared" ca="1" si="382"/>
        <v>6</v>
      </c>
    </row>
    <row r="192" spans="1:131" s="85" customFormat="1" ht="16.2" thickBot="1" x14ac:dyDescent="0.35">
      <c r="A192" s="289" t="str">
        <f t="shared" ca="1" si="276"/>
        <v/>
      </c>
      <c r="B192" s="306">
        <f t="shared" si="298"/>
        <v>184</v>
      </c>
      <c r="C192" s="307" t="s">
        <v>35</v>
      </c>
      <c r="D192" s="306" t="s">
        <v>73</v>
      </c>
      <c r="E192" s="306">
        <v>7</v>
      </c>
      <c r="F192" s="308">
        <v>3</v>
      </c>
      <c r="G192" s="308">
        <v>1</v>
      </c>
      <c r="H192" s="308">
        <v>2</v>
      </c>
      <c r="I192" s="308">
        <v>1</v>
      </c>
      <c r="J192" s="308">
        <v>2</v>
      </c>
      <c r="K192" s="308">
        <v>1</v>
      </c>
      <c r="L192" s="308">
        <v>2</v>
      </c>
      <c r="M192" s="308"/>
      <c r="N192" s="308">
        <f>SUM($F192:G192)</f>
        <v>4</v>
      </c>
      <c r="O192" s="308">
        <f>SUM($F192:H192)</f>
        <v>6</v>
      </c>
      <c r="P192" s="308">
        <f>SUM($F192:I192)</f>
        <v>7</v>
      </c>
      <c r="Q192" s="308">
        <f>SUM($F192:J192)</f>
        <v>9</v>
      </c>
      <c r="R192" s="308">
        <f>SUM($F192:K192)</f>
        <v>10</v>
      </c>
      <c r="S192" s="308">
        <f>SUM($F192:L192)</f>
        <v>12</v>
      </c>
      <c r="T192" s="308"/>
      <c r="U192" s="307"/>
      <c r="V192" s="306" t="str">
        <f t="shared" si="309"/>
        <v>D</v>
      </c>
      <c r="W192" s="306" t="str">
        <f t="shared" ca="1" si="310"/>
        <v>F</v>
      </c>
      <c r="X192" s="306" t="str">
        <f t="shared" ca="1" si="332"/>
        <v>Gb</v>
      </c>
      <c r="Y192" s="306" t="str">
        <f t="shared" ca="1" si="333"/>
        <v>Ab</v>
      </c>
      <c r="Z192" s="306" t="str">
        <f t="shared" ca="1" si="334"/>
        <v>A</v>
      </c>
      <c r="AA192" s="306" t="str">
        <f t="shared" ca="1" si="335"/>
        <v>B</v>
      </c>
      <c r="AB192" s="306" t="str">
        <f t="shared" ca="1" si="336"/>
        <v>C</v>
      </c>
      <c r="AC192" s="306"/>
      <c r="AD192" s="307">
        <f t="shared" si="317"/>
        <v>68</v>
      </c>
      <c r="AE192" s="307">
        <f t="shared" ca="1" si="285"/>
        <v>70</v>
      </c>
      <c r="AF192" s="307">
        <f t="shared" ca="1" si="286"/>
        <v>169</v>
      </c>
      <c r="AG192" s="307">
        <f t="shared" ca="1" si="302"/>
        <v>163</v>
      </c>
      <c r="AH192" s="307">
        <f t="shared" ca="1" si="303"/>
        <v>65</v>
      </c>
      <c r="AI192" s="307">
        <f t="shared" ca="1" si="304"/>
        <v>66</v>
      </c>
      <c r="AJ192" s="307">
        <f t="shared" ca="1" si="305"/>
        <v>67</v>
      </c>
      <c r="AK192" s="307"/>
      <c r="AL192" s="294" t="str">
        <f>_xlfn.CONCAT(V192," maj")</f>
        <v>D maj</v>
      </c>
      <c r="AM192" s="294" t="str">
        <f ca="1">_xlfn.CONCAT(W192," dim")</f>
        <v>F dim</v>
      </c>
      <c r="AN192" s="294" t="str">
        <f ca="1">_xlfn.CONCAT(X192," dim")</f>
        <v>Gb dim</v>
      </c>
      <c r="AO192" s="294" t="str">
        <f ca="1">_xlfn.CONCAT(Y192," dim")</f>
        <v>Ab dim</v>
      </c>
      <c r="AP192" s="301" t="str">
        <f ca="1">_xlfn.CONCAT("*",W192," maj")</f>
        <v>*F maj</v>
      </c>
      <c r="AQ192" s="294" t="str">
        <f ca="1">_xlfn.CONCAT(AA192," min")</f>
        <v>B min</v>
      </c>
      <c r="AR192" s="301" t="str">
        <f ca="1">_xlfn.CONCAT("*",W192," min")</f>
        <v>*F min</v>
      </c>
      <c r="AS192" s="294"/>
      <c r="AT192" s="294" t="str">
        <f t="shared" ca="1" si="341"/>
        <v/>
      </c>
      <c r="AU192" s="294" t="str">
        <f t="shared" ca="1" si="341"/>
        <v/>
      </c>
      <c r="AV192" s="294" t="str">
        <f t="shared" ca="1" si="341"/>
        <v/>
      </c>
      <c r="AW192" s="294" t="str">
        <f t="shared" ca="1" si="341"/>
        <v/>
      </c>
      <c r="AX192" s="294" t="str">
        <f t="shared" ca="1" si="341"/>
        <v/>
      </c>
      <c r="AY192" s="294">
        <f t="shared" ca="1" si="341"/>
        <v>1</v>
      </c>
      <c r="AZ192" s="294" t="str">
        <f t="shared" ca="1" si="341"/>
        <v/>
      </c>
      <c r="BA192" s="294" t="str">
        <f t="shared" ca="1" si="341"/>
        <v/>
      </c>
      <c r="BB192" s="294" t="str">
        <f t="shared" ca="1" si="341"/>
        <v/>
      </c>
      <c r="BC192" s="294" t="str">
        <f t="shared" ca="1" si="341"/>
        <v/>
      </c>
      <c r="BD192" s="294" t="str">
        <f t="shared" ca="1" si="341"/>
        <v/>
      </c>
      <c r="BE192" s="294" t="str">
        <f t="shared" ca="1" si="341"/>
        <v/>
      </c>
      <c r="BF192" s="289">
        <f t="shared" ca="1" si="318"/>
        <v>1</v>
      </c>
      <c r="BG192" s="302">
        <f t="shared" ca="1" si="319"/>
        <v>14.285714285714285</v>
      </c>
      <c r="BH192" s="289" t="str">
        <f t="shared" ca="1" si="320"/>
        <v/>
      </c>
      <c r="BI192" s="289" t="str">
        <f t="shared" ca="1" si="321"/>
        <v/>
      </c>
      <c r="BJ192" s="289" t="str">
        <f t="shared" ca="1" si="322"/>
        <v/>
      </c>
      <c r="BK192" s="289" t="str">
        <f t="shared" ca="1" si="323"/>
        <v/>
      </c>
      <c r="BL192" s="289" t="str">
        <f t="shared" ca="1" si="324"/>
        <v/>
      </c>
      <c r="BM192" s="289" t="str">
        <f t="shared" ca="1" si="325"/>
        <v/>
      </c>
      <c r="BN192" s="289" t="str">
        <f t="shared" ca="1" si="326"/>
        <v/>
      </c>
      <c r="BO192" s="289" t="str">
        <f t="shared" ca="1" si="327"/>
        <v/>
      </c>
      <c r="BP192" s="289"/>
      <c r="BQ192" s="83">
        <f t="shared" ca="1" si="338"/>
        <v>6</v>
      </c>
      <c r="BR192" s="82">
        <f t="shared" ca="1" si="339"/>
        <v>83</v>
      </c>
      <c r="BS192" s="83">
        <f t="shared" ca="1" si="340"/>
        <v>671</v>
      </c>
      <c r="BT192" s="52" t="str">
        <f t="shared" ca="1" si="383"/>
        <v>A680</v>
      </c>
      <c r="BU192" s="51"/>
      <c r="BV192" s="52" t="str">
        <f t="shared" ca="1" si="384"/>
        <v>A682</v>
      </c>
      <c r="BW192" s="84">
        <f ca="1">VLOOKUP($BJ$6,INDIRECT($BT192):$BP$861,2,FALSE)</f>
        <v>674</v>
      </c>
      <c r="BX192" s="79" t="str">
        <f t="shared" ca="1" si="369"/>
        <v>Superlocrian (or Altered)</v>
      </c>
      <c r="BY192" s="78" t="str">
        <f t="shared" ca="1" si="370"/>
        <v>A</v>
      </c>
      <c r="BZ192" s="78" t="str">
        <f t="shared" ca="1" si="371"/>
        <v>A</v>
      </c>
      <c r="CA192" s="78" t="str">
        <f t="shared" ca="1" si="372"/>
        <v>Bb</v>
      </c>
      <c r="CB192" s="78" t="str">
        <f t="shared" ca="1" si="373"/>
        <v>C</v>
      </c>
      <c r="CC192" s="78" t="str">
        <f t="shared" ca="1" si="343"/>
        <v>Db</v>
      </c>
      <c r="CD192" s="78" t="str">
        <f t="shared" ca="1" si="344"/>
        <v>Eb</v>
      </c>
      <c r="CE192" s="78" t="str">
        <f t="shared" ca="1" si="345"/>
        <v>F</v>
      </c>
      <c r="CF192" s="78" t="str">
        <f t="shared" ca="1" si="346"/>
        <v>G</v>
      </c>
      <c r="CG192" s="78" t="str">
        <f t="shared" ca="1" si="347"/>
        <v/>
      </c>
      <c r="CH192" s="79" t="str">
        <f t="shared" ca="1" si="348"/>
        <v>A dim</v>
      </c>
      <c r="CI192" s="79" t="str">
        <f t="shared" ca="1" si="349"/>
        <v>Bb min</v>
      </c>
      <c r="CJ192" s="79" t="str">
        <f t="shared" ca="1" si="350"/>
        <v>C min</v>
      </c>
      <c r="CK192" s="79" t="str">
        <f t="shared" ca="1" si="351"/>
        <v>Db aug</v>
      </c>
      <c r="CL192" s="79" t="str">
        <f t="shared" ca="1" si="352"/>
        <v>Eb maj</v>
      </c>
      <c r="CM192" s="79" t="str">
        <f t="shared" ca="1" si="353"/>
        <v>F maj</v>
      </c>
      <c r="CN192" s="79" t="str">
        <f t="shared" ca="1" si="354"/>
        <v>G dim</v>
      </c>
      <c r="CO192" s="79" t="str">
        <f t="shared" ca="1" si="355"/>
        <v/>
      </c>
      <c r="CP192" s="80">
        <f t="shared" ca="1" si="374"/>
        <v>42.857142857142854</v>
      </c>
      <c r="CQ192" s="78">
        <f t="shared" ca="1" si="375"/>
        <v>6</v>
      </c>
      <c r="DA192" s="81">
        <f t="shared" ca="1" si="387"/>
        <v>6</v>
      </c>
      <c r="DB192" s="82">
        <f t="shared" ca="1" si="388"/>
        <v>83</v>
      </c>
      <c r="DC192" s="83">
        <f t="shared" ca="1" si="389"/>
        <v>671</v>
      </c>
      <c r="DD192" s="52" t="str">
        <f t="shared" ca="1" si="385"/>
        <v>A680</v>
      </c>
      <c r="DE192" s="51"/>
      <c r="DF192" s="52" t="str">
        <f t="shared" ca="1" si="386"/>
        <v>A682</v>
      </c>
      <c r="DG192" s="84">
        <f ca="1">VLOOKUP($BJ$6,INDIRECT($BT192):$BP$861,2,FALSE)</f>
        <v>674</v>
      </c>
      <c r="DH192" s="79" t="str">
        <f t="shared" ca="1" si="376"/>
        <v>Superlocrian (or Altered)</v>
      </c>
      <c r="DI192" s="78" t="str">
        <f t="shared" ca="1" si="377"/>
        <v>A</v>
      </c>
      <c r="DJ192" s="78" t="str">
        <f t="shared" ca="1" si="378"/>
        <v>A</v>
      </c>
      <c r="DK192" s="78" t="str">
        <f t="shared" ca="1" si="379"/>
        <v>Bb</v>
      </c>
      <c r="DL192" s="78" t="str">
        <f t="shared" ca="1" si="380"/>
        <v>C</v>
      </c>
      <c r="DM192" s="78" t="str">
        <f t="shared" ca="1" si="356"/>
        <v>Db</v>
      </c>
      <c r="DN192" s="78" t="str">
        <f t="shared" ca="1" si="357"/>
        <v>Eb</v>
      </c>
      <c r="DO192" s="78" t="str">
        <f t="shared" ca="1" si="358"/>
        <v>F</v>
      </c>
      <c r="DP192" s="78" t="str">
        <f t="shared" ca="1" si="359"/>
        <v>G</v>
      </c>
      <c r="DQ192" s="78" t="str">
        <f t="shared" ca="1" si="360"/>
        <v/>
      </c>
      <c r="DR192" s="79" t="str">
        <f t="shared" ca="1" si="361"/>
        <v>A dim</v>
      </c>
      <c r="DS192" s="79" t="str">
        <f t="shared" ca="1" si="362"/>
        <v>Bb min</v>
      </c>
      <c r="DT192" s="79" t="str">
        <f t="shared" ca="1" si="363"/>
        <v>C min</v>
      </c>
      <c r="DU192" s="79" t="str">
        <f t="shared" ca="1" si="364"/>
        <v>Db aug</v>
      </c>
      <c r="DV192" s="79" t="str">
        <f t="shared" ca="1" si="365"/>
        <v>Eb maj</v>
      </c>
      <c r="DW192" s="79" t="str">
        <f t="shared" ca="1" si="366"/>
        <v>F maj</v>
      </c>
      <c r="DX192" s="79" t="str">
        <f t="shared" ca="1" si="367"/>
        <v>G dim</v>
      </c>
      <c r="DY192" s="79" t="str">
        <f t="shared" ca="1" si="368"/>
        <v/>
      </c>
      <c r="DZ192" s="80">
        <f t="shared" ca="1" si="381"/>
        <v>42.857142857142854</v>
      </c>
      <c r="EA192" s="78">
        <f t="shared" ca="1" si="382"/>
        <v>6</v>
      </c>
    </row>
    <row r="193" spans="1:131" s="85" customFormat="1" ht="16.2" thickBot="1" x14ac:dyDescent="0.35">
      <c r="A193" s="289" t="str">
        <f t="shared" ca="1" si="276"/>
        <v/>
      </c>
      <c r="B193" s="306">
        <f t="shared" si="298"/>
        <v>185</v>
      </c>
      <c r="C193" s="307" t="s">
        <v>282</v>
      </c>
      <c r="D193" s="306" t="s">
        <v>73</v>
      </c>
      <c r="E193" s="306">
        <v>7</v>
      </c>
      <c r="F193" s="308">
        <v>2</v>
      </c>
      <c r="G193" s="308">
        <v>1</v>
      </c>
      <c r="H193" s="308">
        <v>3</v>
      </c>
      <c r="I193" s="308">
        <v>1</v>
      </c>
      <c r="J193" s="308">
        <v>1</v>
      </c>
      <c r="K193" s="308">
        <v>3</v>
      </c>
      <c r="L193" s="308">
        <v>1</v>
      </c>
      <c r="M193" s="308"/>
      <c r="N193" s="308">
        <f>SUM($F193:G193)</f>
        <v>3</v>
      </c>
      <c r="O193" s="308">
        <f>SUM($F193:H193)</f>
        <v>6</v>
      </c>
      <c r="P193" s="308">
        <f>SUM($F193:I193)</f>
        <v>7</v>
      </c>
      <c r="Q193" s="308">
        <f>SUM($F193:J193)</f>
        <v>8</v>
      </c>
      <c r="R193" s="308">
        <f>SUM($F193:K193)</f>
        <v>11</v>
      </c>
      <c r="S193" s="308">
        <f>SUM($F193:L193)</f>
        <v>12</v>
      </c>
      <c r="T193" s="308"/>
      <c r="U193" s="307"/>
      <c r="V193" s="306" t="str">
        <f t="shared" si="309"/>
        <v>D</v>
      </c>
      <c r="W193" s="306" t="str">
        <f t="shared" ca="1" si="310"/>
        <v>E</v>
      </c>
      <c r="X193" s="306" t="str">
        <f t="shared" ca="1" si="332"/>
        <v>F</v>
      </c>
      <c r="Y193" s="306" t="str">
        <f t="shared" ca="1" si="333"/>
        <v>Ab</v>
      </c>
      <c r="Z193" s="306" t="str">
        <f t="shared" ca="1" si="334"/>
        <v>A</v>
      </c>
      <c r="AA193" s="306" t="str">
        <f t="shared" ca="1" si="335"/>
        <v>Bb</v>
      </c>
      <c r="AB193" s="306" t="str">
        <f t="shared" ca="1" si="336"/>
        <v>Db</v>
      </c>
      <c r="AC193" s="306"/>
      <c r="AD193" s="307">
        <f t="shared" si="317"/>
        <v>68</v>
      </c>
      <c r="AE193" s="307">
        <f t="shared" ca="1" si="285"/>
        <v>69</v>
      </c>
      <c r="AF193" s="307">
        <f t="shared" ca="1" si="286"/>
        <v>70</v>
      </c>
      <c r="AG193" s="307">
        <f t="shared" ca="1" si="302"/>
        <v>163</v>
      </c>
      <c r="AH193" s="307">
        <f t="shared" ca="1" si="303"/>
        <v>65</v>
      </c>
      <c r="AI193" s="307">
        <f t="shared" ca="1" si="304"/>
        <v>164</v>
      </c>
      <c r="AJ193" s="307">
        <f t="shared" ca="1" si="305"/>
        <v>166</v>
      </c>
      <c r="AK193" s="307"/>
      <c r="AL193" s="294" t="str">
        <f>_xlfn.CONCAT(V193," min")</f>
        <v>D min</v>
      </c>
      <c r="AM193" s="294" t="str">
        <f ca="1">_xlfn.CONCAT(W193," alt b")</f>
        <v>E alt b</v>
      </c>
      <c r="AN193" s="294" t="str">
        <f ca="1">_xlfn.CONCAT(X193," aug")</f>
        <v>F aug</v>
      </c>
      <c r="AO193" s="301" t="str">
        <f ca="1">_xlfn.CONCAT("*",AA193,"7")</f>
        <v>*Bb7</v>
      </c>
      <c r="AP193" s="294" t="str">
        <f ca="1">_xlfn.CONCAT(Z193," maj")</f>
        <v>A maj</v>
      </c>
      <c r="AQ193" s="294" t="str">
        <f ca="1">_xlfn.CONCAT(AA193," maj")</f>
        <v>Bb maj</v>
      </c>
      <c r="AR193" s="294" t="str">
        <f ca="1">_xlfn.CONCAT(AB193," maj")</f>
        <v>Db maj</v>
      </c>
      <c r="AS193" s="294"/>
      <c r="AT193" s="294" t="str">
        <f t="shared" ca="1" si="341"/>
        <v/>
      </c>
      <c r="AU193" s="294" t="str">
        <f t="shared" ca="1" si="341"/>
        <v/>
      </c>
      <c r="AV193" s="294" t="str">
        <f t="shared" ca="1" si="341"/>
        <v/>
      </c>
      <c r="AW193" s="294" t="str">
        <f t="shared" ca="1" si="341"/>
        <v/>
      </c>
      <c r="AX193" s="294" t="str">
        <f t="shared" ca="1" si="341"/>
        <v/>
      </c>
      <c r="AY193" s="294">
        <f t="shared" ca="1" si="341"/>
        <v>1</v>
      </c>
      <c r="AZ193" s="294" t="str">
        <f t="shared" ca="1" si="341"/>
        <v/>
      </c>
      <c r="BA193" s="294" t="str">
        <f t="shared" ca="1" si="341"/>
        <v/>
      </c>
      <c r="BB193" s="294" t="str">
        <f t="shared" ca="1" si="341"/>
        <v/>
      </c>
      <c r="BC193" s="294" t="str">
        <f t="shared" ca="1" si="341"/>
        <v/>
      </c>
      <c r="BD193" s="294" t="str">
        <f t="shared" ca="1" si="341"/>
        <v/>
      </c>
      <c r="BE193" s="294" t="str">
        <f t="shared" ca="1" si="341"/>
        <v/>
      </c>
      <c r="BF193" s="289">
        <f t="shared" ca="1" si="318"/>
        <v>1</v>
      </c>
      <c r="BG193" s="302">
        <f t="shared" ca="1" si="319"/>
        <v>14.285714285714285</v>
      </c>
      <c r="BH193" s="289" t="str">
        <f t="shared" ca="1" si="320"/>
        <v/>
      </c>
      <c r="BI193" s="289" t="str">
        <f t="shared" ca="1" si="321"/>
        <v/>
      </c>
      <c r="BJ193" s="289" t="str">
        <f t="shared" ca="1" si="322"/>
        <v/>
      </c>
      <c r="BK193" s="289" t="str">
        <f t="shared" ca="1" si="323"/>
        <v/>
      </c>
      <c r="BL193" s="289" t="str">
        <f t="shared" ca="1" si="324"/>
        <v/>
      </c>
      <c r="BM193" s="289" t="str">
        <f t="shared" ca="1" si="325"/>
        <v/>
      </c>
      <c r="BN193" s="289" t="str">
        <f t="shared" ca="1" si="326"/>
        <v/>
      </c>
      <c r="BO193" s="289" t="str">
        <f t="shared" ca="1" si="327"/>
        <v/>
      </c>
      <c r="BP193" s="289"/>
      <c r="BQ193" s="83">
        <f t="shared" ca="1" si="338"/>
        <v>6</v>
      </c>
      <c r="BR193" s="82">
        <f t="shared" ca="1" si="339"/>
        <v>84</v>
      </c>
      <c r="BS193" s="83">
        <f t="shared" ca="1" si="340"/>
        <v>674</v>
      </c>
      <c r="BT193" s="52" t="str">
        <f t="shared" ca="1" si="383"/>
        <v>A683</v>
      </c>
      <c r="BU193" s="51"/>
      <c r="BV193" s="52" t="str">
        <f t="shared" ca="1" si="384"/>
        <v>A687</v>
      </c>
      <c r="BW193" s="84">
        <f ca="1">VLOOKUP($BJ$6,INDIRECT($BT193):$BP$861,2,FALSE)</f>
        <v>679</v>
      </c>
      <c r="BX193" s="79" t="str">
        <f t="shared" ca="1" si="369"/>
        <v>Arabian</v>
      </c>
      <c r="BY193" s="78" t="str">
        <f t="shared" ca="1" si="370"/>
        <v>A</v>
      </c>
      <c r="BZ193" s="78" t="str">
        <f t="shared" ca="1" si="371"/>
        <v>A</v>
      </c>
      <c r="CA193" s="78" t="str">
        <f t="shared" ca="1" si="372"/>
        <v>B</v>
      </c>
      <c r="CB193" s="78" t="str">
        <f t="shared" ca="1" si="373"/>
        <v>Db</v>
      </c>
      <c r="CC193" s="78" t="str">
        <f t="shared" ca="1" si="343"/>
        <v>D</v>
      </c>
      <c r="CD193" s="78" t="str">
        <f t="shared" ca="1" si="344"/>
        <v>Eb</v>
      </c>
      <c r="CE193" s="78" t="str">
        <f t="shared" ca="1" si="345"/>
        <v>F</v>
      </c>
      <c r="CF193" s="78" t="str">
        <f t="shared" ca="1" si="346"/>
        <v>G</v>
      </c>
      <c r="CG193" s="78" t="str">
        <f t="shared" ca="1" si="347"/>
        <v/>
      </c>
      <c r="CH193" s="79" t="str">
        <f t="shared" ca="1" si="348"/>
        <v>A alt b</v>
      </c>
      <c r="CI193" s="79" t="str">
        <f t="shared" ca="1" si="349"/>
        <v>B dim</v>
      </c>
      <c r="CJ193" s="79" t="str">
        <f t="shared" ca="1" si="350"/>
        <v>*Eb7</v>
      </c>
      <c r="CK193" s="79" t="str">
        <f t="shared" ca="1" si="351"/>
        <v>D min</v>
      </c>
      <c r="CL193" s="79" t="str">
        <f t="shared" ca="1" si="352"/>
        <v>Eb aug</v>
      </c>
      <c r="CM193" s="79" t="str">
        <f t="shared" ca="1" si="353"/>
        <v>F aug</v>
      </c>
      <c r="CN193" s="79" t="str">
        <f t="shared" ca="1" si="354"/>
        <v>G maj</v>
      </c>
      <c r="CO193" s="79" t="str">
        <f t="shared" ca="1" si="355"/>
        <v/>
      </c>
      <c r="CP193" s="80">
        <f t="shared" ca="1" si="374"/>
        <v>42.857142857142854</v>
      </c>
      <c r="CQ193" s="78">
        <f t="shared" ca="1" si="375"/>
        <v>6</v>
      </c>
      <c r="DA193" s="81">
        <f t="shared" ca="1" si="387"/>
        <v>6</v>
      </c>
      <c r="DB193" s="82">
        <f t="shared" ca="1" si="388"/>
        <v>84</v>
      </c>
      <c r="DC193" s="83">
        <f t="shared" ca="1" si="389"/>
        <v>674</v>
      </c>
      <c r="DD193" s="52" t="str">
        <f t="shared" ca="1" si="385"/>
        <v>A683</v>
      </c>
      <c r="DE193" s="51"/>
      <c r="DF193" s="52" t="str">
        <f t="shared" ca="1" si="386"/>
        <v>A687</v>
      </c>
      <c r="DG193" s="84">
        <f ca="1">VLOOKUP($BJ$6,INDIRECT($BT193):$BP$861,2,FALSE)</f>
        <v>679</v>
      </c>
      <c r="DH193" s="79" t="str">
        <f t="shared" ca="1" si="376"/>
        <v>Arabian</v>
      </c>
      <c r="DI193" s="78" t="str">
        <f t="shared" ca="1" si="377"/>
        <v>A</v>
      </c>
      <c r="DJ193" s="78" t="str">
        <f t="shared" ca="1" si="378"/>
        <v>A</v>
      </c>
      <c r="DK193" s="78" t="str">
        <f t="shared" ca="1" si="379"/>
        <v>B</v>
      </c>
      <c r="DL193" s="78" t="str">
        <f t="shared" ca="1" si="380"/>
        <v>Db</v>
      </c>
      <c r="DM193" s="78" t="str">
        <f t="shared" ca="1" si="356"/>
        <v>D</v>
      </c>
      <c r="DN193" s="78" t="str">
        <f t="shared" ca="1" si="357"/>
        <v>Eb</v>
      </c>
      <c r="DO193" s="78" t="str">
        <f t="shared" ca="1" si="358"/>
        <v>F</v>
      </c>
      <c r="DP193" s="78" t="str">
        <f t="shared" ca="1" si="359"/>
        <v>G</v>
      </c>
      <c r="DQ193" s="78" t="str">
        <f t="shared" ca="1" si="360"/>
        <v/>
      </c>
      <c r="DR193" s="79" t="str">
        <f t="shared" ca="1" si="361"/>
        <v>A alt b</v>
      </c>
      <c r="DS193" s="79" t="str">
        <f t="shared" ca="1" si="362"/>
        <v>B dim</v>
      </c>
      <c r="DT193" s="79" t="str">
        <f t="shared" ca="1" si="363"/>
        <v>*Eb7</v>
      </c>
      <c r="DU193" s="79" t="str">
        <f t="shared" ca="1" si="364"/>
        <v>D min</v>
      </c>
      <c r="DV193" s="79" t="str">
        <f t="shared" ca="1" si="365"/>
        <v>Eb aug</v>
      </c>
      <c r="DW193" s="79" t="str">
        <f t="shared" ca="1" si="366"/>
        <v>F aug</v>
      </c>
      <c r="DX193" s="79" t="str">
        <f t="shared" ca="1" si="367"/>
        <v>G maj</v>
      </c>
      <c r="DY193" s="79" t="str">
        <f t="shared" ca="1" si="368"/>
        <v/>
      </c>
      <c r="DZ193" s="80">
        <f t="shared" ca="1" si="381"/>
        <v>42.857142857142854</v>
      </c>
      <c r="EA193" s="78">
        <f t="shared" ca="1" si="382"/>
        <v>6</v>
      </c>
    </row>
    <row r="194" spans="1:131" s="85" customFormat="1" ht="16.2" thickBot="1" x14ac:dyDescent="0.35">
      <c r="A194" s="289">
        <f t="shared" ca="1" si="276"/>
        <v>6</v>
      </c>
      <c r="B194" s="306">
        <f t="shared" si="298"/>
        <v>186</v>
      </c>
      <c r="C194" s="307" t="s">
        <v>36</v>
      </c>
      <c r="D194" s="306" t="s">
        <v>73</v>
      </c>
      <c r="E194" s="306">
        <v>7</v>
      </c>
      <c r="F194" s="308">
        <v>1</v>
      </c>
      <c r="G194" s="308">
        <v>2</v>
      </c>
      <c r="H194" s="308">
        <v>2</v>
      </c>
      <c r="I194" s="308">
        <v>2</v>
      </c>
      <c r="J194" s="308">
        <v>1</v>
      </c>
      <c r="K194" s="308">
        <v>3</v>
      </c>
      <c r="L194" s="308">
        <v>1</v>
      </c>
      <c r="M194" s="308"/>
      <c r="N194" s="308">
        <f>SUM($F194:G194)</f>
        <v>3</v>
      </c>
      <c r="O194" s="308">
        <f>SUM($F194:H194)</f>
        <v>5</v>
      </c>
      <c r="P194" s="308">
        <f>SUM($F194:I194)</f>
        <v>7</v>
      </c>
      <c r="Q194" s="308">
        <f>SUM($F194:J194)</f>
        <v>8</v>
      </c>
      <c r="R194" s="308">
        <f>SUM($F194:K194)</f>
        <v>11</v>
      </c>
      <c r="S194" s="308">
        <f>SUM($F194:L194)</f>
        <v>12</v>
      </c>
      <c r="T194" s="308"/>
      <c r="U194" s="307"/>
      <c r="V194" s="306" t="str">
        <f t="shared" si="309"/>
        <v>D</v>
      </c>
      <c r="W194" s="306" t="str">
        <f t="shared" ca="1" si="310"/>
        <v>Eb</v>
      </c>
      <c r="X194" s="306" t="str">
        <f t="shared" ca="1" si="332"/>
        <v>F</v>
      </c>
      <c r="Y194" s="306" t="str">
        <f t="shared" ca="1" si="333"/>
        <v>G</v>
      </c>
      <c r="Z194" s="306" t="str">
        <f t="shared" ca="1" si="334"/>
        <v>A</v>
      </c>
      <c r="AA194" s="306" t="str">
        <f t="shared" ca="1" si="335"/>
        <v>Bb</v>
      </c>
      <c r="AB194" s="306" t="str">
        <f t="shared" ca="1" si="336"/>
        <v>Db</v>
      </c>
      <c r="AC194" s="306"/>
      <c r="AD194" s="307">
        <f t="shared" si="317"/>
        <v>68</v>
      </c>
      <c r="AE194" s="307">
        <f t="shared" ca="1" si="285"/>
        <v>167</v>
      </c>
      <c r="AF194" s="307">
        <f t="shared" ca="1" si="286"/>
        <v>70</v>
      </c>
      <c r="AG194" s="307">
        <f t="shared" ca="1" si="302"/>
        <v>71</v>
      </c>
      <c r="AH194" s="307">
        <f t="shared" ca="1" si="303"/>
        <v>65</v>
      </c>
      <c r="AI194" s="307">
        <f t="shared" ca="1" si="304"/>
        <v>164</v>
      </c>
      <c r="AJ194" s="307">
        <f t="shared" ca="1" si="305"/>
        <v>166</v>
      </c>
      <c r="AK194" s="307"/>
      <c r="AL194" s="294" t="str">
        <f>_xlfn.CONCAT(V194," min")</f>
        <v>D min</v>
      </c>
      <c r="AM194" s="294" t="str">
        <f ca="1">_xlfn.CONCAT(W194," maj")</f>
        <v>Eb maj</v>
      </c>
      <c r="AN194" s="294" t="str">
        <f ca="1">_xlfn.CONCAT(X194," aug")</f>
        <v>F aug</v>
      </c>
      <c r="AO194" s="294" t="str">
        <f ca="1">_xlfn.CONCAT(Y194," min")</f>
        <v>G min</v>
      </c>
      <c r="AP194" s="294" t="str">
        <f ca="1">_xlfn.CONCAT(Z194," alt b")</f>
        <v>A alt b</v>
      </c>
      <c r="AQ194" s="294" t="str">
        <f ca="1">_xlfn.CONCAT(AA194," maj")</f>
        <v>Bb maj</v>
      </c>
      <c r="AR194" s="301" t="str">
        <f ca="1">_xlfn.CONCAT("*",W194,"7")</f>
        <v>*Eb7</v>
      </c>
      <c r="AS194" s="294"/>
      <c r="AT194" s="294" t="str">
        <f t="shared" ca="1" si="341"/>
        <v/>
      </c>
      <c r="AU194" s="294" t="str">
        <f t="shared" ca="1" si="341"/>
        <v/>
      </c>
      <c r="AV194" s="294" t="str">
        <f t="shared" ca="1" si="341"/>
        <v/>
      </c>
      <c r="AW194" s="294">
        <f t="shared" ca="1" si="341"/>
        <v>1</v>
      </c>
      <c r="AX194" s="294" t="str">
        <f t="shared" ca="1" si="341"/>
        <v/>
      </c>
      <c r="AY194" s="294">
        <f t="shared" ca="1" si="341"/>
        <v>1</v>
      </c>
      <c r="AZ194" s="294" t="str">
        <f t="shared" ca="1" si="341"/>
        <v/>
      </c>
      <c r="BA194" s="294">
        <f t="shared" ca="1" si="341"/>
        <v>1</v>
      </c>
      <c r="BB194" s="294" t="str">
        <f t="shared" ca="1" si="341"/>
        <v/>
      </c>
      <c r="BC194" s="294" t="str">
        <f t="shared" ca="1" si="341"/>
        <v/>
      </c>
      <c r="BD194" s="294" t="str">
        <f t="shared" ca="1" si="341"/>
        <v/>
      </c>
      <c r="BE194" s="294" t="str">
        <f t="shared" ca="1" si="341"/>
        <v/>
      </c>
      <c r="BF194" s="289">
        <f t="shared" ca="1" si="318"/>
        <v>3</v>
      </c>
      <c r="BG194" s="302">
        <f t="shared" ca="1" si="319"/>
        <v>42.857142857142854</v>
      </c>
      <c r="BH194" s="289">
        <f t="shared" ca="1" si="320"/>
        <v>6</v>
      </c>
      <c r="BI194" s="289" t="str">
        <f t="shared" ca="1" si="321"/>
        <v/>
      </c>
      <c r="BJ194" s="289" t="str">
        <f t="shared" ca="1" si="322"/>
        <v/>
      </c>
      <c r="BK194" s="289" t="str">
        <f t="shared" ca="1" si="323"/>
        <v/>
      </c>
      <c r="BL194" s="289" t="str">
        <f t="shared" ca="1" si="324"/>
        <v/>
      </c>
      <c r="BM194" s="289" t="str">
        <f t="shared" ca="1" si="325"/>
        <v/>
      </c>
      <c r="BN194" s="289">
        <f t="shared" ca="1" si="326"/>
        <v>1</v>
      </c>
      <c r="BO194" s="289" t="str">
        <f t="shared" ca="1" si="327"/>
        <v/>
      </c>
      <c r="BP194" s="289"/>
      <c r="BQ194" s="83">
        <f t="shared" ca="1" si="338"/>
        <v>6</v>
      </c>
      <c r="BR194" s="82">
        <f t="shared" ca="1" si="339"/>
        <v>85</v>
      </c>
      <c r="BS194" s="83">
        <f t="shared" ca="1" si="340"/>
        <v>679</v>
      </c>
      <c r="BT194" s="52" t="str">
        <f t="shared" ca="1" si="383"/>
        <v>A688</v>
      </c>
      <c r="BU194" s="51"/>
      <c r="BV194" s="52" t="str">
        <f t="shared" ca="1" si="384"/>
        <v>A688</v>
      </c>
      <c r="BW194" s="84">
        <f ca="1">VLOOKUP($BJ$6,INDIRECT($BT194):$BP$861,2,FALSE)</f>
        <v>680</v>
      </c>
      <c r="BX194" s="79" t="str">
        <f t="shared" ca="1" si="369"/>
        <v>Enigmatic</v>
      </c>
      <c r="BY194" s="78" t="str">
        <f t="shared" ca="1" si="370"/>
        <v>A</v>
      </c>
      <c r="BZ194" s="78" t="str">
        <f t="shared" ca="1" si="371"/>
        <v>A</v>
      </c>
      <c r="CA194" s="78" t="str">
        <f t="shared" ca="1" si="372"/>
        <v>Bb</v>
      </c>
      <c r="CB194" s="78" t="str">
        <f t="shared" ca="1" si="373"/>
        <v>Db</v>
      </c>
      <c r="CC194" s="78" t="str">
        <f t="shared" ca="1" si="343"/>
        <v>Eb</v>
      </c>
      <c r="CD194" s="78" t="str">
        <f t="shared" ca="1" si="344"/>
        <v>F</v>
      </c>
      <c r="CE194" s="78" t="str">
        <f t="shared" ca="1" si="345"/>
        <v>G</v>
      </c>
      <c r="CF194" s="78" t="str">
        <f t="shared" ca="1" si="346"/>
        <v>Ab</v>
      </c>
      <c r="CG194" s="78" t="str">
        <f t="shared" ca="1" si="347"/>
        <v/>
      </c>
      <c r="CH194" s="79" t="str">
        <f t="shared" ca="1" si="348"/>
        <v>A aug</v>
      </c>
      <c r="CI194" s="79" t="str">
        <f t="shared" ca="1" si="349"/>
        <v>*Eb maj</v>
      </c>
      <c r="CJ194" s="79" t="str">
        <f t="shared" ca="1" si="350"/>
        <v>Db maj</v>
      </c>
      <c r="CK194" s="79" t="str">
        <f t="shared" ca="1" si="351"/>
        <v>Eb alt b</v>
      </c>
      <c r="CL194" s="79" t="str">
        <f t="shared" ca="1" si="352"/>
        <v>F min4</v>
      </c>
      <c r="CM194" s="79" t="str">
        <f t="shared" ca="1" si="353"/>
        <v>*A7</v>
      </c>
      <c r="CN194" s="79" t="str">
        <f t="shared" ca="1" si="354"/>
        <v>Ab sus2</v>
      </c>
      <c r="CO194" s="79" t="str">
        <f t="shared" ca="1" si="355"/>
        <v/>
      </c>
      <c r="CP194" s="80">
        <f t="shared" ca="1" si="374"/>
        <v>42.857142857142854</v>
      </c>
      <c r="CQ194" s="78">
        <f t="shared" ca="1" si="375"/>
        <v>6</v>
      </c>
      <c r="DA194" s="81">
        <f t="shared" ca="1" si="387"/>
        <v>6</v>
      </c>
      <c r="DB194" s="82">
        <f t="shared" ca="1" si="388"/>
        <v>85</v>
      </c>
      <c r="DC194" s="83">
        <f t="shared" ca="1" si="389"/>
        <v>679</v>
      </c>
      <c r="DD194" s="52" t="str">
        <f t="shared" ca="1" si="385"/>
        <v>A688</v>
      </c>
      <c r="DE194" s="51"/>
      <c r="DF194" s="52" t="str">
        <f t="shared" ca="1" si="386"/>
        <v>A688</v>
      </c>
      <c r="DG194" s="84">
        <f ca="1">VLOOKUP($BJ$6,INDIRECT($BT194):$BP$861,2,FALSE)</f>
        <v>680</v>
      </c>
      <c r="DH194" s="79" t="str">
        <f t="shared" ca="1" si="376"/>
        <v>Enigmatic</v>
      </c>
      <c r="DI194" s="78" t="str">
        <f t="shared" ca="1" si="377"/>
        <v>A</v>
      </c>
      <c r="DJ194" s="78" t="str">
        <f t="shared" ca="1" si="378"/>
        <v>A</v>
      </c>
      <c r="DK194" s="78" t="str">
        <f t="shared" ca="1" si="379"/>
        <v>Bb</v>
      </c>
      <c r="DL194" s="78" t="str">
        <f t="shared" ca="1" si="380"/>
        <v>Db</v>
      </c>
      <c r="DM194" s="78" t="str">
        <f t="shared" ca="1" si="356"/>
        <v>Eb</v>
      </c>
      <c r="DN194" s="78" t="str">
        <f t="shared" ca="1" si="357"/>
        <v>F</v>
      </c>
      <c r="DO194" s="78" t="str">
        <f t="shared" ca="1" si="358"/>
        <v>G</v>
      </c>
      <c r="DP194" s="78" t="str">
        <f t="shared" ca="1" si="359"/>
        <v>Ab</v>
      </c>
      <c r="DQ194" s="78" t="str">
        <f t="shared" ca="1" si="360"/>
        <v/>
      </c>
      <c r="DR194" s="79" t="str">
        <f t="shared" ca="1" si="361"/>
        <v>A aug</v>
      </c>
      <c r="DS194" s="79" t="str">
        <f t="shared" ca="1" si="362"/>
        <v>*Eb maj</v>
      </c>
      <c r="DT194" s="79" t="str">
        <f t="shared" ca="1" si="363"/>
        <v>Db maj</v>
      </c>
      <c r="DU194" s="79" t="str">
        <f t="shared" ca="1" si="364"/>
        <v>Eb alt b</v>
      </c>
      <c r="DV194" s="79" t="str">
        <f t="shared" ca="1" si="365"/>
        <v>F min4</v>
      </c>
      <c r="DW194" s="79" t="str">
        <f t="shared" ca="1" si="366"/>
        <v>*A7</v>
      </c>
      <c r="DX194" s="79" t="str">
        <f t="shared" ca="1" si="367"/>
        <v>Ab sus2</v>
      </c>
      <c r="DY194" s="79" t="str">
        <f t="shared" ca="1" si="368"/>
        <v/>
      </c>
      <c r="DZ194" s="80">
        <f t="shared" ca="1" si="381"/>
        <v>42.857142857142854</v>
      </c>
      <c r="EA194" s="78">
        <f t="shared" ca="1" si="382"/>
        <v>6</v>
      </c>
    </row>
    <row r="195" spans="1:131" s="85" customFormat="1" ht="16.2" thickBot="1" x14ac:dyDescent="0.35">
      <c r="A195" s="289">
        <f t="shared" ca="1" si="276"/>
        <v>6</v>
      </c>
      <c r="B195" s="306">
        <f t="shared" si="298"/>
        <v>187</v>
      </c>
      <c r="C195" s="307" t="s">
        <v>37</v>
      </c>
      <c r="D195" s="306" t="s">
        <v>73</v>
      </c>
      <c r="E195" s="306">
        <v>7</v>
      </c>
      <c r="F195" s="308">
        <v>1</v>
      </c>
      <c r="G195" s="308">
        <v>2</v>
      </c>
      <c r="H195" s="308">
        <v>2</v>
      </c>
      <c r="I195" s="308">
        <v>2</v>
      </c>
      <c r="J195" s="308">
        <v>2</v>
      </c>
      <c r="K195" s="308">
        <v>2</v>
      </c>
      <c r="L195" s="308">
        <v>1</v>
      </c>
      <c r="M195" s="308"/>
      <c r="N195" s="308">
        <f>SUM($F195:G195)</f>
        <v>3</v>
      </c>
      <c r="O195" s="308">
        <f>SUM($F195:H195)</f>
        <v>5</v>
      </c>
      <c r="P195" s="308">
        <f>SUM($F195:I195)</f>
        <v>7</v>
      </c>
      <c r="Q195" s="308">
        <f>SUM($F195:J195)</f>
        <v>9</v>
      </c>
      <c r="R195" s="308">
        <f>SUM($F195:K195)</f>
        <v>11</v>
      </c>
      <c r="S195" s="308">
        <f>SUM($F195:L195)</f>
        <v>12</v>
      </c>
      <c r="T195" s="308"/>
      <c r="U195" s="307"/>
      <c r="V195" s="306" t="str">
        <f t="shared" si="309"/>
        <v>D</v>
      </c>
      <c r="W195" s="306" t="str">
        <f t="shared" ca="1" si="310"/>
        <v>Eb</v>
      </c>
      <c r="X195" s="306" t="str">
        <f t="shared" ca="1" si="332"/>
        <v>F</v>
      </c>
      <c r="Y195" s="306" t="str">
        <f t="shared" ca="1" si="333"/>
        <v>G</v>
      </c>
      <c r="Z195" s="306" t="str">
        <f t="shared" ca="1" si="334"/>
        <v>A</v>
      </c>
      <c r="AA195" s="306" t="str">
        <f t="shared" ca="1" si="335"/>
        <v>B</v>
      </c>
      <c r="AB195" s="306" t="str">
        <f t="shared" ca="1" si="336"/>
        <v>Db</v>
      </c>
      <c r="AC195" s="306"/>
      <c r="AD195" s="307">
        <f t="shared" si="317"/>
        <v>68</v>
      </c>
      <c r="AE195" s="307">
        <f t="shared" ca="1" si="285"/>
        <v>167</v>
      </c>
      <c r="AF195" s="307">
        <f t="shared" ca="1" si="286"/>
        <v>70</v>
      </c>
      <c r="AG195" s="307">
        <f t="shared" ca="1" si="302"/>
        <v>71</v>
      </c>
      <c r="AH195" s="307">
        <f t="shared" ca="1" si="303"/>
        <v>65</v>
      </c>
      <c r="AI195" s="307">
        <f t="shared" ca="1" si="304"/>
        <v>66</v>
      </c>
      <c r="AJ195" s="307">
        <f t="shared" ca="1" si="305"/>
        <v>166</v>
      </c>
      <c r="AK195" s="307"/>
      <c r="AL195" s="294" t="str">
        <f>_xlfn.CONCAT(V195," min")</f>
        <v>D min</v>
      </c>
      <c r="AM195" s="294" t="str">
        <f ca="1">_xlfn.CONCAT(W195," aug")</f>
        <v>Eb aug</v>
      </c>
      <c r="AN195" s="294" t="str">
        <f ca="1">_xlfn.CONCAT(X195," aug")</f>
        <v>F aug</v>
      </c>
      <c r="AO195" s="294" t="str">
        <f ca="1">_xlfn.CONCAT(Y195," maj")</f>
        <v>G maj</v>
      </c>
      <c r="AP195" s="294" t="str">
        <f ca="1">_xlfn.CONCAT(Z195," alt b")</f>
        <v>A alt b</v>
      </c>
      <c r="AQ195" s="294" t="str">
        <f ca="1">_xlfn.CONCAT(AA195," dim")</f>
        <v>B dim</v>
      </c>
      <c r="AR195" s="301" t="str">
        <f ca="1">_xlfn.CONCAT("*",W195,"7")</f>
        <v>*Eb7</v>
      </c>
      <c r="AS195" s="294"/>
      <c r="AT195" s="294" t="str">
        <f t="shared" ca="1" si="341"/>
        <v/>
      </c>
      <c r="AU195" s="294" t="str">
        <f t="shared" ca="1" si="341"/>
        <v/>
      </c>
      <c r="AV195" s="294" t="str">
        <f t="shared" ca="1" si="341"/>
        <v/>
      </c>
      <c r="AW195" s="294">
        <f t="shared" ca="1" si="341"/>
        <v>1</v>
      </c>
      <c r="AX195" s="294" t="str">
        <f t="shared" ca="1" si="341"/>
        <v/>
      </c>
      <c r="AY195" s="294">
        <f t="shared" ca="1" si="341"/>
        <v>1</v>
      </c>
      <c r="AZ195" s="294" t="str">
        <f t="shared" ca="1" si="341"/>
        <v/>
      </c>
      <c r="BA195" s="294">
        <f t="shared" ca="1" si="341"/>
        <v>1</v>
      </c>
      <c r="BB195" s="294" t="str">
        <f t="shared" ca="1" si="341"/>
        <v/>
      </c>
      <c r="BC195" s="294" t="str">
        <f t="shared" ca="1" si="341"/>
        <v/>
      </c>
      <c r="BD195" s="294" t="str">
        <f t="shared" ca="1" si="341"/>
        <v/>
      </c>
      <c r="BE195" s="294" t="str">
        <f t="shared" ca="1" si="341"/>
        <v/>
      </c>
      <c r="BF195" s="289">
        <f t="shared" ca="1" si="318"/>
        <v>3</v>
      </c>
      <c r="BG195" s="302">
        <f t="shared" ca="1" si="319"/>
        <v>42.857142857142854</v>
      </c>
      <c r="BH195" s="289">
        <f t="shared" ca="1" si="320"/>
        <v>6</v>
      </c>
      <c r="BI195" s="289" t="str">
        <f t="shared" ca="1" si="321"/>
        <v/>
      </c>
      <c r="BJ195" s="289" t="str">
        <f t="shared" ca="1" si="322"/>
        <v/>
      </c>
      <c r="BK195" s="289" t="str">
        <f t="shared" ca="1" si="323"/>
        <v/>
      </c>
      <c r="BL195" s="289" t="str">
        <f t="shared" ca="1" si="324"/>
        <v/>
      </c>
      <c r="BM195" s="289" t="str">
        <f t="shared" ca="1" si="325"/>
        <v/>
      </c>
      <c r="BN195" s="289">
        <f t="shared" ca="1" si="326"/>
        <v>1</v>
      </c>
      <c r="BO195" s="289" t="str">
        <f t="shared" ca="1" si="327"/>
        <v/>
      </c>
      <c r="BP195" s="289"/>
      <c r="BQ195" s="83">
        <f t="shared" ca="1" si="338"/>
        <v>6</v>
      </c>
      <c r="BR195" s="82">
        <f t="shared" ca="1" si="339"/>
        <v>86</v>
      </c>
      <c r="BS195" s="83">
        <f t="shared" ca="1" si="340"/>
        <v>680</v>
      </c>
      <c r="BT195" s="52" t="str">
        <f t="shared" ca="1" si="383"/>
        <v>A689</v>
      </c>
      <c r="BU195" s="51"/>
      <c r="BV195" s="52" t="str">
        <f t="shared" ca="1" si="384"/>
        <v>A696</v>
      </c>
      <c r="BW195" s="84">
        <f ca="1">VLOOKUP($BJ$6,INDIRECT($BT195):$BP$861,2,FALSE)</f>
        <v>688</v>
      </c>
      <c r="BX195" s="79" t="str">
        <f t="shared" ca="1" si="369"/>
        <v>Leading whole tone</v>
      </c>
      <c r="BY195" s="78" t="str">
        <f t="shared" ca="1" si="370"/>
        <v>A</v>
      </c>
      <c r="BZ195" s="78" t="str">
        <f t="shared" ca="1" si="371"/>
        <v>A</v>
      </c>
      <c r="CA195" s="78" t="str">
        <f t="shared" ca="1" si="372"/>
        <v>B</v>
      </c>
      <c r="CB195" s="78" t="str">
        <f t="shared" ca="1" si="373"/>
        <v>Db</v>
      </c>
      <c r="CC195" s="78" t="str">
        <f t="shared" ca="1" si="343"/>
        <v>Eb</v>
      </c>
      <c r="CD195" s="78" t="str">
        <f t="shared" ca="1" si="344"/>
        <v>F</v>
      </c>
      <c r="CE195" s="78" t="str">
        <f t="shared" ca="1" si="345"/>
        <v>G</v>
      </c>
      <c r="CF195" s="78" t="str">
        <f t="shared" ca="1" si="346"/>
        <v>Ab</v>
      </c>
      <c r="CG195" s="78" t="str">
        <f t="shared" ca="1" si="347"/>
        <v/>
      </c>
      <c r="CH195" s="79" t="str">
        <f t="shared" ca="1" si="348"/>
        <v>A aug</v>
      </c>
      <c r="CI195" s="79" t="str">
        <f t="shared" ca="1" si="349"/>
        <v>B aug</v>
      </c>
      <c r="CJ195" s="79" t="str">
        <f t="shared" ca="1" si="350"/>
        <v>Db maj</v>
      </c>
      <c r="CK195" s="79" t="str">
        <f t="shared" ca="1" si="351"/>
        <v>Eb alt b</v>
      </c>
      <c r="CL195" s="79" t="str">
        <f t="shared" ca="1" si="352"/>
        <v>F dim</v>
      </c>
      <c r="CM195" s="79" t="str">
        <f t="shared" ca="1" si="353"/>
        <v>*A7</v>
      </c>
      <c r="CN195" s="79" t="str">
        <f t="shared" ca="1" si="354"/>
        <v>Ab min</v>
      </c>
      <c r="CO195" s="79" t="str">
        <f t="shared" ca="1" si="355"/>
        <v/>
      </c>
      <c r="CP195" s="80">
        <f t="shared" ca="1" si="374"/>
        <v>42.857142857142854</v>
      </c>
      <c r="CQ195" s="78">
        <f t="shared" ca="1" si="375"/>
        <v>6</v>
      </c>
      <c r="DA195" s="81">
        <f t="shared" ca="1" si="387"/>
        <v>6</v>
      </c>
      <c r="DB195" s="82">
        <f t="shared" ca="1" si="388"/>
        <v>86</v>
      </c>
      <c r="DC195" s="83">
        <f t="shared" ca="1" si="389"/>
        <v>680</v>
      </c>
      <c r="DD195" s="52" t="str">
        <f t="shared" ca="1" si="385"/>
        <v>A689</v>
      </c>
      <c r="DE195" s="51"/>
      <c r="DF195" s="52" t="str">
        <f t="shared" ca="1" si="386"/>
        <v>A696</v>
      </c>
      <c r="DG195" s="84">
        <f ca="1">VLOOKUP($BJ$6,INDIRECT($BT195):$BP$861,2,FALSE)</f>
        <v>688</v>
      </c>
      <c r="DH195" s="79" t="str">
        <f t="shared" ca="1" si="376"/>
        <v>Leading whole tone</v>
      </c>
      <c r="DI195" s="78" t="str">
        <f t="shared" ca="1" si="377"/>
        <v>A</v>
      </c>
      <c r="DJ195" s="78" t="str">
        <f t="shared" ca="1" si="378"/>
        <v>A</v>
      </c>
      <c r="DK195" s="78" t="str">
        <f t="shared" ca="1" si="379"/>
        <v>B</v>
      </c>
      <c r="DL195" s="78" t="str">
        <f t="shared" ca="1" si="380"/>
        <v>Db</v>
      </c>
      <c r="DM195" s="78" t="str">
        <f t="shared" ca="1" si="356"/>
        <v>Eb</v>
      </c>
      <c r="DN195" s="78" t="str">
        <f t="shared" ca="1" si="357"/>
        <v>F</v>
      </c>
      <c r="DO195" s="78" t="str">
        <f t="shared" ca="1" si="358"/>
        <v>G</v>
      </c>
      <c r="DP195" s="78" t="str">
        <f t="shared" ca="1" si="359"/>
        <v>Ab</v>
      </c>
      <c r="DQ195" s="78" t="str">
        <f t="shared" ca="1" si="360"/>
        <v/>
      </c>
      <c r="DR195" s="79" t="str">
        <f t="shared" ca="1" si="361"/>
        <v>A aug</v>
      </c>
      <c r="DS195" s="79" t="str">
        <f t="shared" ca="1" si="362"/>
        <v>B aug</v>
      </c>
      <c r="DT195" s="79" t="str">
        <f t="shared" ca="1" si="363"/>
        <v>Db maj</v>
      </c>
      <c r="DU195" s="79" t="str">
        <f t="shared" ca="1" si="364"/>
        <v>Eb alt b</v>
      </c>
      <c r="DV195" s="79" t="str">
        <f t="shared" ca="1" si="365"/>
        <v>F dim</v>
      </c>
      <c r="DW195" s="79" t="str">
        <f t="shared" ca="1" si="366"/>
        <v>*A7</v>
      </c>
      <c r="DX195" s="79" t="str">
        <f t="shared" ca="1" si="367"/>
        <v>Ab min</v>
      </c>
      <c r="DY195" s="79" t="str">
        <f t="shared" ca="1" si="368"/>
        <v/>
      </c>
      <c r="DZ195" s="80">
        <f t="shared" ca="1" si="381"/>
        <v>42.857142857142854</v>
      </c>
      <c r="EA195" s="78">
        <f t="shared" ca="1" si="382"/>
        <v>6</v>
      </c>
    </row>
    <row r="196" spans="1:131" s="85" customFormat="1" ht="16.2" thickBot="1" x14ac:dyDescent="0.35">
      <c r="A196" s="289" t="str">
        <f t="shared" ca="1" si="276"/>
        <v/>
      </c>
      <c r="B196" s="306">
        <f t="shared" si="298"/>
        <v>188</v>
      </c>
      <c r="C196" s="307" t="s">
        <v>38</v>
      </c>
      <c r="D196" s="306" t="s">
        <v>73</v>
      </c>
      <c r="E196" s="306">
        <v>7</v>
      </c>
      <c r="F196" s="308">
        <v>1</v>
      </c>
      <c r="G196" s="308">
        <v>3</v>
      </c>
      <c r="H196" s="308">
        <v>1</v>
      </c>
      <c r="I196" s="308">
        <v>1</v>
      </c>
      <c r="J196" s="308">
        <v>3</v>
      </c>
      <c r="K196" s="308">
        <v>2</v>
      </c>
      <c r="L196" s="308">
        <v>1</v>
      </c>
      <c r="M196" s="308"/>
      <c r="N196" s="308">
        <f>SUM($F196:G196)</f>
        <v>4</v>
      </c>
      <c r="O196" s="308">
        <f>SUM($F196:H196)</f>
        <v>5</v>
      </c>
      <c r="P196" s="308">
        <f>SUM($F196:I196)</f>
        <v>6</v>
      </c>
      <c r="Q196" s="308">
        <f>SUM($F196:J196)</f>
        <v>9</v>
      </c>
      <c r="R196" s="308">
        <f>SUM($F196:K196)</f>
        <v>11</v>
      </c>
      <c r="S196" s="308">
        <f>SUM($F196:L196)</f>
        <v>12</v>
      </c>
      <c r="T196" s="308"/>
      <c r="U196" s="307"/>
      <c r="V196" s="306" t="str">
        <f t="shared" si="309"/>
        <v>D</v>
      </c>
      <c r="W196" s="306" t="str">
        <f t="shared" ca="1" si="310"/>
        <v>Eb</v>
      </c>
      <c r="X196" s="306" t="str">
        <f t="shared" ca="1" si="332"/>
        <v>Gb</v>
      </c>
      <c r="Y196" s="306" t="str">
        <f t="shared" ca="1" si="333"/>
        <v>G</v>
      </c>
      <c r="Z196" s="306" t="str">
        <f t="shared" ca="1" si="334"/>
        <v>Ab</v>
      </c>
      <c r="AA196" s="306" t="str">
        <f t="shared" ca="1" si="335"/>
        <v>B</v>
      </c>
      <c r="AB196" s="306" t="str">
        <f t="shared" ca="1" si="336"/>
        <v>Db</v>
      </c>
      <c r="AC196" s="306"/>
      <c r="AD196" s="307">
        <f t="shared" si="317"/>
        <v>68</v>
      </c>
      <c r="AE196" s="307">
        <f t="shared" ca="1" si="285"/>
        <v>167</v>
      </c>
      <c r="AF196" s="307">
        <f t="shared" ca="1" si="286"/>
        <v>169</v>
      </c>
      <c r="AG196" s="307">
        <f t="shared" ca="1" si="302"/>
        <v>71</v>
      </c>
      <c r="AH196" s="307">
        <f t="shared" ca="1" si="303"/>
        <v>163</v>
      </c>
      <c r="AI196" s="307">
        <f t="shared" ca="1" si="304"/>
        <v>66</v>
      </c>
      <c r="AJ196" s="307">
        <f t="shared" ca="1" si="305"/>
        <v>166</v>
      </c>
      <c r="AK196" s="307"/>
      <c r="AL196" s="294" t="str">
        <f>_xlfn.CONCAT(V196," alt b")</f>
        <v>D alt b</v>
      </c>
      <c r="AM196" s="294" t="str">
        <f ca="1">_xlfn.CONCAT(W196," aug")</f>
        <v>Eb aug</v>
      </c>
      <c r="AN196" s="294" t="str">
        <f ca="1">_xlfn.CONCAT(X196," sus2")</f>
        <v>Gb sus2</v>
      </c>
      <c r="AO196" s="294" t="str">
        <f ca="1">_xlfn.CONCAT(Y196," maj")</f>
        <v>G maj</v>
      </c>
      <c r="AP196" s="294" t="str">
        <f ca="1">_xlfn.CONCAT(Z196," sus4")</f>
        <v>Ab sus4</v>
      </c>
      <c r="AQ196" s="294" t="str">
        <f ca="1">_xlfn.CONCAT(AA196," min")</f>
        <v>B min</v>
      </c>
      <c r="AR196" s="301" t="str">
        <f ca="1">_xlfn.CONCAT("*",W196,"7")</f>
        <v>*Eb7</v>
      </c>
      <c r="AS196" s="294"/>
      <c r="AT196" s="294" t="str">
        <f t="shared" ca="1" si="341"/>
        <v/>
      </c>
      <c r="AU196" s="294" t="str">
        <f t="shared" ca="1" si="341"/>
        <v/>
      </c>
      <c r="AV196" s="294" t="str">
        <f t="shared" ca="1" si="341"/>
        <v/>
      </c>
      <c r="AW196" s="294">
        <f t="shared" ca="1" si="341"/>
        <v>1</v>
      </c>
      <c r="AX196" s="294" t="str">
        <f t="shared" ca="1" si="341"/>
        <v/>
      </c>
      <c r="AY196" s="294" t="str">
        <f t="shared" ca="1" si="341"/>
        <v/>
      </c>
      <c r="AZ196" s="294" t="str">
        <f t="shared" ca="1" si="341"/>
        <v/>
      </c>
      <c r="BA196" s="294">
        <f t="shared" ca="1" si="341"/>
        <v>1</v>
      </c>
      <c r="BB196" s="294" t="str">
        <f t="shared" ca="1" si="341"/>
        <v/>
      </c>
      <c r="BC196" s="294" t="str">
        <f t="shared" ca="1" si="341"/>
        <v/>
      </c>
      <c r="BD196" s="294" t="str">
        <f t="shared" ca="1" si="341"/>
        <v/>
      </c>
      <c r="BE196" s="294" t="str">
        <f t="shared" ca="1" si="341"/>
        <v/>
      </c>
      <c r="BF196" s="289">
        <f t="shared" ca="1" si="318"/>
        <v>2</v>
      </c>
      <c r="BG196" s="302">
        <f t="shared" ca="1" si="319"/>
        <v>28.571428571428569</v>
      </c>
      <c r="BH196" s="289" t="str">
        <f t="shared" ca="1" si="320"/>
        <v/>
      </c>
      <c r="BI196" s="289" t="str">
        <f t="shared" ca="1" si="321"/>
        <v/>
      </c>
      <c r="BJ196" s="289" t="str">
        <f t="shared" ca="1" si="322"/>
        <v/>
      </c>
      <c r="BK196" s="289" t="str">
        <f t="shared" ca="1" si="323"/>
        <v/>
      </c>
      <c r="BL196" s="289" t="str">
        <f t="shared" ca="1" si="324"/>
        <v/>
      </c>
      <c r="BM196" s="289" t="str">
        <f t="shared" ca="1" si="325"/>
        <v/>
      </c>
      <c r="BN196" s="289" t="str">
        <f t="shared" ca="1" si="326"/>
        <v/>
      </c>
      <c r="BO196" s="289" t="str">
        <f t="shared" ca="1" si="327"/>
        <v/>
      </c>
      <c r="BP196" s="289"/>
      <c r="BQ196" s="83">
        <f t="shared" ca="1" si="338"/>
        <v>6</v>
      </c>
      <c r="BR196" s="82">
        <f t="shared" ca="1" si="339"/>
        <v>87</v>
      </c>
      <c r="BS196" s="83">
        <f t="shared" ca="1" si="340"/>
        <v>688</v>
      </c>
      <c r="BT196" s="52" t="str">
        <f t="shared" ca="1" si="383"/>
        <v>A697</v>
      </c>
      <c r="BU196" s="51"/>
      <c r="BV196" s="52" t="str">
        <f t="shared" ca="1" si="384"/>
        <v>A706</v>
      </c>
      <c r="BW196" s="84">
        <f ca="1">VLOOKUP($BJ$6,INDIRECT($BT196):$BP$861,2,FALSE)</f>
        <v>698</v>
      </c>
      <c r="BX196" s="79" t="str">
        <f t="shared" ca="1" si="369"/>
        <v>Whole Tone</v>
      </c>
      <c r="BY196" s="78" t="str">
        <f t="shared" ca="1" si="370"/>
        <v>A</v>
      </c>
      <c r="BZ196" s="78" t="str">
        <f t="shared" ca="1" si="371"/>
        <v>A</v>
      </c>
      <c r="CA196" s="78" t="str">
        <f t="shared" ca="1" si="372"/>
        <v>B</v>
      </c>
      <c r="CB196" s="78" t="str">
        <f t="shared" ca="1" si="373"/>
        <v>Db</v>
      </c>
      <c r="CC196" s="78" t="str">
        <f t="shared" ca="1" si="343"/>
        <v>Eb</v>
      </c>
      <c r="CD196" s="78" t="str">
        <f t="shared" ca="1" si="344"/>
        <v>F</v>
      </c>
      <c r="CE196" s="78" t="str">
        <f t="shared" ca="1" si="345"/>
        <v>G</v>
      </c>
      <c r="CF196" s="78" t="str">
        <f t="shared" ca="1" si="346"/>
        <v/>
      </c>
      <c r="CG196" s="78" t="str">
        <f t="shared" ca="1" si="347"/>
        <v/>
      </c>
      <c r="CH196" s="79" t="str">
        <f t="shared" ca="1" si="348"/>
        <v>A aug</v>
      </c>
      <c r="CI196" s="79" t="str">
        <f t="shared" ca="1" si="349"/>
        <v>B aug</v>
      </c>
      <c r="CJ196" s="79" t="str">
        <f t="shared" ca="1" si="350"/>
        <v>Db aug</v>
      </c>
      <c r="CK196" s="79" t="str">
        <f t="shared" ca="1" si="351"/>
        <v>Eb aug</v>
      </c>
      <c r="CL196" s="79" t="str">
        <f t="shared" ca="1" si="352"/>
        <v>F aug</v>
      </c>
      <c r="CM196" s="79" t="str">
        <f t="shared" ca="1" si="353"/>
        <v>G aug</v>
      </c>
      <c r="CN196" s="79" t="str">
        <f t="shared" ca="1" si="354"/>
        <v/>
      </c>
      <c r="CO196" s="79" t="str">
        <f t="shared" ca="1" si="355"/>
        <v/>
      </c>
      <c r="CP196" s="80">
        <f t="shared" ca="1" si="374"/>
        <v>50</v>
      </c>
      <c r="CQ196" s="78">
        <f t="shared" ca="1" si="375"/>
        <v>6</v>
      </c>
      <c r="DA196" s="81">
        <f t="shared" ca="1" si="387"/>
        <v>6</v>
      </c>
      <c r="DB196" s="82">
        <f t="shared" ca="1" si="388"/>
        <v>87</v>
      </c>
      <c r="DC196" s="83">
        <f t="shared" ca="1" si="389"/>
        <v>688</v>
      </c>
      <c r="DD196" s="52" t="str">
        <f t="shared" ca="1" si="385"/>
        <v>A697</v>
      </c>
      <c r="DE196" s="51"/>
      <c r="DF196" s="52" t="str">
        <f t="shared" ca="1" si="386"/>
        <v>A706</v>
      </c>
      <c r="DG196" s="84">
        <f ca="1">VLOOKUP($BJ$6,INDIRECT($BT196):$BP$861,2,FALSE)</f>
        <v>698</v>
      </c>
      <c r="DH196" s="79" t="str">
        <f t="shared" ca="1" si="376"/>
        <v>Whole Tone</v>
      </c>
      <c r="DI196" s="78" t="str">
        <f t="shared" ca="1" si="377"/>
        <v>A</v>
      </c>
      <c r="DJ196" s="78" t="str">
        <f t="shared" ca="1" si="378"/>
        <v>A</v>
      </c>
      <c r="DK196" s="78" t="str">
        <f t="shared" ca="1" si="379"/>
        <v>B</v>
      </c>
      <c r="DL196" s="78" t="str">
        <f t="shared" ca="1" si="380"/>
        <v>Db</v>
      </c>
      <c r="DM196" s="78" t="str">
        <f t="shared" ca="1" si="356"/>
        <v>Eb</v>
      </c>
      <c r="DN196" s="78" t="str">
        <f t="shared" ca="1" si="357"/>
        <v>F</v>
      </c>
      <c r="DO196" s="78" t="str">
        <f t="shared" ca="1" si="358"/>
        <v>G</v>
      </c>
      <c r="DP196" s="78" t="str">
        <f t="shared" ca="1" si="359"/>
        <v/>
      </c>
      <c r="DQ196" s="78" t="str">
        <f t="shared" ca="1" si="360"/>
        <v/>
      </c>
      <c r="DR196" s="79" t="str">
        <f t="shared" ca="1" si="361"/>
        <v>A aug</v>
      </c>
      <c r="DS196" s="79" t="str">
        <f t="shared" ca="1" si="362"/>
        <v>B aug</v>
      </c>
      <c r="DT196" s="79" t="str">
        <f t="shared" ca="1" si="363"/>
        <v>Db aug</v>
      </c>
      <c r="DU196" s="79" t="str">
        <f t="shared" ca="1" si="364"/>
        <v>Eb aug</v>
      </c>
      <c r="DV196" s="79" t="str">
        <f t="shared" ca="1" si="365"/>
        <v>F aug</v>
      </c>
      <c r="DW196" s="79" t="str">
        <f t="shared" ca="1" si="366"/>
        <v>G aug</v>
      </c>
      <c r="DX196" s="79" t="str">
        <f t="shared" ca="1" si="367"/>
        <v/>
      </c>
      <c r="DY196" s="79" t="str">
        <f t="shared" ca="1" si="368"/>
        <v/>
      </c>
      <c r="DZ196" s="80">
        <f t="shared" ca="1" si="381"/>
        <v>50</v>
      </c>
      <c r="EA196" s="78">
        <f t="shared" ca="1" si="382"/>
        <v>6</v>
      </c>
    </row>
    <row r="197" spans="1:131" s="85" customFormat="1" ht="16.2" thickBot="1" x14ac:dyDescent="0.35">
      <c r="A197" s="289" t="str">
        <f t="shared" ca="1" si="276"/>
        <v/>
      </c>
      <c r="B197" s="306">
        <f t="shared" si="298"/>
        <v>189</v>
      </c>
      <c r="C197" s="307" t="s">
        <v>39</v>
      </c>
      <c r="D197" s="306" t="s">
        <v>73</v>
      </c>
      <c r="E197" s="306">
        <v>7</v>
      </c>
      <c r="F197" s="308">
        <v>1</v>
      </c>
      <c r="G197" s="308">
        <v>3</v>
      </c>
      <c r="H197" s="308">
        <v>2</v>
      </c>
      <c r="I197" s="308">
        <v>1</v>
      </c>
      <c r="J197" s="308">
        <v>1</v>
      </c>
      <c r="K197" s="308">
        <v>3</v>
      </c>
      <c r="L197" s="308">
        <v>1</v>
      </c>
      <c r="M197" s="308"/>
      <c r="N197" s="308">
        <f>SUM($F197:G197)</f>
        <v>4</v>
      </c>
      <c r="O197" s="308">
        <f>SUM($F197:H197)</f>
        <v>6</v>
      </c>
      <c r="P197" s="308">
        <f>SUM($F197:I197)</f>
        <v>7</v>
      </c>
      <c r="Q197" s="308">
        <f>SUM($F197:J197)</f>
        <v>8</v>
      </c>
      <c r="R197" s="308">
        <f>SUM($F197:K197)</f>
        <v>11</v>
      </c>
      <c r="S197" s="308">
        <f>SUM($F197:L197)</f>
        <v>12</v>
      </c>
      <c r="T197" s="308"/>
      <c r="U197" s="307"/>
      <c r="V197" s="306" t="str">
        <f t="shared" si="309"/>
        <v>D</v>
      </c>
      <c r="W197" s="306" t="str">
        <f t="shared" ca="1" si="310"/>
        <v>Eb</v>
      </c>
      <c r="X197" s="306" t="str">
        <f t="shared" ca="1" si="332"/>
        <v>Gb</v>
      </c>
      <c r="Y197" s="306" t="str">
        <f t="shared" ca="1" si="333"/>
        <v>Ab</v>
      </c>
      <c r="Z197" s="306" t="str">
        <f t="shared" ca="1" si="334"/>
        <v>A</v>
      </c>
      <c r="AA197" s="306" t="str">
        <f t="shared" ca="1" si="335"/>
        <v>Bb</v>
      </c>
      <c r="AB197" s="306" t="str">
        <f t="shared" ca="1" si="336"/>
        <v>Db</v>
      </c>
      <c r="AC197" s="306"/>
      <c r="AD197" s="307">
        <f t="shared" si="317"/>
        <v>68</v>
      </c>
      <c r="AE197" s="307">
        <f t="shared" ca="1" si="285"/>
        <v>167</v>
      </c>
      <c r="AF197" s="307">
        <f t="shared" ca="1" si="286"/>
        <v>169</v>
      </c>
      <c r="AG197" s="307">
        <f t="shared" ca="1" si="302"/>
        <v>163</v>
      </c>
      <c r="AH197" s="307">
        <f t="shared" ca="1" si="303"/>
        <v>65</v>
      </c>
      <c r="AI197" s="307">
        <f t="shared" ca="1" si="304"/>
        <v>164</v>
      </c>
      <c r="AJ197" s="307">
        <f t="shared" ca="1" si="305"/>
        <v>166</v>
      </c>
      <c r="AK197" s="307"/>
      <c r="AL197" s="294" t="str">
        <f>_xlfn.CONCAT(V197," maj")</f>
        <v>D maj</v>
      </c>
      <c r="AM197" s="294" t="str">
        <f ca="1">_xlfn.CONCAT(W197," sus4")</f>
        <v>Eb sus4</v>
      </c>
      <c r="AN197" s="294" t="str">
        <f ca="1">_xlfn.CONCAT(X197," min")</f>
        <v>Gb min</v>
      </c>
      <c r="AO197" s="301" t="str">
        <f ca="1">_xlfn.CONCAT("*",AA197,"7")</f>
        <v>*Bb7</v>
      </c>
      <c r="AP197" s="294" t="str">
        <f ca="1">_xlfn.CONCAT(Z197," alt b")</f>
        <v>A alt b</v>
      </c>
      <c r="AQ197" s="294" t="str">
        <f ca="1">_xlfn.CONCAT(AA197," aug")</f>
        <v>Bb aug</v>
      </c>
      <c r="AR197" s="294" t="str">
        <f ca="1">_xlfn.CONCAT(AB197," sus2")</f>
        <v>Db sus2</v>
      </c>
      <c r="AS197" s="294"/>
      <c r="AT197" s="294" t="str">
        <f t="shared" ref="AT197:BE199" ca="1" si="391">IF(AT$9=$AD197,1,IF(AT$9=$AE197,1,IF(AT$9=$AF197,1,IF(AT$9=$AG197,1,IF(AT$9=$AH197,1,IF(AT$9=$AI197,1,IF(AT$9=$AJ197,1,"")))))))</f>
        <v/>
      </c>
      <c r="AU197" s="294" t="str">
        <f t="shared" ca="1" si="391"/>
        <v/>
      </c>
      <c r="AV197" s="294" t="str">
        <f t="shared" ca="1" si="391"/>
        <v/>
      </c>
      <c r="AW197" s="294">
        <f t="shared" ca="1" si="391"/>
        <v>1</v>
      </c>
      <c r="AX197" s="294" t="str">
        <f t="shared" ca="1" si="391"/>
        <v/>
      </c>
      <c r="AY197" s="294" t="str">
        <f t="shared" ca="1" si="391"/>
        <v/>
      </c>
      <c r="AZ197" s="294" t="str">
        <f t="shared" ca="1" si="391"/>
        <v/>
      </c>
      <c r="BA197" s="294" t="str">
        <f t="shared" ca="1" si="391"/>
        <v/>
      </c>
      <c r="BB197" s="294" t="str">
        <f t="shared" ca="1" si="391"/>
        <v/>
      </c>
      <c r="BC197" s="294" t="str">
        <f t="shared" ca="1" si="391"/>
        <v/>
      </c>
      <c r="BD197" s="294" t="str">
        <f t="shared" ca="1" si="391"/>
        <v/>
      </c>
      <c r="BE197" s="294" t="str">
        <f t="shared" ca="1" si="391"/>
        <v/>
      </c>
      <c r="BF197" s="289">
        <f t="shared" ca="1" si="318"/>
        <v>1</v>
      </c>
      <c r="BG197" s="302">
        <f t="shared" ca="1" si="319"/>
        <v>14.285714285714285</v>
      </c>
      <c r="BH197" s="289" t="str">
        <f t="shared" ca="1" si="320"/>
        <v/>
      </c>
      <c r="BI197" s="289" t="str">
        <f t="shared" ca="1" si="321"/>
        <v/>
      </c>
      <c r="BJ197" s="289" t="str">
        <f t="shared" ca="1" si="322"/>
        <v/>
      </c>
      <c r="BK197" s="289" t="str">
        <f t="shared" ca="1" si="323"/>
        <v/>
      </c>
      <c r="BL197" s="289" t="str">
        <f t="shared" ca="1" si="324"/>
        <v/>
      </c>
      <c r="BM197" s="289" t="str">
        <f t="shared" ca="1" si="325"/>
        <v/>
      </c>
      <c r="BN197" s="289" t="str">
        <f t="shared" ca="1" si="326"/>
        <v/>
      </c>
      <c r="BO197" s="289" t="str">
        <f t="shared" ca="1" si="327"/>
        <v/>
      </c>
      <c r="BP197" s="289"/>
      <c r="BQ197" s="83">
        <f t="shared" ca="1" si="338"/>
        <v>6</v>
      </c>
      <c r="BR197" s="82">
        <f t="shared" ca="1" si="339"/>
        <v>88</v>
      </c>
      <c r="BS197" s="83">
        <f t="shared" ca="1" si="340"/>
        <v>698</v>
      </c>
      <c r="BT197" s="52" t="str">
        <f t="shared" ca="1" si="383"/>
        <v>A707</v>
      </c>
      <c r="BU197" s="51"/>
      <c r="BV197" s="52" t="str">
        <f t="shared" ca="1" si="384"/>
        <v>A729</v>
      </c>
      <c r="BW197" s="84">
        <f ca="1">VLOOKUP($BJ$6,INDIRECT($BT197):$BP$861,2,FALSE)</f>
        <v>721</v>
      </c>
      <c r="BX197" s="79" t="str">
        <f t="shared" ca="1" si="369"/>
        <v>Major (or Ionian)</v>
      </c>
      <c r="BY197" s="78" t="str">
        <f t="shared" ca="1" si="370"/>
        <v>Bb</v>
      </c>
      <c r="BZ197" s="78" t="str">
        <f t="shared" ca="1" si="371"/>
        <v>Bb</v>
      </c>
      <c r="CA197" s="78" t="str">
        <f t="shared" ca="1" si="372"/>
        <v>C</v>
      </c>
      <c r="CB197" s="78" t="str">
        <f t="shared" ca="1" si="373"/>
        <v>D</v>
      </c>
      <c r="CC197" s="78" t="str">
        <f t="shared" ca="1" si="343"/>
        <v>Eb</v>
      </c>
      <c r="CD197" s="78" t="str">
        <f t="shared" ca="1" si="344"/>
        <v>F</v>
      </c>
      <c r="CE197" s="78" t="str">
        <f t="shared" ca="1" si="345"/>
        <v>G</v>
      </c>
      <c r="CF197" s="78" t="str">
        <f t="shared" ca="1" si="346"/>
        <v>A</v>
      </c>
      <c r="CG197" s="78" t="str">
        <f t="shared" ca="1" si="347"/>
        <v/>
      </c>
      <c r="CH197" s="79" t="str">
        <f t="shared" ca="1" si="348"/>
        <v>Bb maj</v>
      </c>
      <c r="CI197" s="79" t="str">
        <f t="shared" ca="1" si="349"/>
        <v>C min</v>
      </c>
      <c r="CJ197" s="79" t="str">
        <f t="shared" ca="1" si="350"/>
        <v>D min</v>
      </c>
      <c r="CK197" s="79" t="str">
        <f t="shared" ca="1" si="351"/>
        <v>Eb maj</v>
      </c>
      <c r="CL197" s="79" t="str">
        <f t="shared" ca="1" si="352"/>
        <v>F maj</v>
      </c>
      <c r="CM197" s="79" t="str">
        <f t="shared" ca="1" si="353"/>
        <v>G min</v>
      </c>
      <c r="CN197" s="79" t="str">
        <f t="shared" ca="1" si="354"/>
        <v>A dim</v>
      </c>
      <c r="CO197" s="79" t="str">
        <f t="shared" ca="1" si="355"/>
        <v/>
      </c>
      <c r="CP197" s="80">
        <f t="shared" ca="1" si="374"/>
        <v>42.857142857142854</v>
      </c>
      <c r="CQ197" s="78">
        <f t="shared" ca="1" si="375"/>
        <v>6</v>
      </c>
      <c r="DA197" s="81">
        <f t="shared" ca="1" si="387"/>
        <v>6</v>
      </c>
      <c r="DB197" s="82">
        <f t="shared" ca="1" si="388"/>
        <v>88</v>
      </c>
      <c r="DC197" s="83">
        <f t="shared" ca="1" si="389"/>
        <v>698</v>
      </c>
      <c r="DD197" s="52" t="str">
        <f t="shared" ca="1" si="385"/>
        <v>A707</v>
      </c>
      <c r="DE197" s="51"/>
      <c r="DF197" s="52" t="str">
        <f t="shared" ca="1" si="386"/>
        <v>A729</v>
      </c>
      <c r="DG197" s="84">
        <f ca="1">VLOOKUP($BJ$6,INDIRECT($BT197):$BP$861,2,FALSE)</f>
        <v>721</v>
      </c>
      <c r="DH197" s="79" t="str">
        <f t="shared" ca="1" si="376"/>
        <v>Major (or Ionian)</v>
      </c>
      <c r="DI197" s="78" t="str">
        <f t="shared" ca="1" si="377"/>
        <v>Bb</v>
      </c>
      <c r="DJ197" s="78" t="str">
        <f t="shared" ca="1" si="378"/>
        <v>Bb</v>
      </c>
      <c r="DK197" s="78" t="str">
        <f t="shared" ca="1" si="379"/>
        <v>C</v>
      </c>
      <c r="DL197" s="78" t="str">
        <f t="shared" ca="1" si="380"/>
        <v>D</v>
      </c>
      <c r="DM197" s="78" t="str">
        <f t="shared" ca="1" si="356"/>
        <v>Eb</v>
      </c>
      <c r="DN197" s="78" t="str">
        <f t="shared" ca="1" si="357"/>
        <v>F</v>
      </c>
      <c r="DO197" s="78" t="str">
        <f t="shared" ca="1" si="358"/>
        <v>G</v>
      </c>
      <c r="DP197" s="78" t="str">
        <f t="shared" ca="1" si="359"/>
        <v>A</v>
      </c>
      <c r="DQ197" s="78" t="str">
        <f t="shared" ca="1" si="360"/>
        <v/>
      </c>
      <c r="DR197" s="79" t="str">
        <f t="shared" ca="1" si="361"/>
        <v>Bb maj</v>
      </c>
      <c r="DS197" s="79" t="str">
        <f t="shared" ca="1" si="362"/>
        <v>C min</v>
      </c>
      <c r="DT197" s="79" t="str">
        <f t="shared" ca="1" si="363"/>
        <v>D min</v>
      </c>
      <c r="DU197" s="79" t="str">
        <f t="shared" ca="1" si="364"/>
        <v>Eb maj</v>
      </c>
      <c r="DV197" s="79" t="str">
        <f t="shared" ca="1" si="365"/>
        <v>F maj</v>
      </c>
      <c r="DW197" s="79" t="str">
        <f t="shared" ca="1" si="366"/>
        <v>G min</v>
      </c>
      <c r="DX197" s="79" t="str">
        <f t="shared" ca="1" si="367"/>
        <v>A dim</v>
      </c>
      <c r="DY197" s="79" t="str">
        <f t="shared" ca="1" si="368"/>
        <v/>
      </c>
      <c r="DZ197" s="80">
        <f t="shared" ca="1" si="381"/>
        <v>42.857142857142854</v>
      </c>
      <c r="EA197" s="78">
        <f t="shared" ca="1" si="382"/>
        <v>6</v>
      </c>
    </row>
    <row r="198" spans="1:131" s="85" customFormat="1" ht="16.2" thickBot="1" x14ac:dyDescent="0.35">
      <c r="A198" s="289" t="str">
        <f t="shared" ca="1" si="276"/>
        <v/>
      </c>
      <c r="B198" s="306">
        <f t="shared" si="298"/>
        <v>190</v>
      </c>
      <c r="C198" s="307" t="s">
        <v>40</v>
      </c>
      <c r="D198" s="306" t="s">
        <v>73</v>
      </c>
      <c r="E198" s="306">
        <v>7</v>
      </c>
      <c r="F198" s="308">
        <v>1</v>
      </c>
      <c r="G198" s="308">
        <v>2</v>
      </c>
      <c r="H198" s="308">
        <v>3</v>
      </c>
      <c r="I198" s="308">
        <v>1</v>
      </c>
      <c r="J198" s="308">
        <v>1</v>
      </c>
      <c r="K198" s="308">
        <v>3</v>
      </c>
      <c r="L198" s="308">
        <v>1</v>
      </c>
      <c r="M198" s="308"/>
      <c r="N198" s="308">
        <f>SUM($F198:G198)</f>
        <v>3</v>
      </c>
      <c r="O198" s="308">
        <f>SUM($F198:H198)</f>
        <v>6</v>
      </c>
      <c r="P198" s="308">
        <f>SUM($F198:I198)</f>
        <v>7</v>
      </c>
      <c r="Q198" s="308">
        <f>SUM($F198:J198)</f>
        <v>8</v>
      </c>
      <c r="R198" s="308">
        <f>SUM($F198:K198)</f>
        <v>11</v>
      </c>
      <c r="S198" s="308">
        <f>SUM($F198:L198)</f>
        <v>12</v>
      </c>
      <c r="T198" s="308"/>
      <c r="U198" s="307"/>
      <c r="V198" s="306" t="str">
        <f t="shared" si="309"/>
        <v>D</v>
      </c>
      <c r="W198" s="306" t="str">
        <f t="shared" ca="1" si="310"/>
        <v>Eb</v>
      </c>
      <c r="X198" s="306" t="str">
        <f t="shared" ca="1" si="332"/>
        <v>F</v>
      </c>
      <c r="Y198" s="306" t="str">
        <f t="shared" ca="1" si="333"/>
        <v>Ab</v>
      </c>
      <c r="Z198" s="306" t="str">
        <f t="shared" ca="1" si="334"/>
        <v>A</v>
      </c>
      <c r="AA198" s="306" t="str">
        <f t="shared" ca="1" si="335"/>
        <v>Bb</v>
      </c>
      <c r="AB198" s="306" t="str">
        <f t="shared" ca="1" si="336"/>
        <v>Db</v>
      </c>
      <c r="AC198" s="306"/>
      <c r="AD198" s="307">
        <f t="shared" si="317"/>
        <v>68</v>
      </c>
      <c r="AE198" s="307">
        <f t="shared" ca="1" si="285"/>
        <v>167</v>
      </c>
      <c r="AF198" s="307">
        <f t="shared" ca="1" si="286"/>
        <v>70</v>
      </c>
      <c r="AG198" s="307">
        <f t="shared" ca="1" si="302"/>
        <v>163</v>
      </c>
      <c r="AH198" s="307">
        <f t="shared" ca="1" si="303"/>
        <v>65</v>
      </c>
      <c r="AI198" s="307">
        <f t="shared" ca="1" si="304"/>
        <v>164</v>
      </c>
      <c r="AJ198" s="307">
        <f t="shared" ca="1" si="305"/>
        <v>166</v>
      </c>
      <c r="AK198" s="307"/>
      <c r="AL198" s="294" t="str">
        <f>_xlfn.CONCAT(V198," min")</f>
        <v>D min</v>
      </c>
      <c r="AM198" s="294" t="str">
        <f ca="1">_xlfn.CONCAT(W198," sus4")</f>
        <v>Eb sus4</v>
      </c>
      <c r="AN198" s="294" t="str">
        <f ca="1">_xlfn.CONCAT(X198," aug")</f>
        <v>F aug</v>
      </c>
      <c r="AO198" s="301" t="str">
        <f ca="1">_xlfn.CONCAT("*",AA198,"7")</f>
        <v>*Bb7</v>
      </c>
      <c r="AP198" s="294" t="str">
        <f ca="1">_xlfn.CONCAT(Z198," alt b")</f>
        <v>A alt b</v>
      </c>
      <c r="AQ198" s="294" t="str">
        <f ca="1">_xlfn.CONCAT(AA198," maj")</f>
        <v>Bb maj</v>
      </c>
      <c r="AR198" s="294" t="str">
        <f ca="1">_xlfn.CONCAT(AB198," sus2")</f>
        <v>Db sus2</v>
      </c>
      <c r="AS198" s="294"/>
      <c r="AT198" s="294" t="str">
        <f t="shared" ca="1" si="391"/>
        <v/>
      </c>
      <c r="AU198" s="294" t="str">
        <f t="shared" ca="1" si="391"/>
        <v/>
      </c>
      <c r="AV198" s="294" t="str">
        <f t="shared" ca="1" si="391"/>
        <v/>
      </c>
      <c r="AW198" s="294">
        <f t="shared" ca="1" si="391"/>
        <v>1</v>
      </c>
      <c r="AX198" s="294" t="str">
        <f t="shared" ca="1" si="391"/>
        <v/>
      </c>
      <c r="AY198" s="294">
        <f t="shared" ca="1" si="391"/>
        <v>1</v>
      </c>
      <c r="AZ198" s="294" t="str">
        <f t="shared" ca="1" si="391"/>
        <v/>
      </c>
      <c r="BA198" s="294" t="str">
        <f t="shared" ca="1" si="391"/>
        <v/>
      </c>
      <c r="BB198" s="294" t="str">
        <f t="shared" ca="1" si="391"/>
        <v/>
      </c>
      <c r="BC198" s="294" t="str">
        <f t="shared" ca="1" si="391"/>
        <v/>
      </c>
      <c r="BD198" s="294" t="str">
        <f t="shared" ca="1" si="391"/>
        <v/>
      </c>
      <c r="BE198" s="294" t="str">
        <f t="shared" ca="1" si="391"/>
        <v/>
      </c>
      <c r="BF198" s="289">
        <f t="shared" ca="1" si="318"/>
        <v>2</v>
      </c>
      <c r="BG198" s="302">
        <f t="shared" ca="1" si="319"/>
        <v>28.571428571428569</v>
      </c>
      <c r="BH198" s="289" t="str">
        <f t="shared" ca="1" si="320"/>
        <v/>
      </c>
      <c r="BI198" s="289" t="str">
        <f t="shared" ca="1" si="321"/>
        <v/>
      </c>
      <c r="BJ198" s="289" t="str">
        <f t="shared" ca="1" si="322"/>
        <v/>
      </c>
      <c r="BK198" s="289" t="str">
        <f t="shared" ca="1" si="323"/>
        <v/>
      </c>
      <c r="BL198" s="289" t="str">
        <f t="shared" ca="1" si="324"/>
        <v/>
      </c>
      <c r="BM198" s="289" t="str">
        <f t="shared" ca="1" si="325"/>
        <v/>
      </c>
      <c r="BN198" s="289" t="str">
        <f t="shared" ca="1" si="326"/>
        <v/>
      </c>
      <c r="BO198" s="289" t="str">
        <f t="shared" ca="1" si="327"/>
        <v/>
      </c>
      <c r="BP198" s="289"/>
      <c r="BQ198" s="83">
        <f t="shared" ca="1" si="338"/>
        <v>6</v>
      </c>
      <c r="BR198" s="82">
        <f t="shared" ca="1" si="339"/>
        <v>89</v>
      </c>
      <c r="BS198" s="83">
        <f t="shared" ca="1" si="340"/>
        <v>721</v>
      </c>
      <c r="BT198" s="52" t="str">
        <f t="shared" ca="1" si="383"/>
        <v>A730</v>
      </c>
      <c r="BU198" s="51"/>
      <c r="BV198" s="52" t="str">
        <f t="shared" ca="1" si="384"/>
        <v>A731</v>
      </c>
      <c r="BW198" s="84">
        <f ca="1">VLOOKUP($BJ$6,INDIRECT($BT198):$BP$861,2,FALSE)</f>
        <v>723</v>
      </c>
      <c r="BX198" s="79" t="str">
        <f t="shared" ca="1" si="369"/>
        <v>Dorian</v>
      </c>
      <c r="BY198" s="78" t="str">
        <f t="shared" ca="1" si="370"/>
        <v>Bb</v>
      </c>
      <c r="BZ198" s="78" t="str">
        <f t="shared" ca="1" si="371"/>
        <v>Bb</v>
      </c>
      <c r="CA198" s="78" t="str">
        <f t="shared" ca="1" si="372"/>
        <v>C</v>
      </c>
      <c r="CB198" s="78" t="str">
        <f t="shared" ca="1" si="373"/>
        <v>Db</v>
      </c>
      <c r="CC198" s="78" t="str">
        <f t="shared" ca="1" si="343"/>
        <v>Eb</v>
      </c>
      <c r="CD198" s="78" t="str">
        <f t="shared" ca="1" si="344"/>
        <v>F</v>
      </c>
      <c r="CE198" s="78" t="str">
        <f t="shared" ca="1" si="345"/>
        <v>G</v>
      </c>
      <c r="CF198" s="78" t="str">
        <f t="shared" ca="1" si="346"/>
        <v>Ab</v>
      </c>
      <c r="CG198" s="78" t="str">
        <f t="shared" ca="1" si="347"/>
        <v/>
      </c>
      <c r="CH198" s="79" t="str">
        <f t="shared" ca="1" si="348"/>
        <v>Bb min</v>
      </c>
      <c r="CI198" s="79" t="str">
        <f t="shared" ca="1" si="349"/>
        <v>C min</v>
      </c>
      <c r="CJ198" s="79" t="str">
        <f t="shared" ca="1" si="350"/>
        <v>Db maj</v>
      </c>
      <c r="CK198" s="79" t="str">
        <f t="shared" ca="1" si="351"/>
        <v>Eb maj</v>
      </c>
      <c r="CL198" s="79" t="str">
        <f t="shared" ca="1" si="352"/>
        <v>F min</v>
      </c>
      <c r="CM198" s="79" t="str">
        <f t="shared" ca="1" si="353"/>
        <v>G dim</v>
      </c>
      <c r="CN198" s="79" t="str">
        <f t="shared" ca="1" si="354"/>
        <v>Ab min</v>
      </c>
      <c r="CO198" s="79" t="str">
        <f t="shared" ca="1" si="355"/>
        <v/>
      </c>
      <c r="CP198" s="80">
        <f t="shared" ca="1" si="374"/>
        <v>42.857142857142854</v>
      </c>
      <c r="CQ198" s="78">
        <f t="shared" ca="1" si="375"/>
        <v>6</v>
      </c>
      <c r="DA198" s="81">
        <f t="shared" ca="1" si="387"/>
        <v>6</v>
      </c>
      <c r="DB198" s="82">
        <f t="shared" ca="1" si="388"/>
        <v>89</v>
      </c>
      <c r="DC198" s="83">
        <f t="shared" ca="1" si="389"/>
        <v>721</v>
      </c>
      <c r="DD198" s="52" t="str">
        <f t="shared" ca="1" si="385"/>
        <v>A730</v>
      </c>
      <c r="DE198" s="51"/>
      <c r="DF198" s="52" t="str">
        <f t="shared" ca="1" si="386"/>
        <v>A731</v>
      </c>
      <c r="DG198" s="84">
        <f ca="1">VLOOKUP($BJ$6,INDIRECT($BT198):$BP$861,2,FALSE)</f>
        <v>723</v>
      </c>
      <c r="DH198" s="79" t="str">
        <f t="shared" ca="1" si="376"/>
        <v>Dorian</v>
      </c>
      <c r="DI198" s="78" t="str">
        <f t="shared" ca="1" si="377"/>
        <v>Bb</v>
      </c>
      <c r="DJ198" s="78" t="str">
        <f t="shared" ca="1" si="378"/>
        <v>Bb</v>
      </c>
      <c r="DK198" s="78" t="str">
        <f t="shared" ca="1" si="379"/>
        <v>C</v>
      </c>
      <c r="DL198" s="78" t="str">
        <f t="shared" ca="1" si="380"/>
        <v>Db</v>
      </c>
      <c r="DM198" s="78" t="str">
        <f t="shared" ca="1" si="356"/>
        <v>Eb</v>
      </c>
      <c r="DN198" s="78" t="str">
        <f t="shared" ca="1" si="357"/>
        <v>F</v>
      </c>
      <c r="DO198" s="78" t="str">
        <f t="shared" ca="1" si="358"/>
        <v>G</v>
      </c>
      <c r="DP198" s="78" t="str">
        <f t="shared" ca="1" si="359"/>
        <v>Ab</v>
      </c>
      <c r="DQ198" s="78" t="str">
        <f t="shared" ca="1" si="360"/>
        <v/>
      </c>
      <c r="DR198" s="79" t="str">
        <f t="shared" ca="1" si="361"/>
        <v>Bb min</v>
      </c>
      <c r="DS198" s="79" t="str">
        <f t="shared" ca="1" si="362"/>
        <v>C min</v>
      </c>
      <c r="DT198" s="79" t="str">
        <f t="shared" ca="1" si="363"/>
        <v>Db maj</v>
      </c>
      <c r="DU198" s="79" t="str">
        <f t="shared" ca="1" si="364"/>
        <v>Eb maj</v>
      </c>
      <c r="DV198" s="79" t="str">
        <f t="shared" ca="1" si="365"/>
        <v>F min</v>
      </c>
      <c r="DW198" s="79" t="str">
        <f t="shared" ca="1" si="366"/>
        <v>G dim</v>
      </c>
      <c r="DX198" s="79" t="str">
        <f t="shared" ca="1" si="367"/>
        <v>Ab min</v>
      </c>
      <c r="DY198" s="79" t="str">
        <f t="shared" ca="1" si="368"/>
        <v/>
      </c>
      <c r="DZ198" s="80">
        <f t="shared" ca="1" si="381"/>
        <v>42.857142857142854</v>
      </c>
      <c r="EA198" s="78">
        <f t="shared" ca="1" si="382"/>
        <v>6</v>
      </c>
    </row>
    <row r="199" spans="1:131" s="85" customFormat="1" ht="16.2" thickBot="1" x14ac:dyDescent="0.35">
      <c r="A199" s="289" t="str">
        <f t="shared" ca="1" si="276"/>
        <v/>
      </c>
      <c r="B199" s="306">
        <f t="shared" si="298"/>
        <v>191</v>
      </c>
      <c r="C199" s="307" t="s">
        <v>41</v>
      </c>
      <c r="D199" s="306" t="s">
        <v>73</v>
      </c>
      <c r="E199" s="306">
        <v>7</v>
      </c>
      <c r="F199" s="308">
        <v>2</v>
      </c>
      <c r="G199" s="308">
        <v>2</v>
      </c>
      <c r="H199" s="308">
        <v>2</v>
      </c>
      <c r="I199" s="308">
        <v>2</v>
      </c>
      <c r="J199" s="308">
        <v>2</v>
      </c>
      <c r="K199" s="308">
        <v>1</v>
      </c>
      <c r="L199" s="308">
        <v>1</v>
      </c>
      <c r="M199" s="308"/>
      <c r="N199" s="308">
        <f>SUM($F199:G199)</f>
        <v>4</v>
      </c>
      <c r="O199" s="308">
        <f>SUM($F199:H199)</f>
        <v>6</v>
      </c>
      <c r="P199" s="308">
        <f>SUM($F199:I199)</f>
        <v>8</v>
      </c>
      <c r="Q199" s="308">
        <f>SUM($F199:J199)</f>
        <v>10</v>
      </c>
      <c r="R199" s="308">
        <f>SUM($F199:K199)</f>
        <v>11</v>
      </c>
      <c r="S199" s="308">
        <f>SUM($F199:L199)</f>
        <v>12</v>
      </c>
      <c r="T199" s="308"/>
      <c r="U199" s="307"/>
      <c r="V199" s="306" t="str">
        <f t="shared" si="309"/>
        <v>D</v>
      </c>
      <c r="W199" s="306" t="str">
        <f t="shared" ca="1" si="310"/>
        <v>E</v>
      </c>
      <c r="X199" s="306" t="str">
        <f t="shared" ca="1" si="332"/>
        <v>Gb</v>
      </c>
      <c r="Y199" s="306" t="str">
        <f t="shared" ca="1" si="333"/>
        <v>Ab</v>
      </c>
      <c r="Z199" s="306" t="str">
        <f t="shared" ca="1" si="334"/>
        <v>Bb</v>
      </c>
      <c r="AA199" s="306" t="str">
        <f t="shared" ca="1" si="335"/>
        <v>C</v>
      </c>
      <c r="AB199" s="306" t="str">
        <f t="shared" ca="1" si="336"/>
        <v>Db</v>
      </c>
      <c r="AC199" s="306"/>
      <c r="AD199" s="307">
        <f t="shared" si="317"/>
        <v>68</v>
      </c>
      <c r="AE199" s="307">
        <f t="shared" ca="1" si="285"/>
        <v>69</v>
      </c>
      <c r="AF199" s="307">
        <f t="shared" ca="1" si="286"/>
        <v>169</v>
      </c>
      <c r="AG199" s="307">
        <f t="shared" ca="1" si="302"/>
        <v>163</v>
      </c>
      <c r="AH199" s="307">
        <f t="shared" ca="1" si="303"/>
        <v>164</v>
      </c>
      <c r="AI199" s="307">
        <f t="shared" ca="1" si="304"/>
        <v>67</v>
      </c>
      <c r="AJ199" s="307">
        <f t="shared" ca="1" si="305"/>
        <v>166</v>
      </c>
      <c r="AK199" s="307"/>
      <c r="AL199" s="294" t="str">
        <f>_xlfn.CONCAT(V199," aug")</f>
        <v>D aug</v>
      </c>
      <c r="AM199" s="294" t="str">
        <f ca="1">_xlfn.CONCAT(W199," aug")</f>
        <v>E aug</v>
      </c>
      <c r="AN199" s="294" t="str">
        <f ca="1">_xlfn.CONCAT(X199," maj")</f>
        <v>Gb maj</v>
      </c>
      <c r="AO199" s="294" t="str">
        <f ca="1">_xlfn.CONCAT(Y199," alt b")</f>
        <v>Ab alt b</v>
      </c>
      <c r="AP199" s="294" t="str">
        <f ca="1">_xlfn.CONCAT(Z199," dim")</f>
        <v>Bb dim</v>
      </c>
      <c r="AQ199" s="301" t="str">
        <f>_xlfn.CONCAT("*",V199,"7")</f>
        <v>*D7</v>
      </c>
      <c r="AR199" s="294" t="str">
        <f ca="1">_xlfn.CONCAT(AB199," min")</f>
        <v>Db min</v>
      </c>
      <c r="AS199" s="294"/>
      <c r="AT199" s="294" t="str">
        <f t="shared" ca="1" si="391"/>
        <v/>
      </c>
      <c r="AU199" s="294" t="str">
        <f t="shared" ca="1" si="391"/>
        <v/>
      </c>
      <c r="AV199" s="294" t="str">
        <f t="shared" ca="1" si="391"/>
        <v/>
      </c>
      <c r="AW199" s="294" t="str">
        <f t="shared" ca="1" si="391"/>
        <v/>
      </c>
      <c r="AX199" s="294" t="str">
        <f t="shared" ca="1" si="391"/>
        <v/>
      </c>
      <c r="AY199" s="294" t="str">
        <f t="shared" ca="1" si="391"/>
        <v/>
      </c>
      <c r="AZ199" s="294" t="str">
        <f t="shared" ca="1" si="391"/>
        <v/>
      </c>
      <c r="BA199" s="294" t="str">
        <f t="shared" ca="1" si="391"/>
        <v/>
      </c>
      <c r="BB199" s="294" t="str">
        <f t="shared" ca="1" si="391"/>
        <v/>
      </c>
      <c r="BC199" s="294" t="str">
        <f t="shared" ca="1" si="391"/>
        <v/>
      </c>
      <c r="BD199" s="294" t="str">
        <f t="shared" ca="1" si="391"/>
        <v/>
      </c>
      <c r="BE199" s="294" t="str">
        <f t="shared" ca="1" si="391"/>
        <v/>
      </c>
      <c r="BF199" s="289">
        <f t="shared" ca="1" si="318"/>
        <v>0</v>
      </c>
      <c r="BG199" s="302">
        <f t="shared" ca="1" si="319"/>
        <v>0</v>
      </c>
      <c r="BH199" s="289" t="str">
        <f t="shared" ca="1" si="320"/>
        <v/>
      </c>
      <c r="BI199" s="289" t="str">
        <f t="shared" ca="1" si="321"/>
        <v/>
      </c>
      <c r="BJ199" s="289" t="str">
        <f t="shared" ca="1" si="322"/>
        <v/>
      </c>
      <c r="BK199" s="289" t="str">
        <f t="shared" ca="1" si="323"/>
        <v/>
      </c>
      <c r="BL199" s="289" t="str">
        <f t="shared" ca="1" si="324"/>
        <v/>
      </c>
      <c r="BM199" s="289" t="str">
        <f t="shared" ca="1" si="325"/>
        <v/>
      </c>
      <c r="BN199" s="289" t="str">
        <f t="shared" ca="1" si="326"/>
        <v/>
      </c>
      <c r="BO199" s="289" t="str">
        <f t="shared" ca="1" si="327"/>
        <v/>
      </c>
      <c r="BP199" s="289"/>
      <c r="BQ199" s="83">
        <f t="shared" ca="1" si="338"/>
        <v>6</v>
      </c>
      <c r="BR199" s="82">
        <f t="shared" ca="1" si="339"/>
        <v>90</v>
      </c>
      <c r="BS199" s="83">
        <f t="shared" ca="1" si="340"/>
        <v>723</v>
      </c>
      <c r="BT199" s="52" t="str">
        <f t="shared" ca="1" si="383"/>
        <v>A732</v>
      </c>
      <c r="BU199" s="51"/>
      <c r="BV199" s="52" t="str">
        <f t="shared" ca="1" si="384"/>
        <v>A732</v>
      </c>
      <c r="BW199" s="84">
        <f ca="1">VLOOKUP($BJ$6,INDIRECT($BT199):$BP$861,2,FALSE)</f>
        <v>724</v>
      </c>
      <c r="BX199" s="79" t="str">
        <f t="shared" ca="1" si="369"/>
        <v>Dorian b2 {or b9}</v>
      </c>
      <c r="BY199" s="78" t="str">
        <f t="shared" ca="1" si="370"/>
        <v>Bb</v>
      </c>
      <c r="BZ199" s="78" t="str">
        <f t="shared" ca="1" si="371"/>
        <v>Bb</v>
      </c>
      <c r="CA199" s="78" t="str">
        <f t="shared" ca="1" si="372"/>
        <v>B</v>
      </c>
      <c r="CB199" s="78" t="str">
        <f t="shared" ca="1" si="373"/>
        <v>Db</v>
      </c>
      <c r="CC199" s="78" t="str">
        <f t="shared" ca="1" si="343"/>
        <v>Eb</v>
      </c>
      <c r="CD199" s="78" t="str">
        <f t="shared" ca="1" si="344"/>
        <v>F</v>
      </c>
      <c r="CE199" s="78" t="str">
        <f t="shared" ca="1" si="345"/>
        <v>G</v>
      </c>
      <c r="CF199" s="78" t="str">
        <f t="shared" ca="1" si="346"/>
        <v>Ab</v>
      </c>
      <c r="CG199" s="78" t="str">
        <f t="shared" ca="1" si="347"/>
        <v/>
      </c>
      <c r="CH199" s="79" t="str">
        <f t="shared" ca="1" si="348"/>
        <v>Bb min</v>
      </c>
      <c r="CI199" s="79" t="str">
        <f t="shared" ca="1" si="349"/>
        <v>B aug</v>
      </c>
      <c r="CJ199" s="79" t="str">
        <f t="shared" ca="1" si="350"/>
        <v>Db maj</v>
      </c>
      <c r="CK199" s="79" t="str">
        <f t="shared" ca="1" si="351"/>
        <v>Eb maj</v>
      </c>
      <c r="CL199" s="79" t="str">
        <f t="shared" ca="1" si="352"/>
        <v>F dim</v>
      </c>
      <c r="CM199" s="79" t="str">
        <f t="shared" ca="1" si="353"/>
        <v>G dim</v>
      </c>
      <c r="CN199" s="79" t="str">
        <f t="shared" ca="1" si="354"/>
        <v>Ab min</v>
      </c>
      <c r="CO199" s="79" t="str">
        <f t="shared" ca="1" si="355"/>
        <v/>
      </c>
      <c r="CP199" s="80">
        <f t="shared" ca="1" si="374"/>
        <v>42.857142857142854</v>
      </c>
      <c r="CQ199" s="78">
        <f t="shared" ca="1" si="375"/>
        <v>6</v>
      </c>
      <c r="DA199" s="81">
        <f t="shared" ca="1" si="387"/>
        <v>6</v>
      </c>
      <c r="DB199" s="82">
        <f t="shared" ca="1" si="388"/>
        <v>90</v>
      </c>
      <c r="DC199" s="83">
        <f t="shared" ca="1" si="389"/>
        <v>723</v>
      </c>
      <c r="DD199" s="52" t="str">
        <f t="shared" ca="1" si="385"/>
        <v>A732</v>
      </c>
      <c r="DE199" s="51"/>
      <c r="DF199" s="52" t="str">
        <f t="shared" ca="1" si="386"/>
        <v>A732</v>
      </c>
      <c r="DG199" s="84">
        <f ca="1">VLOOKUP($BJ$6,INDIRECT($BT199):$BP$861,2,FALSE)</f>
        <v>724</v>
      </c>
      <c r="DH199" s="79" t="str">
        <f t="shared" ca="1" si="376"/>
        <v>Dorian b2 {or b9}</v>
      </c>
      <c r="DI199" s="78" t="str">
        <f t="shared" ca="1" si="377"/>
        <v>Bb</v>
      </c>
      <c r="DJ199" s="78" t="str">
        <f t="shared" ca="1" si="378"/>
        <v>Bb</v>
      </c>
      <c r="DK199" s="78" t="str">
        <f t="shared" ca="1" si="379"/>
        <v>B</v>
      </c>
      <c r="DL199" s="78" t="str">
        <f t="shared" ca="1" si="380"/>
        <v>Db</v>
      </c>
      <c r="DM199" s="78" t="str">
        <f t="shared" ca="1" si="356"/>
        <v>Eb</v>
      </c>
      <c r="DN199" s="78" t="str">
        <f t="shared" ca="1" si="357"/>
        <v>F</v>
      </c>
      <c r="DO199" s="78" t="str">
        <f t="shared" ca="1" si="358"/>
        <v>G</v>
      </c>
      <c r="DP199" s="78" t="str">
        <f t="shared" ca="1" si="359"/>
        <v>Ab</v>
      </c>
      <c r="DQ199" s="78" t="str">
        <f t="shared" ca="1" si="360"/>
        <v/>
      </c>
      <c r="DR199" s="79" t="str">
        <f t="shared" ca="1" si="361"/>
        <v>Bb min</v>
      </c>
      <c r="DS199" s="79" t="str">
        <f t="shared" ca="1" si="362"/>
        <v>B aug</v>
      </c>
      <c r="DT199" s="79" t="str">
        <f t="shared" ca="1" si="363"/>
        <v>Db maj</v>
      </c>
      <c r="DU199" s="79" t="str">
        <f t="shared" ca="1" si="364"/>
        <v>Eb maj</v>
      </c>
      <c r="DV199" s="79" t="str">
        <f t="shared" ca="1" si="365"/>
        <v>F dim</v>
      </c>
      <c r="DW199" s="79" t="str">
        <f t="shared" ca="1" si="366"/>
        <v>G dim</v>
      </c>
      <c r="DX199" s="79" t="str">
        <f t="shared" ca="1" si="367"/>
        <v>Ab min</v>
      </c>
      <c r="DY199" s="79" t="str">
        <f t="shared" ca="1" si="368"/>
        <v/>
      </c>
      <c r="DZ199" s="80">
        <f t="shared" ca="1" si="381"/>
        <v>42.857142857142854</v>
      </c>
      <c r="EA199" s="78">
        <f t="shared" ca="1" si="382"/>
        <v>6</v>
      </c>
    </row>
    <row r="200" spans="1:131" s="85" customFormat="1" ht="16.2" thickBot="1" x14ac:dyDescent="0.35">
      <c r="A200" s="289">
        <f t="shared" ca="1" si="276"/>
        <v>7</v>
      </c>
      <c r="B200" s="306">
        <f t="shared" si="298"/>
        <v>192</v>
      </c>
      <c r="C200" s="307" t="s">
        <v>42</v>
      </c>
      <c r="D200" s="306" t="s">
        <v>73</v>
      </c>
      <c r="E200" s="306">
        <v>6</v>
      </c>
      <c r="F200" s="308">
        <v>3</v>
      </c>
      <c r="G200" s="308">
        <v>2</v>
      </c>
      <c r="H200" s="308">
        <v>1</v>
      </c>
      <c r="I200" s="308">
        <v>1</v>
      </c>
      <c r="J200" s="308">
        <v>3</v>
      </c>
      <c r="K200" s="308">
        <v>2</v>
      </c>
      <c r="L200" s="308"/>
      <c r="M200" s="308"/>
      <c r="N200" s="308">
        <f>SUM($F200:G200)</f>
        <v>5</v>
      </c>
      <c r="O200" s="308">
        <f>SUM($F200:H200)</f>
        <v>6</v>
      </c>
      <c r="P200" s="308">
        <f>SUM($F200:I200)</f>
        <v>7</v>
      </c>
      <c r="Q200" s="308">
        <f>SUM($F200:J200)</f>
        <v>10</v>
      </c>
      <c r="R200" s="308">
        <f>SUM($F200:K200)</f>
        <v>12</v>
      </c>
      <c r="S200" s="308"/>
      <c r="T200" s="308"/>
      <c r="U200" s="307"/>
      <c r="V200" s="306" t="str">
        <f t="shared" si="309"/>
        <v>D</v>
      </c>
      <c r="W200" s="306" t="str">
        <f t="shared" ca="1" si="310"/>
        <v>F</v>
      </c>
      <c r="X200" s="306" t="str">
        <f t="shared" ref="X200:X211" ca="1" si="392">OFFSET($F$6,0,N200,1,1)</f>
        <v>G</v>
      </c>
      <c r="Y200" s="306" t="str">
        <f t="shared" ref="Y200:Y211" ca="1" si="393">OFFSET($F$6,0,O200,1,1)</f>
        <v>Ab</v>
      </c>
      <c r="Z200" s="306" t="str">
        <f t="shared" ref="Z200:Z211" ca="1" si="394">OFFSET($F$6,0,P200,1,1)</f>
        <v>A</v>
      </c>
      <c r="AA200" s="306" t="str">
        <f t="shared" ref="AA200:AA211" ca="1" si="395">OFFSET($F$6,0,Q200,1,1)</f>
        <v>C</v>
      </c>
      <c r="AB200" s="306"/>
      <c r="AC200" s="306"/>
      <c r="AD200" s="307">
        <f t="shared" si="317"/>
        <v>68</v>
      </c>
      <c r="AE200" s="307">
        <f t="shared" ca="1" si="285"/>
        <v>70</v>
      </c>
      <c r="AF200" s="307">
        <f t="shared" ca="1" si="286"/>
        <v>71</v>
      </c>
      <c r="AG200" s="307">
        <f t="shared" ca="1" si="302"/>
        <v>163</v>
      </c>
      <c r="AH200" s="307">
        <f t="shared" ca="1" si="303"/>
        <v>65</v>
      </c>
      <c r="AI200" s="307">
        <f t="shared" ca="1" si="304"/>
        <v>67</v>
      </c>
      <c r="AJ200" s="307"/>
      <c r="AK200" s="307"/>
      <c r="AL200" s="294" t="str">
        <f>_xlfn.CONCAT(V200," sus4")</f>
        <v>D sus4</v>
      </c>
      <c r="AM200" s="294" t="str">
        <f ca="1">_xlfn.CONCAT(W200," min")</f>
        <v>F min</v>
      </c>
      <c r="AN200" s="294" t="str">
        <f ca="1">_xlfn.CONCAT(X200," sus2")</f>
        <v>G sus2</v>
      </c>
      <c r="AO200" s="301" t="str">
        <f ca="1">_xlfn.CONCAT("*",W200," min")</f>
        <v>*F min</v>
      </c>
      <c r="AP200" s="294" t="str">
        <f ca="1">_xlfn.CONCAT(Z200," sus4/7")</f>
        <v>A sus4/7</v>
      </c>
      <c r="AQ200" s="294" t="str">
        <f ca="1">_xlfn.CONCAT(AA200," sus4")</f>
        <v>C sus4</v>
      </c>
      <c r="AR200" s="294"/>
      <c r="AS200" s="294"/>
      <c r="AT200" s="294" t="str">
        <f ca="1">IF(AT$9=$AD200,1,IF(AT$9=$AE200,1,IF(AT$9=$AF200,1,IF(AT$9=$AG200,1,IF(AT$9=$AH200,1,IF(AT$9=$AI200,1,""))))))</f>
        <v/>
      </c>
      <c r="AU200" s="294" t="str">
        <f t="shared" ref="AU200:BE211" ca="1" si="396">IF(AU$9=$AD200,1,IF(AU$9=$AE200,1,IF(AU$9=$AF200,1,IF(AU$9=$AG200,1,IF(AU$9=$AH200,1,IF(AU$9=$AI200,1,""))))))</f>
        <v/>
      </c>
      <c r="AV200" s="294" t="str">
        <f t="shared" ca="1" si="396"/>
        <v/>
      </c>
      <c r="AW200" s="294" t="str">
        <f t="shared" ca="1" si="396"/>
        <v/>
      </c>
      <c r="AX200" s="294" t="str">
        <f t="shared" ca="1" si="396"/>
        <v/>
      </c>
      <c r="AY200" s="294">
        <f t="shared" ca="1" si="396"/>
        <v>1</v>
      </c>
      <c r="AZ200" s="294" t="str">
        <f t="shared" ca="1" si="396"/>
        <v/>
      </c>
      <c r="BA200" s="294">
        <f t="shared" ca="1" si="396"/>
        <v>1</v>
      </c>
      <c r="BB200" s="294" t="str">
        <f t="shared" ca="1" si="396"/>
        <v/>
      </c>
      <c r="BC200" s="294" t="str">
        <f t="shared" ca="1" si="396"/>
        <v/>
      </c>
      <c r="BD200" s="294" t="str">
        <f t="shared" ca="1" si="396"/>
        <v/>
      </c>
      <c r="BE200" s="294" t="str">
        <f t="shared" ca="1" si="396"/>
        <v/>
      </c>
      <c r="BF200" s="289">
        <f t="shared" ca="1" si="318"/>
        <v>2</v>
      </c>
      <c r="BG200" s="302">
        <f t="shared" ca="1" si="319"/>
        <v>33.333333333333329</v>
      </c>
      <c r="BH200" s="289">
        <f t="shared" ca="1" si="320"/>
        <v>7</v>
      </c>
      <c r="BI200" s="289" t="str">
        <f t="shared" ca="1" si="321"/>
        <v/>
      </c>
      <c r="BJ200" s="289" t="str">
        <f t="shared" ca="1" si="322"/>
        <v/>
      </c>
      <c r="BK200" s="289" t="str">
        <f t="shared" ca="1" si="323"/>
        <v/>
      </c>
      <c r="BL200" s="289" t="str">
        <f t="shared" ca="1" si="324"/>
        <v/>
      </c>
      <c r="BM200" s="289" t="str">
        <f t="shared" ca="1" si="325"/>
        <v/>
      </c>
      <c r="BN200" s="289" t="str">
        <f t="shared" ca="1" si="326"/>
        <v/>
      </c>
      <c r="BO200" s="289">
        <f t="shared" ca="1" si="327"/>
        <v>1</v>
      </c>
      <c r="BP200" s="289"/>
      <c r="BQ200" s="83">
        <f t="shared" ca="1" si="338"/>
        <v>6</v>
      </c>
      <c r="BR200" s="82">
        <f t="shared" ca="1" si="339"/>
        <v>91</v>
      </c>
      <c r="BS200" s="83">
        <f t="shared" ca="1" si="340"/>
        <v>724</v>
      </c>
      <c r="BT200" s="52" t="str">
        <f t="shared" ca="1" si="383"/>
        <v>A733</v>
      </c>
      <c r="BU200" s="51"/>
      <c r="BV200" s="52" t="str">
        <f t="shared" ca="1" si="384"/>
        <v>A745</v>
      </c>
      <c r="BW200" s="84">
        <f ca="1">VLOOKUP($BJ$6,INDIRECT($BT200):$BP$861,2,FALSE)</f>
        <v>737</v>
      </c>
      <c r="BX200" s="79" t="str">
        <f t="shared" ca="1" si="369"/>
        <v>Myxolydian</v>
      </c>
      <c r="BY200" s="78" t="str">
        <f t="shared" ca="1" si="370"/>
        <v>Bb</v>
      </c>
      <c r="BZ200" s="78" t="str">
        <f t="shared" ca="1" si="371"/>
        <v>Bb</v>
      </c>
      <c r="CA200" s="78" t="str">
        <f t="shared" ca="1" si="372"/>
        <v>C</v>
      </c>
      <c r="CB200" s="78" t="str">
        <f t="shared" ca="1" si="373"/>
        <v>D</v>
      </c>
      <c r="CC200" s="78" t="str">
        <f t="shared" ca="1" si="343"/>
        <v>Eb</v>
      </c>
      <c r="CD200" s="78" t="str">
        <f t="shared" ca="1" si="344"/>
        <v>F</v>
      </c>
      <c r="CE200" s="78" t="str">
        <f t="shared" ca="1" si="345"/>
        <v>G</v>
      </c>
      <c r="CF200" s="78" t="str">
        <f t="shared" ca="1" si="346"/>
        <v>Ab</v>
      </c>
      <c r="CG200" s="78" t="str">
        <f t="shared" ca="1" si="347"/>
        <v/>
      </c>
      <c r="CH200" s="79" t="str">
        <f t="shared" ca="1" si="348"/>
        <v>Bb maj</v>
      </c>
      <c r="CI200" s="79" t="str">
        <f t="shared" ca="1" si="349"/>
        <v>C min</v>
      </c>
      <c r="CJ200" s="79" t="str">
        <f t="shared" ca="1" si="350"/>
        <v>D dim</v>
      </c>
      <c r="CK200" s="79" t="str">
        <f t="shared" ca="1" si="351"/>
        <v>Eb maj</v>
      </c>
      <c r="CL200" s="79" t="str">
        <f t="shared" ca="1" si="352"/>
        <v>F min</v>
      </c>
      <c r="CM200" s="79" t="str">
        <f t="shared" ca="1" si="353"/>
        <v>G min</v>
      </c>
      <c r="CN200" s="79" t="str">
        <f t="shared" ca="1" si="354"/>
        <v>Ab maj</v>
      </c>
      <c r="CO200" s="79" t="str">
        <f t="shared" ca="1" si="355"/>
        <v/>
      </c>
      <c r="CP200" s="80">
        <f t="shared" ca="1" si="374"/>
        <v>42.857142857142854</v>
      </c>
      <c r="CQ200" s="78">
        <f t="shared" ca="1" si="375"/>
        <v>6</v>
      </c>
      <c r="DA200" s="81">
        <f t="shared" ca="1" si="387"/>
        <v>6</v>
      </c>
      <c r="DB200" s="82">
        <f t="shared" ca="1" si="388"/>
        <v>91</v>
      </c>
      <c r="DC200" s="83">
        <f t="shared" ca="1" si="389"/>
        <v>724</v>
      </c>
      <c r="DD200" s="52" t="str">
        <f t="shared" ca="1" si="385"/>
        <v>A733</v>
      </c>
      <c r="DE200" s="51"/>
      <c r="DF200" s="52" t="str">
        <f t="shared" ca="1" si="386"/>
        <v>A745</v>
      </c>
      <c r="DG200" s="84">
        <f ca="1">VLOOKUP($BJ$6,INDIRECT($BT200):$BP$861,2,FALSE)</f>
        <v>737</v>
      </c>
      <c r="DH200" s="79" t="str">
        <f t="shared" ca="1" si="376"/>
        <v>Myxolydian</v>
      </c>
      <c r="DI200" s="78" t="str">
        <f t="shared" ca="1" si="377"/>
        <v>Bb</v>
      </c>
      <c r="DJ200" s="78" t="str">
        <f t="shared" ca="1" si="378"/>
        <v>Bb</v>
      </c>
      <c r="DK200" s="78" t="str">
        <f t="shared" ca="1" si="379"/>
        <v>C</v>
      </c>
      <c r="DL200" s="78" t="str">
        <f t="shared" ca="1" si="380"/>
        <v>D</v>
      </c>
      <c r="DM200" s="78" t="str">
        <f t="shared" ca="1" si="356"/>
        <v>Eb</v>
      </c>
      <c r="DN200" s="78" t="str">
        <f t="shared" ca="1" si="357"/>
        <v>F</v>
      </c>
      <c r="DO200" s="78" t="str">
        <f t="shared" ca="1" si="358"/>
        <v>G</v>
      </c>
      <c r="DP200" s="78" t="str">
        <f t="shared" ca="1" si="359"/>
        <v>Ab</v>
      </c>
      <c r="DQ200" s="78" t="str">
        <f t="shared" ca="1" si="360"/>
        <v/>
      </c>
      <c r="DR200" s="79" t="str">
        <f t="shared" ca="1" si="361"/>
        <v>Bb maj</v>
      </c>
      <c r="DS200" s="79" t="str">
        <f t="shared" ca="1" si="362"/>
        <v>C min</v>
      </c>
      <c r="DT200" s="79" t="str">
        <f t="shared" ca="1" si="363"/>
        <v>D dim</v>
      </c>
      <c r="DU200" s="79" t="str">
        <f t="shared" ca="1" si="364"/>
        <v>Eb maj</v>
      </c>
      <c r="DV200" s="79" t="str">
        <f t="shared" ca="1" si="365"/>
        <v>F min</v>
      </c>
      <c r="DW200" s="79" t="str">
        <f t="shared" ca="1" si="366"/>
        <v>G min</v>
      </c>
      <c r="DX200" s="79" t="str">
        <f t="shared" ca="1" si="367"/>
        <v>Ab maj</v>
      </c>
      <c r="DY200" s="79" t="str">
        <f t="shared" ca="1" si="368"/>
        <v/>
      </c>
      <c r="DZ200" s="80">
        <f t="shared" ca="1" si="381"/>
        <v>42.857142857142854</v>
      </c>
      <c r="EA200" s="78">
        <f t="shared" ca="1" si="382"/>
        <v>6</v>
      </c>
    </row>
    <row r="201" spans="1:131" s="85" customFormat="1" ht="16.2" thickBot="1" x14ac:dyDescent="0.35">
      <c r="A201" s="289" t="str">
        <f t="shared" ca="1" si="276"/>
        <v/>
      </c>
      <c r="B201" s="306">
        <f t="shared" si="298"/>
        <v>193</v>
      </c>
      <c r="C201" s="307" t="s">
        <v>43</v>
      </c>
      <c r="D201" s="306" t="s">
        <v>73</v>
      </c>
      <c r="E201" s="306">
        <v>6</v>
      </c>
      <c r="F201" s="308">
        <v>2</v>
      </c>
      <c r="G201" s="308">
        <v>1</v>
      </c>
      <c r="H201" s="308">
        <v>1</v>
      </c>
      <c r="I201" s="308">
        <v>3</v>
      </c>
      <c r="J201" s="308">
        <v>2</v>
      </c>
      <c r="K201" s="308">
        <v>3</v>
      </c>
      <c r="L201" s="308"/>
      <c r="M201" s="308"/>
      <c r="N201" s="308">
        <f>SUM($F201:G201)</f>
        <v>3</v>
      </c>
      <c r="O201" s="308">
        <f>SUM($F201:H201)</f>
        <v>4</v>
      </c>
      <c r="P201" s="308">
        <f>SUM($F201:I201)</f>
        <v>7</v>
      </c>
      <c r="Q201" s="308">
        <f>SUM($F201:J201)</f>
        <v>9</v>
      </c>
      <c r="R201" s="308">
        <f>SUM($F201:K201)</f>
        <v>12</v>
      </c>
      <c r="S201" s="308"/>
      <c r="T201" s="308"/>
      <c r="U201" s="307"/>
      <c r="V201" s="306" t="str">
        <f t="shared" si="309"/>
        <v>D</v>
      </c>
      <c r="W201" s="306" t="str">
        <f t="shared" ca="1" si="310"/>
        <v>E</v>
      </c>
      <c r="X201" s="306" t="str">
        <f t="shared" ca="1" si="392"/>
        <v>F</v>
      </c>
      <c r="Y201" s="306" t="str">
        <f t="shared" ca="1" si="393"/>
        <v>Gb</v>
      </c>
      <c r="Z201" s="306" t="str">
        <f t="shared" ca="1" si="394"/>
        <v>A</v>
      </c>
      <c r="AA201" s="306" t="str">
        <f t="shared" ca="1" si="395"/>
        <v>B</v>
      </c>
      <c r="AB201" s="306"/>
      <c r="AC201" s="306"/>
      <c r="AD201" s="307">
        <f t="shared" si="317"/>
        <v>68</v>
      </c>
      <c r="AE201" s="307">
        <f t="shared" ca="1" si="285"/>
        <v>69</v>
      </c>
      <c r="AF201" s="307">
        <f t="shared" ca="1" si="286"/>
        <v>70</v>
      </c>
      <c r="AG201" s="307">
        <f t="shared" ca="1" si="302"/>
        <v>169</v>
      </c>
      <c r="AH201" s="307">
        <f t="shared" ca="1" si="303"/>
        <v>65</v>
      </c>
      <c r="AI201" s="307">
        <f t="shared" ca="1" si="304"/>
        <v>66</v>
      </c>
      <c r="AJ201" s="307"/>
      <c r="AK201" s="307"/>
      <c r="AL201" s="294" t="str">
        <f>_xlfn.CONCAT(V201," min")</f>
        <v>D min</v>
      </c>
      <c r="AM201" s="294" t="str">
        <f ca="1">_xlfn.CONCAT(W201," sus2")</f>
        <v>E sus2</v>
      </c>
      <c r="AN201" s="301" t="str">
        <f>_xlfn.CONCAT("*",V201," min")</f>
        <v>*D min</v>
      </c>
      <c r="AO201" s="301" t="str">
        <f ca="1">_xlfn.CONCAT("*",AA201," min")</f>
        <v>*B min</v>
      </c>
      <c r="AP201" s="301" t="str">
        <f>_xlfn.CONCAT("*",V201," min")</f>
        <v>*D min</v>
      </c>
      <c r="AQ201" s="294" t="str">
        <f ca="1">_xlfn.CONCAT(AA201," sus4")</f>
        <v>B sus4</v>
      </c>
      <c r="AR201" s="294"/>
      <c r="AS201" s="294"/>
      <c r="AT201" s="294" t="str">
        <f t="shared" ref="AT201:AT211" ca="1" si="397">IF(AT$9=$AD201,1,IF(AT$9=$AE201,1,IF(AT$9=$AF201,1,IF(AT$9=$AG201,1,IF(AT$9=$AH201,1,IF(AT$9=$AI201,1,""))))))</f>
        <v/>
      </c>
      <c r="AU201" s="294" t="str">
        <f t="shared" ca="1" si="396"/>
        <v/>
      </c>
      <c r="AV201" s="294" t="str">
        <f t="shared" ca="1" si="396"/>
        <v/>
      </c>
      <c r="AW201" s="294" t="str">
        <f t="shared" ca="1" si="396"/>
        <v/>
      </c>
      <c r="AX201" s="294" t="str">
        <f t="shared" ca="1" si="396"/>
        <v/>
      </c>
      <c r="AY201" s="294">
        <f t="shared" ca="1" si="396"/>
        <v>1</v>
      </c>
      <c r="AZ201" s="294" t="str">
        <f t="shared" ca="1" si="396"/>
        <v/>
      </c>
      <c r="BA201" s="294" t="str">
        <f t="shared" ca="1" si="396"/>
        <v/>
      </c>
      <c r="BB201" s="294" t="str">
        <f t="shared" ca="1" si="396"/>
        <v/>
      </c>
      <c r="BC201" s="294" t="str">
        <f t="shared" ca="1" si="396"/>
        <v/>
      </c>
      <c r="BD201" s="294" t="str">
        <f t="shared" ca="1" si="396"/>
        <v/>
      </c>
      <c r="BE201" s="294" t="str">
        <f t="shared" ca="1" si="396"/>
        <v/>
      </c>
      <c r="BF201" s="289">
        <f t="shared" ca="1" si="318"/>
        <v>1</v>
      </c>
      <c r="BG201" s="302">
        <f t="shared" ca="1" si="319"/>
        <v>16.666666666666664</v>
      </c>
      <c r="BH201" s="289" t="str">
        <f t="shared" ca="1" si="320"/>
        <v/>
      </c>
      <c r="BI201" s="289" t="str">
        <f t="shared" ca="1" si="321"/>
        <v/>
      </c>
      <c r="BJ201" s="289" t="str">
        <f t="shared" ca="1" si="322"/>
        <v/>
      </c>
      <c r="BK201" s="289" t="str">
        <f t="shared" ca="1" si="323"/>
        <v/>
      </c>
      <c r="BL201" s="289" t="str">
        <f t="shared" ca="1" si="324"/>
        <v/>
      </c>
      <c r="BM201" s="289" t="str">
        <f t="shared" ca="1" si="325"/>
        <v/>
      </c>
      <c r="BN201" s="289" t="str">
        <f t="shared" ca="1" si="326"/>
        <v/>
      </c>
      <c r="BO201" s="289" t="str">
        <f t="shared" ca="1" si="327"/>
        <v/>
      </c>
      <c r="BP201" s="289"/>
      <c r="BQ201" s="83">
        <f t="shared" ca="1" si="338"/>
        <v>6</v>
      </c>
      <c r="BR201" s="82">
        <f t="shared" ca="1" si="339"/>
        <v>92</v>
      </c>
      <c r="BS201" s="83">
        <f t="shared" ca="1" si="340"/>
        <v>737</v>
      </c>
      <c r="BT201" s="52" t="str">
        <f t="shared" ca="1" si="383"/>
        <v>A746</v>
      </c>
      <c r="BU201" s="51"/>
      <c r="BV201" s="52" t="str">
        <f t="shared" ca="1" si="384"/>
        <v>A746</v>
      </c>
      <c r="BW201" s="84">
        <f ca="1">VLOOKUP($BJ$6,INDIRECT($BT201):$BP$861,2,FALSE)</f>
        <v>738</v>
      </c>
      <c r="BX201" s="79" t="str">
        <f t="shared" ca="1" si="369"/>
        <v>Myxolydian b2 {or b9}</v>
      </c>
      <c r="BY201" s="78" t="str">
        <f t="shared" ca="1" si="370"/>
        <v>Bb</v>
      </c>
      <c r="BZ201" s="78" t="str">
        <f t="shared" ca="1" si="371"/>
        <v>Bb</v>
      </c>
      <c r="CA201" s="78" t="str">
        <f t="shared" ca="1" si="372"/>
        <v>B</v>
      </c>
      <c r="CB201" s="78" t="str">
        <f t="shared" ca="1" si="373"/>
        <v>D</v>
      </c>
      <c r="CC201" s="78" t="str">
        <f t="shared" ca="1" si="343"/>
        <v>Eb</v>
      </c>
      <c r="CD201" s="78" t="str">
        <f t="shared" ca="1" si="344"/>
        <v>F</v>
      </c>
      <c r="CE201" s="78" t="str">
        <f t="shared" ca="1" si="345"/>
        <v>G</v>
      </c>
      <c r="CF201" s="78" t="str">
        <f t="shared" ca="1" si="346"/>
        <v>Ab</v>
      </c>
      <c r="CG201" s="78" t="str">
        <f t="shared" ca="1" si="347"/>
        <v/>
      </c>
      <c r="CH201" s="79" t="str">
        <f t="shared" ca="1" si="348"/>
        <v>Bb maj</v>
      </c>
      <c r="CI201" s="79" t="str">
        <f t="shared" ca="1" si="349"/>
        <v>B aug</v>
      </c>
      <c r="CJ201" s="79" t="str">
        <f t="shared" ca="1" si="350"/>
        <v>D dim</v>
      </c>
      <c r="CK201" s="79" t="str">
        <f t="shared" ca="1" si="351"/>
        <v>Eb maj</v>
      </c>
      <c r="CL201" s="79" t="str">
        <f t="shared" ca="1" si="352"/>
        <v>F dim</v>
      </c>
      <c r="CM201" s="79" t="str">
        <f t="shared" ca="1" si="353"/>
        <v>G maj</v>
      </c>
      <c r="CN201" s="79" t="str">
        <f t="shared" ca="1" si="354"/>
        <v>Ab min</v>
      </c>
      <c r="CO201" s="79" t="str">
        <f t="shared" ca="1" si="355"/>
        <v/>
      </c>
      <c r="CP201" s="80">
        <f t="shared" ca="1" si="374"/>
        <v>42.857142857142854</v>
      </c>
      <c r="CQ201" s="78">
        <f t="shared" ca="1" si="375"/>
        <v>6</v>
      </c>
      <c r="DA201" s="81">
        <f t="shared" ca="1" si="387"/>
        <v>6</v>
      </c>
      <c r="DB201" s="82">
        <f t="shared" ca="1" si="388"/>
        <v>92</v>
      </c>
      <c r="DC201" s="83">
        <f t="shared" ca="1" si="389"/>
        <v>737</v>
      </c>
      <c r="DD201" s="52" t="str">
        <f t="shared" ca="1" si="385"/>
        <v>A746</v>
      </c>
      <c r="DE201" s="51"/>
      <c r="DF201" s="52" t="str">
        <f t="shared" ca="1" si="386"/>
        <v>A746</v>
      </c>
      <c r="DG201" s="84">
        <f ca="1">VLOOKUP($BJ$6,INDIRECT($BT201):$BP$861,2,FALSE)</f>
        <v>738</v>
      </c>
      <c r="DH201" s="79" t="str">
        <f t="shared" ca="1" si="376"/>
        <v>Myxolydian b2 {or b9}</v>
      </c>
      <c r="DI201" s="78" t="str">
        <f t="shared" ca="1" si="377"/>
        <v>Bb</v>
      </c>
      <c r="DJ201" s="78" t="str">
        <f t="shared" ca="1" si="378"/>
        <v>Bb</v>
      </c>
      <c r="DK201" s="78" t="str">
        <f t="shared" ca="1" si="379"/>
        <v>B</v>
      </c>
      <c r="DL201" s="78" t="str">
        <f t="shared" ca="1" si="380"/>
        <v>D</v>
      </c>
      <c r="DM201" s="78" t="str">
        <f t="shared" ca="1" si="356"/>
        <v>Eb</v>
      </c>
      <c r="DN201" s="78" t="str">
        <f t="shared" ca="1" si="357"/>
        <v>F</v>
      </c>
      <c r="DO201" s="78" t="str">
        <f t="shared" ca="1" si="358"/>
        <v>G</v>
      </c>
      <c r="DP201" s="78" t="str">
        <f t="shared" ca="1" si="359"/>
        <v>Ab</v>
      </c>
      <c r="DQ201" s="78" t="str">
        <f t="shared" ca="1" si="360"/>
        <v/>
      </c>
      <c r="DR201" s="79" t="str">
        <f t="shared" ca="1" si="361"/>
        <v>Bb maj</v>
      </c>
      <c r="DS201" s="79" t="str">
        <f t="shared" ca="1" si="362"/>
        <v>B aug</v>
      </c>
      <c r="DT201" s="79" t="str">
        <f t="shared" ca="1" si="363"/>
        <v>D dim</v>
      </c>
      <c r="DU201" s="79" t="str">
        <f t="shared" ca="1" si="364"/>
        <v>Eb maj</v>
      </c>
      <c r="DV201" s="79" t="str">
        <f t="shared" ca="1" si="365"/>
        <v>F dim</v>
      </c>
      <c r="DW201" s="79" t="str">
        <f t="shared" ca="1" si="366"/>
        <v>G maj</v>
      </c>
      <c r="DX201" s="79" t="str">
        <f t="shared" ca="1" si="367"/>
        <v>Ab min</v>
      </c>
      <c r="DY201" s="79" t="str">
        <f t="shared" ca="1" si="368"/>
        <v/>
      </c>
      <c r="DZ201" s="80">
        <f t="shared" ca="1" si="381"/>
        <v>42.857142857142854</v>
      </c>
      <c r="EA201" s="78">
        <f t="shared" ca="1" si="382"/>
        <v>6</v>
      </c>
    </row>
    <row r="202" spans="1:131" s="85" customFormat="1" ht="16.2" thickBot="1" x14ac:dyDescent="0.35">
      <c r="A202" s="289" t="str">
        <f t="shared" ca="1" si="276"/>
        <v/>
      </c>
      <c r="B202" s="306">
        <f t="shared" si="298"/>
        <v>194</v>
      </c>
      <c r="C202" s="307" t="s">
        <v>83</v>
      </c>
      <c r="D202" s="306" t="s">
        <v>73</v>
      </c>
      <c r="E202" s="306">
        <v>6</v>
      </c>
      <c r="F202" s="308">
        <v>2</v>
      </c>
      <c r="G202" s="308">
        <v>1</v>
      </c>
      <c r="H202" s="308">
        <v>1</v>
      </c>
      <c r="I202" s="308">
        <v>3</v>
      </c>
      <c r="J202" s="308">
        <v>1</v>
      </c>
      <c r="K202" s="308">
        <v>4</v>
      </c>
      <c r="L202" s="308"/>
      <c r="M202" s="308"/>
      <c r="N202" s="308">
        <f>SUM($F202:G202)</f>
        <v>3</v>
      </c>
      <c r="O202" s="308">
        <f>SUM($F202:H202)</f>
        <v>4</v>
      </c>
      <c r="P202" s="308">
        <f>SUM($F202:I202)</f>
        <v>7</v>
      </c>
      <c r="Q202" s="308">
        <f>SUM($F202:J202)</f>
        <v>8</v>
      </c>
      <c r="R202" s="308">
        <f>SUM($F202:K202)</f>
        <v>12</v>
      </c>
      <c r="S202" s="308"/>
      <c r="T202" s="308"/>
      <c r="U202" s="307"/>
      <c r="V202" s="306" t="str">
        <f t="shared" si="309"/>
        <v>D</v>
      </c>
      <c r="W202" s="306" t="str">
        <f t="shared" ca="1" si="310"/>
        <v>E</v>
      </c>
      <c r="X202" s="306" t="str">
        <f t="shared" ca="1" si="392"/>
        <v>F</v>
      </c>
      <c r="Y202" s="306" t="str">
        <f t="shared" ca="1" si="393"/>
        <v>Gb</v>
      </c>
      <c r="Z202" s="306" t="str">
        <f t="shared" ca="1" si="394"/>
        <v>A</v>
      </c>
      <c r="AA202" s="306" t="str">
        <f t="shared" ca="1" si="395"/>
        <v>Bb</v>
      </c>
      <c r="AB202" s="306"/>
      <c r="AC202" s="306"/>
      <c r="AD202" s="307">
        <f t="shared" si="317"/>
        <v>68</v>
      </c>
      <c r="AE202" s="307">
        <f t="shared" ca="1" si="285"/>
        <v>69</v>
      </c>
      <c r="AF202" s="307">
        <f t="shared" ca="1" si="286"/>
        <v>70</v>
      </c>
      <c r="AG202" s="307">
        <f t="shared" ca="1" si="302"/>
        <v>169</v>
      </c>
      <c r="AH202" s="307">
        <f t="shared" ca="1" si="303"/>
        <v>65</v>
      </c>
      <c r="AI202" s="307">
        <f t="shared" ca="1" si="304"/>
        <v>164</v>
      </c>
      <c r="AJ202" s="307"/>
      <c r="AK202" s="307"/>
      <c r="AL202" s="294" t="str">
        <f>_xlfn.CONCAT(V202," min")</f>
        <v>D min</v>
      </c>
      <c r="AM202" s="301" t="str">
        <f ca="1">_xlfn.CONCAT("*",Y202,"7")</f>
        <v>*Gb7</v>
      </c>
      <c r="AN202" s="301" t="str">
        <f>_xlfn.CONCAT("*",V202," min")</f>
        <v>*D min</v>
      </c>
      <c r="AO202" s="294" t="str">
        <f ca="1">_xlfn.CONCAT(Y202," aug")</f>
        <v>Gb aug</v>
      </c>
      <c r="AP202" s="301" t="str">
        <f>_xlfn.CONCAT("*",V202," min")</f>
        <v>*D min</v>
      </c>
      <c r="AQ202" s="301" t="str">
        <f ca="1">_xlfn.CONCAT("*",Y202,"7")</f>
        <v>*Gb7</v>
      </c>
      <c r="AR202" s="294"/>
      <c r="AS202" s="294"/>
      <c r="AT202" s="294" t="str">
        <f t="shared" ca="1" si="397"/>
        <v/>
      </c>
      <c r="AU202" s="294" t="str">
        <f t="shared" ca="1" si="396"/>
        <v/>
      </c>
      <c r="AV202" s="294" t="str">
        <f t="shared" ca="1" si="396"/>
        <v/>
      </c>
      <c r="AW202" s="294" t="str">
        <f t="shared" ca="1" si="396"/>
        <v/>
      </c>
      <c r="AX202" s="294" t="str">
        <f t="shared" ca="1" si="396"/>
        <v/>
      </c>
      <c r="AY202" s="294">
        <f t="shared" ca="1" si="396"/>
        <v>1</v>
      </c>
      <c r="AZ202" s="294" t="str">
        <f t="shared" ca="1" si="396"/>
        <v/>
      </c>
      <c r="BA202" s="294" t="str">
        <f t="shared" ca="1" si="396"/>
        <v/>
      </c>
      <c r="BB202" s="294" t="str">
        <f t="shared" ca="1" si="396"/>
        <v/>
      </c>
      <c r="BC202" s="294" t="str">
        <f t="shared" ca="1" si="396"/>
        <v/>
      </c>
      <c r="BD202" s="294" t="str">
        <f t="shared" ca="1" si="396"/>
        <v/>
      </c>
      <c r="BE202" s="294" t="str">
        <f t="shared" ca="1" si="396"/>
        <v/>
      </c>
      <c r="BF202" s="289">
        <f t="shared" ca="1" si="318"/>
        <v>1</v>
      </c>
      <c r="BG202" s="302">
        <f t="shared" ca="1" si="319"/>
        <v>16.666666666666664</v>
      </c>
      <c r="BH202" s="289" t="str">
        <f t="shared" ca="1" si="320"/>
        <v/>
      </c>
      <c r="BI202" s="289" t="str">
        <f t="shared" ca="1" si="321"/>
        <v/>
      </c>
      <c r="BJ202" s="289" t="str">
        <f t="shared" ca="1" si="322"/>
        <v/>
      </c>
      <c r="BK202" s="289" t="str">
        <f t="shared" ca="1" si="323"/>
        <v/>
      </c>
      <c r="BL202" s="289" t="str">
        <f t="shared" ca="1" si="324"/>
        <v/>
      </c>
      <c r="BM202" s="289" t="str">
        <f t="shared" ca="1" si="325"/>
        <v/>
      </c>
      <c r="BN202" s="289" t="str">
        <f t="shared" ca="1" si="326"/>
        <v/>
      </c>
      <c r="BO202" s="289" t="str">
        <f t="shared" ca="1" si="327"/>
        <v/>
      </c>
      <c r="BP202" s="289"/>
      <c r="BQ202" s="83">
        <f t="shared" ca="1" si="338"/>
        <v>6</v>
      </c>
      <c r="BR202" s="82">
        <f t="shared" ca="1" si="339"/>
        <v>93</v>
      </c>
      <c r="BS202" s="83">
        <f t="shared" ca="1" si="340"/>
        <v>738</v>
      </c>
      <c r="BT202" s="52" t="str">
        <f t="shared" ca="1" si="383"/>
        <v>A747</v>
      </c>
      <c r="BU202" s="51"/>
      <c r="BV202" s="52" t="str">
        <f t="shared" ca="1" si="384"/>
        <v>A757</v>
      </c>
      <c r="BW202" s="84">
        <f ca="1">VLOOKUP($BJ$6,INDIRECT($BT202):$BP$861,2,FALSE)</f>
        <v>749</v>
      </c>
      <c r="BX202" s="79" t="str">
        <f t="shared" ca="1" si="369"/>
        <v>Melodic Minor {ascending}</v>
      </c>
      <c r="BY202" s="78" t="str">
        <f t="shared" ca="1" si="370"/>
        <v>Bb</v>
      </c>
      <c r="BZ202" s="78" t="str">
        <f t="shared" ca="1" si="371"/>
        <v>Bb</v>
      </c>
      <c r="CA202" s="78" t="str">
        <f t="shared" ca="1" si="372"/>
        <v>C</v>
      </c>
      <c r="CB202" s="78" t="str">
        <f t="shared" ca="1" si="373"/>
        <v>Db</v>
      </c>
      <c r="CC202" s="78" t="str">
        <f t="shared" ca="1" si="343"/>
        <v>Eb</v>
      </c>
      <c r="CD202" s="78" t="str">
        <f t="shared" ca="1" si="344"/>
        <v>F</v>
      </c>
      <c r="CE202" s="78" t="str">
        <f t="shared" ca="1" si="345"/>
        <v>G</v>
      </c>
      <c r="CF202" s="78" t="str">
        <f t="shared" ca="1" si="346"/>
        <v>A</v>
      </c>
      <c r="CG202" s="78" t="str">
        <f t="shared" ca="1" si="347"/>
        <v/>
      </c>
      <c r="CH202" s="79" t="str">
        <f t="shared" ca="1" si="348"/>
        <v>Bb min</v>
      </c>
      <c r="CI202" s="79" t="str">
        <f t="shared" ca="1" si="349"/>
        <v>C min</v>
      </c>
      <c r="CJ202" s="79" t="str">
        <f t="shared" ca="1" si="350"/>
        <v>Db aug</v>
      </c>
      <c r="CK202" s="79" t="str">
        <f t="shared" ca="1" si="351"/>
        <v>Eb maj</v>
      </c>
      <c r="CL202" s="79" t="str">
        <f t="shared" ca="1" si="352"/>
        <v>F maj</v>
      </c>
      <c r="CM202" s="79" t="str">
        <f t="shared" ca="1" si="353"/>
        <v>G dim</v>
      </c>
      <c r="CN202" s="79" t="str">
        <f t="shared" ca="1" si="354"/>
        <v>A dim</v>
      </c>
      <c r="CO202" s="79" t="str">
        <f t="shared" ca="1" si="355"/>
        <v/>
      </c>
      <c r="CP202" s="80">
        <f t="shared" ca="1" si="374"/>
        <v>42.857142857142854</v>
      </c>
      <c r="CQ202" s="78">
        <f t="shared" ca="1" si="375"/>
        <v>6</v>
      </c>
      <c r="DA202" s="81">
        <f t="shared" ca="1" si="387"/>
        <v>6</v>
      </c>
      <c r="DB202" s="82">
        <f t="shared" ca="1" si="388"/>
        <v>93</v>
      </c>
      <c r="DC202" s="83">
        <f t="shared" ca="1" si="389"/>
        <v>738</v>
      </c>
      <c r="DD202" s="52" t="str">
        <f t="shared" ca="1" si="385"/>
        <v>A747</v>
      </c>
      <c r="DE202" s="51"/>
      <c r="DF202" s="52" t="str">
        <f t="shared" ca="1" si="386"/>
        <v>A757</v>
      </c>
      <c r="DG202" s="84">
        <f ca="1">VLOOKUP($BJ$6,INDIRECT($BT202):$BP$861,2,FALSE)</f>
        <v>749</v>
      </c>
      <c r="DH202" s="79" t="str">
        <f t="shared" ca="1" si="376"/>
        <v>Melodic Minor {ascending}</v>
      </c>
      <c r="DI202" s="78" t="str">
        <f t="shared" ca="1" si="377"/>
        <v>Bb</v>
      </c>
      <c r="DJ202" s="78" t="str">
        <f t="shared" ca="1" si="378"/>
        <v>Bb</v>
      </c>
      <c r="DK202" s="78" t="str">
        <f t="shared" ca="1" si="379"/>
        <v>C</v>
      </c>
      <c r="DL202" s="78" t="str">
        <f t="shared" ca="1" si="380"/>
        <v>Db</v>
      </c>
      <c r="DM202" s="78" t="str">
        <f t="shared" ca="1" si="356"/>
        <v>Eb</v>
      </c>
      <c r="DN202" s="78" t="str">
        <f t="shared" ca="1" si="357"/>
        <v>F</v>
      </c>
      <c r="DO202" s="78" t="str">
        <f t="shared" ca="1" si="358"/>
        <v>G</v>
      </c>
      <c r="DP202" s="78" t="str">
        <f t="shared" ca="1" si="359"/>
        <v>A</v>
      </c>
      <c r="DQ202" s="78" t="str">
        <f t="shared" ca="1" si="360"/>
        <v/>
      </c>
      <c r="DR202" s="79" t="str">
        <f t="shared" ca="1" si="361"/>
        <v>Bb min</v>
      </c>
      <c r="DS202" s="79" t="str">
        <f t="shared" ca="1" si="362"/>
        <v>C min</v>
      </c>
      <c r="DT202" s="79" t="str">
        <f t="shared" ca="1" si="363"/>
        <v>Db aug</v>
      </c>
      <c r="DU202" s="79" t="str">
        <f t="shared" ca="1" si="364"/>
        <v>Eb maj</v>
      </c>
      <c r="DV202" s="79" t="str">
        <f t="shared" ca="1" si="365"/>
        <v>F maj</v>
      </c>
      <c r="DW202" s="79" t="str">
        <f t="shared" ca="1" si="366"/>
        <v>G dim</v>
      </c>
      <c r="DX202" s="79" t="str">
        <f t="shared" ca="1" si="367"/>
        <v>A dim</v>
      </c>
      <c r="DY202" s="79" t="str">
        <f t="shared" ca="1" si="368"/>
        <v/>
      </c>
      <c r="DZ202" s="80">
        <f t="shared" ca="1" si="381"/>
        <v>42.857142857142854</v>
      </c>
      <c r="EA202" s="78">
        <f t="shared" ca="1" si="382"/>
        <v>6</v>
      </c>
    </row>
    <row r="203" spans="1:131" s="85" customFormat="1" ht="16.2" thickBot="1" x14ac:dyDescent="0.35">
      <c r="A203" s="289" t="str">
        <f t="shared" ref="A203:A266" ca="1" si="398">BH203</f>
        <v/>
      </c>
      <c r="B203" s="306">
        <f t="shared" si="298"/>
        <v>195</v>
      </c>
      <c r="C203" s="307" t="s">
        <v>44</v>
      </c>
      <c r="D203" s="306" t="s">
        <v>73</v>
      </c>
      <c r="E203" s="306">
        <v>6</v>
      </c>
      <c r="F203" s="308">
        <v>3</v>
      </c>
      <c r="G203" s="308">
        <v>1</v>
      </c>
      <c r="H203" s="308">
        <v>3</v>
      </c>
      <c r="I203" s="308">
        <v>1</v>
      </c>
      <c r="J203" s="308">
        <v>3</v>
      </c>
      <c r="K203" s="308">
        <v>1</v>
      </c>
      <c r="L203" s="308"/>
      <c r="M203" s="308"/>
      <c r="N203" s="308">
        <f>SUM($F203:G203)</f>
        <v>4</v>
      </c>
      <c r="O203" s="308">
        <f>SUM($F203:H203)</f>
        <v>7</v>
      </c>
      <c r="P203" s="308">
        <f>SUM($F203:I203)</f>
        <v>8</v>
      </c>
      <c r="Q203" s="308">
        <f>SUM($F203:J203)</f>
        <v>11</v>
      </c>
      <c r="R203" s="308">
        <f>SUM($F203:K203)</f>
        <v>12</v>
      </c>
      <c r="S203" s="308"/>
      <c r="T203" s="308"/>
      <c r="U203" s="307"/>
      <c r="V203" s="306" t="str">
        <f t="shared" si="309"/>
        <v>D</v>
      </c>
      <c r="W203" s="306" t="str">
        <f t="shared" ca="1" si="310"/>
        <v>F</v>
      </c>
      <c r="X203" s="306" t="str">
        <f t="shared" ca="1" si="392"/>
        <v>Gb</v>
      </c>
      <c r="Y203" s="306" t="str">
        <f t="shared" ca="1" si="393"/>
        <v>A</v>
      </c>
      <c r="Z203" s="306" t="str">
        <f t="shared" ca="1" si="394"/>
        <v>Bb</v>
      </c>
      <c r="AA203" s="306" t="str">
        <f t="shared" ca="1" si="395"/>
        <v>Db</v>
      </c>
      <c r="AB203" s="306"/>
      <c r="AC203" s="306"/>
      <c r="AD203" s="307">
        <f t="shared" si="317"/>
        <v>68</v>
      </c>
      <c r="AE203" s="307">
        <f t="shared" ca="1" si="285"/>
        <v>70</v>
      </c>
      <c r="AF203" s="307">
        <f t="shared" ca="1" si="286"/>
        <v>169</v>
      </c>
      <c r="AG203" s="307">
        <f t="shared" ca="1" si="302"/>
        <v>65</v>
      </c>
      <c r="AH203" s="307">
        <f t="shared" ca="1" si="303"/>
        <v>164</v>
      </c>
      <c r="AI203" s="307">
        <f t="shared" ca="1" si="304"/>
        <v>166</v>
      </c>
      <c r="AJ203" s="307"/>
      <c r="AK203" s="307"/>
      <c r="AL203" s="294" t="str">
        <f t="shared" ref="AL203:AN204" si="399">_xlfn.CONCAT(V203," aug")</f>
        <v>D aug</v>
      </c>
      <c r="AM203" s="294" t="str">
        <f t="shared" ca="1" si="399"/>
        <v>F aug</v>
      </c>
      <c r="AN203" s="294" t="str">
        <f t="shared" ca="1" si="399"/>
        <v>Gb aug</v>
      </c>
      <c r="AO203" s="294" t="str">
        <f ca="1">_xlfn.CONCAT(Y203," aug")</f>
        <v>A aug</v>
      </c>
      <c r="AP203" s="294" t="str">
        <f ca="1">_xlfn.CONCAT(Z203," aug")</f>
        <v>Bb aug</v>
      </c>
      <c r="AQ203" s="294" t="str">
        <f ca="1">_xlfn.CONCAT(AA203," aug")</f>
        <v>Db aug</v>
      </c>
      <c r="AR203" s="294"/>
      <c r="AS203" s="294"/>
      <c r="AT203" s="294" t="str">
        <f t="shared" ca="1" si="397"/>
        <v/>
      </c>
      <c r="AU203" s="294" t="str">
        <f t="shared" ca="1" si="396"/>
        <v/>
      </c>
      <c r="AV203" s="294" t="str">
        <f t="shared" ca="1" si="396"/>
        <v/>
      </c>
      <c r="AW203" s="294" t="str">
        <f t="shared" ca="1" si="396"/>
        <v/>
      </c>
      <c r="AX203" s="294" t="str">
        <f t="shared" ca="1" si="396"/>
        <v/>
      </c>
      <c r="AY203" s="294">
        <f t="shared" ca="1" si="396"/>
        <v>1</v>
      </c>
      <c r="AZ203" s="294" t="str">
        <f t="shared" ca="1" si="396"/>
        <v/>
      </c>
      <c r="BA203" s="294" t="str">
        <f t="shared" ca="1" si="396"/>
        <v/>
      </c>
      <c r="BB203" s="294" t="str">
        <f t="shared" ca="1" si="396"/>
        <v/>
      </c>
      <c r="BC203" s="294" t="str">
        <f t="shared" ca="1" si="396"/>
        <v/>
      </c>
      <c r="BD203" s="294" t="str">
        <f t="shared" ca="1" si="396"/>
        <v/>
      </c>
      <c r="BE203" s="294" t="str">
        <f t="shared" ca="1" si="396"/>
        <v/>
      </c>
      <c r="BF203" s="289">
        <f t="shared" ca="1" si="318"/>
        <v>1</v>
      </c>
      <c r="BG203" s="302">
        <f t="shared" ca="1" si="319"/>
        <v>16.666666666666664</v>
      </c>
      <c r="BH203" s="289" t="str">
        <f t="shared" ca="1" si="320"/>
        <v/>
      </c>
      <c r="BI203" s="289" t="str">
        <f t="shared" ca="1" si="321"/>
        <v/>
      </c>
      <c r="BJ203" s="289" t="str">
        <f t="shared" ca="1" si="322"/>
        <v/>
      </c>
      <c r="BK203" s="289" t="str">
        <f t="shared" ca="1" si="323"/>
        <v/>
      </c>
      <c r="BL203" s="289" t="str">
        <f t="shared" ca="1" si="324"/>
        <v/>
      </c>
      <c r="BM203" s="289" t="str">
        <f t="shared" ca="1" si="325"/>
        <v/>
      </c>
      <c r="BN203" s="289" t="str">
        <f t="shared" ca="1" si="326"/>
        <v/>
      </c>
      <c r="BO203" s="289" t="str">
        <f t="shared" ca="1" si="327"/>
        <v/>
      </c>
      <c r="BP203" s="289"/>
      <c r="BQ203" s="83">
        <f t="shared" ca="1" si="338"/>
        <v>6</v>
      </c>
      <c r="BR203" s="82">
        <f t="shared" ca="1" si="339"/>
        <v>94</v>
      </c>
      <c r="BS203" s="83">
        <f t="shared" ca="1" si="340"/>
        <v>749</v>
      </c>
      <c r="BT203" s="52" t="str">
        <f t="shared" ca="1" si="383"/>
        <v>A758</v>
      </c>
      <c r="BU203" s="51"/>
      <c r="BV203" s="52" t="str">
        <f t="shared" ca="1" si="384"/>
        <v>A763</v>
      </c>
      <c r="BW203" s="84">
        <f ca="1">VLOOKUP($BJ$6,INDIRECT($BT203):$BP$861,2,FALSE)</f>
        <v>755</v>
      </c>
      <c r="BX203" s="79" t="str">
        <f t="shared" ca="1" si="369"/>
        <v>Neopolitan Major</v>
      </c>
      <c r="BY203" s="78" t="str">
        <f t="shared" ca="1" si="370"/>
        <v>Bb</v>
      </c>
      <c r="BZ203" s="78" t="str">
        <f t="shared" ca="1" si="371"/>
        <v>Bb</v>
      </c>
      <c r="CA203" s="78" t="str">
        <f t="shared" ca="1" si="372"/>
        <v>B</v>
      </c>
      <c r="CB203" s="78" t="str">
        <f t="shared" ca="1" si="373"/>
        <v>Db</v>
      </c>
      <c r="CC203" s="78" t="str">
        <f t="shared" ca="1" si="343"/>
        <v>Eb</v>
      </c>
      <c r="CD203" s="78" t="str">
        <f t="shared" ca="1" si="344"/>
        <v>F</v>
      </c>
      <c r="CE203" s="78" t="str">
        <f t="shared" ca="1" si="345"/>
        <v>G</v>
      </c>
      <c r="CF203" s="78" t="str">
        <f t="shared" ca="1" si="346"/>
        <v>A</v>
      </c>
      <c r="CG203" s="78" t="str">
        <f t="shared" ca="1" si="347"/>
        <v/>
      </c>
      <c r="CH203" s="79" t="str">
        <f t="shared" ca="1" si="348"/>
        <v>Bb min</v>
      </c>
      <c r="CI203" s="79" t="str">
        <f t="shared" ca="1" si="349"/>
        <v>B aug</v>
      </c>
      <c r="CJ203" s="79" t="str">
        <f t="shared" ca="1" si="350"/>
        <v>Db aug</v>
      </c>
      <c r="CK203" s="79" t="str">
        <f t="shared" ca="1" si="351"/>
        <v>Eb maj</v>
      </c>
      <c r="CL203" s="79" t="str">
        <f t="shared" ca="1" si="352"/>
        <v>F alt b</v>
      </c>
      <c r="CM203" s="79" t="str">
        <f t="shared" ca="1" si="353"/>
        <v>G dim</v>
      </c>
      <c r="CN203" s="79" t="str">
        <f t="shared" ca="1" si="354"/>
        <v>*B7</v>
      </c>
      <c r="CO203" s="79" t="str">
        <f t="shared" ca="1" si="355"/>
        <v/>
      </c>
      <c r="CP203" s="80">
        <f t="shared" ca="1" si="374"/>
        <v>42.857142857142854</v>
      </c>
      <c r="CQ203" s="78">
        <f t="shared" ca="1" si="375"/>
        <v>6</v>
      </c>
      <c r="DA203" s="81">
        <f t="shared" ca="1" si="387"/>
        <v>6</v>
      </c>
      <c r="DB203" s="82">
        <f t="shared" ca="1" si="388"/>
        <v>94</v>
      </c>
      <c r="DC203" s="83">
        <f t="shared" ca="1" si="389"/>
        <v>749</v>
      </c>
      <c r="DD203" s="52" t="str">
        <f t="shared" ca="1" si="385"/>
        <v>A758</v>
      </c>
      <c r="DE203" s="51"/>
      <c r="DF203" s="52" t="str">
        <f t="shared" ca="1" si="386"/>
        <v>A763</v>
      </c>
      <c r="DG203" s="84">
        <f ca="1">VLOOKUP($BJ$6,INDIRECT($BT203):$BP$861,2,FALSE)</f>
        <v>755</v>
      </c>
      <c r="DH203" s="79" t="str">
        <f t="shared" ca="1" si="376"/>
        <v>Neopolitan Major</v>
      </c>
      <c r="DI203" s="78" t="str">
        <f t="shared" ca="1" si="377"/>
        <v>Bb</v>
      </c>
      <c r="DJ203" s="78" t="str">
        <f t="shared" ca="1" si="378"/>
        <v>Bb</v>
      </c>
      <c r="DK203" s="78" t="str">
        <f t="shared" ca="1" si="379"/>
        <v>B</v>
      </c>
      <c r="DL203" s="78" t="str">
        <f t="shared" ca="1" si="380"/>
        <v>Db</v>
      </c>
      <c r="DM203" s="78" t="str">
        <f t="shared" ca="1" si="356"/>
        <v>Eb</v>
      </c>
      <c r="DN203" s="78" t="str">
        <f t="shared" ca="1" si="357"/>
        <v>F</v>
      </c>
      <c r="DO203" s="78" t="str">
        <f t="shared" ca="1" si="358"/>
        <v>G</v>
      </c>
      <c r="DP203" s="78" t="str">
        <f t="shared" ca="1" si="359"/>
        <v>A</v>
      </c>
      <c r="DQ203" s="78" t="str">
        <f t="shared" ca="1" si="360"/>
        <v/>
      </c>
      <c r="DR203" s="79" t="str">
        <f t="shared" ca="1" si="361"/>
        <v>Bb min</v>
      </c>
      <c r="DS203" s="79" t="str">
        <f t="shared" ca="1" si="362"/>
        <v>B aug</v>
      </c>
      <c r="DT203" s="79" t="str">
        <f t="shared" ca="1" si="363"/>
        <v>Db aug</v>
      </c>
      <c r="DU203" s="79" t="str">
        <f t="shared" ca="1" si="364"/>
        <v>Eb maj</v>
      </c>
      <c r="DV203" s="79" t="str">
        <f t="shared" ca="1" si="365"/>
        <v>F alt b</v>
      </c>
      <c r="DW203" s="79" t="str">
        <f t="shared" ca="1" si="366"/>
        <v>G dim</v>
      </c>
      <c r="DX203" s="79" t="str">
        <f t="shared" ca="1" si="367"/>
        <v>*B7</v>
      </c>
      <c r="DY203" s="79" t="str">
        <f t="shared" ca="1" si="368"/>
        <v/>
      </c>
      <c r="DZ203" s="80">
        <f t="shared" ca="1" si="381"/>
        <v>42.857142857142854</v>
      </c>
      <c r="EA203" s="78">
        <f t="shared" ca="1" si="382"/>
        <v>6</v>
      </c>
    </row>
    <row r="204" spans="1:131" s="85" customFormat="1" ht="16.2" thickBot="1" x14ac:dyDescent="0.35">
      <c r="A204" s="289">
        <f t="shared" ca="1" si="398"/>
        <v>7</v>
      </c>
      <c r="B204" s="306">
        <f t="shared" si="298"/>
        <v>196</v>
      </c>
      <c r="C204" s="307" t="s">
        <v>45</v>
      </c>
      <c r="D204" s="306" t="s">
        <v>73</v>
      </c>
      <c r="E204" s="306">
        <v>6</v>
      </c>
      <c r="F204" s="308">
        <v>1</v>
      </c>
      <c r="G204" s="308">
        <v>3</v>
      </c>
      <c r="H204" s="308">
        <v>1</v>
      </c>
      <c r="I204" s="308">
        <v>3</v>
      </c>
      <c r="J204" s="308">
        <v>1</v>
      </c>
      <c r="K204" s="308">
        <v>3</v>
      </c>
      <c r="L204" s="308"/>
      <c r="M204" s="308"/>
      <c r="N204" s="308">
        <f>SUM($F204:G204)</f>
        <v>4</v>
      </c>
      <c r="O204" s="308">
        <f>SUM($F204:H204)</f>
        <v>5</v>
      </c>
      <c r="P204" s="308">
        <f>SUM($F204:I204)</f>
        <v>8</v>
      </c>
      <c r="Q204" s="308">
        <f>SUM($F204:J204)</f>
        <v>9</v>
      </c>
      <c r="R204" s="308">
        <f>SUM($F204:K204)</f>
        <v>12</v>
      </c>
      <c r="S204" s="308"/>
      <c r="T204" s="308"/>
      <c r="U204" s="307"/>
      <c r="V204" s="306" t="str">
        <f t="shared" si="309"/>
        <v>D</v>
      </c>
      <c r="W204" s="306" t="str">
        <f t="shared" ca="1" si="310"/>
        <v>Eb</v>
      </c>
      <c r="X204" s="306" t="str">
        <f t="shared" ca="1" si="392"/>
        <v>Gb</v>
      </c>
      <c r="Y204" s="306" t="str">
        <f t="shared" ca="1" si="393"/>
        <v>G</v>
      </c>
      <c r="Z204" s="306" t="str">
        <f t="shared" ca="1" si="394"/>
        <v>Bb</v>
      </c>
      <c r="AA204" s="306" t="str">
        <f t="shared" ca="1" si="395"/>
        <v>B</v>
      </c>
      <c r="AB204" s="306"/>
      <c r="AC204" s="306"/>
      <c r="AD204" s="307">
        <f t="shared" si="317"/>
        <v>68</v>
      </c>
      <c r="AE204" s="307">
        <f t="shared" ca="1" si="285"/>
        <v>167</v>
      </c>
      <c r="AF204" s="307">
        <f t="shared" ca="1" si="286"/>
        <v>169</v>
      </c>
      <c r="AG204" s="307">
        <f t="shared" ca="1" si="302"/>
        <v>71</v>
      </c>
      <c r="AH204" s="307">
        <f t="shared" ca="1" si="303"/>
        <v>164</v>
      </c>
      <c r="AI204" s="307">
        <f t="shared" ca="1" si="304"/>
        <v>66</v>
      </c>
      <c r="AJ204" s="307"/>
      <c r="AK204" s="307"/>
      <c r="AL204" s="294" t="str">
        <f t="shared" si="399"/>
        <v>D aug</v>
      </c>
      <c r="AM204" s="294" t="str">
        <f t="shared" ca="1" si="399"/>
        <v>Eb aug</v>
      </c>
      <c r="AN204" s="294" t="str">
        <f t="shared" ca="1" si="399"/>
        <v>Gb aug</v>
      </c>
      <c r="AO204" s="294" t="str">
        <f ca="1">_xlfn.CONCAT(Y204," aug")</f>
        <v>G aug</v>
      </c>
      <c r="AP204" s="294" t="str">
        <f ca="1">_xlfn.CONCAT(Z204," aug")</f>
        <v>Bb aug</v>
      </c>
      <c r="AQ204" s="294" t="str">
        <f ca="1">_xlfn.CONCAT(AA204," aug")</f>
        <v>B aug</v>
      </c>
      <c r="AR204" s="294"/>
      <c r="AS204" s="294"/>
      <c r="AT204" s="294" t="str">
        <f t="shared" ca="1" si="397"/>
        <v/>
      </c>
      <c r="AU204" s="294" t="str">
        <f t="shared" ca="1" si="396"/>
        <v/>
      </c>
      <c r="AV204" s="294" t="str">
        <f t="shared" ca="1" si="396"/>
        <v/>
      </c>
      <c r="AW204" s="294">
        <f t="shared" ca="1" si="396"/>
        <v>1</v>
      </c>
      <c r="AX204" s="294" t="str">
        <f t="shared" ca="1" si="396"/>
        <v/>
      </c>
      <c r="AY204" s="294" t="str">
        <f t="shared" ca="1" si="396"/>
        <v/>
      </c>
      <c r="AZ204" s="294" t="str">
        <f t="shared" ca="1" si="396"/>
        <v/>
      </c>
      <c r="BA204" s="294">
        <f t="shared" ca="1" si="396"/>
        <v>1</v>
      </c>
      <c r="BB204" s="294" t="str">
        <f t="shared" ca="1" si="396"/>
        <v/>
      </c>
      <c r="BC204" s="294" t="str">
        <f t="shared" ca="1" si="396"/>
        <v/>
      </c>
      <c r="BD204" s="294" t="str">
        <f t="shared" ca="1" si="396"/>
        <v/>
      </c>
      <c r="BE204" s="294" t="str">
        <f t="shared" ca="1" si="396"/>
        <v/>
      </c>
      <c r="BF204" s="289">
        <f t="shared" ca="1" si="318"/>
        <v>2</v>
      </c>
      <c r="BG204" s="302">
        <f t="shared" ca="1" si="319"/>
        <v>33.333333333333329</v>
      </c>
      <c r="BH204" s="289">
        <f t="shared" ca="1" si="320"/>
        <v>7</v>
      </c>
      <c r="BI204" s="289" t="str">
        <f t="shared" ca="1" si="321"/>
        <v/>
      </c>
      <c r="BJ204" s="289" t="str">
        <f t="shared" ca="1" si="322"/>
        <v/>
      </c>
      <c r="BK204" s="289" t="str">
        <f t="shared" ca="1" si="323"/>
        <v/>
      </c>
      <c r="BL204" s="289" t="str">
        <f t="shared" ca="1" si="324"/>
        <v/>
      </c>
      <c r="BM204" s="289" t="str">
        <f t="shared" ca="1" si="325"/>
        <v/>
      </c>
      <c r="BN204" s="289" t="str">
        <f t="shared" ca="1" si="326"/>
        <v/>
      </c>
      <c r="BO204" s="289">
        <f t="shared" ca="1" si="327"/>
        <v>1</v>
      </c>
      <c r="BP204" s="289"/>
      <c r="BQ204" s="83">
        <f t="shared" ca="1" si="338"/>
        <v>6</v>
      </c>
      <c r="BR204" s="82">
        <f t="shared" ca="1" si="339"/>
        <v>95</v>
      </c>
      <c r="BS204" s="83">
        <f t="shared" ca="1" si="340"/>
        <v>755</v>
      </c>
      <c r="BT204" s="52" t="str">
        <f t="shared" ca="1" si="383"/>
        <v>A764</v>
      </c>
      <c r="BU204" s="51"/>
      <c r="BV204" s="52" t="str">
        <f t="shared" ca="1" si="384"/>
        <v>A773</v>
      </c>
      <c r="BW204" s="84">
        <f ca="1">VLOOKUP($BJ$6,INDIRECT($BT204):$BP$861,2,FALSE)</f>
        <v>765</v>
      </c>
      <c r="BX204" s="79" t="str">
        <f t="shared" ca="1" si="369"/>
        <v>Symmetrical Blues</v>
      </c>
      <c r="BY204" s="78" t="str">
        <f t="shared" ca="1" si="370"/>
        <v>Bb</v>
      </c>
      <c r="BZ204" s="78" t="str">
        <f t="shared" ca="1" si="371"/>
        <v>Bb</v>
      </c>
      <c r="CA204" s="78" t="str">
        <f t="shared" ca="1" si="372"/>
        <v>Db</v>
      </c>
      <c r="CB204" s="78" t="str">
        <f t="shared" ca="1" si="373"/>
        <v>Eb</v>
      </c>
      <c r="CC204" s="78" t="str">
        <f t="shared" ca="1" si="343"/>
        <v>E</v>
      </c>
      <c r="CD204" s="78" t="str">
        <f t="shared" ca="1" si="344"/>
        <v>F</v>
      </c>
      <c r="CE204" s="78" t="str">
        <f t="shared" ca="1" si="345"/>
        <v>G</v>
      </c>
      <c r="CF204" s="78" t="str">
        <f t="shared" ca="1" si="346"/>
        <v/>
      </c>
      <c r="CG204" s="78" t="str">
        <f t="shared" ca="1" si="347"/>
        <v/>
      </c>
      <c r="CH204" s="79" t="str">
        <f t="shared" ca="1" si="348"/>
        <v>Bb sus4</v>
      </c>
      <c r="CI204" s="79" t="str">
        <f t="shared" ca="1" si="349"/>
        <v>Db dim</v>
      </c>
      <c r="CJ204" s="79" t="str">
        <f t="shared" ca="1" si="350"/>
        <v>Eb sus2</v>
      </c>
      <c r="CK204" s="79" t="str">
        <f t="shared" ca="1" si="351"/>
        <v>*Db dim</v>
      </c>
      <c r="CL204" s="79" t="str">
        <f t="shared" ca="1" si="352"/>
        <v>F sus4/7</v>
      </c>
      <c r="CM204" s="79" t="str">
        <f t="shared" ca="1" si="353"/>
        <v>G sus6 -or- *Eb maj</v>
      </c>
      <c r="CN204" s="79" t="str">
        <f t="shared" ca="1" si="354"/>
        <v/>
      </c>
      <c r="CO204" s="79" t="str">
        <f t="shared" ca="1" si="355"/>
        <v/>
      </c>
      <c r="CP204" s="80">
        <f t="shared" ca="1" si="374"/>
        <v>50</v>
      </c>
      <c r="CQ204" s="78">
        <f t="shared" ca="1" si="375"/>
        <v>6</v>
      </c>
      <c r="DA204" s="81">
        <f t="shared" ca="1" si="387"/>
        <v>6</v>
      </c>
      <c r="DB204" s="82">
        <f t="shared" ca="1" si="388"/>
        <v>95</v>
      </c>
      <c r="DC204" s="83">
        <f t="shared" ca="1" si="389"/>
        <v>755</v>
      </c>
      <c r="DD204" s="52" t="str">
        <f t="shared" ca="1" si="385"/>
        <v>A764</v>
      </c>
      <c r="DE204" s="51"/>
      <c r="DF204" s="52" t="str">
        <f t="shared" ca="1" si="386"/>
        <v>A773</v>
      </c>
      <c r="DG204" s="84">
        <f ca="1">VLOOKUP($BJ$6,INDIRECT($BT204):$BP$861,2,FALSE)</f>
        <v>765</v>
      </c>
      <c r="DH204" s="79" t="str">
        <f t="shared" ca="1" si="376"/>
        <v>Symmetrical Blues</v>
      </c>
      <c r="DI204" s="78" t="str">
        <f t="shared" ca="1" si="377"/>
        <v>Bb</v>
      </c>
      <c r="DJ204" s="78" t="str">
        <f t="shared" ca="1" si="378"/>
        <v>Bb</v>
      </c>
      <c r="DK204" s="78" t="str">
        <f t="shared" ca="1" si="379"/>
        <v>Db</v>
      </c>
      <c r="DL204" s="78" t="str">
        <f t="shared" ca="1" si="380"/>
        <v>Eb</v>
      </c>
      <c r="DM204" s="78" t="str">
        <f t="shared" ca="1" si="356"/>
        <v>E</v>
      </c>
      <c r="DN204" s="78" t="str">
        <f t="shared" ca="1" si="357"/>
        <v>F</v>
      </c>
      <c r="DO204" s="78" t="str">
        <f t="shared" ca="1" si="358"/>
        <v>G</v>
      </c>
      <c r="DP204" s="78" t="str">
        <f t="shared" ca="1" si="359"/>
        <v/>
      </c>
      <c r="DQ204" s="78" t="str">
        <f t="shared" ca="1" si="360"/>
        <v/>
      </c>
      <c r="DR204" s="79" t="str">
        <f t="shared" ca="1" si="361"/>
        <v>Bb sus4</v>
      </c>
      <c r="DS204" s="79" t="str">
        <f t="shared" ca="1" si="362"/>
        <v>Db dim</v>
      </c>
      <c r="DT204" s="79" t="str">
        <f t="shared" ca="1" si="363"/>
        <v>Eb sus2</v>
      </c>
      <c r="DU204" s="79" t="str">
        <f t="shared" ca="1" si="364"/>
        <v>*Db dim</v>
      </c>
      <c r="DV204" s="79" t="str">
        <f t="shared" ca="1" si="365"/>
        <v>F sus4/7</v>
      </c>
      <c r="DW204" s="79" t="str">
        <f t="shared" ca="1" si="366"/>
        <v>G sus6 -or- *Eb maj</v>
      </c>
      <c r="DX204" s="79" t="str">
        <f t="shared" ca="1" si="367"/>
        <v/>
      </c>
      <c r="DY204" s="79" t="str">
        <f t="shared" ca="1" si="368"/>
        <v/>
      </c>
      <c r="DZ204" s="80">
        <f t="shared" ca="1" si="381"/>
        <v>50</v>
      </c>
      <c r="EA204" s="78">
        <f t="shared" ca="1" si="382"/>
        <v>6</v>
      </c>
    </row>
    <row r="205" spans="1:131" s="85" customFormat="1" ht="16.2" thickBot="1" x14ac:dyDescent="0.35">
      <c r="A205" s="289">
        <f t="shared" ca="1" si="398"/>
        <v>7</v>
      </c>
      <c r="B205" s="306">
        <f t="shared" si="298"/>
        <v>197</v>
      </c>
      <c r="C205" s="307" t="s">
        <v>46</v>
      </c>
      <c r="D205" s="306" t="s">
        <v>73</v>
      </c>
      <c r="E205" s="306">
        <v>6</v>
      </c>
      <c r="F205" s="308">
        <v>3</v>
      </c>
      <c r="G205" s="308">
        <v>2</v>
      </c>
      <c r="H205" s="308">
        <v>1</v>
      </c>
      <c r="I205" s="308">
        <v>1</v>
      </c>
      <c r="J205" s="308">
        <v>2</v>
      </c>
      <c r="K205" s="308">
        <v>3</v>
      </c>
      <c r="L205" s="308"/>
      <c r="M205" s="308"/>
      <c r="N205" s="308">
        <f>SUM($F205:G205)</f>
        <v>5</v>
      </c>
      <c r="O205" s="308">
        <f>SUM($F205:H205)</f>
        <v>6</v>
      </c>
      <c r="P205" s="308">
        <f>SUM($F205:I205)</f>
        <v>7</v>
      </c>
      <c r="Q205" s="308">
        <f>SUM($F205:J205)</f>
        <v>9</v>
      </c>
      <c r="R205" s="308">
        <f>SUM($F205:K205)</f>
        <v>12</v>
      </c>
      <c r="S205" s="308"/>
      <c r="T205" s="308"/>
      <c r="U205" s="307"/>
      <c r="V205" s="306" t="str">
        <f t="shared" si="309"/>
        <v>D</v>
      </c>
      <c r="W205" s="306" t="str">
        <f t="shared" ca="1" si="310"/>
        <v>F</v>
      </c>
      <c r="X205" s="306" t="str">
        <f t="shared" ca="1" si="392"/>
        <v>G</v>
      </c>
      <c r="Y205" s="306" t="str">
        <f t="shared" ca="1" si="393"/>
        <v>Ab</v>
      </c>
      <c r="Z205" s="306" t="str">
        <f t="shared" ca="1" si="394"/>
        <v>A</v>
      </c>
      <c r="AA205" s="306" t="str">
        <f t="shared" ca="1" si="395"/>
        <v>B</v>
      </c>
      <c r="AB205" s="306"/>
      <c r="AC205" s="306"/>
      <c r="AD205" s="307">
        <f t="shared" si="317"/>
        <v>68</v>
      </c>
      <c r="AE205" s="307">
        <f t="shared" ca="1" si="285"/>
        <v>70</v>
      </c>
      <c r="AF205" s="307">
        <f t="shared" ca="1" si="286"/>
        <v>71</v>
      </c>
      <c r="AG205" s="307">
        <f t="shared" ca="1" si="302"/>
        <v>163</v>
      </c>
      <c r="AH205" s="307">
        <f t="shared" ca="1" si="303"/>
        <v>65</v>
      </c>
      <c r="AI205" s="307">
        <f t="shared" ca="1" si="304"/>
        <v>66</v>
      </c>
      <c r="AJ205" s="307"/>
      <c r="AK205" s="307"/>
      <c r="AL205" s="294" t="str">
        <f>_xlfn.CONCAT(V205," sus4")</f>
        <v>D sus4</v>
      </c>
      <c r="AM205" s="294" t="str">
        <f ca="1">_xlfn.CONCAT(W205," dim")</f>
        <v>F dim</v>
      </c>
      <c r="AN205" s="294" t="str">
        <f ca="1">_xlfn.CONCAT(X205," sus2")</f>
        <v>G sus2</v>
      </c>
      <c r="AO205" s="301" t="str">
        <f ca="1">_xlfn.CONCAT("*",W205," dim")</f>
        <v>*F dim</v>
      </c>
      <c r="AP205" s="294" t="str">
        <f ca="1">_xlfn.CONCAT(Z205," sus4/7")</f>
        <v>A sus4/7</v>
      </c>
      <c r="AQ205" s="301" t="str">
        <f ca="1">_xlfn.CONCAT(AA205," sus6 -or- *",X205," maj")</f>
        <v>B sus6 -or- *G maj</v>
      </c>
      <c r="AR205" s="294"/>
      <c r="AS205" s="294"/>
      <c r="AT205" s="294" t="str">
        <f t="shared" ca="1" si="397"/>
        <v/>
      </c>
      <c r="AU205" s="294" t="str">
        <f t="shared" ca="1" si="396"/>
        <v/>
      </c>
      <c r="AV205" s="294" t="str">
        <f t="shared" ca="1" si="396"/>
        <v/>
      </c>
      <c r="AW205" s="294" t="str">
        <f t="shared" ca="1" si="396"/>
        <v/>
      </c>
      <c r="AX205" s="294" t="str">
        <f t="shared" ca="1" si="396"/>
        <v/>
      </c>
      <c r="AY205" s="294">
        <f t="shared" ca="1" si="396"/>
        <v>1</v>
      </c>
      <c r="AZ205" s="294" t="str">
        <f t="shared" ca="1" si="396"/>
        <v/>
      </c>
      <c r="BA205" s="294">
        <f t="shared" ca="1" si="396"/>
        <v>1</v>
      </c>
      <c r="BB205" s="294" t="str">
        <f t="shared" ca="1" si="396"/>
        <v/>
      </c>
      <c r="BC205" s="294" t="str">
        <f t="shared" ca="1" si="396"/>
        <v/>
      </c>
      <c r="BD205" s="294" t="str">
        <f t="shared" ca="1" si="396"/>
        <v/>
      </c>
      <c r="BE205" s="294" t="str">
        <f t="shared" ca="1" si="396"/>
        <v/>
      </c>
      <c r="BF205" s="289">
        <f t="shared" ca="1" si="318"/>
        <v>2</v>
      </c>
      <c r="BG205" s="302">
        <f t="shared" ca="1" si="319"/>
        <v>33.333333333333329</v>
      </c>
      <c r="BH205" s="289">
        <f t="shared" ca="1" si="320"/>
        <v>7</v>
      </c>
      <c r="BI205" s="289" t="str">
        <f t="shared" ca="1" si="321"/>
        <v/>
      </c>
      <c r="BJ205" s="289" t="str">
        <f t="shared" ca="1" si="322"/>
        <v/>
      </c>
      <c r="BK205" s="289" t="str">
        <f t="shared" ca="1" si="323"/>
        <v/>
      </c>
      <c r="BL205" s="289" t="str">
        <f t="shared" ca="1" si="324"/>
        <v/>
      </c>
      <c r="BM205" s="289" t="str">
        <f t="shared" ca="1" si="325"/>
        <v/>
      </c>
      <c r="BN205" s="289" t="str">
        <f t="shared" ca="1" si="326"/>
        <v/>
      </c>
      <c r="BO205" s="289">
        <f t="shared" ca="1" si="327"/>
        <v>1</v>
      </c>
      <c r="BP205" s="289"/>
      <c r="BQ205" s="83">
        <f t="shared" ca="1" si="338"/>
        <v>6</v>
      </c>
      <c r="BR205" s="82">
        <f t="shared" ca="1" si="339"/>
        <v>96</v>
      </c>
      <c r="BS205" s="83">
        <f t="shared" ca="1" si="340"/>
        <v>765</v>
      </c>
      <c r="BT205" s="52" t="str">
        <f t="shared" ca="1" si="383"/>
        <v>A774</v>
      </c>
      <c r="BU205" s="51"/>
      <c r="BV205" s="52" t="str">
        <f t="shared" ca="1" si="384"/>
        <v>A811</v>
      </c>
      <c r="BW205" s="84">
        <f ca="1">VLOOKUP($BJ$6,INDIRECT($BT205):$BP$861,2,FALSE)</f>
        <v>803</v>
      </c>
      <c r="BX205" s="79" t="str">
        <f t="shared" ca="1" si="369"/>
        <v>Lydian 2 5</v>
      </c>
      <c r="BY205" s="78" t="str">
        <f t="shared" ca="1" si="370"/>
        <v>B</v>
      </c>
      <c r="BZ205" s="78" t="str">
        <f t="shared" ca="1" si="371"/>
        <v>B</v>
      </c>
      <c r="CA205" s="78" t="str">
        <f t="shared" ca="1" si="372"/>
        <v>D</v>
      </c>
      <c r="CB205" s="78" t="str">
        <f t="shared" ca="1" si="373"/>
        <v>Eb</v>
      </c>
      <c r="CC205" s="78" t="str">
        <f t="shared" ca="1" si="343"/>
        <v>F</v>
      </c>
      <c r="CD205" s="78" t="str">
        <f t="shared" ca="1" si="344"/>
        <v>G</v>
      </c>
      <c r="CE205" s="78" t="str">
        <f t="shared" ca="1" si="345"/>
        <v>Ab</v>
      </c>
      <c r="CF205" s="78" t="str">
        <f t="shared" ca="1" si="346"/>
        <v>Bb</v>
      </c>
      <c r="CG205" s="78" t="str">
        <f t="shared" ca="1" si="347"/>
        <v/>
      </c>
      <c r="CH205" s="79" t="str">
        <f t="shared" ca="1" si="348"/>
        <v>B aug</v>
      </c>
      <c r="CI205" s="79" t="str">
        <f t="shared" ca="1" si="349"/>
        <v>D dim</v>
      </c>
      <c r="CJ205" s="79" t="str">
        <f t="shared" ca="1" si="350"/>
        <v>Eb maj</v>
      </c>
      <c r="CK205" s="79" t="str">
        <f t="shared" ca="1" si="351"/>
        <v>F dim</v>
      </c>
      <c r="CL205" s="79" t="str">
        <f t="shared" ca="1" si="352"/>
        <v>G min</v>
      </c>
      <c r="CM205" s="79" t="str">
        <f t="shared" ca="1" si="353"/>
        <v>Ab min</v>
      </c>
      <c r="CN205" s="79" t="str">
        <f t="shared" ca="1" si="354"/>
        <v>Bb maj</v>
      </c>
      <c r="CO205" s="79" t="str">
        <f t="shared" ca="1" si="355"/>
        <v/>
      </c>
      <c r="CP205" s="80">
        <f t="shared" ca="1" si="374"/>
        <v>42.857142857142854</v>
      </c>
      <c r="CQ205" s="78">
        <f t="shared" ca="1" si="375"/>
        <v>6</v>
      </c>
      <c r="DA205" s="81">
        <f t="shared" ca="1" si="387"/>
        <v>6</v>
      </c>
      <c r="DB205" s="82">
        <f t="shared" ca="1" si="388"/>
        <v>96</v>
      </c>
      <c r="DC205" s="83">
        <f t="shared" ca="1" si="389"/>
        <v>765</v>
      </c>
      <c r="DD205" s="52" t="str">
        <f t="shared" ca="1" si="385"/>
        <v>A774</v>
      </c>
      <c r="DE205" s="51"/>
      <c r="DF205" s="52" t="str">
        <f t="shared" ca="1" si="386"/>
        <v>A811</v>
      </c>
      <c r="DG205" s="84">
        <f ca="1">VLOOKUP($BJ$6,INDIRECT($BT205):$BP$861,2,FALSE)</f>
        <v>803</v>
      </c>
      <c r="DH205" s="79" t="str">
        <f t="shared" ca="1" si="376"/>
        <v>Lydian 2 5</v>
      </c>
      <c r="DI205" s="78" t="str">
        <f t="shared" ca="1" si="377"/>
        <v>B</v>
      </c>
      <c r="DJ205" s="78" t="str">
        <f t="shared" ca="1" si="378"/>
        <v>B</v>
      </c>
      <c r="DK205" s="78" t="str">
        <f t="shared" ca="1" si="379"/>
        <v>D</v>
      </c>
      <c r="DL205" s="78" t="str">
        <f t="shared" ca="1" si="380"/>
        <v>Eb</v>
      </c>
      <c r="DM205" s="78" t="str">
        <f t="shared" ca="1" si="356"/>
        <v>F</v>
      </c>
      <c r="DN205" s="78" t="str">
        <f t="shared" ca="1" si="357"/>
        <v>G</v>
      </c>
      <c r="DO205" s="78" t="str">
        <f t="shared" ca="1" si="358"/>
        <v>Ab</v>
      </c>
      <c r="DP205" s="78" t="str">
        <f t="shared" ca="1" si="359"/>
        <v>Bb</v>
      </c>
      <c r="DQ205" s="78" t="str">
        <f t="shared" ca="1" si="360"/>
        <v/>
      </c>
      <c r="DR205" s="79" t="str">
        <f t="shared" ca="1" si="361"/>
        <v>B aug</v>
      </c>
      <c r="DS205" s="79" t="str">
        <f t="shared" ca="1" si="362"/>
        <v>D dim</v>
      </c>
      <c r="DT205" s="79" t="str">
        <f t="shared" ca="1" si="363"/>
        <v>Eb maj</v>
      </c>
      <c r="DU205" s="79" t="str">
        <f t="shared" ca="1" si="364"/>
        <v>F dim</v>
      </c>
      <c r="DV205" s="79" t="str">
        <f t="shared" ca="1" si="365"/>
        <v>G min</v>
      </c>
      <c r="DW205" s="79" t="str">
        <f t="shared" ca="1" si="366"/>
        <v>Ab min</v>
      </c>
      <c r="DX205" s="79" t="str">
        <f t="shared" ca="1" si="367"/>
        <v>Bb maj</v>
      </c>
      <c r="DY205" s="79" t="str">
        <f t="shared" ca="1" si="368"/>
        <v/>
      </c>
      <c r="DZ205" s="80">
        <f t="shared" ca="1" si="381"/>
        <v>42.857142857142854</v>
      </c>
      <c r="EA205" s="78">
        <f t="shared" ca="1" si="382"/>
        <v>6</v>
      </c>
    </row>
    <row r="206" spans="1:131" s="85" customFormat="1" ht="16.2" thickBot="1" x14ac:dyDescent="0.35">
      <c r="A206" s="289">
        <f t="shared" ca="1" si="398"/>
        <v>7</v>
      </c>
      <c r="B206" s="306">
        <f t="shared" si="298"/>
        <v>198</v>
      </c>
      <c r="C206" s="307" t="s">
        <v>47</v>
      </c>
      <c r="D206" s="306" t="s">
        <v>73</v>
      </c>
      <c r="E206" s="306">
        <v>6</v>
      </c>
      <c r="F206" s="308">
        <v>1</v>
      </c>
      <c r="G206" s="308">
        <v>2</v>
      </c>
      <c r="H206" s="308">
        <v>3</v>
      </c>
      <c r="I206" s="308">
        <v>3</v>
      </c>
      <c r="J206" s="308">
        <v>2</v>
      </c>
      <c r="K206" s="308">
        <v>1</v>
      </c>
      <c r="L206" s="308"/>
      <c r="M206" s="308"/>
      <c r="N206" s="308">
        <f>SUM($F206:G206)</f>
        <v>3</v>
      </c>
      <c r="O206" s="308">
        <f>SUM($F206:H206)</f>
        <v>6</v>
      </c>
      <c r="P206" s="308">
        <f>SUM($F206:I206)</f>
        <v>9</v>
      </c>
      <c r="Q206" s="308">
        <f>SUM($F206:J206)</f>
        <v>11</v>
      </c>
      <c r="R206" s="308">
        <f>SUM($F206:K206)</f>
        <v>12</v>
      </c>
      <c r="S206" s="308"/>
      <c r="T206" s="308"/>
      <c r="U206" s="307"/>
      <c r="V206" s="306" t="str">
        <f t="shared" si="309"/>
        <v>D</v>
      </c>
      <c r="W206" s="306" t="str">
        <f t="shared" ca="1" si="310"/>
        <v>Eb</v>
      </c>
      <c r="X206" s="306" t="str">
        <f t="shared" ca="1" si="392"/>
        <v>F</v>
      </c>
      <c r="Y206" s="306" t="str">
        <f t="shared" ca="1" si="393"/>
        <v>Ab</v>
      </c>
      <c r="Z206" s="306" t="str">
        <f t="shared" ca="1" si="394"/>
        <v>B</v>
      </c>
      <c r="AA206" s="306" t="str">
        <f t="shared" ca="1" si="395"/>
        <v>Db</v>
      </c>
      <c r="AB206" s="306"/>
      <c r="AC206" s="306"/>
      <c r="AD206" s="307">
        <f t="shared" si="317"/>
        <v>68</v>
      </c>
      <c r="AE206" s="307">
        <f t="shared" ca="1" si="285"/>
        <v>167</v>
      </c>
      <c r="AF206" s="307">
        <f t="shared" ca="1" si="286"/>
        <v>70</v>
      </c>
      <c r="AG206" s="307">
        <f t="shared" ca="1" si="302"/>
        <v>163</v>
      </c>
      <c r="AH206" s="307">
        <f t="shared" ca="1" si="303"/>
        <v>66</v>
      </c>
      <c r="AI206" s="307">
        <f t="shared" ca="1" si="304"/>
        <v>166</v>
      </c>
      <c r="AJ206" s="307"/>
      <c r="AK206" s="307"/>
      <c r="AL206" s="301" t="str">
        <f ca="1">_xlfn.CONCAT(V206," min6 -or- *",Z206," dim")</f>
        <v>D min6 -or- *B dim</v>
      </c>
      <c r="AM206" s="294" t="str">
        <f ca="1">_xlfn.CONCAT(W206," sus4/7")</f>
        <v>Eb sus4/7</v>
      </c>
      <c r="AN206" s="301" t="str">
        <f ca="1">_xlfn.CONCAT("*",Z206," dim")</f>
        <v>*B dim</v>
      </c>
      <c r="AO206" s="294" t="str">
        <f ca="1">_xlfn.CONCAT(Y206," sus4")</f>
        <v>Ab sus4</v>
      </c>
      <c r="AP206" s="294" t="str">
        <f ca="1">_xlfn.CONCAT(Z206," dim")</f>
        <v>B dim</v>
      </c>
      <c r="AQ206" s="294" t="str">
        <f ca="1">_xlfn.CONCAT(AA206," sus2")</f>
        <v>Db sus2</v>
      </c>
      <c r="AR206" s="294"/>
      <c r="AS206" s="294"/>
      <c r="AT206" s="294" t="str">
        <f t="shared" ca="1" si="397"/>
        <v/>
      </c>
      <c r="AU206" s="294" t="str">
        <f t="shared" ca="1" si="396"/>
        <v/>
      </c>
      <c r="AV206" s="294" t="str">
        <f t="shared" ca="1" si="396"/>
        <v/>
      </c>
      <c r="AW206" s="294">
        <f t="shared" ca="1" si="396"/>
        <v>1</v>
      </c>
      <c r="AX206" s="294" t="str">
        <f t="shared" ca="1" si="396"/>
        <v/>
      </c>
      <c r="AY206" s="294">
        <f t="shared" ca="1" si="396"/>
        <v>1</v>
      </c>
      <c r="AZ206" s="294" t="str">
        <f t="shared" ca="1" si="396"/>
        <v/>
      </c>
      <c r="BA206" s="294" t="str">
        <f t="shared" ca="1" si="396"/>
        <v/>
      </c>
      <c r="BB206" s="294" t="str">
        <f t="shared" ca="1" si="396"/>
        <v/>
      </c>
      <c r="BC206" s="294" t="str">
        <f t="shared" ca="1" si="396"/>
        <v/>
      </c>
      <c r="BD206" s="294" t="str">
        <f t="shared" ca="1" si="396"/>
        <v/>
      </c>
      <c r="BE206" s="294" t="str">
        <f t="shared" ca="1" si="396"/>
        <v/>
      </c>
      <c r="BF206" s="289">
        <f t="shared" ca="1" si="318"/>
        <v>2</v>
      </c>
      <c r="BG206" s="302">
        <f t="shared" ca="1" si="319"/>
        <v>33.333333333333329</v>
      </c>
      <c r="BH206" s="289">
        <f t="shared" ca="1" si="320"/>
        <v>7</v>
      </c>
      <c r="BI206" s="289" t="str">
        <f t="shared" ca="1" si="321"/>
        <v/>
      </c>
      <c r="BJ206" s="289" t="str">
        <f t="shared" ca="1" si="322"/>
        <v/>
      </c>
      <c r="BK206" s="289" t="str">
        <f t="shared" ca="1" si="323"/>
        <v/>
      </c>
      <c r="BL206" s="289" t="str">
        <f t="shared" ca="1" si="324"/>
        <v/>
      </c>
      <c r="BM206" s="289" t="str">
        <f t="shared" ca="1" si="325"/>
        <v/>
      </c>
      <c r="BN206" s="289" t="str">
        <f t="shared" ca="1" si="326"/>
        <v/>
      </c>
      <c r="BO206" s="289">
        <f t="shared" ca="1" si="327"/>
        <v>1</v>
      </c>
      <c r="BP206" s="289"/>
      <c r="BQ206" s="83">
        <f t="shared" ca="1" si="338"/>
        <v>6</v>
      </c>
      <c r="BR206" s="82">
        <f t="shared" ca="1" si="339"/>
        <v>97</v>
      </c>
      <c r="BS206" s="83">
        <f t="shared" ca="1" si="340"/>
        <v>803</v>
      </c>
      <c r="BT206" s="52" t="str">
        <f t="shared" ca="1" si="383"/>
        <v>A812</v>
      </c>
      <c r="BU206" s="51"/>
      <c r="BV206" s="52" t="str">
        <f t="shared" ca="1" si="384"/>
        <v>A814</v>
      </c>
      <c r="BW206" s="84">
        <f ca="1">VLOOKUP($BJ$6,INDIRECT($BT206):$BP$861,2,FALSE)</f>
        <v>806</v>
      </c>
      <c r="BX206" s="79" t="str">
        <f t="shared" ca="1" si="369"/>
        <v>Augmented Lydian</v>
      </c>
      <c r="BY206" s="78" t="str">
        <f t="shared" ca="1" si="370"/>
        <v>B</v>
      </c>
      <c r="BZ206" s="78" t="str">
        <f t="shared" ca="1" si="371"/>
        <v>B</v>
      </c>
      <c r="CA206" s="78" t="str">
        <f t="shared" ca="1" si="372"/>
        <v>Db</v>
      </c>
      <c r="CB206" s="78" t="str">
        <f t="shared" ca="1" si="373"/>
        <v>Eb</v>
      </c>
      <c r="CC206" s="78" t="str">
        <f t="shared" ca="1" si="343"/>
        <v>F</v>
      </c>
      <c r="CD206" s="78" t="str">
        <f t="shared" ca="1" si="344"/>
        <v>G</v>
      </c>
      <c r="CE206" s="78" t="str">
        <f t="shared" ca="1" si="345"/>
        <v>Ab</v>
      </c>
      <c r="CF206" s="78" t="str">
        <f t="shared" ca="1" si="346"/>
        <v>Bb</v>
      </c>
      <c r="CG206" s="78" t="str">
        <f t="shared" ca="1" si="347"/>
        <v/>
      </c>
      <c r="CH206" s="79" t="str">
        <f t="shared" ca="1" si="348"/>
        <v>B aug</v>
      </c>
      <c r="CI206" s="79" t="str">
        <f t="shared" ca="1" si="349"/>
        <v>Db maj</v>
      </c>
      <c r="CJ206" s="79" t="str">
        <f t="shared" ca="1" si="350"/>
        <v>Eb maj</v>
      </c>
      <c r="CK206" s="79" t="str">
        <f t="shared" ca="1" si="351"/>
        <v>F dim</v>
      </c>
      <c r="CL206" s="79" t="str">
        <f t="shared" ca="1" si="352"/>
        <v>G dim</v>
      </c>
      <c r="CM206" s="79" t="str">
        <f t="shared" ca="1" si="353"/>
        <v>Ab min</v>
      </c>
      <c r="CN206" s="79" t="str">
        <f t="shared" ca="1" si="354"/>
        <v>Bb min</v>
      </c>
      <c r="CO206" s="79" t="str">
        <f t="shared" ca="1" si="355"/>
        <v/>
      </c>
      <c r="CP206" s="80">
        <f t="shared" ca="1" si="374"/>
        <v>42.857142857142854</v>
      </c>
      <c r="CQ206" s="78">
        <f t="shared" ca="1" si="375"/>
        <v>6</v>
      </c>
      <c r="DA206" s="81">
        <f t="shared" ca="1" si="387"/>
        <v>6</v>
      </c>
      <c r="DB206" s="82">
        <f t="shared" ca="1" si="388"/>
        <v>97</v>
      </c>
      <c r="DC206" s="83">
        <f t="shared" ca="1" si="389"/>
        <v>803</v>
      </c>
      <c r="DD206" s="52" t="str">
        <f t="shared" ca="1" si="385"/>
        <v>A812</v>
      </c>
      <c r="DE206" s="51"/>
      <c r="DF206" s="52" t="str">
        <f t="shared" ca="1" si="386"/>
        <v>A814</v>
      </c>
      <c r="DG206" s="84">
        <f ca="1">VLOOKUP($BJ$6,INDIRECT($BT206):$BP$861,2,FALSE)</f>
        <v>806</v>
      </c>
      <c r="DH206" s="79" t="str">
        <f t="shared" ca="1" si="376"/>
        <v>Augmented Lydian</v>
      </c>
      <c r="DI206" s="78" t="str">
        <f t="shared" ca="1" si="377"/>
        <v>B</v>
      </c>
      <c r="DJ206" s="78" t="str">
        <f t="shared" ca="1" si="378"/>
        <v>B</v>
      </c>
      <c r="DK206" s="78" t="str">
        <f t="shared" ca="1" si="379"/>
        <v>Db</v>
      </c>
      <c r="DL206" s="78" t="str">
        <f t="shared" ca="1" si="380"/>
        <v>Eb</v>
      </c>
      <c r="DM206" s="78" t="str">
        <f t="shared" ca="1" si="356"/>
        <v>F</v>
      </c>
      <c r="DN206" s="78" t="str">
        <f t="shared" ca="1" si="357"/>
        <v>G</v>
      </c>
      <c r="DO206" s="78" t="str">
        <f t="shared" ca="1" si="358"/>
        <v>Ab</v>
      </c>
      <c r="DP206" s="78" t="str">
        <f t="shared" ca="1" si="359"/>
        <v>Bb</v>
      </c>
      <c r="DQ206" s="78" t="str">
        <f t="shared" ca="1" si="360"/>
        <v/>
      </c>
      <c r="DR206" s="79" t="str">
        <f t="shared" ca="1" si="361"/>
        <v>B aug</v>
      </c>
      <c r="DS206" s="79" t="str">
        <f t="shared" ca="1" si="362"/>
        <v>Db maj</v>
      </c>
      <c r="DT206" s="79" t="str">
        <f t="shared" ca="1" si="363"/>
        <v>Eb maj</v>
      </c>
      <c r="DU206" s="79" t="str">
        <f t="shared" ca="1" si="364"/>
        <v>F dim</v>
      </c>
      <c r="DV206" s="79" t="str">
        <f t="shared" ca="1" si="365"/>
        <v>G dim</v>
      </c>
      <c r="DW206" s="79" t="str">
        <f t="shared" ca="1" si="366"/>
        <v>Ab min</v>
      </c>
      <c r="DX206" s="79" t="str">
        <f t="shared" ca="1" si="367"/>
        <v>Bb min</v>
      </c>
      <c r="DY206" s="79" t="str">
        <f t="shared" ca="1" si="368"/>
        <v/>
      </c>
      <c r="DZ206" s="80">
        <f t="shared" ca="1" si="381"/>
        <v>42.857142857142854</v>
      </c>
      <c r="EA206" s="78">
        <f t="shared" ca="1" si="382"/>
        <v>6</v>
      </c>
    </row>
    <row r="207" spans="1:131" s="85" customFormat="1" ht="16.2" thickBot="1" x14ac:dyDescent="0.35">
      <c r="A207" s="289" t="str">
        <f t="shared" ca="1" si="398"/>
        <v/>
      </c>
      <c r="B207" s="306">
        <f t="shared" si="298"/>
        <v>199</v>
      </c>
      <c r="C207" s="307" t="s">
        <v>48</v>
      </c>
      <c r="D207" s="306" t="s">
        <v>73</v>
      </c>
      <c r="E207" s="306">
        <v>6</v>
      </c>
      <c r="F207" s="308">
        <v>2</v>
      </c>
      <c r="G207" s="308">
        <v>2</v>
      </c>
      <c r="H207" s="308">
        <v>2</v>
      </c>
      <c r="I207" s="308">
        <v>3</v>
      </c>
      <c r="J207" s="308">
        <v>1</v>
      </c>
      <c r="K207" s="308">
        <v>2</v>
      </c>
      <c r="L207" s="308"/>
      <c r="M207" s="308"/>
      <c r="N207" s="308">
        <f>SUM($F207:G207)</f>
        <v>4</v>
      </c>
      <c r="O207" s="308">
        <f>SUM($F207:H207)</f>
        <v>6</v>
      </c>
      <c r="P207" s="308">
        <f>SUM($F207:I207)</f>
        <v>9</v>
      </c>
      <c r="Q207" s="308">
        <f>SUM($F207:J207)</f>
        <v>10</v>
      </c>
      <c r="R207" s="308">
        <f>SUM($F207:K207)</f>
        <v>12</v>
      </c>
      <c r="S207" s="308"/>
      <c r="T207" s="308"/>
      <c r="U207" s="307"/>
      <c r="V207" s="306" t="str">
        <f t="shared" si="309"/>
        <v>D</v>
      </c>
      <c r="W207" s="306" t="str">
        <f t="shared" ca="1" si="310"/>
        <v>E</v>
      </c>
      <c r="X207" s="306" t="str">
        <f t="shared" ca="1" si="392"/>
        <v>Gb</v>
      </c>
      <c r="Y207" s="306" t="str">
        <f t="shared" ca="1" si="393"/>
        <v>Ab</v>
      </c>
      <c r="Z207" s="306" t="str">
        <f t="shared" ca="1" si="394"/>
        <v>B</v>
      </c>
      <c r="AA207" s="306" t="str">
        <f t="shared" ca="1" si="395"/>
        <v>C</v>
      </c>
      <c r="AB207" s="306"/>
      <c r="AC207" s="306"/>
      <c r="AD207" s="307">
        <f t="shared" si="317"/>
        <v>68</v>
      </c>
      <c r="AE207" s="307">
        <f t="shared" ca="1" si="285"/>
        <v>69</v>
      </c>
      <c r="AF207" s="307">
        <f t="shared" ca="1" si="286"/>
        <v>169</v>
      </c>
      <c r="AG207" s="307">
        <f t="shared" ca="1" si="302"/>
        <v>163</v>
      </c>
      <c r="AH207" s="307">
        <f t="shared" ca="1" si="303"/>
        <v>66</v>
      </c>
      <c r="AI207" s="307">
        <f t="shared" ca="1" si="304"/>
        <v>67</v>
      </c>
      <c r="AJ207" s="307"/>
      <c r="AK207" s="307"/>
      <c r="AL207" s="301" t="str">
        <f ca="1">_xlfn.CONCAT(V207,"6 -or- *",Z207," min")</f>
        <v>D6 -or- *B min</v>
      </c>
      <c r="AM207" s="294" t="str">
        <f ca="1">_xlfn.CONCAT(W207," aug")</f>
        <v>E aug</v>
      </c>
      <c r="AN207" s="301" t="str">
        <f ca="1">_xlfn.CONCAT("*",Z207," min")</f>
        <v>*B min</v>
      </c>
      <c r="AO207" s="294" t="str">
        <f ca="1">_xlfn.CONCAT(Y207," aug")</f>
        <v>Ab aug</v>
      </c>
      <c r="AP207" s="294" t="str">
        <f ca="1">_xlfn.CONCAT(Z207," min")</f>
        <v>B min</v>
      </c>
      <c r="AQ207" s="294" t="str">
        <f ca="1">_xlfn.CONCAT(AA207," aug")</f>
        <v>C aug</v>
      </c>
      <c r="AR207" s="294"/>
      <c r="AS207" s="294"/>
      <c r="AT207" s="294" t="str">
        <f t="shared" ca="1" si="397"/>
        <v/>
      </c>
      <c r="AU207" s="294" t="str">
        <f t="shared" ca="1" si="396"/>
        <v/>
      </c>
      <c r="AV207" s="294" t="str">
        <f t="shared" ca="1" si="396"/>
        <v/>
      </c>
      <c r="AW207" s="294" t="str">
        <f t="shared" ca="1" si="396"/>
        <v/>
      </c>
      <c r="AX207" s="294" t="str">
        <f t="shared" ca="1" si="396"/>
        <v/>
      </c>
      <c r="AY207" s="294" t="str">
        <f t="shared" ca="1" si="396"/>
        <v/>
      </c>
      <c r="AZ207" s="294" t="str">
        <f t="shared" ca="1" si="396"/>
        <v/>
      </c>
      <c r="BA207" s="294" t="str">
        <f t="shared" ca="1" si="396"/>
        <v/>
      </c>
      <c r="BB207" s="294" t="str">
        <f t="shared" ca="1" si="396"/>
        <v/>
      </c>
      <c r="BC207" s="294" t="str">
        <f t="shared" ca="1" si="396"/>
        <v/>
      </c>
      <c r="BD207" s="294" t="str">
        <f t="shared" ca="1" si="396"/>
        <v/>
      </c>
      <c r="BE207" s="294" t="str">
        <f t="shared" ca="1" si="396"/>
        <v/>
      </c>
      <c r="BF207" s="289">
        <f t="shared" ca="1" si="318"/>
        <v>0</v>
      </c>
      <c r="BG207" s="302">
        <f t="shared" ca="1" si="319"/>
        <v>0</v>
      </c>
      <c r="BH207" s="289" t="str">
        <f t="shared" ca="1" si="320"/>
        <v/>
      </c>
      <c r="BI207" s="289" t="str">
        <f t="shared" ca="1" si="321"/>
        <v/>
      </c>
      <c r="BJ207" s="289" t="str">
        <f t="shared" ca="1" si="322"/>
        <v/>
      </c>
      <c r="BK207" s="289" t="str">
        <f t="shared" ca="1" si="323"/>
        <v/>
      </c>
      <c r="BL207" s="289" t="str">
        <f t="shared" ca="1" si="324"/>
        <v/>
      </c>
      <c r="BM207" s="289" t="str">
        <f t="shared" ca="1" si="325"/>
        <v/>
      </c>
      <c r="BN207" s="289" t="str">
        <f t="shared" ca="1" si="326"/>
        <v/>
      </c>
      <c r="BO207" s="289" t="str">
        <f t="shared" ca="1" si="327"/>
        <v/>
      </c>
      <c r="BP207" s="289"/>
      <c r="BQ207" s="83">
        <f t="shared" ca="1" si="338"/>
        <v>6</v>
      </c>
      <c r="BR207" s="82">
        <f t="shared" ca="1" si="339"/>
        <v>98</v>
      </c>
      <c r="BS207" s="83">
        <f t="shared" ca="1" si="340"/>
        <v>806</v>
      </c>
      <c r="BT207" s="52" t="str">
        <f t="shared" ca="1" si="383"/>
        <v>A815</v>
      </c>
      <c r="BU207" s="51"/>
      <c r="BV207" s="52" t="str">
        <f t="shared" ca="1" si="384"/>
        <v>A815</v>
      </c>
      <c r="BW207" s="84">
        <f ca="1">VLOOKUP($BJ$6,INDIRECT($BT207):$BP$861,2,FALSE)</f>
        <v>807</v>
      </c>
      <c r="BX207" s="79" t="str">
        <f t="shared" ca="1" si="369"/>
        <v>Minor Lydian</v>
      </c>
      <c r="BY207" s="78" t="str">
        <f t="shared" ca="1" si="370"/>
        <v>B</v>
      </c>
      <c r="BZ207" s="78" t="str">
        <f t="shared" ca="1" si="371"/>
        <v>B</v>
      </c>
      <c r="CA207" s="78" t="str">
        <f t="shared" ca="1" si="372"/>
        <v>Db</v>
      </c>
      <c r="CB207" s="78" t="str">
        <f t="shared" ca="1" si="373"/>
        <v>Eb</v>
      </c>
      <c r="CC207" s="78" t="str">
        <f t="shared" ca="1" si="343"/>
        <v>F</v>
      </c>
      <c r="CD207" s="78" t="str">
        <f t="shared" ca="1" si="344"/>
        <v>Gb</v>
      </c>
      <c r="CE207" s="78" t="str">
        <f t="shared" ca="1" si="345"/>
        <v>G</v>
      </c>
      <c r="CF207" s="78" t="str">
        <f t="shared" ca="1" si="346"/>
        <v>A</v>
      </c>
      <c r="CG207" s="78" t="str">
        <f t="shared" ca="1" si="347"/>
        <v/>
      </c>
      <c r="CH207" s="79" t="str">
        <f t="shared" ca="1" si="348"/>
        <v>B maj</v>
      </c>
      <c r="CI207" s="79" t="str">
        <f t="shared" ca="1" si="349"/>
        <v>Db alt b</v>
      </c>
      <c r="CJ207" s="79" t="str">
        <f t="shared" ca="1" si="350"/>
        <v>Eb dim</v>
      </c>
      <c r="CK207" s="79" t="str">
        <f t="shared" ca="1" si="351"/>
        <v>*G7</v>
      </c>
      <c r="CL207" s="79" t="str">
        <f t="shared" ca="1" si="352"/>
        <v>Gb min</v>
      </c>
      <c r="CM207" s="79" t="str">
        <f t="shared" ca="1" si="353"/>
        <v>G aug</v>
      </c>
      <c r="CN207" s="79" t="str">
        <f t="shared" ca="1" si="354"/>
        <v>A aug</v>
      </c>
      <c r="CO207" s="79" t="str">
        <f t="shared" ca="1" si="355"/>
        <v/>
      </c>
      <c r="CP207" s="80">
        <f t="shared" ca="1" si="374"/>
        <v>42.857142857142854</v>
      </c>
      <c r="CQ207" s="78">
        <f t="shared" ca="1" si="375"/>
        <v>6</v>
      </c>
      <c r="DA207" s="81">
        <f t="shared" ca="1" si="387"/>
        <v>6</v>
      </c>
      <c r="DB207" s="82">
        <f t="shared" ca="1" si="388"/>
        <v>98</v>
      </c>
      <c r="DC207" s="83">
        <f t="shared" ca="1" si="389"/>
        <v>806</v>
      </c>
      <c r="DD207" s="52" t="str">
        <f t="shared" ca="1" si="385"/>
        <v>A815</v>
      </c>
      <c r="DE207" s="51"/>
      <c r="DF207" s="52" t="str">
        <f t="shared" ca="1" si="386"/>
        <v>A815</v>
      </c>
      <c r="DG207" s="84">
        <f ca="1">VLOOKUP($BJ$6,INDIRECT($BT207):$BP$861,2,FALSE)</f>
        <v>807</v>
      </c>
      <c r="DH207" s="79" t="str">
        <f t="shared" ca="1" si="376"/>
        <v>Minor Lydian</v>
      </c>
      <c r="DI207" s="78" t="str">
        <f t="shared" ca="1" si="377"/>
        <v>B</v>
      </c>
      <c r="DJ207" s="78" t="str">
        <f t="shared" ca="1" si="378"/>
        <v>B</v>
      </c>
      <c r="DK207" s="78" t="str">
        <f t="shared" ca="1" si="379"/>
        <v>Db</v>
      </c>
      <c r="DL207" s="78" t="str">
        <f t="shared" ca="1" si="380"/>
        <v>Eb</v>
      </c>
      <c r="DM207" s="78" t="str">
        <f t="shared" ca="1" si="356"/>
        <v>F</v>
      </c>
      <c r="DN207" s="78" t="str">
        <f t="shared" ca="1" si="357"/>
        <v>Gb</v>
      </c>
      <c r="DO207" s="78" t="str">
        <f t="shared" ca="1" si="358"/>
        <v>G</v>
      </c>
      <c r="DP207" s="78" t="str">
        <f t="shared" ca="1" si="359"/>
        <v>A</v>
      </c>
      <c r="DQ207" s="78" t="str">
        <f t="shared" ca="1" si="360"/>
        <v/>
      </c>
      <c r="DR207" s="79" t="str">
        <f t="shared" ca="1" si="361"/>
        <v>B maj</v>
      </c>
      <c r="DS207" s="79" t="str">
        <f t="shared" ca="1" si="362"/>
        <v>Db alt b</v>
      </c>
      <c r="DT207" s="79" t="str">
        <f t="shared" ca="1" si="363"/>
        <v>Eb dim</v>
      </c>
      <c r="DU207" s="79" t="str">
        <f t="shared" ca="1" si="364"/>
        <v>*G7</v>
      </c>
      <c r="DV207" s="79" t="str">
        <f t="shared" ca="1" si="365"/>
        <v>Gb min</v>
      </c>
      <c r="DW207" s="79" t="str">
        <f t="shared" ca="1" si="366"/>
        <v>G aug</v>
      </c>
      <c r="DX207" s="79" t="str">
        <f t="shared" ca="1" si="367"/>
        <v>A aug</v>
      </c>
      <c r="DY207" s="79" t="str">
        <f t="shared" ca="1" si="368"/>
        <v/>
      </c>
      <c r="DZ207" s="80">
        <f t="shared" ca="1" si="381"/>
        <v>42.857142857142854</v>
      </c>
      <c r="EA207" s="78">
        <f t="shared" ca="1" si="382"/>
        <v>6</v>
      </c>
    </row>
    <row r="208" spans="1:131" s="85" customFormat="1" ht="16.2" thickBot="1" x14ac:dyDescent="0.35">
      <c r="A208" s="289" t="str">
        <f t="shared" ca="1" si="398"/>
        <v/>
      </c>
      <c r="B208" s="306">
        <f t="shared" si="298"/>
        <v>200</v>
      </c>
      <c r="C208" s="307" t="s">
        <v>49</v>
      </c>
      <c r="D208" s="306" t="s">
        <v>73</v>
      </c>
      <c r="E208" s="306">
        <v>6</v>
      </c>
      <c r="F208" s="308">
        <v>1</v>
      </c>
      <c r="G208" s="308">
        <v>3</v>
      </c>
      <c r="H208" s="308">
        <v>2</v>
      </c>
      <c r="I208" s="308">
        <v>3</v>
      </c>
      <c r="J208" s="308">
        <v>1</v>
      </c>
      <c r="K208" s="308">
        <v>2</v>
      </c>
      <c r="L208" s="308"/>
      <c r="M208" s="308"/>
      <c r="N208" s="308">
        <f>SUM($F208:G208)</f>
        <v>4</v>
      </c>
      <c r="O208" s="308">
        <f>SUM($F208:H208)</f>
        <v>6</v>
      </c>
      <c r="P208" s="308">
        <f>SUM($F208:I208)</f>
        <v>9</v>
      </c>
      <c r="Q208" s="308">
        <f>SUM($F208:J208)</f>
        <v>10</v>
      </c>
      <c r="R208" s="308">
        <f>SUM($F208:K208)</f>
        <v>12</v>
      </c>
      <c r="S208" s="308"/>
      <c r="T208" s="308"/>
      <c r="U208" s="307"/>
      <c r="V208" s="306" t="str">
        <f t="shared" si="309"/>
        <v>D</v>
      </c>
      <c r="W208" s="306" t="str">
        <f t="shared" ca="1" si="310"/>
        <v>Eb</v>
      </c>
      <c r="X208" s="306" t="str">
        <f t="shared" ca="1" si="392"/>
        <v>Gb</v>
      </c>
      <c r="Y208" s="306" t="str">
        <f t="shared" ca="1" si="393"/>
        <v>Ab</v>
      </c>
      <c r="Z208" s="306" t="str">
        <f t="shared" ca="1" si="394"/>
        <v>B</v>
      </c>
      <c r="AA208" s="306" t="str">
        <f t="shared" ca="1" si="395"/>
        <v>C</v>
      </c>
      <c r="AB208" s="306"/>
      <c r="AC208" s="306"/>
      <c r="AD208" s="307">
        <f t="shared" si="317"/>
        <v>68</v>
      </c>
      <c r="AE208" s="307">
        <f t="shared" ca="1" si="285"/>
        <v>167</v>
      </c>
      <c r="AF208" s="307">
        <f t="shared" ca="1" si="286"/>
        <v>169</v>
      </c>
      <c r="AG208" s="307">
        <f t="shared" ca="1" si="302"/>
        <v>163</v>
      </c>
      <c r="AH208" s="307">
        <f t="shared" ca="1" si="303"/>
        <v>66</v>
      </c>
      <c r="AI208" s="307">
        <f t="shared" ca="1" si="304"/>
        <v>67</v>
      </c>
      <c r="AJ208" s="307"/>
      <c r="AK208" s="307"/>
      <c r="AL208" s="301" t="str">
        <f ca="1">_xlfn.CONCAT(V208,"6 -or- *",Z208," min")</f>
        <v>D6 -or- *B min</v>
      </c>
      <c r="AM208" s="301" t="str">
        <f ca="1">_xlfn.CONCAT("*",Y208," maj")</f>
        <v>*Ab maj</v>
      </c>
      <c r="AN208" s="301" t="str">
        <f ca="1">_xlfn.CONCAT("*",Z208," min")</f>
        <v>*B min</v>
      </c>
      <c r="AO208" s="294" t="str">
        <f ca="1">_xlfn.CONCAT(Y208," maj")</f>
        <v>Ab maj</v>
      </c>
      <c r="AP208" s="294" t="str">
        <f ca="1">_xlfn.CONCAT(Z208," min")</f>
        <v>B min</v>
      </c>
      <c r="AQ208" s="301" t="str">
        <f ca="1">_xlfn.CONCAT("*",Y208," maj")</f>
        <v>*Ab maj</v>
      </c>
      <c r="AR208" s="294"/>
      <c r="AS208" s="294"/>
      <c r="AT208" s="294" t="str">
        <f t="shared" ca="1" si="397"/>
        <v/>
      </c>
      <c r="AU208" s="294" t="str">
        <f t="shared" ca="1" si="396"/>
        <v/>
      </c>
      <c r="AV208" s="294" t="str">
        <f t="shared" ca="1" si="396"/>
        <v/>
      </c>
      <c r="AW208" s="294">
        <f t="shared" ca="1" si="396"/>
        <v>1</v>
      </c>
      <c r="AX208" s="294" t="str">
        <f t="shared" ca="1" si="396"/>
        <v/>
      </c>
      <c r="AY208" s="294" t="str">
        <f t="shared" ca="1" si="396"/>
        <v/>
      </c>
      <c r="AZ208" s="294" t="str">
        <f t="shared" ca="1" si="396"/>
        <v/>
      </c>
      <c r="BA208" s="294" t="str">
        <f t="shared" ca="1" si="396"/>
        <v/>
      </c>
      <c r="BB208" s="294" t="str">
        <f t="shared" ca="1" si="396"/>
        <v/>
      </c>
      <c r="BC208" s="294" t="str">
        <f t="shared" ca="1" si="396"/>
        <v/>
      </c>
      <c r="BD208" s="294" t="str">
        <f t="shared" ca="1" si="396"/>
        <v/>
      </c>
      <c r="BE208" s="294" t="str">
        <f t="shared" ca="1" si="396"/>
        <v/>
      </c>
      <c r="BF208" s="289">
        <f t="shared" ca="1" si="318"/>
        <v>1</v>
      </c>
      <c r="BG208" s="302">
        <f t="shared" ca="1" si="319"/>
        <v>16.666666666666664</v>
      </c>
      <c r="BH208" s="289" t="str">
        <f t="shared" ca="1" si="320"/>
        <v/>
      </c>
      <c r="BI208" s="289" t="str">
        <f t="shared" ca="1" si="321"/>
        <v/>
      </c>
      <c r="BJ208" s="289" t="str">
        <f t="shared" ca="1" si="322"/>
        <v/>
      </c>
      <c r="BK208" s="289" t="str">
        <f t="shared" ca="1" si="323"/>
        <v/>
      </c>
      <c r="BL208" s="289" t="str">
        <f t="shared" ca="1" si="324"/>
        <v/>
      </c>
      <c r="BM208" s="289" t="str">
        <f t="shared" ca="1" si="325"/>
        <v/>
      </c>
      <c r="BN208" s="289" t="str">
        <f t="shared" ca="1" si="326"/>
        <v/>
      </c>
      <c r="BO208" s="289" t="str">
        <f t="shared" ca="1" si="327"/>
        <v/>
      </c>
      <c r="BP208" s="289"/>
      <c r="BQ208" s="83">
        <f t="shared" ca="1" si="338"/>
        <v>6</v>
      </c>
      <c r="BR208" s="82">
        <f t="shared" ca="1" si="339"/>
        <v>99</v>
      </c>
      <c r="BS208" s="83">
        <f t="shared" ca="1" si="340"/>
        <v>807</v>
      </c>
      <c r="BT208" s="52" t="str">
        <f t="shared" ca="1" si="383"/>
        <v>A816</v>
      </c>
      <c r="BU208" s="51"/>
      <c r="BV208" s="52" t="str">
        <f t="shared" ca="1" si="384"/>
        <v>A824</v>
      </c>
      <c r="BW208" s="84">
        <f ca="1">VLOOKUP($BJ$6,INDIRECT($BT208):$BP$861,2,FALSE)</f>
        <v>816</v>
      </c>
      <c r="BX208" s="79" t="str">
        <f t="shared" ca="1" si="369"/>
        <v>Superlocrian (or Altered)</v>
      </c>
      <c r="BY208" s="78" t="str">
        <f t="shared" ca="1" si="370"/>
        <v>B</v>
      </c>
      <c r="BZ208" s="78" t="str">
        <f t="shared" ca="1" si="371"/>
        <v>B</v>
      </c>
      <c r="CA208" s="78" t="str">
        <f t="shared" ca="1" si="372"/>
        <v>C</v>
      </c>
      <c r="CB208" s="78" t="str">
        <f t="shared" ca="1" si="373"/>
        <v>D</v>
      </c>
      <c r="CC208" s="78" t="str">
        <f t="shared" ca="1" si="343"/>
        <v>Eb</v>
      </c>
      <c r="CD208" s="78" t="str">
        <f t="shared" ca="1" si="344"/>
        <v>F</v>
      </c>
      <c r="CE208" s="78" t="str">
        <f t="shared" ca="1" si="345"/>
        <v>G</v>
      </c>
      <c r="CF208" s="78" t="str">
        <f t="shared" ca="1" si="346"/>
        <v>A</v>
      </c>
      <c r="CG208" s="78" t="str">
        <f t="shared" ca="1" si="347"/>
        <v/>
      </c>
      <c r="CH208" s="79" t="str">
        <f t="shared" ca="1" si="348"/>
        <v>B dim</v>
      </c>
      <c r="CI208" s="79" t="str">
        <f t="shared" ca="1" si="349"/>
        <v>C min</v>
      </c>
      <c r="CJ208" s="79" t="str">
        <f t="shared" ca="1" si="350"/>
        <v>D min</v>
      </c>
      <c r="CK208" s="79" t="str">
        <f t="shared" ca="1" si="351"/>
        <v>Eb aug</v>
      </c>
      <c r="CL208" s="79" t="str">
        <f t="shared" ca="1" si="352"/>
        <v>F maj</v>
      </c>
      <c r="CM208" s="79" t="str">
        <f t="shared" ca="1" si="353"/>
        <v>G maj</v>
      </c>
      <c r="CN208" s="79" t="str">
        <f t="shared" ca="1" si="354"/>
        <v>A dim</v>
      </c>
      <c r="CO208" s="79" t="str">
        <f t="shared" ca="1" si="355"/>
        <v/>
      </c>
      <c r="CP208" s="80">
        <f t="shared" ca="1" si="374"/>
        <v>42.857142857142854</v>
      </c>
      <c r="CQ208" s="78">
        <f t="shared" ca="1" si="375"/>
        <v>6</v>
      </c>
      <c r="DA208" s="81">
        <f t="shared" ca="1" si="387"/>
        <v>6</v>
      </c>
      <c r="DB208" s="82">
        <f t="shared" ca="1" si="388"/>
        <v>99</v>
      </c>
      <c r="DC208" s="83">
        <f t="shared" ca="1" si="389"/>
        <v>807</v>
      </c>
      <c r="DD208" s="52" t="str">
        <f t="shared" ca="1" si="385"/>
        <v>A816</v>
      </c>
      <c r="DE208" s="51"/>
      <c r="DF208" s="52" t="str">
        <f t="shared" ca="1" si="386"/>
        <v>A824</v>
      </c>
      <c r="DG208" s="84">
        <f ca="1">VLOOKUP($BJ$6,INDIRECT($BT208):$BP$861,2,FALSE)</f>
        <v>816</v>
      </c>
      <c r="DH208" s="79" t="str">
        <f t="shared" ca="1" si="376"/>
        <v>Superlocrian (or Altered)</v>
      </c>
      <c r="DI208" s="78" t="str">
        <f t="shared" ca="1" si="377"/>
        <v>B</v>
      </c>
      <c r="DJ208" s="78" t="str">
        <f t="shared" ca="1" si="378"/>
        <v>B</v>
      </c>
      <c r="DK208" s="78" t="str">
        <f t="shared" ca="1" si="379"/>
        <v>C</v>
      </c>
      <c r="DL208" s="78" t="str">
        <f t="shared" ca="1" si="380"/>
        <v>D</v>
      </c>
      <c r="DM208" s="78" t="str">
        <f t="shared" ca="1" si="356"/>
        <v>Eb</v>
      </c>
      <c r="DN208" s="78" t="str">
        <f t="shared" ca="1" si="357"/>
        <v>F</v>
      </c>
      <c r="DO208" s="78" t="str">
        <f t="shared" ca="1" si="358"/>
        <v>G</v>
      </c>
      <c r="DP208" s="78" t="str">
        <f t="shared" ca="1" si="359"/>
        <v>A</v>
      </c>
      <c r="DQ208" s="78" t="str">
        <f t="shared" ca="1" si="360"/>
        <v/>
      </c>
      <c r="DR208" s="79" t="str">
        <f t="shared" ca="1" si="361"/>
        <v>B dim</v>
      </c>
      <c r="DS208" s="79" t="str">
        <f t="shared" ca="1" si="362"/>
        <v>C min</v>
      </c>
      <c r="DT208" s="79" t="str">
        <f t="shared" ca="1" si="363"/>
        <v>D min</v>
      </c>
      <c r="DU208" s="79" t="str">
        <f t="shared" ca="1" si="364"/>
        <v>Eb aug</v>
      </c>
      <c r="DV208" s="79" t="str">
        <f t="shared" ca="1" si="365"/>
        <v>F maj</v>
      </c>
      <c r="DW208" s="79" t="str">
        <f t="shared" ca="1" si="366"/>
        <v>G maj</v>
      </c>
      <c r="DX208" s="79" t="str">
        <f t="shared" ca="1" si="367"/>
        <v>A dim</v>
      </c>
      <c r="DY208" s="79" t="str">
        <f t="shared" ca="1" si="368"/>
        <v/>
      </c>
      <c r="DZ208" s="80">
        <f t="shared" ca="1" si="381"/>
        <v>42.857142857142854</v>
      </c>
      <c r="EA208" s="78">
        <f t="shared" ca="1" si="382"/>
        <v>6</v>
      </c>
    </row>
    <row r="209" spans="1:131" s="85" customFormat="1" ht="16.2" thickBot="1" x14ac:dyDescent="0.35">
      <c r="A209" s="289" t="str">
        <f t="shared" ca="1" si="398"/>
        <v/>
      </c>
      <c r="B209" s="306">
        <f t="shared" si="298"/>
        <v>201</v>
      </c>
      <c r="C209" s="307" t="s">
        <v>50</v>
      </c>
      <c r="D209" s="306" t="s">
        <v>73</v>
      </c>
      <c r="E209" s="306">
        <v>6</v>
      </c>
      <c r="F209" s="308">
        <v>2</v>
      </c>
      <c r="G209" s="308">
        <v>2</v>
      </c>
      <c r="H209" s="308">
        <v>2</v>
      </c>
      <c r="I209" s="308">
        <v>2</v>
      </c>
      <c r="J209" s="308">
        <v>2</v>
      </c>
      <c r="K209" s="308">
        <v>2</v>
      </c>
      <c r="L209" s="308"/>
      <c r="M209" s="308"/>
      <c r="N209" s="308">
        <f>SUM($F209:G209)</f>
        <v>4</v>
      </c>
      <c r="O209" s="308">
        <f>SUM($F209:H209)</f>
        <v>6</v>
      </c>
      <c r="P209" s="308">
        <f>SUM($F209:I209)</f>
        <v>8</v>
      </c>
      <c r="Q209" s="308">
        <f>SUM($F209:J209)</f>
        <v>10</v>
      </c>
      <c r="R209" s="308">
        <f>SUM($F209:K209)</f>
        <v>12</v>
      </c>
      <c r="S209" s="308"/>
      <c r="T209" s="308"/>
      <c r="U209" s="307"/>
      <c r="V209" s="306" t="str">
        <f t="shared" si="309"/>
        <v>D</v>
      </c>
      <c r="W209" s="306" t="str">
        <f t="shared" ca="1" si="310"/>
        <v>E</v>
      </c>
      <c r="X209" s="306" t="str">
        <f t="shared" ca="1" si="392"/>
        <v>Gb</v>
      </c>
      <c r="Y209" s="306" t="str">
        <f t="shared" ca="1" si="393"/>
        <v>Ab</v>
      </c>
      <c r="Z209" s="306" t="str">
        <f t="shared" ca="1" si="394"/>
        <v>Bb</v>
      </c>
      <c r="AA209" s="306" t="str">
        <f t="shared" ca="1" si="395"/>
        <v>C</v>
      </c>
      <c r="AB209" s="306"/>
      <c r="AC209" s="306"/>
      <c r="AD209" s="307">
        <f t="shared" si="317"/>
        <v>68</v>
      </c>
      <c r="AE209" s="307">
        <f t="shared" ca="1" si="285"/>
        <v>69</v>
      </c>
      <c r="AF209" s="307">
        <f t="shared" ca="1" si="286"/>
        <v>169</v>
      </c>
      <c r="AG209" s="307">
        <f t="shared" ca="1" si="302"/>
        <v>163</v>
      </c>
      <c r="AH209" s="307">
        <f t="shared" ca="1" si="303"/>
        <v>164</v>
      </c>
      <c r="AI209" s="307">
        <f t="shared" ca="1" si="304"/>
        <v>67</v>
      </c>
      <c r="AJ209" s="307"/>
      <c r="AK209" s="307"/>
      <c r="AL209" s="294" t="str">
        <f t="shared" ref="AL209:AQ209" si="400">_xlfn.CONCAT(V209," aug")</f>
        <v>D aug</v>
      </c>
      <c r="AM209" s="294" t="str">
        <f t="shared" ca="1" si="400"/>
        <v>E aug</v>
      </c>
      <c r="AN209" s="294" t="str">
        <f t="shared" ca="1" si="400"/>
        <v>Gb aug</v>
      </c>
      <c r="AO209" s="294" t="str">
        <f t="shared" ca="1" si="400"/>
        <v>Ab aug</v>
      </c>
      <c r="AP209" s="294" t="str">
        <f t="shared" ca="1" si="400"/>
        <v>Bb aug</v>
      </c>
      <c r="AQ209" s="294" t="str">
        <f t="shared" ca="1" si="400"/>
        <v>C aug</v>
      </c>
      <c r="AR209" s="294"/>
      <c r="AS209" s="294"/>
      <c r="AT209" s="294" t="str">
        <f t="shared" ca="1" si="397"/>
        <v/>
      </c>
      <c r="AU209" s="294" t="str">
        <f t="shared" ca="1" si="396"/>
        <v/>
      </c>
      <c r="AV209" s="294" t="str">
        <f t="shared" ca="1" si="396"/>
        <v/>
      </c>
      <c r="AW209" s="294" t="str">
        <f t="shared" ca="1" si="396"/>
        <v/>
      </c>
      <c r="AX209" s="294" t="str">
        <f t="shared" ca="1" si="396"/>
        <v/>
      </c>
      <c r="AY209" s="294" t="str">
        <f t="shared" ca="1" si="396"/>
        <v/>
      </c>
      <c r="AZ209" s="294" t="str">
        <f t="shared" ca="1" si="396"/>
        <v/>
      </c>
      <c r="BA209" s="294" t="str">
        <f t="shared" ca="1" si="396"/>
        <v/>
      </c>
      <c r="BB209" s="294" t="str">
        <f t="shared" ca="1" si="396"/>
        <v/>
      </c>
      <c r="BC209" s="294" t="str">
        <f t="shared" ca="1" si="396"/>
        <v/>
      </c>
      <c r="BD209" s="294" t="str">
        <f t="shared" ca="1" si="396"/>
        <v/>
      </c>
      <c r="BE209" s="294" t="str">
        <f t="shared" ca="1" si="396"/>
        <v/>
      </c>
      <c r="BF209" s="289">
        <f t="shared" ca="1" si="318"/>
        <v>0</v>
      </c>
      <c r="BG209" s="302">
        <f t="shared" ca="1" si="319"/>
        <v>0</v>
      </c>
      <c r="BH209" s="289" t="str">
        <f t="shared" ca="1" si="320"/>
        <v/>
      </c>
      <c r="BI209" s="289" t="str">
        <f t="shared" ca="1" si="321"/>
        <v/>
      </c>
      <c r="BJ209" s="289" t="str">
        <f t="shared" ca="1" si="322"/>
        <v/>
      </c>
      <c r="BK209" s="289" t="str">
        <f t="shared" ca="1" si="323"/>
        <v/>
      </c>
      <c r="BL209" s="289" t="str">
        <f t="shared" ca="1" si="324"/>
        <v/>
      </c>
      <c r="BM209" s="289" t="str">
        <f t="shared" ca="1" si="325"/>
        <v/>
      </c>
      <c r="BN209" s="289" t="str">
        <f t="shared" ca="1" si="326"/>
        <v/>
      </c>
      <c r="BO209" s="289" t="str">
        <f t="shared" ca="1" si="327"/>
        <v/>
      </c>
      <c r="BP209" s="289"/>
      <c r="BQ209" s="83">
        <f t="shared" ca="1" si="338"/>
        <v>6</v>
      </c>
      <c r="BR209" s="82">
        <f t="shared" ca="1" si="339"/>
        <v>100</v>
      </c>
      <c r="BS209" s="83">
        <f t="shared" ca="1" si="340"/>
        <v>816</v>
      </c>
      <c r="BT209" s="52" t="str">
        <f t="shared" ca="1" si="383"/>
        <v>A825</v>
      </c>
      <c r="BU209" s="51"/>
      <c r="BV209" s="52" t="str">
        <f t="shared" ca="1" si="384"/>
        <v>A825</v>
      </c>
      <c r="BW209" s="84">
        <f ca="1">VLOOKUP($BJ$6,INDIRECT($BT209):$BP$861,2,FALSE)</f>
        <v>817</v>
      </c>
      <c r="BX209" s="79" t="str">
        <f t="shared" ca="1" si="369"/>
        <v>Superlocrian b7 (or Altered b7)</v>
      </c>
      <c r="BY209" s="78" t="str">
        <f t="shared" ca="1" si="370"/>
        <v>B</v>
      </c>
      <c r="BZ209" s="78" t="str">
        <f t="shared" ca="1" si="371"/>
        <v>B</v>
      </c>
      <c r="CA209" s="78" t="str">
        <f t="shared" ca="1" si="372"/>
        <v>C</v>
      </c>
      <c r="CB209" s="78" t="str">
        <f t="shared" ca="1" si="373"/>
        <v>D</v>
      </c>
      <c r="CC209" s="78" t="str">
        <f t="shared" ca="1" si="343"/>
        <v>Eb</v>
      </c>
      <c r="CD209" s="78" t="str">
        <f t="shared" ca="1" si="344"/>
        <v>F</v>
      </c>
      <c r="CE209" s="78" t="str">
        <f t="shared" ca="1" si="345"/>
        <v>G</v>
      </c>
      <c r="CF209" s="78" t="str">
        <f t="shared" ca="1" si="346"/>
        <v>Ab</v>
      </c>
      <c r="CG209" s="78" t="str">
        <f t="shared" ca="1" si="347"/>
        <v/>
      </c>
      <c r="CH209" s="79" t="str">
        <f t="shared" ca="1" si="348"/>
        <v>B dim</v>
      </c>
      <c r="CI209" s="79" t="str">
        <f t="shared" ca="1" si="349"/>
        <v>C min</v>
      </c>
      <c r="CJ209" s="79" t="str">
        <f t="shared" ca="1" si="350"/>
        <v>D dim</v>
      </c>
      <c r="CK209" s="79" t="str">
        <f t="shared" ca="1" si="351"/>
        <v>Eb aug</v>
      </c>
      <c r="CL209" s="79" t="str">
        <f t="shared" ca="1" si="352"/>
        <v>F min</v>
      </c>
      <c r="CM209" s="79" t="str">
        <f t="shared" ca="1" si="353"/>
        <v>G maj</v>
      </c>
      <c r="CN209" s="79" t="str">
        <f t="shared" ca="1" si="354"/>
        <v>Ab maj</v>
      </c>
      <c r="CO209" s="79" t="str">
        <f t="shared" ca="1" si="355"/>
        <v/>
      </c>
      <c r="CP209" s="80">
        <f t="shared" ca="1" si="374"/>
        <v>42.857142857142854</v>
      </c>
      <c r="CQ209" s="78">
        <f t="shared" ca="1" si="375"/>
        <v>6</v>
      </c>
      <c r="DA209" s="81">
        <f t="shared" ca="1" si="387"/>
        <v>6</v>
      </c>
      <c r="DB209" s="82">
        <f t="shared" ca="1" si="388"/>
        <v>100</v>
      </c>
      <c r="DC209" s="83">
        <f t="shared" ca="1" si="389"/>
        <v>816</v>
      </c>
      <c r="DD209" s="52" t="str">
        <f t="shared" ca="1" si="385"/>
        <v>A825</v>
      </c>
      <c r="DE209" s="51"/>
      <c r="DF209" s="52" t="str">
        <f t="shared" ca="1" si="386"/>
        <v>A825</v>
      </c>
      <c r="DG209" s="84">
        <f ca="1">VLOOKUP($BJ$6,INDIRECT($BT209):$BP$861,2,FALSE)</f>
        <v>817</v>
      </c>
      <c r="DH209" s="79" t="str">
        <f t="shared" ca="1" si="376"/>
        <v>Superlocrian b7 (or Altered b7)</v>
      </c>
      <c r="DI209" s="78" t="str">
        <f t="shared" ca="1" si="377"/>
        <v>B</v>
      </c>
      <c r="DJ209" s="78" t="str">
        <f t="shared" ca="1" si="378"/>
        <v>B</v>
      </c>
      <c r="DK209" s="78" t="str">
        <f t="shared" ca="1" si="379"/>
        <v>C</v>
      </c>
      <c r="DL209" s="78" t="str">
        <f t="shared" ca="1" si="380"/>
        <v>D</v>
      </c>
      <c r="DM209" s="78" t="str">
        <f t="shared" ca="1" si="356"/>
        <v>Eb</v>
      </c>
      <c r="DN209" s="78" t="str">
        <f t="shared" ca="1" si="357"/>
        <v>F</v>
      </c>
      <c r="DO209" s="78" t="str">
        <f t="shared" ca="1" si="358"/>
        <v>G</v>
      </c>
      <c r="DP209" s="78" t="str">
        <f t="shared" ca="1" si="359"/>
        <v>Ab</v>
      </c>
      <c r="DQ209" s="78" t="str">
        <f t="shared" ca="1" si="360"/>
        <v/>
      </c>
      <c r="DR209" s="79" t="str">
        <f t="shared" ca="1" si="361"/>
        <v>B dim</v>
      </c>
      <c r="DS209" s="79" t="str">
        <f t="shared" ca="1" si="362"/>
        <v>C min</v>
      </c>
      <c r="DT209" s="79" t="str">
        <f t="shared" ca="1" si="363"/>
        <v>D dim</v>
      </c>
      <c r="DU209" s="79" t="str">
        <f t="shared" ca="1" si="364"/>
        <v>Eb aug</v>
      </c>
      <c r="DV209" s="79" t="str">
        <f t="shared" ca="1" si="365"/>
        <v>F min</v>
      </c>
      <c r="DW209" s="79" t="str">
        <f t="shared" ca="1" si="366"/>
        <v>G maj</v>
      </c>
      <c r="DX209" s="79" t="str">
        <f t="shared" ca="1" si="367"/>
        <v>Ab maj</v>
      </c>
      <c r="DY209" s="79" t="str">
        <f t="shared" ca="1" si="368"/>
        <v/>
      </c>
      <c r="DZ209" s="80">
        <f t="shared" ca="1" si="381"/>
        <v>42.857142857142854</v>
      </c>
      <c r="EA209" s="78">
        <f t="shared" ca="1" si="382"/>
        <v>6</v>
      </c>
    </row>
    <row r="210" spans="1:131" s="85" customFormat="1" ht="16.2" thickBot="1" x14ac:dyDescent="0.35">
      <c r="A210" s="289">
        <f t="shared" ca="1" si="398"/>
        <v>5</v>
      </c>
      <c r="B210" s="306">
        <f t="shared" si="298"/>
        <v>202</v>
      </c>
      <c r="C210" s="307" t="s">
        <v>57</v>
      </c>
      <c r="D210" s="306" t="s">
        <v>73</v>
      </c>
      <c r="E210" s="306">
        <v>5</v>
      </c>
      <c r="F210" s="306">
        <v>1</v>
      </c>
      <c r="G210" s="306">
        <v>2</v>
      </c>
      <c r="H210" s="306">
        <v>2</v>
      </c>
      <c r="I210" s="306">
        <v>3</v>
      </c>
      <c r="J210" s="306">
        <v>3</v>
      </c>
      <c r="K210" s="306">
        <v>1</v>
      </c>
      <c r="L210" s="306"/>
      <c r="M210" s="306"/>
      <c r="N210" s="308">
        <f>SUM($F210:G210)</f>
        <v>3</v>
      </c>
      <c r="O210" s="308">
        <f>SUM($F210:H210)</f>
        <v>5</v>
      </c>
      <c r="P210" s="308">
        <f>SUM($F210:I210)</f>
        <v>8</v>
      </c>
      <c r="Q210" s="308">
        <f>SUM($F210:J210)</f>
        <v>11</v>
      </c>
      <c r="R210" s="308">
        <f>SUM($F210:K210)</f>
        <v>12</v>
      </c>
      <c r="S210" s="308"/>
      <c r="T210" s="308"/>
      <c r="U210" s="307"/>
      <c r="V210" s="306" t="str">
        <f t="shared" si="309"/>
        <v>D</v>
      </c>
      <c r="W210" s="306" t="str">
        <f t="shared" ca="1" si="310"/>
        <v>Eb</v>
      </c>
      <c r="X210" s="306" t="str">
        <f t="shared" ca="1" si="392"/>
        <v>F</v>
      </c>
      <c r="Y210" s="306" t="str">
        <f t="shared" ca="1" si="393"/>
        <v>G</v>
      </c>
      <c r="Z210" s="306" t="str">
        <f t="shared" ca="1" si="394"/>
        <v>Bb</v>
      </c>
      <c r="AA210" s="306" t="str">
        <f t="shared" ca="1" si="395"/>
        <v>Db</v>
      </c>
      <c r="AB210" s="306"/>
      <c r="AC210" s="306"/>
      <c r="AD210" s="307">
        <f t="shared" si="317"/>
        <v>68</v>
      </c>
      <c r="AE210" s="307">
        <f t="shared" ref="AE210:AE273" ca="1" si="401">IF(LEN(W210)=1,_xlfn.UNICODE(W210),_xlfn.UNICODE(W210)+_xlfn.UNICODE("b"))</f>
        <v>167</v>
      </c>
      <c r="AF210" s="307">
        <f t="shared" ref="AF210:AF273" ca="1" si="402">IF(LEN(X210)=1,_xlfn.UNICODE(X210),_xlfn.UNICODE(X210)+_xlfn.UNICODE("b"))</f>
        <v>70</v>
      </c>
      <c r="AG210" s="307">
        <f t="shared" ca="1" si="302"/>
        <v>71</v>
      </c>
      <c r="AH210" s="307">
        <f t="shared" ca="1" si="303"/>
        <v>164</v>
      </c>
      <c r="AI210" s="307">
        <f t="shared" ca="1" si="304"/>
        <v>166</v>
      </c>
      <c r="AJ210" s="307"/>
      <c r="AK210" s="307"/>
      <c r="AL210" s="301" t="str">
        <f ca="1">_xlfn.CONCAT("*",Z210," maj")</f>
        <v>*Bb maj</v>
      </c>
      <c r="AM210" s="294" t="str">
        <f ca="1">_xlfn.CONCAT(W210,"7")</f>
        <v>Eb7</v>
      </c>
      <c r="AN210" s="301" t="str">
        <f ca="1">_xlfn.CONCAT("*",Z210," maj")</f>
        <v>*Bb maj</v>
      </c>
      <c r="AO210" s="301" t="str">
        <f ca="1">_xlfn.CONCAT("*",W210,"7")</f>
        <v>*Eb7</v>
      </c>
      <c r="AP210" s="294" t="str">
        <f ca="1">_xlfn.CONCAT(Z210," maj")</f>
        <v>Bb maj</v>
      </c>
      <c r="AQ210" s="301" t="str">
        <f ca="1">_xlfn.CONCAT(AA210," alt b -or- *",W210,"7")</f>
        <v>Db alt b -or- *Eb7</v>
      </c>
      <c r="AR210" s="294"/>
      <c r="AS210" s="294"/>
      <c r="AT210" s="294" t="str">
        <f t="shared" ca="1" si="397"/>
        <v/>
      </c>
      <c r="AU210" s="294" t="str">
        <f t="shared" ca="1" si="396"/>
        <v/>
      </c>
      <c r="AV210" s="294" t="str">
        <f t="shared" ca="1" si="396"/>
        <v/>
      </c>
      <c r="AW210" s="294">
        <f t="shared" ca="1" si="396"/>
        <v>1</v>
      </c>
      <c r="AX210" s="294" t="str">
        <f t="shared" ca="1" si="396"/>
        <v/>
      </c>
      <c r="AY210" s="294">
        <f t="shared" ca="1" si="396"/>
        <v>1</v>
      </c>
      <c r="AZ210" s="294" t="str">
        <f t="shared" ca="1" si="396"/>
        <v/>
      </c>
      <c r="BA210" s="294">
        <f t="shared" ca="1" si="396"/>
        <v>1</v>
      </c>
      <c r="BB210" s="294" t="str">
        <f t="shared" ca="1" si="396"/>
        <v/>
      </c>
      <c r="BC210" s="294" t="str">
        <f t="shared" ca="1" si="396"/>
        <v/>
      </c>
      <c r="BD210" s="294" t="str">
        <f t="shared" ca="1" si="396"/>
        <v/>
      </c>
      <c r="BE210" s="294" t="str">
        <f t="shared" ca="1" si="396"/>
        <v/>
      </c>
      <c r="BF210" s="289">
        <f t="shared" ca="1" si="318"/>
        <v>3</v>
      </c>
      <c r="BG210" s="302">
        <f t="shared" ca="1" si="319"/>
        <v>60</v>
      </c>
      <c r="BH210" s="289">
        <f t="shared" ca="1" si="320"/>
        <v>5</v>
      </c>
      <c r="BI210" s="289" t="str">
        <f t="shared" ca="1" si="321"/>
        <v/>
      </c>
      <c r="BJ210" s="289" t="str">
        <f t="shared" ca="1" si="322"/>
        <v/>
      </c>
      <c r="BK210" s="289" t="str">
        <f t="shared" ca="1" si="323"/>
        <v/>
      </c>
      <c r="BL210" s="289" t="str">
        <f t="shared" ca="1" si="324"/>
        <v/>
      </c>
      <c r="BM210" s="289">
        <f t="shared" ca="1" si="325"/>
        <v>1</v>
      </c>
      <c r="BN210" s="289" t="str">
        <f t="shared" ca="1" si="326"/>
        <v/>
      </c>
      <c r="BO210" s="289" t="str">
        <f t="shared" ca="1" si="327"/>
        <v/>
      </c>
      <c r="BP210" s="289"/>
      <c r="BQ210" s="83">
        <f t="shared" ca="1" si="338"/>
        <v>6</v>
      </c>
      <c r="BR210" s="82">
        <f t="shared" ca="1" si="339"/>
        <v>101</v>
      </c>
      <c r="BS210" s="83">
        <f t="shared" ca="1" si="340"/>
        <v>817</v>
      </c>
      <c r="BT210" s="52" t="str">
        <f t="shared" ca="1" si="383"/>
        <v>A826</v>
      </c>
      <c r="BU210" s="51"/>
      <c r="BV210" s="52" t="str">
        <f t="shared" ca="1" si="384"/>
        <v>A829</v>
      </c>
      <c r="BW210" s="84">
        <f ca="1">VLOOKUP($BJ$6,INDIRECT($BT210):$BP$861,2,FALSE)</f>
        <v>821</v>
      </c>
      <c r="BX210" s="79" t="str">
        <f t="shared" ca="1" si="369"/>
        <v>Arabian</v>
      </c>
      <c r="BY210" s="78" t="str">
        <f t="shared" ca="1" si="370"/>
        <v>B</v>
      </c>
      <c r="BZ210" s="78" t="str">
        <f t="shared" ca="1" si="371"/>
        <v>B</v>
      </c>
      <c r="CA210" s="78" t="str">
        <f t="shared" ca="1" si="372"/>
        <v>Db</v>
      </c>
      <c r="CB210" s="78" t="str">
        <f t="shared" ca="1" si="373"/>
        <v>Eb</v>
      </c>
      <c r="CC210" s="78" t="str">
        <f t="shared" ca="1" si="343"/>
        <v>E</v>
      </c>
      <c r="CD210" s="78" t="str">
        <f t="shared" ca="1" si="344"/>
        <v>F</v>
      </c>
      <c r="CE210" s="78" t="str">
        <f t="shared" ca="1" si="345"/>
        <v>G</v>
      </c>
      <c r="CF210" s="78" t="str">
        <f t="shared" ca="1" si="346"/>
        <v>A</v>
      </c>
      <c r="CG210" s="78" t="str">
        <f t="shared" ca="1" si="347"/>
        <v/>
      </c>
      <c r="CH210" s="79" t="str">
        <f t="shared" ca="1" si="348"/>
        <v>B alt b</v>
      </c>
      <c r="CI210" s="79" t="str">
        <f t="shared" ca="1" si="349"/>
        <v>Db dim</v>
      </c>
      <c r="CJ210" s="79" t="str">
        <f t="shared" ca="1" si="350"/>
        <v>*F7</v>
      </c>
      <c r="CK210" s="79" t="str">
        <f t="shared" ca="1" si="351"/>
        <v>E min</v>
      </c>
      <c r="CL210" s="79" t="str">
        <f t="shared" ca="1" si="352"/>
        <v>F aug</v>
      </c>
      <c r="CM210" s="79" t="str">
        <f t="shared" ca="1" si="353"/>
        <v>G aug</v>
      </c>
      <c r="CN210" s="79" t="str">
        <f t="shared" ca="1" si="354"/>
        <v>A maj</v>
      </c>
      <c r="CO210" s="79" t="str">
        <f t="shared" ca="1" si="355"/>
        <v/>
      </c>
      <c r="CP210" s="80">
        <f t="shared" ca="1" si="374"/>
        <v>42.857142857142854</v>
      </c>
      <c r="CQ210" s="78">
        <f t="shared" ca="1" si="375"/>
        <v>6</v>
      </c>
      <c r="DA210" s="81">
        <f t="shared" ca="1" si="387"/>
        <v>6</v>
      </c>
      <c r="DB210" s="82">
        <f t="shared" ca="1" si="388"/>
        <v>101</v>
      </c>
      <c r="DC210" s="83">
        <f t="shared" ca="1" si="389"/>
        <v>817</v>
      </c>
      <c r="DD210" s="52" t="str">
        <f t="shared" ca="1" si="385"/>
        <v>A826</v>
      </c>
      <c r="DE210" s="51"/>
      <c r="DF210" s="52" t="str">
        <f t="shared" ca="1" si="386"/>
        <v>A829</v>
      </c>
      <c r="DG210" s="84">
        <f ca="1">VLOOKUP($BJ$6,INDIRECT($BT210):$BP$861,2,FALSE)</f>
        <v>821</v>
      </c>
      <c r="DH210" s="79" t="str">
        <f t="shared" ca="1" si="376"/>
        <v>Arabian</v>
      </c>
      <c r="DI210" s="78" t="str">
        <f t="shared" ca="1" si="377"/>
        <v>B</v>
      </c>
      <c r="DJ210" s="78" t="str">
        <f t="shared" ca="1" si="378"/>
        <v>B</v>
      </c>
      <c r="DK210" s="78" t="str">
        <f t="shared" ca="1" si="379"/>
        <v>Db</v>
      </c>
      <c r="DL210" s="78" t="str">
        <f t="shared" ca="1" si="380"/>
        <v>Eb</v>
      </c>
      <c r="DM210" s="78" t="str">
        <f t="shared" ca="1" si="356"/>
        <v>E</v>
      </c>
      <c r="DN210" s="78" t="str">
        <f t="shared" ca="1" si="357"/>
        <v>F</v>
      </c>
      <c r="DO210" s="78" t="str">
        <f t="shared" ca="1" si="358"/>
        <v>G</v>
      </c>
      <c r="DP210" s="78" t="str">
        <f t="shared" ca="1" si="359"/>
        <v>A</v>
      </c>
      <c r="DQ210" s="78" t="str">
        <f t="shared" ca="1" si="360"/>
        <v/>
      </c>
      <c r="DR210" s="79" t="str">
        <f t="shared" ca="1" si="361"/>
        <v>B alt b</v>
      </c>
      <c r="DS210" s="79" t="str">
        <f t="shared" ca="1" si="362"/>
        <v>Db dim</v>
      </c>
      <c r="DT210" s="79" t="str">
        <f t="shared" ca="1" si="363"/>
        <v>*F7</v>
      </c>
      <c r="DU210" s="79" t="str">
        <f t="shared" ca="1" si="364"/>
        <v>E min</v>
      </c>
      <c r="DV210" s="79" t="str">
        <f t="shared" ca="1" si="365"/>
        <v>F aug</v>
      </c>
      <c r="DW210" s="79" t="str">
        <f t="shared" ca="1" si="366"/>
        <v>G aug</v>
      </c>
      <c r="DX210" s="79" t="str">
        <f t="shared" ca="1" si="367"/>
        <v>A maj</v>
      </c>
      <c r="DY210" s="79" t="str">
        <f t="shared" ca="1" si="368"/>
        <v/>
      </c>
      <c r="DZ210" s="80">
        <f t="shared" ca="1" si="381"/>
        <v>42.857142857142854</v>
      </c>
      <c r="EA210" s="78">
        <f t="shared" ca="1" si="382"/>
        <v>6</v>
      </c>
    </row>
    <row r="211" spans="1:131" s="85" customFormat="1" ht="16.2" thickBot="1" x14ac:dyDescent="0.35">
      <c r="A211" s="289">
        <f t="shared" ca="1" si="398"/>
        <v>5</v>
      </c>
      <c r="B211" s="306">
        <f t="shared" si="298"/>
        <v>203</v>
      </c>
      <c r="C211" s="307" t="s">
        <v>58</v>
      </c>
      <c r="D211" s="306" t="s">
        <v>73</v>
      </c>
      <c r="E211" s="306">
        <v>5</v>
      </c>
      <c r="F211" s="306">
        <v>1</v>
      </c>
      <c r="G211" s="306">
        <v>2</v>
      </c>
      <c r="H211" s="306">
        <v>2</v>
      </c>
      <c r="I211" s="306">
        <v>4</v>
      </c>
      <c r="J211" s="306">
        <v>2</v>
      </c>
      <c r="K211" s="306">
        <v>1</v>
      </c>
      <c r="L211" s="306"/>
      <c r="M211" s="306"/>
      <c r="N211" s="308">
        <f>SUM($F211:G211)</f>
        <v>3</v>
      </c>
      <c r="O211" s="308">
        <f>SUM($F211:H211)</f>
        <v>5</v>
      </c>
      <c r="P211" s="308">
        <f>SUM($F211:I211)</f>
        <v>9</v>
      </c>
      <c r="Q211" s="308">
        <f>SUM($F211:J211)</f>
        <v>11</v>
      </c>
      <c r="R211" s="308">
        <f>SUM($F211:K211)</f>
        <v>12</v>
      </c>
      <c r="S211" s="308"/>
      <c r="T211" s="308"/>
      <c r="U211" s="307"/>
      <c r="V211" s="306" t="str">
        <f t="shared" si="309"/>
        <v>D</v>
      </c>
      <c r="W211" s="306" t="str">
        <f t="shared" ca="1" si="310"/>
        <v>Eb</v>
      </c>
      <c r="X211" s="306" t="str">
        <f t="shared" ca="1" si="392"/>
        <v>F</v>
      </c>
      <c r="Y211" s="306" t="str">
        <f t="shared" ca="1" si="393"/>
        <v>G</v>
      </c>
      <c r="Z211" s="306" t="str">
        <f t="shared" ca="1" si="394"/>
        <v>B</v>
      </c>
      <c r="AA211" s="306" t="str">
        <f t="shared" ca="1" si="395"/>
        <v>Db</v>
      </c>
      <c r="AB211" s="306"/>
      <c r="AC211" s="306"/>
      <c r="AD211" s="307">
        <f t="shared" si="317"/>
        <v>68</v>
      </c>
      <c r="AE211" s="307">
        <f t="shared" ca="1" si="401"/>
        <v>167</v>
      </c>
      <c r="AF211" s="307">
        <f t="shared" ca="1" si="402"/>
        <v>70</v>
      </c>
      <c r="AG211" s="307">
        <f t="shared" ca="1" si="302"/>
        <v>71</v>
      </c>
      <c r="AH211" s="307">
        <f t="shared" ca="1" si="303"/>
        <v>66</v>
      </c>
      <c r="AI211" s="307">
        <f t="shared" ca="1" si="304"/>
        <v>166</v>
      </c>
      <c r="AJ211" s="307"/>
      <c r="AK211" s="307"/>
      <c r="AL211" s="301" t="str">
        <f ca="1">_xlfn.CONCAT(V211,"6 -or- *",Z211," min")</f>
        <v>D6 -or- *B min</v>
      </c>
      <c r="AM211" s="294" t="str">
        <f ca="1">_xlfn.CONCAT(W211,"7")</f>
        <v>Eb7</v>
      </c>
      <c r="AN211" s="301" t="str">
        <f ca="1">_xlfn.CONCAT("*",Z211," dim")</f>
        <v>*B dim</v>
      </c>
      <c r="AO211" s="301" t="str">
        <f ca="1">_xlfn.CONCAT("*",W211,"7")</f>
        <v>*Eb7</v>
      </c>
      <c r="AP211" s="294" t="str">
        <f ca="1">_xlfn.CONCAT(Z211," dim")</f>
        <v>B dim</v>
      </c>
      <c r="AQ211" s="301" t="str">
        <f ca="1">_xlfn.CONCAT(AA211," alt b -or- *",W211,"7")</f>
        <v>Db alt b -or- *Eb7</v>
      </c>
      <c r="AR211" s="294"/>
      <c r="AS211" s="294"/>
      <c r="AT211" s="294" t="str">
        <f t="shared" ca="1" si="397"/>
        <v/>
      </c>
      <c r="AU211" s="294" t="str">
        <f t="shared" ca="1" si="396"/>
        <v/>
      </c>
      <c r="AV211" s="294" t="str">
        <f t="shared" ca="1" si="396"/>
        <v/>
      </c>
      <c r="AW211" s="294">
        <f t="shared" ca="1" si="396"/>
        <v>1</v>
      </c>
      <c r="AX211" s="294" t="str">
        <f t="shared" ca="1" si="396"/>
        <v/>
      </c>
      <c r="AY211" s="294">
        <f t="shared" ca="1" si="396"/>
        <v>1</v>
      </c>
      <c r="AZ211" s="294" t="str">
        <f t="shared" ca="1" si="396"/>
        <v/>
      </c>
      <c r="BA211" s="294">
        <f t="shared" ca="1" si="396"/>
        <v>1</v>
      </c>
      <c r="BB211" s="294" t="str">
        <f t="shared" ca="1" si="396"/>
        <v/>
      </c>
      <c r="BC211" s="294" t="str">
        <f t="shared" ca="1" si="396"/>
        <v/>
      </c>
      <c r="BD211" s="294" t="str">
        <f t="shared" ca="1" si="396"/>
        <v/>
      </c>
      <c r="BE211" s="294" t="str">
        <f t="shared" ca="1" si="396"/>
        <v/>
      </c>
      <c r="BF211" s="289">
        <f t="shared" ca="1" si="318"/>
        <v>3</v>
      </c>
      <c r="BG211" s="302">
        <f t="shared" ca="1" si="319"/>
        <v>60</v>
      </c>
      <c r="BH211" s="289">
        <f t="shared" ca="1" si="320"/>
        <v>5</v>
      </c>
      <c r="BI211" s="289" t="str">
        <f t="shared" ca="1" si="321"/>
        <v/>
      </c>
      <c r="BJ211" s="289" t="str">
        <f t="shared" ca="1" si="322"/>
        <v/>
      </c>
      <c r="BK211" s="289" t="str">
        <f t="shared" ca="1" si="323"/>
        <v/>
      </c>
      <c r="BL211" s="289" t="str">
        <f t="shared" ca="1" si="324"/>
        <v/>
      </c>
      <c r="BM211" s="289">
        <f t="shared" ca="1" si="325"/>
        <v>1</v>
      </c>
      <c r="BN211" s="289" t="str">
        <f t="shared" ca="1" si="326"/>
        <v/>
      </c>
      <c r="BO211" s="289" t="str">
        <f t="shared" ca="1" si="327"/>
        <v/>
      </c>
      <c r="BP211" s="289"/>
      <c r="BQ211" s="83">
        <f t="shared" ca="1" si="338"/>
        <v>6</v>
      </c>
      <c r="BR211" s="82">
        <f t="shared" ca="1" si="339"/>
        <v>102</v>
      </c>
      <c r="BS211" s="83">
        <f t="shared" ca="1" si="340"/>
        <v>821</v>
      </c>
      <c r="BT211" s="52" t="str">
        <f t="shared" ca="1" si="383"/>
        <v>A830</v>
      </c>
      <c r="BU211" s="51"/>
      <c r="BV211" s="52" t="str">
        <f t="shared" ca="1" si="384"/>
        <v>A830</v>
      </c>
      <c r="BW211" s="84">
        <f ca="1">VLOOKUP($BJ$6,INDIRECT($BT211):$BP$861,2,FALSE)</f>
        <v>822</v>
      </c>
      <c r="BX211" s="79" t="str">
        <f t="shared" ca="1" si="369"/>
        <v>Enigmatic</v>
      </c>
      <c r="BY211" s="78" t="str">
        <f t="shared" ca="1" si="370"/>
        <v>B</v>
      </c>
      <c r="BZ211" s="78" t="str">
        <f t="shared" ca="1" si="371"/>
        <v>B</v>
      </c>
      <c r="CA211" s="78" t="str">
        <f t="shared" ca="1" si="372"/>
        <v>C</v>
      </c>
      <c r="CB211" s="78" t="str">
        <f t="shared" ca="1" si="373"/>
        <v>Eb</v>
      </c>
      <c r="CC211" s="78" t="str">
        <f t="shared" ca="1" si="343"/>
        <v>F</v>
      </c>
      <c r="CD211" s="78" t="str">
        <f t="shared" ca="1" si="344"/>
        <v>G</v>
      </c>
      <c r="CE211" s="78" t="str">
        <f t="shared" ca="1" si="345"/>
        <v>A</v>
      </c>
      <c r="CF211" s="78" t="str">
        <f t="shared" ca="1" si="346"/>
        <v>Bb</v>
      </c>
      <c r="CG211" s="78" t="str">
        <f t="shared" ca="1" si="347"/>
        <v/>
      </c>
      <c r="CH211" s="79" t="str">
        <f t="shared" ca="1" si="348"/>
        <v>B aug</v>
      </c>
      <c r="CI211" s="79" t="str">
        <f t="shared" ca="1" si="349"/>
        <v>*F maj</v>
      </c>
      <c r="CJ211" s="79" t="str">
        <f t="shared" ca="1" si="350"/>
        <v>Eb maj</v>
      </c>
      <c r="CK211" s="79" t="str">
        <f t="shared" ca="1" si="351"/>
        <v>F alt b</v>
      </c>
      <c r="CL211" s="79" t="str">
        <f t="shared" ca="1" si="352"/>
        <v>G min4</v>
      </c>
      <c r="CM211" s="79" t="str">
        <f t="shared" ca="1" si="353"/>
        <v>*B7</v>
      </c>
      <c r="CN211" s="79" t="str">
        <f t="shared" ca="1" si="354"/>
        <v>Bb sus2</v>
      </c>
      <c r="CO211" s="79" t="str">
        <f t="shared" ca="1" si="355"/>
        <v/>
      </c>
      <c r="CP211" s="80">
        <f t="shared" ca="1" si="374"/>
        <v>42.857142857142854</v>
      </c>
      <c r="CQ211" s="78">
        <f t="shared" ca="1" si="375"/>
        <v>6</v>
      </c>
      <c r="DA211" s="81">
        <f t="shared" ca="1" si="387"/>
        <v>6</v>
      </c>
      <c r="DB211" s="82">
        <f t="shared" ca="1" si="388"/>
        <v>102</v>
      </c>
      <c r="DC211" s="83">
        <f t="shared" ca="1" si="389"/>
        <v>821</v>
      </c>
      <c r="DD211" s="52" t="str">
        <f t="shared" ca="1" si="385"/>
        <v>A830</v>
      </c>
      <c r="DE211" s="51"/>
      <c r="DF211" s="52" t="str">
        <f t="shared" ca="1" si="386"/>
        <v>A830</v>
      </c>
      <c r="DG211" s="84">
        <f ca="1">VLOOKUP($BJ$6,INDIRECT($BT211):$BP$861,2,FALSE)</f>
        <v>822</v>
      </c>
      <c r="DH211" s="79" t="str">
        <f t="shared" ca="1" si="376"/>
        <v>Enigmatic</v>
      </c>
      <c r="DI211" s="78" t="str">
        <f t="shared" ca="1" si="377"/>
        <v>B</v>
      </c>
      <c r="DJ211" s="78" t="str">
        <f t="shared" ca="1" si="378"/>
        <v>B</v>
      </c>
      <c r="DK211" s="78" t="str">
        <f t="shared" ca="1" si="379"/>
        <v>C</v>
      </c>
      <c r="DL211" s="78" t="str">
        <f t="shared" ca="1" si="380"/>
        <v>Eb</v>
      </c>
      <c r="DM211" s="78" t="str">
        <f t="shared" ca="1" si="356"/>
        <v>F</v>
      </c>
      <c r="DN211" s="78" t="str">
        <f t="shared" ca="1" si="357"/>
        <v>G</v>
      </c>
      <c r="DO211" s="78" t="str">
        <f t="shared" ca="1" si="358"/>
        <v>A</v>
      </c>
      <c r="DP211" s="78" t="str">
        <f t="shared" ca="1" si="359"/>
        <v>Bb</v>
      </c>
      <c r="DQ211" s="78" t="str">
        <f t="shared" ca="1" si="360"/>
        <v/>
      </c>
      <c r="DR211" s="79" t="str">
        <f t="shared" ca="1" si="361"/>
        <v>B aug</v>
      </c>
      <c r="DS211" s="79" t="str">
        <f t="shared" ca="1" si="362"/>
        <v>*F maj</v>
      </c>
      <c r="DT211" s="79" t="str">
        <f t="shared" ca="1" si="363"/>
        <v>Eb maj</v>
      </c>
      <c r="DU211" s="79" t="str">
        <f t="shared" ca="1" si="364"/>
        <v>F alt b</v>
      </c>
      <c r="DV211" s="79" t="str">
        <f t="shared" ca="1" si="365"/>
        <v>G min4</v>
      </c>
      <c r="DW211" s="79" t="str">
        <f t="shared" ca="1" si="366"/>
        <v>*B7</v>
      </c>
      <c r="DX211" s="79" t="str">
        <f t="shared" ca="1" si="367"/>
        <v>Bb sus2</v>
      </c>
      <c r="DY211" s="79" t="str">
        <f t="shared" ca="1" si="368"/>
        <v/>
      </c>
      <c r="DZ211" s="80">
        <f t="shared" ca="1" si="381"/>
        <v>42.857142857142854</v>
      </c>
      <c r="EA211" s="78">
        <f t="shared" ca="1" si="382"/>
        <v>6</v>
      </c>
    </row>
    <row r="212" spans="1:131" s="85" customFormat="1" ht="16.2" thickBot="1" x14ac:dyDescent="0.35">
      <c r="A212" s="289">
        <f t="shared" ca="1" si="398"/>
        <v>5</v>
      </c>
      <c r="B212" s="306">
        <f t="shared" si="298"/>
        <v>204</v>
      </c>
      <c r="C212" s="307" t="s">
        <v>51</v>
      </c>
      <c r="D212" s="306" t="s">
        <v>73</v>
      </c>
      <c r="E212" s="306">
        <v>5</v>
      </c>
      <c r="F212" s="308">
        <v>3</v>
      </c>
      <c r="G212" s="308">
        <v>2</v>
      </c>
      <c r="H212" s="308">
        <v>2</v>
      </c>
      <c r="I212" s="308">
        <v>3</v>
      </c>
      <c r="J212" s="308">
        <v>2</v>
      </c>
      <c r="K212" s="308"/>
      <c r="L212" s="308"/>
      <c r="M212" s="308"/>
      <c r="N212" s="308">
        <f>SUM($F212:G212)</f>
        <v>5</v>
      </c>
      <c r="O212" s="308">
        <f>SUM($F212:H212)</f>
        <v>7</v>
      </c>
      <c r="P212" s="308">
        <f>SUM($F212:I212)</f>
        <v>10</v>
      </c>
      <c r="Q212" s="308">
        <f>SUM($F212:J212)</f>
        <v>12</v>
      </c>
      <c r="R212" s="308"/>
      <c r="S212" s="308"/>
      <c r="T212" s="308"/>
      <c r="U212" s="307"/>
      <c r="V212" s="306" t="str">
        <f>$D$6</f>
        <v>C</v>
      </c>
      <c r="W212" s="306" t="str">
        <f ca="1">OFFSET($D$6,0,$F212,1,1)</f>
        <v>Eb</v>
      </c>
      <c r="X212" s="306" t="str">
        <f ca="1">OFFSET($D$6,0,N212,1,1)</f>
        <v>F</v>
      </c>
      <c r="Y212" s="306" t="str">
        <f ca="1">OFFSET($D$6,0,O212,1,1)</f>
        <v>G</v>
      </c>
      <c r="Z212" s="306" t="str">
        <f ca="1">OFFSET($D$6,0,P212,1,1)</f>
        <v>Bb</v>
      </c>
      <c r="AA212" s="306"/>
      <c r="AB212" s="306"/>
      <c r="AC212" s="306"/>
      <c r="AD212" s="307">
        <f t="shared" si="317"/>
        <v>67</v>
      </c>
      <c r="AE212" s="307">
        <f t="shared" ca="1" si="401"/>
        <v>167</v>
      </c>
      <c r="AF212" s="307">
        <f t="shared" ca="1" si="402"/>
        <v>70</v>
      </c>
      <c r="AG212" s="307">
        <f t="shared" ca="1" si="302"/>
        <v>71</v>
      </c>
      <c r="AH212" s="307">
        <f t="shared" ca="1" si="303"/>
        <v>164</v>
      </c>
      <c r="AI212" s="307"/>
      <c r="AJ212" s="307"/>
      <c r="AK212" s="307"/>
      <c r="AL212" s="301" t="str">
        <f ca="1">_xlfn.CONCAT(V212," sus4/7  -or- *",X212," sus4 -or- *",Z212," sus2")</f>
        <v>C sus4/7  -or- *F sus4 -or- *Bb sus2</v>
      </c>
      <c r="AM212" s="301" t="str">
        <f>_xlfn.CONCAT("*",V212," min")</f>
        <v>*C min</v>
      </c>
      <c r="AN212" s="301" t="str">
        <f ca="1">_xlfn.CONCAT(X212," sus4/7  -or- *",AA212," sus4")</f>
        <v>F sus4/7  -or- * sus4</v>
      </c>
      <c r="AO212" s="301" t="str">
        <f ca="1">_xlfn.CONCAT(Y212," sus4/7  -or- *",V212," sus4")</f>
        <v>G sus4/7  -or- *C sus4</v>
      </c>
      <c r="AP212" s="301" t="str">
        <f ca="1">_xlfn.CONCAT("*",W212," maj")</f>
        <v>*Eb maj</v>
      </c>
      <c r="AQ212" s="294"/>
      <c r="AR212" s="294"/>
      <c r="AS212" s="294"/>
      <c r="AT212" s="294" t="str">
        <f ca="1">IF(AT$9=$AD212,1,IF(AT$9=$AE212,1,IF(AT$9=$AF212,1,IF(AT$9=$AG212,1,IF(AT$9=$AH212,1,"")))))</f>
        <v/>
      </c>
      <c r="AU212" s="294" t="str">
        <f t="shared" ref="AU212:BE220" ca="1" si="403">IF(AU$9=$AD212,1,IF(AU$9=$AE212,1,IF(AU$9=$AF212,1,IF(AU$9=$AG212,1,IF(AU$9=$AH212,1,"")))))</f>
        <v/>
      </c>
      <c r="AV212" s="294" t="str">
        <f t="shared" ca="1" si="403"/>
        <v/>
      </c>
      <c r="AW212" s="294">
        <f t="shared" ca="1" si="403"/>
        <v>1</v>
      </c>
      <c r="AX212" s="294" t="str">
        <f t="shared" ca="1" si="403"/>
        <v/>
      </c>
      <c r="AY212" s="294">
        <f t="shared" ca="1" si="403"/>
        <v>1</v>
      </c>
      <c r="AZ212" s="294" t="str">
        <f t="shared" ca="1" si="403"/>
        <v/>
      </c>
      <c r="BA212" s="294">
        <f t="shared" ca="1" si="403"/>
        <v>1</v>
      </c>
      <c r="BB212" s="294" t="str">
        <f t="shared" ca="1" si="403"/>
        <v/>
      </c>
      <c r="BC212" s="294" t="str">
        <f t="shared" ca="1" si="403"/>
        <v/>
      </c>
      <c r="BD212" s="294" t="str">
        <f t="shared" ca="1" si="403"/>
        <v/>
      </c>
      <c r="BE212" s="294" t="str">
        <f t="shared" ca="1" si="403"/>
        <v/>
      </c>
      <c r="BF212" s="289">
        <f t="shared" ca="1" si="318"/>
        <v>3</v>
      </c>
      <c r="BG212" s="302">
        <f t="shared" ca="1" si="319"/>
        <v>60</v>
      </c>
      <c r="BH212" s="289">
        <f t="shared" ca="1" si="320"/>
        <v>5</v>
      </c>
      <c r="BI212" s="289" t="str">
        <f t="shared" ca="1" si="321"/>
        <v/>
      </c>
      <c r="BJ212" s="289" t="str">
        <f t="shared" ca="1" si="322"/>
        <v/>
      </c>
      <c r="BK212" s="289" t="str">
        <f t="shared" ca="1" si="323"/>
        <v/>
      </c>
      <c r="BL212" s="289" t="str">
        <f t="shared" ca="1" si="324"/>
        <v/>
      </c>
      <c r="BM212" s="289">
        <f t="shared" ca="1" si="325"/>
        <v>1</v>
      </c>
      <c r="BN212" s="289" t="str">
        <f t="shared" ca="1" si="326"/>
        <v/>
      </c>
      <c r="BO212" s="289" t="str">
        <f t="shared" ca="1" si="327"/>
        <v/>
      </c>
      <c r="BP212" s="289"/>
      <c r="BQ212" s="83">
        <f t="shared" ca="1" si="338"/>
        <v>6</v>
      </c>
      <c r="BR212" s="82">
        <f t="shared" ca="1" si="339"/>
        <v>103</v>
      </c>
      <c r="BS212" s="83">
        <f t="shared" ca="1" si="340"/>
        <v>822</v>
      </c>
      <c r="BT212" s="52" t="str">
        <f t="shared" ca="1" si="383"/>
        <v>A831</v>
      </c>
      <c r="BU212" s="51"/>
      <c r="BV212" s="52" t="str">
        <f t="shared" ca="1" si="384"/>
        <v>A836</v>
      </c>
      <c r="BW212" s="84">
        <f ca="1">VLOOKUP($BJ$6,INDIRECT($BT212):$BP$861,2,FALSE)</f>
        <v>828</v>
      </c>
      <c r="BX212" s="79" t="str">
        <f t="shared" ca="1" si="369"/>
        <v>Purvi Theta</v>
      </c>
      <c r="BY212" s="78" t="str">
        <f t="shared" ca="1" si="370"/>
        <v>B</v>
      </c>
      <c r="BZ212" s="78" t="str">
        <f t="shared" ca="1" si="371"/>
        <v>B</v>
      </c>
      <c r="CA212" s="78" t="str">
        <f t="shared" ca="1" si="372"/>
        <v>C</v>
      </c>
      <c r="CB212" s="78" t="str">
        <f t="shared" ca="1" si="373"/>
        <v>Eb</v>
      </c>
      <c r="CC212" s="78" t="str">
        <f t="shared" ca="1" si="343"/>
        <v>F</v>
      </c>
      <c r="CD212" s="78" t="str">
        <f t="shared" ca="1" si="344"/>
        <v>Gb</v>
      </c>
      <c r="CE212" s="78" t="str">
        <f t="shared" ca="1" si="345"/>
        <v>G</v>
      </c>
      <c r="CF212" s="78" t="str">
        <f t="shared" ca="1" si="346"/>
        <v>Bb</v>
      </c>
      <c r="CG212" s="78" t="str">
        <f t="shared" ca="1" si="347"/>
        <v/>
      </c>
      <c r="CH212" s="79" t="str">
        <f t="shared" ca="1" si="348"/>
        <v>B maj</v>
      </c>
      <c r="CI212" s="79" t="str">
        <f t="shared" ca="1" si="349"/>
        <v>C sus4</v>
      </c>
      <c r="CJ212" s="79" t="str">
        <f t="shared" ca="1" si="350"/>
        <v>Eb min</v>
      </c>
      <c r="CK212" s="79" t="str">
        <f t="shared" ca="1" si="351"/>
        <v>*G7</v>
      </c>
      <c r="CL212" s="79" t="str">
        <f t="shared" ca="1" si="352"/>
        <v>Gb alt b</v>
      </c>
      <c r="CM212" s="79" t="str">
        <f t="shared" ca="1" si="353"/>
        <v>G aug</v>
      </c>
      <c r="CN212" s="79" t="str">
        <f t="shared" ca="1" si="354"/>
        <v>Bb sus2</v>
      </c>
      <c r="CO212" s="79" t="str">
        <f t="shared" ca="1" si="355"/>
        <v/>
      </c>
      <c r="CP212" s="80">
        <f t="shared" ca="1" si="374"/>
        <v>42.857142857142854</v>
      </c>
      <c r="CQ212" s="78">
        <f t="shared" ca="1" si="375"/>
        <v>6</v>
      </c>
      <c r="DA212" s="81">
        <f t="shared" ca="1" si="387"/>
        <v>6</v>
      </c>
      <c r="DB212" s="82">
        <f t="shared" ca="1" si="388"/>
        <v>103</v>
      </c>
      <c r="DC212" s="83">
        <f t="shared" ca="1" si="389"/>
        <v>822</v>
      </c>
      <c r="DD212" s="52" t="str">
        <f t="shared" ca="1" si="385"/>
        <v>A831</v>
      </c>
      <c r="DE212" s="51"/>
      <c r="DF212" s="52" t="str">
        <f t="shared" ca="1" si="386"/>
        <v>A836</v>
      </c>
      <c r="DG212" s="84">
        <f ca="1">VLOOKUP($BJ$6,INDIRECT($BT212):$BP$861,2,FALSE)</f>
        <v>828</v>
      </c>
      <c r="DH212" s="79" t="str">
        <f t="shared" ca="1" si="376"/>
        <v>Purvi Theta</v>
      </c>
      <c r="DI212" s="78" t="str">
        <f t="shared" ca="1" si="377"/>
        <v>B</v>
      </c>
      <c r="DJ212" s="78" t="str">
        <f t="shared" ca="1" si="378"/>
        <v>B</v>
      </c>
      <c r="DK212" s="78" t="str">
        <f t="shared" ca="1" si="379"/>
        <v>C</v>
      </c>
      <c r="DL212" s="78" t="str">
        <f t="shared" ca="1" si="380"/>
        <v>Eb</v>
      </c>
      <c r="DM212" s="78" t="str">
        <f t="shared" ca="1" si="356"/>
        <v>F</v>
      </c>
      <c r="DN212" s="78" t="str">
        <f t="shared" ca="1" si="357"/>
        <v>Gb</v>
      </c>
      <c r="DO212" s="78" t="str">
        <f t="shared" ca="1" si="358"/>
        <v>G</v>
      </c>
      <c r="DP212" s="78" t="str">
        <f t="shared" ca="1" si="359"/>
        <v>Bb</v>
      </c>
      <c r="DQ212" s="78" t="str">
        <f t="shared" ca="1" si="360"/>
        <v/>
      </c>
      <c r="DR212" s="79" t="str">
        <f t="shared" ca="1" si="361"/>
        <v>B maj</v>
      </c>
      <c r="DS212" s="79" t="str">
        <f t="shared" ca="1" si="362"/>
        <v>C sus4</v>
      </c>
      <c r="DT212" s="79" t="str">
        <f t="shared" ca="1" si="363"/>
        <v>Eb min</v>
      </c>
      <c r="DU212" s="79" t="str">
        <f t="shared" ca="1" si="364"/>
        <v>*G7</v>
      </c>
      <c r="DV212" s="79" t="str">
        <f t="shared" ca="1" si="365"/>
        <v>Gb alt b</v>
      </c>
      <c r="DW212" s="79" t="str">
        <f t="shared" ca="1" si="366"/>
        <v>G aug</v>
      </c>
      <c r="DX212" s="79" t="str">
        <f t="shared" ca="1" si="367"/>
        <v>Bb sus2</v>
      </c>
      <c r="DY212" s="79" t="str">
        <f t="shared" ca="1" si="368"/>
        <v/>
      </c>
      <c r="DZ212" s="80">
        <f t="shared" ca="1" si="381"/>
        <v>42.857142857142854</v>
      </c>
      <c r="EA212" s="78">
        <f t="shared" ca="1" si="382"/>
        <v>6</v>
      </c>
    </row>
    <row r="213" spans="1:131" s="85" customFormat="1" ht="16.2" thickBot="1" x14ac:dyDescent="0.35">
      <c r="A213" s="289" t="str">
        <f t="shared" ca="1" si="398"/>
        <v/>
      </c>
      <c r="B213" s="306">
        <f t="shared" ref="B213:B276" si="404">B212+1</f>
        <v>205</v>
      </c>
      <c r="C213" s="307" t="s">
        <v>271</v>
      </c>
      <c r="D213" s="306" t="s">
        <v>73</v>
      </c>
      <c r="E213" s="306">
        <v>5</v>
      </c>
      <c r="F213" s="308">
        <v>2</v>
      </c>
      <c r="G213" s="308">
        <v>2</v>
      </c>
      <c r="H213" s="308">
        <v>3</v>
      </c>
      <c r="I213" s="308">
        <v>2</v>
      </c>
      <c r="J213" s="308">
        <v>3</v>
      </c>
      <c r="K213" s="308"/>
      <c r="L213" s="308"/>
      <c r="M213" s="308"/>
      <c r="N213" s="308">
        <f>SUM($F213:G213)</f>
        <v>4</v>
      </c>
      <c r="O213" s="308">
        <f>SUM($F213:H213)</f>
        <v>7</v>
      </c>
      <c r="P213" s="308">
        <f>SUM($F213:I213)</f>
        <v>9</v>
      </c>
      <c r="Q213" s="308">
        <f>SUM($F213:J213)</f>
        <v>12</v>
      </c>
      <c r="R213" s="308"/>
      <c r="S213" s="308"/>
      <c r="T213" s="308"/>
      <c r="U213" s="307"/>
      <c r="V213" s="306" t="str">
        <f t="shared" si="309"/>
        <v>D</v>
      </c>
      <c r="W213" s="306" t="str">
        <f t="shared" ca="1" si="310"/>
        <v>E</v>
      </c>
      <c r="X213" s="306" t="str">
        <f t="shared" ref="X213:X220" ca="1" si="405">OFFSET($F$6,0,N213,1,1)</f>
        <v>Gb</v>
      </c>
      <c r="Y213" s="306" t="str">
        <f t="shared" ref="Y213:Y220" ca="1" si="406">OFFSET($F$6,0,O213,1,1)</f>
        <v>A</v>
      </c>
      <c r="Z213" s="306" t="str">
        <f t="shared" ref="Z213:Z220" ca="1" si="407">OFFSET($F$6,0,P213,1,1)</f>
        <v>B</v>
      </c>
      <c r="AA213" s="306"/>
      <c r="AB213" s="306"/>
      <c r="AC213" s="306"/>
      <c r="AD213" s="307">
        <f t="shared" si="317"/>
        <v>68</v>
      </c>
      <c r="AE213" s="307">
        <f t="shared" ca="1" si="401"/>
        <v>69</v>
      </c>
      <c r="AF213" s="307">
        <f t="shared" ca="1" si="402"/>
        <v>169</v>
      </c>
      <c r="AG213" s="307">
        <f t="shared" ca="1" si="302"/>
        <v>65</v>
      </c>
      <c r="AH213" s="307">
        <f t="shared" ca="1" si="303"/>
        <v>66</v>
      </c>
      <c r="AI213" s="307"/>
      <c r="AJ213" s="307"/>
      <c r="AK213" s="307"/>
      <c r="AL213" s="301" t="str">
        <f ca="1">_xlfn.CONCAT("*",Z213," min")</f>
        <v>*B min</v>
      </c>
      <c r="AM213" s="294" t="str">
        <f ca="1">_xlfn.CONCAT(W213," sus4/7")</f>
        <v>E sus4/7</v>
      </c>
      <c r="AN213" s="294" t="str">
        <f ca="1">_xlfn.CONCAT(X213," sus4/7")</f>
        <v>Gb sus4/7</v>
      </c>
      <c r="AO213" s="301" t="str">
        <f ca="1">_xlfn.CONCAT(Y213," sus4/6 -or-","*", V213," maj")</f>
        <v>A sus4/6 -or-*D maj</v>
      </c>
      <c r="AP213" s="294" t="str">
        <f ca="1">_xlfn.CONCAT(Z213," sus4/7")</f>
        <v>B sus4/7</v>
      </c>
      <c r="AQ213" s="294"/>
      <c r="AR213" s="294"/>
      <c r="AS213" s="294"/>
      <c r="AT213" s="294" t="str">
        <f t="shared" ref="AT213:AT220" ca="1" si="408">IF(AT$9=$AD213,1,IF(AT$9=$AE213,1,IF(AT$9=$AF213,1,IF(AT$9=$AG213,1,IF(AT$9=$AH213,1,"")))))</f>
        <v/>
      </c>
      <c r="AU213" s="294" t="str">
        <f t="shared" ca="1" si="403"/>
        <v/>
      </c>
      <c r="AV213" s="294" t="str">
        <f t="shared" ca="1" si="403"/>
        <v/>
      </c>
      <c r="AW213" s="294" t="str">
        <f t="shared" ca="1" si="403"/>
        <v/>
      </c>
      <c r="AX213" s="294" t="str">
        <f t="shared" ca="1" si="403"/>
        <v/>
      </c>
      <c r="AY213" s="294" t="str">
        <f t="shared" ca="1" si="403"/>
        <v/>
      </c>
      <c r="AZ213" s="294" t="str">
        <f t="shared" ca="1" si="403"/>
        <v/>
      </c>
      <c r="BA213" s="294" t="str">
        <f t="shared" ca="1" si="403"/>
        <v/>
      </c>
      <c r="BB213" s="294" t="str">
        <f t="shared" ca="1" si="403"/>
        <v/>
      </c>
      <c r="BC213" s="294" t="str">
        <f t="shared" ca="1" si="403"/>
        <v/>
      </c>
      <c r="BD213" s="294" t="str">
        <f t="shared" ca="1" si="403"/>
        <v/>
      </c>
      <c r="BE213" s="294" t="str">
        <f t="shared" ca="1" si="403"/>
        <v/>
      </c>
      <c r="BF213" s="289">
        <f t="shared" ca="1" si="318"/>
        <v>0</v>
      </c>
      <c r="BG213" s="302">
        <f t="shared" ca="1" si="319"/>
        <v>0</v>
      </c>
      <c r="BH213" s="289" t="str">
        <f t="shared" ca="1" si="320"/>
        <v/>
      </c>
      <c r="BI213" s="289" t="str">
        <f t="shared" ca="1" si="321"/>
        <v/>
      </c>
      <c r="BJ213" s="289" t="str">
        <f t="shared" ca="1" si="322"/>
        <v/>
      </c>
      <c r="BK213" s="289" t="str">
        <f t="shared" ca="1" si="323"/>
        <v/>
      </c>
      <c r="BL213" s="289" t="str">
        <f t="shared" ca="1" si="324"/>
        <v/>
      </c>
      <c r="BM213" s="289" t="str">
        <f t="shared" ca="1" si="325"/>
        <v/>
      </c>
      <c r="BN213" s="289" t="str">
        <f t="shared" ca="1" si="326"/>
        <v/>
      </c>
      <c r="BO213" s="289" t="str">
        <f t="shared" ca="1" si="327"/>
        <v/>
      </c>
      <c r="BP213" s="289"/>
      <c r="BQ213" s="83">
        <f t="shared" ref="BQ213:BQ250" ca="1" si="409">IF(BR213="","",BQ212)</f>
        <v>6</v>
      </c>
      <c r="BR213" s="82">
        <f t="shared" ref="BR213:BR250" ca="1" si="410">IF(BS213="","",BR212+1)</f>
        <v>104</v>
      </c>
      <c r="BS213" s="83">
        <f t="shared" ref="BS213:BS250" ca="1" si="411">IF(BW212=BS212,"",BW212)</f>
        <v>828</v>
      </c>
      <c r="BT213" s="52" t="str">
        <f t="shared" ref="BT213:BT250" ca="1" si="412">_xlfn.CONCAT("A",BS213+9)</f>
        <v>A837</v>
      </c>
      <c r="BU213" s="51"/>
      <c r="BV213" s="52" t="str">
        <f t="shared" ref="BV213:BV250" ca="1" si="413">_xlfn.CONCAT("A",BW213+8)</f>
        <v>A838</v>
      </c>
      <c r="BW213" s="84">
        <f ca="1">VLOOKUP($BJ$6,INDIRECT($BT213):$BP$861,2,FALSE)</f>
        <v>830</v>
      </c>
      <c r="BX213" s="79" t="str">
        <f t="shared" ca="1" si="369"/>
        <v>Leading whole tone</v>
      </c>
      <c r="BY213" s="78" t="str">
        <f t="shared" ca="1" si="370"/>
        <v>B</v>
      </c>
      <c r="BZ213" s="78" t="str">
        <f t="shared" ca="1" si="371"/>
        <v>B</v>
      </c>
      <c r="CA213" s="78" t="str">
        <f t="shared" ca="1" si="372"/>
        <v>Db</v>
      </c>
      <c r="CB213" s="78" t="str">
        <f t="shared" ca="1" si="373"/>
        <v>Eb</v>
      </c>
      <c r="CC213" s="78" t="str">
        <f t="shared" ca="1" si="343"/>
        <v>F</v>
      </c>
      <c r="CD213" s="78" t="str">
        <f t="shared" ca="1" si="344"/>
        <v>G</v>
      </c>
      <c r="CE213" s="78" t="str">
        <f t="shared" ca="1" si="345"/>
        <v>A</v>
      </c>
      <c r="CF213" s="78" t="str">
        <f t="shared" ca="1" si="346"/>
        <v>Bb</v>
      </c>
      <c r="CG213" s="78" t="str">
        <f t="shared" ca="1" si="347"/>
        <v/>
      </c>
      <c r="CH213" s="79" t="str">
        <f t="shared" ca="1" si="348"/>
        <v>B aug</v>
      </c>
      <c r="CI213" s="79" t="str">
        <f t="shared" ca="1" si="349"/>
        <v>Db aug</v>
      </c>
      <c r="CJ213" s="79" t="str">
        <f t="shared" ca="1" si="350"/>
        <v>Eb maj</v>
      </c>
      <c r="CK213" s="79" t="str">
        <f t="shared" ca="1" si="351"/>
        <v>F alt b</v>
      </c>
      <c r="CL213" s="79" t="str">
        <f t="shared" ca="1" si="352"/>
        <v>G dim</v>
      </c>
      <c r="CM213" s="79" t="str">
        <f t="shared" ca="1" si="353"/>
        <v>*B7</v>
      </c>
      <c r="CN213" s="79" t="str">
        <f t="shared" ca="1" si="354"/>
        <v>Bb min</v>
      </c>
      <c r="CO213" s="79" t="str">
        <f t="shared" ca="1" si="355"/>
        <v/>
      </c>
      <c r="CP213" s="80">
        <f t="shared" ca="1" si="374"/>
        <v>42.857142857142854</v>
      </c>
      <c r="CQ213" s="78">
        <f t="shared" ca="1" si="375"/>
        <v>6</v>
      </c>
      <c r="DA213" s="81">
        <f t="shared" ca="1" si="387"/>
        <v>6</v>
      </c>
      <c r="DB213" s="82">
        <f t="shared" ca="1" si="388"/>
        <v>104</v>
      </c>
      <c r="DC213" s="83">
        <f t="shared" ca="1" si="389"/>
        <v>828</v>
      </c>
      <c r="DD213" s="52" t="str">
        <f t="shared" ca="1" si="385"/>
        <v>A837</v>
      </c>
      <c r="DE213" s="51"/>
      <c r="DF213" s="52" t="str">
        <f t="shared" ca="1" si="386"/>
        <v>A838</v>
      </c>
      <c r="DG213" s="84">
        <f ca="1">VLOOKUP($BJ$6,INDIRECT($BT213):$BP$861,2,FALSE)</f>
        <v>830</v>
      </c>
      <c r="DH213" s="79" t="str">
        <f t="shared" ca="1" si="376"/>
        <v>Leading whole tone</v>
      </c>
      <c r="DI213" s="78" t="str">
        <f t="shared" ca="1" si="377"/>
        <v>B</v>
      </c>
      <c r="DJ213" s="78" t="str">
        <f t="shared" ca="1" si="378"/>
        <v>B</v>
      </c>
      <c r="DK213" s="78" t="str">
        <f t="shared" ca="1" si="379"/>
        <v>Db</v>
      </c>
      <c r="DL213" s="78" t="str">
        <f t="shared" ca="1" si="380"/>
        <v>Eb</v>
      </c>
      <c r="DM213" s="78" t="str">
        <f t="shared" ca="1" si="356"/>
        <v>F</v>
      </c>
      <c r="DN213" s="78" t="str">
        <f t="shared" ca="1" si="357"/>
        <v>G</v>
      </c>
      <c r="DO213" s="78" t="str">
        <f t="shared" ca="1" si="358"/>
        <v>A</v>
      </c>
      <c r="DP213" s="78" t="str">
        <f t="shared" ca="1" si="359"/>
        <v>Bb</v>
      </c>
      <c r="DQ213" s="78" t="str">
        <f t="shared" ca="1" si="360"/>
        <v/>
      </c>
      <c r="DR213" s="79" t="str">
        <f t="shared" ca="1" si="361"/>
        <v>B aug</v>
      </c>
      <c r="DS213" s="79" t="str">
        <f t="shared" ca="1" si="362"/>
        <v>Db aug</v>
      </c>
      <c r="DT213" s="79" t="str">
        <f t="shared" ca="1" si="363"/>
        <v>Eb maj</v>
      </c>
      <c r="DU213" s="79" t="str">
        <f t="shared" ca="1" si="364"/>
        <v>F alt b</v>
      </c>
      <c r="DV213" s="79" t="str">
        <f t="shared" ca="1" si="365"/>
        <v>G dim</v>
      </c>
      <c r="DW213" s="79" t="str">
        <f t="shared" ca="1" si="366"/>
        <v>*B7</v>
      </c>
      <c r="DX213" s="79" t="str">
        <f t="shared" ca="1" si="367"/>
        <v>Bb min</v>
      </c>
      <c r="DY213" s="79" t="str">
        <f t="shared" ca="1" si="368"/>
        <v/>
      </c>
      <c r="DZ213" s="80">
        <f t="shared" ca="1" si="381"/>
        <v>42.857142857142854</v>
      </c>
      <c r="EA213" s="78">
        <f t="shared" ca="1" si="382"/>
        <v>6</v>
      </c>
    </row>
    <row r="214" spans="1:131" s="85" customFormat="1" ht="16.2" thickBot="1" x14ac:dyDescent="0.35">
      <c r="A214" s="289">
        <f t="shared" ca="1" si="398"/>
        <v>7</v>
      </c>
      <c r="B214" s="306">
        <f t="shared" si="404"/>
        <v>206</v>
      </c>
      <c r="C214" s="307" t="s">
        <v>272</v>
      </c>
      <c r="D214" s="306" t="s">
        <v>73</v>
      </c>
      <c r="E214" s="306">
        <v>5</v>
      </c>
      <c r="F214" s="308">
        <v>1</v>
      </c>
      <c r="G214" s="308">
        <v>2</v>
      </c>
      <c r="H214" s="308">
        <v>4</v>
      </c>
      <c r="I214" s="308">
        <v>1</v>
      </c>
      <c r="J214" s="308">
        <v>4</v>
      </c>
      <c r="K214" s="308"/>
      <c r="L214" s="308"/>
      <c r="M214" s="308"/>
      <c r="N214" s="308">
        <f>SUM($F214:G214)</f>
        <v>3</v>
      </c>
      <c r="O214" s="308">
        <f>SUM($F214:H214)</f>
        <v>7</v>
      </c>
      <c r="P214" s="308">
        <f>SUM($F214:I214)</f>
        <v>8</v>
      </c>
      <c r="Q214" s="308">
        <f>SUM($F214:J214)</f>
        <v>12</v>
      </c>
      <c r="R214" s="308"/>
      <c r="S214" s="308"/>
      <c r="T214" s="308"/>
      <c r="U214" s="307"/>
      <c r="V214" s="306" t="str">
        <f t="shared" si="309"/>
        <v>D</v>
      </c>
      <c r="W214" s="306" t="str">
        <f t="shared" ca="1" si="310"/>
        <v>Eb</v>
      </c>
      <c r="X214" s="306" t="str">
        <f t="shared" ca="1" si="405"/>
        <v>F</v>
      </c>
      <c r="Y214" s="306" t="str">
        <f t="shared" ca="1" si="406"/>
        <v>A</v>
      </c>
      <c r="Z214" s="306" t="str">
        <f t="shared" ca="1" si="407"/>
        <v>Bb</v>
      </c>
      <c r="AA214" s="306"/>
      <c r="AB214" s="306"/>
      <c r="AC214" s="306"/>
      <c r="AD214" s="307">
        <f t="shared" si="317"/>
        <v>68</v>
      </c>
      <c r="AE214" s="307">
        <f t="shared" ca="1" si="401"/>
        <v>167</v>
      </c>
      <c r="AF214" s="307">
        <f t="shared" ca="1" si="402"/>
        <v>70</v>
      </c>
      <c r="AG214" s="307">
        <f t="shared" ca="1" si="302"/>
        <v>65</v>
      </c>
      <c r="AH214" s="307">
        <f t="shared" ca="1" si="303"/>
        <v>164</v>
      </c>
      <c r="AI214" s="307"/>
      <c r="AJ214" s="307"/>
      <c r="AK214" s="307"/>
      <c r="AL214" s="301" t="str">
        <f ca="1">_xlfn.CONCAT("*",Z214," maj")</f>
        <v>*Bb maj</v>
      </c>
      <c r="AM214" s="301" t="str">
        <f>_xlfn.CONCAT("*",V214," sus b2")</f>
        <v>*D sus b2</v>
      </c>
      <c r="AN214" s="294" t="str">
        <f ca="1">_xlfn.CONCAT(X214," sus4/7")</f>
        <v>F sus4/7</v>
      </c>
      <c r="AO214" s="301" t="str">
        <f>_xlfn.CONCAT("*", V214," min")</f>
        <v>*D min</v>
      </c>
      <c r="AP214" s="294" t="str">
        <f ca="1">_xlfn.CONCAT(Z214," sus4/M7")</f>
        <v>Bb sus4/M7</v>
      </c>
      <c r="AQ214" s="294"/>
      <c r="AR214" s="294"/>
      <c r="AS214" s="294"/>
      <c r="AT214" s="294" t="str">
        <f t="shared" ca="1" si="408"/>
        <v/>
      </c>
      <c r="AU214" s="294" t="str">
        <f t="shared" ca="1" si="403"/>
        <v/>
      </c>
      <c r="AV214" s="294" t="str">
        <f t="shared" ca="1" si="403"/>
        <v/>
      </c>
      <c r="AW214" s="294">
        <f t="shared" ca="1" si="403"/>
        <v>1</v>
      </c>
      <c r="AX214" s="294" t="str">
        <f t="shared" ca="1" si="403"/>
        <v/>
      </c>
      <c r="AY214" s="294">
        <f t="shared" ca="1" si="403"/>
        <v>1</v>
      </c>
      <c r="AZ214" s="294" t="str">
        <f t="shared" ca="1" si="403"/>
        <v/>
      </c>
      <c r="BA214" s="294" t="str">
        <f t="shared" ca="1" si="403"/>
        <v/>
      </c>
      <c r="BB214" s="294" t="str">
        <f t="shared" ca="1" si="403"/>
        <v/>
      </c>
      <c r="BC214" s="294" t="str">
        <f t="shared" ca="1" si="403"/>
        <v/>
      </c>
      <c r="BD214" s="294" t="str">
        <f t="shared" ca="1" si="403"/>
        <v/>
      </c>
      <c r="BE214" s="294" t="str">
        <f t="shared" ca="1" si="403"/>
        <v/>
      </c>
      <c r="BF214" s="289">
        <f t="shared" ca="1" si="318"/>
        <v>2</v>
      </c>
      <c r="BG214" s="302">
        <f t="shared" ca="1" si="319"/>
        <v>40</v>
      </c>
      <c r="BH214" s="289">
        <f t="shared" ca="1" si="320"/>
        <v>7</v>
      </c>
      <c r="BI214" s="289" t="str">
        <f t="shared" ca="1" si="321"/>
        <v/>
      </c>
      <c r="BJ214" s="289" t="str">
        <f t="shared" ca="1" si="322"/>
        <v/>
      </c>
      <c r="BK214" s="289" t="str">
        <f t="shared" ca="1" si="323"/>
        <v/>
      </c>
      <c r="BL214" s="289" t="str">
        <f t="shared" ca="1" si="324"/>
        <v/>
      </c>
      <c r="BM214" s="289" t="str">
        <f t="shared" ca="1" si="325"/>
        <v/>
      </c>
      <c r="BN214" s="289" t="str">
        <f t="shared" ca="1" si="326"/>
        <v/>
      </c>
      <c r="BO214" s="289">
        <f t="shared" ca="1" si="327"/>
        <v>1</v>
      </c>
      <c r="BP214" s="289"/>
      <c r="BQ214" s="83">
        <f t="shared" ca="1" si="409"/>
        <v>6</v>
      </c>
      <c r="BR214" s="82">
        <f t="shared" ca="1" si="410"/>
        <v>105</v>
      </c>
      <c r="BS214" s="83">
        <f t="shared" ca="1" si="411"/>
        <v>830</v>
      </c>
      <c r="BT214" s="52" t="str">
        <f t="shared" ca="1" si="412"/>
        <v>A839</v>
      </c>
      <c r="BU214" s="51"/>
      <c r="BV214" s="52" t="str">
        <f t="shared" ca="1" si="413"/>
        <v>A848</v>
      </c>
      <c r="BW214" s="84">
        <f ca="1">VLOOKUP($BJ$6,INDIRECT($BT214):$BP$861,2,FALSE)</f>
        <v>840</v>
      </c>
      <c r="BX214" s="79" t="str">
        <f t="shared" ca="1" si="369"/>
        <v>Whole Tone</v>
      </c>
      <c r="BY214" s="78" t="str">
        <f t="shared" ca="1" si="370"/>
        <v>B</v>
      </c>
      <c r="BZ214" s="78" t="str">
        <f t="shared" ca="1" si="371"/>
        <v>B</v>
      </c>
      <c r="CA214" s="78" t="str">
        <f t="shared" ca="1" si="372"/>
        <v>Db</v>
      </c>
      <c r="CB214" s="78" t="str">
        <f t="shared" ca="1" si="373"/>
        <v>Eb</v>
      </c>
      <c r="CC214" s="78" t="str">
        <f t="shared" ca="1" si="343"/>
        <v>F</v>
      </c>
      <c r="CD214" s="78" t="str">
        <f t="shared" ca="1" si="344"/>
        <v>G</v>
      </c>
      <c r="CE214" s="78" t="str">
        <f t="shared" ca="1" si="345"/>
        <v>A</v>
      </c>
      <c r="CF214" s="78" t="str">
        <f t="shared" ca="1" si="346"/>
        <v/>
      </c>
      <c r="CG214" s="78" t="str">
        <f t="shared" ca="1" si="347"/>
        <v/>
      </c>
      <c r="CH214" s="79" t="str">
        <f t="shared" ca="1" si="348"/>
        <v>B aug</v>
      </c>
      <c r="CI214" s="79" t="str">
        <f t="shared" ca="1" si="349"/>
        <v>Db aug</v>
      </c>
      <c r="CJ214" s="79" t="str">
        <f t="shared" ca="1" si="350"/>
        <v>Eb aug</v>
      </c>
      <c r="CK214" s="79" t="str">
        <f t="shared" ca="1" si="351"/>
        <v>F aug</v>
      </c>
      <c r="CL214" s="79" t="str">
        <f t="shared" ca="1" si="352"/>
        <v>G aug</v>
      </c>
      <c r="CM214" s="79" t="str">
        <f t="shared" ca="1" si="353"/>
        <v>A aug</v>
      </c>
      <c r="CN214" s="79" t="str">
        <f t="shared" ca="1" si="354"/>
        <v/>
      </c>
      <c r="CO214" s="79" t="str">
        <f t="shared" ca="1" si="355"/>
        <v/>
      </c>
      <c r="CP214" s="80">
        <f t="shared" ca="1" si="374"/>
        <v>50</v>
      </c>
      <c r="CQ214" s="78">
        <f t="shared" ca="1" si="375"/>
        <v>6</v>
      </c>
      <c r="CR214" s="58" t="e">
        <f ca="1">MEDIAN(CP253:CP455)</f>
        <v>#N/A</v>
      </c>
      <c r="CS214" s="51" t="e">
        <f ca="1">_xlfn.MODE.SNGL(CP253:CP455)</f>
        <v>#N/A</v>
      </c>
      <c r="DA214" s="83"/>
      <c r="DB214" s="82"/>
      <c r="DC214" s="83"/>
      <c r="DD214" s="52"/>
      <c r="DE214" s="51"/>
      <c r="DF214" s="52"/>
      <c r="DG214" s="84"/>
      <c r="DH214" s="97"/>
      <c r="DI214" s="84"/>
      <c r="DJ214" s="84"/>
      <c r="DK214" s="84"/>
      <c r="DL214" s="84"/>
      <c r="DM214" s="84"/>
      <c r="DN214" s="84"/>
      <c r="DO214" s="84"/>
      <c r="DP214" s="84"/>
      <c r="DQ214" s="84"/>
      <c r="DR214" s="97"/>
      <c r="DS214" s="97"/>
      <c r="DT214" s="97"/>
      <c r="DU214" s="97"/>
      <c r="DV214" s="97"/>
      <c r="DW214" s="97"/>
      <c r="DX214" s="97"/>
      <c r="DY214" s="97"/>
      <c r="DZ214" s="57" t="e">
        <f ca="1">MAX($CP253:$CP455)</f>
        <v>#N/A</v>
      </c>
      <c r="EA214" s="57" t="e">
        <f ca="1">MIN($CP253:$CP455)</f>
        <v>#N/A</v>
      </c>
    </row>
    <row r="215" spans="1:131" s="85" customFormat="1" ht="224.4" customHeight="1" thickBot="1" x14ac:dyDescent="0.35">
      <c r="A215" s="289" t="str">
        <f t="shared" ca="1" si="398"/>
        <v/>
      </c>
      <c r="B215" s="306">
        <f t="shared" si="404"/>
        <v>207</v>
      </c>
      <c r="C215" s="307" t="s">
        <v>52</v>
      </c>
      <c r="D215" s="306" t="s">
        <v>73</v>
      </c>
      <c r="E215" s="306">
        <v>5</v>
      </c>
      <c r="F215" s="308">
        <v>4</v>
      </c>
      <c r="G215" s="308">
        <v>2</v>
      </c>
      <c r="H215" s="308">
        <v>1</v>
      </c>
      <c r="I215" s="308">
        <v>4</v>
      </c>
      <c r="J215" s="308">
        <v>1</v>
      </c>
      <c r="K215" s="308"/>
      <c r="L215" s="308"/>
      <c r="M215" s="308"/>
      <c r="N215" s="308">
        <f>SUM($F215:G215)</f>
        <v>6</v>
      </c>
      <c r="O215" s="308">
        <f>SUM($F215:H215)</f>
        <v>7</v>
      </c>
      <c r="P215" s="308">
        <f>SUM($F215:I215)</f>
        <v>11</v>
      </c>
      <c r="Q215" s="308">
        <f>SUM($F215:J215)</f>
        <v>12</v>
      </c>
      <c r="R215" s="308"/>
      <c r="S215" s="308"/>
      <c r="T215" s="308"/>
      <c r="U215" s="307"/>
      <c r="V215" s="306" t="str">
        <f t="shared" si="309"/>
        <v>D</v>
      </c>
      <c r="W215" s="306" t="str">
        <f t="shared" ca="1" si="310"/>
        <v>Gb</v>
      </c>
      <c r="X215" s="306" t="str">
        <f t="shared" ca="1" si="405"/>
        <v>Ab</v>
      </c>
      <c r="Y215" s="306" t="str">
        <f t="shared" ca="1" si="406"/>
        <v>A</v>
      </c>
      <c r="Z215" s="306" t="str">
        <f t="shared" ca="1" si="407"/>
        <v>Db</v>
      </c>
      <c r="AA215" s="306"/>
      <c r="AB215" s="306"/>
      <c r="AC215" s="306"/>
      <c r="AD215" s="307">
        <f t="shared" si="317"/>
        <v>68</v>
      </c>
      <c r="AE215" s="307">
        <f t="shared" ca="1" si="401"/>
        <v>169</v>
      </c>
      <c r="AF215" s="307">
        <f t="shared" ca="1" si="402"/>
        <v>163</v>
      </c>
      <c r="AG215" s="307">
        <f t="shared" ca="1" si="302"/>
        <v>65</v>
      </c>
      <c r="AH215" s="307">
        <f t="shared" ca="1" si="303"/>
        <v>166</v>
      </c>
      <c r="AI215" s="307"/>
      <c r="AJ215" s="307"/>
      <c r="AK215" s="307"/>
      <c r="AL215" s="301" t="str">
        <f ca="1">_xlfn.CONCAT("*",Z215," sus b2")</f>
        <v>*Db sus b2</v>
      </c>
      <c r="AM215" s="301" t="str">
        <f>_xlfn.CONCAT("*",V215," maj")</f>
        <v>*D maj</v>
      </c>
      <c r="AN215" s="294" t="str">
        <f ca="1">_xlfn.CONCAT(X215," sus4/7")</f>
        <v>Ab sus4/7</v>
      </c>
      <c r="AO215" s="301" t="str">
        <f>_xlfn.CONCAT("*",V215," sus4/M7")</f>
        <v>*D sus4/M7</v>
      </c>
      <c r="AP215" s="301" t="str">
        <f ca="1">_xlfn.CONCAT("*",W215," min")</f>
        <v>*Gb min</v>
      </c>
      <c r="AQ215" s="294"/>
      <c r="AR215" s="294"/>
      <c r="AS215" s="294"/>
      <c r="AT215" s="294" t="str">
        <f t="shared" ca="1" si="408"/>
        <v/>
      </c>
      <c r="AU215" s="294" t="str">
        <f t="shared" ca="1" si="403"/>
        <v/>
      </c>
      <c r="AV215" s="294" t="str">
        <f t="shared" ca="1" si="403"/>
        <v/>
      </c>
      <c r="AW215" s="294" t="str">
        <f t="shared" ca="1" si="403"/>
        <v/>
      </c>
      <c r="AX215" s="294" t="str">
        <f t="shared" ca="1" si="403"/>
        <v/>
      </c>
      <c r="AY215" s="294" t="str">
        <f t="shared" ca="1" si="403"/>
        <v/>
      </c>
      <c r="AZ215" s="294" t="str">
        <f t="shared" ca="1" si="403"/>
        <v/>
      </c>
      <c r="BA215" s="294" t="str">
        <f t="shared" ca="1" si="403"/>
        <v/>
      </c>
      <c r="BB215" s="294" t="str">
        <f t="shared" ca="1" si="403"/>
        <v/>
      </c>
      <c r="BC215" s="294" t="str">
        <f t="shared" ca="1" si="403"/>
        <v/>
      </c>
      <c r="BD215" s="294" t="str">
        <f t="shared" ca="1" si="403"/>
        <v/>
      </c>
      <c r="BE215" s="294" t="str">
        <f t="shared" ca="1" si="403"/>
        <v/>
      </c>
      <c r="BF215" s="289">
        <f t="shared" ca="1" si="318"/>
        <v>0</v>
      </c>
      <c r="BG215" s="302">
        <f t="shared" ca="1" si="319"/>
        <v>0</v>
      </c>
      <c r="BH215" s="289" t="str">
        <f t="shared" ca="1" si="320"/>
        <v/>
      </c>
      <c r="BI215" s="289" t="str">
        <f t="shared" ca="1" si="321"/>
        <v/>
      </c>
      <c r="BJ215" s="289" t="str">
        <f t="shared" ca="1" si="322"/>
        <v/>
      </c>
      <c r="BK215" s="289" t="str">
        <f t="shared" ca="1" si="323"/>
        <v/>
      </c>
      <c r="BL215" s="289" t="str">
        <f t="shared" ca="1" si="324"/>
        <v/>
      </c>
      <c r="BM215" s="289" t="str">
        <f t="shared" ca="1" si="325"/>
        <v/>
      </c>
      <c r="BN215" s="289" t="str">
        <f t="shared" ca="1" si="326"/>
        <v/>
      </c>
      <c r="BO215" s="289" t="str">
        <f t="shared" ca="1" si="327"/>
        <v/>
      </c>
      <c r="BP215" s="289"/>
      <c r="BQ215" s="83">
        <f t="shared" ca="1" si="409"/>
        <v>6</v>
      </c>
      <c r="BR215" s="82">
        <f t="shared" ca="1" si="410"/>
        <v>106</v>
      </c>
      <c r="BS215" s="83">
        <f t="shared" ca="1" si="411"/>
        <v>840</v>
      </c>
      <c r="BT215" s="52" t="str">
        <f t="shared" ca="1" si="412"/>
        <v>A849</v>
      </c>
      <c r="BU215" s="51"/>
      <c r="BV215" s="52" t="e">
        <f t="shared" ca="1" si="413"/>
        <v>#N/A</v>
      </c>
      <c r="BW215" s="84" t="e">
        <f ca="1">VLOOKUP($BJ$6,INDIRECT($BT215):$BP$861,2,FALSE)</f>
        <v>#N/A</v>
      </c>
      <c r="BX215" s="79" t="e">
        <f t="shared" ca="1" si="369"/>
        <v>#N/A</v>
      </c>
      <c r="BY215" s="78" t="e">
        <f t="shared" ca="1" si="370"/>
        <v>#N/A</v>
      </c>
      <c r="BZ215" s="78" t="e">
        <f t="shared" ca="1" si="371"/>
        <v>#N/A</v>
      </c>
      <c r="CA215" s="78" t="e">
        <f t="shared" ca="1" si="372"/>
        <v>#N/A</v>
      </c>
      <c r="CB215" s="78" t="e">
        <f t="shared" ca="1" si="373"/>
        <v>#N/A</v>
      </c>
      <c r="CC215" s="78" t="e">
        <f t="shared" ca="1" si="343"/>
        <v>#N/A</v>
      </c>
      <c r="CD215" s="78" t="e">
        <f t="shared" ca="1" si="344"/>
        <v>#N/A</v>
      </c>
      <c r="CE215" s="78" t="e">
        <f t="shared" ca="1" si="345"/>
        <v>#N/A</v>
      </c>
      <c r="CF215" s="78" t="e">
        <f t="shared" ca="1" si="346"/>
        <v>#N/A</v>
      </c>
      <c r="CG215" s="78" t="e">
        <f t="shared" ca="1" si="347"/>
        <v>#N/A</v>
      </c>
      <c r="CH215" s="79" t="e">
        <f t="shared" ca="1" si="348"/>
        <v>#N/A</v>
      </c>
      <c r="CI215" s="79" t="e">
        <f t="shared" ca="1" si="349"/>
        <v>#N/A</v>
      </c>
      <c r="CJ215" s="79" t="e">
        <f t="shared" ca="1" si="350"/>
        <v>#N/A</v>
      </c>
      <c r="CK215" s="79" t="e">
        <f t="shared" ca="1" si="351"/>
        <v>#N/A</v>
      </c>
      <c r="CL215" s="79" t="e">
        <f t="shared" ca="1" si="352"/>
        <v>#N/A</v>
      </c>
      <c r="CM215" s="79" t="e">
        <f t="shared" ca="1" si="353"/>
        <v>#N/A</v>
      </c>
      <c r="CN215" s="79" t="e">
        <f t="shared" ca="1" si="354"/>
        <v>#N/A</v>
      </c>
      <c r="CO215" s="79" t="e">
        <f t="shared" ca="1" si="355"/>
        <v>#N/A</v>
      </c>
      <c r="CP215" s="80" t="e">
        <f t="shared" ca="1" si="374"/>
        <v>#N/A</v>
      </c>
      <c r="CQ215" s="78" t="e">
        <f t="shared" ca="1" si="375"/>
        <v>#N/A</v>
      </c>
      <c r="DA215" s="60" t="s">
        <v>125</v>
      </c>
      <c r="DB215" s="61" t="str">
        <f ca="1">_xlfn.CONCAT("Match Number (Index) / Number of matches in teir ",BK$6," = ",COUNT(DG216:DG462))</f>
        <v>Match Number (Index) / Number of matches in teir 7 = 111</v>
      </c>
      <c r="DC215" s="62" t="s">
        <v>126</v>
      </c>
      <c r="DD215" s="63" t="s">
        <v>140</v>
      </c>
      <c r="DE215" s="51"/>
      <c r="DF215" s="64" t="s">
        <v>139</v>
      </c>
      <c r="DG215" s="65" t="s">
        <v>141</v>
      </c>
      <c r="DH215" s="66" t="s">
        <v>127</v>
      </c>
      <c r="DI215" s="66" t="s">
        <v>128</v>
      </c>
      <c r="DJ215" s="354" t="s">
        <v>138</v>
      </c>
      <c r="DK215" s="355"/>
      <c r="DL215" s="355"/>
      <c r="DM215" s="355"/>
      <c r="DN215" s="355"/>
      <c r="DO215" s="355"/>
      <c r="DP215" s="355"/>
      <c r="DQ215" s="356"/>
      <c r="DR215" s="66" t="s">
        <v>129</v>
      </c>
      <c r="DS215" s="66" t="s">
        <v>130</v>
      </c>
      <c r="DT215" s="66" t="s">
        <v>131</v>
      </c>
      <c r="DU215" s="66" t="s">
        <v>132</v>
      </c>
      <c r="DV215" s="66" t="s">
        <v>133</v>
      </c>
      <c r="DW215" s="67" t="s">
        <v>134</v>
      </c>
      <c r="DX215" s="67" t="s">
        <v>135</v>
      </c>
      <c r="DY215" s="67" t="s">
        <v>136</v>
      </c>
      <c r="DZ215" s="67" t="s">
        <v>137</v>
      </c>
      <c r="EA215" s="68" t="s">
        <v>142</v>
      </c>
    </row>
    <row r="216" spans="1:131" s="85" customFormat="1" ht="16.2" thickBot="1" x14ac:dyDescent="0.35">
      <c r="A216" s="289" t="str">
        <f t="shared" ca="1" si="398"/>
        <v/>
      </c>
      <c r="B216" s="306">
        <f t="shared" si="404"/>
        <v>208</v>
      </c>
      <c r="C216" s="307" t="s">
        <v>53</v>
      </c>
      <c r="D216" s="306" t="s">
        <v>73</v>
      </c>
      <c r="E216" s="306">
        <v>5</v>
      </c>
      <c r="F216" s="308">
        <v>2</v>
      </c>
      <c r="G216" s="308">
        <v>3</v>
      </c>
      <c r="H216" s="308">
        <v>2</v>
      </c>
      <c r="I216" s="308">
        <v>3</v>
      </c>
      <c r="J216" s="308">
        <v>2</v>
      </c>
      <c r="K216" s="308"/>
      <c r="L216" s="308"/>
      <c r="M216" s="308"/>
      <c r="N216" s="308">
        <f>SUM($F216:G216)</f>
        <v>5</v>
      </c>
      <c r="O216" s="308">
        <f>SUM($F216:H216)</f>
        <v>7</v>
      </c>
      <c r="P216" s="308">
        <f>SUM($F216:I216)</f>
        <v>10</v>
      </c>
      <c r="Q216" s="308">
        <f>SUM($F216:J216)</f>
        <v>12</v>
      </c>
      <c r="R216" s="308"/>
      <c r="S216" s="308"/>
      <c r="T216" s="308"/>
      <c r="U216" s="307"/>
      <c r="V216" s="306" t="str">
        <f t="shared" si="309"/>
        <v>D</v>
      </c>
      <c r="W216" s="306" t="str">
        <f t="shared" ca="1" si="310"/>
        <v>E</v>
      </c>
      <c r="X216" s="306" t="str">
        <f t="shared" ca="1" si="405"/>
        <v>G</v>
      </c>
      <c r="Y216" s="306" t="str">
        <f t="shared" ca="1" si="406"/>
        <v>A</v>
      </c>
      <c r="Z216" s="306" t="str">
        <f t="shared" ca="1" si="407"/>
        <v>C</v>
      </c>
      <c r="AA216" s="306"/>
      <c r="AB216" s="306"/>
      <c r="AC216" s="306"/>
      <c r="AD216" s="307">
        <f t="shared" si="317"/>
        <v>68</v>
      </c>
      <c r="AE216" s="307">
        <f t="shared" ca="1" si="401"/>
        <v>69</v>
      </c>
      <c r="AF216" s="307">
        <f t="shared" ca="1" si="402"/>
        <v>71</v>
      </c>
      <c r="AG216" s="307">
        <f t="shared" ref="AG216:AG221" ca="1" si="414">IF(LEN(Y216)=1,_xlfn.UNICODE(Y216),_xlfn.UNICODE(Y216)+_xlfn.UNICODE("b"))</f>
        <v>65</v>
      </c>
      <c r="AH216" s="307">
        <f ca="1">IF(LEN(Z216)=1,_xlfn.UNICODE(Z216),_xlfn.UNICODE(Z216)+_xlfn.UNICODE("b"))</f>
        <v>67</v>
      </c>
      <c r="AI216" s="307"/>
      <c r="AJ216" s="307"/>
      <c r="AK216" s="307"/>
      <c r="AL216" s="294" t="str">
        <f>_xlfn.CONCAT(V216," sus4/7")</f>
        <v>D sus4/7</v>
      </c>
      <c r="AM216" s="294" t="str">
        <f ca="1">_xlfn.CONCAT(W216," sus4/7")</f>
        <v>E sus4/7</v>
      </c>
      <c r="AN216" s="294" t="str">
        <f ca="1">_xlfn.CONCAT(X216," sus4")</f>
        <v>G sus4</v>
      </c>
      <c r="AO216" s="294" t="str">
        <f ca="1">_xlfn.CONCAT(Y216," sus4/7")</f>
        <v>A sus4/7</v>
      </c>
      <c r="AP216" s="301" t="str">
        <f ca="1">_xlfn.CONCAT("*",Y216," min")</f>
        <v>*A min</v>
      </c>
      <c r="AQ216" s="294"/>
      <c r="AR216" s="294"/>
      <c r="AS216" s="294"/>
      <c r="AT216" s="294" t="str">
        <f t="shared" ca="1" si="408"/>
        <v/>
      </c>
      <c r="AU216" s="294" t="str">
        <f t="shared" ca="1" si="403"/>
        <v/>
      </c>
      <c r="AV216" s="294" t="str">
        <f t="shared" ca="1" si="403"/>
        <v/>
      </c>
      <c r="AW216" s="294" t="str">
        <f t="shared" ca="1" si="403"/>
        <v/>
      </c>
      <c r="AX216" s="294" t="str">
        <f t="shared" ca="1" si="403"/>
        <v/>
      </c>
      <c r="AY216" s="294" t="str">
        <f t="shared" ca="1" si="403"/>
        <v/>
      </c>
      <c r="AZ216" s="294" t="str">
        <f t="shared" ca="1" si="403"/>
        <v/>
      </c>
      <c r="BA216" s="294">
        <f t="shared" ca="1" si="403"/>
        <v>1</v>
      </c>
      <c r="BB216" s="294" t="str">
        <f t="shared" ca="1" si="403"/>
        <v/>
      </c>
      <c r="BC216" s="294" t="str">
        <f t="shared" ca="1" si="403"/>
        <v/>
      </c>
      <c r="BD216" s="294" t="str">
        <f t="shared" ca="1" si="403"/>
        <v/>
      </c>
      <c r="BE216" s="294" t="str">
        <f t="shared" ca="1" si="403"/>
        <v/>
      </c>
      <c r="BF216" s="289">
        <f t="shared" ca="1" si="318"/>
        <v>1</v>
      </c>
      <c r="BG216" s="302">
        <f t="shared" ca="1" si="319"/>
        <v>20</v>
      </c>
      <c r="BH216" s="289" t="str">
        <f t="shared" ca="1" si="320"/>
        <v/>
      </c>
      <c r="BI216" s="289" t="str">
        <f t="shared" ca="1" si="321"/>
        <v/>
      </c>
      <c r="BJ216" s="289" t="str">
        <f t="shared" ca="1" si="322"/>
        <v/>
      </c>
      <c r="BK216" s="289" t="str">
        <f t="shared" ca="1" si="323"/>
        <v/>
      </c>
      <c r="BL216" s="289" t="str">
        <f t="shared" ca="1" si="324"/>
        <v/>
      </c>
      <c r="BM216" s="289" t="str">
        <f t="shared" ca="1" si="325"/>
        <v/>
      </c>
      <c r="BN216" s="289" t="str">
        <f t="shared" ca="1" si="326"/>
        <v/>
      </c>
      <c r="BO216" s="289" t="str">
        <f t="shared" ca="1" si="327"/>
        <v/>
      </c>
      <c r="BP216" s="289"/>
      <c r="BQ216" s="83" t="e">
        <f t="shared" ca="1" si="409"/>
        <v>#N/A</v>
      </c>
      <c r="BR216" s="82" t="e">
        <f t="shared" ca="1" si="410"/>
        <v>#N/A</v>
      </c>
      <c r="BS216" s="83" t="e">
        <f t="shared" ca="1" si="411"/>
        <v>#N/A</v>
      </c>
      <c r="BT216" s="52" t="e">
        <f t="shared" ca="1" si="412"/>
        <v>#N/A</v>
      </c>
      <c r="BU216" s="51"/>
      <c r="BV216" s="52" t="e">
        <f t="shared" ca="1" si="413"/>
        <v>#N/A</v>
      </c>
      <c r="BW216" s="84" t="e">
        <f ca="1">VLOOKUP($BJ$6,INDIRECT($BT216):$BP$861,2,FALSE)</f>
        <v>#N/A</v>
      </c>
      <c r="BX216" s="79" t="e">
        <f t="shared" ca="1" si="369"/>
        <v>#N/A</v>
      </c>
      <c r="BY216" s="78" t="e">
        <f t="shared" ca="1" si="370"/>
        <v>#N/A</v>
      </c>
      <c r="BZ216" s="78" t="e">
        <f t="shared" ca="1" si="371"/>
        <v>#N/A</v>
      </c>
      <c r="CA216" s="78" t="e">
        <f t="shared" ca="1" si="372"/>
        <v>#N/A</v>
      </c>
      <c r="CB216" s="78" t="e">
        <f t="shared" ca="1" si="373"/>
        <v>#N/A</v>
      </c>
      <c r="CC216" s="78" t="e">
        <f t="shared" ca="1" si="343"/>
        <v>#N/A</v>
      </c>
      <c r="CD216" s="78" t="e">
        <f t="shared" ca="1" si="344"/>
        <v>#N/A</v>
      </c>
      <c r="CE216" s="78" t="e">
        <f t="shared" ca="1" si="345"/>
        <v>#N/A</v>
      </c>
      <c r="CF216" s="78" t="e">
        <f t="shared" ca="1" si="346"/>
        <v>#N/A</v>
      </c>
      <c r="CG216" s="78" t="e">
        <f t="shared" ca="1" si="347"/>
        <v>#N/A</v>
      </c>
      <c r="CH216" s="79" t="e">
        <f t="shared" ca="1" si="348"/>
        <v>#N/A</v>
      </c>
      <c r="CI216" s="79" t="e">
        <f t="shared" ca="1" si="349"/>
        <v>#N/A</v>
      </c>
      <c r="CJ216" s="79" t="e">
        <f t="shared" ca="1" si="350"/>
        <v>#N/A</v>
      </c>
      <c r="CK216" s="79" t="e">
        <f t="shared" ca="1" si="351"/>
        <v>#N/A</v>
      </c>
      <c r="CL216" s="79" t="e">
        <f t="shared" ca="1" si="352"/>
        <v>#N/A</v>
      </c>
      <c r="CM216" s="79" t="e">
        <f t="shared" ca="1" si="353"/>
        <v>#N/A</v>
      </c>
      <c r="CN216" s="79" t="e">
        <f t="shared" ca="1" si="354"/>
        <v>#N/A</v>
      </c>
      <c r="CO216" s="79" t="e">
        <f t="shared" ca="1" si="355"/>
        <v>#N/A</v>
      </c>
      <c r="CP216" s="80" t="e">
        <f t="shared" ca="1" si="374"/>
        <v>#N/A</v>
      </c>
      <c r="CQ216" s="78" t="e">
        <f t="shared" ca="1" si="375"/>
        <v>#N/A</v>
      </c>
      <c r="DA216" s="73">
        <f ca="1">EA216</f>
        <v>7</v>
      </c>
      <c r="DB216" s="74">
        <v>1</v>
      </c>
      <c r="DC216" s="75">
        <f ca="1">DG216</f>
        <v>3</v>
      </c>
      <c r="DD216" s="76" t="str">
        <f ca="1">_xlfn.CONCAT("A",DC216+9)</f>
        <v>A12</v>
      </c>
      <c r="DE216" s="77"/>
      <c r="DF216" s="76" t="str">
        <f ca="1">_xlfn.CONCAT("A",DG216+8)</f>
        <v>A11</v>
      </c>
      <c r="DG216" s="78">
        <f ca="1">VLOOKUP($BK$6,$A$10:$BP$861,2,FALSE)</f>
        <v>3</v>
      </c>
      <c r="DH216" s="79" t="str">
        <f t="shared" ref="DH216:DH279" ca="1" si="415">OFFSET(INDIRECT($BV253),0,2,1,1)</f>
        <v>Bebop Dorian</v>
      </c>
      <c r="DI216" s="78" t="str">
        <f t="shared" ref="DI216:DI279" ca="1" si="416">OFFSET(INDIRECT($BV253),0,3,1,1)</f>
        <v>C</v>
      </c>
      <c r="DJ216" s="78" t="str">
        <f t="shared" ref="DJ216:DJ279" ca="1" si="417">OFFSET(INDIRECT($BV253),0,21,1,1)</f>
        <v>C</v>
      </c>
      <c r="DK216" s="78" t="str">
        <f t="shared" ref="DK216:DK279" ca="1" si="418">OFFSET(INDIRECT($BV253),0,22,1,1)</f>
        <v>D</v>
      </c>
      <c r="DL216" s="78" t="str">
        <f t="shared" ref="DL216:DL279" ca="1" si="419">OFFSET(INDIRECT($BV253),0,23,1,1)</f>
        <v>Eb</v>
      </c>
      <c r="DM216" s="78" t="str">
        <f t="shared" ref="DM216:DM279" ca="1" si="420">IF(OFFSET(INDIRECT($BV253),0,24,1,1)="","",OFFSET(INDIRECT($BV253),0,24,1,1))</f>
        <v>E</v>
      </c>
      <c r="DN216" s="78" t="str">
        <f t="shared" ref="DN216:DN279" ca="1" si="421">IF(OFFSET(INDIRECT($BV253),0,25,1,1)="","",OFFSET(INDIRECT($BV253),0,25,1,1))</f>
        <v>F</v>
      </c>
      <c r="DO216" s="78" t="str">
        <f t="shared" ref="DO216:DO279" ca="1" si="422">IF(OFFSET(INDIRECT($BV253),0,26,1,1)="","",OFFSET(INDIRECT($BV253),0,26,1,1))</f>
        <v>G</v>
      </c>
      <c r="DP216" s="78" t="str">
        <f t="shared" ref="DP216:DP279" ca="1" si="423">IF(OFFSET(INDIRECT($BV253),0,27,1,1)="","",OFFSET(INDIRECT($BV253),0,27,1,1))</f>
        <v>A</v>
      </c>
      <c r="DQ216" s="78" t="str">
        <f t="shared" ref="DQ216:DQ279" ca="1" si="424">IF(OFFSET(INDIRECT($BV253),0,28,1,1)="","",OFFSET(INDIRECT($BV253),0,28,1,1))</f>
        <v>Bb</v>
      </c>
      <c r="DR216" s="79" t="str">
        <f t="shared" ref="DR216:DR279" ca="1" si="425">OFFSET(INDIRECT($BV253),0,37,1,1)</f>
        <v>C dim</v>
      </c>
      <c r="DS216" s="79" t="str">
        <f t="shared" ref="DS216:DS279" ca="1" si="426">OFFSET(INDIRECT($BV253),0,38,1,1)</f>
        <v>*E min7</v>
      </c>
      <c r="DT216" s="79" t="str">
        <f t="shared" ref="DT216:DT279" ca="1" si="427">OFFSET(INDIRECT($BV253),0,39,1,1)</f>
        <v>*F7</v>
      </c>
      <c r="DU216" s="79" t="str">
        <f t="shared" ref="DU216:DU279" ca="1" si="428">IF(OFFSET(INDIRECT($BV253),0,40,1,1)="","",OFFSET(INDIRECT($BV253),0,40,1,1))</f>
        <v>E dim</v>
      </c>
      <c r="DV216" s="79" t="str">
        <f t="shared" ref="DV216:DV279" ca="1" si="429">IF(OFFSET(INDIRECT($BV253),0,41,1,1)="","",OFFSET(INDIRECT($BV253),0,41,1,1))</f>
        <v>F maj</v>
      </c>
      <c r="DW216" s="79" t="str">
        <f t="shared" ref="DW216:DW279" ca="1" si="430">IF(OFFSET(INDIRECT($BV253),0,42,1,1)="","",OFFSET(INDIRECT($BV253),0,42,1,1))</f>
        <v>G min</v>
      </c>
      <c r="DX216" s="79" t="str">
        <f t="shared" ref="DX216:DX279" ca="1" si="431">IF(OFFSET(INDIRECT($BV253),0,43,1,1)="","",OFFSET(INDIRECT($BV253),0,43,1,1))</f>
        <v>A dim</v>
      </c>
      <c r="DY216" s="79" t="str">
        <f t="shared" ref="DY216:DY279" ca="1" si="432">IF(OFFSET(INDIRECT($BV253),0,44,1,1)="","",OFFSET(INDIRECT($BV253),0,44,1,1))</f>
        <v>Bb alt b</v>
      </c>
      <c r="DZ216" s="80">
        <f t="shared" ref="DZ216:DZ279" ca="1" si="433">OFFSET(INDIRECT($BV253),0,58,1,1)</f>
        <v>37.5</v>
      </c>
      <c r="EA216" s="78">
        <f t="shared" ref="EA216:EA279" ca="1" si="434">OFFSET(INDIRECT($BV253),0,0,1,1)</f>
        <v>7</v>
      </c>
    </row>
    <row r="217" spans="1:131" s="85" customFormat="1" ht="16.2" thickBot="1" x14ac:dyDescent="0.35">
      <c r="A217" s="289" t="str">
        <f t="shared" ca="1" si="398"/>
        <v/>
      </c>
      <c r="B217" s="306">
        <f t="shared" si="404"/>
        <v>209</v>
      </c>
      <c r="C217" s="307" t="s">
        <v>54</v>
      </c>
      <c r="D217" s="306" t="s">
        <v>73</v>
      </c>
      <c r="E217" s="306">
        <v>5</v>
      </c>
      <c r="F217" s="308">
        <v>2</v>
      </c>
      <c r="G217" s="308">
        <v>1</v>
      </c>
      <c r="H217" s="308">
        <v>4</v>
      </c>
      <c r="I217" s="308">
        <v>1</v>
      </c>
      <c r="J217" s="308">
        <v>4</v>
      </c>
      <c r="K217" s="308"/>
      <c r="L217" s="308"/>
      <c r="M217" s="308"/>
      <c r="N217" s="308">
        <f>SUM($F217:G217)</f>
        <v>3</v>
      </c>
      <c r="O217" s="308">
        <f>SUM($F217:H217)</f>
        <v>7</v>
      </c>
      <c r="P217" s="308">
        <f>SUM($F217:I217)</f>
        <v>8</v>
      </c>
      <c r="Q217" s="308">
        <f>SUM($F217:J217)</f>
        <v>12</v>
      </c>
      <c r="R217" s="308"/>
      <c r="S217" s="308"/>
      <c r="T217" s="308"/>
      <c r="U217" s="307"/>
      <c r="V217" s="306" t="str">
        <f t="shared" ref="V217:V222" si="435">$F$6</f>
        <v>D</v>
      </c>
      <c r="W217" s="306" t="str">
        <f t="shared" ref="W217:W222" ca="1" si="436">OFFSET($F$6,0,$F217,1,1)</f>
        <v>E</v>
      </c>
      <c r="X217" s="306" t="str">
        <f t="shared" ca="1" si="405"/>
        <v>F</v>
      </c>
      <c r="Y217" s="306" t="str">
        <f t="shared" ca="1" si="406"/>
        <v>A</v>
      </c>
      <c r="Z217" s="306" t="str">
        <f t="shared" ca="1" si="407"/>
        <v>Bb</v>
      </c>
      <c r="AA217" s="306"/>
      <c r="AB217" s="306"/>
      <c r="AC217" s="306"/>
      <c r="AD217" s="307">
        <f t="shared" ref="AD217:AD222" si="437">IF(LEN(V217)=1,_xlfn.UNICODE(V217),_xlfn.UNICODE(V217)+_xlfn.UNICODE("b"))</f>
        <v>68</v>
      </c>
      <c r="AE217" s="307">
        <f t="shared" ca="1" si="401"/>
        <v>69</v>
      </c>
      <c r="AF217" s="307">
        <f t="shared" ca="1" si="402"/>
        <v>70</v>
      </c>
      <c r="AG217" s="307">
        <f t="shared" ca="1" si="414"/>
        <v>65</v>
      </c>
      <c r="AH217" s="307">
        <f ca="1">IF(LEN(Z217)=1,_xlfn.UNICODE(Z217),_xlfn.UNICODE(Z217)+_xlfn.UNICODE("b"))</f>
        <v>164</v>
      </c>
      <c r="AI217" s="307"/>
      <c r="AJ217" s="307"/>
      <c r="AK217" s="307"/>
      <c r="AL217" s="301" t="str">
        <f ca="1">_xlfn.CONCAT("*",Z217," maj")</f>
        <v>*Bb maj</v>
      </c>
      <c r="AM217" s="294" t="str">
        <f ca="1">_xlfn.CONCAT(W217," sus4/7")</f>
        <v>E sus4/7</v>
      </c>
      <c r="AN217" s="294" t="str">
        <f ca="1">_xlfn.CONCAT(X217," sus4/M7")</f>
        <v>F sus4/M7</v>
      </c>
      <c r="AO217" s="301" t="str">
        <f>_xlfn.CONCAT("*", V217," min")</f>
        <v>*D min</v>
      </c>
      <c r="AP217" s="294" t="str">
        <f ca="1">_xlfn.CONCAT(Z217," sus4/7")</f>
        <v>Bb sus4/7</v>
      </c>
      <c r="AQ217" s="294"/>
      <c r="AR217" s="294"/>
      <c r="AS217" s="294"/>
      <c r="AT217" s="294" t="str">
        <f t="shared" ca="1" si="408"/>
        <v/>
      </c>
      <c r="AU217" s="294" t="str">
        <f t="shared" ca="1" si="403"/>
        <v/>
      </c>
      <c r="AV217" s="294" t="str">
        <f t="shared" ca="1" si="403"/>
        <v/>
      </c>
      <c r="AW217" s="294" t="str">
        <f t="shared" ca="1" si="403"/>
        <v/>
      </c>
      <c r="AX217" s="294" t="str">
        <f t="shared" ca="1" si="403"/>
        <v/>
      </c>
      <c r="AY217" s="294">
        <f t="shared" ca="1" si="403"/>
        <v>1</v>
      </c>
      <c r="AZ217" s="294" t="str">
        <f t="shared" ca="1" si="403"/>
        <v/>
      </c>
      <c r="BA217" s="294" t="str">
        <f t="shared" ca="1" si="403"/>
        <v/>
      </c>
      <c r="BB217" s="294" t="str">
        <f t="shared" ca="1" si="403"/>
        <v/>
      </c>
      <c r="BC217" s="294" t="str">
        <f t="shared" ca="1" si="403"/>
        <v/>
      </c>
      <c r="BD217" s="294" t="str">
        <f t="shared" ca="1" si="403"/>
        <v/>
      </c>
      <c r="BE217" s="294" t="str">
        <f t="shared" ca="1" si="403"/>
        <v/>
      </c>
      <c r="BF217" s="289">
        <f t="shared" ref="BF217:BF222" ca="1" si="438">COUNT(AT217:BE217)</f>
        <v>1</v>
      </c>
      <c r="BG217" s="302">
        <f t="shared" ref="BG217:BG222" ca="1" si="439">BF217/E217*100</f>
        <v>20</v>
      </c>
      <c r="BH217" s="289" t="str">
        <f t="shared" ref="BH217:BH222" ca="1" si="440">IF(AND(BG217&lt;=100,BG217&gt;90),1,IF(AND(BG217&lt;=90,BG217&gt;80),2,IF(AND(BG217&lt;=80,BG217&gt;70),3,IF(AND(BG217&lt;=70,BG217&gt;60),4,IF(AND(BG217&lt;=60,BG217&gt;50),5,IF(AND(BG217&lt;=50,BG217&gt;40),6,IF(AND(BG217&lt;=40,BG217&gt;30),7,"")))))))</f>
        <v/>
      </c>
      <c r="BI217" s="289" t="str">
        <f t="shared" ref="BI217:BI222" ca="1" si="441">IF($BH217=1,1,"")</f>
        <v/>
      </c>
      <c r="BJ217" s="289" t="str">
        <f t="shared" ref="BJ217:BJ222" ca="1" si="442">IF($BH217=2,1,"")</f>
        <v/>
      </c>
      <c r="BK217" s="289" t="str">
        <f t="shared" ref="BK217:BK222" ca="1" si="443">IF($BH217=3,1,"")</f>
        <v/>
      </c>
      <c r="BL217" s="289" t="str">
        <f t="shared" ref="BL217:BL222" ca="1" si="444">IF($BH217=4,1,"")</f>
        <v/>
      </c>
      <c r="BM217" s="289" t="str">
        <f t="shared" ref="BM217:BM222" ca="1" si="445">IF($BH217=5,1,"")</f>
        <v/>
      </c>
      <c r="BN217" s="289" t="str">
        <f t="shared" ref="BN217:BN222" ca="1" si="446">IF($BH217=6,1,"")</f>
        <v/>
      </c>
      <c r="BO217" s="289" t="str">
        <f t="shared" ref="BO217:BO222" ca="1" si="447">IF($BH217=7,1,"")</f>
        <v/>
      </c>
      <c r="BP217" s="289"/>
      <c r="BQ217" s="83" t="e">
        <f t="shared" ca="1" si="409"/>
        <v>#N/A</v>
      </c>
      <c r="BR217" s="82" t="e">
        <f t="shared" ca="1" si="410"/>
        <v>#N/A</v>
      </c>
      <c r="BS217" s="83" t="e">
        <f t="shared" ca="1" si="411"/>
        <v>#N/A</v>
      </c>
      <c r="BT217" s="52" t="e">
        <f t="shared" ca="1" si="412"/>
        <v>#N/A</v>
      </c>
      <c r="BU217" s="51"/>
      <c r="BV217" s="52" t="e">
        <f t="shared" ca="1" si="413"/>
        <v>#N/A</v>
      </c>
      <c r="BW217" s="84" t="e">
        <f ca="1">VLOOKUP($BJ$6,INDIRECT($BT217):$BP$861,2,FALSE)</f>
        <v>#N/A</v>
      </c>
      <c r="BX217" s="79" t="e">
        <f t="shared" ca="1" si="369"/>
        <v>#N/A</v>
      </c>
      <c r="BY217" s="78" t="e">
        <f t="shared" ca="1" si="370"/>
        <v>#N/A</v>
      </c>
      <c r="BZ217" s="78" t="e">
        <f t="shared" ca="1" si="371"/>
        <v>#N/A</v>
      </c>
      <c r="CA217" s="78" t="e">
        <f t="shared" ca="1" si="372"/>
        <v>#N/A</v>
      </c>
      <c r="CB217" s="78" t="e">
        <f t="shared" ca="1" si="373"/>
        <v>#N/A</v>
      </c>
      <c r="CC217" s="78" t="e">
        <f t="shared" ca="1" si="343"/>
        <v>#N/A</v>
      </c>
      <c r="CD217" s="78" t="e">
        <f t="shared" ca="1" si="344"/>
        <v>#N/A</v>
      </c>
      <c r="CE217" s="78" t="e">
        <f t="shared" ca="1" si="345"/>
        <v>#N/A</v>
      </c>
      <c r="CF217" s="78" t="e">
        <f t="shared" ca="1" si="346"/>
        <v>#N/A</v>
      </c>
      <c r="CG217" s="78" t="e">
        <f t="shared" ca="1" si="347"/>
        <v>#N/A</v>
      </c>
      <c r="CH217" s="79" t="e">
        <f t="shared" ca="1" si="348"/>
        <v>#N/A</v>
      </c>
      <c r="CI217" s="79" t="e">
        <f t="shared" ca="1" si="349"/>
        <v>#N/A</v>
      </c>
      <c r="CJ217" s="79" t="e">
        <f t="shared" ca="1" si="350"/>
        <v>#N/A</v>
      </c>
      <c r="CK217" s="79" t="e">
        <f t="shared" ca="1" si="351"/>
        <v>#N/A</v>
      </c>
      <c r="CL217" s="79" t="e">
        <f t="shared" ca="1" si="352"/>
        <v>#N/A</v>
      </c>
      <c r="CM217" s="79" t="e">
        <f t="shared" ca="1" si="353"/>
        <v>#N/A</v>
      </c>
      <c r="CN217" s="79" t="e">
        <f t="shared" ca="1" si="354"/>
        <v>#N/A</v>
      </c>
      <c r="CO217" s="79" t="e">
        <f t="shared" ca="1" si="355"/>
        <v>#N/A</v>
      </c>
      <c r="CP217" s="80" t="e">
        <f t="shared" ca="1" si="374"/>
        <v>#N/A</v>
      </c>
      <c r="CQ217" s="78" t="e">
        <f t="shared" ca="1" si="375"/>
        <v>#N/A</v>
      </c>
      <c r="DA217" s="81">
        <f ca="1">DA216</f>
        <v>7</v>
      </c>
      <c r="DB217" s="82">
        <f ca="1">IF(DC217="","",DB216+1)</f>
        <v>2</v>
      </c>
      <c r="DC217" s="83">
        <f ca="1">DG216</f>
        <v>3</v>
      </c>
      <c r="DD217" s="52" t="str">
        <f ca="1">_xlfn.CONCAT("A",DC217+9)</f>
        <v>A12</v>
      </c>
      <c r="DE217" s="51"/>
      <c r="DF217" s="52" t="str">
        <f ca="1">_xlfn.CONCAT("A",DG217+8)</f>
        <v>A13</v>
      </c>
      <c r="DG217" s="84">
        <f ca="1">VLOOKUP($BK$6,INDIRECT($BT254):$BP$861,2,FALSE)</f>
        <v>5</v>
      </c>
      <c r="DH217" s="79" t="str">
        <f t="shared" ca="1" si="415"/>
        <v>Bebop Melodic Minor</v>
      </c>
      <c r="DI217" s="78" t="str">
        <f t="shared" ca="1" si="416"/>
        <v>C</v>
      </c>
      <c r="DJ217" s="78" t="str">
        <f t="shared" ca="1" si="417"/>
        <v>C</v>
      </c>
      <c r="DK217" s="78" t="str">
        <f t="shared" ca="1" si="418"/>
        <v>D</v>
      </c>
      <c r="DL217" s="78" t="str">
        <f t="shared" ca="1" si="419"/>
        <v>Eb</v>
      </c>
      <c r="DM217" s="78" t="str">
        <f t="shared" ca="1" si="420"/>
        <v>F</v>
      </c>
      <c r="DN217" s="78" t="str">
        <f t="shared" ca="1" si="421"/>
        <v>G</v>
      </c>
      <c r="DO217" s="78" t="str">
        <f t="shared" ca="1" si="422"/>
        <v>Ab</v>
      </c>
      <c r="DP217" s="78" t="str">
        <f t="shared" ca="1" si="423"/>
        <v>A</v>
      </c>
      <c r="DQ217" s="78" t="str">
        <f t="shared" ca="1" si="424"/>
        <v>B</v>
      </c>
      <c r="DR217" s="79" t="str">
        <f t="shared" ca="1" si="425"/>
        <v>C min</v>
      </c>
      <c r="DS217" s="79" t="str">
        <f t="shared" ca="1" si="426"/>
        <v>D dim</v>
      </c>
      <c r="DT217" s="79" t="str">
        <f t="shared" ca="1" si="427"/>
        <v>Eb alt b</v>
      </c>
      <c r="DU217" s="79" t="str">
        <f t="shared" ca="1" si="428"/>
        <v>F dim</v>
      </c>
      <c r="DV217" s="79" t="str">
        <f t="shared" ca="1" si="429"/>
        <v>G sus2/4 - or - *A min7</v>
      </c>
      <c r="DW217" s="79" t="str">
        <f t="shared" ca="1" si="430"/>
        <v>Ab dim</v>
      </c>
      <c r="DX217" s="79" t="str">
        <f t="shared" ca="1" si="431"/>
        <v>A dim</v>
      </c>
      <c r="DY217" s="79" t="str">
        <f t="shared" ca="1" si="432"/>
        <v>B dim</v>
      </c>
      <c r="DZ217" s="80">
        <f t="shared" ca="1" si="433"/>
        <v>37.5</v>
      </c>
      <c r="EA217" s="78">
        <f t="shared" ca="1" si="434"/>
        <v>7</v>
      </c>
    </row>
    <row r="218" spans="1:131" s="85" customFormat="1" ht="16.2" thickBot="1" x14ac:dyDescent="0.35">
      <c r="A218" s="289" t="str">
        <f t="shared" ca="1" si="398"/>
        <v/>
      </c>
      <c r="B218" s="306">
        <f t="shared" si="404"/>
        <v>210</v>
      </c>
      <c r="C218" s="307" t="s">
        <v>55</v>
      </c>
      <c r="D218" s="306" t="s">
        <v>73</v>
      </c>
      <c r="E218" s="306">
        <v>5</v>
      </c>
      <c r="F218" s="308">
        <v>4</v>
      </c>
      <c r="G218" s="308">
        <v>1</v>
      </c>
      <c r="H218" s="308">
        <v>2</v>
      </c>
      <c r="I218" s="308">
        <v>3</v>
      </c>
      <c r="J218" s="308">
        <v>2</v>
      </c>
      <c r="K218" s="308"/>
      <c r="L218" s="308"/>
      <c r="M218" s="308"/>
      <c r="N218" s="308">
        <f>SUM($F218:G218)</f>
        <v>5</v>
      </c>
      <c r="O218" s="308">
        <f>SUM($F218:H218)</f>
        <v>7</v>
      </c>
      <c r="P218" s="308">
        <f>SUM($F218:I218)</f>
        <v>10</v>
      </c>
      <c r="Q218" s="308">
        <f>SUM($F218:J218)</f>
        <v>12</v>
      </c>
      <c r="R218" s="308"/>
      <c r="S218" s="308"/>
      <c r="T218" s="308"/>
      <c r="U218" s="307"/>
      <c r="V218" s="306" t="str">
        <f t="shared" si="435"/>
        <v>D</v>
      </c>
      <c r="W218" s="306" t="str">
        <f t="shared" ca="1" si="436"/>
        <v>Gb</v>
      </c>
      <c r="X218" s="306" t="str">
        <f t="shared" ca="1" si="405"/>
        <v>G</v>
      </c>
      <c r="Y218" s="306" t="str">
        <f t="shared" ca="1" si="406"/>
        <v>A</v>
      </c>
      <c r="Z218" s="306" t="str">
        <f t="shared" ca="1" si="407"/>
        <v>C</v>
      </c>
      <c r="AA218" s="306"/>
      <c r="AB218" s="306"/>
      <c r="AC218" s="306"/>
      <c r="AD218" s="307">
        <f t="shared" si="437"/>
        <v>68</v>
      </c>
      <c r="AE218" s="307">
        <f t="shared" ca="1" si="401"/>
        <v>169</v>
      </c>
      <c r="AF218" s="307">
        <f t="shared" ca="1" si="402"/>
        <v>71</v>
      </c>
      <c r="AG218" s="307">
        <f t="shared" ca="1" si="414"/>
        <v>65</v>
      </c>
      <c r="AH218" s="307">
        <f ca="1">IF(LEN(Z218)=1,_xlfn.UNICODE(Z218),_xlfn.UNICODE(Z218)+_xlfn.UNICODE("b"))</f>
        <v>67</v>
      </c>
      <c r="AI218" s="307"/>
      <c r="AJ218" s="307"/>
      <c r="AK218" s="307"/>
      <c r="AL218" s="294" t="str">
        <f>_xlfn.CONCAT(V218," sus4/7")</f>
        <v>D sus4/7</v>
      </c>
      <c r="AM218" s="301" t="str">
        <f>_xlfn.CONCAT("*",V218," maj")</f>
        <v>*D maj</v>
      </c>
      <c r="AN218" s="294" t="str">
        <f ca="1">_xlfn.CONCAT(X218," sus4/M7")</f>
        <v>G sus4/M7</v>
      </c>
      <c r="AO218" s="294" t="str">
        <f ca="1">_xlfn.CONCAT(Y218," sus4/7")</f>
        <v>A sus4/7</v>
      </c>
      <c r="AP218" s="301" t="str">
        <f ca="1">_xlfn.CONCAT("*",W218," dim")</f>
        <v>*Gb dim</v>
      </c>
      <c r="AQ218" s="294"/>
      <c r="AR218" s="294"/>
      <c r="AS218" s="294"/>
      <c r="AT218" s="294" t="str">
        <f t="shared" ca="1" si="408"/>
        <v/>
      </c>
      <c r="AU218" s="294" t="str">
        <f t="shared" ca="1" si="403"/>
        <v/>
      </c>
      <c r="AV218" s="294" t="str">
        <f t="shared" ca="1" si="403"/>
        <v/>
      </c>
      <c r="AW218" s="294" t="str">
        <f t="shared" ca="1" si="403"/>
        <v/>
      </c>
      <c r="AX218" s="294" t="str">
        <f t="shared" ca="1" si="403"/>
        <v/>
      </c>
      <c r="AY218" s="294" t="str">
        <f t="shared" ca="1" si="403"/>
        <v/>
      </c>
      <c r="AZ218" s="294" t="str">
        <f t="shared" ca="1" si="403"/>
        <v/>
      </c>
      <c r="BA218" s="294">
        <f t="shared" ca="1" si="403"/>
        <v>1</v>
      </c>
      <c r="BB218" s="294" t="str">
        <f t="shared" ca="1" si="403"/>
        <v/>
      </c>
      <c r="BC218" s="294" t="str">
        <f t="shared" ca="1" si="403"/>
        <v/>
      </c>
      <c r="BD218" s="294" t="str">
        <f t="shared" ca="1" si="403"/>
        <v/>
      </c>
      <c r="BE218" s="294" t="str">
        <f t="shared" ca="1" si="403"/>
        <v/>
      </c>
      <c r="BF218" s="289">
        <f t="shared" ca="1" si="438"/>
        <v>1</v>
      </c>
      <c r="BG218" s="302">
        <f t="shared" ca="1" si="439"/>
        <v>20</v>
      </c>
      <c r="BH218" s="289" t="str">
        <f t="shared" ca="1" si="440"/>
        <v/>
      </c>
      <c r="BI218" s="289" t="str">
        <f t="shared" ca="1" si="441"/>
        <v/>
      </c>
      <c r="BJ218" s="289" t="str">
        <f t="shared" ca="1" si="442"/>
        <v/>
      </c>
      <c r="BK218" s="289" t="str">
        <f t="shared" ca="1" si="443"/>
        <v/>
      </c>
      <c r="BL218" s="289" t="str">
        <f t="shared" ca="1" si="444"/>
        <v/>
      </c>
      <c r="BM218" s="289" t="str">
        <f t="shared" ca="1" si="445"/>
        <v/>
      </c>
      <c r="BN218" s="289" t="str">
        <f t="shared" ca="1" si="446"/>
        <v/>
      </c>
      <c r="BO218" s="289" t="str">
        <f t="shared" ca="1" si="447"/>
        <v/>
      </c>
      <c r="BP218" s="289"/>
      <c r="BQ218" s="83" t="e">
        <f t="shared" ca="1" si="409"/>
        <v>#N/A</v>
      </c>
      <c r="BR218" s="82" t="e">
        <f t="shared" ca="1" si="410"/>
        <v>#N/A</v>
      </c>
      <c r="BS218" s="83" t="e">
        <f t="shared" ca="1" si="411"/>
        <v>#N/A</v>
      </c>
      <c r="BT218" s="52" t="e">
        <f t="shared" ca="1" si="412"/>
        <v>#N/A</v>
      </c>
      <c r="BU218" s="51"/>
      <c r="BV218" s="52" t="e">
        <f t="shared" ca="1" si="413"/>
        <v>#N/A</v>
      </c>
      <c r="BW218" s="84" t="e">
        <f ca="1">VLOOKUP($BJ$6,INDIRECT($BT218):$BP$861,2,FALSE)</f>
        <v>#N/A</v>
      </c>
      <c r="BX218" s="79" t="e">
        <f t="shared" ca="1" si="369"/>
        <v>#N/A</v>
      </c>
      <c r="BY218" s="78" t="e">
        <f t="shared" ca="1" si="370"/>
        <v>#N/A</v>
      </c>
      <c r="BZ218" s="78" t="e">
        <f t="shared" ca="1" si="371"/>
        <v>#N/A</v>
      </c>
      <c r="CA218" s="78" t="e">
        <f t="shared" ca="1" si="372"/>
        <v>#N/A</v>
      </c>
      <c r="CB218" s="78" t="e">
        <f t="shared" ca="1" si="373"/>
        <v>#N/A</v>
      </c>
      <c r="CC218" s="78" t="e">
        <f t="shared" ca="1" si="343"/>
        <v>#N/A</v>
      </c>
      <c r="CD218" s="78" t="e">
        <f t="shared" ca="1" si="344"/>
        <v>#N/A</v>
      </c>
      <c r="CE218" s="78" t="e">
        <f t="shared" ca="1" si="345"/>
        <v>#N/A</v>
      </c>
      <c r="CF218" s="78" t="e">
        <f t="shared" ca="1" si="346"/>
        <v>#N/A</v>
      </c>
      <c r="CG218" s="78" t="e">
        <f t="shared" ca="1" si="347"/>
        <v>#N/A</v>
      </c>
      <c r="CH218" s="79" t="e">
        <f t="shared" ca="1" si="348"/>
        <v>#N/A</v>
      </c>
      <c r="CI218" s="79" t="e">
        <f t="shared" ca="1" si="349"/>
        <v>#N/A</v>
      </c>
      <c r="CJ218" s="79" t="e">
        <f t="shared" ca="1" si="350"/>
        <v>#N/A</v>
      </c>
      <c r="CK218" s="79" t="e">
        <f t="shared" ca="1" si="351"/>
        <v>#N/A</v>
      </c>
      <c r="CL218" s="79" t="e">
        <f t="shared" ca="1" si="352"/>
        <v>#N/A</v>
      </c>
      <c r="CM218" s="79" t="e">
        <f t="shared" ca="1" si="353"/>
        <v>#N/A</v>
      </c>
      <c r="CN218" s="79" t="e">
        <f t="shared" ca="1" si="354"/>
        <v>#N/A</v>
      </c>
      <c r="CO218" s="79" t="e">
        <f t="shared" ca="1" si="355"/>
        <v>#N/A</v>
      </c>
      <c r="CP218" s="80" t="e">
        <f t="shared" ca="1" si="374"/>
        <v>#N/A</v>
      </c>
      <c r="CQ218" s="78" t="e">
        <f t="shared" ca="1" si="375"/>
        <v>#N/A</v>
      </c>
      <c r="DA218" s="81">
        <f ca="1">IF(DB218="","",DA217)</f>
        <v>7</v>
      </c>
      <c r="DB218" s="82">
        <f ca="1">IF(DC218="","",DB217+1)</f>
        <v>3</v>
      </c>
      <c r="DC218" s="83">
        <f ca="1">IF(DG217=DC217,"",DG217)</f>
        <v>5</v>
      </c>
      <c r="DD218" s="52" t="str">
        <f t="shared" ref="DD218:DD281" ca="1" si="448">_xlfn.CONCAT("A",DC218+9)</f>
        <v>A14</v>
      </c>
      <c r="DE218" s="51"/>
      <c r="DF218" s="52" t="str">
        <f t="shared" ref="DF218:DF281" ca="1" si="449">_xlfn.CONCAT("A",DG218+8)</f>
        <v>A14</v>
      </c>
      <c r="DG218" s="84">
        <f ca="1">VLOOKUP($BK$6,INDIRECT($BT255):$BP$861,2,FALSE)</f>
        <v>6</v>
      </c>
      <c r="DH218" s="79" t="str">
        <f t="shared" ca="1" si="415"/>
        <v>Bebop Harmonic Minor</v>
      </c>
      <c r="DI218" s="78" t="str">
        <f t="shared" ca="1" si="416"/>
        <v>C</v>
      </c>
      <c r="DJ218" s="78" t="str">
        <f t="shared" ca="1" si="417"/>
        <v>C</v>
      </c>
      <c r="DK218" s="78" t="str">
        <f t="shared" ca="1" si="418"/>
        <v>D</v>
      </c>
      <c r="DL218" s="78" t="str">
        <f t="shared" ca="1" si="419"/>
        <v>Eb</v>
      </c>
      <c r="DM218" s="78" t="str">
        <f t="shared" ca="1" si="420"/>
        <v>F</v>
      </c>
      <c r="DN218" s="78" t="str">
        <f t="shared" ca="1" si="421"/>
        <v>G</v>
      </c>
      <c r="DO218" s="78" t="str">
        <f t="shared" ca="1" si="422"/>
        <v>Ab</v>
      </c>
      <c r="DP218" s="78" t="str">
        <f t="shared" ca="1" si="423"/>
        <v>Bb</v>
      </c>
      <c r="DQ218" s="78" t="str">
        <f t="shared" ca="1" si="424"/>
        <v>B</v>
      </c>
      <c r="DR218" s="79" t="str">
        <f t="shared" ca="1" si="425"/>
        <v>C min</v>
      </c>
      <c r="DS218" s="79" t="str">
        <f t="shared" ca="1" si="426"/>
        <v>D dim</v>
      </c>
      <c r="DT218" s="79" t="str">
        <f t="shared" ca="1" si="427"/>
        <v>Eb maj</v>
      </c>
      <c r="DU218" s="79" t="str">
        <f t="shared" ca="1" si="428"/>
        <v>F dim</v>
      </c>
      <c r="DV218" s="79" t="str">
        <f t="shared" ca="1" si="429"/>
        <v>G min4</v>
      </c>
      <c r="DW218" s="79" t="str">
        <f t="shared" ca="1" si="430"/>
        <v>Ab dim</v>
      </c>
      <c r="DX218" s="79" t="str">
        <f t="shared" ca="1" si="431"/>
        <v>Bb sus2/4 - or - *C min7</v>
      </c>
      <c r="DY218" s="79" t="str">
        <f t="shared" ca="1" si="432"/>
        <v>B dim</v>
      </c>
      <c r="DZ218" s="80">
        <f t="shared" ca="1" si="433"/>
        <v>37.5</v>
      </c>
      <c r="EA218" s="78">
        <f t="shared" ca="1" si="434"/>
        <v>7</v>
      </c>
    </row>
    <row r="219" spans="1:131" s="85" customFormat="1" ht="16.2" thickBot="1" x14ac:dyDescent="0.35">
      <c r="A219" s="289" t="str">
        <f t="shared" ca="1" si="398"/>
        <v/>
      </c>
      <c r="B219" s="306">
        <f t="shared" si="404"/>
        <v>211</v>
      </c>
      <c r="C219" s="307" t="s">
        <v>56</v>
      </c>
      <c r="D219" s="306" t="s">
        <v>73</v>
      </c>
      <c r="E219" s="306">
        <v>5</v>
      </c>
      <c r="F219" s="308">
        <v>2</v>
      </c>
      <c r="G219" s="308">
        <v>1</v>
      </c>
      <c r="H219" s="308">
        <v>4</v>
      </c>
      <c r="I219" s="308">
        <v>2</v>
      </c>
      <c r="J219" s="308">
        <v>3</v>
      </c>
      <c r="K219" s="308"/>
      <c r="L219" s="308"/>
      <c r="M219" s="308"/>
      <c r="N219" s="308">
        <f>SUM($F219:G219)</f>
        <v>3</v>
      </c>
      <c r="O219" s="308">
        <f>SUM($F219:H219)</f>
        <v>7</v>
      </c>
      <c r="P219" s="308">
        <f>SUM($F219:I219)</f>
        <v>9</v>
      </c>
      <c r="Q219" s="308">
        <f>SUM($F219:J219)</f>
        <v>12</v>
      </c>
      <c r="R219" s="308"/>
      <c r="S219" s="308"/>
      <c r="T219" s="308"/>
      <c r="U219" s="307"/>
      <c r="V219" s="306" t="str">
        <f t="shared" si="435"/>
        <v>D</v>
      </c>
      <c r="W219" s="306" t="str">
        <f t="shared" ca="1" si="436"/>
        <v>E</v>
      </c>
      <c r="X219" s="306" t="str">
        <f t="shared" ca="1" si="405"/>
        <v>F</v>
      </c>
      <c r="Y219" s="306" t="str">
        <f t="shared" ca="1" si="406"/>
        <v>A</v>
      </c>
      <c r="Z219" s="306" t="str">
        <f t="shared" ca="1" si="407"/>
        <v>B</v>
      </c>
      <c r="AA219" s="306"/>
      <c r="AB219" s="306"/>
      <c r="AC219" s="306"/>
      <c r="AD219" s="307">
        <f t="shared" si="437"/>
        <v>68</v>
      </c>
      <c r="AE219" s="307">
        <f t="shared" ca="1" si="401"/>
        <v>69</v>
      </c>
      <c r="AF219" s="307">
        <f t="shared" ca="1" si="402"/>
        <v>70</v>
      </c>
      <c r="AG219" s="307">
        <f t="shared" ca="1" si="414"/>
        <v>65</v>
      </c>
      <c r="AH219" s="307">
        <f ca="1">IF(LEN(Z219)=1,_xlfn.UNICODE(Z219),_xlfn.UNICODE(Z219)+_xlfn.UNICODE("b"))</f>
        <v>66</v>
      </c>
      <c r="AI219" s="307"/>
      <c r="AJ219" s="307"/>
      <c r="AK219" s="307"/>
      <c r="AL219" s="301" t="str">
        <f ca="1">_xlfn.CONCAT(V219," min6 -or- *",Z219," dim")</f>
        <v>D min6 -or- *B dim</v>
      </c>
      <c r="AM219" s="294" t="str">
        <f ca="1">_xlfn.CONCAT(W219," sus4/7")</f>
        <v>E sus4/7</v>
      </c>
      <c r="AN219" s="301" t="str">
        <f ca="1">_xlfn.CONCAT("*",Z219," dim")</f>
        <v>*B dim</v>
      </c>
      <c r="AO219" s="301" t="str">
        <f>_xlfn.CONCAT("*", V219," min")</f>
        <v>*D min</v>
      </c>
      <c r="AP219" s="294" t="str">
        <f ca="1">_xlfn.CONCAT(Z219," sus4/7")</f>
        <v>B sus4/7</v>
      </c>
      <c r="AQ219" s="294"/>
      <c r="AR219" s="294"/>
      <c r="AS219" s="294"/>
      <c r="AT219" s="294" t="str">
        <f t="shared" ca="1" si="408"/>
        <v/>
      </c>
      <c r="AU219" s="294" t="str">
        <f t="shared" ca="1" si="403"/>
        <v/>
      </c>
      <c r="AV219" s="294" t="str">
        <f t="shared" ca="1" si="403"/>
        <v/>
      </c>
      <c r="AW219" s="294" t="str">
        <f t="shared" ca="1" si="403"/>
        <v/>
      </c>
      <c r="AX219" s="294" t="str">
        <f t="shared" ca="1" si="403"/>
        <v/>
      </c>
      <c r="AY219" s="294">
        <f t="shared" ca="1" si="403"/>
        <v>1</v>
      </c>
      <c r="AZ219" s="294" t="str">
        <f t="shared" ca="1" si="403"/>
        <v/>
      </c>
      <c r="BA219" s="294" t="str">
        <f t="shared" ca="1" si="403"/>
        <v/>
      </c>
      <c r="BB219" s="294" t="str">
        <f t="shared" ca="1" si="403"/>
        <v/>
      </c>
      <c r="BC219" s="294" t="str">
        <f t="shared" ca="1" si="403"/>
        <v/>
      </c>
      <c r="BD219" s="294" t="str">
        <f t="shared" ca="1" si="403"/>
        <v/>
      </c>
      <c r="BE219" s="294" t="str">
        <f t="shared" ca="1" si="403"/>
        <v/>
      </c>
      <c r="BF219" s="289">
        <f t="shared" ca="1" si="438"/>
        <v>1</v>
      </c>
      <c r="BG219" s="302">
        <f t="shared" ca="1" si="439"/>
        <v>20</v>
      </c>
      <c r="BH219" s="289" t="str">
        <f t="shared" ca="1" si="440"/>
        <v/>
      </c>
      <c r="BI219" s="289" t="str">
        <f t="shared" ca="1" si="441"/>
        <v/>
      </c>
      <c r="BJ219" s="289" t="str">
        <f t="shared" ca="1" si="442"/>
        <v/>
      </c>
      <c r="BK219" s="289" t="str">
        <f t="shared" ca="1" si="443"/>
        <v/>
      </c>
      <c r="BL219" s="289" t="str">
        <f t="shared" ca="1" si="444"/>
        <v/>
      </c>
      <c r="BM219" s="289" t="str">
        <f t="shared" ca="1" si="445"/>
        <v/>
      </c>
      <c r="BN219" s="289" t="str">
        <f t="shared" ca="1" si="446"/>
        <v/>
      </c>
      <c r="BO219" s="289" t="str">
        <f t="shared" ca="1" si="447"/>
        <v/>
      </c>
      <c r="BP219" s="289"/>
      <c r="BQ219" s="83" t="e">
        <f t="shared" ca="1" si="409"/>
        <v>#N/A</v>
      </c>
      <c r="BR219" s="82" t="e">
        <f t="shared" ca="1" si="410"/>
        <v>#N/A</v>
      </c>
      <c r="BS219" s="83" t="e">
        <f t="shared" ca="1" si="411"/>
        <v>#N/A</v>
      </c>
      <c r="BT219" s="52" t="e">
        <f t="shared" ca="1" si="412"/>
        <v>#N/A</v>
      </c>
      <c r="BU219" s="51"/>
      <c r="BV219" s="52" t="e">
        <f t="shared" ca="1" si="413"/>
        <v>#N/A</v>
      </c>
      <c r="BW219" s="84" t="e">
        <f ca="1">VLOOKUP($BJ$6,INDIRECT($BT219):$BP$861,2,FALSE)</f>
        <v>#N/A</v>
      </c>
      <c r="BX219" s="79" t="e">
        <f t="shared" ca="1" si="369"/>
        <v>#N/A</v>
      </c>
      <c r="BY219" s="78" t="e">
        <f t="shared" ca="1" si="370"/>
        <v>#N/A</v>
      </c>
      <c r="BZ219" s="78" t="e">
        <f t="shared" ca="1" si="371"/>
        <v>#N/A</v>
      </c>
      <c r="CA219" s="78" t="e">
        <f t="shared" ca="1" si="372"/>
        <v>#N/A</v>
      </c>
      <c r="CB219" s="78" t="e">
        <f t="shared" ca="1" si="373"/>
        <v>#N/A</v>
      </c>
      <c r="CC219" s="78" t="e">
        <f t="shared" ca="1" si="343"/>
        <v>#N/A</v>
      </c>
      <c r="CD219" s="78" t="e">
        <f t="shared" ca="1" si="344"/>
        <v>#N/A</v>
      </c>
      <c r="CE219" s="78" t="e">
        <f t="shared" ca="1" si="345"/>
        <v>#N/A</v>
      </c>
      <c r="CF219" s="78" t="e">
        <f t="shared" ca="1" si="346"/>
        <v>#N/A</v>
      </c>
      <c r="CG219" s="78" t="e">
        <f t="shared" ca="1" si="347"/>
        <v>#N/A</v>
      </c>
      <c r="CH219" s="79" t="e">
        <f t="shared" ca="1" si="348"/>
        <v>#N/A</v>
      </c>
      <c r="CI219" s="79" t="e">
        <f t="shared" ca="1" si="349"/>
        <v>#N/A</v>
      </c>
      <c r="CJ219" s="79" t="e">
        <f t="shared" ca="1" si="350"/>
        <v>#N/A</v>
      </c>
      <c r="CK219" s="79" t="e">
        <f t="shared" ca="1" si="351"/>
        <v>#N/A</v>
      </c>
      <c r="CL219" s="79" t="e">
        <f t="shared" ca="1" si="352"/>
        <v>#N/A</v>
      </c>
      <c r="CM219" s="79" t="e">
        <f t="shared" ca="1" si="353"/>
        <v>#N/A</v>
      </c>
      <c r="CN219" s="79" t="e">
        <f t="shared" ca="1" si="354"/>
        <v>#N/A</v>
      </c>
      <c r="CO219" s="79" t="e">
        <f t="shared" ca="1" si="355"/>
        <v>#N/A</v>
      </c>
      <c r="CP219" s="80" t="e">
        <f t="shared" ca="1" si="374"/>
        <v>#N/A</v>
      </c>
      <c r="CQ219" s="78" t="e">
        <f t="shared" ca="1" si="375"/>
        <v>#N/A</v>
      </c>
      <c r="DA219" s="81">
        <f t="shared" ref="DA219:DA282" ca="1" si="450">IF(DB219="","",DA218)</f>
        <v>7</v>
      </c>
      <c r="DB219" s="82">
        <f t="shared" ref="DB219:DB282" ca="1" si="451">IF(DC219="","",DB218+1)</f>
        <v>4</v>
      </c>
      <c r="DC219" s="83">
        <f t="shared" ref="DC219:DC282" ca="1" si="452">IF(DG218=DC218,"",DG218)</f>
        <v>6</v>
      </c>
      <c r="DD219" s="52" t="str">
        <f t="shared" ca="1" si="448"/>
        <v>A15</v>
      </c>
      <c r="DE219" s="51"/>
      <c r="DF219" s="52" t="str">
        <f t="shared" ca="1" si="449"/>
        <v>A59</v>
      </c>
      <c r="DG219" s="84">
        <f ca="1">VLOOKUP($BK$6,INDIRECT($BT256):$BP$861,2,FALSE)</f>
        <v>51</v>
      </c>
      <c r="DH219" s="79" t="str">
        <f t="shared" ca="1" si="415"/>
        <v xml:space="preserve"> Country/Gospel</v>
      </c>
      <c r="DI219" s="78" t="str">
        <f t="shared" ca="1" si="416"/>
        <v>C</v>
      </c>
      <c r="DJ219" s="78" t="str">
        <f t="shared" ca="1" si="417"/>
        <v>C</v>
      </c>
      <c r="DK219" s="78" t="str">
        <f t="shared" ca="1" si="418"/>
        <v>D</v>
      </c>
      <c r="DL219" s="78" t="str">
        <f t="shared" ca="1" si="419"/>
        <v>Eb</v>
      </c>
      <c r="DM219" s="78" t="str">
        <f t="shared" ca="1" si="420"/>
        <v>E</v>
      </c>
      <c r="DN219" s="78" t="str">
        <f t="shared" ca="1" si="421"/>
        <v>G</v>
      </c>
      <c r="DO219" s="78" t="str">
        <f t="shared" ca="1" si="422"/>
        <v>A</v>
      </c>
      <c r="DP219" s="78" t="str">
        <f t="shared" ca="1" si="423"/>
        <v/>
      </c>
      <c r="DQ219" s="78" t="str">
        <f t="shared" ca="1" si="424"/>
        <v/>
      </c>
      <c r="DR219" s="79" t="str">
        <f t="shared" ca="1" si="425"/>
        <v>C min</v>
      </c>
      <c r="DS219" s="79" t="str">
        <f t="shared" ca="1" si="426"/>
        <v>D sus2</v>
      </c>
      <c r="DT219" s="79" t="str">
        <f t="shared" ca="1" si="427"/>
        <v>*C min</v>
      </c>
      <c r="DU219" s="79" t="str">
        <f t="shared" ca="1" si="428"/>
        <v>*A min</v>
      </c>
      <c r="DV219" s="79" t="str">
        <f t="shared" ca="1" si="429"/>
        <v>*C min</v>
      </c>
      <c r="DW219" s="79" t="str">
        <f t="shared" ca="1" si="430"/>
        <v>A sus4</v>
      </c>
      <c r="DX219" s="79" t="str">
        <f t="shared" ca="1" si="431"/>
        <v/>
      </c>
      <c r="DY219" s="79" t="str">
        <f t="shared" ca="1" si="432"/>
        <v/>
      </c>
      <c r="DZ219" s="80">
        <f t="shared" ca="1" si="433"/>
        <v>33.333333333333329</v>
      </c>
      <c r="EA219" s="78">
        <f t="shared" ca="1" si="434"/>
        <v>7</v>
      </c>
    </row>
    <row r="220" spans="1:131" s="85" customFormat="1" ht="16.2" thickBot="1" x14ac:dyDescent="0.35">
      <c r="A220" s="289" t="str">
        <f t="shared" ca="1" si="398"/>
        <v/>
      </c>
      <c r="B220" s="306">
        <f t="shared" si="404"/>
        <v>212</v>
      </c>
      <c r="C220" s="307" t="s">
        <v>59</v>
      </c>
      <c r="D220" s="306" t="s">
        <v>73</v>
      </c>
      <c r="E220" s="306">
        <v>5</v>
      </c>
      <c r="F220" s="308">
        <v>4</v>
      </c>
      <c r="G220" s="308">
        <v>1</v>
      </c>
      <c r="H220" s="308">
        <v>2</v>
      </c>
      <c r="I220" s="308">
        <v>2</v>
      </c>
      <c r="J220" s="308">
        <v>3</v>
      </c>
      <c r="K220" s="308"/>
      <c r="L220" s="308"/>
      <c r="M220" s="308"/>
      <c r="N220" s="308">
        <f>SUM($F220:G220)</f>
        <v>5</v>
      </c>
      <c r="O220" s="308">
        <f>SUM($F220:H220)</f>
        <v>7</v>
      </c>
      <c r="P220" s="308">
        <f>SUM($F220:I220)</f>
        <v>9</v>
      </c>
      <c r="Q220" s="308">
        <f>SUM($F220:J220)</f>
        <v>12</v>
      </c>
      <c r="R220" s="308"/>
      <c r="S220" s="308"/>
      <c r="T220" s="308"/>
      <c r="U220" s="307"/>
      <c r="V220" s="306" t="str">
        <f t="shared" si="435"/>
        <v>D</v>
      </c>
      <c r="W220" s="306" t="str">
        <f t="shared" ca="1" si="436"/>
        <v>Gb</v>
      </c>
      <c r="X220" s="306" t="str">
        <f t="shared" ca="1" si="405"/>
        <v>G</v>
      </c>
      <c r="Y220" s="306" t="str">
        <f t="shared" ca="1" si="406"/>
        <v>A</v>
      </c>
      <c r="Z220" s="306" t="str">
        <f t="shared" ca="1" si="407"/>
        <v>B</v>
      </c>
      <c r="AA220" s="306"/>
      <c r="AB220" s="306"/>
      <c r="AC220" s="306"/>
      <c r="AD220" s="307">
        <f t="shared" si="437"/>
        <v>68</v>
      </c>
      <c r="AE220" s="307">
        <f t="shared" ca="1" si="401"/>
        <v>169</v>
      </c>
      <c r="AF220" s="307">
        <f t="shared" ca="1" si="402"/>
        <v>71</v>
      </c>
      <c r="AG220" s="307">
        <f t="shared" ca="1" si="414"/>
        <v>65</v>
      </c>
      <c r="AH220" s="307">
        <f ca="1">IF(LEN(Z220)=1,_xlfn.UNICODE(Z220),_xlfn.UNICODE(Z220)+_xlfn.UNICODE("b"))</f>
        <v>66</v>
      </c>
      <c r="AI220" s="307"/>
      <c r="AJ220" s="307"/>
      <c r="AK220" s="307"/>
      <c r="AL220" s="294" t="str">
        <f>_xlfn.CONCAT(V220," aug")</f>
        <v>D aug</v>
      </c>
      <c r="AM220" s="301" t="str">
        <f>_xlfn.CONCAT("*",V220," maj")</f>
        <v>*D maj</v>
      </c>
      <c r="AN220" s="294" t="str">
        <f ca="1">_xlfn.CONCAT(X220," maj")</f>
        <v>G maj</v>
      </c>
      <c r="AO220" s="294" t="str">
        <f ca="1">_xlfn.CONCAT(Y220," sus4/7")</f>
        <v>A sus4/7</v>
      </c>
      <c r="AP220" s="294" t="str">
        <f ca="1">_xlfn.CONCAT(Z220," sus7")</f>
        <v>B sus7</v>
      </c>
      <c r="AQ220" s="294"/>
      <c r="AR220" s="294"/>
      <c r="AS220" s="294"/>
      <c r="AT220" s="294" t="str">
        <f t="shared" ca="1" si="408"/>
        <v/>
      </c>
      <c r="AU220" s="294" t="str">
        <f t="shared" ca="1" si="403"/>
        <v/>
      </c>
      <c r="AV220" s="294" t="str">
        <f t="shared" ca="1" si="403"/>
        <v/>
      </c>
      <c r="AW220" s="294" t="str">
        <f t="shared" ca="1" si="403"/>
        <v/>
      </c>
      <c r="AX220" s="294" t="str">
        <f t="shared" ca="1" si="403"/>
        <v/>
      </c>
      <c r="AY220" s="294" t="str">
        <f t="shared" ca="1" si="403"/>
        <v/>
      </c>
      <c r="AZ220" s="294" t="str">
        <f t="shared" ca="1" si="403"/>
        <v/>
      </c>
      <c r="BA220" s="294">
        <f t="shared" ca="1" si="403"/>
        <v>1</v>
      </c>
      <c r="BB220" s="294" t="str">
        <f t="shared" ca="1" si="403"/>
        <v/>
      </c>
      <c r="BC220" s="294" t="str">
        <f t="shared" ca="1" si="403"/>
        <v/>
      </c>
      <c r="BD220" s="294" t="str">
        <f t="shared" ca="1" si="403"/>
        <v/>
      </c>
      <c r="BE220" s="294" t="str">
        <f t="shared" ca="1" si="403"/>
        <v/>
      </c>
      <c r="BF220" s="289">
        <f t="shared" ca="1" si="438"/>
        <v>1</v>
      </c>
      <c r="BG220" s="302">
        <f t="shared" ca="1" si="439"/>
        <v>20</v>
      </c>
      <c r="BH220" s="289" t="str">
        <f t="shared" ca="1" si="440"/>
        <v/>
      </c>
      <c r="BI220" s="289" t="str">
        <f t="shared" ca="1" si="441"/>
        <v/>
      </c>
      <c r="BJ220" s="289" t="str">
        <f t="shared" ca="1" si="442"/>
        <v/>
      </c>
      <c r="BK220" s="289" t="str">
        <f t="shared" ca="1" si="443"/>
        <v/>
      </c>
      <c r="BL220" s="289" t="str">
        <f t="shared" ca="1" si="444"/>
        <v/>
      </c>
      <c r="BM220" s="289" t="str">
        <f t="shared" ca="1" si="445"/>
        <v/>
      </c>
      <c r="BN220" s="289" t="str">
        <f t="shared" ca="1" si="446"/>
        <v/>
      </c>
      <c r="BO220" s="289" t="str">
        <f t="shared" ca="1" si="447"/>
        <v/>
      </c>
      <c r="BP220" s="289"/>
      <c r="BQ220" s="83" t="e">
        <f t="shared" ca="1" si="409"/>
        <v>#N/A</v>
      </c>
      <c r="BR220" s="82" t="e">
        <f t="shared" ca="1" si="410"/>
        <v>#N/A</v>
      </c>
      <c r="BS220" s="83" t="e">
        <f t="shared" ca="1" si="411"/>
        <v>#N/A</v>
      </c>
      <c r="BT220" s="52" t="e">
        <f t="shared" ca="1" si="412"/>
        <v>#N/A</v>
      </c>
      <c r="BU220" s="51"/>
      <c r="BV220" s="52" t="e">
        <f t="shared" ca="1" si="413"/>
        <v>#N/A</v>
      </c>
      <c r="BW220" s="84" t="e">
        <f ca="1">VLOOKUP($BJ$6,INDIRECT($BT220):$BP$861,2,FALSE)</f>
        <v>#N/A</v>
      </c>
      <c r="BX220" s="79" t="e">
        <f t="shared" ca="1" si="369"/>
        <v>#N/A</v>
      </c>
      <c r="BY220" s="78" t="e">
        <f t="shared" ca="1" si="370"/>
        <v>#N/A</v>
      </c>
      <c r="BZ220" s="78" t="e">
        <f t="shared" ca="1" si="371"/>
        <v>#N/A</v>
      </c>
      <c r="CA220" s="78" t="e">
        <f t="shared" ca="1" si="372"/>
        <v>#N/A</v>
      </c>
      <c r="CB220" s="78" t="e">
        <f t="shared" ca="1" si="373"/>
        <v>#N/A</v>
      </c>
      <c r="CC220" s="78" t="e">
        <f t="shared" ca="1" si="343"/>
        <v>#N/A</v>
      </c>
      <c r="CD220" s="78" t="e">
        <f t="shared" ca="1" si="344"/>
        <v>#N/A</v>
      </c>
      <c r="CE220" s="78" t="e">
        <f t="shared" ca="1" si="345"/>
        <v>#N/A</v>
      </c>
      <c r="CF220" s="78" t="e">
        <f t="shared" ca="1" si="346"/>
        <v>#N/A</v>
      </c>
      <c r="CG220" s="78" t="e">
        <f t="shared" ca="1" si="347"/>
        <v>#N/A</v>
      </c>
      <c r="CH220" s="79" t="e">
        <f t="shared" ca="1" si="348"/>
        <v>#N/A</v>
      </c>
      <c r="CI220" s="79" t="e">
        <f t="shared" ca="1" si="349"/>
        <v>#N/A</v>
      </c>
      <c r="CJ220" s="79" t="e">
        <f t="shared" ca="1" si="350"/>
        <v>#N/A</v>
      </c>
      <c r="CK220" s="79" t="e">
        <f t="shared" ca="1" si="351"/>
        <v>#N/A</v>
      </c>
      <c r="CL220" s="79" t="e">
        <f t="shared" ca="1" si="352"/>
        <v>#N/A</v>
      </c>
      <c r="CM220" s="79" t="e">
        <f t="shared" ca="1" si="353"/>
        <v>#N/A</v>
      </c>
      <c r="CN220" s="79" t="e">
        <f t="shared" ca="1" si="354"/>
        <v>#N/A</v>
      </c>
      <c r="CO220" s="79" t="e">
        <f t="shared" ca="1" si="355"/>
        <v>#N/A</v>
      </c>
      <c r="CP220" s="80" t="e">
        <f t="shared" ca="1" si="374"/>
        <v>#N/A</v>
      </c>
      <c r="CQ220" s="78" t="e">
        <f t="shared" ca="1" si="375"/>
        <v>#N/A</v>
      </c>
      <c r="DA220" s="81">
        <f t="shared" ca="1" si="450"/>
        <v>7</v>
      </c>
      <c r="DB220" s="82">
        <f t="shared" ca="1" si="451"/>
        <v>5</v>
      </c>
      <c r="DC220" s="83">
        <f t="shared" ca="1" si="452"/>
        <v>51</v>
      </c>
      <c r="DD220" s="52" t="str">
        <f t="shared" ca="1" si="448"/>
        <v>A60</v>
      </c>
      <c r="DE220" s="51"/>
      <c r="DF220" s="52" t="str">
        <f t="shared" ca="1" si="449"/>
        <v>A60</v>
      </c>
      <c r="DG220" s="84">
        <f ca="1">VLOOKUP($BK$6,INDIRECT($BT257):$BP$861,2,FALSE)</f>
        <v>52</v>
      </c>
      <c r="DH220" s="79" t="str">
        <f t="shared" ca="1" si="415"/>
        <v>Altered Country</v>
      </c>
      <c r="DI220" s="78" t="str">
        <f t="shared" ca="1" si="416"/>
        <v>C</v>
      </c>
      <c r="DJ220" s="78" t="str">
        <f t="shared" ca="1" si="417"/>
        <v>C</v>
      </c>
      <c r="DK220" s="78" t="str">
        <f t="shared" ca="1" si="418"/>
        <v>D</v>
      </c>
      <c r="DL220" s="78" t="str">
        <f t="shared" ca="1" si="419"/>
        <v>Eb</v>
      </c>
      <c r="DM220" s="78" t="str">
        <f t="shared" ca="1" si="420"/>
        <v>E</v>
      </c>
      <c r="DN220" s="78" t="str">
        <f t="shared" ca="1" si="421"/>
        <v>G</v>
      </c>
      <c r="DO220" s="78" t="str">
        <f t="shared" ca="1" si="422"/>
        <v>Ab</v>
      </c>
      <c r="DP220" s="78" t="str">
        <f t="shared" ca="1" si="423"/>
        <v/>
      </c>
      <c r="DQ220" s="78" t="str">
        <f t="shared" ca="1" si="424"/>
        <v/>
      </c>
      <c r="DR220" s="79" t="str">
        <f t="shared" ca="1" si="425"/>
        <v>C min</v>
      </c>
      <c r="DS220" s="79" t="str">
        <f t="shared" ca="1" si="426"/>
        <v>*E7</v>
      </c>
      <c r="DT220" s="79" t="str">
        <f t="shared" ca="1" si="427"/>
        <v>*C min</v>
      </c>
      <c r="DU220" s="79" t="str">
        <f t="shared" ca="1" si="428"/>
        <v>E aug</v>
      </c>
      <c r="DV220" s="79" t="str">
        <f t="shared" ca="1" si="429"/>
        <v>*C min</v>
      </c>
      <c r="DW220" s="79" t="str">
        <f t="shared" ca="1" si="430"/>
        <v>*E7</v>
      </c>
      <c r="DX220" s="79" t="str">
        <f t="shared" ca="1" si="431"/>
        <v/>
      </c>
      <c r="DY220" s="79" t="str">
        <f t="shared" ca="1" si="432"/>
        <v/>
      </c>
      <c r="DZ220" s="80">
        <f t="shared" ca="1" si="433"/>
        <v>33.333333333333329</v>
      </c>
      <c r="EA220" s="78">
        <f t="shared" ca="1" si="434"/>
        <v>7</v>
      </c>
    </row>
    <row r="221" spans="1:131" s="85" customFormat="1" ht="16.2" thickBot="1" x14ac:dyDescent="0.35">
      <c r="A221" s="289" t="str">
        <f t="shared" ca="1" si="398"/>
        <v/>
      </c>
      <c r="B221" s="306">
        <f t="shared" si="404"/>
        <v>213</v>
      </c>
      <c r="C221" s="307" t="s">
        <v>60</v>
      </c>
      <c r="D221" s="306" t="s">
        <v>73</v>
      </c>
      <c r="E221" s="306">
        <v>4</v>
      </c>
      <c r="F221" s="308">
        <v>3</v>
      </c>
      <c r="G221" s="308">
        <v>3</v>
      </c>
      <c r="H221" s="308">
        <v>3</v>
      </c>
      <c r="I221" s="308">
        <v>3</v>
      </c>
      <c r="J221" s="308"/>
      <c r="K221" s="308"/>
      <c r="L221" s="308"/>
      <c r="M221" s="308"/>
      <c r="N221" s="308">
        <f>SUM($F221:G221)</f>
        <v>6</v>
      </c>
      <c r="O221" s="308">
        <f>SUM($F221:H221)</f>
        <v>9</v>
      </c>
      <c r="P221" s="308">
        <f>SUM($F221:I221)</f>
        <v>12</v>
      </c>
      <c r="Q221" s="308"/>
      <c r="R221" s="308"/>
      <c r="S221" s="308"/>
      <c r="T221" s="308"/>
      <c r="U221" s="307"/>
      <c r="V221" s="306" t="str">
        <f t="shared" si="435"/>
        <v>D</v>
      </c>
      <c r="W221" s="306" t="str">
        <f t="shared" ca="1" si="436"/>
        <v>F</v>
      </c>
      <c r="X221" s="306" t="str">
        <f ca="1">OFFSET($F$6,0,N221,1,1)</f>
        <v>Ab</v>
      </c>
      <c r="Y221" s="306" t="str">
        <f ca="1">OFFSET($F$6,0,O221,1,1)</f>
        <v>B</v>
      </c>
      <c r="Z221" s="306"/>
      <c r="AA221" s="306"/>
      <c r="AB221" s="306"/>
      <c r="AC221" s="306"/>
      <c r="AD221" s="307">
        <f t="shared" si="437"/>
        <v>68</v>
      </c>
      <c r="AE221" s="307">
        <f t="shared" ca="1" si="401"/>
        <v>70</v>
      </c>
      <c r="AF221" s="307">
        <f t="shared" ca="1" si="402"/>
        <v>163</v>
      </c>
      <c r="AG221" s="307">
        <f t="shared" ca="1" si="414"/>
        <v>66</v>
      </c>
      <c r="AH221" s="307"/>
      <c r="AI221" s="307"/>
      <c r="AJ221" s="307"/>
      <c r="AK221" s="307"/>
      <c r="AL221" s="294" t="str">
        <f>_xlfn.CONCAT(V221," dim")</f>
        <v>D dim</v>
      </c>
      <c r="AM221" s="294" t="str">
        <f ca="1">_xlfn.CONCAT(W221," dim")</f>
        <v>F dim</v>
      </c>
      <c r="AN221" s="294" t="str">
        <f ca="1">_xlfn.CONCAT(X221," dim")</f>
        <v>Ab dim</v>
      </c>
      <c r="AO221" s="294" t="str">
        <f ca="1">_xlfn.CONCAT(Y221," dim")</f>
        <v>B dim</v>
      </c>
      <c r="AP221" s="294"/>
      <c r="AQ221" s="294"/>
      <c r="AR221" s="294"/>
      <c r="AS221" s="294"/>
      <c r="AT221" s="294" t="str">
        <f ca="1">IF(AT$9=$AD221,1,IF(AT$9=$AE221,1,IF(AT$9=$AF221,1,IF(AT$9=$AG221,1,""))))</f>
        <v/>
      </c>
      <c r="AU221" s="294" t="str">
        <f t="shared" ref="AU221:BE221" ca="1" si="453">IF(AU$9=$AD221,1,IF(AU$9=$AE221,1,IF(AU$9=$AF221,1,IF(AU$9=$AG221,1,""))))</f>
        <v/>
      </c>
      <c r="AV221" s="294" t="str">
        <f t="shared" ca="1" si="453"/>
        <v/>
      </c>
      <c r="AW221" s="294" t="str">
        <f t="shared" ca="1" si="453"/>
        <v/>
      </c>
      <c r="AX221" s="294" t="str">
        <f t="shared" ca="1" si="453"/>
        <v/>
      </c>
      <c r="AY221" s="294">
        <f t="shared" ca="1" si="453"/>
        <v>1</v>
      </c>
      <c r="AZ221" s="294" t="str">
        <f t="shared" ca="1" si="453"/>
        <v/>
      </c>
      <c r="BA221" s="294" t="str">
        <f t="shared" ca="1" si="453"/>
        <v/>
      </c>
      <c r="BB221" s="294" t="str">
        <f t="shared" ca="1" si="453"/>
        <v/>
      </c>
      <c r="BC221" s="294" t="str">
        <f t="shared" ca="1" si="453"/>
        <v/>
      </c>
      <c r="BD221" s="294" t="str">
        <f t="shared" ca="1" si="453"/>
        <v/>
      </c>
      <c r="BE221" s="294" t="str">
        <f t="shared" ca="1" si="453"/>
        <v/>
      </c>
      <c r="BF221" s="289">
        <f t="shared" ca="1" si="438"/>
        <v>1</v>
      </c>
      <c r="BG221" s="302">
        <f t="shared" ca="1" si="439"/>
        <v>25</v>
      </c>
      <c r="BH221" s="289" t="str">
        <f t="shared" ca="1" si="440"/>
        <v/>
      </c>
      <c r="BI221" s="289" t="str">
        <f t="shared" ca="1" si="441"/>
        <v/>
      </c>
      <c r="BJ221" s="289" t="str">
        <f t="shared" ca="1" si="442"/>
        <v/>
      </c>
      <c r="BK221" s="289" t="str">
        <f t="shared" ca="1" si="443"/>
        <v/>
      </c>
      <c r="BL221" s="289" t="str">
        <f t="shared" ca="1" si="444"/>
        <v/>
      </c>
      <c r="BM221" s="289" t="str">
        <f t="shared" ca="1" si="445"/>
        <v/>
      </c>
      <c r="BN221" s="289" t="str">
        <f t="shared" ca="1" si="446"/>
        <v/>
      </c>
      <c r="BO221" s="289" t="str">
        <f t="shared" ca="1" si="447"/>
        <v/>
      </c>
      <c r="BP221" s="289"/>
      <c r="BQ221" s="83" t="e">
        <f t="shared" ca="1" si="409"/>
        <v>#N/A</v>
      </c>
      <c r="BR221" s="82" t="e">
        <f t="shared" ca="1" si="410"/>
        <v>#N/A</v>
      </c>
      <c r="BS221" s="83" t="e">
        <f t="shared" ca="1" si="411"/>
        <v>#N/A</v>
      </c>
      <c r="BT221" s="52" t="e">
        <f t="shared" ca="1" si="412"/>
        <v>#N/A</v>
      </c>
      <c r="BU221" s="51"/>
      <c r="BV221" s="52" t="e">
        <f t="shared" ca="1" si="413"/>
        <v>#N/A</v>
      </c>
      <c r="BW221" s="84" t="e">
        <f ca="1">VLOOKUP($BJ$6,INDIRECT($BT221):$BP$861,2,FALSE)</f>
        <v>#N/A</v>
      </c>
      <c r="BX221" s="79" t="e">
        <f t="shared" ca="1" si="369"/>
        <v>#N/A</v>
      </c>
      <c r="BY221" s="78" t="e">
        <f t="shared" ca="1" si="370"/>
        <v>#N/A</v>
      </c>
      <c r="BZ221" s="78" t="e">
        <f t="shared" ca="1" si="371"/>
        <v>#N/A</v>
      </c>
      <c r="CA221" s="78" t="e">
        <f t="shared" ca="1" si="372"/>
        <v>#N/A</v>
      </c>
      <c r="CB221" s="78" t="e">
        <f t="shared" ca="1" si="373"/>
        <v>#N/A</v>
      </c>
      <c r="CC221" s="78" t="e">
        <f t="shared" ca="1" si="343"/>
        <v>#N/A</v>
      </c>
      <c r="CD221" s="78" t="e">
        <f t="shared" ca="1" si="344"/>
        <v>#N/A</v>
      </c>
      <c r="CE221" s="78" t="e">
        <f t="shared" ca="1" si="345"/>
        <v>#N/A</v>
      </c>
      <c r="CF221" s="78" t="e">
        <f t="shared" ca="1" si="346"/>
        <v>#N/A</v>
      </c>
      <c r="CG221" s="78" t="e">
        <f t="shared" ca="1" si="347"/>
        <v>#N/A</v>
      </c>
      <c r="CH221" s="79" t="e">
        <f t="shared" ca="1" si="348"/>
        <v>#N/A</v>
      </c>
      <c r="CI221" s="79" t="e">
        <f t="shared" ca="1" si="349"/>
        <v>#N/A</v>
      </c>
      <c r="CJ221" s="79" t="e">
        <f t="shared" ca="1" si="350"/>
        <v>#N/A</v>
      </c>
      <c r="CK221" s="79" t="e">
        <f t="shared" ca="1" si="351"/>
        <v>#N/A</v>
      </c>
      <c r="CL221" s="79" t="e">
        <f t="shared" ca="1" si="352"/>
        <v>#N/A</v>
      </c>
      <c r="CM221" s="79" t="e">
        <f t="shared" ca="1" si="353"/>
        <v>#N/A</v>
      </c>
      <c r="CN221" s="79" t="e">
        <f t="shared" ca="1" si="354"/>
        <v>#N/A</v>
      </c>
      <c r="CO221" s="79" t="e">
        <f t="shared" ca="1" si="355"/>
        <v>#N/A</v>
      </c>
      <c r="CP221" s="80" t="e">
        <f t="shared" ca="1" si="374"/>
        <v>#N/A</v>
      </c>
      <c r="CQ221" s="78" t="e">
        <f t="shared" ca="1" si="375"/>
        <v>#N/A</v>
      </c>
      <c r="DA221" s="81">
        <f t="shared" ca="1" si="450"/>
        <v>7</v>
      </c>
      <c r="DB221" s="82">
        <f t="shared" ca="1" si="451"/>
        <v>6</v>
      </c>
      <c r="DC221" s="83">
        <f t="shared" ca="1" si="452"/>
        <v>52</v>
      </c>
      <c r="DD221" s="52" t="str">
        <f t="shared" ca="1" si="448"/>
        <v>A61</v>
      </c>
      <c r="DE221" s="51"/>
      <c r="DF221" s="52" t="str">
        <f t="shared" ca="1" si="449"/>
        <v>A61</v>
      </c>
      <c r="DG221" s="84">
        <f ca="1">VLOOKUP($BK$6,INDIRECT($BT258):$BP$861,2,FALSE)</f>
        <v>53</v>
      </c>
      <c r="DH221" s="79" t="str">
        <f t="shared" ca="1" si="415"/>
        <v xml:space="preserve"> Augmented</v>
      </c>
      <c r="DI221" s="78" t="str">
        <f t="shared" ca="1" si="416"/>
        <v>C</v>
      </c>
      <c r="DJ221" s="78" t="str">
        <f t="shared" ca="1" si="417"/>
        <v>C</v>
      </c>
      <c r="DK221" s="78" t="str">
        <f t="shared" ca="1" si="418"/>
        <v>Eb</v>
      </c>
      <c r="DL221" s="78" t="str">
        <f t="shared" ca="1" si="419"/>
        <v>E</v>
      </c>
      <c r="DM221" s="78" t="str">
        <f t="shared" ca="1" si="420"/>
        <v>G</v>
      </c>
      <c r="DN221" s="78" t="str">
        <f t="shared" ca="1" si="421"/>
        <v>Ab</v>
      </c>
      <c r="DO221" s="78" t="str">
        <f t="shared" ca="1" si="422"/>
        <v>B</v>
      </c>
      <c r="DP221" s="78" t="str">
        <f t="shared" ca="1" si="423"/>
        <v/>
      </c>
      <c r="DQ221" s="78" t="str">
        <f t="shared" ca="1" si="424"/>
        <v/>
      </c>
      <c r="DR221" s="79" t="str">
        <f t="shared" ca="1" si="425"/>
        <v>C aug</v>
      </c>
      <c r="DS221" s="79" t="str">
        <f t="shared" ca="1" si="426"/>
        <v>Eb aug</v>
      </c>
      <c r="DT221" s="79" t="str">
        <f t="shared" ca="1" si="427"/>
        <v>E aug</v>
      </c>
      <c r="DU221" s="79" t="str">
        <f t="shared" ca="1" si="428"/>
        <v>G aug</v>
      </c>
      <c r="DV221" s="79" t="str">
        <f t="shared" ca="1" si="429"/>
        <v>Ab aug</v>
      </c>
      <c r="DW221" s="79" t="str">
        <f t="shared" ca="1" si="430"/>
        <v>B aug</v>
      </c>
      <c r="DX221" s="79" t="str">
        <f t="shared" ca="1" si="431"/>
        <v/>
      </c>
      <c r="DY221" s="79" t="str">
        <f t="shared" ca="1" si="432"/>
        <v/>
      </c>
      <c r="DZ221" s="80">
        <f t="shared" ca="1" si="433"/>
        <v>33.333333333333329</v>
      </c>
      <c r="EA221" s="78">
        <f t="shared" ca="1" si="434"/>
        <v>7</v>
      </c>
    </row>
    <row r="222" spans="1:131" s="85" customFormat="1" ht="16.2" thickBot="1" x14ac:dyDescent="0.35">
      <c r="A222" s="289" t="str">
        <f t="shared" ca="1" si="398"/>
        <v/>
      </c>
      <c r="B222" s="306">
        <f t="shared" si="404"/>
        <v>214</v>
      </c>
      <c r="C222" s="307" t="s">
        <v>61</v>
      </c>
      <c r="D222" s="306" t="s">
        <v>73</v>
      </c>
      <c r="E222" s="306">
        <v>3</v>
      </c>
      <c r="F222" s="308">
        <v>4</v>
      </c>
      <c r="G222" s="308">
        <v>4</v>
      </c>
      <c r="H222" s="308">
        <v>4</v>
      </c>
      <c r="I222" s="308"/>
      <c r="J222" s="308"/>
      <c r="K222" s="308"/>
      <c r="L222" s="308"/>
      <c r="M222" s="308"/>
      <c r="N222" s="308">
        <f>SUM($F222:G222)</f>
        <v>8</v>
      </c>
      <c r="O222" s="308">
        <f>SUM($F222:H222)</f>
        <v>12</v>
      </c>
      <c r="P222" s="308"/>
      <c r="Q222" s="308"/>
      <c r="R222" s="308"/>
      <c r="S222" s="308"/>
      <c r="T222" s="308"/>
      <c r="U222" s="307"/>
      <c r="V222" s="306" t="str">
        <f t="shared" si="435"/>
        <v>D</v>
      </c>
      <c r="W222" s="306" t="str">
        <f t="shared" ca="1" si="436"/>
        <v>Gb</v>
      </c>
      <c r="X222" s="306" t="str">
        <f ca="1">OFFSET($F$6,0,N222,1,1)</f>
        <v>Bb</v>
      </c>
      <c r="Y222" s="306"/>
      <c r="Z222" s="306"/>
      <c r="AA222" s="306"/>
      <c r="AB222" s="306"/>
      <c r="AC222" s="306"/>
      <c r="AD222" s="307">
        <f t="shared" si="437"/>
        <v>68</v>
      </c>
      <c r="AE222" s="307">
        <f t="shared" ca="1" si="401"/>
        <v>169</v>
      </c>
      <c r="AF222" s="307">
        <f t="shared" ca="1" si="402"/>
        <v>164</v>
      </c>
      <c r="AG222" s="307"/>
      <c r="AH222" s="307"/>
      <c r="AI222" s="307"/>
      <c r="AJ222" s="307"/>
      <c r="AK222" s="307"/>
      <c r="AL222" s="294" t="str">
        <f>_xlfn.CONCAT(V222," aug")</f>
        <v>D aug</v>
      </c>
      <c r="AM222" s="294" t="str">
        <f ca="1">_xlfn.CONCAT(W222," aug")</f>
        <v>Gb aug</v>
      </c>
      <c r="AN222" s="294" t="str">
        <f ca="1">_xlfn.CONCAT(X222," aug")</f>
        <v>Bb aug</v>
      </c>
      <c r="AO222" s="294"/>
      <c r="AP222" s="294"/>
      <c r="AQ222" s="294"/>
      <c r="AR222" s="294"/>
      <c r="AS222" s="294"/>
      <c r="AT222" s="294" t="str">
        <f ca="1">IF(AT$9=$AD222,1,IF(AT$9=$AE222,1,IF(AT$9=$AF222,1,"")))</f>
        <v/>
      </c>
      <c r="AU222" s="294" t="str">
        <f t="shared" ref="AU222:BE222" ca="1" si="454">IF(AU$9=$AD222,1,IF(AU$9=$AE222,1,IF(AU$9=$AF222,1,"")))</f>
        <v/>
      </c>
      <c r="AV222" s="294" t="str">
        <f t="shared" ca="1" si="454"/>
        <v/>
      </c>
      <c r="AW222" s="294" t="str">
        <f t="shared" ca="1" si="454"/>
        <v/>
      </c>
      <c r="AX222" s="294" t="str">
        <f t="shared" ca="1" si="454"/>
        <v/>
      </c>
      <c r="AY222" s="294" t="str">
        <f t="shared" ca="1" si="454"/>
        <v/>
      </c>
      <c r="AZ222" s="294" t="str">
        <f t="shared" ca="1" si="454"/>
        <v/>
      </c>
      <c r="BA222" s="294" t="str">
        <f t="shared" ca="1" si="454"/>
        <v/>
      </c>
      <c r="BB222" s="294" t="str">
        <f t="shared" ca="1" si="454"/>
        <v/>
      </c>
      <c r="BC222" s="294" t="str">
        <f t="shared" ca="1" si="454"/>
        <v/>
      </c>
      <c r="BD222" s="294" t="str">
        <f t="shared" ca="1" si="454"/>
        <v/>
      </c>
      <c r="BE222" s="294" t="str">
        <f t="shared" ca="1" si="454"/>
        <v/>
      </c>
      <c r="BF222" s="289">
        <f t="shared" ca="1" si="438"/>
        <v>0</v>
      </c>
      <c r="BG222" s="302">
        <f t="shared" ca="1" si="439"/>
        <v>0</v>
      </c>
      <c r="BH222" s="289" t="str">
        <f t="shared" ca="1" si="440"/>
        <v/>
      </c>
      <c r="BI222" s="289" t="str">
        <f t="shared" ca="1" si="441"/>
        <v/>
      </c>
      <c r="BJ222" s="289" t="str">
        <f t="shared" ca="1" si="442"/>
        <v/>
      </c>
      <c r="BK222" s="289" t="str">
        <f t="shared" ca="1" si="443"/>
        <v/>
      </c>
      <c r="BL222" s="289" t="str">
        <f t="shared" ca="1" si="444"/>
        <v/>
      </c>
      <c r="BM222" s="289" t="str">
        <f t="shared" ca="1" si="445"/>
        <v/>
      </c>
      <c r="BN222" s="289" t="str">
        <f t="shared" ca="1" si="446"/>
        <v/>
      </c>
      <c r="BO222" s="289" t="str">
        <f t="shared" ca="1" si="447"/>
        <v/>
      </c>
      <c r="BP222" s="289"/>
      <c r="BQ222" s="83" t="e">
        <f t="shared" ca="1" si="409"/>
        <v>#N/A</v>
      </c>
      <c r="BR222" s="82" t="e">
        <f t="shared" ca="1" si="410"/>
        <v>#N/A</v>
      </c>
      <c r="BS222" s="83" t="e">
        <f t="shared" ca="1" si="411"/>
        <v>#N/A</v>
      </c>
      <c r="BT222" s="52" t="e">
        <f t="shared" ca="1" si="412"/>
        <v>#N/A</v>
      </c>
      <c r="BU222" s="51"/>
      <c r="BV222" s="52" t="e">
        <f t="shared" ca="1" si="413"/>
        <v>#N/A</v>
      </c>
      <c r="BW222" s="84" t="e">
        <f ca="1">VLOOKUP($BJ$6,INDIRECT($BT222):$BP$861,2,FALSE)</f>
        <v>#N/A</v>
      </c>
      <c r="BX222" s="79" t="e">
        <f t="shared" ca="1" si="369"/>
        <v>#N/A</v>
      </c>
      <c r="BY222" s="78" t="e">
        <f t="shared" ca="1" si="370"/>
        <v>#N/A</v>
      </c>
      <c r="BZ222" s="78" t="e">
        <f t="shared" ca="1" si="371"/>
        <v>#N/A</v>
      </c>
      <c r="CA222" s="78" t="e">
        <f t="shared" ca="1" si="372"/>
        <v>#N/A</v>
      </c>
      <c r="CB222" s="78" t="e">
        <f t="shared" ca="1" si="373"/>
        <v>#N/A</v>
      </c>
      <c r="CC222" s="78" t="e">
        <f t="shared" ca="1" si="343"/>
        <v>#N/A</v>
      </c>
      <c r="CD222" s="78" t="e">
        <f t="shared" ca="1" si="344"/>
        <v>#N/A</v>
      </c>
      <c r="CE222" s="78" t="e">
        <f t="shared" ca="1" si="345"/>
        <v>#N/A</v>
      </c>
      <c r="CF222" s="78" t="e">
        <f t="shared" ca="1" si="346"/>
        <v>#N/A</v>
      </c>
      <c r="CG222" s="78" t="e">
        <f t="shared" ca="1" si="347"/>
        <v>#N/A</v>
      </c>
      <c r="CH222" s="79" t="e">
        <f t="shared" ca="1" si="348"/>
        <v>#N/A</v>
      </c>
      <c r="CI222" s="79" t="e">
        <f t="shared" ca="1" si="349"/>
        <v>#N/A</v>
      </c>
      <c r="CJ222" s="79" t="e">
        <f t="shared" ca="1" si="350"/>
        <v>#N/A</v>
      </c>
      <c r="CK222" s="79" t="e">
        <f t="shared" ca="1" si="351"/>
        <v>#N/A</v>
      </c>
      <c r="CL222" s="79" t="e">
        <f t="shared" ca="1" si="352"/>
        <v>#N/A</v>
      </c>
      <c r="CM222" s="79" t="e">
        <f t="shared" ca="1" si="353"/>
        <v>#N/A</v>
      </c>
      <c r="CN222" s="79" t="e">
        <f t="shared" ca="1" si="354"/>
        <v>#N/A</v>
      </c>
      <c r="CO222" s="79" t="e">
        <f t="shared" ca="1" si="355"/>
        <v>#N/A</v>
      </c>
      <c r="CP222" s="80" t="e">
        <f t="shared" ca="1" si="374"/>
        <v>#N/A</v>
      </c>
      <c r="CQ222" s="78" t="e">
        <f t="shared" ca="1" si="375"/>
        <v>#N/A</v>
      </c>
      <c r="DA222" s="81">
        <f t="shared" ca="1" si="450"/>
        <v>7</v>
      </c>
      <c r="DB222" s="82">
        <f t="shared" ca="1" si="451"/>
        <v>7</v>
      </c>
      <c r="DC222" s="83">
        <f t="shared" ca="1" si="452"/>
        <v>53</v>
      </c>
      <c r="DD222" s="52" t="str">
        <f t="shared" ca="1" si="448"/>
        <v>A62</v>
      </c>
      <c r="DE222" s="51"/>
      <c r="DF222" s="52" t="str">
        <f t="shared" ca="1" si="449"/>
        <v>A68</v>
      </c>
      <c r="DG222" s="84">
        <f ca="1">VLOOKUP($BK$6,INDIRECT($BT259):$BP$861,2,FALSE)</f>
        <v>60</v>
      </c>
      <c r="DH222" s="79" t="str">
        <f t="shared" ca="1" si="415"/>
        <v>Muslim</v>
      </c>
      <c r="DI222" s="78" t="str">
        <f t="shared" ca="1" si="416"/>
        <v>C</v>
      </c>
      <c r="DJ222" s="78" t="str">
        <f t="shared" ca="1" si="417"/>
        <v>C</v>
      </c>
      <c r="DK222" s="78" t="str">
        <f t="shared" ca="1" si="418"/>
        <v>Db</v>
      </c>
      <c r="DL222" s="78" t="str">
        <f t="shared" ca="1" si="419"/>
        <v>Eb</v>
      </c>
      <c r="DM222" s="78" t="str">
        <f t="shared" ca="1" si="420"/>
        <v>F</v>
      </c>
      <c r="DN222" s="78" t="str">
        <f t="shared" ca="1" si="421"/>
        <v>Ab</v>
      </c>
      <c r="DO222" s="78" t="str">
        <f t="shared" ca="1" si="422"/>
        <v>B</v>
      </c>
      <c r="DP222" s="78" t="str">
        <f t="shared" ca="1" si="423"/>
        <v/>
      </c>
      <c r="DQ222" s="78" t="str">
        <f t="shared" ca="1" si="424"/>
        <v/>
      </c>
      <c r="DR222" s="79" t="str">
        <f t="shared" ca="1" si="425"/>
        <v>*Ab maj</v>
      </c>
      <c r="DS222" s="79" t="str">
        <f t="shared" ca="1" si="426"/>
        <v>Db7</v>
      </c>
      <c r="DT222" s="79" t="str">
        <f t="shared" ca="1" si="427"/>
        <v>*Ab maj</v>
      </c>
      <c r="DU222" s="79" t="str">
        <f t="shared" ca="1" si="428"/>
        <v>*Db7</v>
      </c>
      <c r="DV222" s="79" t="str">
        <f t="shared" ca="1" si="429"/>
        <v>Ab maj</v>
      </c>
      <c r="DW222" s="79" t="str">
        <f t="shared" ca="1" si="430"/>
        <v>B alt b -or- *Db7</v>
      </c>
      <c r="DX222" s="79" t="str">
        <f t="shared" ca="1" si="431"/>
        <v/>
      </c>
      <c r="DY222" s="79" t="str">
        <f t="shared" ca="1" si="432"/>
        <v/>
      </c>
      <c r="DZ222" s="80">
        <f t="shared" ca="1" si="433"/>
        <v>40</v>
      </c>
      <c r="EA222" s="78">
        <f t="shared" ca="1" si="434"/>
        <v>7</v>
      </c>
    </row>
    <row r="223" spans="1:131" s="85" customFormat="1" ht="16.2" thickBot="1" x14ac:dyDescent="0.35">
      <c r="A223" s="289">
        <f t="shared" ca="1" si="398"/>
        <v>7</v>
      </c>
      <c r="B223" s="309">
        <f t="shared" si="404"/>
        <v>215</v>
      </c>
      <c r="C223" s="310" t="s">
        <v>7</v>
      </c>
      <c r="D223" s="309" t="s">
        <v>2</v>
      </c>
      <c r="E223" s="309">
        <v>8</v>
      </c>
      <c r="F223" s="311">
        <v>2</v>
      </c>
      <c r="G223" s="311">
        <v>2</v>
      </c>
      <c r="H223" s="311">
        <v>1</v>
      </c>
      <c r="I223" s="311">
        <v>2</v>
      </c>
      <c r="J223" s="311">
        <v>2</v>
      </c>
      <c r="K223" s="311">
        <v>1</v>
      </c>
      <c r="L223" s="311">
        <v>1</v>
      </c>
      <c r="M223" s="311">
        <v>1</v>
      </c>
      <c r="N223" s="311">
        <f>SUM($F223:G223)</f>
        <v>4</v>
      </c>
      <c r="O223" s="311">
        <f>SUM($F223:H223)</f>
        <v>5</v>
      </c>
      <c r="P223" s="311">
        <f>SUM($F223:I223)</f>
        <v>7</v>
      </c>
      <c r="Q223" s="311">
        <f>SUM($F223:J223)</f>
        <v>9</v>
      </c>
      <c r="R223" s="311">
        <f>SUM($F223:K223)</f>
        <v>10</v>
      </c>
      <c r="S223" s="311">
        <f>SUM($F223:L223)</f>
        <v>11</v>
      </c>
      <c r="T223" s="311">
        <f>SUM($F223:M223)</f>
        <v>12</v>
      </c>
      <c r="U223" s="310"/>
      <c r="V223" s="309" t="str">
        <f>$G$6</f>
        <v>Eb</v>
      </c>
      <c r="W223" s="309" t="str">
        <f ca="1">OFFSET($G$6,0,$F223,1,1)</f>
        <v>F</v>
      </c>
      <c r="X223" s="309" t="str">
        <f t="shared" ref="X223:AC223" ca="1" si="455">OFFSET($G$6,0,N223,1,1)</f>
        <v>G</v>
      </c>
      <c r="Y223" s="309" t="str">
        <f t="shared" ca="1" si="455"/>
        <v>Ab</v>
      </c>
      <c r="Z223" s="309" t="str">
        <f t="shared" ca="1" si="455"/>
        <v>Bb</v>
      </c>
      <c r="AA223" s="309" t="str">
        <f t="shared" ca="1" si="455"/>
        <v>C</v>
      </c>
      <c r="AB223" s="309" t="str">
        <f t="shared" ca="1" si="455"/>
        <v>Db</v>
      </c>
      <c r="AC223" s="309" t="str">
        <f t="shared" ca="1" si="455"/>
        <v>D</v>
      </c>
      <c r="AD223" s="310">
        <f>IF(LEN(V223)=1,_xlfn.UNICODE(V223),_xlfn.UNICODE(V223)+_xlfn.UNICODE("b"))</f>
        <v>167</v>
      </c>
      <c r="AE223" s="310">
        <f t="shared" ca="1" si="401"/>
        <v>70</v>
      </c>
      <c r="AF223" s="310">
        <f t="shared" ca="1" si="402"/>
        <v>71</v>
      </c>
      <c r="AG223" s="310">
        <f t="shared" ref="AG223:AG286" ca="1" si="456">IF(LEN(Y223)=1,_xlfn.UNICODE(Y223),_xlfn.UNICODE(Y223)+_xlfn.UNICODE("b"))</f>
        <v>163</v>
      </c>
      <c r="AH223" s="310">
        <f t="shared" ref="AH223:AH286" ca="1" si="457">IF(LEN(Z223)=1,_xlfn.UNICODE(Z223),_xlfn.UNICODE(Z223)+_xlfn.UNICODE("b"))</f>
        <v>164</v>
      </c>
      <c r="AI223" s="310">
        <f t="shared" ref="AI223:AI282" ca="1" si="458">IF(LEN(AA223)=1,_xlfn.UNICODE(AA223),_xlfn.UNICODE(AA223)+_xlfn.UNICODE("b"))</f>
        <v>67</v>
      </c>
      <c r="AJ223" s="310">
        <f t="shared" ref="AJ223:AJ270" ca="1" si="459">IF(LEN(AB223)=1,_xlfn.UNICODE(AB223),_xlfn.UNICODE(AB223)+_xlfn.UNICODE("b"))</f>
        <v>166</v>
      </c>
      <c r="AK223" s="310">
        <f t="shared" ref="AK223:AK231" ca="1" si="460">IF(LEN(AC223)=1,_xlfn.UNICODE(AC223),_xlfn.UNICODE(AC223)+_xlfn.UNICODE("b"))</f>
        <v>68</v>
      </c>
      <c r="AL223" s="294" t="str">
        <f>_xlfn.CONCAT(V223," maj")</f>
        <v>Eb maj</v>
      </c>
      <c r="AM223" s="294" t="str">
        <f ca="1">_xlfn.CONCAT(W223," min")</f>
        <v>F min</v>
      </c>
      <c r="AN223" s="294" t="str">
        <f ca="1">_xlfn.CONCAT(X223," dim")</f>
        <v>G dim</v>
      </c>
      <c r="AO223" s="294" t="str">
        <f ca="1">_xlfn.CONCAT(Y223," alt")</f>
        <v>Ab alt</v>
      </c>
      <c r="AP223" s="301" t="str">
        <f>_xlfn.CONCAT("*",V223," sus7")</f>
        <v>*Eb sus7</v>
      </c>
      <c r="AQ223" s="301" t="str">
        <f ca="1">_xlfn.CONCAT("*",AC223," min7")</f>
        <v>*D min7</v>
      </c>
      <c r="AR223" s="301" t="str">
        <f>_xlfn.CONCAT("*",V223,"7")</f>
        <v>*Eb7</v>
      </c>
      <c r="AS223" s="294" t="str">
        <f ca="1">_xlfn.CONCAT(AC223," dim")</f>
        <v>D dim</v>
      </c>
      <c r="AT223" s="294" t="str">
        <f t="shared" ref="AT223:AT229" ca="1" si="461">IF(AT$9=$AD223,1,IF(AT$9=$AE223,1,IF(AT$9=$AF223,1,IF(AT$9=$AG223,1,IF(AT$9=$AH223,1,IF(AT$9=$AI223,1,IF(AT$9=$AJ223,1,IF(AT$9=$AK223,1,""))))))))</f>
        <v/>
      </c>
      <c r="AU223" s="294" t="str">
        <f t="shared" ref="AU223:BE229" ca="1" si="462">IF(AU$9=$AD223,1,IF(AU$9=$AE223,1,IF(AU$9=$AF223,1,IF(AU$9=$AG223,1,IF(AU$9=$AH223,1,IF(AU$9=$AI223,1,IF(AU$9=$AJ223,1,IF(AU$9=$AK223,1,""))))))))</f>
        <v/>
      </c>
      <c r="AV223" s="294" t="str">
        <f t="shared" ca="1" si="462"/>
        <v/>
      </c>
      <c r="AW223" s="294">
        <f t="shared" si="462"/>
        <v>1</v>
      </c>
      <c r="AX223" s="294" t="str">
        <f t="shared" ca="1" si="462"/>
        <v/>
      </c>
      <c r="AY223" s="294">
        <f t="shared" ca="1" si="462"/>
        <v>1</v>
      </c>
      <c r="AZ223" s="294" t="str">
        <f t="shared" ca="1" si="462"/>
        <v/>
      </c>
      <c r="BA223" s="294">
        <f t="shared" ca="1" si="462"/>
        <v>1</v>
      </c>
      <c r="BB223" s="294" t="str">
        <f t="shared" ca="1" si="462"/>
        <v/>
      </c>
      <c r="BC223" s="294" t="str">
        <f t="shared" ca="1" si="462"/>
        <v/>
      </c>
      <c r="BD223" s="294" t="str">
        <f t="shared" ca="1" si="462"/>
        <v/>
      </c>
      <c r="BE223" s="294" t="str">
        <f t="shared" ca="1" si="462"/>
        <v/>
      </c>
      <c r="BF223" s="289">
        <f ca="1">COUNT(AT223:BE223)</f>
        <v>3</v>
      </c>
      <c r="BG223" s="302">
        <f ca="1">BF223/E223*100</f>
        <v>37.5</v>
      </c>
      <c r="BH223" s="289">
        <f ca="1">IF(AND(BG223&lt;=100,BG223&gt;90),1,IF(AND(BG223&lt;=90,BG223&gt;80),2,IF(AND(BG223&lt;=80,BG223&gt;70),3,IF(AND(BG223&lt;=70,BG223&gt;60),4,IF(AND(BG223&lt;=60,BG223&gt;50),5,IF(AND(BG223&lt;=50,BG223&gt;40),6,IF(AND(BG223&lt;=40,BG223&gt;30),7,"")))))))</f>
        <v>7</v>
      </c>
      <c r="BI223" s="289" t="str">
        <f ca="1">IF($BH223=1,1,"")</f>
        <v/>
      </c>
      <c r="BJ223" s="289" t="str">
        <f ca="1">IF($BH223=2,1,"")</f>
        <v/>
      </c>
      <c r="BK223" s="289" t="str">
        <f ca="1">IF($BH223=3,1,"")</f>
        <v/>
      </c>
      <c r="BL223" s="289" t="str">
        <f ca="1">IF($BH223=4,1,"")</f>
        <v/>
      </c>
      <c r="BM223" s="289" t="str">
        <f ca="1">IF($BH223=5,1,"")</f>
        <v/>
      </c>
      <c r="BN223" s="289" t="str">
        <f ca="1">IF($BH223=6,1,"")</f>
        <v/>
      </c>
      <c r="BO223" s="289">
        <f ca="1">IF($BH223=7,1,"")</f>
        <v>1</v>
      </c>
      <c r="BP223" s="289"/>
      <c r="BQ223" s="83" t="e">
        <f t="shared" ca="1" si="409"/>
        <v>#N/A</v>
      </c>
      <c r="BR223" s="82" t="e">
        <f t="shared" ca="1" si="410"/>
        <v>#N/A</v>
      </c>
      <c r="BS223" s="83" t="e">
        <f t="shared" ca="1" si="411"/>
        <v>#N/A</v>
      </c>
      <c r="BT223" s="52" t="e">
        <f t="shared" ca="1" si="412"/>
        <v>#N/A</v>
      </c>
      <c r="BU223" s="51"/>
      <c r="BV223" s="52" t="e">
        <f t="shared" ca="1" si="413"/>
        <v>#N/A</v>
      </c>
      <c r="BW223" s="84" t="e">
        <f ca="1">VLOOKUP($BJ$6,INDIRECT($BT223):$BP$861,2,FALSE)</f>
        <v>#N/A</v>
      </c>
      <c r="BX223" s="79" t="e">
        <f t="shared" ca="1" si="369"/>
        <v>#N/A</v>
      </c>
      <c r="BY223" s="78" t="e">
        <f t="shared" ca="1" si="370"/>
        <v>#N/A</v>
      </c>
      <c r="BZ223" s="78" t="e">
        <f t="shared" ca="1" si="371"/>
        <v>#N/A</v>
      </c>
      <c r="CA223" s="78" t="e">
        <f t="shared" ca="1" si="372"/>
        <v>#N/A</v>
      </c>
      <c r="CB223" s="78" t="e">
        <f t="shared" ca="1" si="373"/>
        <v>#N/A</v>
      </c>
      <c r="CC223" s="78" t="e">
        <f t="shared" ca="1" si="343"/>
        <v>#N/A</v>
      </c>
      <c r="CD223" s="78" t="e">
        <f t="shared" ca="1" si="344"/>
        <v>#N/A</v>
      </c>
      <c r="CE223" s="78" t="e">
        <f t="shared" ca="1" si="345"/>
        <v>#N/A</v>
      </c>
      <c r="CF223" s="78" t="e">
        <f t="shared" ca="1" si="346"/>
        <v>#N/A</v>
      </c>
      <c r="CG223" s="78" t="e">
        <f t="shared" ca="1" si="347"/>
        <v>#N/A</v>
      </c>
      <c r="CH223" s="79" t="e">
        <f t="shared" ca="1" si="348"/>
        <v>#N/A</v>
      </c>
      <c r="CI223" s="79" t="e">
        <f t="shared" ca="1" si="349"/>
        <v>#N/A</v>
      </c>
      <c r="CJ223" s="79" t="e">
        <f t="shared" ca="1" si="350"/>
        <v>#N/A</v>
      </c>
      <c r="CK223" s="79" t="e">
        <f t="shared" ca="1" si="351"/>
        <v>#N/A</v>
      </c>
      <c r="CL223" s="79" t="e">
        <f t="shared" ca="1" si="352"/>
        <v>#N/A</v>
      </c>
      <c r="CM223" s="79" t="e">
        <f t="shared" ca="1" si="353"/>
        <v>#N/A</v>
      </c>
      <c r="CN223" s="79" t="e">
        <f t="shared" ca="1" si="354"/>
        <v>#N/A</v>
      </c>
      <c r="CO223" s="79" t="e">
        <f t="shared" ca="1" si="355"/>
        <v>#N/A</v>
      </c>
      <c r="CP223" s="80" t="e">
        <f t="shared" ca="1" si="374"/>
        <v>#N/A</v>
      </c>
      <c r="CQ223" s="78" t="e">
        <f t="shared" ca="1" si="375"/>
        <v>#N/A</v>
      </c>
      <c r="DA223" s="81">
        <f t="shared" ca="1" si="450"/>
        <v>7</v>
      </c>
      <c r="DB223" s="82">
        <f t="shared" ca="1" si="451"/>
        <v>8</v>
      </c>
      <c r="DC223" s="83">
        <f t="shared" ca="1" si="452"/>
        <v>60</v>
      </c>
      <c r="DD223" s="52" t="str">
        <f t="shared" ca="1" si="448"/>
        <v>A69</v>
      </c>
      <c r="DE223" s="51"/>
      <c r="DF223" s="52" t="str">
        <f t="shared" ca="1" si="449"/>
        <v>A69</v>
      </c>
      <c r="DG223" s="84">
        <f ca="1">VLOOKUP($BK$6,INDIRECT($BT260):$BP$861,2,FALSE)</f>
        <v>61</v>
      </c>
      <c r="DH223" s="79" t="str">
        <f t="shared" ca="1" si="415"/>
        <v>Turkish</v>
      </c>
      <c r="DI223" s="78" t="str">
        <f t="shared" ca="1" si="416"/>
        <v>C</v>
      </c>
      <c r="DJ223" s="78" t="str">
        <f t="shared" ca="1" si="417"/>
        <v>C</v>
      </c>
      <c r="DK223" s="78" t="str">
        <f t="shared" ca="1" si="418"/>
        <v>Db</v>
      </c>
      <c r="DL223" s="78" t="str">
        <f t="shared" ca="1" si="419"/>
        <v>Eb</v>
      </c>
      <c r="DM223" s="78" t="str">
        <f t="shared" ca="1" si="420"/>
        <v>F</v>
      </c>
      <c r="DN223" s="78" t="str">
        <f t="shared" ca="1" si="421"/>
        <v>A</v>
      </c>
      <c r="DO223" s="78" t="str">
        <f t="shared" ca="1" si="422"/>
        <v>B</v>
      </c>
      <c r="DP223" s="78" t="str">
        <f t="shared" ca="1" si="423"/>
        <v/>
      </c>
      <c r="DQ223" s="78" t="str">
        <f t="shared" ca="1" si="424"/>
        <v/>
      </c>
      <c r="DR223" s="79" t="str">
        <f t="shared" ca="1" si="425"/>
        <v>C6 -or- *A min</v>
      </c>
      <c r="DS223" s="79" t="str">
        <f t="shared" ca="1" si="426"/>
        <v>Db7</v>
      </c>
      <c r="DT223" s="79" t="str">
        <f t="shared" ca="1" si="427"/>
        <v>*A dim</v>
      </c>
      <c r="DU223" s="79" t="str">
        <f t="shared" ca="1" si="428"/>
        <v>*Db7</v>
      </c>
      <c r="DV223" s="79" t="str">
        <f t="shared" ca="1" si="429"/>
        <v>A dim</v>
      </c>
      <c r="DW223" s="79" t="str">
        <f t="shared" ca="1" si="430"/>
        <v>B alt b -or- *Db7</v>
      </c>
      <c r="DX223" s="79" t="str">
        <f t="shared" ca="1" si="431"/>
        <v/>
      </c>
      <c r="DY223" s="79" t="str">
        <f t="shared" ca="1" si="432"/>
        <v/>
      </c>
      <c r="DZ223" s="80">
        <f t="shared" ca="1" si="433"/>
        <v>40</v>
      </c>
      <c r="EA223" s="78">
        <f t="shared" ca="1" si="434"/>
        <v>7</v>
      </c>
    </row>
    <row r="224" spans="1:131" s="85" customFormat="1" ht="16.2" thickBot="1" x14ac:dyDescent="0.35">
      <c r="A224" s="289">
        <f t="shared" ca="1" si="398"/>
        <v>7</v>
      </c>
      <c r="B224" s="309">
        <f t="shared" si="404"/>
        <v>216</v>
      </c>
      <c r="C224" s="310" t="s">
        <v>8</v>
      </c>
      <c r="D224" s="309" t="s">
        <v>2</v>
      </c>
      <c r="E224" s="309">
        <v>8</v>
      </c>
      <c r="F224" s="311">
        <v>2</v>
      </c>
      <c r="G224" s="311">
        <v>1</v>
      </c>
      <c r="H224" s="311">
        <v>1</v>
      </c>
      <c r="I224" s="311">
        <v>1</v>
      </c>
      <c r="J224" s="311">
        <v>2</v>
      </c>
      <c r="K224" s="311">
        <v>2</v>
      </c>
      <c r="L224" s="311">
        <v>1</v>
      </c>
      <c r="M224" s="311">
        <v>2</v>
      </c>
      <c r="N224" s="311">
        <f>SUM($F224:G224)</f>
        <v>3</v>
      </c>
      <c r="O224" s="311">
        <f>SUM($F224:H224)</f>
        <v>4</v>
      </c>
      <c r="P224" s="311">
        <f>SUM($F224:I224)</f>
        <v>5</v>
      </c>
      <c r="Q224" s="311">
        <f>SUM($F224:J224)</f>
        <v>7</v>
      </c>
      <c r="R224" s="311">
        <f>SUM($F224:K224)</f>
        <v>9</v>
      </c>
      <c r="S224" s="311">
        <f>SUM($F224:L224)</f>
        <v>10</v>
      </c>
      <c r="T224" s="311">
        <f>SUM($F224:M224)</f>
        <v>12</v>
      </c>
      <c r="U224" s="310"/>
      <c r="V224" s="309" t="str">
        <f t="shared" ref="V224:V287" si="463">$G$6</f>
        <v>Eb</v>
      </c>
      <c r="W224" s="309" t="str">
        <f t="shared" ref="W224:W287" ca="1" si="464">OFFSET($G$6,0,$F224,1,1)</f>
        <v>F</v>
      </c>
      <c r="X224" s="309" t="str">
        <f t="shared" ref="X224:X231" ca="1" si="465">OFFSET($G$6,0,N224,1,1)</f>
        <v>Gb</v>
      </c>
      <c r="Y224" s="309" t="str">
        <f t="shared" ref="Y224:Y231" ca="1" si="466">OFFSET($G$6,0,O224,1,1)</f>
        <v>G</v>
      </c>
      <c r="Z224" s="309" t="str">
        <f t="shared" ref="Z224:Z231" ca="1" si="467">OFFSET($G$6,0,P224,1,1)</f>
        <v>Ab</v>
      </c>
      <c r="AA224" s="309" t="str">
        <f t="shared" ref="AA224:AA231" ca="1" si="468">OFFSET($G$6,0,Q224,1,1)</f>
        <v>Bb</v>
      </c>
      <c r="AB224" s="309" t="str">
        <f t="shared" ref="AB224:AB231" ca="1" si="469">OFFSET($G$6,0,R224,1,1)</f>
        <v>C</v>
      </c>
      <c r="AC224" s="309" t="str">
        <f t="shared" ref="AC224:AC231" ca="1" si="470">OFFSET($G$6,0,S224,1,1)</f>
        <v>Db</v>
      </c>
      <c r="AD224" s="310">
        <f t="shared" ref="AD224:AD287" si="471">IF(LEN(V224)=1,_xlfn.UNICODE(V224),_xlfn.UNICODE(V224)+_xlfn.UNICODE("b"))</f>
        <v>167</v>
      </c>
      <c r="AE224" s="310">
        <f t="shared" ca="1" si="401"/>
        <v>70</v>
      </c>
      <c r="AF224" s="310">
        <f t="shared" ca="1" si="402"/>
        <v>169</v>
      </c>
      <c r="AG224" s="310">
        <f t="shared" ca="1" si="456"/>
        <v>71</v>
      </c>
      <c r="AH224" s="310">
        <f t="shared" ca="1" si="457"/>
        <v>163</v>
      </c>
      <c r="AI224" s="310">
        <f t="shared" ca="1" si="458"/>
        <v>164</v>
      </c>
      <c r="AJ224" s="310">
        <f t="shared" ca="1" si="459"/>
        <v>67</v>
      </c>
      <c r="AK224" s="310">
        <f t="shared" ca="1" si="460"/>
        <v>166</v>
      </c>
      <c r="AL224" s="294" t="str">
        <f>_xlfn.CONCAT(V224," dim")</f>
        <v>Eb dim</v>
      </c>
      <c r="AM224" s="301" t="str">
        <f ca="1">_xlfn.CONCAT("*",Y224," min7")</f>
        <v>*G min7</v>
      </c>
      <c r="AN224" s="301" t="str">
        <f ca="1">_xlfn.CONCAT("*",Z224,"7")</f>
        <v>*Ab7</v>
      </c>
      <c r="AO224" s="294" t="str">
        <f ca="1">_xlfn.CONCAT(Y224," dim")</f>
        <v>G dim</v>
      </c>
      <c r="AP224" s="294" t="str">
        <f ca="1">_xlfn.CONCAT(Z224," maj")</f>
        <v>Ab maj</v>
      </c>
      <c r="AQ224" s="294" t="str">
        <f ca="1">_xlfn.CONCAT(AA224," min")</f>
        <v>Bb min</v>
      </c>
      <c r="AR224" s="294" t="str">
        <f ca="1">_xlfn.CONCAT(AB224," dim")</f>
        <v>C dim</v>
      </c>
      <c r="AS224" s="294" t="str">
        <f ca="1">_xlfn.CONCAT(AC224," alt b")</f>
        <v>Db alt b</v>
      </c>
      <c r="AT224" s="294" t="str">
        <f t="shared" ca="1" si="461"/>
        <v/>
      </c>
      <c r="AU224" s="294" t="str">
        <f t="shared" ca="1" si="462"/>
        <v/>
      </c>
      <c r="AV224" s="294" t="str">
        <f t="shared" ca="1" si="462"/>
        <v/>
      </c>
      <c r="AW224" s="294">
        <f t="shared" si="462"/>
        <v>1</v>
      </c>
      <c r="AX224" s="294" t="str">
        <f t="shared" ca="1" si="462"/>
        <v/>
      </c>
      <c r="AY224" s="294">
        <f t="shared" ca="1" si="462"/>
        <v>1</v>
      </c>
      <c r="AZ224" s="294" t="str">
        <f t="shared" ca="1" si="462"/>
        <v/>
      </c>
      <c r="BA224" s="294">
        <f t="shared" ca="1" si="462"/>
        <v>1</v>
      </c>
      <c r="BB224" s="294" t="str">
        <f t="shared" ca="1" si="462"/>
        <v/>
      </c>
      <c r="BC224" s="294" t="str">
        <f t="shared" ca="1" si="462"/>
        <v/>
      </c>
      <c r="BD224" s="294" t="str">
        <f t="shared" ca="1" si="462"/>
        <v/>
      </c>
      <c r="BE224" s="294" t="str">
        <f t="shared" ca="1" si="462"/>
        <v/>
      </c>
      <c r="BF224" s="289">
        <f t="shared" ref="BF224:BF287" ca="1" si="472">COUNT(AT224:BE224)</f>
        <v>3</v>
      </c>
      <c r="BG224" s="302">
        <f t="shared" ref="BG224:BG287" ca="1" si="473">BF224/E224*100</f>
        <v>37.5</v>
      </c>
      <c r="BH224" s="289">
        <f t="shared" ref="BH224:BH287" ca="1" si="474">IF(AND(BG224&lt;=100,BG224&gt;90),1,IF(AND(BG224&lt;=90,BG224&gt;80),2,IF(AND(BG224&lt;=80,BG224&gt;70),3,IF(AND(BG224&lt;=70,BG224&gt;60),4,IF(AND(BG224&lt;=60,BG224&gt;50),5,IF(AND(BG224&lt;=50,BG224&gt;40),6,IF(AND(BG224&lt;=40,BG224&gt;30),7,"")))))))</f>
        <v>7</v>
      </c>
      <c r="BI224" s="289" t="str">
        <f t="shared" ref="BI224:BI287" ca="1" si="475">IF($BH224=1,1,"")</f>
        <v/>
      </c>
      <c r="BJ224" s="289" t="str">
        <f t="shared" ref="BJ224:BJ287" ca="1" si="476">IF($BH224=2,1,"")</f>
        <v/>
      </c>
      <c r="BK224" s="289" t="str">
        <f t="shared" ref="BK224:BK287" ca="1" si="477">IF($BH224=3,1,"")</f>
        <v/>
      </c>
      <c r="BL224" s="289" t="str">
        <f t="shared" ref="BL224:BL287" ca="1" si="478">IF($BH224=4,1,"")</f>
        <v/>
      </c>
      <c r="BM224" s="289" t="str">
        <f t="shared" ref="BM224:BM287" ca="1" si="479">IF($BH224=5,1,"")</f>
        <v/>
      </c>
      <c r="BN224" s="289" t="str">
        <f t="shared" ref="BN224:BN287" ca="1" si="480">IF($BH224=6,1,"")</f>
        <v/>
      </c>
      <c r="BO224" s="289">
        <f t="shared" ref="BO224:BO287" ca="1" si="481">IF($BH224=7,1,"")</f>
        <v>1</v>
      </c>
      <c r="BP224" s="289"/>
      <c r="BQ224" s="83" t="e">
        <f t="shared" ca="1" si="409"/>
        <v>#N/A</v>
      </c>
      <c r="BR224" s="82" t="e">
        <f t="shared" ca="1" si="410"/>
        <v>#N/A</v>
      </c>
      <c r="BS224" s="83" t="e">
        <f t="shared" ca="1" si="411"/>
        <v>#N/A</v>
      </c>
      <c r="BT224" s="52" t="e">
        <f t="shared" ca="1" si="412"/>
        <v>#N/A</v>
      </c>
      <c r="BU224" s="51"/>
      <c r="BV224" s="52" t="e">
        <f t="shared" ca="1" si="413"/>
        <v>#N/A</v>
      </c>
      <c r="BW224" s="84" t="e">
        <f ca="1">VLOOKUP($BJ$6,INDIRECT($BT224):$BP$861,2,FALSE)</f>
        <v>#N/A</v>
      </c>
      <c r="BX224" s="79" t="e">
        <f t="shared" ca="1" si="369"/>
        <v>#N/A</v>
      </c>
      <c r="BY224" s="78" t="e">
        <f t="shared" ca="1" si="370"/>
        <v>#N/A</v>
      </c>
      <c r="BZ224" s="78" t="e">
        <f t="shared" ca="1" si="371"/>
        <v>#N/A</v>
      </c>
      <c r="CA224" s="78" t="e">
        <f t="shared" ca="1" si="372"/>
        <v>#N/A</v>
      </c>
      <c r="CB224" s="78" t="e">
        <f t="shared" ca="1" si="373"/>
        <v>#N/A</v>
      </c>
      <c r="CC224" s="78" t="e">
        <f t="shared" ca="1" si="343"/>
        <v>#N/A</v>
      </c>
      <c r="CD224" s="78" t="e">
        <f t="shared" ca="1" si="344"/>
        <v>#N/A</v>
      </c>
      <c r="CE224" s="78" t="e">
        <f t="shared" ca="1" si="345"/>
        <v>#N/A</v>
      </c>
      <c r="CF224" s="78" t="e">
        <f t="shared" ca="1" si="346"/>
        <v>#N/A</v>
      </c>
      <c r="CG224" s="78" t="e">
        <f t="shared" ca="1" si="347"/>
        <v>#N/A</v>
      </c>
      <c r="CH224" s="79" t="e">
        <f t="shared" ca="1" si="348"/>
        <v>#N/A</v>
      </c>
      <c r="CI224" s="79" t="e">
        <f t="shared" ca="1" si="349"/>
        <v>#N/A</v>
      </c>
      <c r="CJ224" s="79" t="e">
        <f t="shared" ca="1" si="350"/>
        <v>#N/A</v>
      </c>
      <c r="CK224" s="79" t="e">
        <f t="shared" ca="1" si="351"/>
        <v>#N/A</v>
      </c>
      <c r="CL224" s="79" t="e">
        <f t="shared" ca="1" si="352"/>
        <v>#N/A</v>
      </c>
      <c r="CM224" s="79" t="e">
        <f t="shared" ca="1" si="353"/>
        <v>#N/A</v>
      </c>
      <c r="CN224" s="79" t="e">
        <f t="shared" ca="1" si="354"/>
        <v>#N/A</v>
      </c>
      <c r="CO224" s="79" t="e">
        <f t="shared" ca="1" si="355"/>
        <v>#N/A</v>
      </c>
      <c r="CP224" s="80" t="e">
        <f t="shared" ca="1" si="374"/>
        <v>#N/A</v>
      </c>
      <c r="CQ224" s="78" t="e">
        <f t="shared" ca="1" si="375"/>
        <v>#N/A</v>
      </c>
      <c r="DA224" s="81">
        <f t="shared" ca="1" si="450"/>
        <v>7</v>
      </c>
      <c r="DB224" s="82">
        <f t="shared" ca="1" si="451"/>
        <v>9</v>
      </c>
      <c r="DC224" s="83">
        <f t="shared" ca="1" si="452"/>
        <v>61</v>
      </c>
      <c r="DD224" s="52" t="str">
        <f t="shared" ca="1" si="448"/>
        <v>A70</v>
      </c>
      <c r="DE224" s="51"/>
      <c r="DF224" s="52" t="str">
        <f t="shared" ca="1" si="449"/>
        <v>A72</v>
      </c>
      <c r="DG224" s="84">
        <f ca="1">VLOOKUP($BK$6,INDIRECT($BT261):$BP$861,2,FALSE)</f>
        <v>64</v>
      </c>
      <c r="DH224" s="79" t="str">
        <f t="shared" ca="1" si="415"/>
        <v>Balinese (or Pelog)</v>
      </c>
      <c r="DI224" s="78" t="str">
        <f t="shared" ca="1" si="416"/>
        <v>C</v>
      </c>
      <c r="DJ224" s="78" t="str">
        <f t="shared" ca="1" si="417"/>
        <v>C</v>
      </c>
      <c r="DK224" s="78" t="str">
        <f t="shared" ca="1" si="418"/>
        <v>Db</v>
      </c>
      <c r="DL224" s="78" t="str">
        <f t="shared" ca="1" si="419"/>
        <v>Eb</v>
      </c>
      <c r="DM224" s="78" t="str">
        <f t="shared" ca="1" si="420"/>
        <v>G</v>
      </c>
      <c r="DN224" s="78" t="str">
        <f t="shared" ca="1" si="421"/>
        <v>Ab</v>
      </c>
      <c r="DO224" s="78" t="str">
        <f t="shared" ca="1" si="422"/>
        <v/>
      </c>
      <c r="DP224" s="78" t="str">
        <f t="shared" ca="1" si="423"/>
        <v/>
      </c>
      <c r="DQ224" s="78" t="str">
        <f t="shared" ca="1" si="424"/>
        <v/>
      </c>
      <c r="DR224" s="79" t="str">
        <f t="shared" ca="1" si="425"/>
        <v>*Ab maj</v>
      </c>
      <c r="DS224" s="79" t="str">
        <f t="shared" ca="1" si="426"/>
        <v>*C sus b2</v>
      </c>
      <c r="DT224" s="79" t="str">
        <f t="shared" ca="1" si="427"/>
        <v>Eb sus4/7</v>
      </c>
      <c r="DU224" s="79" t="str">
        <f t="shared" ca="1" si="428"/>
        <v>*C min</v>
      </c>
      <c r="DV224" s="79" t="str">
        <f t="shared" ca="1" si="429"/>
        <v>Ab sus4/M7</v>
      </c>
      <c r="DW224" s="79" t="str">
        <f t="shared" ca="1" si="430"/>
        <v/>
      </c>
      <c r="DX224" s="79" t="str">
        <f t="shared" ca="1" si="431"/>
        <v/>
      </c>
      <c r="DY224" s="79" t="str">
        <f t="shared" ca="1" si="432"/>
        <v/>
      </c>
      <c r="DZ224" s="80">
        <f t="shared" ca="1" si="433"/>
        <v>40</v>
      </c>
      <c r="EA224" s="78">
        <f t="shared" ca="1" si="434"/>
        <v>7</v>
      </c>
    </row>
    <row r="225" spans="1:131" s="85" customFormat="1" ht="16.2" thickBot="1" x14ac:dyDescent="0.35">
      <c r="A225" s="289">
        <f t="shared" ca="1" si="398"/>
        <v>7</v>
      </c>
      <c r="B225" s="309">
        <f t="shared" si="404"/>
        <v>217</v>
      </c>
      <c r="C225" s="310" t="s">
        <v>9</v>
      </c>
      <c r="D225" s="309" t="s">
        <v>2</v>
      </c>
      <c r="E225" s="309">
        <v>8</v>
      </c>
      <c r="F225" s="311">
        <v>2</v>
      </c>
      <c r="G225" s="311">
        <v>2</v>
      </c>
      <c r="H225" s="311">
        <v>1</v>
      </c>
      <c r="I225" s="311">
        <v>2</v>
      </c>
      <c r="J225" s="311">
        <v>1</v>
      </c>
      <c r="K225" s="311">
        <v>1</v>
      </c>
      <c r="L225" s="311">
        <v>2</v>
      </c>
      <c r="M225" s="311">
        <v>1</v>
      </c>
      <c r="N225" s="311">
        <f>SUM($F225:G225)</f>
        <v>4</v>
      </c>
      <c r="O225" s="311">
        <f>SUM($F225:H225)</f>
        <v>5</v>
      </c>
      <c r="P225" s="311">
        <f>SUM($F225:I225)</f>
        <v>7</v>
      </c>
      <c r="Q225" s="311">
        <f>SUM($F225:J225)</f>
        <v>8</v>
      </c>
      <c r="R225" s="311">
        <f>SUM($F225:K225)</f>
        <v>9</v>
      </c>
      <c r="S225" s="311">
        <f>SUM($F225:L225)</f>
        <v>11</v>
      </c>
      <c r="T225" s="311">
        <f>SUM($F225:M225)</f>
        <v>12</v>
      </c>
      <c r="U225" s="310"/>
      <c r="V225" s="309" t="str">
        <f t="shared" si="463"/>
        <v>Eb</v>
      </c>
      <c r="W225" s="309" t="str">
        <f t="shared" ca="1" si="464"/>
        <v>F</v>
      </c>
      <c r="X225" s="309" t="str">
        <f t="shared" ca="1" si="465"/>
        <v>G</v>
      </c>
      <c r="Y225" s="309" t="str">
        <f t="shared" ca="1" si="466"/>
        <v>Ab</v>
      </c>
      <c r="Z225" s="309" t="str">
        <f t="shared" ca="1" si="467"/>
        <v>Bb</v>
      </c>
      <c r="AA225" s="309" t="str">
        <f t="shared" ca="1" si="468"/>
        <v>B</v>
      </c>
      <c r="AB225" s="309" t="str">
        <f t="shared" ca="1" si="469"/>
        <v>C</v>
      </c>
      <c r="AC225" s="309" t="str">
        <f t="shared" ca="1" si="470"/>
        <v>D</v>
      </c>
      <c r="AD225" s="310">
        <f t="shared" si="471"/>
        <v>167</v>
      </c>
      <c r="AE225" s="310">
        <f t="shared" ca="1" si="401"/>
        <v>70</v>
      </c>
      <c r="AF225" s="310">
        <f t="shared" ca="1" si="402"/>
        <v>71</v>
      </c>
      <c r="AG225" s="310">
        <f t="shared" ca="1" si="456"/>
        <v>163</v>
      </c>
      <c r="AH225" s="310">
        <f t="shared" ca="1" si="457"/>
        <v>164</v>
      </c>
      <c r="AI225" s="310">
        <f t="shared" ca="1" si="458"/>
        <v>66</v>
      </c>
      <c r="AJ225" s="310">
        <f t="shared" ca="1" si="459"/>
        <v>67</v>
      </c>
      <c r="AK225" s="310">
        <f t="shared" ca="1" si="460"/>
        <v>68</v>
      </c>
      <c r="AL225" s="294" t="str">
        <f>_xlfn.CONCAT(V225," maj")</f>
        <v>Eb maj</v>
      </c>
      <c r="AM225" s="294" t="str">
        <f t="shared" ref="AM225:AM230" ca="1" si="482">_xlfn.CONCAT(W225," dim")</f>
        <v>F dim</v>
      </c>
      <c r="AN225" s="294" t="str">
        <f ca="1">_xlfn.CONCAT(X225," min4")</f>
        <v>G min4</v>
      </c>
      <c r="AO225" s="294" t="str">
        <f ca="1">_xlfn.CONCAT(Y225," dim")</f>
        <v>Ab dim</v>
      </c>
      <c r="AP225" s="301" t="str">
        <f ca="1">_xlfn.CONCAT(Z225, " sus2/4 - or - *",AB225," min7")</f>
        <v>Bb sus2/4 - or - *C min7</v>
      </c>
      <c r="AQ225" s="294" t="str">
        <f ca="1">_xlfn.CONCAT(AA225," dim")</f>
        <v>B dim</v>
      </c>
      <c r="AR225" s="294" t="str">
        <f ca="1">_xlfn.CONCAT(AB225," min")</f>
        <v>C min</v>
      </c>
      <c r="AS225" s="294" t="str">
        <f t="shared" ref="AS225:AS231" ca="1" si="483">_xlfn.CONCAT(AC225," dim")</f>
        <v>D dim</v>
      </c>
      <c r="AT225" s="294" t="str">
        <f t="shared" ca="1" si="461"/>
        <v/>
      </c>
      <c r="AU225" s="294" t="str">
        <f t="shared" ca="1" si="462"/>
        <v/>
      </c>
      <c r="AV225" s="294" t="str">
        <f t="shared" ca="1" si="462"/>
        <v/>
      </c>
      <c r="AW225" s="294">
        <f t="shared" si="462"/>
        <v>1</v>
      </c>
      <c r="AX225" s="294" t="str">
        <f t="shared" ca="1" si="462"/>
        <v/>
      </c>
      <c r="AY225" s="294">
        <f t="shared" ca="1" si="462"/>
        <v>1</v>
      </c>
      <c r="AZ225" s="294" t="str">
        <f t="shared" ca="1" si="462"/>
        <v/>
      </c>
      <c r="BA225" s="294">
        <f t="shared" ca="1" si="462"/>
        <v>1</v>
      </c>
      <c r="BB225" s="294" t="str">
        <f t="shared" ca="1" si="462"/>
        <v/>
      </c>
      <c r="BC225" s="294" t="str">
        <f t="shared" ca="1" si="462"/>
        <v/>
      </c>
      <c r="BD225" s="294" t="str">
        <f t="shared" ca="1" si="462"/>
        <v/>
      </c>
      <c r="BE225" s="294" t="str">
        <f t="shared" ca="1" si="462"/>
        <v/>
      </c>
      <c r="BF225" s="289">
        <f t="shared" ca="1" si="472"/>
        <v>3</v>
      </c>
      <c r="BG225" s="302">
        <f t="shared" ca="1" si="473"/>
        <v>37.5</v>
      </c>
      <c r="BH225" s="289">
        <f t="shared" ca="1" si="474"/>
        <v>7</v>
      </c>
      <c r="BI225" s="289" t="str">
        <f t="shared" ca="1" si="475"/>
        <v/>
      </c>
      <c r="BJ225" s="289" t="str">
        <f t="shared" ca="1" si="476"/>
        <v/>
      </c>
      <c r="BK225" s="289" t="str">
        <f t="shared" ca="1" si="477"/>
        <v/>
      </c>
      <c r="BL225" s="289" t="str">
        <f t="shared" ca="1" si="478"/>
        <v/>
      </c>
      <c r="BM225" s="289" t="str">
        <f t="shared" ca="1" si="479"/>
        <v/>
      </c>
      <c r="BN225" s="289" t="str">
        <f t="shared" ca="1" si="480"/>
        <v/>
      </c>
      <c r="BO225" s="289">
        <f t="shared" ca="1" si="481"/>
        <v>1</v>
      </c>
      <c r="BP225" s="289"/>
      <c r="BQ225" s="83" t="e">
        <f t="shared" ca="1" si="409"/>
        <v>#N/A</v>
      </c>
      <c r="BR225" s="82" t="e">
        <f t="shared" ca="1" si="410"/>
        <v>#N/A</v>
      </c>
      <c r="BS225" s="83" t="e">
        <f t="shared" ca="1" si="411"/>
        <v>#N/A</v>
      </c>
      <c r="BT225" s="52" t="e">
        <f t="shared" ca="1" si="412"/>
        <v>#N/A</v>
      </c>
      <c r="BU225" s="51"/>
      <c r="BV225" s="52" t="e">
        <f t="shared" ca="1" si="413"/>
        <v>#N/A</v>
      </c>
      <c r="BW225" s="84" t="e">
        <f ca="1">VLOOKUP($BJ$6,INDIRECT($BT225):$BP$861,2,FALSE)</f>
        <v>#N/A</v>
      </c>
      <c r="BX225" s="79" t="e">
        <f t="shared" ca="1" si="369"/>
        <v>#N/A</v>
      </c>
      <c r="BY225" s="78" t="e">
        <f t="shared" ca="1" si="370"/>
        <v>#N/A</v>
      </c>
      <c r="BZ225" s="78" t="e">
        <f t="shared" ca="1" si="371"/>
        <v>#N/A</v>
      </c>
      <c r="CA225" s="78" t="e">
        <f t="shared" ca="1" si="372"/>
        <v>#N/A</v>
      </c>
      <c r="CB225" s="78" t="e">
        <f t="shared" ca="1" si="373"/>
        <v>#N/A</v>
      </c>
      <c r="CC225" s="78" t="e">
        <f t="shared" ca="1" si="343"/>
        <v>#N/A</v>
      </c>
      <c r="CD225" s="78" t="e">
        <f t="shared" ca="1" si="344"/>
        <v>#N/A</v>
      </c>
      <c r="CE225" s="78" t="e">
        <f t="shared" ca="1" si="345"/>
        <v>#N/A</v>
      </c>
      <c r="CF225" s="78" t="e">
        <f t="shared" ca="1" si="346"/>
        <v>#N/A</v>
      </c>
      <c r="CG225" s="78" t="e">
        <f t="shared" ca="1" si="347"/>
        <v>#N/A</v>
      </c>
      <c r="CH225" s="79" t="e">
        <f t="shared" ca="1" si="348"/>
        <v>#N/A</v>
      </c>
      <c r="CI225" s="79" t="e">
        <f t="shared" ca="1" si="349"/>
        <v>#N/A</v>
      </c>
      <c r="CJ225" s="79" t="e">
        <f t="shared" ca="1" si="350"/>
        <v>#N/A</v>
      </c>
      <c r="CK225" s="79" t="e">
        <f t="shared" ca="1" si="351"/>
        <v>#N/A</v>
      </c>
      <c r="CL225" s="79" t="e">
        <f t="shared" ca="1" si="352"/>
        <v>#N/A</v>
      </c>
      <c r="CM225" s="79" t="e">
        <f t="shared" ca="1" si="353"/>
        <v>#N/A</v>
      </c>
      <c r="CN225" s="79" t="e">
        <f t="shared" ca="1" si="354"/>
        <v>#N/A</v>
      </c>
      <c r="CO225" s="79" t="e">
        <f t="shared" ca="1" si="355"/>
        <v>#N/A</v>
      </c>
      <c r="CP225" s="80" t="e">
        <f t="shared" ca="1" si="374"/>
        <v>#N/A</v>
      </c>
      <c r="CQ225" s="78" t="e">
        <f t="shared" ca="1" si="375"/>
        <v>#N/A</v>
      </c>
      <c r="DA225" s="81">
        <f t="shared" ca="1" si="450"/>
        <v>7</v>
      </c>
      <c r="DB225" s="82">
        <f t="shared" ca="1" si="451"/>
        <v>10</v>
      </c>
      <c r="DC225" s="83">
        <f t="shared" ca="1" si="452"/>
        <v>64</v>
      </c>
      <c r="DD225" s="52" t="str">
        <f t="shared" ca="1" si="448"/>
        <v>A73</v>
      </c>
      <c r="DE225" s="51"/>
      <c r="DF225" s="52" t="str">
        <f t="shared" ca="1" si="449"/>
        <v>A74</v>
      </c>
      <c r="DG225" s="84">
        <f ca="1">VLOOKUP($BK$6,INDIRECT($BT262):$BP$861,2,FALSE)</f>
        <v>66</v>
      </c>
      <c r="DH225" s="79" t="str">
        <f t="shared" ca="1" si="415"/>
        <v>Egyptian</v>
      </c>
      <c r="DI225" s="78" t="str">
        <f t="shared" ca="1" si="416"/>
        <v>C</v>
      </c>
      <c r="DJ225" s="78" t="str">
        <f t="shared" ca="1" si="417"/>
        <v>C</v>
      </c>
      <c r="DK225" s="78" t="str">
        <f t="shared" ca="1" si="418"/>
        <v>D</v>
      </c>
      <c r="DL225" s="78" t="str">
        <f t="shared" ca="1" si="419"/>
        <v>F</v>
      </c>
      <c r="DM225" s="78" t="str">
        <f t="shared" ca="1" si="420"/>
        <v>G</v>
      </c>
      <c r="DN225" s="78" t="str">
        <f t="shared" ca="1" si="421"/>
        <v>Bb</v>
      </c>
      <c r="DO225" s="78" t="str">
        <f t="shared" ca="1" si="422"/>
        <v/>
      </c>
      <c r="DP225" s="78" t="str">
        <f t="shared" ca="1" si="423"/>
        <v/>
      </c>
      <c r="DQ225" s="78" t="str">
        <f t="shared" ca="1" si="424"/>
        <v/>
      </c>
      <c r="DR225" s="79" t="str">
        <f t="shared" ca="1" si="425"/>
        <v>C sus4/7</v>
      </c>
      <c r="DS225" s="79" t="str">
        <f t="shared" ca="1" si="426"/>
        <v>D sus4/7</v>
      </c>
      <c r="DT225" s="79" t="str">
        <f t="shared" ca="1" si="427"/>
        <v>F sus4</v>
      </c>
      <c r="DU225" s="79" t="str">
        <f t="shared" ca="1" si="428"/>
        <v>G sus4/7</v>
      </c>
      <c r="DV225" s="79" t="str">
        <f t="shared" ca="1" si="429"/>
        <v>*G min</v>
      </c>
      <c r="DW225" s="79" t="str">
        <f t="shared" ca="1" si="430"/>
        <v/>
      </c>
      <c r="DX225" s="79" t="str">
        <f t="shared" ca="1" si="431"/>
        <v/>
      </c>
      <c r="DY225" s="79" t="str">
        <f t="shared" ca="1" si="432"/>
        <v/>
      </c>
      <c r="DZ225" s="80">
        <f t="shared" ca="1" si="433"/>
        <v>40</v>
      </c>
      <c r="EA225" s="78">
        <f t="shared" ca="1" si="434"/>
        <v>7</v>
      </c>
    </row>
    <row r="226" spans="1:131" s="85" customFormat="1" ht="16.2" thickBot="1" x14ac:dyDescent="0.35">
      <c r="A226" s="289" t="str">
        <f t="shared" ca="1" si="398"/>
        <v/>
      </c>
      <c r="B226" s="309">
        <f t="shared" si="404"/>
        <v>218</v>
      </c>
      <c r="C226" s="310" t="s">
        <v>10</v>
      </c>
      <c r="D226" s="309" t="s">
        <v>2</v>
      </c>
      <c r="E226" s="309">
        <v>8</v>
      </c>
      <c r="F226" s="311">
        <v>2</v>
      </c>
      <c r="G226" s="311">
        <v>1</v>
      </c>
      <c r="H226" s="311">
        <v>2</v>
      </c>
      <c r="I226" s="311">
        <v>2</v>
      </c>
      <c r="J226" s="311">
        <v>1</v>
      </c>
      <c r="K226" s="311">
        <v>1</v>
      </c>
      <c r="L226" s="311">
        <v>2</v>
      </c>
      <c r="M226" s="311">
        <v>1</v>
      </c>
      <c r="N226" s="311">
        <f>SUM($F226:G226)</f>
        <v>3</v>
      </c>
      <c r="O226" s="311">
        <f>SUM($F226:H226)</f>
        <v>5</v>
      </c>
      <c r="P226" s="311">
        <f>SUM($F226:I226)</f>
        <v>7</v>
      </c>
      <c r="Q226" s="311">
        <f>SUM($F226:J226)</f>
        <v>8</v>
      </c>
      <c r="R226" s="311">
        <f>SUM($F226:K226)</f>
        <v>9</v>
      </c>
      <c r="S226" s="311">
        <f>SUM($F226:L226)</f>
        <v>11</v>
      </c>
      <c r="T226" s="311">
        <f>SUM($F226:M226)</f>
        <v>12</v>
      </c>
      <c r="U226" s="310"/>
      <c r="V226" s="309" t="str">
        <f t="shared" si="463"/>
        <v>Eb</v>
      </c>
      <c r="W226" s="309" t="str">
        <f t="shared" ca="1" si="464"/>
        <v>F</v>
      </c>
      <c r="X226" s="309" t="str">
        <f t="shared" ca="1" si="465"/>
        <v>Gb</v>
      </c>
      <c r="Y226" s="309" t="str">
        <f t="shared" ca="1" si="466"/>
        <v>Ab</v>
      </c>
      <c r="Z226" s="309" t="str">
        <f t="shared" ca="1" si="467"/>
        <v>Bb</v>
      </c>
      <c r="AA226" s="309" t="str">
        <f t="shared" ca="1" si="468"/>
        <v>B</v>
      </c>
      <c r="AB226" s="309" t="str">
        <f t="shared" ca="1" si="469"/>
        <v>C</v>
      </c>
      <c r="AC226" s="309" t="str">
        <f t="shared" ca="1" si="470"/>
        <v>D</v>
      </c>
      <c r="AD226" s="310">
        <f t="shared" si="471"/>
        <v>167</v>
      </c>
      <c r="AE226" s="310">
        <f t="shared" ca="1" si="401"/>
        <v>70</v>
      </c>
      <c r="AF226" s="310">
        <f t="shared" ca="1" si="402"/>
        <v>169</v>
      </c>
      <c r="AG226" s="310">
        <f t="shared" ca="1" si="456"/>
        <v>163</v>
      </c>
      <c r="AH226" s="310">
        <f t="shared" ca="1" si="457"/>
        <v>164</v>
      </c>
      <c r="AI226" s="310">
        <f t="shared" ca="1" si="458"/>
        <v>66</v>
      </c>
      <c r="AJ226" s="310">
        <f t="shared" ca="1" si="459"/>
        <v>67</v>
      </c>
      <c r="AK226" s="310">
        <f t="shared" ca="1" si="460"/>
        <v>68</v>
      </c>
      <c r="AL226" s="294" t="str">
        <f>_xlfn.CONCAT(V226," min")</f>
        <v>Eb min</v>
      </c>
      <c r="AM226" s="294" t="str">
        <f t="shared" ca="1" si="482"/>
        <v>F dim</v>
      </c>
      <c r="AN226" s="294" t="str">
        <f ca="1">_xlfn.CONCAT(X226," alt b")</f>
        <v>Gb alt b</v>
      </c>
      <c r="AO226" s="294" t="str">
        <f ca="1">_xlfn.CONCAT(Y226," dim")</f>
        <v>Ab dim</v>
      </c>
      <c r="AP226" s="301" t="str">
        <f ca="1">_xlfn.CONCAT(Z226, " sus2/4 - or - *",AB226," min7")</f>
        <v>Bb sus2/4 - or - *C min7</v>
      </c>
      <c r="AQ226" s="294" t="str">
        <f ca="1">_xlfn.CONCAT(AA226," dim")</f>
        <v>B dim</v>
      </c>
      <c r="AR226" s="294" t="str">
        <f ca="1">_xlfn.CONCAT(AB226," dim")</f>
        <v>C dim</v>
      </c>
      <c r="AS226" s="294" t="str">
        <f t="shared" ca="1" si="483"/>
        <v>D dim</v>
      </c>
      <c r="AT226" s="294" t="str">
        <f t="shared" ca="1" si="461"/>
        <v/>
      </c>
      <c r="AU226" s="294" t="str">
        <f t="shared" ca="1" si="462"/>
        <v/>
      </c>
      <c r="AV226" s="294" t="str">
        <f t="shared" ca="1" si="462"/>
        <v/>
      </c>
      <c r="AW226" s="294">
        <f t="shared" si="462"/>
        <v>1</v>
      </c>
      <c r="AX226" s="294" t="str">
        <f t="shared" ca="1" si="462"/>
        <v/>
      </c>
      <c r="AY226" s="294">
        <f t="shared" ca="1" si="462"/>
        <v>1</v>
      </c>
      <c r="AZ226" s="294" t="str">
        <f t="shared" ca="1" si="462"/>
        <v/>
      </c>
      <c r="BA226" s="294" t="str">
        <f t="shared" ca="1" si="462"/>
        <v/>
      </c>
      <c r="BB226" s="294" t="str">
        <f t="shared" ca="1" si="462"/>
        <v/>
      </c>
      <c r="BC226" s="294" t="str">
        <f t="shared" ca="1" si="462"/>
        <v/>
      </c>
      <c r="BD226" s="294" t="str">
        <f t="shared" ca="1" si="462"/>
        <v/>
      </c>
      <c r="BE226" s="294" t="str">
        <f t="shared" ca="1" si="462"/>
        <v/>
      </c>
      <c r="BF226" s="289">
        <f t="shared" ca="1" si="472"/>
        <v>2</v>
      </c>
      <c r="BG226" s="302">
        <f t="shared" ca="1" si="473"/>
        <v>25</v>
      </c>
      <c r="BH226" s="289" t="str">
        <f t="shared" ca="1" si="474"/>
        <v/>
      </c>
      <c r="BI226" s="289" t="str">
        <f t="shared" ca="1" si="475"/>
        <v/>
      </c>
      <c r="BJ226" s="289" t="str">
        <f t="shared" ca="1" si="476"/>
        <v/>
      </c>
      <c r="BK226" s="289" t="str">
        <f t="shared" ca="1" si="477"/>
        <v/>
      </c>
      <c r="BL226" s="289" t="str">
        <f t="shared" ca="1" si="478"/>
        <v/>
      </c>
      <c r="BM226" s="289" t="str">
        <f t="shared" ca="1" si="479"/>
        <v/>
      </c>
      <c r="BN226" s="289" t="str">
        <f t="shared" ca="1" si="480"/>
        <v/>
      </c>
      <c r="BO226" s="289" t="str">
        <f t="shared" ca="1" si="481"/>
        <v/>
      </c>
      <c r="BP226" s="289"/>
      <c r="BQ226" s="83" t="e">
        <f t="shared" ca="1" si="409"/>
        <v>#N/A</v>
      </c>
      <c r="BR226" s="82" t="e">
        <f t="shared" ca="1" si="410"/>
        <v>#N/A</v>
      </c>
      <c r="BS226" s="83" t="e">
        <f t="shared" ca="1" si="411"/>
        <v>#N/A</v>
      </c>
      <c r="BT226" s="52" t="e">
        <f t="shared" ca="1" si="412"/>
        <v>#N/A</v>
      </c>
      <c r="BU226" s="51"/>
      <c r="BV226" s="52" t="e">
        <f t="shared" ca="1" si="413"/>
        <v>#N/A</v>
      </c>
      <c r="BW226" s="84" t="e">
        <f ca="1">VLOOKUP($BJ$6,INDIRECT($BT226):$BP$861,2,FALSE)</f>
        <v>#N/A</v>
      </c>
      <c r="BX226" s="79" t="e">
        <f t="shared" ca="1" si="369"/>
        <v>#N/A</v>
      </c>
      <c r="BY226" s="78" t="e">
        <f t="shared" ca="1" si="370"/>
        <v>#N/A</v>
      </c>
      <c r="BZ226" s="78" t="e">
        <f t="shared" ca="1" si="371"/>
        <v>#N/A</v>
      </c>
      <c r="CA226" s="78" t="e">
        <f t="shared" ca="1" si="372"/>
        <v>#N/A</v>
      </c>
      <c r="CB226" s="78" t="e">
        <f t="shared" ca="1" si="373"/>
        <v>#N/A</v>
      </c>
      <c r="CC226" s="78" t="e">
        <f t="shared" ca="1" si="343"/>
        <v>#N/A</v>
      </c>
      <c r="CD226" s="78" t="e">
        <f t="shared" ca="1" si="344"/>
        <v>#N/A</v>
      </c>
      <c r="CE226" s="78" t="e">
        <f t="shared" ca="1" si="345"/>
        <v>#N/A</v>
      </c>
      <c r="CF226" s="78" t="e">
        <f t="shared" ca="1" si="346"/>
        <v>#N/A</v>
      </c>
      <c r="CG226" s="78" t="e">
        <f t="shared" ca="1" si="347"/>
        <v>#N/A</v>
      </c>
      <c r="CH226" s="79" t="e">
        <f t="shared" ca="1" si="348"/>
        <v>#N/A</v>
      </c>
      <c r="CI226" s="79" t="e">
        <f t="shared" ca="1" si="349"/>
        <v>#N/A</v>
      </c>
      <c r="CJ226" s="79" t="e">
        <f t="shared" ca="1" si="350"/>
        <v>#N/A</v>
      </c>
      <c r="CK226" s="79" t="e">
        <f t="shared" ca="1" si="351"/>
        <v>#N/A</v>
      </c>
      <c r="CL226" s="79" t="e">
        <f t="shared" ca="1" si="352"/>
        <v>#N/A</v>
      </c>
      <c r="CM226" s="79" t="e">
        <f t="shared" ca="1" si="353"/>
        <v>#N/A</v>
      </c>
      <c r="CN226" s="79" t="e">
        <f t="shared" ca="1" si="354"/>
        <v>#N/A</v>
      </c>
      <c r="CO226" s="79" t="e">
        <f t="shared" ca="1" si="355"/>
        <v>#N/A</v>
      </c>
      <c r="CP226" s="80" t="e">
        <f t="shared" ca="1" si="374"/>
        <v>#N/A</v>
      </c>
      <c r="CQ226" s="78" t="e">
        <f t="shared" ca="1" si="375"/>
        <v>#N/A</v>
      </c>
      <c r="DA226" s="81">
        <f t="shared" ca="1" si="450"/>
        <v>7</v>
      </c>
      <c r="DB226" s="82">
        <f t="shared" ca="1" si="451"/>
        <v>11</v>
      </c>
      <c r="DC226" s="83">
        <f t="shared" ca="1" si="452"/>
        <v>66</v>
      </c>
      <c r="DD226" s="52" t="str">
        <f t="shared" ca="1" si="448"/>
        <v>A75</v>
      </c>
      <c r="DE226" s="51"/>
      <c r="DF226" s="52" t="str">
        <f t="shared" ca="1" si="449"/>
        <v>A75</v>
      </c>
      <c r="DG226" s="84">
        <f ca="1">VLOOKUP($BK$6,INDIRECT($BT263):$BP$861,2,FALSE)</f>
        <v>67</v>
      </c>
      <c r="DH226" s="79" t="str">
        <f t="shared" ca="1" si="415"/>
        <v>Hirajoshi</v>
      </c>
      <c r="DI226" s="78" t="str">
        <f t="shared" ca="1" si="416"/>
        <v>C</v>
      </c>
      <c r="DJ226" s="78" t="str">
        <f t="shared" ca="1" si="417"/>
        <v>C</v>
      </c>
      <c r="DK226" s="78" t="str">
        <f t="shared" ca="1" si="418"/>
        <v>D</v>
      </c>
      <c r="DL226" s="78" t="str">
        <f t="shared" ca="1" si="419"/>
        <v>Eb</v>
      </c>
      <c r="DM226" s="78" t="str">
        <f t="shared" ca="1" si="420"/>
        <v>G</v>
      </c>
      <c r="DN226" s="78" t="str">
        <f t="shared" ca="1" si="421"/>
        <v>Ab</v>
      </c>
      <c r="DO226" s="78" t="str">
        <f t="shared" ca="1" si="422"/>
        <v/>
      </c>
      <c r="DP226" s="78" t="str">
        <f t="shared" ca="1" si="423"/>
        <v/>
      </c>
      <c r="DQ226" s="78" t="str">
        <f t="shared" ca="1" si="424"/>
        <v/>
      </c>
      <c r="DR226" s="79" t="str">
        <f t="shared" ca="1" si="425"/>
        <v>*Ab maj</v>
      </c>
      <c r="DS226" s="79" t="str">
        <f t="shared" ca="1" si="426"/>
        <v>D sus4/7</v>
      </c>
      <c r="DT226" s="79" t="str">
        <f t="shared" ca="1" si="427"/>
        <v>Eb sus4/M7</v>
      </c>
      <c r="DU226" s="79" t="str">
        <f t="shared" ca="1" si="428"/>
        <v>*C min</v>
      </c>
      <c r="DV226" s="79" t="str">
        <f t="shared" ca="1" si="429"/>
        <v>Ab sus4/7</v>
      </c>
      <c r="DW226" s="79" t="str">
        <f t="shared" ca="1" si="430"/>
        <v/>
      </c>
      <c r="DX226" s="79" t="str">
        <f t="shared" ca="1" si="431"/>
        <v/>
      </c>
      <c r="DY226" s="79" t="str">
        <f t="shared" ca="1" si="432"/>
        <v/>
      </c>
      <c r="DZ226" s="80">
        <f t="shared" ca="1" si="433"/>
        <v>40</v>
      </c>
      <c r="EA226" s="78">
        <f t="shared" ca="1" si="434"/>
        <v>7</v>
      </c>
    </row>
    <row r="227" spans="1:131" s="85" customFormat="1" ht="16.2" thickBot="1" x14ac:dyDescent="0.35">
      <c r="A227" s="289" t="str">
        <f t="shared" ca="1" si="398"/>
        <v/>
      </c>
      <c r="B227" s="309">
        <f t="shared" si="404"/>
        <v>219</v>
      </c>
      <c r="C227" s="310" t="s">
        <v>11</v>
      </c>
      <c r="D227" s="309" t="s">
        <v>2</v>
      </c>
      <c r="E227" s="309">
        <v>8</v>
      </c>
      <c r="F227" s="311">
        <v>2</v>
      </c>
      <c r="G227" s="311">
        <v>1</v>
      </c>
      <c r="H227" s="311">
        <v>2</v>
      </c>
      <c r="I227" s="311">
        <v>2</v>
      </c>
      <c r="J227" s="311">
        <v>1</v>
      </c>
      <c r="K227" s="311">
        <v>2</v>
      </c>
      <c r="L227" s="311">
        <v>1</v>
      </c>
      <c r="M227" s="311">
        <v>1</v>
      </c>
      <c r="N227" s="311">
        <f>SUM($F227:G227)</f>
        <v>3</v>
      </c>
      <c r="O227" s="311">
        <f>SUM($F227:H227)</f>
        <v>5</v>
      </c>
      <c r="P227" s="311">
        <f>SUM($F227:I227)</f>
        <v>7</v>
      </c>
      <c r="Q227" s="311">
        <f>SUM($F227:J227)</f>
        <v>8</v>
      </c>
      <c r="R227" s="311">
        <f>SUM($F227:K227)</f>
        <v>10</v>
      </c>
      <c r="S227" s="311">
        <f>SUM($F227:L227)</f>
        <v>11</v>
      </c>
      <c r="T227" s="311">
        <f>SUM($F227:M227)</f>
        <v>12</v>
      </c>
      <c r="U227" s="310"/>
      <c r="V227" s="309" t="str">
        <f t="shared" si="463"/>
        <v>Eb</v>
      </c>
      <c r="W227" s="309" t="str">
        <f t="shared" ca="1" si="464"/>
        <v>F</v>
      </c>
      <c r="X227" s="309" t="str">
        <f t="shared" ca="1" si="465"/>
        <v>Gb</v>
      </c>
      <c r="Y227" s="309" t="str">
        <f t="shared" ca="1" si="466"/>
        <v>Ab</v>
      </c>
      <c r="Z227" s="309" t="str">
        <f t="shared" ca="1" si="467"/>
        <v>Bb</v>
      </c>
      <c r="AA227" s="309" t="str">
        <f t="shared" ca="1" si="468"/>
        <v>B</v>
      </c>
      <c r="AB227" s="309" t="str">
        <f t="shared" ca="1" si="469"/>
        <v>Db</v>
      </c>
      <c r="AC227" s="309" t="str">
        <f t="shared" ca="1" si="470"/>
        <v>D</v>
      </c>
      <c r="AD227" s="310">
        <f t="shared" si="471"/>
        <v>167</v>
      </c>
      <c r="AE227" s="310">
        <f t="shared" ca="1" si="401"/>
        <v>70</v>
      </c>
      <c r="AF227" s="310">
        <f t="shared" ca="1" si="402"/>
        <v>169</v>
      </c>
      <c r="AG227" s="310">
        <f t="shared" ca="1" si="456"/>
        <v>163</v>
      </c>
      <c r="AH227" s="310">
        <f t="shared" ca="1" si="457"/>
        <v>164</v>
      </c>
      <c r="AI227" s="310">
        <f t="shared" ca="1" si="458"/>
        <v>66</v>
      </c>
      <c r="AJ227" s="310">
        <f t="shared" ca="1" si="459"/>
        <v>166</v>
      </c>
      <c r="AK227" s="310">
        <f t="shared" ca="1" si="460"/>
        <v>68</v>
      </c>
      <c r="AL227" s="294" t="str">
        <f>_xlfn.CONCAT(V227," min")</f>
        <v>Eb min</v>
      </c>
      <c r="AM227" s="294" t="str">
        <f t="shared" ca="1" si="482"/>
        <v>F dim</v>
      </c>
      <c r="AN227" s="294" t="str">
        <f ca="1">_xlfn.CONCAT(X227," maj")</f>
        <v>Gb maj</v>
      </c>
      <c r="AO227" s="294" t="str">
        <f ca="1">_xlfn.CONCAT(Y227," dim")</f>
        <v>Ab dim</v>
      </c>
      <c r="AP227" s="294" t="str">
        <f ca="1">_xlfn.CONCAT(Z227," min4")</f>
        <v>Bb min4</v>
      </c>
      <c r="AQ227" s="294" t="str">
        <f ca="1">_xlfn.CONCAT(AA227," dim")</f>
        <v>B dim</v>
      </c>
      <c r="AR227" s="301" t="str">
        <f ca="1">_xlfn.CONCAT(AB227," sus2/4 - or - *",V227," min7")</f>
        <v>Db sus2/4 - or - *Eb min7</v>
      </c>
      <c r="AS227" s="294" t="str">
        <f t="shared" ca="1" si="483"/>
        <v>D dim</v>
      </c>
      <c r="AT227" s="294" t="str">
        <f t="shared" ca="1" si="461"/>
        <v/>
      </c>
      <c r="AU227" s="294" t="str">
        <f t="shared" ca="1" si="462"/>
        <v/>
      </c>
      <c r="AV227" s="294" t="str">
        <f t="shared" ca="1" si="462"/>
        <v/>
      </c>
      <c r="AW227" s="294">
        <f t="shared" si="462"/>
        <v>1</v>
      </c>
      <c r="AX227" s="294" t="str">
        <f t="shared" ca="1" si="462"/>
        <v/>
      </c>
      <c r="AY227" s="294">
        <f t="shared" ca="1" si="462"/>
        <v>1</v>
      </c>
      <c r="AZ227" s="294" t="str">
        <f t="shared" ca="1" si="462"/>
        <v/>
      </c>
      <c r="BA227" s="294" t="str">
        <f t="shared" ca="1" si="462"/>
        <v/>
      </c>
      <c r="BB227" s="294" t="str">
        <f t="shared" ca="1" si="462"/>
        <v/>
      </c>
      <c r="BC227" s="294" t="str">
        <f t="shared" ca="1" si="462"/>
        <v/>
      </c>
      <c r="BD227" s="294" t="str">
        <f t="shared" ca="1" si="462"/>
        <v/>
      </c>
      <c r="BE227" s="294" t="str">
        <f t="shared" ca="1" si="462"/>
        <v/>
      </c>
      <c r="BF227" s="289">
        <f t="shared" ca="1" si="472"/>
        <v>2</v>
      </c>
      <c r="BG227" s="302">
        <f t="shared" ca="1" si="473"/>
        <v>25</v>
      </c>
      <c r="BH227" s="289" t="str">
        <f t="shared" ca="1" si="474"/>
        <v/>
      </c>
      <c r="BI227" s="289" t="str">
        <f t="shared" ca="1" si="475"/>
        <v/>
      </c>
      <c r="BJ227" s="289" t="str">
        <f t="shared" ca="1" si="476"/>
        <v/>
      </c>
      <c r="BK227" s="289" t="str">
        <f t="shared" ca="1" si="477"/>
        <v/>
      </c>
      <c r="BL227" s="289" t="str">
        <f t="shared" ca="1" si="478"/>
        <v/>
      </c>
      <c r="BM227" s="289" t="str">
        <f t="shared" ca="1" si="479"/>
        <v/>
      </c>
      <c r="BN227" s="289" t="str">
        <f t="shared" ca="1" si="480"/>
        <v/>
      </c>
      <c r="BO227" s="289" t="str">
        <f t="shared" ca="1" si="481"/>
        <v/>
      </c>
      <c r="BP227" s="289"/>
      <c r="BQ227" s="83" t="e">
        <f t="shared" ca="1" si="409"/>
        <v>#N/A</v>
      </c>
      <c r="BR227" s="82" t="e">
        <f t="shared" ca="1" si="410"/>
        <v>#N/A</v>
      </c>
      <c r="BS227" s="83" t="e">
        <f t="shared" ca="1" si="411"/>
        <v>#N/A</v>
      </c>
      <c r="BT227" s="52" t="e">
        <f t="shared" ca="1" si="412"/>
        <v>#N/A</v>
      </c>
      <c r="BU227" s="51"/>
      <c r="BV227" s="52" t="e">
        <f t="shared" ca="1" si="413"/>
        <v>#N/A</v>
      </c>
      <c r="BW227" s="84" t="e">
        <f ca="1">VLOOKUP($BJ$6,INDIRECT($BT227):$BP$861,2,FALSE)</f>
        <v>#N/A</v>
      </c>
      <c r="BX227" s="79" t="e">
        <f t="shared" ca="1" si="369"/>
        <v>#N/A</v>
      </c>
      <c r="BY227" s="78" t="e">
        <f t="shared" ca="1" si="370"/>
        <v>#N/A</v>
      </c>
      <c r="BZ227" s="78" t="e">
        <f t="shared" ca="1" si="371"/>
        <v>#N/A</v>
      </c>
      <c r="CA227" s="78" t="e">
        <f t="shared" ca="1" si="372"/>
        <v>#N/A</v>
      </c>
      <c r="CB227" s="78" t="e">
        <f t="shared" ca="1" si="373"/>
        <v>#N/A</v>
      </c>
      <c r="CC227" s="78" t="e">
        <f t="shared" ca="1" si="343"/>
        <v>#N/A</v>
      </c>
      <c r="CD227" s="78" t="e">
        <f t="shared" ca="1" si="344"/>
        <v>#N/A</v>
      </c>
      <c r="CE227" s="78" t="e">
        <f t="shared" ca="1" si="345"/>
        <v>#N/A</v>
      </c>
      <c r="CF227" s="78" t="e">
        <f t="shared" ca="1" si="346"/>
        <v>#N/A</v>
      </c>
      <c r="CG227" s="78" t="e">
        <f t="shared" ca="1" si="347"/>
        <v>#N/A</v>
      </c>
      <c r="CH227" s="79" t="e">
        <f t="shared" ca="1" si="348"/>
        <v>#N/A</v>
      </c>
      <c r="CI227" s="79" t="e">
        <f t="shared" ca="1" si="349"/>
        <v>#N/A</v>
      </c>
      <c r="CJ227" s="79" t="e">
        <f t="shared" ca="1" si="350"/>
        <v>#N/A</v>
      </c>
      <c r="CK227" s="79" t="e">
        <f t="shared" ca="1" si="351"/>
        <v>#N/A</v>
      </c>
      <c r="CL227" s="79" t="e">
        <f t="shared" ca="1" si="352"/>
        <v>#N/A</v>
      </c>
      <c r="CM227" s="79" t="e">
        <f t="shared" ca="1" si="353"/>
        <v>#N/A</v>
      </c>
      <c r="CN227" s="79" t="e">
        <f t="shared" ca="1" si="354"/>
        <v>#N/A</v>
      </c>
      <c r="CO227" s="79" t="e">
        <f t="shared" ca="1" si="355"/>
        <v>#N/A</v>
      </c>
      <c r="CP227" s="80" t="e">
        <f t="shared" ca="1" si="374"/>
        <v>#N/A</v>
      </c>
      <c r="CQ227" s="78" t="e">
        <f t="shared" ca="1" si="375"/>
        <v>#N/A</v>
      </c>
      <c r="DA227" s="81">
        <f t="shared" ca="1" si="450"/>
        <v>7</v>
      </c>
      <c r="DB227" s="82">
        <f t="shared" ca="1" si="451"/>
        <v>12</v>
      </c>
      <c r="DC227" s="83">
        <f t="shared" ca="1" si="452"/>
        <v>67</v>
      </c>
      <c r="DD227" s="52" t="str">
        <f t="shared" ca="1" si="448"/>
        <v>A76</v>
      </c>
      <c r="DE227" s="51"/>
      <c r="DF227" s="52" t="str">
        <f t="shared" ca="1" si="449"/>
        <v>A76</v>
      </c>
      <c r="DG227" s="84">
        <f ca="1">VLOOKUP($BK$6,INDIRECT($BT264):$BP$861,2,FALSE)</f>
        <v>68</v>
      </c>
      <c r="DH227" s="79" t="str">
        <f t="shared" ca="1" si="415"/>
        <v>Indian</v>
      </c>
      <c r="DI227" s="78" t="str">
        <f t="shared" ca="1" si="416"/>
        <v>C</v>
      </c>
      <c r="DJ227" s="78" t="str">
        <f t="shared" ca="1" si="417"/>
        <v>C</v>
      </c>
      <c r="DK227" s="78" t="str">
        <f t="shared" ca="1" si="418"/>
        <v>E</v>
      </c>
      <c r="DL227" s="78" t="str">
        <f t="shared" ca="1" si="419"/>
        <v>F</v>
      </c>
      <c r="DM227" s="78" t="str">
        <f t="shared" ca="1" si="420"/>
        <v>G</v>
      </c>
      <c r="DN227" s="78" t="str">
        <f t="shared" ca="1" si="421"/>
        <v>Bb</v>
      </c>
      <c r="DO227" s="78" t="str">
        <f t="shared" ca="1" si="422"/>
        <v/>
      </c>
      <c r="DP227" s="78" t="str">
        <f t="shared" ca="1" si="423"/>
        <v/>
      </c>
      <c r="DQ227" s="78" t="str">
        <f t="shared" ca="1" si="424"/>
        <v/>
      </c>
      <c r="DR227" s="79" t="str">
        <f t="shared" ca="1" si="425"/>
        <v>C sus4/7</v>
      </c>
      <c r="DS227" s="79" t="str">
        <f t="shared" ca="1" si="426"/>
        <v>*C maj</v>
      </c>
      <c r="DT227" s="79" t="str">
        <f t="shared" ca="1" si="427"/>
        <v>F sus4/M7</v>
      </c>
      <c r="DU227" s="79" t="str">
        <f t="shared" ca="1" si="428"/>
        <v>G sus4/7</v>
      </c>
      <c r="DV227" s="79" t="str">
        <f t="shared" ca="1" si="429"/>
        <v>*E dim</v>
      </c>
      <c r="DW227" s="79" t="str">
        <f t="shared" ca="1" si="430"/>
        <v/>
      </c>
      <c r="DX227" s="79" t="str">
        <f t="shared" ca="1" si="431"/>
        <v/>
      </c>
      <c r="DY227" s="79" t="str">
        <f t="shared" ca="1" si="432"/>
        <v/>
      </c>
      <c r="DZ227" s="80">
        <f t="shared" ca="1" si="433"/>
        <v>40</v>
      </c>
      <c r="EA227" s="78">
        <f t="shared" ca="1" si="434"/>
        <v>7</v>
      </c>
    </row>
    <row r="228" spans="1:131" s="85" customFormat="1" ht="16.2" thickBot="1" x14ac:dyDescent="0.35">
      <c r="A228" s="289" t="str">
        <f t="shared" ca="1" si="398"/>
        <v/>
      </c>
      <c r="B228" s="309">
        <f t="shared" si="404"/>
        <v>220</v>
      </c>
      <c r="C228" s="310" t="s">
        <v>12</v>
      </c>
      <c r="D228" s="309" t="s">
        <v>2</v>
      </c>
      <c r="E228" s="309">
        <v>8</v>
      </c>
      <c r="F228" s="311">
        <v>1</v>
      </c>
      <c r="G228" s="311">
        <v>2</v>
      </c>
      <c r="H228" s="311">
        <v>1</v>
      </c>
      <c r="I228" s="311">
        <v>1</v>
      </c>
      <c r="J228" s="311">
        <v>1</v>
      </c>
      <c r="K228" s="311">
        <v>2</v>
      </c>
      <c r="L228" s="311">
        <v>2</v>
      </c>
      <c r="M228" s="311">
        <v>2</v>
      </c>
      <c r="N228" s="311">
        <f>SUM($F228:G228)</f>
        <v>3</v>
      </c>
      <c r="O228" s="311">
        <f>SUM($F228:H228)</f>
        <v>4</v>
      </c>
      <c r="P228" s="311">
        <f>SUM($F228:I228)</f>
        <v>5</v>
      </c>
      <c r="Q228" s="311">
        <f>SUM($F228:J228)</f>
        <v>6</v>
      </c>
      <c r="R228" s="311">
        <f>SUM($F228:K228)</f>
        <v>8</v>
      </c>
      <c r="S228" s="311">
        <f>SUM($F228:L228)</f>
        <v>10</v>
      </c>
      <c r="T228" s="311">
        <f>SUM($F228:M228)</f>
        <v>12</v>
      </c>
      <c r="U228" s="310"/>
      <c r="V228" s="309" t="str">
        <f t="shared" si="463"/>
        <v>Eb</v>
      </c>
      <c r="W228" s="309" t="str">
        <f t="shared" ca="1" si="464"/>
        <v>E</v>
      </c>
      <c r="X228" s="309" t="str">
        <f t="shared" ca="1" si="465"/>
        <v>Gb</v>
      </c>
      <c r="Y228" s="309" t="str">
        <f t="shared" ca="1" si="466"/>
        <v>G</v>
      </c>
      <c r="Z228" s="309" t="str">
        <f t="shared" ca="1" si="467"/>
        <v>Ab</v>
      </c>
      <c r="AA228" s="309" t="str">
        <f t="shared" ca="1" si="468"/>
        <v>A</v>
      </c>
      <c r="AB228" s="309" t="str">
        <f t="shared" ca="1" si="469"/>
        <v>B</v>
      </c>
      <c r="AC228" s="309" t="str">
        <f t="shared" ca="1" si="470"/>
        <v>Db</v>
      </c>
      <c r="AD228" s="310">
        <f t="shared" si="471"/>
        <v>167</v>
      </c>
      <c r="AE228" s="310">
        <f t="shared" ca="1" si="401"/>
        <v>69</v>
      </c>
      <c r="AF228" s="310">
        <f t="shared" ca="1" si="402"/>
        <v>169</v>
      </c>
      <c r="AG228" s="310">
        <f t="shared" ca="1" si="456"/>
        <v>71</v>
      </c>
      <c r="AH228" s="310">
        <f t="shared" ca="1" si="457"/>
        <v>163</v>
      </c>
      <c r="AI228" s="310">
        <f t="shared" ca="1" si="458"/>
        <v>65</v>
      </c>
      <c r="AJ228" s="310">
        <f t="shared" ca="1" si="459"/>
        <v>66</v>
      </c>
      <c r="AK228" s="310">
        <f t="shared" ca="1" si="460"/>
        <v>166</v>
      </c>
      <c r="AL228" s="294" t="str">
        <f>_xlfn.CONCAT(V228," min4")</f>
        <v>Eb min4</v>
      </c>
      <c r="AM228" s="294" t="str">
        <f t="shared" ca="1" si="482"/>
        <v>E dim</v>
      </c>
      <c r="AN228" s="301" t="str">
        <f ca="1">_xlfn.CONCAT(X227," sus2/4 - or - *",Z228," min7")</f>
        <v>Gb sus2/4 - or - *Ab min7</v>
      </c>
      <c r="AO228" s="301" t="str">
        <f ca="1">_xlfn.CONCAT("*",AA228," 7")</f>
        <v>*A 7</v>
      </c>
      <c r="AP228" s="294" t="str">
        <f ca="1">_xlfn.CONCAT(Z228," min")</f>
        <v>Ab min</v>
      </c>
      <c r="AQ228" s="294" t="str">
        <f ca="1">_xlfn.CONCAT(AA228," maj")</f>
        <v>A maj</v>
      </c>
      <c r="AR228" s="294" t="str">
        <f ca="1">_xlfn.CONCAT(AB228," maj")</f>
        <v>B maj</v>
      </c>
      <c r="AS228" s="294" t="str">
        <f t="shared" ca="1" si="483"/>
        <v>Db dim</v>
      </c>
      <c r="AT228" s="294" t="str">
        <f t="shared" ca="1" si="461"/>
        <v/>
      </c>
      <c r="AU228" s="294" t="str">
        <f t="shared" ca="1" si="462"/>
        <v/>
      </c>
      <c r="AV228" s="294" t="str">
        <f t="shared" ca="1" si="462"/>
        <v/>
      </c>
      <c r="AW228" s="294">
        <f t="shared" si="462"/>
        <v>1</v>
      </c>
      <c r="AX228" s="294" t="str">
        <f t="shared" ca="1" si="462"/>
        <v/>
      </c>
      <c r="AY228" s="294" t="str">
        <f t="shared" ca="1" si="462"/>
        <v/>
      </c>
      <c r="AZ228" s="294" t="str">
        <f t="shared" ca="1" si="462"/>
        <v/>
      </c>
      <c r="BA228" s="294">
        <f t="shared" ca="1" si="462"/>
        <v>1</v>
      </c>
      <c r="BB228" s="294" t="str">
        <f t="shared" ca="1" si="462"/>
        <v/>
      </c>
      <c r="BC228" s="294" t="str">
        <f t="shared" ca="1" si="462"/>
        <v/>
      </c>
      <c r="BD228" s="294" t="str">
        <f t="shared" ca="1" si="462"/>
        <v/>
      </c>
      <c r="BE228" s="294" t="str">
        <f t="shared" ca="1" si="462"/>
        <v/>
      </c>
      <c r="BF228" s="289">
        <f t="shared" ca="1" si="472"/>
        <v>2</v>
      </c>
      <c r="BG228" s="302">
        <f t="shared" ca="1" si="473"/>
        <v>25</v>
      </c>
      <c r="BH228" s="289" t="str">
        <f t="shared" ca="1" si="474"/>
        <v/>
      </c>
      <c r="BI228" s="289" t="str">
        <f t="shared" ca="1" si="475"/>
        <v/>
      </c>
      <c r="BJ228" s="289" t="str">
        <f t="shared" ca="1" si="476"/>
        <v/>
      </c>
      <c r="BK228" s="289" t="str">
        <f t="shared" ca="1" si="477"/>
        <v/>
      </c>
      <c r="BL228" s="289" t="str">
        <f t="shared" ca="1" si="478"/>
        <v/>
      </c>
      <c r="BM228" s="289" t="str">
        <f t="shared" ca="1" si="479"/>
        <v/>
      </c>
      <c r="BN228" s="289" t="str">
        <f t="shared" ca="1" si="480"/>
        <v/>
      </c>
      <c r="BO228" s="289" t="str">
        <f t="shared" ca="1" si="481"/>
        <v/>
      </c>
      <c r="BP228" s="289"/>
      <c r="BQ228" s="83" t="e">
        <f t="shared" ca="1" si="409"/>
        <v>#N/A</v>
      </c>
      <c r="BR228" s="82" t="e">
        <f t="shared" ca="1" si="410"/>
        <v>#N/A</v>
      </c>
      <c r="BS228" s="83" t="e">
        <f t="shared" ca="1" si="411"/>
        <v>#N/A</v>
      </c>
      <c r="BT228" s="52" t="e">
        <f t="shared" ca="1" si="412"/>
        <v>#N/A</v>
      </c>
      <c r="BU228" s="51"/>
      <c r="BV228" s="52" t="e">
        <f t="shared" ca="1" si="413"/>
        <v>#N/A</v>
      </c>
      <c r="BW228" s="84" t="e">
        <f ca="1">VLOOKUP($BJ$6,INDIRECT($BT228):$BP$861,2,FALSE)</f>
        <v>#N/A</v>
      </c>
      <c r="BX228" s="79" t="e">
        <f t="shared" ca="1" si="369"/>
        <v>#N/A</v>
      </c>
      <c r="BY228" s="78" t="e">
        <f t="shared" ca="1" si="370"/>
        <v>#N/A</v>
      </c>
      <c r="BZ228" s="78" t="e">
        <f t="shared" ca="1" si="371"/>
        <v>#N/A</v>
      </c>
      <c r="CA228" s="78" t="e">
        <f t="shared" ca="1" si="372"/>
        <v>#N/A</v>
      </c>
      <c r="CB228" s="78" t="e">
        <f t="shared" ca="1" si="373"/>
        <v>#N/A</v>
      </c>
      <c r="CC228" s="78" t="e">
        <f t="shared" ca="1" si="343"/>
        <v>#N/A</v>
      </c>
      <c r="CD228" s="78" t="e">
        <f t="shared" ca="1" si="344"/>
        <v>#N/A</v>
      </c>
      <c r="CE228" s="78" t="e">
        <f t="shared" ca="1" si="345"/>
        <v>#N/A</v>
      </c>
      <c r="CF228" s="78" t="e">
        <f t="shared" ca="1" si="346"/>
        <v>#N/A</v>
      </c>
      <c r="CG228" s="78" t="e">
        <f t="shared" ca="1" si="347"/>
        <v>#N/A</v>
      </c>
      <c r="CH228" s="79" t="e">
        <f t="shared" ca="1" si="348"/>
        <v>#N/A</v>
      </c>
      <c r="CI228" s="79" t="e">
        <f t="shared" ca="1" si="349"/>
        <v>#N/A</v>
      </c>
      <c r="CJ228" s="79" t="e">
        <f t="shared" ca="1" si="350"/>
        <v>#N/A</v>
      </c>
      <c r="CK228" s="79" t="e">
        <f t="shared" ca="1" si="351"/>
        <v>#N/A</v>
      </c>
      <c r="CL228" s="79" t="e">
        <f t="shared" ca="1" si="352"/>
        <v>#N/A</v>
      </c>
      <c r="CM228" s="79" t="e">
        <f t="shared" ca="1" si="353"/>
        <v>#N/A</v>
      </c>
      <c r="CN228" s="79" t="e">
        <f t="shared" ca="1" si="354"/>
        <v>#N/A</v>
      </c>
      <c r="CO228" s="79" t="e">
        <f t="shared" ca="1" si="355"/>
        <v>#N/A</v>
      </c>
      <c r="CP228" s="80" t="e">
        <f t="shared" ca="1" si="374"/>
        <v>#N/A</v>
      </c>
      <c r="CQ228" s="78" t="e">
        <f t="shared" ca="1" si="375"/>
        <v>#N/A</v>
      </c>
      <c r="DA228" s="81">
        <f t="shared" ca="1" si="450"/>
        <v>7</v>
      </c>
      <c r="DB228" s="82">
        <f t="shared" ca="1" si="451"/>
        <v>13</v>
      </c>
      <c r="DC228" s="83">
        <f t="shared" ca="1" si="452"/>
        <v>68</v>
      </c>
      <c r="DD228" s="52" t="str">
        <f t="shared" ca="1" si="448"/>
        <v>A77</v>
      </c>
      <c r="DE228" s="51"/>
      <c r="DF228" s="52" t="str">
        <f t="shared" ca="1" si="449"/>
        <v>A77</v>
      </c>
      <c r="DG228" s="84">
        <f ca="1">VLOOKUP($BK$6,INDIRECT($BT265):$BP$861,2,FALSE)</f>
        <v>69</v>
      </c>
      <c r="DH228" s="79" t="str">
        <f t="shared" ca="1" si="415"/>
        <v>Kumoi</v>
      </c>
      <c r="DI228" s="78" t="str">
        <f t="shared" ca="1" si="416"/>
        <v>C</v>
      </c>
      <c r="DJ228" s="78" t="str">
        <f t="shared" ca="1" si="417"/>
        <v>C</v>
      </c>
      <c r="DK228" s="78" t="str">
        <f t="shared" ca="1" si="418"/>
        <v>D</v>
      </c>
      <c r="DL228" s="78" t="str">
        <f t="shared" ca="1" si="419"/>
        <v>Eb</v>
      </c>
      <c r="DM228" s="78" t="str">
        <f t="shared" ca="1" si="420"/>
        <v>G</v>
      </c>
      <c r="DN228" s="78" t="str">
        <f t="shared" ca="1" si="421"/>
        <v>A</v>
      </c>
      <c r="DO228" s="78" t="str">
        <f t="shared" ca="1" si="422"/>
        <v/>
      </c>
      <c r="DP228" s="78" t="str">
        <f t="shared" ca="1" si="423"/>
        <v/>
      </c>
      <c r="DQ228" s="78" t="str">
        <f t="shared" ca="1" si="424"/>
        <v/>
      </c>
      <c r="DR228" s="79" t="str">
        <f t="shared" ca="1" si="425"/>
        <v>C min6 -or- *A dim</v>
      </c>
      <c r="DS228" s="79" t="str">
        <f t="shared" ca="1" si="426"/>
        <v>D sus4/7</v>
      </c>
      <c r="DT228" s="79" t="str">
        <f t="shared" ca="1" si="427"/>
        <v>*A dim</v>
      </c>
      <c r="DU228" s="79" t="str">
        <f t="shared" ca="1" si="428"/>
        <v>*C min</v>
      </c>
      <c r="DV228" s="79" t="str">
        <f t="shared" ca="1" si="429"/>
        <v>A sus4/7</v>
      </c>
      <c r="DW228" s="79" t="str">
        <f t="shared" ca="1" si="430"/>
        <v/>
      </c>
      <c r="DX228" s="79" t="str">
        <f t="shared" ca="1" si="431"/>
        <v/>
      </c>
      <c r="DY228" s="79" t="str">
        <f t="shared" ca="1" si="432"/>
        <v/>
      </c>
      <c r="DZ228" s="80">
        <f t="shared" ca="1" si="433"/>
        <v>40</v>
      </c>
      <c r="EA228" s="78">
        <f t="shared" ca="1" si="434"/>
        <v>7</v>
      </c>
    </row>
    <row r="229" spans="1:131" s="85" customFormat="1" ht="16.2" thickBot="1" x14ac:dyDescent="0.35">
      <c r="A229" s="289" t="str">
        <f t="shared" ca="1" si="398"/>
        <v/>
      </c>
      <c r="B229" s="309">
        <f t="shared" si="404"/>
        <v>221</v>
      </c>
      <c r="C229" s="310" t="s">
        <v>62</v>
      </c>
      <c r="D229" s="309" t="s">
        <v>2</v>
      </c>
      <c r="E229" s="309">
        <v>8</v>
      </c>
      <c r="F229" s="311">
        <v>1</v>
      </c>
      <c r="G229" s="311">
        <v>2</v>
      </c>
      <c r="H229" s="311">
        <v>1</v>
      </c>
      <c r="I229" s="311">
        <v>2</v>
      </c>
      <c r="J229" s="311">
        <v>1</v>
      </c>
      <c r="K229" s="311">
        <v>2</v>
      </c>
      <c r="L229" s="311">
        <v>1</v>
      </c>
      <c r="M229" s="311">
        <v>2</v>
      </c>
      <c r="N229" s="311">
        <f>SUM($F229:G229)</f>
        <v>3</v>
      </c>
      <c r="O229" s="311">
        <f>SUM($F229:H229)</f>
        <v>4</v>
      </c>
      <c r="P229" s="311">
        <f>SUM($F229:I229)</f>
        <v>6</v>
      </c>
      <c r="Q229" s="311">
        <f>SUM($F229:J229)</f>
        <v>7</v>
      </c>
      <c r="R229" s="311">
        <f>SUM($F229:K229)</f>
        <v>9</v>
      </c>
      <c r="S229" s="311">
        <f>SUM($F229:L229)</f>
        <v>10</v>
      </c>
      <c r="T229" s="311">
        <f>SUM($F229:M229)</f>
        <v>12</v>
      </c>
      <c r="U229" s="310"/>
      <c r="V229" s="309" t="str">
        <f t="shared" si="463"/>
        <v>Eb</v>
      </c>
      <c r="W229" s="309" t="str">
        <f t="shared" ca="1" si="464"/>
        <v>E</v>
      </c>
      <c r="X229" s="309" t="str">
        <f t="shared" ca="1" si="465"/>
        <v>Gb</v>
      </c>
      <c r="Y229" s="309" t="str">
        <f t="shared" ca="1" si="466"/>
        <v>G</v>
      </c>
      <c r="Z229" s="309" t="str">
        <f t="shared" ca="1" si="467"/>
        <v>A</v>
      </c>
      <c r="AA229" s="309" t="str">
        <f t="shared" ca="1" si="468"/>
        <v>Bb</v>
      </c>
      <c r="AB229" s="309" t="str">
        <f t="shared" ca="1" si="469"/>
        <v>C</v>
      </c>
      <c r="AC229" s="309" t="str">
        <f t="shared" ca="1" si="470"/>
        <v>Db</v>
      </c>
      <c r="AD229" s="310">
        <f t="shared" si="471"/>
        <v>167</v>
      </c>
      <c r="AE229" s="310">
        <f t="shared" ca="1" si="401"/>
        <v>69</v>
      </c>
      <c r="AF229" s="310">
        <f t="shared" ca="1" si="402"/>
        <v>169</v>
      </c>
      <c r="AG229" s="310">
        <f t="shared" ca="1" si="456"/>
        <v>71</v>
      </c>
      <c r="AH229" s="310">
        <f t="shared" ca="1" si="457"/>
        <v>65</v>
      </c>
      <c r="AI229" s="310">
        <f t="shared" ca="1" si="458"/>
        <v>164</v>
      </c>
      <c r="AJ229" s="310">
        <f t="shared" ca="1" si="459"/>
        <v>67</v>
      </c>
      <c r="AK229" s="310">
        <f t="shared" ca="1" si="460"/>
        <v>166</v>
      </c>
      <c r="AL229" s="294" t="str">
        <f>_xlfn.CONCAT(V229," dim")</f>
        <v>Eb dim</v>
      </c>
      <c r="AM229" s="294" t="str">
        <f t="shared" ca="1" si="482"/>
        <v>E dim</v>
      </c>
      <c r="AN229" s="294" t="str">
        <f t="shared" ref="AN229:AR230" ca="1" si="484">_xlfn.CONCAT(X229," dim")</f>
        <v>Gb dim</v>
      </c>
      <c r="AO229" s="294" t="str">
        <f t="shared" ca="1" si="484"/>
        <v>G dim</v>
      </c>
      <c r="AP229" s="294" t="str">
        <f t="shared" ca="1" si="484"/>
        <v>A dim</v>
      </c>
      <c r="AQ229" s="294" t="str">
        <f t="shared" ca="1" si="484"/>
        <v>Bb dim</v>
      </c>
      <c r="AR229" s="294" t="str">
        <f t="shared" ca="1" si="484"/>
        <v>C dim</v>
      </c>
      <c r="AS229" s="294" t="str">
        <f t="shared" ca="1" si="483"/>
        <v>Db dim</v>
      </c>
      <c r="AT229" s="294" t="str">
        <f t="shared" ca="1" si="461"/>
        <v/>
      </c>
      <c r="AU229" s="294" t="str">
        <f t="shared" ca="1" si="462"/>
        <v/>
      </c>
      <c r="AV229" s="294" t="str">
        <f t="shared" ca="1" si="462"/>
        <v/>
      </c>
      <c r="AW229" s="294">
        <f t="shared" si="462"/>
        <v>1</v>
      </c>
      <c r="AX229" s="294" t="str">
        <f t="shared" ca="1" si="462"/>
        <v/>
      </c>
      <c r="AY229" s="294" t="str">
        <f t="shared" ca="1" si="462"/>
        <v/>
      </c>
      <c r="AZ229" s="294" t="str">
        <f t="shared" ca="1" si="462"/>
        <v/>
      </c>
      <c r="BA229" s="294">
        <f t="shared" ca="1" si="462"/>
        <v>1</v>
      </c>
      <c r="BB229" s="294" t="str">
        <f t="shared" ca="1" si="462"/>
        <v/>
      </c>
      <c r="BC229" s="294" t="str">
        <f t="shared" ca="1" si="462"/>
        <v/>
      </c>
      <c r="BD229" s="294" t="str">
        <f t="shared" ca="1" si="462"/>
        <v/>
      </c>
      <c r="BE229" s="294" t="str">
        <f t="shared" ca="1" si="462"/>
        <v/>
      </c>
      <c r="BF229" s="289">
        <f t="shared" ca="1" si="472"/>
        <v>2</v>
      </c>
      <c r="BG229" s="302">
        <f t="shared" ca="1" si="473"/>
        <v>25</v>
      </c>
      <c r="BH229" s="289" t="str">
        <f t="shared" ca="1" si="474"/>
        <v/>
      </c>
      <c r="BI229" s="289" t="str">
        <f t="shared" ca="1" si="475"/>
        <v/>
      </c>
      <c r="BJ229" s="289" t="str">
        <f t="shared" ca="1" si="476"/>
        <v/>
      </c>
      <c r="BK229" s="289" t="str">
        <f t="shared" ca="1" si="477"/>
        <v/>
      </c>
      <c r="BL229" s="289" t="str">
        <f t="shared" ca="1" si="478"/>
        <v/>
      </c>
      <c r="BM229" s="289" t="str">
        <f t="shared" ca="1" si="479"/>
        <v/>
      </c>
      <c r="BN229" s="289" t="str">
        <f t="shared" ca="1" si="480"/>
        <v/>
      </c>
      <c r="BO229" s="289" t="str">
        <f t="shared" ca="1" si="481"/>
        <v/>
      </c>
      <c r="BP229" s="289"/>
      <c r="BQ229" s="83" t="e">
        <f t="shared" ca="1" si="409"/>
        <v>#N/A</v>
      </c>
      <c r="BR229" s="82" t="e">
        <f t="shared" ca="1" si="410"/>
        <v>#N/A</v>
      </c>
      <c r="BS229" s="83" t="e">
        <f t="shared" ca="1" si="411"/>
        <v>#N/A</v>
      </c>
      <c r="BT229" s="52" t="e">
        <f t="shared" ca="1" si="412"/>
        <v>#N/A</v>
      </c>
      <c r="BU229" s="51"/>
      <c r="BV229" s="52" t="e">
        <f t="shared" ca="1" si="413"/>
        <v>#N/A</v>
      </c>
      <c r="BW229" s="84" t="e">
        <f ca="1">VLOOKUP($BJ$6,INDIRECT($BT229):$BP$861,2,FALSE)</f>
        <v>#N/A</v>
      </c>
      <c r="BX229" s="79" t="e">
        <f t="shared" ca="1" si="369"/>
        <v>#N/A</v>
      </c>
      <c r="BY229" s="78" t="e">
        <f t="shared" ca="1" si="370"/>
        <v>#N/A</v>
      </c>
      <c r="BZ229" s="78" t="e">
        <f t="shared" ca="1" si="371"/>
        <v>#N/A</v>
      </c>
      <c r="CA229" s="78" t="e">
        <f t="shared" ca="1" si="372"/>
        <v>#N/A</v>
      </c>
      <c r="CB229" s="78" t="e">
        <f t="shared" ca="1" si="373"/>
        <v>#N/A</v>
      </c>
      <c r="CC229" s="78" t="e">
        <f t="shared" ca="1" si="343"/>
        <v>#N/A</v>
      </c>
      <c r="CD229" s="78" t="e">
        <f t="shared" ca="1" si="344"/>
        <v>#N/A</v>
      </c>
      <c r="CE229" s="78" t="e">
        <f t="shared" ca="1" si="345"/>
        <v>#N/A</v>
      </c>
      <c r="CF229" s="78" t="e">
        <f t="shared" ca="1" si="346"/>
        <v>#N/A</v>
      </c>
      <c r="CG229" s="78" t="e">
        <f t="shared" ca="1" si="347"/>
        <v>#N/A</v>
      </c>
      <c r="CH229" s="79" t="e">
        <f t="shared" ca="1" si="348"/>
        <v>#N/A</v>
      </c>
      <c r="CI229" s="79" t="e">
        <f t="shared" ca="1" si="349"/>
        <v>#N/A</v>
      </c>
      <c r="CJ229" s="79" t="e">
        <f t="shared" ca="1" si="350"/>
        <v>#N/A</v>
      </c>
      <c r="CK229" s="79" t="e">
        <f t="shared" ca="1" si="351"/>
        <v>#N/A</v>
      </c>
      <c r="CL229" s="79" t="e">
        <f t="shared" ca="1" si="352"/>
        <v>#N/A</v>
      </c>
      <c r="CM229" s="79" t="e">
        <f t="shared" ca="1" si="353"/>
        <v>#N/A</v>
      </c>
      <c r="CN229" s="79" t="e">
        <f t="shared" ca="1" si="354"/>
        <v>#N/A</v>
      </c>
      <c r="CO229" s="79" t="e">
        <f t="shared" ca="1" si="355"/>
        <v>#N/A</v>
      </c>
      <c r="CP229" s="80" t="e">
        <f t="shared" ca="1" si="374"/>
        <v>#N/A</v>
      </c>
      <c r="CQ229" s="78" t="e">
        <f t="shared" ca="1" si="375"/>
        <v>#N/A</v>
      </c>
      <c r="DA229" s="81">
        <f t="shared" ca="1" si="450"/>
        <v>7</v>
      </c>
      <c r="DB229" s="82">
        <f t="shared" ca="1" si="451"/>
        <v>14</v>
      </c>
      <c r="DC229" s="83">
        <f t="shared" ca="1" si="452"/>
        <v>69</v>
      </c>
      <c r="DD229" s="52" t="str">
        <f t="shared" ca="1" si="448"/>
        <v>A78</v>
      </c>
      <c r="DE229" s="51"/>
      <c r="DF229" s="52" t="str">
        <f t="shared" ca="1" si="449"/>
        <v>A78</v>
      </c>
      <c r="DG229" s="84">
        <f ca="1">VLOOKUP($BK$6,INDIRECT($BT266):$BP$861,2,FALSE)</f>
        <v>70</v>
      </c>
      <c r="DH229" s="79" t="str">
        <f t="shared" ca="1" si="415"/>
        <v>Sustained Sixth</v>
      </c>
      <c r="DI229" s="78" t="str">
        <f t="shared" ca="1" si="416"/>
        <v>C</v>
      </c>
      <c r="DJ229" s="78" t="str">
        <f t="shared" ca="1" si="417"/>
        <v>C</v>
      </c>
      <c r="DK229" s="78" t="str">
        <f t="shared" ca="1" si="418"/>
        <v>E</v>
      </c>
      <c r="DL229" s="78" t="str">
        <f t="shared" ca="1" si="419"/>
        <v>F</v>
      </c>
      <c r="DM229" s="78" t="str">
        <f t="shared" ca="1" si="420"/>
        <v>G</v>
      </c>
      <c r="DN229" s="78" t="str">
        <f t="shared" ca="1" si="421"/>
        <v>A</v>
      </c>
      <c r="DO229" s="78" t="str">
        <f t="shared" ca="1" si="422"/>
        <v/>
      </c>
      <c r="DP229" s="78" t="str">
        <f t="shared" ca="1" si="423"/>
        <v/>
      </c>
      <c r="DQ229" s="78" t="str">
        <f t="shared" ca="1" si="424"/>
        <v/>
      </c>
      <c r="DR229" s="79" t="str">
        <f t="shared" ca="1" si="425"/>
        <v>C aug</v>
      </c>
      <c r="DS229" s="79" t="str">
        <f t="shared" ca="1" si="426"/>
        <v>*C maj</v>
      </c>
      <c r="DT229" s="79" t="str">
        <f t="shared" ca="1" si="427"/>
        <v>F maj</v>
      </c>
      <c r="DU229" s="79" t="str">
        <f t="shared" ca="1" si="428"/>
        <v>G sus4/7</v>
      </c>
      <c r="DV229" s="79" t="str">
        <f t="shared" ca="1" si="429"/>
        <v>A sus7</v>
      </c>
      <c r="DW229" s="79" t="str">
        <f t="shared" ca="1" si="430"/>
        <v/>
      </c>
      <c r="DX229" s="79" t="str">
        <f t="shared" ca="1" si="431"/>
        <v/>
      </c>
      <c r="DY229" s="79" t="str">
        <f t="shared" ca="1" si="432"/>
        <v/>
      </c>
      <c r="DZ229" s="80">
        <f t="shared" ca="1" si="433"/>
        <v>40</v>
      </c>
      <c r="EA229" s="78">
        <f t="shared" ca="1" si="434"/>
        <v>7</v>
      </c>
    </row>
    <row r="230" spans="1:131" s="85" customFormat="1" ht="16.2" thickBot="1" x14ac:dyDescent="0.35">
      <c r="A230" s="289" t="str">
        <f t="shared" ca="1" si="398"/>
        <v/>
      </c>
      <c r="B230" s="309">
        <f t="shared" si="404"/>
        <v>222</v>
      </c>
      <c r="C230" s="310" t="s">
        <v>13</v>
      </c>
      <c r="D230" s="309" t="s">
        <v>2</v>
      </c>
      <c r="E230" s="309">
        <v>8</v>
      </c>
      <c r="F230" s="311">
        <v>2</v>
      </c>
      <c r="G230" s="311">
        <v>1</v>
      </c>
      <c r="H230" s="311">
        <v>2</v>
      </c>
      <c r="I230" s="311">
        <v>1</v>
      </c>
      <c r="J230" s="311">
        <v>2</v>
      </c>
      <c r="K230" s="311">
        <v>1</v>
      </c>
      <c r="L230" s="311">
        <v>2</v>
      </c>
      <c r="M230" s="311">
        <v>1</v>
      </c>
      <c r="N230" s="311">
        <f>SUM($F230:G230)</f>
        <v>3</v>
      </c>
      <c r="O230" s="311">
        <f>SUM($F230:H230)</f>
        <v>5</v>
      </c>
      <c r="P230" s="311">
        <f>SUM($F230:I230)</f>
        <v>6</v>
      </c>
      <c r="Q230" s="311">
        <f>SUM($F230:J230)</f>
        <v>8</v>
      </c>
      <c r="R230" s="311">
        <f>SUM($F230:K230)</f>
        <v>9</v>
      </c>
      <c r="S230" s="311">
        <f>SUM($F230:L230)</f>
        <v>11</v>
      </c>
      <c r="T230" s="311">
        <f>SUM($F230:M230)</f>
        <v>12</v>
      </c>
      <c r="U230" s="310"/>
      <c r="V230" s="309" t="str">
        <f t="shared" si="463"/>
        <v>Eb</v>
      </c>
      <c r="W230" s="309" t="str">
        <f t="shared" ca="1" si="464"/>
        <v>F</v>
      </c>
      <c r="X230" s="309" t="str">
        <f t="shared" ca="1" si="465"/>
        <v>Gb</v>
      </c>
      <c r="Y230" s="309" t="str">
        <f t="shared" ca="1" si="466"/>
        <v>Ab</v>
      </c>
      <c r="Z230" s="309" t="str">
        <f t="shared" ca="1" si="467"/>
        <v>A</v>
      </c>
      <c r="AA230" s="309" t="str">
        <f t="shared" ca="1" si="468"/>
        <v>B</v>
      </c>
      <c r="AB230" s="309" t="str">
        <f t="shared" ca="1" si="469"/>
        <v>C</v>
      </c>
      <c r="AC230" s="309" t="str">
        <f t="shared" ca="1" si="470"/>
        <v>D</v>
      </c>
      <c r="AD230" s="310">
        <f t="shared" si="471"/>
        <v>167</v>
      </c>
      <c r="AE230" s="310">
        <f t="shared" ca="1" si="401"/>
        <v>70</v>
      </c>
      <c r="AF230" s="310">
        <f t="shared" ca="1" si="402"/>
        <v>169</v>
      </c>
      <c r="AG230" s="310">
        <f t="shared" ca="1" si="456"/>
        <v>163</v>
      </c>
      <c r="AH230" s="310">
        <f t="shared" ca="1" si="457"/>
        <v>65</v>
      </c>
      <c r="AI230" s="310">
        <f t="shared" ca="1" si="458"/>
        <v>66</v>
      </c>
      <c r="AJ230" s="310">
        <f t="shared" ca="1" si="459"/>
        <v>67</v>
      </c>
      <c r="AK230" s="310">
        <f t="shared" ca="1" si="460"/>
        <v>68</v>
      </c>
      <c r="AL230" s="294" t="str">
        <f>_xlfn.CONCAT(V230," dim")</f>
        <v>Eb dim</v>
      </c>
      <c r="AM230" s="294" t="str">
        <f t="shared" ca="1" si="482"/>
        <v>F dim</v>
      </c>
      <c r="AN230" s="294" t="str">
        <f t="shared" ca="1" si="484"/>
        <v>Gb dim</v>
      </c>
      <c r="AO230" s="294" t="str">
        <f t="shared" ca="1" si="484"/>
        <v>Ab dim</v>
      </c>
      <c r="AP230" s="294" t="str">
        <f t="shared" ca="1" si="484"/>
        <v>A dim</v>
      </c>
      <c r="AQ230" s="294" t="str">
        <f t="shared" ca="1" si="484"/>
        <v>B dim</v>
      </c>
      <c r="AR230" s="294" t="str">
        <f t="shared" ca="1" si="484"/>
        <v>C dim</v>
      </c>
      <c r="AS230" s="294" t="str">
        <f t="shared" ca="1" si="483"/>
        <v>D dim</v>
      </c>
      <c r="AT230" s="294" t="str">
        <f t="shared" ref="AT230:BE231" ca="1" si="485">IF(AT$9=$AD230,1,IF(AT$9=$AE230,1,IF(AT$9=$AF230,1,IF(AT$9=$AG230,1,IF(AT$9=$AH230,1,IF(AT$9=$AI230,1,IF(AT$9=$AJ230,1,IF(AT$9=$AK230,1,""))))))))</f>
        <v/>
      </c>
      <c r="AU230" s="294" t="str">
        <f t="shared" ca="1" si="485"/>
        <v/>
      </c>
      <c r="AV230" s="294" t="str">
        <f t="shared" ca="1" si="485"/>
        <v/>
      </c>
      <c r="AW230" s="294">
        <f t="shared" si="485"/>
        <v>1</v>
      </c>
      <c r="AX230" s="294" t="str">
        <f t="shared" ca="1" si="485"/>
        <v/>
      </c>
      <c r="AY230" s="294">
        <f t="shared" ca="1" si="485"/>
        <v>1</v>
      </c>
      <c r="AZ230" s="294" t="str">
        <f t="shared" ca="1" si="485"/>
        <v/>
      </c>
      <c r="BA230" s="294" t="str">
        <f t="shared" ca="1" si="485"/>
        <v/>
      </c>
      <c r="BB230" s="294" t="str">
        <f t="shared" ca="1" si="485"/>
        <v/>
      </c>
      <c r="BC230" s="294" t="str">
        <f t="shared" ca="1" si="485"/>
        <v/>
      </c>
      <c r="BD230" s="294" t="str">
        <f t="shared" ca="1" si="485"/>
        <v/>
      </c>
      <c r="BE230" s="294" t="str">
        <f t="shared" ca="1" si="485"/>
        <v/>
      </c>
      <c r="BF230" s="289">
        <f t="shared" ca="1" si="472"/>
        <v>2</v>
      </c>
      <c r="BG230" s="302">
        <f t="shared" ca="1" si="473"/>
        <v>25</v>
      </c>
      <c r="BH230" s="289" t="str">
        <f t="shared" ca="1" si="474"/>
        <v/>
      </c>
      <c r="BI230" s="289" t="str">
        <f t="shared" ca="1" si="475"/>
        <v/>
      </c>
      <c r="BJ230" s="289" t="str">
        <f t="shared" ca="1" si="476"/>
        <v/>
      </c>
      <c r="BK230" s="289" t="str">
        <f t="shared" ca="1" si="477"/>
        <v/>
      </c>
      <c r="BL230" s="289" t="str">
        <f t="shared" ca="1" si="478"/>
        <v/>
      </c>
      <c r="BM230" s="289" t="str">
        <f t="shared" ca="1" si="479"/>
        <v/>
      </c>
      <c r="BN230" s="289" t="str">
        <f t="shared" ca="1" si="480"/>
        <v/>
      </c>
      <c r="BO230" s="289" t="str">
        <f t="shared" ca="1" si="481"/>
        <v/>
      </c>
      <c r="BP230" s="289"/>
      <c r="BQ230" s="83" t="e">
        <f t="shared" ca="1" si="409"/>
        <v>#N/A</v>
      </c>
      <c r="BR230" s="82" t="e">
        <f t="shared" ca="1" si="410"/>
        <v>#N/A</v>
      </c>
      <c r="BS230" s="83" t="e">
        <f t="shared" ca="1" si="411"/>
        <v>#N/A</v>
      </c>
      <c r="BT230" s="52" t="e">
        <f t="shared" ca="1" si="412"/>
        <v>#N/A</v>
      </c>
      <c r="BU230" s="51"/>
      <c r="BV230" s="52" t="e">
        <f t="shared" ca="1" si="413"/>
        <v>#N/A</v>
      </c>
      <c r="BW230" s="84" t="e">
        <f ca="1">VLOOKUP($BJ$6,INDIRECT($BT230):$BP$861,2,FALSE)</f>
        <v>#N/A</v>
      </c>
      <c r="BX230" s="79" t="e">
        <f t="shared" ca="1" si="369"/>
        <v>#N/A</v>
      </c>
      <c r="BY230" s="78" t="e">
        <f t="shared" ca="1" si="370"/>
        <v>#N/A</v>
      </c>
      <c r="BZ230" s="78" t="e">
        <f t="shared" ca="1" si="371"/>
        <v>#N/A</v>
      </c>
      <c r="CA230" s="78" t="e">
        <f t="shared" ca="1" si="372"/>
        <v>#N/A</v>
      </c>
      <c r="CB230" s="78" t="e">
        <f t="shared" ca="1" si="373"/>
        <v>#N/A</v>
      </c>
      <c r="CC230" s="78" t="e">
        <f t="shared" ca="1" si="343"/>
        <v>#N/A</v>
      </c>
      <c r="CD230" s="78" t="e">
        <f t="shared" ca="1" si="344"/>
        <v>#N/A</v>
      </c>
      <c r="CE230" s="78" t="e">
        <f t="shared" ca="1" si="345"/>
        <v>#N/A</v>
      </c>
      <c r="CF230" s="78" t="e">
        <f t="shared" ca="1" si="346"/>
        <v>#N/A</v>
      </c>
      <c r="CG230" s="78" t="e">
        <f t="shared" ca="1" si="347"/>
        <v>#N/A</v>
      </c>
      <c r="CH230" s="79" t="e">
        <f t="shared" ca="1" si="348"/>
        <v>#N/A</v>
      </c>
      <c r="CI230" s="79" t="e">
        <f t="shared" ca="1" si="349"/>
        <v>#N/A</v>
      </c>
      <c r="CJ230" s="79" t="e">
        <f t="shared" ca="1" si="350"/>
        <v>#N/A</v>
      </c>
      <c r="CK230" s="79" t="e">
        <f t="shared" ca="1" si="351"/>
        <v>#N/A</v>
      </c>
      <c r="CL230" s="79" t="e">
        <f t="shared" ca="1" si="352"/>
        <v>#N/A</v>
      </c>
      <c r="CM230" s="79" t="e">
        <f t="shared" ca="1" si="353"/>
        <v>#N/A</v>
      </c>
      <c r="CN230" s="79" t="e">
        <f t="shared" ca="1" si="354"/>
        <v>#N/A</v>
      </c>
      <c r="CO230" s="79" t="e">
        <f t="shared" ca="1" si="355"/>
        <v>#N/A</v>
      </c>
      <c r="CP230" s="80" t="e">
        <f t="shared" ca="1" si="374"/>
        <v>#N/A</v>
      </c>
      <c r="CQ230" s="78" t="e">
        <f t="shared" ca="1" si="375"/>
        <v>#N/A</v>
      </c>
      <c r="DA230" s="81">
        <f t="shared" ca="1" si="450"/>
        <v>7</v>
      </c>
      <c r="DB230" s="82">
        <f t="shared" ca="1" si="451"/>
        <v>15</v>
      </c>
      <c r="DC230" s="83">
        <f t="shared" ca="1" si="452"/>
        <v>70</v>
      </c>
      <c r="DD230" s="52" t="str">
        <f t="shared" ca="1" si="448"/>
        <v>A79</v>
      </c>
      <c r="DE230" s="51"/>
      <c r="DF230" s="52" t="str">
        <f t="shared" ca="1" si="449"/>
        <v>A89</v>
      </c>
      <c r="DG230" s="84">
        <f ca="1">VLOOKUP($BK$6,INDIRECT($BT267):$BP$861,2,FALSE)</f>
        <v>81</v>
      </c>
      <c r="DH230" s="79" t="str">
        <f t="shared" ca="1" si="415"/>
        <v>Ichikosucho</v>
      </c>
      <c r="DI230" s="78" t="str">
        <f t="shared" ca="1" si="416"/>
        <v>Db</v>
      </c>
      <c r="DJ230" s="78" t="str">
        <f t="shared" ca="1" si="417"/>
        <v>Db</v>
      </c>
      <c r="DK230" s="78" t="str">
        <f t="shared" ca="1" si="418"/>
        <v>Eb</v>
      </c>
      <c r="DL230" s="78" t="str">
        <f t="shared" ca="1" si="419"/>
        <v>F</v>
      </c>
      <c r="DM230" s="78" t="str">
        <f t="shared" ca="1" si="420"/>
        <v>Gb</v>
      </c>
      <c r="DN230" s="78" t="str">
        <f t="shared" ca="1" si="421"/>
        <v>G</v>
      </c>
      <c r="DO230" s="78" t="str">
        <f t="shared" ca="1" si="422"/>
        <v>Ab</v>
      </c>
      <c r="DP230" s="78" t="str">
        <f t="shared" ca="1" si="423"/>
        <v>Bb</v>
      </c>
      <c r="DQ230" s="78" t="str">
        <f t="shared" ca="1" si="424"/>
        <v>C</v>
      </c>
      <c r="DR230" s="79" t="str">
        <f t="shared" ca="1" si="425"/>
        <v>Db alt b</v>
      </c>
      <c r="DS230" s="79" t="str">
        <f t="shared" ca="1" si="426"/>
        <v>Eb min4</v>
      </c>
      <c r="DT230" s="79" t="str">
        <f t="shared" ca="1" si="427"/>
        <v>F sus2/4 -or- *G min7</v>
      </c>
      <c r="DU230" s="79" t="str">
        <f t="shared" ca="1" si="428"/>
        <v>Gb sus2/4 -or- *Ab min7</v>
      </c>
      <c r="DV230" s="79" t="str">
        <f t="shared" ca="1" si="429"/>
        <v>G dim</v>
      </c>
      <c r="DW230" s="79" t="str">
        <f t="shared" ca="1" si="430"/>
        <v>Ab maj</v>
      </c>
      <c r="DX230" s="79" t="str">
        <f t="shared" ca="1" si="431"/>
        <v>Bb min</v>
      </c>
      <c r="DY230" s="79" t="str">
        <f t="shared" ca="1" si="432"/>
        <v>C dim</v>
      </c>
      <c r="DZ230" s="80">
        <f t="shared" ca="1" si="433"/>
        <v>37.5</v>
      </c>
      <c r="EA230" s="78">
        <f t="shared" ca="1" si="434"/>
        <v>7</v>
      </c>
    </row>
    <row r="231" spans="1:131" s="85" customFormat="1" ht="16.2" thickBot="1" x14ac:dyDescent="0.35">
      <c r="A231" s="289">
        <f t="shared" ca="1" si="398"/>
        <v>7</v>
      </c>
      <c r="B231" s="309">
        <f t="shared" si="404"/>
        <v>223</v>
      </c>
      <c r="C231" s="310" t="s">
        <v>14</v>
      </c>
      <c r="D231" s="309" t="s">
        <v>2</v>
      </c>
      <c r="E231" s="309">
        <v>8</v>
      </c>
      <c r="F231" s="311">
        <v>2</v>
      </c>
      <c r="G231" s="311">
        <v>2</v>
      </c>
      <c r="H231" s="311">
        <v>1</v>
      </c>
      <c r="I231" s="311">
        <v>1</v>
      </c>
      <c r="J231" s="311">
        <v>1</v>
      </c>
      <c r="K231" s="311">
        <v>2</v>
      </c>
      <c r="L231" s="311">
        <v>2</v>
      </c>
      <c r="M231" s="311">
        <v>1</v>
      </c>
      <c r="N231" s="311">
        <f>SUM($F231:G231)</f>
        <v>4</v>
      </c>
      <c r="O231" s="311">
        <f>SUM($F231:H231)</f>
        <v>5</v>
      </c>
      <c r="P231" s="311">
        <f>SUM($F231:I231)</f>
        <v>6</v>
      </c>
      <c r="Q231" s="311">
        <f>SUM($F231:J231)</f>
        <v>7</v>
      </c>
      <c r="R231" s="311">
        <f>SUM($F231:K231)</f>
        <v>9</v>
      </c>
      <c r="S231" s="311">
        <f>SUM($F231:L231)</f>
        <v>11</v>
      </c>
      <c r="T231" s="311">
        <f>SUM($F231:M231)</f>
        <v>12</v>
      </c>
      <c r="U231" s="310"/>
      <c r="V231" s="309" t="str">
        <f t="shared" si="463"/>
        <v>Eb</v>
      </c>
      <c r="W231" s="309" t="str">
        <f t="shared" ca="1" si="464"/>
        <v>F</v>
      </c>
      <c r="X231" s="309" t="str">
        <f t="shared" ca="1" si="465"/>
        <v>G</v>
      </c>
      <c r="Y231" s="309" t="str">
        <f t="shared" ca="1" si="466"/>
        <v>Ab</v>
      </c>
      <c r="Z231" s="309" t="str">
        <f t="shared" ca="1" si="467"/>
        <v>A</v>
      </c>
      <c r="AA231" s="309" t="str">
        <f t="shared" ca="1" si="468"/>
        <v>Bb</v>
      </c>
      <c r="AB231" s="309" t="str">
        <f t="shared" ca="1" si="469"/>
        <v>C</v>
      </c>
      <c r="AC231" s="309" t="str">
        <f t="shared" ca="1" si="470"/>
        <v>D</v>
      </c>
      <c r="AD231" s="310">
        <f t="shared" si="471"/>
        <v>167</v>
      </c>
      <c r="AE231" s="310">
        <f t="shared" ca="1" si="401"/>
        <v>70</v>
      </c>
      <c r="AF231" s="310">
        <f t="shared" ca="1" si="402"/>
        <v>71</v>
      </c>
      <c r="AG231" s="310">
        <f t="shared" ca="1" si="456"/>
        <v>163</v>
      </c>
      <c r="AH231" s="310">
        <f t="shared" ca="1" si="457"/>
        <v>65</v>
      </c>
      <c r="AI231" s="310">
        <f t="shared" ca="1" si="458"/>
        <v>164</v>
      </c>
      <c r="AJ231" s="310">
        <f t="shared" ca="1" si="459"/>
        <v>67</v>
      </c>
      <c r="AK231" s="310">
        <f t="shared" ca="1" si="460"/>
        <v>68</v>
      </c>
      <c r="AL231" s="294" t="str">
        <f>_xlfn.CONCAT(V231," alt b")</f>
        <v>Eb alt b</v>
      </c>
      <c r="AM231" s="294" t="str">
        <f ca="1">_xlfn.CONCAT(W231," min4")</f>
        <v>F min4</v>
      </c>
      <c r="AN231" s="301" t="str">
        <f ca="1">_xlfn.CONCAT(X231," sus2/4 -or- *",Z231," min7")</f>
        <v>G sus2/4 -or- *A min7</v>
      </c>
      <c r="AO231" s="301" t="str">
        <f ca="1">_xlfn.CONCAT(Y231," sus2/4 -or- *",AA231," min7")</f>
        <v>Ab sus2/4 -or- *Bb min7</v>
      </c>
      <c r="AP231" s="294" t="str">
        <f ca="1">_xlfn.CONCAT(Z231," dim")</f>
        <v>A dim</v>
      </c>
      <c r="AQ231" s="294" t="str">
        <f ca="1">_xlfn.CONCAT(AA231," maj")</f>
        <v>Bb maj</v>
      </c>
      <c r="AR231" s="294" t="str">
        <f ca="1">_xlfn.CONCAT(AB231," min")</f>
        <v>C min</v>
      </c>
      <c r="AS231" s="294" t="str">
        <f t="shared" ca="1" si="483"/>
        <v>D dim</v>
      </c>
      <c r="AT231" s="294" t="str">
        <f t="shared" ca="1" si="485"/>
        <v/>
      </c>
      <c r="AU231" s="294" t="str">
        <f t="shared" ca="1" si="485"/>
        <v/>
      </c>
      <c r="AV231" s="294" t="str">
        <f t="shared" ca="1" si="485"/>
        <v/>
      </c>
      <c r="AW231" s="294">
        <f t="shared" si="485"/>
        <v>1</v>
      </c>
      <c r="AX231" s="294" t="str">
        <f t="shared" ca="1" si="485"/>
        <v/>
      </c>
      <c r="AY231" s="294">
        <f t="shared" ca="1" si="485"/>
        <v>1</v>
      </c>
      <c r="AZ231" s="294" t="str">
        <f t="shared" ca="1" si="485"/>
        <v/>
      </c>
      <c r="BA231" s="294">
        <f t="shared" ca="1" si="485"/>
        <v>1</v>
      </c>
      <c r="BB231" s="294" t="str">
        <f t="shared" ca="1" si="485"/>
        <v/>
      </c>
      <c r="BC231" s="294" t="str">
        <f t="shared" ca="1" si="485"/>
        <v/>
      </c>
      <c r="BD231" s="294" t="str">
        <f t="shared" ca="1" si="485"/>
        <v/>
      </c>
      <c r="BE231" s="294" t="str">
        <f t="shared" ca="1" si="485"/>
        <v/>
      </c>
      <c r="BF231" s="289">
        <f t="shared" ca="1" si="472"/>
        <v>3</v>
      </c>
      <c r="BG231" s="302">
        <f t="shared" ca="1" si="473"/>
        <v>37.5</v>
      </c>
      <c r="BH231" s="289">
        <f t="shared" ca="1" si="474"/>
        <v>7</v>
      </c>
      <c r="BI231" s="289" t="str">
        <f t="shared" ca="1" si="475"/>
        <v/>
      </c>
      <c r="BJ231" s="289" t="str">
        <f t="shared" ca="1" si="476"/>
        <v/>
      </c>
      <c r="BK231" s="289" t="str">
        <f t="shared" ca="1" si="477"/>
        <v/>
      </c>
      <c r="BL231" s="289" t="str">
        <f t="shared" ca="1" si="478"/>
        <v/>
      </c>
      <c r="BM231" s="289" t="str">
        <f t="shared" ca="1" si="479"/>
        <v/>
      </c>
      <c r="BN231" s="289" t="str">
        <f t="shared" ca="1" si="480"/>
        <v/>
      </c>
      <c r="BO231" s="289">
        <f t="shared" ca="1" si="481"/>
        <v>1</v>
      </c>
      <c r="BP231" s="289"/>
      <c r="BQ231" s="83" t="e">
        <f t="shared" ca="1" si="409"/>
        <v>#N/A</v>
      </c>
      <c r="BR231" s="82" t="e">
        <f t="shared" ca="1" si="410"/>
        <v>#N/A</v>
      </c>
      <c r="BS231" s="83" t="e">
        <f t="shared" ca="1" si="411"/>
        <v>#N/A</v>
      </c>
      <c r="BT231" s="52" t="e">
        <f t="shared" ca="1" si="412"/>
        <v>#N/A</v>
      </c>
      <c r="BU231" s="51"/>
      <c r="BV231" s="52" t="e">
        <f t="shared" ca="1" si="413"/>
        <v>#N/A</v>
      </c>
      <c r="BW231" s="84" t="e">
        <f ca="1">VLOOKUP($BJ$6,INDIRECT($BT231):$BP$861,2,FALSE)</f>
        <v>#N/A</v>
      </c>
      <c r="BX231" s="79" t="e">
        <f t="shared" ca="1" si="369"/>
        <v>#N/A</v>
      </c>
      <c r="BY231" s="78" t="e">
        <f t="shared" ca="1" si="370"/>
        <v>#N/A</v>
      </c>
      <c r="BZ231" s="78" t="e">
        <f t="shared" ca="1" si="371"/>
        <v>#N/A</v>
      </c>
      <c r="CA231" s="78" t="e">
        <f t="shared" ca="1" si="372"/>
        <v>#N/A</v>
      </c>
      <c r="CB231" s="78" t="e">
        <f t="shared" ca="1" si="373"/>
        <v>#N/A</v>
      </c>
      <c r="CC231" s="78" t="e">
        <f t="shared" ca="1" si="343"/>
        <v>#N/A</v>
      </c>
      <c r="CD231" s="78" t="e">
        <f t="shared" ca="1" si="344"/>
        <v>#N/A</v>
      </c>
      <c r="CE231" s="78" t="e">
        <f t="shared" ca="1" si="345"/>
        <v>#N/A</v>
      </c>
      <c r="CF231" s="78" t="e">
        <f t="shared" ca="1" si="346"/>
        <v>#N/A</v>
      </c>
      <c r="CG231" s="78" t="e">
        <f t="shared" ca="1" si="347"/>
        <v>#N/A</v>
      </c>
      <c r="CH231" s="79" t="e">
        <f t="shared" ca="1" si="348"/>
        <v>#N/A</v>
      </c>
      <c r="CI231" s="79" t="e">
        <f t="shared" ca="1" si="349"/>
        <v>#N/A</v>
      </c>
      <c r="CJ231" s="79" t="e">
        <f t="shared" ca="1" si="350"/>
        <v>#N/A</v>
      </c>
      <c r="CK231" s="79" t="e">
        <f t="shared" ca="1" si="351"/>
        <v>#N/A</v>
      </c>
      <c r="CL231" s="79" t="e">
        <f t="shared" ca="1" si="352"/>
        <v>#N/A</v>
      </c>
      <c r="CM231" s="79" t="e">
        <f t="shared" ca="1" si="353"/>
        <v>#N/A</v>
      </c>
      <c r="CN231" s="79" t="e">
        <f t="shared" ca="1" si="354"/>
        <v>#N/A</v>
      </c>
      <c r="CO231" s="79" t="e">
        <f t="shared" ca="1" si="355"/>
        <v>#N/A</v>
      </c>
      <c r="CP231" s="80" t="e">
        <f t="shared" ca="1" si="374"/>
        <v>#N/A</v>
      </c>
      <c r="CQ231" s="78" t="e">
        <f t="shared" ca="1" si="375"/>
        <v>#N/A</v>
      </c>
      <c r="DA231" s="81">
        <f t="shared" ca="1" si="450"/>
        <v>7</v>
      </c>
      <c r="DB231" s="82">
        <f t="shared" ca="1" si="451"/>
        <v>16</v>
      </c>
      <c r="DC231" s="83">
        <f t="shared" ca="1" si="452"/>
        <v>81</v>
      </c>
      <c r="DD231" s="52" t="str">
        <f t="shared" ca="1" si="448"/>
        <v>A90</v>
      </c>
      <c r="DE231" s="51"/>
      <c r="DF231" s="52" t="str">
        <f t="shared" ca="1" si="449"/>
        <v>A130</v>
      </c>
      <c r="DG231" s="84">
        <f ca="1">VLOOKUP($BK$6,INDIRECT($BT268):$BP$861,2,FALSE)</f>
        <v>122</v>
      </c>
      <c r="DH231" s="79" t="str">
        <f t="shared" ca="1" si="415"/>
        <v xml:space="preserve"> Country/Gospel</v>
      </c>
      <c r="DI231" s="78" t="str">
        <f t="shared" ca="1" si="416"/>
        <v>Db</v>
      </c>
      <c r="DJ231" s="78" t="str">
        <f t="shared" ca="1" si="417"/>
        <v>Db</v>
      </c>
      <c r="DK231" s="78" t="str">
        <f t="shared" ca="1" si="418"/>
        <v>Eb</v>
      </c>
      <c r="DL231" s="78" t="str">
        <f t="shared" ca="1" si="419"/>
        <v>E</v>
      </c>
      <c r="DM231" s="78" t="str">
        <f t="shared" ca="1" si="420"/>
        <v>F</v>
      </c>
      <c r="DN231" s="78" t="str">
        <f t="shared" ca="1" si="421"/>
        <v>Ab</v>
      </c>
      <c r="DO231" s="78" t="str">
        <f t="shared" ca="1" si="422"/>
        <v>Bb</v>
      </c>
      <c r="DP231" s="78" t="str">
        <f t="shared" ca="1" si="423"/>
        <v/>
      </c>
      <c r="DQ231" s="78" t="str">
        <f t="shared" ca="1" si="424"/>
        <v/>
      </c>
      <c r="DR231" s="79" t="str">
        <f t="shared" ca="1" si="425"/>
        <v>Db min</v>
      </c>
      <c r="DS231" s="79" t="str">
        <f t="shared" ca="1" si="426"/>
        <v>Eb sus2</v>
      </c>
      <c r="DT231" s="79" t="str">
        <f t="shared" ca="1" si="427"/>
        <v>*Db min</v>
      </c>
      <c r="DU231" s="79" t="str">
        <f t="shared" ca="1" si="428"/>
        <v>*Bb min</v>
      </c>
      <c r="DV231" s="79" t="str">
        <f t="shared" ca="1" si="429"/>
        <v>*Db min</v>
      </c>
      <c r="DW231" s="79" t="str">
        <f t="shared" ca="1" si="430"/>
        <v>Bb sus4</v>
      </c>
      <c r="DX231" s="79" t="str">
        <f t="shared" ca="1" si="431"/>
        <v/>
      </c>
      <c r="DY231" s="79" t="str">
        <f t="shared" ca="1" si="432"/>
        <v/>
      </c>
      <c r="DZ231" s="80">
        <f t="shared" ca="1" si="433"/>
        <v>33.333333333333329</v>
      </c>
      <c r="EA231" s="78">
        <f t="shared" ca="1" si="434"/>
        <v>7</v>
      </c>
    </row>
    <row r="232" spans="1:131" s="85" customFormat="1" ht="16.2" thickBot="1" x14ac:dyDescent="0.35">
      <c r="A232" s="289">
        <f t="shared" ca="1" si="398"/>
        <v>6</v>
      </c>
      <c r="B232" s="309">
        <f t="shared" si="404"/>
        <v>224</v>
      </c>
      <c r="C232" s="310" t="s">
        <v>81</v>
      </c>
      <c r="D232" s="309" t="s">
        <v>2</v>
      </c>
      <c r="E232" s="309">
        <v>7</v>
      </c>
      <c r="F232" s="311">
        <v>2</v>
      </c>
      <c r="G232" s="311">
        <v>2</v>
      </c>
      <c r="H232" s="311">
        <v>1</v>
      </c>
      <c r="I232" s="311">
        <v>2</v>
      </c>
      <c r="J232" s="311">
        <v>2</v>
      </c>
      <c r="K232" s="311">
        <v>2</v>
      </c>
      <c r="L232" s="311">
        <v>1</v>
      </c>
      <c r="M232" s="311"/>
      <c r="N232" s="311">
        <f>SUM($F232:G232)</f>
        <v>4</v>
      </c>
      <c r="O232" s="311">
        <f>SUM($F232:H232)</f>
        <v>5</v>
      </c>
      <c r="P232" s="311">
        <f>SUM($F232:I232)</f>
        <v>7</v>
      </c>
      <c r="Q232" s="311">
        <f>SUM($F232:J232)</f>
        <v>9</v>
      </c>
      <c r="R232" s="311">
        <f>SUM($F232:K232)</f>
        <v>11</v>
      </c>
      <c r="S232" s="311">
        <f>SUM($F232:L232)</f>
        <v>12</v>
      </c>
      <c r="T232" s="311"/>
      <c r="U232" s="310"/>
      <c r="V232" s="309" t="str">
        <f t="shared" si="463"/>
        <v>Eb</v>
      </c>
      <c r="W232" s="309" t="str">
        <f t="shared" ca="1" si="464"/>
        <v>F</v>
      </c>
      <c r="X232" s="309" t="str">
        <f t="shared" ref="X232:X270" ca="1" si="486">OFFSET($G$6,0,N232,1,1)</f>
        <v>G</v>
      </c>
      <c r="Y232" s="309" t="str">
        <f t="shared" ref="Y232:Y270" ca="1" si="487">OFFSET($G$6,0,O232,1,1)</f>
        <v>Ab</v>
      </c>
      <c r="Z232" s="309" t="str">
        <f t="shared" ref="Z232:Z270" ca="1" si="488">OFFSET($G$6,0,P232,1,1)</f>
        <v>Bb</v>
      </c>
      <c r="AA232" s="309" t="str">
        <f t="shared" ref="AA232:AA270" ca="1" si="489">OFFSET($G$6,0,Q232,1,1)</f>
        <v>C</v>
      </c>
      <c r="AB232" s="309" t="str">
        <f t="shared" ref="AB232:AB270" ca="1" si="490">OFFSET($G$6,0,R232,1,1)</f>
        <v>D</v>
      </c>
      <c r="AC232" s="309"/>
      <c r="AD232" s="310">
        <f t="shared" si="471"/>
        <v>167</v>
      </c>
      <c r="AE232" s="310">
        <f t="shared" ca="1" si="401"/>
        <v>70</v>
      </c>
      <c r="AF232" s="310">
        <f t="shared" ca="1" si="402"/>
        <v>71</v>
      </c>
      <c r="AG232" s="310">
        <f t="shared" ca="1" si="456"/>
        <v>163</v>
      </c>
      <c r="AH232" s="310">
        <f t="shared" ca="1" si="457"/>
        <v>164</v>
      </c>
      <c r="AI232" s="310">
        <f t="shared" ca="1" si="458"/>
        <v>67</v>
      </c>
      <c r="AJ232" s="310">
        <f t="shared" ca="1" si="459"/>
        <v>68</v>
      </c>
      <c r="AK232" s="310"/>
      <c r="AL232" s="294" t="str">
        <f>_xlfn.CONCAT(V232," maj")</f>
        <v>Eb maj</v>
      </c>
      <c r="AM232" s="294" t="str">
        <f ca="1">_xlfn.CONCAT(W232," min")</f>
        <v>F min</v>
      </c>
      <c r="AN232" s="294" t="str">
        <f ca="1">_xlfn.CONCAT(X232," min")</f>
        <v>G min</v>
      </c>
      <c r="AO232" s="294" t="str">
        <f ca="1">_xlfn.CONCAT(Y232," maj")</f>
        <v>Ab maj</v>
      </c>
      <c r="AP232" s="294" t="str">
        <f ca="1">_xlfn.CONCAT(Z232," maj")</f>
        <v>Bb maj</v>
      </c>
      <c r="AQ232" s="294" t="str">
        <f ca="1">_xlfn.CONCAT(AA232," min")</f>
        <v>C min</v>
      </c>
      <c r="AR232" s="294" t="str">
        <f ca="1">_xlfn.CONCAT(AB232," dim")</f>
        <v>D dim</v>
      </c>
      <c r="AS232" s="294"/>
      <c r="AT232" s="294" t="str">
        <f ca="1">IF(AT$9=$AD232,1,IF(AT$9=$AE232,1,IF(AT$9=$AF232,1,IF(AT$9=$AG232,1,IF(AT$9=$AH232,1,IF(AT$9=$AI232,1,IF(AT$9=$AJ232,1,"")))))))</f>
        <v/>
      </c>
      <c r="AU232" s="294" t="str">
        <f t="shared" ref="AU232:BE247" ca="1" si="491">IF(AU$9=$AD232,1,IF(AU$9=$AE232,1,IF(AU$9=$AF232,1,IF(AU$9=$AG232,1,IF(AU$9=$AH232,1,IF(AU$9=$AI232,1,IF(AU$9=$AJ232,1,"")))))))</f>
        <v/>
      </c>
      <c r="AV232" s="294" t="str">
        <f t="shared" ca="1" si="491"/>
        <v/>
      </c>
      <c r="AW232" s="294">
        <f t="shared" si="491"/>
        <v>1</v>
      </c>
      <c r="AX232" s="294" t="str">
        <f t="shared" ca="1" si="491"/>
        <v/>
      </c>
      <c r="AY232" s="294">
        <f t="shared" ca="1" si="491"/>
        <v>1</v>
      </c>
      <c r="AZ232" s="294" t="str">
        <f t="shared" ca="1" si="491"/>
        <v/>
      </c>
      <c r="BA232" s="294">
        <f t="shared" ca="1" si="491"/>
        <v>1</v>
      </c>
      <c r="BB232" s="294" t="str">
        <f t="shared" ca="1" si="491"/>
        <v/>
      </c>
      <c r="BC232" s="294" t="str">
        <f t="shared" ca="1" si="491"/>
        <v/>
      </c>
      <c r="BD232" s="294" t="str">
        <f t="shared" ca="1" si="491"/>
        <v/>
      </c>
      <c r="BE232" s="294" t="str">
        <f t="shared" ca="1" si="491"/>
        <v/>
      </c>
      <c r="BF232" s="289">
        <f t="shared" ca="1" si="472"/>
        <v>3</v>
      </c>
      <c r="BG232" s="302">
        <f t="shared" ca="1" si="473"/>
        <v>42.857142857142854</v>
      </c>
      <c r="BH232" s="289">
        <f t="shared" ca="1" si="474"/>
        <v>6</v>
      </c>
      <c r="BI232" s="289" t="str">
        <f t="shared" ca="1" si="475"/>
        <v/>
      </c>
      <c r="BJ232" s="289" t="str">
        <f t="shared" ca="1" si="476"/>
        <v/>
      </c>
      <c r="BK232" s="289" t="str">
        <f t="shared" ca="1" si="477"/>
        <v/>
      </c>
      <c r="BL232" s="289" t="str">
        <f t="shared" ca="1" si="478"/>
        <v/>
      </c>
      <c r="BM232" s="289" t="str">
        <f t="shared" ca="1" si="479"/>
        <v/>
      </c>
      <c r="BN232" s="289">
        <f t="shared" ca="1" si="480"/>
        <v>1</v>
      </c>
      <c r="BO232" s="289" t="str">
        <f t="shared" ca="1" si="481"/>
        <v/>
      </c>
      <c r="BP232" s="289"/>
      <c r="BQ232" s="83" t="e">
        <f t="shared" ca="1" si="409"/>
        <v>#N/A</v>
      </c>
      <c r="BR232" s="82" t="e">
        <f t="shared" ca="1" si="410"/>
        <v>#N/A</v>
      </c>
      <c r="BS232" s="83" t="e">
        <f t="shared" ca="1" si="411"/>
        <v>#N/A</v>
      </c>
      <c r="BT232" s="52" t="e">
        <f t="shared" ca="1" si="412"/>
        <v>#N/A</v>
      </c>
      <c r="BU232" s="51"/>
      <c r="BV232" s="52" t="e">
        <f t="shared" ca="1" si="413"/>
        <v>#N/A</v>
      </c>
      <c r="BW232" s="84" t="e">
        <f ca="1">VLOOKUP($BJ$6,INDIRECT($BT232):$BP$861,2,FALSE)</f>
        <v>#N/A</v>
      </c>
      <c r="BX232" s="79" t="e">
        <f t="shared" ca="1" si="369"/>
        <v>#N/A</v>
      </c>
      <c r="BY232" s="78" t="e">
        <f t="shared" ca="1" si="370"/>
        <v>#N/A</v>
      </c>
      <c r="BZ232" s="78" t="e">
        <f t="shared" ca="1" si="371"/>
        <v>#N/A</v>
      </c>
      <c r="CA232" s="78" t="e">
        <f t="shared" ca="1" si="372"/>
        <v>#N/A</v>
      </c>
      <c r="CB232" s="78" t="e">
        <f t="shared" ca="1" si="373"/>
        <v>#N/A</v>
      </c>
      <c r="CC232" s="78" t="e">
        <f t="shared" ca="1" si="343"/>
        <v>#N/A</v>
      </c>
      <c r="CD232" s="78" t="e">
        <f t="shared" ca="1" si="344"/>
        <v>#N/A</v>
      </c>
      <c r="CE232" s="78" t="e">
        <f t="shared" ca="1" si="345"/>
        <v>#N/A</v>
      </c>
      <c r="CF232" s="78" t="e">
        <f t="shared" ca="1" si="346"/>
        <v>#N/A</v>
      </c>
      <c r="CG232" s="78" t="e">
        <f t="shared" ca="1" si="347"/>
        <v>#N/A</v>
      </c>
      <c r="CH232" s="79" t="e">
        <f t="shared" ca="1" si="348"/>
        <v>#N/A</v>
      </c>
      <c r="CI232" s="79" t="e">
        <f t="shared" ca="1" si="349"/>
        <v>#N/A</v>
      </c>
      <c r="CJ232" s="79" t="e">
        <f t="shared" ca="1" si="350"/>
        <v>#N/A</v>
      </c>
      <c r="CK232" s="79" t="e">
        <f t="shared" ca="1" si="351"/>
        <v>#N/A</v>
      </c>
      <c r="CL232" s="79" t="e">
        <f t="shared" ca="1" si="352"/>
        <v>#N/A</v>
      </c>
      <c r="CM232" s="79" t="e">
        <f t="shared" ca="1" si="353"/>
        <v>#N/A</v>
      </c>
      <c r="CN232" s="79" t="e">
        <f t="shared" ca="1" si="354"/>
        <v>#N/A</v>
      </c>
      <c r="CO232" s="79" t="e">
        <f t="shared" ca="1" si="355"/>
        <v>#N/A</v>
      </c>
      <c r="CP232" s="80" t="e">
        <f t="shared" ca="1" si="374"/>
        <v>#N/A</v>
      </c>
      <c r="CQ232" s="78" t="e">
        <f t="shared" ca="1" si="375"/>
        <v>#N/A</v>
      </c>
      <c r="DA232" s="81">
        <f t="shared" ca="1" si="450"/>
        <v>7</v>
      </c>
      <c r="DB232" s="82">
        <f t="shared" ca="1" si="451"/>
        <v>17</v>
      </c>
      <c r="DC232" s="83">
        <f t="shared" ca="1" si="452"/>
        <v>122</v>
      </c>
      <c r="DD232" s="52" t="str">
        <f t="shared" ca="1" si="448"/>
        <v>A131</v>
      </c>
      <c r="DE232" s="51"/>
      <c r="DF232" s="52" t="str">
        <f t="shared" ca="1" si="449"/>
        <v>A131</v>
      </c>
      <c r="DG232" s="84">
        <f ca="1">VLOOKUP($BK$6,INDIRECT($BT269):$BP$861,2,FALSE)</f>
        <v>123</v>
      </c>
      <c r="DH232" s="79" t="str">
        <f t="shared" ca="1" si="415"/>
        <v>Altered Country</v>
      </c>
      <c r="DI232" s="78" t="str">
        <f t="shared" ca="1" si="416"/>
        <v>Db</v>
      </c>
      <c r="DJ232" s="78" t="str">
        <f t="shared" ca="1" si="417"/>
        <v>Db</v>
      </c>
      <c r="DK232" s="78" t="str">
        <f t="shared" ca="1" si="418"/>
        <v>Eb</v>
      </c>
      <c r="DL232" s="78" t="str">
        <f t="shared" ca="1" si="419"/>
        <v>E</v>
      </c>
      <c r="DM232" s="78" t="str">
        <f t="shared" ca="1" si="420"/>
        <v>F</v>
      </c>
      <c r="DN232" s="78" t="str">
        <f t="shared" ca="1" si="421"/>
        <v>Ab</v>
      </c>
      <c r="DO232" s="78" t="str">
        <f t="shared" ca="1" si="422"/>
        <v>A</v>
      </c>
      <c r="DP232" s="78" t="str">
        <f t="shared" ca="1" si="423"/>
        <v/>
      </c>
      <c r="DQ232" s="78" t="str">
        <f t="shared" ca="1" si="424"/>
        <v/>
      </c>
      <c r="DR232" s="79" t="str">
        <f t="shared" ca="1" si="425"/>
        <v>Db min</v>
      </c>
      <c r="DS232" s="79" t="str">
        <f t="shared" ca="1" si="426"/>
        <v>*F7</v>
      </c>
      <c r="DT232" s="79" t="str">
        <f t="shared" ca="1" si="427"/>
        <v>*Db min</v>
      </c>
      <c r="DU232" s="79" t="str">
        <f t="shared" ca="1" si="428"/>
        <v>F aug</v>
      </c>
      <c r="DV232" s="79" t="str">
        <f t="shared" ca="1" si="429"/>
        <v>*Db min</v>
      </c>
      <c r="DW232" s="79" t="str">
        <f t="shared" ca="1" si="430"/>
        <v>*F7</v>
      </c>
      <c r="DX232" s="79" t="str">
        <f t="shared" ca="1" si="431"/>
        <v/>
      </c>
      <c r="DY232" s="79" t="str">
        <f t="shared" ca="1" si="432"/>
        <v/>
      </c>
      <c r="DZ232" s="80">
        <f t="shared" ca="1" si="433"/>
        <v>33.333333333333329</v>
      </c>
      <c r="EA232" s="78">
        <f t="shared" ca="1" si="434"/>
        <v>7</v>
      </c>
    </row>
    <row r="233" spans="1:131" s="85" customFormat="1" ht="16.2" thickBot="1" x14ac:dyDescent="0.35">
      <c r="A233" s="289">
        <f t="shared" ca="1" si="398"/>
        <v>6</v>
      </c>
      <c r="B233" s="309">
        <f t="shared" si="404"/>
        <v>225</v>
      </c>
      <c r="C233" s="310" t="s">
        <v>15</v>
      </c>
      <c r="D233" s="309" t="s">
        <v>2</v>
      </c>
      <c r="E233" s="309">
        <v>7</v>
      </c>
      <c r="F233" s="311">
        <v>2</v>
      </c>
      <c r="G233" s="311">
        <v>2</v>
      </c>
      <c r="H233" s="311">
        <v>1</v>
      </c>
      <c r="I233" s="311">
        <v>1</v>
      </c>
      <c r="J233" s="311">
        <v>3</v>
      </c>
      <c r="K233" s="311">
        <v>2</v>
      </c>
      <c r="L233" s="311">
        <v>1</v>
      </c>
      <c r="M233" s="311"/>
      <c r="N233" s="311">
        <f>SUM($F233:G233)</f>
        <v>4</v>
      </c>
      <c r="O233" s="311">
        <f>SUM($F233:H233)</f>
        <v>5</v>
      </c>
      <c r="P233" s="311">
        <f>SUM($F233:I233)</f>
        <v>6</v>
      </c>
      <c r="Q233" s="311">
        <f>SUM($F233:J233)</f>
        <v>9</v>
      </c>
      <c r="R233" s="311">
        <f>SUM($F233:K233)</f>
        <v>11</v>
      </c>
      <c r="S233" s="311">
        <f>SUM($F233:L233)</f>
        <v>12</v>
      </c>
      <c r="T233" s="311"/>
      <c r="U233" s="310"/>
      <c r="V233" s="309" t="str">
        <f t="shared" si="463"/>
        <v>Eb</v>
      </c>
      <c r="W233" s="309" t="str">
        <f t="shared" ca="1" si="464"/>
        <v>F</v>
      </c>
      <c r="X233" s="309" t="str">
        <f t="shared" ca="1" si="486"/>
        <v>G</v>
      </c>
      <c r="Y233" s="309" t="str">
        <f t="shared" ca="1" si="487"/>
        <v>Ab</v>
      </c>
      <c r="Z233" s="309" t="str">
        <f t="shared" ca="1" si="488"/>
        <v>A</v>
      </c>
      <c r="AA233" s="309" t="str">
        <f t="shared" ca="1" si="489"/>
        <v>C</v>
      </c>
      <c r="AB233" s="309" t="str">
        <f t="shared" ca="1" si="490"/>
        <v>D</v>
      </c>
      <c r="AC233" s="309"/>
      <c r="AD233" s="310">
        <f t="shared" si="471"/>
        <v>167</v>
      </c>
      <c r="AE233" s="310">
        <f t="shared" ca="1" si="401"/>
        <v>70</v>
      </c>
      <c r="AF233" s="310">
        <f t="shared" ca="1" si="402"/>
        <v>71</v>
      </c>
      <c r="AG233" s="310">
        <f t="shared" ca="1" si="456"/>
        <v>163</v>
      </c>
      <c r="AH233" s="310">
        <f t="shared" ca="1" si="457"/>
        <v>65</v>
      </c>
      <c r="AI233" s="310">
        <f t="shared" ca="1" si="458"/>
        <v>67</v>
      </c>
      <c r="AJ233" s="310">
        <f t="shared" ca="1" si="459"/>
        <v>68</v>
      </c>
      <c r="AK233" s="310"/>
      <c r="AL233" s="294" t="str">
        <f>_xlfn.CONCAT(V233," alt b")</f>
        <v>Eb alt b</v>
      </c>
      <c r="AM233" s="294" t="str">
        <f ca="1">_xlfn.CONCAT(W233," min")</f>
        <v>F min</v>
      </c>
      <c r="AN233" s="294" t="str">
        <f ca="1">_xlfn.CONCAT(X233," sus2")</f>
        <v>G sus2</v>
      </c>
      <c r="AO233" s="294" t="str">
        <f ca="1">_xlfn.CONCAT(Y233," maj")</f>
        <v>Ab maj</v>
      </c>
      <c r="AP233" s="301" t="str">
        <f ca="1">_xlfn.CONCAT("*",AB233," min")</f>
        <v>*D min</v>
      </c>
      <c r="AQ233" s="294" t="str">
        <f ca="1">_xlfn.CONCAT(AA233," min")</f>
        <v>C min</v>
      </c>
      <c r="AR233" s="294" t="str">
        <f ca="1">_xlfn.CONCAT(AB233," dim")</f>
        <v>D dim</v>
      </c>
      <c r="AS233" s="294"/>
      <c r="AT233" s="294" t="str">
        <f t="shared" ref="AT233:BE267" ca="1" si="492">IF(AT$9=$AD233,1,IF(AT$9=$AE233,1,IF(AT$9=$AF233,1,IF(AT$9=$AG233,1,IF(AT$9=$AH233,1,IF(AT$9=$AI233,1,IF(AT$9=$AJ233,1,"")))))))</f>
        <v/>
      </c>
      <c r="AU233" s="294" t="str">
        <f t="shared" ca="1" si="491"/>
        <v/>
      </c>
      <c r="AV233" s="294" t="str">
        <f t="shared" ca="1" si="491"/>
        <v/>
      </c>
      <c r="AW233" s="294">
        <f t="shared" si="491"/>
        <v>1</v>
      </c>
      <c r="AX233" s="294" t="str">
        <f t="shared" ca="1" si="491"/>
        <v/>
      </c>
      <c r="AY233" s="294">
        <f t="shared" ca="1" si="491"/>
        <v>1</v>
      </c>
      <c r="AZ233" s="294" t="str">
        <f t="shared" ca="1" si="491"/>
        <v/>
      </c>
      <c r="BA233" s="294">
        <f t="shared" ca="1" si="491"/>
        <v>1</v>
      </c>
      <c r="BB233" s="294" t="str">
        <f t="shared" ca="1" si="491"/>
        <v/>
      </c>
      <c r="BC233" s="294" t="str">
        <f t="shared" ca="1" si="491"/>
        <v/>
      </c>
      <c r="BD233" s="294" t="str">
        <f t="shared" ca="1" si="491"/>
        <v/>
      </c>
      <c r="BE233" s="294" t="str">
        <f t="shared" ca="1" si="491"/>
        <v/>
      </c>
      <c r="BF233" s="289">
        <f t="shared" ca="1" si="472"/>
        <v>3</v>
      </c>
      <c r="BG233" s="302">
        <f t="shared" ca="1" si="473"/>
        <v>42.857142857142854</v>
      </c>
      <c r="BH233" s="289">
        <f t="shared" ca="1" si="474"/>
        <v>6</v>
      </c>
      <c r="BI233" s="289" t="str">
        <f t="shared" ca="1" si="475"/>
        <v/>
      </c>
      <c r="BJ233" s="289" t="str">
        <f t="shared" ca="1" si="476"/>
        <v/>
      </c>
      <c r="BK233" s="289" t="str">
        <f t="shared" ca="1" si="477"/>
        <v/>
      </c>
      <c r="BL233" s="289" t="str">
        <f t="shared" ca="1" si="478"/>
        <v/>
      </c>
      <c r="BM233" s="289" t="str">
        <f t="shared" ca="1" si="479"/>
        <v/>
      </c>
      <c r="BN233" s="289">
        <f t="shared" ca="1" si="480"/>
        <v>1</v>
      </c>
      <c r="BO233" s="289" t="str">
        <f t="shared" ca="1" si="481"/>
        <v/>
      </c>
      <c r="BP233" s="289"/>
      <c r="BQ233" s="83" t="e">
        <f t="shared" ca="1" si="409"/>
        <v>#N/A</v>
      </c>
      <c r="BR233" s="82" t="e">
        <f t="shared" ca="1" si="410"/>
        <v>#N/A</v>
      </c>
      <c r="BS233" s="83" t="e">
        <f t="shared" ca="1" si="411"/>
        <v>#N/A</v>
      </c>
      <c r="BT233" s="52" t="e">
        <f t="shared" ca="1" si="412"/>
        <v>#N/A</v>
      </c>
      <c r="BU233" s="51"/>
      <c r="BV233" s="52" t="e">
        <f t="shared" ca="1" si="413"/>
        <v>#N/A</v>
      </c>
      <c r="BW233" s="84" t="e">
        <f ca="1">VLOOKUP($BJ$6,INDIRECT($BT233):$BP$861,2,FALSE)</f>
        <v>#N/A</v>
      </c>
      <c r="BX233" s="79" t="e">
        <f t="shared" ca="1" si="369"/>
        <v>#N/A</v>
      </c>
      <c r="BY233" s="78" t="e">
        <f t="shared" ca="1" si="370"/>
        <v>#N/A</v>
      </c>
      <c r="BZ233" s="78" t="e">
        <f t="shared" ca="1" si="371"/>
        <v>#N/A</v>
      </c>
      <c r="CA233" s="78" t="e">
        <f t="shared" ca="1" si="372"/>
        <v>#N/A</v>
      </c>
      <c r="CB233" s="78" t="e">
        <f t="shared" ca="1" si="373"/>
        <v>#N/A</v>
      </c>
      <c r="CC233" s="78" t="e">
        <f t="shared" ca="1" si="343"/>
        <v>#N/A</v>
      </c>
      <c r="CD233" s="78" t="e">
        <f t="shared" ca="1" si="344"/>
        <v>#N/A</v>
      </c>
      <c r="CE233" s="78" t="e">
        <f t="shared" ca="1" si="345"/>
        <v>#N/A</v>
      </c>
      <c r="CF233" s="78" t="e">
        <f t="shared" ca="1" si="346"/>
        <v>#N/A</v>
      </c>
      <c r="CG233" s="78" t="e">
        <f t="shared" ca="1" si="347"/>
        <v>#N/A</v>
      </c>
      <c r="CH233" s="79" t="e">
        <f t="shared" ca="1" si="348"/>
        <v>#N/A</v>
      </c>
      <c r="CI233" s="79" t="e">
        <f t="shared" ca="1" si="349"/>
        <v>#N/A</v>
      </c>
      <c r="CJ233" s="79" t="e">
        <f t="shared" ca="1" si="350"/>
        <v>#N/A</v>
      </c>
      <c r="CK233" s="79" t="e">
        <f t="shared" ca="1" si="351"/>
        <v>#N/A</v>
      </c>
      <c r="CL233" s="79" t="e">
        <f t="shared" ca="1" si="352"/>
        <v>#N/A</v>
      </c>
      <c r="CM233" s="79" t="e">
        <f t="shared" ca="1" si="353"/>
        <v>#N/A</v>
      </c>
      <c r="CN233" s="79" t="e">
        <f t="shared" ca="1" si="354"/>
        <v>#N/A</v>
      </c>
      <c r="CO233" s="79" t="e">
        <f t="shared" ca="1" si="355"/>
        <v>#N/A</v>
      </c>
      <c r="CP233" s="80" t="e">
        <f t="shared" ca="1" si="374"/>
        <v>#N/A</v>
      </c>
      <c r="CQ233" s="78" t="e">
        <f t="shared" ca="1" si="375"/>
        <v>#N/A</v>
      </c>
      <c r="DA233" s="81">
        <f t="shared" ca="1" si="450"/>
        <v>7</v>
      </c>
      <c r="DB233" s="82">
        <f t="shared" ca="1" si="451"/>
        <v>18</v>
      </c>
      <c r="DC233" s="83">
        <f t="shared" ca="1" si="452"/>
        <v>123</v>
      </c>
      <c r="DD233" s="52" t="str">
        <f t="shared" ca="1" si="448"/>
        <v>A132</v>
      </c>
      <c r="DE233" s="51"/>
      <c r="DF233" s="52" t="str">
        <f t="shared" ca="1" si="449"/>
        <v>A137</v>
      </c>
      <c r="DG233" s="84">
        <f ca="1">VLOOKUP($BK$6,INDIRECT($BT270):$BP$861,2,FALSE)</f>
        <v>129</v>
      </c>
      <c r="DH233" s="79" t="str">
        <f t="shared" ca="1" si="415"/>
        <v>Prometheus Neopolitan</v>
      </c>
      <c r="DI233" s="78" t="str">
        <f t="shared" ca="1" si="416"/>
        <v>Db</v>
      </c>
      <c r="DJ233" s="78" t="str">
        <f t="shared" ca="1" si="417"/>
        <v>Db</v>
      </c>
      <c r="DK233" s="78" t="str">
        <f t="shared" ca="1" si="418"/>
        <v>D</v>
      </c>
      <c r="DL233" s="78" t="str">
        <f t="shared" ca="1" si="419"/>
        <v>F</v>
      </c>
      <c r="DM233" s="78" t="str">
        <f t="shared" ca="1" si="420"/>
        <v>G</v>
      </c>
      <c r="DN233" s="78" t="str">
        <f t="shared" ca="1" si="421"/>
        <v>Bb</v>
      </c>
      <c r="DO233" s="78" t="str">
        <f t="shared" ca="1" si="422"/>
        <v>B</v>
      </c>
      <c r="DP233" s="78" t="str">
        <f t="shared" ca="1" si="423"/>
        <v/>
      </c>
      <c r="DQ233" s="78" t="str">
        <f t="shared" ca="1" si="424"/>
        <v/>
      </c>
      <c r="DR233" s="79" t="str">
        <f t="shared" ca="1" si="425"/>
        <v>Db6 -or- *Bb min</v>
      </c>
      <c r="DS233" s="79" t="str">
        <f t="shared" ca="1" si="426"/>
        <v>*G maj</v>
      </c>
      <c r="DT233" s="79" t="str">
        <f t="shared" ca="1" si="427"/>
        <v>*Bb min</v>
      </c>
      <c r="DU233" s="79" t="str">
        <f t="shared" ca="1" si="428"/>
        <v>G maj</v>
      </c>
      <c r="DV233" s="79" t="str">
        <f t="shared" ca="1" si="429"/>
        <v>Bb min</v>
      </c>
      <c r="DW233" s="79" t="str">
        <f t="shared" ca="1" si="430"/>
        <v>*G maj</v>
      </c>
      <c r="DX233" s="79" t="str">
        <f t="shared" ca="1" si="431"/>
        <v/>
      </c>
      <c r="DY233" s="79" t="str">
        <f t="shared" ca="1" si="432"/>
        <v/>
      </c>
      <c r="DZ233" s="80">
        <f t="shared" ca="1" si="433"/>
        <v>33.333333333333329</v>
      </c>
      <c r="EA233" s="78">
        <f t="shared" ca="1" si="434"/>
        <v>7</v>
      </c>
    </row>
    <row r="234" spans="1:131" s="85" customFormat="1" ht="16.2" thickBot="1" x14ac:dyDescent="0.35">
      <c r="A234" s="289" t="str">
        <f t="shared" ca="1" si="398"/>
        <v/>
      </c>
      <c r="B234" s="309">
        <f t="shared" si="404"/>
        <v>226</v>
      </c>
      <c r="C234" s="310" t="s">
        <v>16</v>
      </c>
      <c r="D234" s="309" t="s">
        <v>2</v>
      </c>
      <c r="E234" s="309">
        <v>7</v>
      </c>
      <c r="F234" s="311">
        <v>2</v>
      </c>
      <c r="G234" s="311">
        <v>1</v>
      </c>
      <c r="H234" s="311">
        <v>2</v>
      </c>
      <c r="I234" s="311">
        <v>2</v>
      </c>
      <c r="J234" s="311">
        <v>2</v>
      </c>
      <c r="K234" s="311">
        <v>1</v>
      </c>
      <c r="L234" s="311">
        <v>2</v>
      </c>
      <c r="M234" s="311"/>
      <c r="N234" s="311">
        <f>SUM($F234:G234)</f>
        <v>3</v>
      </c>
      <c r="O234" s="311">
        <f>SUM($F234:H234)</f>
        <v>5</v>
      </c>
      <c r="P234" s="311">
        <f>SUM($F234:I234)</f>
        <v>7</v>
      </c>
      <c r="Q234" s="311">
        <f>SUM($F234:J234)</f>
        <v>9</v>
      </c>
      <c r="R234" s="311">
        <f>SUM($F234:K234)</f>
        <v>10</v>
      </c>
      <c r="S234" s="311">
        <f>SUM($F234:L234)</f>
        <v>12</v>
      </c>
      <c r="T234" s="311"/>
      <c r="U234" s="310"/>
      <c r="V234" s="309" t="str">
        <f t="shared" si="463"/>
        <v>Eb</v>
      </c>
      <c r="W234" s="309" t="str">
        <f t="shared" ca="1" si="464"/>
        <v>F</v>
      </c>
      <c r="X234" s="309" t="str">
        <f t="shared" ca="1" si="486"/>
        <v>Gb</v>
      </c>
      <c r="Y234" s="309" t="str">
        <f t="shared" ca="1" si="487"/>
        <v>Ab</v>
      </c>
      <c r="Z234" s="309" t="str">
        <f t="shared" ca="1" si="488"/>
        <v>Bb</v>
      </c>
      <c r="AA234" s="309" t="str">
        <f t="shared" ca="1" si="489"/>
        <v>C</v>
      </c>
      <c r="AB234" s="309" t="str">
        <f t="shared" ca="1" si="490"/>
        <v>Db</v>
      </c>
      <c r="AC234" s="309"/>
      <c r="AD234" s="310">
        <f t="shared" si="471"/>
        <v>167</v>
      </c>
      <c r="AE234" s="310">
        <f t="shared" ca="1" si="401"/>
        <v>70</v>
      </c>
      <c r="AF234" s="310">
        <f t="shared" ca="1" si="402"/>
        <v>169</v>
      </c>
      <c r="AG234" s="310">
        <f t="shared" ca="1" si="456"/>
        <v>163</v>
      </c>
      <c r="AH234" s="310">
        <f t="shared" ca="1" si="457"/>
        <v>164</v>
      </c>
      <c r="AI234" s="310">
        <f t="shared" ca="1" si="458"/>
        <v>67</v>
      </c>
      <c r="AJ234" s="310">
        <f t="shared" ca="1" si="459"/>
        <v>166</v>
      </c>
      <c r="AK234" s="310"/>
      <c r="AL234" s="294" t="str">
        <f>_xlfn.CONCAT(V234," min")</f>
        <v>Eb min</v>
      </c>
      <c r="AM234" s="294" t="str">
        <f ca="1">_xlfn.CONCAT(W234," min")</f>
        <v>F min</v>
      </c>
      <c r="AN234" s="294" t="str">
        <f ca="1">_xlfn.CONCAT(X234," maj")</f>
        <v>Gb maj</v>
      </c>
      <c r="AO234" s="294" t="str">
        <f ca="1">_xlfn.CONCAT(Y234," maj")</f>
        <v>Ab maj</v>
      </c>
      <c r="AP234" s="294" t="str">
        <f ca="1">_xlfn.CONCAT(Z234," min")</f>
        <v>Bb min</v>
      </c>
      <c r="AQ234" s="294" t="str">
        <f ca="1">_xlfn.CONCAT(AA234," dim")</f>
        <v>C dim</v>
      </c>
      <c r="AR234" s="294" t="str">
        <f ca="1">_xlfn.CONCAT(AB234," min")</f>
        <v>Db min</v>
      </c>
      <c r="AS234" s="294"/>
      <c r="AT234" s="294" t="str">
        <f t="shared" ca="1" si="492"/>
        <v/>
      </c>
      <c r="AU234" s="294" t="str">
        <f t="shared" ca="1" si="491"/>
        <v/>
      </c>
      <c r="AV234" s="294" t="str">
        <f t="shared" ca="1" si="491"/>
        <v/>
      </c>
      <c r="AW234" s="294">
        <f t="shared" si="491"/>
        <v>1</v>
      </c>
      <c r="AX234" s="294" t="str">
        <f t="shared" ca="1" si="491"/>
        <v/>
      </c>
      <c r="AY234" s="294">
        <f t="shared" ca="1" si="491"/>
        <v>1</v>
      </c>
      <c r="AZ234" s="294" t="str">
        <f t="shared" ca="1" si="491"/>
        <v/>
      </c>
      <c r="BA234" s="294" t="str">
        <f t="shared" ca="1" si="491"/>
        <v/>
      </c>
      <c r="BB234" s="294" t="str">
        <f t="shared" ca="1" si="491"/>
        <v/>
      </c>
      <c r="BC234" s="294" t="str">
        <f t="shared" ca="1" si="491"/>
        <v/>
      </c>
      <c r="BD234" s="294" t="str">
        <f t="shared" ca="1" si="491"/>
        <v/>
      </c>
      <c r="BE234" s="294" t="str">
        <f t="shared" ca="1" si="491"/>
        <v/>
      </c>
      <c r="BF234" s="289">
        <f t="shared" ca="1" si="472"/>
        <v>2</v>
      </c>
      <c r="BG234" s="302">
        <f t="shared" ca="1" si="473"/>
        <v>28.571428571428569</v>
      </c>
      <c r="BH234" s="289" t="str">
        <f t="shared" ca="1" si="474"/>
        <v/>
      </c>
      <c r="BI234" s="289" t="str">
        <f t="shared" ca="1" si="475"/>
        <v/>
      </c>
      <c r="BJ234" s="289" t="str">
        <f t="shared" ca="1" si="476"/>
        <v/>
      </c>
      <c r="BK234" s="289" t="str">
        <f t="shared" ca="1" si="477"/>
        <v/>
      </c>
      <c r="BL234" s="289" t="str">
        <f t="shared" ca="1" si="478"/>
        <v/>
      </c>
      <c r="BM234" s="289" t="str">
        <f t="shared" ca="1" si="479"/>
        <v/>
      </c>
      <c r="BN234" s="289" t="str">
        <f t="shared" ca="1" si="480"/>
        <v/>
      </c>
      <c r="BO234" s="289" t="str">
        <f t="shared" ca="1" si="481"/>
        <v/>
      </c>
      <c r="BP234" s="289"/>
      <c r="BQ234" s="83" t="e">
        <f t="shared" ca="1" si="409"/>
        <v>#N/A</v>
      </c>
      <c r="BR234" s="82" t="e">
        <f t="shared" ca="1" si="410"/>
        <v>#N/A</v>
      </c>
      <c r="BS234" s="83" t="e">
        <f t="shared" ca="1" si="411"/>
        <v>#N/A</v>
      </c>
      <c r="BT234" s="52" t="e">
        <f t="shared" ca="1" si="412"/>
        <v>#N/A</v>
      </c>
      <c r="BU234" s="51"/>
      <c r="BV234" s="52" t="e">
        <f t="shared" ca="1" si="413"/>
        <v>#N/A</v>
      </c>
      <c r="BW234" s="84" t="e">
        <f ca="1">VLOOKUP($BJ$6,INDIRECT($BT234):$BP$861,2,FALSE)</f>
        <v>#N/A</v>
      </c>
      <c r="BX234" s="79" t="e">
        <f t="shared" ca="1" si="369"/>
        <v>#N/A</v>
      </c>
      <c r="BY234" s="78" t="e">
        <f t="shared" ca="1" si="370"/>
        <v>#N/A</v>
      </c>
      <c r="BZ234" s="78" t="e">
        <f t="shared" ca="1" si="371"/>
        <v>#N/A</v>
      </c>
      <c r="CA234" s="78" t="e">
        <f t="shared" ca="1" si="372"/>
        <v>#N/A</v>
      </c>
      <c r="CB234" s="78" t="e">
        <f t="shared" ca="1" si="373"/>
        <v>#N/A</v>
      </c>
      <c r="CC234" s="78" t="e">
        <f t="shared" ca="1" si="343"/>
        <v>#N/A</v>
      </c>
      <c r="CD234" s="78" t="e">
        <f t="shared" ca="1" si="344"/>
        <v>#N/A</v>
      </c>
      <c r="CE234" s="78" t="e">
        <f t="shared" ca="1" si="345"/>
        <v>#N/A</v>
      </c>
      <c r="CF234" s="78" t="e">
        <f t="shared" ca="1" si="346"/>
        <v>#N/A</v>
      </c>
      <c r="CG234" s="78" t="e">
        <f t="shared" ca="1" si="347"/>
        <v>#N/A</v>
      </c>
      <c r="CH234" s="79" t="e">
        <f t="shared" ca="1" si="348"/>
        <v>#N/A</v>
      </c>
      <c r="CI234" s="79" t="e">
        <f t="shared" ca="1" si="349"/>
        <v>#N/A</v>
      </c>
      <c r="CJ234" s="79" t="e">
        <f t="shared" ca="1" si="350"/>
        <v>#N/A</v>
      </c>
      <c r="CK234" s="79" t="e">
        <f t="shared" ca="1" si="351"/>
        <v>#N/A</v>
      </c>
      <c r="CL234" s="79" t="e">
        <f t="shared" ca="1" si="352"/>
        <v>#N/A</v>
      </c>
      <c r="CM234" s="79" t="e">
        <f t="shared" ca="1" si="353"/>
        <v>#N/A</v>
      </c>
      <c r="CN234" s="79" t="e">
        <f t="shared" ca="1" si="354"/>
        <v>#N/A</v>
      </c>
      <c r="CO234" s="79" t="e">
        <f t="shared" ca="1" si="355"/>
        <v>#N/A</v>
      </c>
      <c r="CP234" s="80" t="e">
        <f t="shared" ca="1" si="374"/>
        <v>#N/A</v>
      </c>
      <c r="CQ234" s="78" t="e">
        <f t="shared" ca="1" si="375"/>
        <v>#N/A</v>
      </c>
      <c r="DA234" s="81">
        <f t="shared" ca="1" si="450"/>
        <v>7</v>
      </c>
      <c r="DB234" s="82">
        <f t="shared" ca="1" si="451"/>
        <v>19</v>
      </c>
      <c r="DC234" s="83">
        <f t="shared" ca="1" si="452"/>
        <v>129</v>
      </c>
      <c r="DD234" s="52" t="str">
        <f t="shared" ca="1" si="448"/>
        <v>A138</v>
      </c>
      <c r="DE234" s="51"/>
      <c r="DF234" s="52" t="str">
        <f t="shared" ca="1" si="449"/>
        <v>A142</v>
      </c>
      <c r="DG234" s="84">
        <f ca="1">VLOOKUP($BK$6,INDIRECT($BT271):$BP$861,2,FALSE)</f>
        <v>134</v>
      </c>
      <c r="DH234" s="79" t="str">
        <f t="shared" ca="1" si="415"/>
        <v>Minor Pentatonic (or Mongolian)</v>
      </c>
      <c r="DI234" s="78" t="str">
        <f t="shared" ca="1" si="416"/>
        <v>Db</v>
      </c>
      <c r="DJ234" s="78" t="str">
        <f t="shared" ca="1" si="417"/>
        <v>Db</v>
      </c>
      <c r="DK234" s="78" t="str">
        <f t="shared" ca="1" si="418"/>
        <v>Eb</v>
      </c>
      <c r="DL234" s="78" t="str">
        <f t="shared" ca="1" si="419"/>
        <v>F</v>
      </c>
      <c r="DM234" s="78" t="str">
        <f t="shared" ca="1" si="420"/>
        <v>Ab</v>
      </c>
      <c r="DN234" s="78" t="str">
        <f t="shared" ca="1" si="421"/>
        <v>Bb</v>
      </c>
      <c r="DO234" s="78" t="str">
        <f t="shared" ca="1" si="422"/>
        <v>Db</v>
      </c>
      <c r="DP234" s="78" t="str">
        <f t="shared" ca="1" si="423"/>
        <v/>
      </c>
      <c r="DQ234" s="78" t="str">
        <f t="shared" ca="1" si="424"/>
        <v/>
      </c>
      <c r="DR234" s="79" t="str">
        <f t="shared" ca="1" si="425"/>
        <v>*Bb min</v>
      </c>
      <c r="DS234" s="79" t="str">
        <f t="shared" ca="1" si="426"/>
        <v>Eb sus4/7</v>
      </c>
      <c r="DT234" s="79" t="str">
        <f t="shared" ca="1" si="427"/>
        <v>F sus4/7</v>
      </c>
      <c r="DU234" s="79" t="str">
        <f t="shared" ca="1" si="428"/>
        <v>Ab sus4/6 -or-*Db maj</v>
      </c>
      <c r="DV234" s="79" t="str">
        <f t="shared" ca="1" si="429"/>
        <v>Bb sus4/7</v>
      </c>
      <c r="DW234" s="79" t="str">
        <f t="shared" ca="1" si="430"/>
        <v/>
      </c>
      <c r="DX234" s="79" t="str">
        <f t="shared" ca="1" si="431"/>
        <v/>
      </c>
      <c r="DY234" s="79" t="str">
        <f t="shared" ca="1" si="432"/>
        <v/>
      </c>
      <c r="DZ234" s="80">
        <f t="shared" ca="1" si="433"/>
        <v>40</v>
      </c>
      <c r="EA234" s="78">
        <f t="shared" ca="1" si="434"/>
        <v>7</v>
      </c>
    </row>
    <row r="235" spans="1:131" s="85" customFormat="1" ht="16.2" thickBot="1" x14ac:dyDescent="0.35">
      <c r="A235" s="289" t="str">
        <f t="shared" ca="1" si="398"/>
        <v/>
      </c>
      <c r="B235" s="309">
        <f t="shared" si="404"/>
        <v>227</v>
      </c>
      <c r="C235" s="310" t="s">
        <v>17</v>
      </c>
      <c r="D235" s="309" t="s">
        <v>2</v>
      </c>
      <c r="E235" s="309">
        <v>7</v>
      </c>
      <c r="F235" s="311">
        <v>1</v>
      </c>
      <c r="G235" s="311">
        <v>2</v>
      </c>
      <c r="H235" s="311">
        <v>2</v>
      </c>
      <c r="I235" s="311">
        <v>2</v>
      </c>
      <c r="J235" s="311">
        <v>2</v>
      </c>
      <c r="K235" s="311">
        <v>1</v>
      </c>
      <c r="L235" s="311">
        <v>2</v>
      </c>
      <c r="M235" s="311"/>
      <c r="N235" s="311">
        <f>SUM($F235:G235)</f>
        <v>3</v>
      </c>
      <c r="O235" s="311">
        <f>SUM($F235:H235)</f>
        <v>5</v>
      </c>
      <c r="P235" s="311">
        <f>SUM($F235:I235)</f>
        <v>7</v>
      </c>
      <c r="Q235" s="311">
        <f>SUM($F235:J235)</f>
        <v>9</v>
      </c>
      <c r="R235" s="311">
        <f>SUM($F235:K235)</f>
        <v>10</v>
      </c>
      <c r="S235" s="311">
        <f>SUM($F235:L235)</f>
        <v>12</v>
      </c>
      <c r="T235" s="311"/>
      <c r="U235" s="310"/>
      <c r="V235" s="309" t="str">
        <f t="shared" si="463"/>
        <v>Eb</v>
      </c>
      <c r="W235" s="309" t="str">
        <f t="shared" ca="1" si="464"/>
        <v>E</v>
      </c>
      <c r="X235" s="309" t="str">
        <f t="shared" ca="1" si="486"/>
        <v>Gb</v>
      </c>
      <c r="Y235" s="309" t="str">
        <f t="shared" ca="1" si="487"/>
        <v>Ab</v>
      </c>
      <c r="Z235" s="309" t="str">
        <f t="shared" ca="1" si="488"/>
        <v>Bb</v>
      </c>
      <c r="AA235" s="309" t="str">
        <f t="shared" ca="1" si="489"/>
        <v>C</v>
      </c>
      <c r="AB235" s="309" t="str">
        <f t="shared" ca="1" si="490"/>
        <v>Db</v>
      </c>
      <c r="AC235" s="309"/>
      <c r="AD235" s="310">
        <f t="shared" si="471"/>
        <v>167</v>
      </c>
      <c r="AE235" s="310">
        <f t="shared" ca="1" si="401"/>
        <v>69</v>
      </c>
      <c r="AF235" s="310">
        <f t="shared" ca="1" si="402"/>
        <v>169</v>
      </c>
      <c r="AG235" s="310">
        <f t="shared" ca="1" si="456"/>
        <v>163</v>
      </c>
      <c r="AH235" s="310">
        <f t="shared" ca="1" si="457"/>
        <v>164</v>
      </c>
      <c r="AI235" s="310">
        <f t="shared" ca="1" si="458"/>
        <v>67</v>
      </c>
      <c r="AJ235" s="310">
        <f t="shared" ca="1" si="459"/>
        <v>166</v>
      </c>
      <c r="AK235" s="310"/>
      <c r="AL235" s="294" t="str">
        <f>_xlfn.CONCAT(V235," min")</f>
        <v>Eb min</v>
      </c>
      <c r="AM235" s="294" t="str">
        <f ca="1">_xlfn.CONCAT(W235," aug")</f>
        <v>E aug</v>
      </c>
      <c r="AN235" s="294" t="str">
        <f ca="1">_xlfn.CONCAT(X235," maj")</f>
        <v>Gb maj</v>
      </c>
      <c r="AO235" s="294" t="str">
        <f ca="1">_xlfn.CONCAT(Y235," maj")</f>
        <v>Ab maj</v>
      </c>
      <c r="AP235" s="294" t="str">
        <f ca="1">_xlfn.CONCAT(Z235," dim")</f>
        <v>Bb dim</v>
      </c>
      <c r="AQ235" s="294" t="str">
        <f ca="1">_xlfn.CONCAT(AA235," dim")</f>
        <v>C dim</v>
      </c>
      <c r="AR235" s="294" t="str">
        <f ca="1">_xlfn.CONCAT(AB235," min")</f>
        <v>Db min</v>
      </c>
      <c r="AS235" s="294"/>
      <c r="AT235" s="294" t="str">
        <f t="shared" ca="1" si="492"/>
        <v/>
      </c>
      <c r="AU235" s="294" t="str">
        <f t="shared" ca="1" si="491"/>
        <v/>
      </c>
      <c r="AV235" s="294" t="str">
        <f t="shared" ca="1" si="491"/>
        <v/>
      </c>
      <c r="AW235" s="294">
        <f t="shared" si="491"/>
        <v>1</v>
      </c>
      <c r="AX235" s="294" t="str">
        <f t="shared" ca="1" si="491"/>
        <v/>
      </c>
      <c r="AY235" s="294" t="str">
        <f t="shared" ca="1" si="491"/>
        <v/>
      </c>
      <c r="AZ235" s="294" t="str">
        <f t="shared" ca="1" si="491"/>
        <v/>
      </c>
      <c r="BA235" s="294" t="str">
        <f t="shared" ca="1" si="491"/>
        <v/>
      </c>
      <c r="BB235" s="294" t="str">
        <f t="shared" ca="1" si="491"/>
        <v/>
      </c>
      <c r="BC235" s="294" t="str">
        <f t="shared" ca="1" si="491"/>
        <v/>
      </c>
      <c r="BD235" s="294" t="str">
        <f t="shared" ca="1" si="491"/>
        <v/>
      </c>
      <c r="BE235" s="294" t="str">
        <f t="shared" ca="1" si="491"/>
        <v/>
      </c>
      <c r="BF235" s="289">
        <f t="shared" ca="1" si="472"/>
        <v>1</v>
      </c>
      <c r="BG235" s="302">
        <f t="shared" ca="1" si="473"/>
        <v>14.285714285714285</v>
      </c>
      <c r="BH235" s="289" t="str">
        <f t="shared" ca="1" si="474"/>
        <v/>
      </c>
      <c r="BI235" s="289" t="str">
        <f t="shared" ca="1" si="475"/>
        <v/>
      </c>
      <c r="BJ235" s="289" t="str">
        <f t="shared" ca="1" si="476"/>
        <v/>
      </c>
      <c r="BK235" s="289" t="str">
        <f t="shared" ca="1" si="477"/>
        <v/>
      </c>
      <c r="BL235" s="289" t="str">
        <f t="shared" ca="1" si="478"/>
        <v/>
      </c>
      <c r="BM235" s="289" t="str">
        <f t="shared" ca="1" si="479"/>
        <v/>
      </c>
      <c r="BN235" s="289" t="str">
        <f t="shared" ca="1" si="480"/>
        <v/>
      </c>
      <c r="BO235" s="289" t="str">
        <f t="shared" ca="1" si="481"/>
        <v/>
      </c>
      <c r="BP235" s="289"/>
      <c r="BQ235" s="83" t="e">
        <f t="shared" ca="1" si="409"/>
        <v>#N/A</v>
      </c>
      <c r="BR235" s="82" t="e">
        <f t="shared" ca="1" si="410"/>
        <v>#N/A</v>
      </c>
      <c r="BS235" s="83" t="e">
        <f t="shared" ca="1" si="411"/>
        <v>#N/A</v>
      </c>
      <c r="BT235" s="52" t="e">
        <f t="shared" ca="1" si="412"/>
        <v>#N/A</v>
      </c>
      <c r="BU235" s="51"/>
      <c r="BV235" s="52" t="e">
        <f t="shared" ca="1" si="413"/>
        <v>#N/A</v>
      </c>
      <c r="BW235" s="84" t="e">
        <f ca="1">VLOOKUP($BJ$6,INDIRECT($BT235):$BP$861,2,FALSE)</f>
        <v>#N/A</v>
      </c>
      <c r="BX235" s="79" t="e">
        <f t="shared" ca="1" si="369"/>
        <v>#N/A</v>
      </c>
      <c r="BY235" s="78" t="e">
        <f t="shared" ca="1" si="370"/>
        <v>#N/A</v>
      </c>
      <c r="BZ235" s="78" t="e">
        <f t="shared" ca="1" si="371"/>
        <v>#N/A</v>
      </c>
      <c r="CA235" s="78" t="e">
        <f t="shared" ca="1" si="372"/>
        <v>#N/A</v>
      </c>
      <c r="CB235" s="78" t="e">
        <f t="shared" ca="1" si="373"/>
        <v>#N/A</v>
      </c>
      <c r="CC235" s="78" t="e">
        <f t="shared" ca="1" si="343"/>
        <v>#N/A</v>
      </c>
      <c r="CD235" s="78" t="e">
        <f t="shared" ca="1" si="344"/>
        <v>#N/A</v>
      </c>
      <c r="CE235" s="78" t="e">
        <f t="shared" ca="1" si="345"/>
        <v>#N/A</v>
      </c>
      <c r="CF235" s="78" t="e">
        <f t="shared" ca="1" si="346"/>
        <v>#N/A</v>
      </c>
      <c r="CG235" s="78" t="e">
        <f t="shared" ca="1" si="347"/>
        <v>#N/A</v>
      </c>
      <c r="CH235" s="79" t="e">
        <f t="shared" ca="1" si="348"/>
        <v>#N/A</v>
      </c>
      <c r="CI235" s="79" t="e">
        <f t="shared" ca="1" si="349"/>
        <v>#N/A</v>
      </c>
      <c r="CJ235" s="79" t="e">
        <f t="shared" ca="1" si="350"/>
        <v>#N/A</v>
      </c>
      <c r="CK235" s="79" t="e">
        <f t="shared" ca="1" si="351"/>
        <v>#N/A</v>
      </c>
      <c r="CL235" s="79" t="e">
        <f t="shared" ca="1" si="352"/>
        <v>#N/A</v>
      </c>
      <c r="CM235" s="79" t="e">
        <f t="shared" ca="1" si="353"/>
        <v>#N/A</v>
      </c>
      <c r="CN235" s="79" t="e">
        <f t="shared" ca="1" si="354"/>
        <v>#N/A</v>
      </c>
      <c r="CO235" s="79" t="e">
        <f t="shared" ca="1" si="355"/>
        <v>#N/A</v>
      </c>
      <c r="CP235" s="80" t="e">
        <f t="shared" ca="1" si="374"/>
        <v>#N/A</v>
      </c>
      <c r="CQ235" s="78" t="e">
        <f t="shared" ca="1" si="375"/>
        <v>#N/A</v>
      </c>
      <c r="DA235" s="81">
        <f t="shared" ca="1" si="450"/>
        <v>7</v>
      </c>
      <c r="DB235" s="82">
        <f t="shared" ca="1" si="451"/>
        <v>20</v>
      </c>
      <c r="DC235" s="83">
        <f t="shared" ca="1" si="452"/>
        <v>134</v>
      </c>
      <c r="DD235" s="52" t="str">
        <f t="shared" ca="1" si="448"/>
        <v>A143</v>
      </c>
      <c r="DE235" s="51"/>
      <c r="DF235" s="52" t="str">
        <f t="shared" ca="1" si="449"/>
        <v>A144</v>
      </c>
      <c r="DG235" s="84">
        <f ca="1">VLOOKUP($BK$6,INDIRECT($BT272):$BP$861,2,FALSE)</f>
        <v>136</v>
      </c>
      <c r="DH235" s="79" t="str">
        <f t="shared" ca="1" si="415"/>
        <v>Chinese</v>
      </c>
      <c r="DI235" s="78" t="str">
        <f t="shared" ca="1" si="416"/>
        <v>Db</v>
      </c>
      <c r="DJ235" s="78" t="str">
        <f t="shared" ca="1" si="417"/>
        <v>Db</v>
      </c>
      <c r="DK235" s="78" t="str">
        <f t="shared" ca="1" si="418"/>
        <v>F</v>
      </c>
      <c r="DL235" s="78" t="str">
        <f t="shared" ca="1" si="419"/>
        <v>G</v>
      </c>
      <c r="DM235" s="78" t="str">
        <f t="shared" ca="1" si="420"/>
        <v>Ab</v>
      </c>
      <c r="DN235" s="78" t="str">
        <f t="shared" ca="1" si="421"/>
        <v>C</v>
      </c>
      <c r="DO235" s="78" t="str">
        <f t="shared" ca="1" si="422"/>
        <v>Db</v>
      </c>
      <c r="DP235" s="78" t="str">
        <f t="shared" ca="1" si="423"/>
        <v/>
      </c>
      <c r="DQ235" s="78" t="str">
        <f t="shared" ca="1" si="424"/>
        <v/>
      </c>
      <c r="DR235" s="79" t="str">
        <f t="shared" ca="1" si="425"/>
        <v>*C sus b2</v>
      </c>
      <c r="DS235" s="79" t="str">
        <f t="shared" ca="1" si="426"/>
        <v>*Db maj</v>
      </c>
      <c r="DT235" s="79" t="str">
        <f t="shared" ca="1" si="427"/>
        <v>G sus4/7</v>
      </c>
      <c r="DU235" s="79" t="str">
        <f t="shared" ca="1" si="428"/>
        <v>*Db sus4/M7</v>
      </c>
      <c r="DV235" s="79" t="str">
        <f t="shared" ca="1" si="429"/>
        <v>*F min</v>
      </c>
      <c r="DW235" s="79" t="str">
        <f t="shared" ca="1" si="430"/>
        <v/>
      </c>
      <c r="DX235" s="79" t="str">
        <f t="shared" ca="1" si="431"/>
        <v/>
      </c>
      <c r="DY235" s="79" t="str">
        <f t="shared" ca="1" si="432"/>
        <v/>
      </c>
      <c r="DZ235" s="80">
        <f t="shared" ca="1" si="433"/>
        <v>40</v>
      </c>
      <c r="EA235" s="78">
        <f t="shared" ca="1" si="434"/>
        <v>7</v>
      </c>
    </row>
    <row r="236" spans="1:131" s="85" customFormat="1" ht="16.2" thickBot="1" x14ac:dyDescent="0.35">
      <c r="A236" s="289" t="str">
        <f t="shared" ca="1" si="398"/>
        <v/>
      </c>
      <c r="B236" s="309">
        <f t="shared" si="404"/>
        <v>228</v>
      </c>
      <c r="C236" s="310" t="s">
        <v>18</v>
      </c>
      <c r="D236" s="309" t="s">
        <v>2</v>
      </c>
      <c r="E236" s="309">
        <v>7</v>
      </c>
      <c r="F236" s="311">
        <v>2</v>
      </c>
      <c r="G236" s="311">
        <v>1</v>
      </c>
      <c r="H236" s="311">
        <v>3</v>
      </c>
      <c r="I236" s="311">
        <v>1</v>
      </c>
      <c r="J236" s="311">
        <v>2</v>
      </c>
      <c r="K236" s="311">
        <v>1</v>
      </c>
      <c r="L236" s="311">
        <v>2</v>
      </c>
      <c r="M236" s="311"/>
      <c r="N236" s="311">
        <f>SUM($F236:G236)</f>
        <v>3</v>
      </c>
      <c r="O236" s="311">
        <f>SUM($F236:H236)</f>
        <v>6</v>
      </c>
      <c r="P236" s="311">
        <f>SUM($F236:I236)</f>
        <v>7</v>
      </c>
      <c r="Q236" s="311">
        <f>SUM($F236:J236)</f>
        <v>9</v>
      </c>
      <c r="R236" s="311">
        <f>SUM($F236:K236)</f>
        <v>10</v>
      </c>
      <c r="S236" s="311">
        <f>SUM($F236:L236)</f>
        <v>12</v>
      </c>
      <c r="T236" s="311"/>
      <c r="U236" s="310"/>
      <c r="V236" s="309" t="str">
        <f t="shared" si="463"/>
        <v>Eb</v>
      </c>
      <c r="W236" s="309" t="str">
        <f t="shared" ca="1" si="464"/>
        <v>F</v>
      </c>
      <c r="X236" s="309" t="str">
        <f t="shared" ca="1" si="486"/>
        <v>Gb</v>
      </c>
      <c r="Y236" s="309" t="str">
        <f t="shared" ca="1" si="487"/>
        <v>A</v>
      </c>
      <c r="Z236" s="309" t="str">
        <f t="shared" ca="1" si="488"/>
        <v>Bb</v>
      </c>
      <c r="AA236" s="309" t="str">
        <f t="shared" ca="1" si="489"/>
        <v>C</v>
      </c>
      <c r="AB236" s="309" t="str">
        <f t="shared" ca="1" si="490"/>
        <v>Db</v>
      </c>
      <c r="AC236" s="309"/>
      <c r="AD236" s="310">
        <f t="shared" si="471"/>
        <v>167</v>
      </c>
      <c r="AE236" s="310">
        <f t="shared" ca="1" si="401"/>
        <v>70</v>
      </c>
      <c r="AF236" s="310">
        <f t="shared" ca="1" si="402"/>
        <v>169</v>
      </c>
      <c r="AG236" s="310">
        <f t="shared" ca="1" si="456"/>
        <v>65</v>
      </c>
      <c r="AH236" s="310">
        <f t="shared" ca="1" si="457"/>
        <v>164</v>
      </c>
      <c r="AI236" s="310">
        <f t="shared" ca="1" si="458"/>
        <v>67</v>
      </c>
      <c r="AJ236" s="310">
        <f t="shared" ca="1" si="459"/>
        <v>166</v>
      </c>
      <c r="AK236" s="310"/>
      <c r="AL236" s="294" t="str">
        <f>_xlfn.CONCAT(V236," min")</f>
        <v>Eb min</v>
      </c>
      <c r="AM236" s="294" t="str">
        <f ca="1">_xlfn.CONCAT(W236," maj")</f>
        <v>F maj</v>
      </c>
      <c r="AN236" s="294" t="str">
        <f ca="1">_xlfn.CONCAT(X236," maj")</f>
        <v>Gb maj</v>
      </c>
      <c r="AO236" s="294" t="str">
        <f ca="1">_xlfn.CONCAT(Y236," dim")</f>
        <v>A dim</v>
      </c>
      <c r="AP236" s="294" t="str">
        <f ca="1">_xlfn.CONCAT(Z236," min")</f>
        <v>Bb min</v>
      </c>
      <c r="AQ236" s="294" t="str">
        <f ca="1">_xlfn.CONCAT(AA236," dim")</f>
        <v>C dim</v>
      </c>
      <c r="AR236" s="294" t="str">
        <f ca="1">_xlfn.CONCAT(AB236," aug")</f>
        <v>Db aug</v>
      </c>
      <c r="AS236" s="294"/>
      <c r="AT236" s="294" t="str">
        <f t="shared" ca="1" si="492"/>
        <v/>
      </c>
      <c r="AU236" s="294" t="str">
        <f t="shared" ca="1" si="491"/>
        <v/>
      </c>
      <c r="AV236" s="294" t="str">
        <f t="shared" ca="1" si="491"/>
        <v/>
      </c>
      <c r="AW236" s="294">
        <f t="shared" si="491"/>
        <v>1</v>
      </c>
      <c r="AX236" s="294" t="str">
        <f t="shared" ca="1" si="491"/>
        <v/>
      </c>
      <c r="AY236" s="294">
        <f t="shared" ca="1" si="491"/>
        <v>1</v>
      </c>
      <c r="AZ236" s="294" t="str">
        <f t="shared" ca="1" si="491"/>
        <v/>
      </c>
      <c r="BA236" s="294" t="str">
        <f t="shared" ca="1" si="491"/>
        <v/>
      </c>
      <c r="BB236" s="294" t="str">
        <f t="shared" ca="1" si="491"/>
        <v/>
      </c>
      <c r="BC236" s="294" t="str">
        <f t="shared" ca="1" si="491"/>
        <v/>
      </c>
      <c r="BD236" s="294" t="str">
        <f t="shared" ca="1" si="491"/>
        <v/>
      </c>
      <c r="BE236" s="294" t="str">
        <f t="shared" ca="1" si="491"/>
        <v/>
      </c>
      <c r="BF236" s="289">
        <f t="shared" ca="1" si="472"/>
        <v>2</v>
      </c>
      <c r="BG236" s="302">
        <f t="shared" ca="1" si="473"/>
        <v>28.571428571428569</v>
      </c>
      <c r="BH236" s="289" t="str">
        <f t="shared" ca="1" si="474"/>
        <v/>
      </c>
      <c r="BI236" s="289" t="str">
        <f t="shared" ca="1" si="475"/>
        <v/>
      </c>
      <c r="BJ236" s="289" t="str">
        <f t="shared" ca="1" si="476"/>
        <v/>
      </c>
      <c r="BK236" s="289" t="str">
        <f t="shared" ca="1" si="477"/>
        <v/>
      </c>
      <c r="BL236" s="289" t="str">
        <f t="shared" ca="1" si="478"/>
        <v/>
      </c>
      <c r="BM236" s="289" t="str">
        <f t="shared" ca="1" si="479"/>
        <v/>
      </c>
      <c r="BN236" s="289" t="str">
        <f t="shared" ca="1" si="480"/>
        <v/>
      </c>
      <c r="BO236" s="289" t="str">
        <f t="shared" ca="1" si="481"/>
        <v/>
      </c>
      <c r="BP236" s="289"/>
      <c r="BQ236" s="83" t="e">
        <f t="shared" ca="1" si="409"/>
        <v>#N/A</v>
      </c>
      <c r="BR236" s="82" t="e">
        <f t="shared" ca="1" si="410"/>
        <v>#N/A</v>
      </c>
      <c r="BS236" s="83" t="e">
        <f t="shared" ca="1" si="411"/>
        <v>#N/A</v>
      </c>
      <c r="BT236" s="52" t="e">
        <f t="shared" ca="1" si="412"/>
        <v>#N/A</v>
      </c>
      <c r="BU236" s="51"/>
      <c r="BV236" s="52" t="e">
        <f t="shared" ca="1" si="413"/>
        <v>#N/A</v>
      </c>
      <c r="BW236" s="84" t="e">
        <f ca="1">VLOOKUP($BJ$6,INDIRECT($BT236):$BP$861,2,FALSE)</f>
        <v>#N/A</v>
      </c>
      <c r="BX236" s="79" t="e">
        <f t="shared" ca="1" si="369"/>
        <v>#N/A</v>
      </c>
      <c r="BY236" s="78" t="e">
        <f t="shared" ca="1" si="370"/>
        <v>#N/A</v>
      </c>
      <c r="BZ236" s="78" t="e">
        <f t="shared" ca="1" si="371"/>
        <v>#N/A</v>
      </c>
      <c r="CA236" s="78" t="e">
        <f t="shared" ca="1" si="372"/>
        <v>#N/A</v>
      </c>
      <c r="CB236" s="78" t="e">
        <f t="shared" ca="1" si="373"/>
        <v>#N/A</v>
      </c>
      <c r="CC236" s="78" t="e">
        <f t="shared" ca="1" si="343"/>
        <v>#N/A</v>
      </c>
      <c r="CD236" s="78" t="e">
        <f t="shared" ca="1" si="344"/>
        <v>#N/A</v>
      </c>
      <c r="CE236" s="78" t="e">
        <f t="shared" ca="1" si="345"/>
        <v>#N/A</v>
      </c>
      <c r="CF236" s="78" t="e">
        <f t="shared" ca="1" si="346"/>
        <v>#N/A</v>
      </c>
      <c r="CG236" s="78" t="e">
        <f t="shared" ca="1" si="347"/>
        <v>#N/A</v>
      </c>
      <c r="CH236" s="79" t="e">
        <f t="shared" ca="1" si="348"/>
        <v>#N/A</v>
      </c>
      <c r="CI236" s="79" t="e">
        <f t="shared" ca="1" si="349"/>
        <v>#N/A</v>
      </c>
      <c r="CJ236" s="79" t="e">
        <f t="shared" ca="1" si="350"/>
        <v>#N/A</v>
      </c>
      <c r="CK236" s="79" t="e">
        <f t="shared" ca="1" si="351"/>
        <v>#N/A</v>
      </c>
      <c r="CL236" s="79" t="e">
        <f t="shared" ca="1" si="352"/>
        <v>#N/A</v>
      </c>
      <c r="CM236" s="79" t="e">
        <f t="shared" ca="1" si="353"/>
        <v>#N/A</v>
      </c>
      <c r="CN236" s="79" t="e">
        <f t="shared" ca="1" si="354"/>
        <v>#N/A</v>
      </c>
      <c r="CO236" s="79" t="e">
        <f t="shared" ca="1" si="355"/>
        <v>#N/A</v>
      </c>
      <c r="CP236" s="80" t="e">
        <f t="shared" ca="1" si="374"/>
        <v>#N/A</v>
      </c>
      <c r="CQ236" s="78" t="e">
        <f t="shared" ca="1" si="375"/>
        <v>#N/A</v>
      </c>
      <c r="DA236" s="81">
        <f t="shared" ca="1" si="450"/>
        <v>7</v>
      </c>
      <c r="DB236" s="82">
        <f t="shared" ca="1" si="451"/>
        <v>21</v>
      </c>
      <c r="DC236" s="83">
        <f t="shared" ca="1" si="452"/>
        <v>136</v>
      </c>
      <c r="DD236" s="52" t="str">
        <f t="shared" ca="1" si="448"/>
        <v>A145</v>
      </c>
      <c r="DE236" s="51"/>
      <c r="DF236" s="52" t="str">
        <f t="shared" ca="1" si="449"/>
        <v>A151</v>
      </c>
      <c r="DG236" s="84">
        <f ca="1">VLOOKUP($BK$6,INDIRECT($BT273):$BP$861,2,FALSE)</f>
        <v>143</v>
      </c>
      <c r="DH236" s="79" t="str">
        <f t="shared" ca="1" si="415"/>
        <v>3 Tone Augmented</v>
      </c>
      <c r="DI236" s="78" t="str">
        <f t="shared" ca="1" si="416"/>
        <v>Db</v>
      </c>
      <c r="DJ236" s="78" t="str">
        <f t="shared" ca="1" si="417"/>
        <v>Db</v>
      </c>
      <c r="DK236" s="78" t="str">
        <f t="shared" ca="1" si="418"/>
        <v>F</v>
      </c>
      <c r="DL236" s="78" t="str">
        <f t="shared" ca="1" si="419"/>
        <v>A</v>
      </c>
      <c r="DM236" s="78" t="str">
        <f t="shared" ca="1" si="420"/>
        <v>Db</v>
      </c>
      <c r="DN236" s="78" t="str">
        <f t="shared" ca="1" si="421"/>
        <v/>
      </c>
      <c r="DO236" s="78" t="str">
        <f t="shared" ca="1" si="422"/>
        <v/>
      </c>
      <c r="DP236" s="78" t="str">
        <f t="shared" ca="1" si="423"/>
        <v/>
      </c>
      <c r="DQ236" s="78" t="str">
        <f t="shared" ca="1" si="424"/>
        <v/>
      </c>
      <c r="DR236" s="79" t="str">
        <f t="shared" ca="1" si="425"/>
        <v>Db aug</v>
      </c>
      <c r="DS236" s="79" t="str">
        <f t="shared" ca="1" si="426"/>
        <v>F aug</v>
      </c>
      <c r="DT236" s="79" t="str">
        <f t="shared" ca="1" si="427"/>
        <v>A aug</v>
      </c>
      <c r="DU236" s="79" t="str">
        <f t="shared" ca="1" si="428"/>
        <v/>
      </c>
      <c r="DV236" s="79" t="str">
        <f t="shared" ca="1" si="429"/>
        <v/>
      </c>
      <c r="DW236" s="79" t="str">
        <f t="shared" ca="1" si="430"/>
        <v/>
      </c>
      <c r="DX236" s="79" t="str">
        <f t="shared" ca="1" si="431"/>
        <v/>
      </c>
      <c r="DY236" s="79" t="str">
        <f t="shared" ca="1" si="432"/>
        <v/>
      </c>
      <c r="DZ236" s="80">
        <f t="shared" ca="1" si="433"/>
        <v>33.333333333333329</v>
      </c>
      <c r="EA236" s="78">
        <f t="shared" ca="1" si="434"/>
        <v>7</v>
      </c>
    </row>
    <row r="237" spans="1:131" s="85" customFormat="1" ht="16.2" thickBot="1" x14ac:dyDescent="0.35">
      <c r="A237" s="289" t="str">
        <f t="shared" ca="1" si="398"/>
        <v/>
      </c>
      <c r="B237" s="309">
        <f t="shared" si="404"/>
        <v>229</v>
      </c>
      <c r="C237" s="310" t="s">
        <v>19</v>
      </c>
      <c r="D237" s="309" t="s">
        <v>2</v>
      </c>
      <c r="E237" s="309">
        <v>7</v>
      </c>
      <c r="F237" s="311">
        <v>2</v>
      </c>
      <c r="G237" s="311">
        <v>1</v>
      </c>
      <c r="H237" s="311">
        <v>2</v>
      </c>
      <c r="I237" s="311">
        <v>1</v>
      </c>
      <c r="J237" s="311">
        <v>3</v>
      </c>
      <c r="K237" s="311">
        <v>1</v>
      </c>
      <c r="L237" s="311">
        <v>2</v>
      </c>
      <c r="M237" s="311"/>
      <c r="N237" s="311">
        <f>SUM($F237:G237)</f>
        <v>3</v>
      </c>
      <c r="O237" s="311">
        <f>SUM($F237:H237)</f>
        <v>5</v>
      </c>
      <c r="P237" s="311">
        <f>SUM($F237:I237)</f>
        <v>6</v>
      </c>
      <c r="Q237" s="311">
        <f>SUM($F237:J237)</f>
        <v>9</v>
      </c>
      <c r="R237" s="311">
        <f>SUM($F237:K237)</f>
        <v>10</v>
      </c>
      <c r="S237" s="311">
        <f>SUM($F237:L237)</f>
        <v>12</v>
      </c>
      <c r="T237" s="311"/>
      <c r="U237" s="310"/>
      <c r="V237" s="309" t="str">
        <f t="shared" si="463"/>
        <v>Eb</v>
      </c>
      <c r="W237" s="309" t="str">
        <f t="shared" ca="1" si="464"/>
        <v>F</v>
      </c>
      <c r="X237" s="309" t="str">
        <f t="shared" ca="1" si="486"/>
        <v>Gb</v>
      </c>
      <c r="Y237" s="309" t="str">
        <f t="shared" ca="1" si="487"/>
        <v>Ab</v>
      </c>
      <c r="Z237" s="309" t="str">
        <f t="shared" ca="1" si="488"/>
        <v>A</v>
      </c>
      <c r="AA237" s="309" t="str">
        <f t="shared" ca="1" si="489"/>
        <v>C</v>
      </c>
      <c r="AB237" s="309" t="str">
        <f t="shared" ca="1" si="490"/>
        <v>Db</v>
      </c>
      <c r="AC237" s="309"/>
      <c r="AD237" s="310">
        <f t="shared" si="471"/>
        <v>167</v>
      </c>
      <c r="AE237" s="310">
        <f t="shared" ca="1" si="401"/>
        <v>70</v>
      </c>
      <c r="AF237" s="310">
        <f t="shared" ca="1" si="402"/>
        <v>169</v>
      </c>
      <c r="AG237" s="310">
        <f t="shared" ca="1" si="456"/>
        <v>163</v>
      </c>
      <c r="AH237" s="310">
        <f t="shared" ca="1" si="457"/>
        <v>65</v>
      </c>
      <c r="AI237" s="310">
        <f t="shared" ca="1" si="458"/>
        <v>67</v>
      </c>
      <c r="AJ237" s="310">
        <f t="shared" ca="1" si="459"/>
        <v>166</v>
      </c>
      <c r="AK237" s="310"/>
      <c r="AL237" s="294" t="str">
        <f>_xlfn.CONCAT(V237," dim")</f>
        <v>Eb dim</v>
      </c>
      <c r="AM237" s="294" t="str">
        <f ca="1">_xlfn.CONCAT(W237," min")</f>
        <v>F min</v>
      </c>
      <c r="AN237" s="294" t="str">
        <f ca="1">_xlfn.CONCAT(X237," min")</f>
        <v>Gb min</v>
      </c>
      <c r="AO237" s="294" t="str">
        <f ca="1">_xlfn.CONCAT(Y237," maj")</f>
        <v>Ab maj</v>
      </c>
      <c r="AP237" s="294" t="str">
        <f ca="1">_xlfn.CONCAT(Z237," aug")</f>
        <v>A aug</v>
      </c>
      <c r="AQ237" s="294" t="str">
        <f ca="1">_xlfn.CONCAT(AA237," dim")</f>
        <v>C dim</v>
      </c>
      <c r="AR237" s="294" t="str">
        <f ca="1">_xlfn.CONCAT(AB237," maj")</f>
        <v>Db maj</v>
      </c>
      <c r="AS237" s="294"/>
      <c r="AT237" s="294" t="str">
        <f t="shared" ca="1" si="492"/>
        <v/>
      </c>
      <c r="AU237" s="294" t="str">
        <f t="shared" ca="1" si="491"/>
        <v/>
      </c>
      <c r="AV237" s="294" t="str">
        <f t="shared" ca="1" si="491"/>
        <v/>
      </c>
      <c r="AW237" s="294">
        <f t="shared" si="491"/>
        <v>1</v>
      </c>
      <c r="AX237" s="294" t="str">
        <f t="shared" ca="1" si="491"/>
        <v/>
      </c>
      <c r="AY237" s="294">
        <f t="shared" ca="1" si="491"/>
        <v>1</v>
      </c>
      <c r="AZ237" s="294" t="str">
        <f t="shared" ca="1" si="491"/>
        <v/>
      </c>
      <c r="BA237" s="294" t="str">
        <f t="shared" ca="1" si="491"/>
        <v/>
      </c>
      <c r="BB237" s="294" t="str">
        <f t="shared" ca="1" si="491"/>
        <v/>
      </c>
      <c r="BC237" s="294" t="str">
        <f t="shared" ca="1" si="491"/>
        <v/>
      </c>
      <c r="BD237" s="294" t="str">
        <f t="shared" ca="1" si="491"/>
        <v/>
      </c>
      <c r="BE237" s="294" t="str">
        <f t="shared" ca="1" si="491"/>
        <v/>
      </c>
      <c r="BF237" s="289">
        <f t="shared" ca="1" si="472"/>
        <v>2</v>
      </c>
      <c r="BG237" s="302">
        <f t="shared" ca="1" si="473"/>
        <v>28.571428571428569</v>
      </c>
      <c r="BH237" s="289" t="str">
        <f t="shared" ca="1" si="474"/>
        <v/>
      </c>
      <c r="BI237" s="289" t="str">
        <f t="shared" ca="1" si="475"/>
        <v/>
      </c>
      <c r="BJ237" s="289" t="str">
        <f t="shared" ca="1" si="476"/>
        <v/>
      </c>
      <c r="BK237" s="289" t="str">
        <f t="shared" ca="1" si="477"/>
        <v/>
      </c>
      <c r="BL237" s="289" t="str">
        <f t="shared" ca="1" si="478"/>
        <v/>
      </c>
      <c r="BM237" s="289" t="str">
        <f t="shared" ca="1" si="479"/>
        <v/>
      </c>
      <c r="BN237" s="289" t="str">
        <f t="shared" ca="1" si="480"/>
        <v/>
      </c>
      <c r="BO237" s="289" t="str">
        <f t="shared" ca="1" si="481"/>
        <v/>
      </c>
      <c r="BP237" s="289"/>
      <c r="BQ237" s="83" t="e">
        <f t="shared" ca="1" si="409"/>
        <v>#N/A</v>
      </c>
      <c r="BR237" s="82" t="e">
        <f t="shared" ca="1" si="410"/>
        <v>#N/A</v>
      </c>
      <c r="BS237" s="83" t="e">
        <f t="shared" ca="1" si="411"/>
        <v>#N/A</v>
      </c>
      <c r="BT237" s="52" t="e">
        <f t="shared" ca="1" si="412"/>
        <v>#N/A</v>
      </c>
      <c r="BU237" s="51"/>
      <c r="BV237" s="52" t="e">
        <f t="shared" ca="1" si="413"/>
        <v>#N/A</v>
      </c>
      <c r="BW237" s="84" t="e">
        <f ca="1">VLOOKUP($BJ$6,INDIRECT($BT237):$BP$861,2,FALSE)</f>
        <v>#N/A</v>
      </c>
      <c r="BX237" s="79" t="e">
        <f t="shared" ca="1" si="369"/>
        <v>#N/A</v>
      </c>
      <c r="BY237" s="78" t="e">
        <f t="shared" ca="1" si="370"/>
        <v>#N/A</v>
      </c>
      <c r="BZ237" s="78" t="e">
        <f t="shared" ca="1" si="371"/>
        <v>#N/A</v>
      </c>
      <c r="CA237" s="78" t="e">
        <f t="shared" ca="1" si="372"/>
        <v>#N/A</v>
      </c>
      <c r="CB237" s="78" t="e">
        <f t="shared" ca="1" si="373"/>
        <v>#N/A</v>
      </c>
      <c r="CC237" s="78" t="e">
        <f t="shared" ca="1" si="343"/>
        <v>#N/A</v>
      </c>
      <c r="CD237" s="78" t="e">
        <f t="shared" ca="1" si="344"/>
        <v>#N/A</v>
      </c>
      <c r="CE237" s="78" t="e">
        <f t="shared" ca="1" si="345"/>
        <v>#N/A</v>
      </c>
      <c r="CF237" s="78" t="e">
        <f t="shared" ca="1" si="346"/>
        <v>#N/A</v>
      </c>
      <c r="CG237" s="78" t="e">
        <f t="shared" ca="1" si="347"/>
        <v>#N/A</v>
      </c>
      <c r="CH237" s="79" t="e">
        <f t="shared" ca="1" si="348"/>
        <v>#N/A</v>
      </c>
      <c r="CI237" s="79" t="e">
        <f t="shared" ca="1" si="349"/>
        <v>#N/A</v>
      </c>
      <c r="CJ237" s="79" t="e">
        <f t="shared" ca="1" si="350"/>
        <v>#N/A</v>
      </c>
      <c r="CK237" s="79" t="e">
        <f t="shared" ca="1" si="351"/>
        <v>#N/A</v>
      </c>
      <c r="CL237" s="79" t="e">
        <f t="shared" ca="1" si="352"/>
        <v>#N/A</v>
      </c>
      <c r="CM237" s="79" t="e">
        <f t="shared" ca="1" si="353"/>
        <v>#N/A</v>
      </c>
      <c r="CN237" s="79" t="e">
        <f t="shared" ca="1" si="354"/>
        <v>#N/A</v>
      </c>
      <c r="CO237" s="79" t="e">
        <f t="shared" ca="1" si="355"/>
        <v>#N/A</v>
      </c>
      <c r="CP237" s="80" t="e">
        <f t="shared" ca="1" si="374"/>
        <v>#N/A</v>
      </c>
      <c r="CQ237" s="78" t="e">
        <f t="shared" ca="1" si="375"/>
        <v>#N/A</v>
      </c>
      <c r="DA237" s="81">
        <f t="shared" ca="1" si="450"/>
        <v>7</v>
      </c>
      <c r="DB237" s="82">
        <f t="shared" ca="1" si="451"/>
        <v>22</v>
      </c>
      <c r="DC237" s="83">
        <f t="shared" ca="1" si="452"/>
        <v>143</v>
      </c>
      <c r="DD237" s="52" t="str">
        <f t="shared" ca="1" si="448"/>
        <v>A152</v>
      </c>
      <c r="DE237" s="51"/>
      <c r="DF237" s="52" t="str">
        <f t="shared" ca="1" si="449"/>
        <v>A157</v>
      </c>
      <c r="DG237" s="84">
        <f ca="1">VLOOKUP($BK$6,INDIRECT($BT274):$BP$861,2,FALSE)</f>
        <v>149</v>
      </c>
      <c r="DH237" s="79" t="str">
        <f t="shared" ca="1" si="415"/>
        <v>8 Tone Spanish</v>
      </c>
      <c r="DI237" s="78" t="str">
        <f t="shared" ca="1" si="416"/>
        <v>D</v>
      </c>
      <c r="DJ237" s="78" t="str">
        <f t="shared" ca="1" si="417"/>
        <v>D</v>
      </c>
      <c r="DK237" s="78" t="str">
        <f t="shared" ca="1" si="418"/>
        <v>Eb</v>
      </c>
      <c r="DL237" s="78" t="str">
        <f t="shared" ca="1" si="419"/>
        <v>F</v>
      </c>
      <c r="DM237" s="78" t="str">
        <f t="shared" ca="1" si="420"/>
        <v>Gb</v>
      </c>
      <c r="DN237" s="78" t="str">
        <f t="shared" ca="1" si="421"/>
        <v>G</v>
      </c>
      <c r="DO237" s="78" t="str">
        <f t="shared" ca="1" si="422"/>
        <v>Ab</v>
      </c>
      <c r="DP237" s="78" t="str">
        <f t="shared" ca="1" si="423"/>
        <v>Bb</v>
      </c>
      <c r="DQ237" s="78" t="str">
        <f t="shared" ca="1" si="424"/>
        <v>C</v>
      </c>
      <c r="DR237" s="79" t="str">
        <f t="shared" ca="1" si="425"/>
        <v>D min4</v>
      </c>
      <c r="DS237" s="79" t="str">
        <f t="shared" ca="1" si="426"/>
        <v>Eb dim</v>
      </c>
      <c r="DT237" s="79" t="str">
        <f t="shared" ca="1" si="427"/>
        <v>F sus2/4 - or - *G min7</v>
      </c>
      <c r="DU237" s="79" t="str">
        <f t="shared" ca="1" si="428"/>
        <v>*Ab 7</v>
      </c>
      <c r="DV237" s="79" t="str">
        <f t="shared" ca="1" si="429"/>
        <v>G min</v>
      </c>
      <c r="DW237" s="79" t="str">
        <f t="shared" ca="1" si="430"/>
        <v>Ab maj</v>
      </c>
      <c r="DX237" s="79" t="str">
        <f t="shared" ca="1" si="431"/>
        <v>Bb maj</v>
      </c>
      <c r="DY237" s="79" t="str">
        <f t="shared" ca="1" si="432"/>
        <v>C dim</v>
      </c>
      <c r="DZ237" s="80">
        <f t="shared" ca="1" si="433"/>
        <v>37.5</v>
      </c>
      <c r="EA237" s="78">
        <f t="shared" ca="1" si="434"/>
        <v>7</v>
      </c>
    </row>
    <row r="238" spans="1:131" s="85" customFormat="1" ht="16.2" thickBot="1" x14ac:dyDescent="0.35">
      <c r="A238" s="289" t="str">
        <f t="shared" ca="1" si="398"/>
        <v/>
      </c>
      <c r="B238" s="309">
        <f t="shared" si="404"/>
        <v>230</v>
      </c>
      <c r="C238" s="310" t="s">
        <v>20</v>
      </c>
      <c r="D238" s="309" t="s">
        <v>2</v>
      </c>
      <c r="E238" s="309">
        <v>7</v>
      </c>
      <c r="F238" s="311">
        <v>1</v>
      </c>
      <c r="G238" s="311">
        <v>2</v>
      </c>
      <c r="H238" s="311">
        <v>2</v>
      </c>
      <c r="I238" s="311">
        <v>2</v>
      </c>
      <c r="J238" s="311">
        <v>1</v>
      </c>
      <c r="K238" s="311">
        <v>2</v>
      </c>
      <c r="L238" s="311">
        <v>2</v>
      </c>
      <c r="M238" s="311"/>
      <c r="N238" s="311">
        <f>SUM($F238:G238)</f>
        <v>3</v>
      </c>
      <c r="O238" s="311">
        <f>SUM($F238:H238)</f>
        <v>5</v>
      </c>
      <c r="P238" s="311">
        <f>SUM($F238:I238)</f>
        <v>7</v>
      </c>
      <c r="Q238" s="311">
        <f>SUM($F238:J238)</f>
        <v>8</v>
      </c>
      <c r="R238" s="311">
        <f>SUM($F238:K238)</f>
        <v>10</v>
      </c>
      <c r="S238" s="311">
        <f>SUM($F238:L238)</f>
        <v>12</v>
      </c>
      <c r="T238" s="311"/>
      <c r="U238" s="310"/>
      <c r="V238" s="309" t="str">
        <f t="shared" si="463"/>
        <v>Eb</v>
      </c>
      <c r="W238" s="309" t="str">
        <f t="shared" ca="1" si="464"/>
        <v>E</v>
      </c>
      <c r="X238" s="309" t="str">
        <f t="shared" ca="1" si="486"/>
        <v>Gb</v>
      </c>
      <c r="Y238" s="309" t="str">
        <f t="shared" ca="1" si="487"/>
        <v>Ab</v>
      </c>
      <c r="Z238" s="309" t="str">
        <f t="shared" ca="1" si="488"/>
        <v>Bb</v>
      </c>
      <c r="AA238" s="309" t="str">
        <f t="shared" ca="1" si="489"/>
        <v>B</v>
      </c>
      <c r="AB238" s="309" t="str">
        <f t="shared" ca="1" si="490"/>
        <v>Db</v>
      </c>
      <c r="AC238" s="309"/>
      <c r="AD238" s="310">
        <f t="shared" si="471"/>
        <v>167</v>
      </c>
      <c r="AE238" s="310">
        <f t="shared" ca="1" si="401"/>
        <v>69</v>
      </c>
      <c r="AF238" s="310">
        <f t="shared" ca="1" si="402"/>
        <v>169</v>
      </c>
      <c r="AG238" s="310">
        <f t="shared" ca="1" si="456"/>
        <v>163</v>
      </c>
      <c r="AH238" s="310">
        <f t="shared" ca="1" si="457"/>
        <v>164</v>
      </c>
      <c r="AI238" s="310">
        <f t="shared" ca="1" si="458"/>
        <v>66</v>
      </c>
      <c r="AJ238" s="310">
        <f t="shared" ca="1" si="459"/>
        <v>166</v>
      </c>
      <c r="AK238" s="310"/>
      <c r="AL238" s="294" t="str">
        <f>_xlfn.CONCAT(V238," min")</f>
        <v>Eb min</v>
      </c>
      <c r="AM238" s="294" t="str">
        <f ca="1">_xlfn.CONCAT(W238," maj")</f>
        <v>E maj</v>
      </c>
      <c r="AN238" s="294" t="str">
        <f ca="1">_xlfn.CONCAT(X238," maj")</f>
        <v>Gb maj</v>
      </c>
      <c r="AO238" s="294" t="str">
        <f ca="1">_xlfn.CONCAT(Y238," min")</f>
        <v>Ab min</v>
      </c>
      <c r="AP238" s="294" t="str">
        <f ca="1">_xlfn.CONCAT(Z238," dim")</f>
        <v>Bb dim</v>
      </c>
      <c r="AQ238" s="294" t="str">
        <f ca="1">_xlfn.CONCAT(AA238," maj")</f>
        <v>B maj</v>
      </c>
      <c r="AR238" s="294" t="str">
        <f ca="1">_xlfn.CONCAT(AB238," min")</f>
        <v>Db min</v>
      </c>
      <c r="AS238" s="294"/>
      <c r="AT238" s="294" t="str">
        <f t="shared" ca="1" si="492"/>
        <v/>
      </c>
      <c r="AU238" s="294" t="str">
        <f t="shared" ca="1" si="491"/>
        <v/>
      </c>
      <c r="AV238" s="294" t="str">
        <f t="shared" ca="1" si="491"/>
        <v/>
      </c>
      <c r="AW238" s="294">
        <f t="shared" si="491"/>
        <v>1</v>
      </c>
      <c r="AX238" s="294" t="str">
        <f t="shared" ca="1" si="491"/>
        <v/>
      </c>
      <c r="AY238" s="294" t="str">
        <f t="shared" ca="1" si="491"/>
        <v/>
      </c>
      <c r="AZ238" s="294" t="str">
        <f t="shared" ca="1" si="491"/>
        <v/>
      </c>
      <c r="BA238" s="294" t="str">
        <f t="shared" ca="1" si="491"/>
        <v/>
      </c>
      <c r="BB238" s="294" t="str">
        <f t="shared" ca="1" si="491"/>
        <v/>
      </c>
      <c r="BC238" s="294" t="str">
        <f t="shared" ca="1" si="491"/>
        <v/>
      </c>
      <c r="BD238" s="294" t="str">
        <f t="shared" ca="1" si="491"/>
        <v/>
      </c>
      <c r="BE238" s="294" t="str">
        <f t="shared" ca="1" si="491"/>
        <v/>
      </c>
      <c r="BF238" s="289">
        <f t="shared" ca="1" si="472"/>
        <v>1</v>
      </c>
      <c r="BG238" s="302">
        <f t="shared" ca="1" si="473"/>
        <v>14.285714285714285</v>
      </c>
      <c r="BH238" s="289" t="str">
        <f t="shared" ca="1" si="474"/>
        <v/>
      </c>
      <c r="BI238" s="289" t="str">
        <f t="shared" ca="1" si="475"/>
        <v/>
      </c>
      <c r="BJ238" s="289" t="str">
        <f t="shared" ca="1" si="476"/>
        <v/>
      </c>
      <c r="BK238" s="289" t="str">
        <f t="shared" ca="1" si="477"/>
        <v/>
      </c>
      <c r="BL238" s="289" t="str">
        <f t="shared" ca="1" si="478"/>
        <v/>
      </c>
      <c r="BM238" s="289" t="str">
        <f t="shared" ca="1" si="479"/>
        <v/>
      </c>
      <c r="BN238" s="289" t="str">
        <f t="shared" ca="1" si="480"/>
        <v/>
      </c>
      <c r="BO238" s="289" t="str">
        <f t="shared" ca="1" si="481"/>
        <v/>
      </c>
      <c r="BP238" s="289"/>
      <c r="BQ238" s="83" t="e">
        <f t="shared" ca="1" si="409"/>
        <v>#N/A</v>
      </c>
      <c r="BR238" s="82" t="e">
        <f t="shared" ca="1" si="410"/>
        <v>#N/A</v>
      </c>
      <c r="BS238" s="83" t="e">
        <f t="shared" ca="1" si="411"/>
        <v>#N/A</v>
      </c>
      <c r="BT238" s="52" t="e">
        <f t="shared" ca="1" si="412"/>
        <v>#N/A</v>
      </c>
      <c r="BU238" s="51"/>
      <c r="BV238" s="52" t="e">
        <f t="shared" ca="1" si="413"/>
        <v>#N/A</v>
      </c>
      <c r="BW238" s="84" t="e">
        <f ca="1">VLOOKUP($BJ$6,INDIRECT($BT238):$BP$861,2,FALSE)</f>
        <v>#N/A</v>
      </c>
      <c r="BX238" s="79" t="e">
        <f t="shared" ca="1" si="369"/>
        <v>#N/A</v>
      </c>
      <c r="BY238" s="78" t="e">
        <f t="shared" ca="1" si="370"/>
        <v>#N/A</v>
      </c>
      <c r="BZ238" s="78" t="e">
        <f t="shared" ca="1" si="371"/>
        <v>#N/A</v>
      </c>
      <c r="CA238" s="78" t="e">
        <f t="shared" ca="1" si="372"/>
        <v>#N/A</v>
      </c>
      <c r="CB238" s="78" t="e">
        <f t="shared" ca="1" si="373"/>
        <v>#N/A</v>
      </c>
      <c r="CC238" s="78" t="e">
        <f t="shared" ref="CC238:CC250" ca="1" si="493">IF(OFFSET(INDIRECT($BV238),0,24,1,1)="","",OFFSET(INDIRECT($BV238),0,24,1,1))</f>
        <v>#N/A</v>
      </c>
      <c r="CD238" s="78" t="e">
        <f t="shared" ref="CD238:CD250" ca="1" si="494">IF(OFFSET(INDIRECT($BV238),0,25,1,1)="","",OFFSET(INDIRECT($BV238),0,25,1,1))</f>
        <v>#N/A</v>
      </c>
      <c r="CE238" s="78" t="e">
        <f t="shared" ref="CE238:CE250" ca="1" si="495">IF(OFFSET(INDIRECT($BV238),0,26,1,1)="","",OFFSET(INDIRECT($BV238),0,26,1,1))</f>
        <v>#N/A</v>
      </c>
      <c r="CF238" s="78" t="e">
        <f t="shared" ref="CF238:CF250" ca="1" si="496">IF(OFFSET(INDIRECT($BV238),0,27,1,1)="","",OFFSET(INDIRECT($BV238),0,27,1,1))</f>
        <v>#N/A</v>
      </c>
      <c r="CG238" s="78" t="e">
        <f t="shared" ref="CG238:CG250" ca="1" si="497">IF(OFFSET(INDIRECT($BV238),0,28,1,1)="","",OFFSET(INDIRECT($BV238),0,28,1,1))</f>
        <v>#N/A</v>
      </c>
      <c r="CH238" s="79" t="e">
        <f t="shared" ref="CH238:CH250" ca="1" si="498">OFFSET(INDIRECT($BV238),0,37,1,1)</f>
        <v>#N/A</v>
      </c>
      <c r="CI238" s="79" t="e">
        <f t="shared" ref="CI238:CI250" ca="1" si="499">OFFSET(INDIRECT($BV238),0,38,1,1)</f>
        <v>#N/A</v>
      </c>
      <c r="CJ238" s="79" t="e">
        <f t="shared" ref="CJ238:CJ250" ca="1" si="500">OFFSET(INDIRECT($BV238),0,39,1,1)</f>
        <v>#N/A</v>
      </c>
      <c r="CK238" s="79" t="e">
        <f t="shared" ref="CK238:CK250" ca="1" si="501">IF(OFFSET(INDIRECT($BV238),0,40,1,1)="","",OFFSET(INDIRECT($BV238),0,40,1,1))</f>
        <v>#N/A</v>
      </c>
      <c r="CL238" s="79" t="e">
        <f t="shared" ref="CL238:CL250" ca="1" si="502">IF(OFFSET(INDIRECT($BV238),0,41,1,1)="","",OFFSET(INDIRECT($BV238),0,41,1,1))</f>
        <v>#N/A</v>
      </c>
      <c r="CM238" s="79" t="e">
        <f t="shared" ref="CM238:CM250" ca="1" si="503">IF(OFFSET(INDIRECT($BV238),0,42,1,1)="","",OFFSET(INDIRECT($BV238),0,42,1,1))</f>
        <v>#N/A</v>
      </c>
      <c r="CN238" s="79" t="e">
        <f t="shared" ref="CN238:CN250" ca="1" si="504">IF(OFFSET(INDIRECT($BV238),0,43,1,1)="","",OFFSET(INDIRECT($BV238),0,43,1,1))</f>
        <v>#N/A</v>
      </c>
      <c r="CO238" s="79" t="e">
        <f t="shared" ref="CO238:CO250" ca="1" si="505">IF(OFFSET(INDIRECT($BV238),0,44,1,1)="","",OFFSET(INDIRECT($BV238),0,44,1,1))</f>
        <v>#N/A</v>
      </c>
      <c r="CP238" s="80" t="e">
        <f t="shared" ca="1" si="374"/>
        <v>#N/A</v>
      </c>
      <c r="CQ238" s="78" t="e">
        <f t="shared" ca="1" si="375"/>
        <v>#N/A</v>
      </c>
      <c r="DA238" s="81">
        <f t="shared" ca="1" si="450"/>
        <v>7</v>
      </c>
      <c r="DB238" s="82">
        <f t="shared" ca="1" si="451"/>
        <v>23</v>
      </c>
      <c r="DC238" s="83">
        <f t="shared" ca="1" si="452"/>
        <v>149</v>
      </c>
      <c r="DD238" s="52" t="str">
        <f t="shared" ca="1" si="448"/>
        <v>A158</v>
      </c>
      <c r="DE238" s="51"/>
      <c r="DF238" s="52" t="str">
        <f t="shared" ca="1" si="449"/>
        <v>A200</v>
      </c>
      <c r="DG238" s="84">
        <f ca="1">VLOOKUP($BK$6,INDIRECT($BT275):$BP$861,2,FALSE)</f>
        <v>192</v>
      </c>
      <c r="DH238" s="79" t="str">
        <f t="shared" ca="1" si="415"/>
        <v>Blues</v>
      </c>
      <c r="DI238" s="78" t="str">
        <f t="shared" ca="1" si="416"/>
        <v>D</v>
      </c>
      <c r="DJ238" s="78" t="str">
        <f t="shared" ca="1" si="417"/>
        <v>D</v>
      </c>
      <c r="DK238" s="78" t="str">
        <f t="shared" ca="1" si="418"/>
        <v>F</v>
      </c>
      <c r="DL238" s="78" t="str">
        <f t="shared" ca="1" si="419"/>
        <v>G</v>
      </c>
      <c r="DM238" s="78" t="str">
        <f t="shared" ca="1" si="420"/>
        <v>Ab</v>
      </c>
      <c r="DN238" s="78" t="str">
        <f t="shared" ca="1" si="421"/>
        <v>A</v>
      </c>
      <c r="DO238" s="78" t="str">
        <f t="shared" ca="1" si="422"/>
        <v>C</v>
      </c>
      <c r="DP238" s="78" t="str">
        <f t="shared" ca="1" si="423"/>
        <v/>
      </c>
      <c r="DQ238" s="78" t="str">
        <f t="shared" ca="1" si="424"/>
        <v/>
      </c>
      <c r="DR238" s="79" t="str">
        <f t="shared" ca="1" si="425"/>
        <v>D sus4</v>
      </c>
      <c r="DS238" s="79" t="str">
        <f t="shared" ca="1" si="426"/>
        <v>F min</v>
      </c>
      <c r="DT238" s="79" t="str">
        <f t="shared" ca="1" si="427"/>
        <v>G sus2</v>
      </c>
      <c r="DU238" s="79" t="str">
        <f t="shared" ca="1" si="428"/>
        <v>*F min</v>
      </c>
      <c r="DV238" s="79" t="str">
        <f t="shared" ca="1" si="429"/>
        <v>A sus4/7</v>
      </c>
      <c r="DW238" s="79" t="str">
        <f t="shared" ca="1" si="430"/>
        <v>C sus4</v>
      </c>
      <c r="DX238" s="79" t="str">
        <f t="shared" ca="1" si="431"/>
        <v/>
      </c>
      <c r="DY238" s="79" t="str">
        <f t="shared" ca="1" si="432"/>
        <v/>
      </c>
      <c r="DZ238" s="80">
        <f t="shared" ca="1" si="433"/>
        <v>33.333333333333329</v>
      </c>
      <c r="EA238" s="78">
        <f t="shared" ca="1" si="434"/>
        <v>7</v>
      </c>
    </row>
    <row r="239" spans="1:131" s="85" customFormat="1" ht="16.2" thickBot="1" x14ac:dyDescent="0.35">
      <c r="A239" s="289" t="str">
        <f t="shared" ca="1" si="398"/>
        <v/>
      </c>
      <c r="B239" s="309">
        <f t="shared" si="404"/>
        <v>231</v>
      </c>
      <c r="C239" s="310" t="s">
        <v>21</v>
      </c>
      <c r="D239" s="309" t="s">
        <v>2</v>
      </c>
      <c r="E239" s="309">
        <v>7</v>
      </c>
      <c r="F239" s="311">
        <v>1</v>
      </c>
      <c r="G239" s="311">
        <v>2</v>
      </c>
      <c r="H239" s="311">
        <v>1</v>
      </c>
      <c r="I239" s="311">
        <v>3</v>
      </c>
      <c r="J239" s="311">
        <v>1</v>
      </c>
      <c r="K239" s="311">
        <v>2</v>
      </c>
      <c r="L239" s="311">
        <v>2</v>
      </c>
      <c r="M239" s="311"/>
      <c r="N239" s="311">
        <f>SUM($F239:G239)</f>
        <v>3</v>
      </c>
      <c r="O239" s="311">
        <f>SUM($F239:H239)</f>
        <v>4</v>
      </c>
      <c r="P239" s="311">
        <f>SUM($F239:I239)</f>
        <v>7</v>
      </c>
      <c r="Q239" s="311">
        <f>SUM($F239:J239)</f>
        <v>8</v>
      </c>
      <c r="R239" s="311">
        <f>SUM($F239:K239)</f>
        <v>10</v>
      </c>
      <c r="S239" s="311">
        <f>SUM($F239:L239)</f>
        <v>12</v>
      </c>
      <c r="T239" s="311"/>
      <c r="U239" s="310"/>
      <c r="V239" s="309" t="str">
        <f t="shared" si="463"/>
        <v>Eb</v>
      </c>
      <c r="W239" s="309" t="str">
        <f t="shared" ca="1" si="464"/>
        <v>E</v>
      </c>
      <c r="X239" s="309" t="str">
        <f t="shared" ca="1" si="486"/>
        <v>Gb</v>
      </c>
      <c r="Y239" s="309" t="str">
        <f t="shared" ca="1" si="487"/>
        <v>G</v>
      </c>
      <c r="Z239" s="309" t="str">
        <f t="shared" ca="1" si="488"/>
        <v>Bb</v>
      </c>
      <c r="AA239" s="309" t="str">
        <f t="shared" ca="1" si="489"/>
        <v>B</v>
      </c>
      <c r="AB239" s="309" t="str">
        <f t="shared" ca="1" si="490"/>
        <v>Db</v>
      </c>
      <c r="AC239" s="309"/>
      <c r="AD239" s="310">
        <f t="shared" si="471"/>
        <v>167</v>
      </c>
      <c r="AE239" s="310">
        <f t="shared" ca="1" si="401"/>
        <v>69</v>
      </c>
      <c r="AF239" s="310">
        <f t="shared" ca="1" si="402"/>
        <v>169</v>
      </c>
      <c r="AG239" s="310">
        <f t="shared" ca="1" si="456"/>
        <v>71</v>
      </c>
      <c r="AH239" s="310">
        <f t="shared" ca="1" si="457"/>
        <v>164</v>
      </c>
      <c r="AI239" s="310">
        <f t="shared" ca="1" si="458"/>
        <v>66</v>
      </c>
      <c r="AJ239" s="310">
        <f t="shared" ca="1" si="459"/>
        <v>166</v>
      </c>
      <c r="AK239" s="310"/>
      <c r="AL239" s="294" t="str">
        <f>_xlfn.CONCAT(V239," min")</f>
        <v>Eb min</v>
      </c>
      <c r="AM239" s="294" t="str">
        <f ca="1">_xlfn.CONCAT(W239," min")</f>
        <v>E min</v>
      </c>
      <c r="AN239" s="294" t="str">
        <f ca="1">_xlfn.CONCAT(X239," maj")</f>
        <v>Gb maj</v>
      </c>
      <c r="AO239" s="294" t="str">
        <f ca="1">_xlfn.CONCAT(Y239," aug")</f>
        <v>G aug</v>
      </c>
      <c r="AP239" s="294" t="str">
        <f ca="1">_xlfn.CONCAT(Z239," dim")</f>
        <v>Bb dim</v>
      </c>
      <c r="AQ239" s="294" t="str">
        <f ca="1">_xlfn.CONCAT(AA239," maj")</f>
        <v>B maj</v>
      </c>
      <c r="AR239" s="294" t="str">
        <f ca="1">_xlfn.CONCAT(AB239," dim")</f>
        <v>Db dim</v>
      </c>
      <c r="AS239" s="294"/>
      <c r="AT239" s="294" t="str">
        <f t="shared" ca="1" si="492"/>
        <v/>
      </c>
      <c r="AU239" s="294" t="str">
        <f t="shared" ca="1" si="491"/>
        <v/>
      </c>
      <c r="AV239" s="294" t="str">
        <f t="shared" ca="1" si="491"/>
        <v/>
      </c>
      <c r="AW239" s="294">
        <f t="shared" si="491"/>
        <v>1</v>
      </c>
      <c r="AX239" s="294" t="str">
        <f t="shared" ca="1" si="491"/>
        <v/>
      </c>
      <c r="AY239" s="294" t="str">
        <f t="shared" ca="1" si="491"/>
        <v/>
      </c>
      <c r="AZ239" s="294" t="str">
        <f t="shared" ca="1" si="491"/>
        <v/>
      </c>
      <c r="BA239" s="294">
        <f t="shared" ca="1" si="491"/>
        <v>1</v>
      </c>
      <c r="BB239" s="294" t="str">
        <f t="shared" ca="1" si="491"/>
        <v/>
      </c>
      <c r="BC239" s="294" t="str">
        <f t="shared" ca="1" si="491"/>
        <v/>
      </c>
      <c r="BD239" s="294" t="str">
        <f t="shared" ca="1" si="491"/>
        <v/>
      </c>
      <c r="BE239" s="294" t="str">
        <f t="shared" ca="1" si="491"/>
        <v/>
      </c>
      <c r="BF239" s="289">
        <f t="shared" ca="1" si="472"/>
        <v>2</v>
      </c>
      <c r="BG239" s="302">
        <f t="shared" ca="1" si="473"/>
        <v>28.571428571428569</v>
      </c>
      <c r="BH239" s="289" t="str">
        <f t="shared" ca="1" si="474"/>
        <v/>
      </c>
      <c r="BI239" s="289" t="str">
        <f t="shared" ca="1" si="475"/>
        <v/>
      </c>
      <c r="BJ239" s="289" t="str">
        <f t="shared" ca="1" si="476"/>
        <v/>
      </c>
      <c r="BK239" s="289" t="str">
        <f t="shared" ca="1" si="477"/>
        <v/>
      </c>
      <c r="BL239" s="289" t="str">
        <f t="shared" ca="1" si="478"/>
        <v/>
      </c>
      <c r="BM239" s="289" t="str">
        <f t="shared" ca="1" si="479"/>
        <v/>
      </c>
      <c r="BN239" s="289" t="str">
        <f t="shared" ca="1" si="480"/>
        <v/>
      </c>
      <c r="BO239" s="289" t="str">
        <f t="shared" ca="1" si="481"/>
        <v/>
      </c>
      <c r="BP239" s="289"/>
      <c r="BQ239" s="83" t="e">
        <f t="shared" ca="1" si="409"/>
        <v>#N/A</v>
      </c>
      <c r="BR239" s="82" t="e">
        <f t="shared" ca="1" si="410"/>
        <v>#N/A</v>
      </c>
      <c r="BS239" s="83" t="e">
        <f t="shared" ca="1" si="411"/>
        <v>#N/A</v>
      </c>
      <c r="BT239" s="52" t="e">
        <f t="shared" ca="1" si="412"/>
        <v>#N/A</v>
      </c>
      <c r="BU239" s="51"/>
      <c r="BV239" s="52" t="e">
        <f t="shared" ca="1" si="413"/>
        <v>#N/A</v>
      </c>
      <c r="BW239" s="84" t="e">
        <f ca="1">VLOOKUP($BJ$6,INDIRECT($BT239):$BP$861,2,FALSE)</f>
        <v>#N/A</v>
      </c>
      <c r="BX239" s="79" t="e">
        <f t="shared" ref="BX239:BX250" ca="1" si="506">OFFSET(INDIRECT($BV239),0,2,1,1)</f>
        <v>#N/A</v>
      </c>
      <c r="BY239" s="78" t="e">
        <f t="shared" ref="BY239:BY250" ca="1" si="507">OFFSET(INDIRECT($BV239),0,3,1,1)</f>
        <v>#N/A</v>
      </c>
      <c r="BZ239" s="78" t="e">
        <f t="shared" ref="BZ239:BZ250" ca="1" si="508">OFFSET(INDIRECT($BV239),0,21,1,1)</f>
        <v>#N/A</v>
      </c>
      <c r="CA239" s="78" t="e">
        <f t="shared" ref="CA239:CA250" ca="1" si="509">OFFSET(INDIRECT($BV239),0,22,1,1)</f>
        <v>#N/A</v>
      </c>
      <c r="CB239" s="78" t="e">
        <f t="shared" ref="CB239:CB250" ca="1" si="510">OFFSET(INDIRECT($BV239),0,23,1,1)</f>
        <v>#N/A</v>
      </c>
      <c r="CC239" s="78" t="e">
        <f t="shared" ca="1" si="493"/>
        <v>#N/A</v>
      </c>
      <c r="CD239" s="78" t="e">
        <f t="shared" ca="1" si="494"/>
        <v>#N/A</v>
      </c>
      <c r="CE239" s="78" t="e">
        <f t="shared" ca="1" si="495"/>
        <v>#N/A</v>
      </c>
      <c r="CF239" s="78" t="e">
        <f t="shared" ca="1" si="496"/>
        <v>#N/A</v>
      </c>
      <c r="CG239" s="78" t="e">
        <f t="shared" ca="1" si="497"/>
        <v>#N/A</v>
      </c>
      <c r="CH239" s="79" t="e">
        <f t="shared" ca="1" si="498"/>
        <v>#N/A</v>
      </c>
      <c r="CI239" s="79" t="e">
        <f t="shared" ca="1" si="499"/>
        <v>#N/A</v>
      </c>
      <c r="CJ239" s="79" t="e">
        <f t="shared" ca="1" si="500"/>
        <v>#N/A</v>
      </c>
      <c r="CK239" s="79" t="e">
        <f t="shared" ca="1" si="501"/>
        <v>#N/A</v>
      </c>
      <c r="CL239" s="79" t="e">
        <f t="shared" ca="1" si="502"/>
        <v>#N/A</v>
      </c>
      <c r="CM239" s="79" t="e">
        <f t="shared" ca="1" si="503"/>
        <v>#N/A</v>
      </c>
      <c r="CN239" s="79" t="e">
        <f t="shared" ca="1" si="504"/>
        <v>#N/A</v>
      </c>
      <c r="CO239" s="79" t="e">
        <f t="shared" ca="1" si="505"/>
        <v>#N/A</v>
      </c>
      <c r="CP239" s="80" t="e">
        <f t="shared" ref="CP239:CP250" ca="1" si="511">OFFSET(INDIRECT($BV239),0,58,1,1)</f>
        <v>#N/A</v>
      </c>
      <c r="CQ239" s="78" t="e">
        <f t="shared" ref="CQ239:CQ250" ca="1" si="512">OFFSET(INDIRECT($BV239),0,0,1,1)</f>
        <v>#N/A</v>
      </c>
      <c r="DA239" s="81">
        <f t="shared" ca="1" si="450"/>
        <v>7</v>
      </c>
      <c r="DB239" s="82">
        <f t="shared" ca="1" si="451"/>
        <v>24</v>
      </c>
      <c r="DC239" s="83">
        <f t="shared" ca="1" si="452"/>
        <v>192</v>
      </c>
      <c r="DD239" s="52" t="str">
        <f t="shared" ca="1" si="448"/>
        <v>A201</v>
      </c>
      <c r="DE239" s="51"/>
      <c r="DF239" s="52" t="str">
        <f t="shared" ca="1" si="449"/>
        <v>A204</v>
      </c>
      <c r="DG239" s="84">
        <f ca="1">VLOOKUP($BK$6,INDIRECT($BT276):$BP$861,2,FALSE)</f>
        <v>196</v>
      </c>
      <c r="DH239" s="79" t="str">
        <f t="shared" ca="1" si="415"/>
        <v>6 Tone Symmetrical</v>
      </c>
      <c r="DI239" s="78" t="str">
        <f t="shared" ca="1" si="416"/>
        <v>D</v>
      </c>
      <c r="DJ239" s="78" t="str">
        <f t="shared" ca="1" si="417"/>
        <v>D</v>
      </c>
      <c r="DK239" s="78" t="str">
        <f t="shared" ca="1" si="418"/>
        <v>Eb</v>
      </c>
      <c r="DL239" s="78" t="str">
        <f t="shared" ca="1" si="419"/>
        <v>Gb</v>
      </c>
      <c r="DM239" s="78" t="str">
        <f t="shared" ca="1" si="420"/>
        <v>G</v>
      </c>
      <c r="DN239" s="78" t="str">
        <f t="shared" ca="1" si="421"/>
        <v>Bb</v>
      </c>
      <c r="DO239" s="78" t="str">
        <f t="shared" ca="1" si="422"/>
        <v>B</v>
      </c>
      <c r="DP239" s="78" t="str">
        <f t="shared" ca="1" si="423"/>
        <v/>
      </c>
      <c r="DQ239" s="78" t="str">
        <f t="shared" ca="1" si="424"/>
        <v/>
      </c>
      <c r="DR239" s="79" t="str">
        <f t="shared" ca="1" si="425"/>
        <v>D aug</v>
      </c>
      <c r="DS239" s="79" t="str">
        <f t="shared" ca="1" si="426"/>
        <v>Eb aug</v>
      </c>
      <c r="DT239" s="79" t="str">
        <f t="shared" ca="1" si="427"/>
        <v>Gb aug</v>
      </c>
      <c r="DU239" s="79" t="str">
        <f t="shared" ca="1" si="428"/>
        <v>G aug</v>
      </c>
      <c r="DV239" s="79" t="str">
        <f t="shared" ca="1" si="429"/>
        <v>Bb aug</v>
      </c>
      <c r="DW239" s="79" t="str">
        <f t="shared" ca="1" si="430"/>
        <v>B aug</v>
      </c>
      <c r="DX239" s="79" t="str">
        <f t="shared" ca="1" si="431"/>
        <v/>
      </c>
      <c r="DY239" s="79" t="str">
        <f t="shared" ca="1" si="432"/>
        <v/>
      </c>
      <c r="DZ239" s="80">
        <f t="shared" ca="1" si="433"/>
        <v>33.333333333333329</v>
      </c>
      <c r="EA239" s="78">
        <f t="shared" ca="1" si="434"/>
        <v>7</v>
      </c>
    </row>
    <row r="240" spans="1:131" s="85" customFormat="1" ht="16.2" thickBot="1" x14ac:dyDescent="0.35">
      <c r="A240" s="289" t="str">
        <f t="shared" ca="1" si="398"/>
        <v/>
      </c>
      <c r="B240" s="309">
        <f t="shared" si="404"/>
        <v>232</v>
      </c>
      <c r="C240" s="310" t="s">
        <v>274</v>
      </c>
      <c r="D240" s="309" t="s">
        <v>2</v>
      </c>
      <c r="E240" s="309">
        <v>7</v>
      </c>
      <c r="F240" s="311">
        <v>1</v>
      </c>
      <c r="G240" s="311">
        <v>3</v>
      </c>
      <c r="H240" s="311">
        <v>1</v>
      </c>
      <c r="I240" s="311">
        <v>2</v>
      </c>
      <c r="J240" s="311">
        <v>1</v>
      </c>
      <c r="K240" s="311">
        <v>2</v>
      </c>
      <c r="L240" s="311">
        <v>2</v>
      </c>
      <c r="M240" s="311"/>
      <c r="N240" s="311">
        <f>SUM($F240:G240)</f>
        <v>4</v>
      </c>
      <c r="O240" s="311">
        <f>SUM($F240:H240)</f>
        <v>5</v>
      </c>
      <c r="P240" s="311">
        <f>SUM($F240:I240)</f>
        <v>7</v>
      </c>
      <c r="Q240" s="311">
        <f>SUM($F240:J240)</f>
        <v>8</v>
      </c>
      <c r="R240" s="311">
        <f>SUM($F240:K240)</f>
        <v>10</v>
      </c>
      <c r="S240" s="311">
        <f>SUM($F240:L240)</f>
        <v>12</v>
      </c>
      <c r="T240" s="311"/>
      <c r="U240" s="310"/>
      <c r="V240" s="309" t="str">
        <f t="shared" si="463"/>
        <v>Eb</v>
      </c>
      <c r="W240" s="309" t="str">
        <f t="shared" ca="1" si="464"/>
        <v>E</v>
      </c>
      <c r="X240" s="309" t="str">
        <f t="shared" ca="1" si="486"/>
        <v>G</v>
      </c>
      <c r="Y240" s="309" t="str">
        <f t="shared" ca="1" si="487"/>
        <v>Ab</v>
      </c>
      <c r="Z240" s="309" t="str">
        <f t="shared" ca="1" si="488"/>
        <v>Bb</v>
      </c>
      <c r="AA240" s="309" t="str">
        <f t="shared" ca="1" si="489"/>
        <v>B</v>
      </c>
      <c r="AB240" s="309" t="str">
        <f t="shared" ca="1" si="490"/>
        <v>Db</v>
      </c>
      <c r="AC240" s="309"/>
      <c r="AD240" s="310">
        <f t="shared" si="471"/>
        <v>167</v>
      </c>
      <c r="AE240" s="310">
        <f t="shared" ca="1" si="401"/>
        <v>69</v>
      </c>
      <c r="AF240" s="310">
        <f t="shared" ca="1" si="402"/>
        <v>71</v>
      </c>
      <c r="AG240" s="310">
        <f t="shared" ca="1" si="456"/>
        <v>163</v>
      </c>
      <c r="AH240" s="310">
        <f t="shared" ca="1" si="457"/>
        <v>164</v>
      </c>
      <c r="AI240" s="310">
        <f t="shared" ca="1" si="458"/>
        <v>66</v>
      </c>
      <c r="AJ240" s="310">
        <f t="shared" ca="1" si="459"/>
        <v>166</v>
      </c>
      <c r="AK240" s="310"/>
      <c r="AL240" s="294" t="str">
        <f>_xlfn.CONCAT(V240," maj")</f>
        <v>Eb maj</v>
      </c>
      <c r="AM240" s="294" t="str">
        <f ca="1">_xlfn.CONCAT(W240," maj")</f>
        <v>E maj</v>
      </c>
      <c r="AN240" s="294" t="str">
        <f ca="1">_xlfn.CONCAT(X240," dim")</f>
        <v>G dim</v>
      </c>
      <c r="AO240" s="294" t="str">
        <f ca="1">_xlfn.CONCAT(Y240," min")</f>
        <v>Ab min</v>
      </c>
      <c r="AP240" s="294" t="str">
        <f ca="1">_xlfn.CONCAT(Z240," dim")</f>
        <v>Bb dim</v>
      </c>
      <c r="AQ240" s="294" t="str">
        <f ca="1">_xlfn.CONCAT(AA240," aug")</f>
        <v>B aug</v>
      </c>
      <c r="AR240" s="294" t="str">
        <f ca="1">_xlfn.CONCAT(AB240," min")</f>
        <v>Db min</v>
      </c>
      <c r="AS240" s="294"/>
      <c r="AT240" s="294" t="str">
        <f t="shared" ca="1" si="492"/>
        <v/>
      </c>
      <c r="AU240" s="294" t="str">
        <f t="shared" ca="1" si="491"/>
        <v/>
      </c>
      <c r="AV240" s="294" t="str">
        <f t="shared" ca="1" si="491"/>
        <v/>
      </c>
      <c r="AW240" s="294">
        <f t="shared" si="491"/>
        <v>1</v>
      </c>
      <c r="AX240" s="294" t="str">
        <f t="shared" ca="1" si="491"/>
        <v/>
      </c>
      <c r="AY240" s="294" t="str">
        <f t="shared" ca="1" si="491"/>
        <v/>
      </c>
      <c r="AZ240" s="294" t="str">
        <f t="shared" ca="1" si="491"/>
        <v/>
      </c>
      <c r="BA240" s="294">
        <f t="shared" ca="1" si="491"/>
        <v>1</v>
      </c>
      <c r="BB240" s="294" t="str">
        <f t="shared" ca="1" si="491"/>
        <v/>
      </c>
      <c r="BC240" s="294" t="str">
        <f t="shared" ca="1" si="491"/>
        <v/>
      </c>
      <c r="BD240" s="294" t="str">
        <f t="shared" ca="1" si="491"/>
        <v/>
      </c>
      <c r="BE240" s="294" t="str">
        <f t="shared" ca="1" si="491"/>
        <v/>
      </c>
      <c r="BF240" s="289">
        <f t="shared" ca="1" si="472"/>
        <v>2</v>
      </c>
      <c r="BG240" s="302">
        <f t="shared" ca="1" si="473"/>
        <v>28.571428571428569</v>
      </c>
      <c r="BH240" s="289" t="str">
        <f t="shared" ca="1" si="474"/>
        <v/>
      </c>
      <c r="BI240" s="289" t="str">
        <f t="shared" ca="1" si="475"/>
        <v/>
      </c>
      <c r="BJ240" s="289" t="str">
        <f t="shared" ca="1" si="476"/>
        <v/>
      </c>
      <c r="BK240" s="289" t="str">
        <f t="shared" ca="1" si="477"/>
        <v/>
      </c>
      <c r="BL240" s="289" t="str">
        <f t="shared" ca="1" si="478"/>
        <v/>
      </c>
      <c r="BM240" s="289" t="str">
        <f t="shared" ca="1" si="479"/>
        <v/>
      </c>
      <c r="BN240" s="289" t="str">
        <f t="shared" ca="1" si="480"/>
        <v/>
      </c>
      <c r="BO240" s="289" t="str">
        <f t="shared" ca="1" si="481"/>
        <v/>
      </c>
      <c r="BP240" s="289"/>
      <c r="BQ240" s="83" t="e">
        <f t="shared" ca="1" si="409"/>
        <v>#N/A</v>
      </c>
      <c r="BR240" s="82" t="e">
        <f t="shared" ca="1" si="410"/>
        <v>#N/A</v>
      </c>
      <c r="BS240" s="83" t="e">
        <f t="shared" ca="1" si="411"/>
        <v>#N/A</v>
      </c>
      <c r="BT240" s="52" t="e">
        <f t="shared" ca="1" si="412"/>
        <v>#N/A</v>
      </c>
      <c r="BU240" s="51"/>
      <c r="BV240" s="52" t="e">
        <f t="shared" ca="1" si="413"/>
        <v>#N/A</v>
      </c>
      <c r="BW240" s="84" t="e">
        <f ca="1">VLOOKUP($BJ$6,INDIRECT($BT240):$BP$861,2,FALSE)</f>
        <v>#N/A</v>
      </c>
      <c r="BX240" s="79" t="e">
        <f t="shared" ca="1" si="506"/>
        <v>#N/A</v>
      </c>
      <c r="BY240" s="78" t="e">
        <f t="shared" ca="1" si="507"/>
        <v>#N/A</v>
      </c>
      <c r="BZ240" s="78" t="e">
        <f t="shared" ca="1" si="508"/>
        <v>#N/A</v>
      </c>
      <c r="CA240" s="78" t="e">
        <f t="shared" ca="1" si="509"/>
        <v>#N/A</v>
      </c>
      <c r="CB240" s="78" t="e">
        <f t="shared" ca="1" si="510"/>
        <v>#N/A</v>
      </c>
      <c r="CC240" s="78" t="e">
        <f t="shared" ca="1" si="493"/>
        <v>#N/A</v>
      </c>
      <c r="CD240" s="78" t="e">
        <f t="shared" ca="1" si="494"/>
        <v>#N/A</v>
      </c>
      <c r="CE240" s="78" t="e">
        <f t="shared" ca="1" si="495"/>
        <v>#N/A</v>
      </c>
      <c r="CF240" s="78" t="e">
        <f t="shared" ca="1" si="496"/>
        <v>#N/A</v>
      </c>
      <c r="CG240" s="78" t="e">
        <f t="shared" ca="1" si="497"/>
        <v>#N/A</v>
      </c>
      <c r="CH240" s="79" t="e">
        <f t="shared" ca="1" si="498"/>
        <v>#N/A</v>
      </c>
      <c r="CI240" s="79" t="e">
        <f t="shared" ca="1" si="499"/>
        <v>#N/A</v>
      </c>
      <c r="CJ240" s="79" t="e">
        <f t="shared" ca="1" si="500"/>
        <v>#N/A</v>
      </c>
      <c r="CK240" s="79" t="e">
        <f t="shared" ca="1" si="501"/>
        <v>#N/A</v>
      </c>
      <c r="CL240" s="79" t="e">
        <f t="shared" ca="1" si="502"/>
        <v>#N/A</v>
      </c>
      <c r="CM240" s="79" t="e">
        <f t="shared" ca="1" si="503"/>
        <v>#N/A</v>
      </c>
      <c r="CN240" s="79" t="e">
        <f t="shared" ca="1" si="504"/>
        <v>#N/A</v>
      </c>
      <c r="CO240" s="79" t="e">
        <f t="shared" ca="1" si="505"/>
        <v>#N/A</v>
      </c>
      <c r="CP240" s="80" t="e">
        <f t="shared" ca="1" si="511"/>
        <v>#N/A</v>
      </c>
      <c r="CQ240" s="78" t="e">
        <f t="shared" ca="1" si="512"/>
        <v>#N/A</v>
      </c>
      <c r="DA240" s="81">
        <f t="shared" ca="1" si="450"/>
        <v>7</v>
      </c>
      <c r="DB240" s="82">
        <f t="shared" ca="1" si="451"/>
        <v>25</v>
      </c>
      <c r="DC240" s="83">
        <f t="shared" ca="1" si="452"/>
        <v>196</v>
      </c>
      <c r="DD240" s="52" t="str">
        <f t="shared" ca="1" si="448"/>
        <v>A205</v>
      </c>
      <c r="DE240" s="51"/>
      <c r="DF240" s="52" t="str">
        <f t="shared" ca="1" si="449"/>
        <v>A205</v>
      </c>
      <c r="DG240" s="84">
        <f ca="1">VLOOKUP($BK$6,INDIRECT($BT277):$BP$861,2,FALSE)</f>
        <v>197</v>
      </c>
      <c r="DH240" s="79" t="str">
        <f t="shared" ca="1" si="415"/>
        <v>Symmetrical Blues</v>
      </c>
      <c r="DI240" s="78" t="str">
        <f t="shared" ca="1" si="416"/>
        <v>D</v>
      </c>
      <c r="DJ240" s="78" t="str">
        <f t="shared" ca="1" si="417"/>
        <v>D</v>
      </c>
      <c r="DK240" s="78" t="str">
        <f t="shared" ca="1" si="418"/>
        <v>F</v>
      </c>
      <c r="DL240" s="78" t="str">
        <f t="shared" ca="1" si="419"/>
        <v>G</v>
      </c>
      <c r="DM240" s="78" t="str">
        <f t="shared" ca="1" si="420"/>
        <v>Ab</v>
      </c>
      <c r="DN240" s="78" t="str">
        <f t="shared" ca="1" si="421"/>
        <v>A</v>
      </c>
      <c r="DO240" s="78" t="str">
        <f t="shared" ca="1" si="422"/>
        <v>B</v>
      </c>
      <c r="DP240" s="78" t="str">
        <f t="shared" ca="1" si="423"/>
        <v/>
      </c>
      <c r="DQ240" s="78" t="str">
        <f t="shared" ca="1" si="424"/>
        <v/>
      </c>
      <c r="DR240" s="79" t="str">
        <f t="shared" ca="1" si="425"/>
        <v>D sus4</v>
      </c>
      <c r="DS240" s="79" t="str">
        <f t="shared" ca="1" si="426"/>
        <v>F dim</v>
      </c>
      <c r="DT240" s="79" t="str">
        <f t="shared" ca="1" si="427"/>
        <v>G sus2</v>
      </c>
      <c r="DU240" s="79" t="str">
        <f t="shared" ca="1" si="428"/>
        <v>*F dim</v>
      </c>
      <c r="DV240" s="79" t="str">
        <f t="shared" ca="1" si="429"/>
        <v>A sus4/7</v>
      </c>
      <c r="DW240" s="79" t="str">
        <f t="shared" ca="1" si="430"/>
        <v>B sus6 -or- *G maj</v>
      </c>
      <c r="DX240" s="79" t="str">
        <f t="shared" ca="1" si="431"/>
        <v/>
      </c>
      <c r="DY240" s="79" t="str">
        <f t="shared" ca="1" si="432"/>
        <v/>
      </c>
      <c r="DZ240" s="80">
        <f t="shared" ca="1" si="433"/>
        <v>33.333333333333329</v>
      </c>
      <c r="EA240" s="78">
        <f t="shared" ca="1" si="434"/>
        <v>7</v>
      </c>
    </row>
    <row r="241" spans="1:131" s="85" customFormat="1" ht="16.2" thickBot="1" x14ac:dyDescent="0.35">
      <c r="A241" s="289">
        <f t="shared" ca="1" si="398"/>
        <v>6</v>
      </c>
      <c r="B241" s="309">
        <f t="shared" si="404"/>
        <v>233</v>
      </c>
      <c r="C241" s="310" t="s">
        <v>22</v>
      </c>
      <c r="D241" s="309" t="s">
        <v>2</v>
      </c>
      <c r="E241" s="309">
        <v>7</v>
      </c>
      <c r="F241" s="311">
        <v>2</v>
      </c>
      <c r="G241" s="311">
        <v>2</v>
      </c>
      <c r="H241" s="311">
        <v>2</v>
      </c>
      <c r="I241" s="311">
        <v>1</v>
      </c>
      <c r="J241" s="311">
        <v>2</v>
      </c>
      <c r="K241" s="311">
        <v>2</v>
      </c>
      <c r="L241" s="311">
        <v>1</v>
      </c>
      <c r="M241" s="311"/>
      <c r="N241" s="311">
        <f>SUM($F241:G241)</f>
        <v>4</v>
      </c>
      <c r="O241" s="311">
        <f>SUM($F241:H241)</f>
        <v>6</v>
      </c>
      <c r="P241" s="311">
        <f>SUM($F241:I241)</f>
        <v>7</v>
      </c>
      <c r="Q241" s="311">
        <f>SUM($F241:J241)</f>
        <v>9</v>
      </c>
      <c r="R241" s="311">
        <f>SUM($F241:K241)</f>
        <v>11</v>
      </c>
      <c r="S241" s="311">
        <f>SUM($F241:L241)</f>
        <v>12</v>
      </c>
      <c r="T241" s="311"/>
      <c r="U241" s="310"/>
      <c r="V241" s="309" t="str">
        <f t="shared" si="463"/>
        <v>Eb</v>
      </c>
      <c r="W241" s="309" t="str">
        <f t="shared" ca="1" si="464"/>
        <v>F</v>
      </c>
      <c r="X241" s="309" t="str">
        <f t="shared" ca="1" si="486"/>
        <v>G</v>
      </c>
      <c r="Y241" s="309" t="str">
        <f t="shared" ca="1" si="487"/>
        <v>A</v>
      </c>
      <c r="Z241" s="309" t="str">
        <f t="shared" ca="1" si="488"/>
        <v>Bb</v>
      </c>
      <c r="AA241" s="309" t="str">
        <f t="shared" ca="1" si="489"/>
        <v>C</v>
      </c>
      <c r="AB241" s="309" t="str">
        <f t="shared" ca="1" si="490"/>
        <v>D</v>
      </c>
      <c r="AC241" s="309"/>
      <c r="AD241" s="310">
        <f t="shared" si="471"/>
        <v>167</v>
      </c>
      <c r="AE241" s="310">
        <f t="shared" ca="1" si="401"/>
        <v>70</v>
      </c>
      <c r="AF241" s="310">
        <f t="shared" ca="1" si="402"/>
        <v>71</v>
      </c>
      <c r="AG241" s="310">
        <f t="shared" ca="1" si="456"/>
        <v>65</v>
      </c>
      <c r="AH241" s="310">
        <f t="shared" ca="1" si="457"/>
        <v>164</v>
      </c>
      <c r="AI241" s="310">
        <f t="shared" ca="1" si="458"/>
        <v>67</v>
      </c>
      <c r="AJ241" s="310">
        <f t="shared" ca="1" si="459"/>
        <v>68</v>
      </c>
      <c r="AK241" s="310"/>
      <c r="AL241" s="294" t="str">
        <f>_xlfn.CONCAT(V241," maj")</f>
        <v>Eb maj</v>
      </c>
      <c r="AM241" s="294" t="str">
        <f ca="1">_xlfn.CONCAT(W241," maj")</f>
        <v>F maj</v>
      </c>
      <c r="AN241" s="294" t="str">
        <f ca="1">_xlfn.CONCAT(X241," min")</f>
        <v>G min</v>
      </c>
      <c r="AO241" s="294" t="str">
        <f t="shared" ref="AO241:AO246" ca="1" si="513">_xlfn.CONCAT(Y241," dim")</f>
        <v>A dim</v>
      </c>
      <c r="AP241" s="294" t="str">
        <f ca="1">_xlfn.CONCAT(Z241," maj")</f>
        <v>Bb maj</v>
      </c>
      <c r="AQ241" s="294" t="str">
        <f ca="1">_xlfn.CONCAT(AA241," min")</f>
        <v>C min</v>
      </c>
      <c r="AR241" s="294" t="str">
        <f ca="1">_xlfn.CONCAT(AB241," min")</f>
        <v>D min</v>
      </c>
      <c r="AS241" s="294"/>
      <c r="AT241" s="294" t="str">
        <f t="shared" ca="1" si="492"/>
        <v/>
      </c>
      <c r="AU241" s="294" t="str">
        <f t="shared" ca="1" si="491"/>
        <v/>
      </c>
      <c r="AV241" s="294" t="str">
        <f t="shared" ca="1" si="491"/>
        <v/>
      </c>
      <c r="AW241" s="294">
        <f t="shared" si="491"/>
        <v>1</v>
      </c>
      <c r="AX241" s="294" t="str">
        <f t="shared" ca="1" si="491"/>
        <v/>
      </c>
      <c r="AY241" s="294">
        <f t="shared" ca="1" si="491"/>
        <v>1</v>
      </c>
      <c r="AZ241" s="294" t="str">
        <f t="shared" ca="1" si="491"/>
        <v/>
      </c>
      <c r="BA241" s="294">
        <f t="shared" ca="1" si="491"/>
        <v>1</v>
      </c>
      <c r="BB241" s="294" t="str">
        <f t="shared" ca="1" si="491"/>
        <v/>
      </c>
      <c r="BC241" s="294" t="str">
        <f t="shared" ca="1" si="491"/>
        <v/>
      </c>
      <c r="BD241" s="294" t="str">
        <f t="shared" ca="1" si="491"/>
        <v/>
      </c>
      <c r="BE241" s="294" t="str">
        <f t="shared" ca="1" si="491"/>
        <v/>
      </c>
      <c r="BF241" s="289">
        <f t="shared" ca="1" si="472"/>
        <v>3</v>
      </c>
      <c r="BG241" s="302">
        <f t="shared" ca="1" si="473"/>
        <v>42.857142857142854</v>
      </c>
      <c r="BH241" s="289">
        <f t="shared" ca="1" si="474"/>
        <v>6</v>
      </c>
      <c r="BI241" s="289" t="str">
        <f t="shared" ca="1" si="475"/>
        <v/>
      </c>
      <c r="BJ241" s="289" t="str">
        <f t="shared" ca="1" si="476"/>
        <v/>
      </c>
      <c r="BK241" s="289" t="str">
        <f t="shared" ca="1" si="477"/>
        <v/>
      </c>
      <c r="BL241" s="289" t="str">
        <f t="shared" ca="1" si="478"/>
        <v/>
      </c>
      <c r="BM241" s="289" t="str">
        <f t="shared" ca="1" si="479"/>
        <v/>
      </c>
      <c r="BN241" s="289">
        <f t="shared" ca="1" si="480"/>
        <v>1</v>
      </c>
      <c r="BO241" s="289" t="str">
        <f t="shared" ca="1" si="481"/>
        <v/>
      </c>
      <c r="BP241" s="289"/>
      <c r="BQ241" s="83" t="e">
        <f t="shared" ca="1" si="409"/>
        <v>#N/A</v>
      </c>
      <c r="BR241" s="82" t="e">
        <f t="shared" ca="1" si="410"/>
        <v>#N/A</v>
      </c>
      <c r="BS241" s="83" t="e">
        <f t="shared" ca="1" si="411"/>
        <v>#N/A</v>
      </c>
      <c r="BT241" s="52" t="e">
        <f t="shared" ca="1" si="412"/>
        <v>#N/A</v>
      </c>
      <c r="BU241" s="51"/>
      <c r="BV241" s="52" t="e">
        <f t="shared" ca="1" si="413"/>
        <v>#N/A</v>
      </c>
      <c r="BW241" s="84" t="e">
        <f ca="1">VLOOKUP($BJ$6,INDIRECT($BT241):$BP$861,2,FALSE)</f>
        <v>#N/A</v>
      </c>
      <c r="BX241" s="79" t="e">
        <f t="shared" ca="1" si="506"/>
        <v>#N/A</v>
      </c>
      <c r="BY241" s="78" t="e">
        <f t="shared" ca="1" si="507"/>
        <v>#N/A</v>
      </c>
      <c r="BZ241" s="78" t="e">
        <f t="shared" ca="1" si="508"/>
        <v>#N/A</v>
      </c>
      <c r="CA241" s="78" t="e">
        <f t="shared" ca="1" si="509"/>
        <v>#N/A</v>
      </c>
      <c r="CB241" s="78" t="e">
        <f t="shared" ca="1" si="510"/>
        <v>#N/A</v>
      </c>
      <c r="CC241" s="78" t="e">
        <f t="shared" ca="1" si="493"/>
        <v>#N/A</v>
      </c>
      <c r="CD241" s="78" t="e">
        <f t="shared" ca="1" si="494"/>
        <v>#N/A</v>
      </c>
      <c r="CE241" s="78" t="e">
        <f t="shared" ca="1" si="495"/>
        <v>#N/A</v>
      </c>
      <c r="CF241" s="78" t="e">
        <f t="shared" ca="1" si="496"/>
        <v>#N/A</v>
      </c>
      <c r="CG241" s="78" t="e">
        <f t="shared" ca="1" si="497"/>
        <v>#N/A</v>
      </c>
      <c r="CH241" s="79" t="e">
        <f t="shared" ca="1" si="498"/>
        <v>#N/A</v>
      </c>
      <c r="CI241" s="79" t="e">
        <f t="shared" ca="1" si="499"/>
        <v>#N/A</v>
      </c>
      <c r="CJ241" s="79" t="e">
        <f t="shared" ca="1" si="500"/>
        <v>#N/A</v>
      </c>
      <c r="CK241" s="79" t="e">
        <f t="shared" ca="1" si="501"/>
        <v>#N/A</v>
      </c>
      <c r="CL241" s="79" t="e">
        <f t="shared" ca="1" si="502"/>
        <v>#N/A</v>
      </c>
      <c r="CM241" s="79" t="e">
        <f t="shared" ca="1" si="503"/>
        <v>#N/A</v>
      </c>
      <c r="CN241" s="79" t="e">
        <f t="shared" ca="1" si="504"/>
        <v>#N/A</v>
      </c>
      <c r="CO241" s="79" t="e">
        <f t="shared" ca="1" si="505"/>
        <v>#N/A</v>
      </c>
      <c r="CP241" s="80" t="e">
        <f t="shared" ca="1" si="511"/>
        <v>#N/A</v>
      </c>
      <c r="CQ241" s="78" t="e">
        <f t="shared" ca="1" si="512"/>
        <v>#N/A</v>
      </c>
      <c r="DA241" s="81">
        <f t="shared" ca="1" si="450"/>
        <v>7</v>
      </c>
      <c r="DB241" s="82">
        <f t="shared" ca="1" si="451"/>
        <v>26</v>
      </c>
      <c r="DC241" s="83">
        <f t="shared" ca="1" si="452"/>
        <v>197</v>
      </c>
      <c r="DD241" s="52" t="str">
        <f t="shared" ca="1" si="448"/>
        <v>A206</v>
      </c>
      <c r="DE241" s="51"/>
      <c r="DF241" s="52" t="str">
        <f t="shared" ca="1" si="449"/>
        <v>A206</v>
      </c>
      <c r="DG241" s="84">
        <f ca="1">VLOOKUP($BK$6,INDIRECT($BT278):$BP$861,2,FALSE)</f>
        <v>198</v>
      </c>
      <c r="DH241" s="79" t="str">
        <f t="shared" ca="1" si="415"/>
        <v>Symmetrical Exotic</v>
      </c>
      <c r="DI241" s="78" t="str">
        <f t="shared" ca="1" si="416"/>
        <v>D</v>
      </c>
      <c r="DJ241" s="78" t="str">
        <f t="shared" ca="1" si="417"/>
        <v>D</v>
      </c>
      <c r="DK241" s="78" t="str">
        <f t="shared" ca="1" si="418"/>
        <v>Eb</v>
      </c>
      <c r="DL241" s="78" t="str">
        <f t="shared" ca="1" si="419"/>
        <v>F</v>
      </c>
      <c r="DM241" s="78" t="str">
        <f t="shared" ca="1" si="420"/>
        <v>Ab</v>
      </c>
      <c r="DN241" s="78" t="str">
        <f t="shared" ca="1" si="421"/>
        <v>B</v>
      </c>
      <c r="DO241" s="78" t="str">
        <f t="shared" ca="1" si="422"/>
        <v>Db</v>
      </c>
      <c r="DP241" s="78" t="str">
        <f t="shared" ca="1" si="423"/>
        <v/>
      </c>
      <c r="DQ241" s="78" t="str">
        <f t="shared" ca="1" si="424"/>
        <v/>
      </c>
      <c r="DR241" s="79" t="str">
        <f t="shared" ca="1" si="425"/>
        <v>D min6 -or- *B dim</v>
      </c>
      <c r="DS241" s="79" t="str">
        <f t="shared" ca="1" si="426"/>
        <v>Eb sus4/7</v>
      </c>
      <c r="DT241" s="79" t="str">
        <f t="shared" ca="1" si="427"/>
        <v>*B dim</v>
      </c>
      <c r="DU241" s="79" t="str">
        <f t="shared" ca="1" si="428"/>
        <v>Ab sus4</v>
      </c>
      <c r="DV241" s="79" t="str">
        <f t="shared" ca="1" si="429"/>
        <v>B dim</v>
      </c>
      <c r="DW241" s="79" t="str">
        <f t="shared" ca="1" si="430"/>
        <v>Db sus2</v>
      </c>
      <c r="DX241" s="79" t="str">
        <f t="shared" ca="1" si="431"/>
        <v/>
      </c>
      <c r="DY241" s="79" t="str">
        <f t="shared" ca="1" si="432"/>
        <v/>
      </c>
      <c r="DZ241" s="80">
        <f t="shared" ca="1" si="433"/>
        <v>33.333333333333329</v>
      </c>
      <c r="EA241" s="78">
        <f t="shared" ca="1" si="434"/>
        <v>7</v>
      </c>
    </row>
    <row r="242" spans="1:131" s="85" customFormat="1" ht="16.2" thickBot="1" x14ac:dyDescent="0.35">
      <c r="A242" s="289" t="str">
        <f t="shared" ca="1" si="398"/>
        <v/>
      </c>
      <c r="B242" s="309">
        <f t="shared" si="404"/>
        <v>234</v>
      </c>
      <c r="C242" s="310" t="s">
        <v>23</v>
      </c>
      <c r="D242" s="309" t="s">
        <v>2</v>
      </c>
      <c r="E242" s="309">
        <v>7</v>
      </c>
      <c r="F242" s="311">
        <v>3</v>
      </c>
      <c r="G242" s="311">
        <v>1</v>
      </c>
      <c r="H242" s="311">
        <v>2</v>
      </c>
      <c r="I242" s="311">
        <v>1</v>
      </c>
      <c r="J242" s="311">
        <v>2</v>
      </c>
      <c r="K242" s="311">
        <v>2</v>
      </c>
      <c r="L242" s="311">
        <v>1</v>
      </c>
      <c r="M242" s="311"/>
      <c r="N242" s="311">
        <f>SUM($F242:G242)</f>
        <v>4</v>
      </c>
      <c r="O242" s="311">
        <f>SUM($F242:H242)</f>
        <v>6</v>
      </c>
      <c r="P242" s="311">
        <f>SUM($F242:I242)</f>
        <v>7</v>
      </c>
      <c r="Q242" s="311">
        <f>SUM($F242:J242)</f>
        <v>9</v>
      </c>
      <c r="R242" s="311">
        <f>SUM($F242:K242)</f>
        <v>11</v>
      </c>
      <c r="S242" s="311">
        <f>SUM($F242:L242)</f>
        <v>12</v>
      </c>
      <c r="T242" s="311"/>
      <c r="U242" s="310"/>
      <c r="V242" s="309" t="str">
        <f t="shared" si="463"/>
        <v>Eb</v>
      </c>
      <c r="W242" s="309" t="str">
        <f t="shared" ca="1" si="464"/>
        <v>Gb</v>
      </c>
      <c r="X242" s="309" t="str">
        <f t="shared" ca="1" si="486"/>
        <v>G</v>
      </c>
      <c r="Y242" s="309" t="str">
        <f t="shared" ca="1" si="487"/>
        <v>A</v>
      </c>
      <c r="Z242" s="309" t="str">
        <f t="shared" ca="1" si="488"/>
        <v>Bb</v>
      </c>
      <c r="AA242" s="309" t="str">
        <f t="shared" ca="1" si="489"/>
        <v>C</v>
      </c>
      <c r="AB242" s="309" t="str">
        <f t="shared" ca="1" si="490"/>
        <v>D</v>
      </c>
      <c r="AC242" s="309"/>
      <c r="AD242" s="310">
        <f t="shared" si="471"/>
        <v>167</v>
      </c>
      <c r="AE242" s="310">
        <f t="shared" ca="1" si="401"/>
        <v>169</v>
      </c>
      <c r="AF242" s="310">
        <f t="shared" ca="1" si="402"/>
        <v>71</v>
      </c>
      <c r="AG242" s="310">
        <f t="shared" ca="1" si="456"/>
        <v>65</v>
      </c>
      <c r="AH242" s="310">
        <f t="shared" ca="1" si="457"/>
        <v>164</v>
      </c>
      <c r="AI242" s="310">
        <f t="shared" ca="1" si="458"/>
        <v>67</v>
      </c>
      <c r="AJ242" s="310">
        <f t="shared" ca="1" si="459"/>
        <v>68</v>
      </c>
      <c r="AK242" s="310"/>
      <c r="AL242" s="294" t="str">
        <f>_xlfn.CONCAT(V242," maj")</f>
        <v>Eb maj</v>
      </c>
      <c r="AM242" s="294" t="str">
        <f ca="1">_xlfn.CONCAT(W242," dim")</f>
        <v>Gb dim</v>
      </c>
      <c r="AN242" s="294" t="str">
        <f ca="1">_xlfn.CONCAT(X242," min")</f>
        <v>G min</v>
      </c>
      <c r="AO242" s="294" t="str">
        <f t="shared" ca="1" si="513"/>
        <v>A dim</v>
      </c>
      <c r="AP242" s="294" t="str">
        <f ca="1">_xlfn.CONCAT(Z242," aug")</f>
        <v>Bb aug</v>
      </c>
      <c r="AQ242" s="294" t="str">
        <f ca="1">_xlfn.CONCAT(AA242," min")</f>
        <v>C min</v>
      </c>
      <c r="AR242" s="294" t="str">
        <f ca="1">_xlfn.CONCAT(AB242," maj")</f>
        <v>D maj</v>
      </c>
      <c r="AS242" s="294"/>
      <c r="AT242" s="294" t="str">
        <f t="shared" ca="1" si="492"/>
        <v/>
      </c>
      <c r="AU242" s="294" t="str">
        <f t="shared" ca="1" si="491"/>
        <v/>
      </c>
      <c r="AV242" s="294" t="str">
        <f t="shared" ca="1" si="491"/>
        <v/>
      </c>
      <c r="AW242" s="294">
        <f t="shared" si="491"/>
        <v>1</v>
      </c>
      <c r="AX242" s="294" t="str">
        <f t="shared" ca="1" si="491"/>
        <v/>
      </c>
      <c r="AY242" s="294" t="str">
        <f t="shared" ca="1" si="491"/>
        <v/>
      </c>
      <c r="AZ242" s="294" t="str">
        <f t="shared" ca="1" si="491"/>
        <v/>
      </c>
      <c r="BA242" s="294">
        <f t="shared" ca="1" si="491"/>
        <v>1</v>
      </c>
      <c r="BB242" s="294" t="str">
        <f t="shared" ca="1" si="491"/>
        <v/>
      </c>
      <c r="BC242" s="294" t="str">
        <f t="shared" ca="1" si="491"/>
        <v/>
      </c>
      <c r="BD242" s="294" t="str">
        <f t="shared" ca="1" si="491"/>
        <v/>
      </c>
      <c r="BE242" s="294" t="str">
        <f t="shared" ca="1" si="491"/>
        <v/>
      </c>
      <c r="BF242" s="289">
        <f t="shared" ca="1" si="472"/>
        <v>2</v>
      </c>
      <c r="BG242" s="302">
        <f t="shared" ca="1" si="473"/>
        <v>28.571428571428569</v>
      </c>
      <c r="BH242" s="289" t="str">
        <f t="shared" ca="1" si="474"/>
        <v/>
      </c>
      <c r="BI242" s="289" t="str">
        <f t="shared" ca="1" si="475"/>
        <v/>
      </c>
      <c r="BJ242" s="289" t="str">
        <f t="shared" ca="1" si="476"/>
        <v/>
      </c>
      <c r="BK242" s="289" t="str">
        <f t="shared" ca="1" si="477"/>
        <v/>
      </c>
      <c r="BL242" s="289" t="str">
        <f t="shared" ca="1" si="478"/>
        <v/>
      </c>
      <c r="BM242" s="289" t="str">
        <f t="shared" ca="1" si="479"/>
        <v/>
      </c>
      <c r="BN242" s="289" t="str">
        <f t="shared" ca="1" si="480"/>
        <v/>
      </c>
      <c r="BO242" s="289" t="str">
        <f t="shared" ca="1" si="481"/>
        <v/>
      </c>
      <c r="BP242" s="289"/>
      <c r="BQ242" s="83" t="e">
        <f t="shared" ca="1" si="409"/>
        <v>#N/A</v>
      </c>
      <c r="BR242" s="82" t="e">
        <f t="shared" ca="1" si="410"/>
        <v>#N/A</v>
      </c>
      <c r="BS242" s="83" t="e">
        <f t="shared" ca="1" si="411"/>
        <v>#N/A</v>
      </c>
      <c r="BT242" s="52" t="e">
        <f t="shared" ca="1" si="412"/>
        <v>#N/A</v>
      </c>
      <c r="BU242" s="51"/>
      <c r="BV242" s="52" t="e">
        <f t="shared" ca="1" si="413"/>
        <v>#N/A</v>
      </c>
      <c r="BW242" s="84" t="e">
        <f ca="1">VLOOKUP($BJ$6,INDIRECT($BT242):$BP$861,2,FALSE)</f>
        <v>#N/A</v>
      </c>
      <c r="BX242" s="79" t="e">
        <f t="shared" ca="1" si="506"/>
        <v>#N/A</v>
      </c>
      <c r="BY242" s="78" t="e">
        <f t="shared" ca="1" si="507"/>
        <v>#N/A</v>
      </c>
      <c r="BZ242" s="78" t="e">
        <f t="shared" ca="1" si="508"/>
        <v>#N/A</v>
      </c>
      <c r="CA242" s="78" t="e">
        <f t="shared" ca="1" si="509"/>
        <v>#N/A</v>
      </c>
      <c r="CB242" s="78" t="e">
        <f t="shared" ca="1" si="510"/>
        <v>#N/A</v>
      </c>
      <c r="CC242" s="78" t="e">
        <f t="shared" ca="1" si="493"/>
        <v>#N/A</v>
      </c>
      <c r="CD242" s="78" t="e">
        <f t="shared" ca="1" si="494"/>
        <v>#N/A</v>
      </c>
      <c r="CE242" s="78" t="e">
        <f t="shared" ca="1" si="495"/>
        <v>#N/A</v>
      </c>
      <c r="CF242" s="78" t="e">
        <f t="shared" ca="1" si="496"/>
        <v>#N/A</v>
      </c>
      <c r="CG242" s="78" t="e">
        <f t="shared" ca="1" si="497"/>
        <v>#N/A</v>
      </c>
      <c r="CH242" s="79" t="e">
        <f t="shared" ca="1" si="498"/>
        <v>#N/A</v>
      </c>
      <c r="CI242" s="79" t="e">
        <f t="shared" ca="1" si="499"/>
        <v>#N/A</v>
      </c>
      <c r="CJ242" s="79" t="e">
        <f t="shared" ca="1" si="500"/>
        <v>#N/A</v>
      </c>
      <c r="CK242" s="79" t="e">
        <f t="shared" ca="1" si="501"/>
        <v>#N/A</v>
      </c>
      <c r="CL242" s="79" t="e">
        <f t="shared" ca="1" si="502"/>
        <v>#N/A</v>
      </c>
      <c r="CM242" s="79" t="e">
        <f t="shared" ca="1" si="503"/>
        <v>#N/A</v>
      </c>
      <c r="CN242" s="79" t="e">
        <f t="shared" ca="1" si="504"/>
        <v>#N/A</v>
      </c>
      <c r="CO242" s="79" t="e">
        <f t="shared" ca="1" si="505"/>
        <v>#N/A</v>
      </c>
      <c r="CP242" s="80" t="e">
        <f t="shared" ca="1" si="511"/>
        <v>#N/A</v>
      </c>
      <c r="CQ242" s="78" t="e">
        <f t="shared" ca="1" si="512"/>
        <v>#N/A</v>
      </c>
      <c r="DA242" s="81">
        <f t="shared" ca="1" si="450"/>
        <v>7</v>
      </c>
      <c r="DB242" s="82">
        <f t="shared" ca="1" si="451"/>
        <v>27</v>
      </c>
      <c r="DC242" s="83">
        <f t="shared" ca="1" si="452"/>
        <v>198</v>
      </c>
      <c r="DD242" s="52" t="str">
        <f t="shared" ca="1" si="448"/>
        <v>A207</v>
      </c>
      <c r="DE242" s="51"/>
      <c r="DF242" s="52" t="str">
        <f t="shared" ca="1" si="449"/>
        <v>A214</v>
      </c>
      <c r="DG242" s="84">
        <f ca="1">VLOOKUP($BK$6,INDIRECT($BT279):$BP$861,2,FALSE)</f>
        <v>206</v>
      </c>
      <c r="DH242" s="79" t="str">
        <f t="shared" ca="1" si="415"/>
        <v>Balinese (or Pelog)</v>
      </c>
      <c r="DI242" s="78" t="str">
        <f t="shared" ca="1" si="416"/>
        <v>D</v>
      </c>
      <c r="DJ242" s="78" t="str">
        <f t="shared" ca="1" si="417"/>
        <v>D</v>
      </c>
      <c r="DK242" s="78" t="str">
        <f t="shared" ca="1" si="418"/>
        <v>Eb</v>
      </c>
      <c r="DL242" s="78" t="str">
        <f t="shared" ca="1" si="419"/>
        <v>F</v>
      </c>
      <c r="DM242" s="78" t="str">
        <f t="shared" ca="1" si="420"/>
        <v>A</v>
      </c>
      <c r="DN242" s="78" t="str">
        <f t="shared" ca="1" si="421"/>
        <v>Bb</v>
      </c>
      <c r="DO242" s="78" t="str">
        <f t="shared" ca="1" si="422"/>
        <v/>
      </c>
      <c r="DP242" s="78" t="str">
        <f t="shared" ca="1" si="423"/>
        <v/>
      </c>
      <c r="DQ242" s="78" t="str">
        <f t="shared" ca="1" si="424"/>
        <v/>
      </c>
      <c r="DR242" s="79" t="str">
        <f t="shared" ca="1" si="425"/>
        <v>*Bb maj</v>
      </c>
      <c r="DS242" s="79" t="str">
        <f t="shared" ca="1" si="426"/>
        <v>*D sus b2</v>
      </c>
      <c r="DT242" s="79" t="str">
        <f t="shared" ca="1" si="427"/>
        <v>F sus4/7</v>
      </c>
      <c r="DU242" s="79" t="str">
        <f t="shared" ca="1" si="428"/>
        <v>*D min</v>
      </c>
      <c r="DV242" s="79" t="str">
        <f t="shared" ca="1" si="429"/>
        <v>Bb sus4/M7</v>
      </c>
      <c r="DW242" s="79" t="str">
        <f t="shared" ca="1" si="430"/>
        <v/>
      </c>
      <c r="DX242" s="79" t="str">
        <f t="shared" ca="1" si="431"/>
        <v/>
      </c>
      <c r="DY242" s="79" t="str">
        <f t="shared" ca="1" si="432"/>
        <v/>
      </c>
      <c r="DZ242" s="80">
        <f t="shared" ca="1" si="433"/>
        <v>40</v>
      </c>
      <c r="EA242" s="78">
        <f t="shared" ca="1" si="434"/>
        <v>7</v>
      </c>
    </row>
    <row r="243" spans="1:131" s="85" customFormat="1" ht="16.2" thickBot="1" x14ac:dyDescent="0.35">
      <c r="A243" s="289" t="str">
        <f t="shared" ca="1" si="398"/>
        <v/>
      </c>
      <c r="B243" s="309">
        <f t="shared" si="404"/>
        <v>235</v>
      </c>
      <c r="C243" s="310" t="s">
        <v>24</v>
      </c>
      <c r="D243" s="309" t="s">
        <v>2</v>
      </c>
      <c r="E243" s="309">
        <v>7</v>
      </c>
      <c r="F243" s="311">
        <v>3</v>
      </c>
      <c r="G243" s="311">
        <v>1</v>
      </c>
      <c r="H243" s="311">
        <v>2</v>
      </c>
      <c r="I243" s="311">
        <v>2</v>
      </c>
      <c r="J243" s="311">
        <v>1</v>
      </c>
      <c r="K243" s="311">
        <v>2</v>
      </c>
      <c r="L243" s="311">
        <v>1</v>
      </c>
      <c r="M243" s="311"/>
      <c r="N243" s="311">
        <f>SUM($F243:G243)</f>
        <v>4</v>
      </c>
      <c r="O243" s="311">
        <f>SUM($F243:H243)</f>
        <v>6</v>
      </c>
      <c r="P243" s="311">
        <f>SUM($F243:I243)</f>
        <v>8</v>
      </c>
      <c r="Q243" s="311">
        <f>SUM($F243:J243)</f>
        <v>9</v>
      </c>
      <c r="R243" s="311">
        <f>SUM($F243:K243)</f>
        <v>11</v>
      </c>
      <c r="S243" s="311">
        <f>SUM($F243:L243)</f>
        <v>12</v>
      </c>
      <c r="T243" s="311"/>
      <c r="U243" s="310"/>
      <c r="V243" s="309" t="str">
        <f t="shared" si="463"/>
        <v>Eb</v>
      </c>
      <c r="W243" s="309" t="str">
        <f t="shared" ca="1" si="464"/>
        <v>Gb</v>
      </c>
      <c r="X243" s="309" t="str">
        <f t="shared" ca="1" si="486"/>
        <v>G</v>
      </c>
      <c r="Y243" s="309" t="str">
        <f t="shared" ca="1" si="487"/>
        <v>A</v>
      </c>
      <c r="Z243" s="309" t="str">
        <f t="shared" ca="1" si="488"/>
        <v>B</v>
      </c>
      <c r="AA243" s="309" t="str">
        <f t="shared" ca="1" si="489"/>
        <v>C</v>
      </c>
      <c r="AB243" s="309" t="str">
        <f t="shared" ca="1" si="490"/>
        <v>D</v>
      </c>
      <c r="AC243" s="309"/>
      <c r="AD243" s="310">
        <f t="shared" si="471"/>
        <v>167</v>
      </c>
      <c r="AE243" s="310">
        <f t="shared" ca="1" si="401"/>
        <v>169</v>
      </c>
      <c r="AF243" s="310">
        <f t="shared" ca="1" si="402"/>
        <v>71</v>
      </c>
      <c r="AG243" s="310">
        <f t="shared" ca="1" si="456"/>
        <v>65</v>
      </c>
      <c r="AH243" s="310">
        <f t="shared" ca="1" si="457"/>
        <v>66</v>
      </c>
      <c r="AI243" s="310">
        <f t="shared" ca="1" si="458"/>
        <v>67</v>
      </c>
      <c r="AJ243" s="310">
        <f t="shared" ca="1" si="459"/>
        <v>68</v>
      </c>
      <c r="AK243" s="310"/>
      <c r="AL243" s="294" t="str">
        <f>_xlfn.CONCAT(V243," aug")</f>
        <v>Eb aug</v>
      </c>
      <c r="AM243" s="294" t="str">
        <f ca="1">_xlfn.CONCAT(W243," dim")</f>
        <v>Gb dim</v>
      </c>
      <c r="AN243" s="294" t="str">
        <f ca="1">_xlfn.CONCAT(X243," maj")</f>
        <v>G maj</v>
      </c>
      <c r="AO243" s="294" t="str">
        <f t="shared" ca="1" si="513"/>
        <v>A dim</v>
      </c>
      <c r="AP243" s="294" t="str">
        <f ca="1">_xlfn.CONCAT(Z243," min")</f>
        <v>B min</v>
      </c>
      <c r="AQ243" s="294" t="str">
        <f ca="1">_xlfn.CONCAT(AA243," min")</f>
        <v>C min</v>
      </c>
      <c r="AR243" s="294" t="str">
        <f ca="1">_xlfn.CONCAT(AB243," maj")</f>
        <v>D maj</v>
      </c>
      <c r="AS243" s="294"/>
      <c r="AT243" s="294" t="str">
        <f t="shared" ca="1" si="492"/>
        <v/>
      </c>
      <c r="AU243" s="294" t="str">
        <f t="shared" ca="1" si="491"/>
        <v/>
      </c>
      <c r="AV243" s="294" t="str">
        <f t="shared" ca="1" si="491"/>
        <v/>
      </c>
      <c r="AW243" s="294">
        <f t="shared" si="491"/>
        <v>1</v>
      </c>
      <c r="AX243" s="294" t="str">
        <f t="shared" ca="1" si="491"/>
        <v/>
      </c>
      <c r="AY243" s="294" t="str">
        <f t="shared" ca="1" si="491"/>
        <v/>
      </c>
      <c r="AZ243" s="294" t="str">
        <f t="shared" ca="1" si="491"/>
        <v/>
      </c>
      <c r="BA243" s="294">
        <f t="shared" ca="1" si="491"/>
        <v>1</v>
      </c>
      <c r="BB243" s="294" t="str">
        <f t="shared" ca="1" si="491"/>
        <v/>
      </c>
      <c r="BC243" s="294" t="str">
        <f t="shared" ca="1" si="491"/>
        <v/>
      </c>
      <c r="BD243" s="294" t="str">
        <f t="shared" ca="1" si="491"/>
        <v/>
      </c>
      <c r="BE243" s="294" t="str">
        <f t="shared" ca="1" si="491"/>
        <v/>
      </c>
      <c r="BF243" s="289">
        <f t="shared" ca="1" si="472"/>
        <v>2</v>
      </c>
      <c r="BG243" s="302">
        <f t="shared" ca="1" si="473"/>
        <v>28.571428571428569</v>
      </c>
      <c r="BH243" s="289" t="str">
        <f t="shared" ca="1" si="474"/>
        <v/>
      </c>
      <c r="BI243" s="289" t="str">
        <f t="shared" ca="1" si="475"/>
        <v/>
      </c>
      <c r="BJ243" s="289" t="str">
        <f t="shared" ca="1" si="476"/>
        <v/>
      </c>
      <c r="BK243" s="289" t="str">
        <f t="shared" ca="1" si="477"/>
        <v/>
      </c>
      <c r="BL243" s="289" t="str">
        <f t="shared" ca="1" si="478"/>
        <v/>
      </c>
      <c r="BM243" s="289" t="str">
        <f t="shared" ca="1" si="479"/>
        <v/>
      </c>
      <c r="BN243" s="289" t="str">
        <f t="shared" ca="1" si="480"/>
        <v/>
      </c>
      <c r="BO243" s="289" t="str">
        <f t="shared" ca="1" si="481"/>
        <v/>
      </c>
      <c r="BP243" s="289"/>
      <c r="BQ243" s="83" t="e">
        <f t="shared" ca="1" si="409"/>
        <v>#N/A</v>
      </c>
      <c r="BR243" s="82" t="e">
        <f t="shared" ca="1" si="410"/>
        <v>#N/A</v>
      </c>
      <c r="BS243" s="83" t="e">
        <f t="shared" ca="1" si="411"/>
        <v>#N/A</v>
      </c>
      <c r="BT243" s="52" t="e">
        <f t="shared" ca="1" si="412"/>
        <v>#N/A</v>
      </c>
      <c r="BU243" s="51"/>
      <c r="BV243" s="52" t="e">
        <f t="shared" ca="1" si="413"/>
        <v>#N/A</v>
      </c>
      <c r="BW243" s="84" t="e">
        <f ca="1">VLOOKUP($BJ$6,INDIRECT($BT243):$BP$861,2,FALSE)</f>
        <v>#N/A</v>
      </c>
      <c r="BX243" s="79" t="e">
        <f t="shared" ca="1" si="506"/>
        <v>#N/A</v>
      </c>
      <c r="BY243" s="78" t="e">
        <f t="shared" ca="1" si="507"/>
        <v>#N/A</v>
      </c>
      <c r="BZ243" s="78" t="e">
        <f t="shared" ca="1" si="508"/>
        <v>#N/A</v>
      </c>
      <c r="CA243" s="78" t="e">
        <f t="shared" ca="1" si="509"/>
        <v>#N/A</v>
      </c>
      <c r="CB243" s="78" t="e">
        <f t="shared" ca="1" si="510"/>
        <v>#N/A</v>
      </c>
      <c r="CC243" s="78" t="e">
        <f t="shared" ca="1" si="493"/>
        <v>#N/A</v>
      </c>
      <c r="CD243" s="78" t="e">
        <f t="shared" ca="1" si="494"/>
        <v>#N/A</v>
      </c>
      <c r="CE243" s="78" t="e">
        <f t="shared" ca="1" si="495"/>
        <v>#N/A</v>
      </c>
      <c r="CF243" s="78" t="e">
        <f t="shared" ca="1" si="496"/>
        <v>#N/A</v>
      </c>
      <c r="CG243" s="78" t="e">
        <f t="shared" ca="1" si="497"/>
        <v>#N/A</v>
      </c>
      <c r="CH243" s="79" t="e">
        <f t="shared" ca="1" si="498"/>
        <v>#N/A</v>
      </c>
      <c r="CI243" s="79" t="e">
        <f t="shared" ca="1" si="499"/>
        <v>#N/A</v>
      </c>
      <c r="CJ243" s="79" t="e">
        <f t="shared" ca="1" si="500"/>
        <v>#N/A</v>
      </c>
      <c r="CK243" s="79" t="e">
        <f t="shared" ca="1" si="501"/>
        <v>#N/A</v>
      </c>
      <c r="CL243" s="79" t="e">
        <f t="shared" ca="1" si="502"/>
        <v>#N/A</v>
      </c>
      <c r="CM243" s="79" t="e">
        <f t="shared" ca="1" si="503"/>
        <v>#N/A</v>
      </c>
      <c r="CN243" s="79" t="e">
        <f t="shared" ca="1" si="504"/>
        <v>#N/A</v>
      </c>
      <c r="CO243" s="79" t="e">
        <f t="shared" ca="1" si="505"/>
        <v>#N/A</v>
      </c>
      <c r="CP243" s="80" t="e">
        <f t="shared" ca="1" si="511"/>
        <v>#N/A</v>
      </c>
      <c r="CQ243" s="78" t="e">
        <f t="shared" ca="1" si="512"/>
        <v>#N/A</v>
      </c>
      <c r="DA243" s="81">
        <f t="shared" ca="1" si="450"/>
        <v>7</v>
      </c>
      <c r="DB243" s="82">
        <f t="shared" ca="1" si="451"/>
        <v>28</v>
      </c>
      <c r="DC243" s="83">
        <f t="shared" ca="1" si="452"/>
        <v>206</v>
      </c>
      <c r="DD243" s="52" t="str">
        <f t="shared" ca="1" si="448"/>
        <v>A215</v>
      </c>
      <c r="DE243" s="51"/>
      <c r="DF243" s="52" t="str">
        <f t="shared" ca="1" si="449"/>
        <v>A223</v>
      </c>
      <c r="DG243" s="84">
        <f ca="1">VLOOKUP($BK$6,INDIRECT($BT280):$BP$861,2,FALSE)</f>
        <v>215</v>
      </c>
      <c r="DH243" s="79" t="str">
        <f t="shared" ca="1" si="415"/>
        <v>Bebop Dominant</v>
      </c>
      <c r="DI243" s="78" t="str">
        <f t="shared" ca="1" si="416"/>
        <v>Eb</v>
      </c>
      <c r="DJ243" s="78" t="str">
        <f t="shared" ca="1" si="417"/>
        <v>Eb</v>
      </c>
      <c r="DK243" s="78" t="str">
        <f t="shared" ca="1" si="418"/>
        <v>F</v>
      </c>
      <c r="DL243" s="78" t="str">
        <f t="shared" ca="1" si="419"/>
        <v>G</v>
      </c>
      <c r="DM243" s="78" t="str">
        <f t="shared" ca="1" si="420"/>
        <v>Ab</v>
      </c>
      <c r="DN243" s="78" t="str">
        <f t="shared" ca="1" si="421"/>
        <v>Bb</v>
      </c>
      <c r="DO243" s="78" t="str">
        <f t="shared" ca="1" si="422"/>
        <v>C</v>
      </c>
      <c r="DP243" s="78" t="str">
        <f t="shared" ca="1" si="423"/>
        <v>Db</v>
      </c>
      <c r="DQ243" s="78" t="str">
        <f t="shared" ca="1" si="424"/>
        <v>D</v>
      </c>
      <c r="DR243" s="79" t="str">
        <f t="shared" ca="1" si="425"/>
        <v>Eb maj</v>
      </c>
      <c r="DS243" s="79" t="str">
        <f t="shared" ca="1" si="426"/>
        <v>F min</v>
      </c>
      <c r="DT243" s="79" t="str">
        <f t="shared" ca="1" si="427"/>
        <v>G dim</v>
      </c>
      <c r="DU243" s="79" t="str">
        <f t="shared" ca="1" si="428"/>
        <v>Ab alt</v>
      </c>
      <c r="DV243" s="79" t="str">
        <f t="shared" ca="1" si="429"/>
        <v>*Eb sus7</v>
      </c>
      <c r="DW243" s="79" t="str">
        <f t="shared" ca="1" si="430"/>
        <v>*D min7</v>
      </c>
      <c r="DX243" s="79" t="str">
        <f t="shared" ca="1" si="431"/>
        <v>*Eb7</v>
      </c>
      <c r="DY243" s="79" t="str">
        <f t="shared" ca="1" si="432"/>
        <v>D dim</v>
      </c>
      <c r="DZ243" s="80">
        <f t="shared" ca="1" si="433"/>
        <v>37.5</v>
      </c>
      <c r="EA243" s="78">
        <f t="shared" ca="1" si="434"/>
        <v>7</v>
      </c>
    </row>
    <row r="244" spans="1:131" s="85" customFormat="1" ht="16.2" thickBot="1" x14ac:dyDescent="0.35">
      <c r="A244" s="289" t="str">
        <f t="shared" ca="1" si="398"/>
        <v/>
      </c>
      <c r="B244" s="309">
        <f t="shared" si="404"/>
        <v>236</v>
      </c>
      <c r="C244" s="310" t="s">
        <v>275</v>
      </c>
      <c r="D244" s="309" t="s">
        <v>2</v>
      </c>
      <c r="E244" s="309">
        <v>7</v>
      </c>
      <c r="F244" s="311">
        <v>2</v>
      </c>
      <c r="G244" s="311">
        <v>1</v>
      </c>
      <c r="H244" s="311">
        <v>3</v>
      </c>
      <c r="I244" s="311">
        <v>1</v>
      </c>
      <c r="J244" s="311">
        <v>2</v>
      </c>
      <c r="K244" s="311">
        <v>2</v>
      </c>
      <c r="L244" s="311">
        <v>1</v>
      </c>
      <c r="M244" s="311"/>
      <c r="N244" s="311">
        <f>SUM($F244:G244)</f>
        <v>3</v>
      </c>
      <c r="O244" s="311">
        <f>SUM($F244:H244)</f>
        <v>6</v>
      </c>
      <c r="P244" s="311">
        <f>SUM($F244:I244)</f>
        <v>7</v>
      </c>
      <c r="Q244" s="311">
        <f>SUM($F244:J244)</f>
        <v>9</v>
      </c>
      <c r="R244" s="311">
        <f>SUM($F244:K244)</f>
        <v>11</v>
      </c>
      <c r="S244" s="311">
        <f>SUM($F244:L244)</f>
        <v>12</v>
      </c>
      <c r="T244" s="311"/>
      <c r="U244" s="310"/>
      <c r="V244" s="309" t="str">
        <f t="shared" si="463"/>
        <v>Eb</v>
      </c>
      <c r="W244" s="309" t="str">
        <f t="shared" ca="1" si="464"/>
        <v>F</v>
      </c>
      <c r="X244" s="309" t="str">
        <f t="shared" ca="1" si="486"/>
        <v>Gb</v>
      </c>
      <c r="Y244" s="309" t="str">
        <f t="shared" ca="1" si="487"/>
        <v>A</v>
      </c>
      <c r="Z244" s="309" t="str">
        <f t="shared" ca="1" si="488"/>
        <v>Bb</v>
      </c>
      <c r="AA244" s="309" t="str">
        <f t="shared" ca="1" si="489"/>
        <v>C</v>
      </c>
      <c r="AB244" s="309" t="str">
        <f t="shared" ca="1" si="490"/>
        <v>D</v>
      </c>
      <c r="AC244" s="309"/>
      <c r="AD244" s="310">
        <f t="shared" si="471"/>
        <v>167</v>
      </c>
      <c r="AE244" s="310">
        <f t="shared" ca="1" si="401"/>
        <v>70</v>
      </c>
      <c r="AF244" s="310">
        <f t="shared" ca="1" si="402"/>
        <v>169</v>
      </c>
      <c r="AG244" s="310">
        <f t="shared" ca="1" si="456"/>
        <v>65</v>
      </c>
      <c r="AH244" s="310">
        <f t="shared" ca="1" si="457"/>
        <v>164</v>
      </c>
      <c r="AI244" s="310">
        <f t="shared" ca="1" si="458"/>
        <v>67</v>
      </c>
      <c r="AJ244" s="310">
        <f t="shared" ca="1" si="459"/>
        <v>68</v>
      </c>
      <c r="AK244" s="310"/>
      <c r="AL244" s="294" t="str">
        <f>_xlfn.CONCAT(V244," min")</f>
        <v>Eb min</v>
      </c>
      <c r="AM244" s="294" t="str">
        <f ca="1">_xlfn.CONCAT(W244," maj")</f>
        <v>F maj</v>
      </c>
      <c r="AN244" s="294" t="str">
        <f ca="1">_xlfn.CONCAT(X244," aug")</f>
        <v>Gb aug</v>
      </c>
      <c r="AO244" s="294" t="str">
        <f t="shared" ca="1" si="513"/>
        <v>A dim</v>
      </c>
      <c r="AP244" s="294" t="str">
        <f ca="1">_xlfn.CONCAT(Z244," maj")</f>
        <v>Bb maj</v>
      </c>
      <c r="AQ244" s="294" t="str">
        <f ca="1">_xlfn.CONCAT(AA244," dim")</f>
        <v>C dim</v>
      </c>
      <c r="AR244" s="294" t="str">
        <f ca="1">_xlfn.CONCAT(AB244," min")</f>
        <v>D min</v>
      </c>
      <c r="AS244" s="294"/>
      <c r="AT244" s="294" t="str">
        <f t="shared" ca="1" si="492"/>
        <v/>
      </c>
      <c r="AU244" s="294" t="str">
        <f t="shared" ca="1" si="491"/>
        <v/>
      </c>
      <c r="AV244" s="294" t="str">
        <f t="shared" ca="1" si="491"/>
        <v/>
      </c>
      <c r="AW244" s="294">
        <f t="shared" si="491"/>
        <v>1</v>
      </c>
      <c r="AX244" s="294" t="str">
        <f t="shared" ca="1" si="491"/>
        <v/>
      </c>
      <c r="AY244" s="294">
        <f t="shared" ca="1" si="491"/>
        <v>1</v>
      </c>
      <c r="AZ244" s="294" t="str">
        <f t="shared" ca="1" si="491"/>
        <v/>
      </c>
      <c r="BA244" s="294" t="str">
        <f t="shared" ca="1" si="491"/>
        <v/>
      </c>
      <c r="BB244" s="294" t="str">
        <f t="shared" ca="1" si="491"/>
        <v/>
      </c>
      <c r="BC244" s="294" t="str">
        <f t="shared" ca="1" si="491"/>
        <v/>
      </c>
      <c r="BD244" s="294" t="str">
        <f t="shared" ca="1" si="491"/>
        <v/>
      </c>
      <c r="BE244" s="294" t="str">
        <f t="shared" ca="1" si="491"/>
        <v/>
      </c>
      <c r="BF244" s="289">
        <f t="shared" ca="1" si="472"/>
        <v>2</v>
      </c>
      <c r="BG244" s="302">
        <f t="shared" ca="1" si="473"/>
        <v>28.571428571428569</v>
      </c>
      <c r="BH244" s="289" t="str">
        <f t="shared" ca="1" si="474"/>
        <v/>
      </c>
      <c r="BI244" s="289" t="str">
        <f t="shared" ca="1" si="475"/>
        <v/>
      </c>
      <c r="BJ244" s="289" t="str">
        <f t="shared" ca="1" si="476"/>
        <v/>
      </c>
      <c r="BK244" s="289" t="str">
        <f t="shared" ca="1" si="477"/>
        <v/>
      </c>
      <c r="BL244" s="289" t="str">
        <f t="shared" ca="1" si="478"/>
        <v/>
      </c>
      <c r="BM244" s="289" t="str">
        <f t="shared" ca="1" si="479"/>
        <v/>
      </c>
      <c r="BN244" s="289" t="str">
        <f t="shared" ca="1" si="480"/>
        <v/>
      </c>
      <c r="BO244" s="289" t="str">
        <f t="shared" ca="1" si="481"/>
        <v/>
      </c>
      <c r="BP244" s="289"/>
      <c r="BQ244" s="83" t="e">
        <f t="shared" ca="1" si="409"/>
        <v>#N/A</v>
      </c>
      <c r="BR244" s="82" t="e">
        <f t="shared" ca="1" si="410"/>
        <v>#N/A</v>
      </c>
      <c r="BS244" s="83" t="e">
        <f t="shared" ca="1" si="411"/>
        <v>#N/A</v>
      </c>
      <c r="BT244" s="52" t="e">
        <f t="shared" ca="1" si="412"/>
        <v>#N/A</v>
      </c>
      <c r="BU244" s="51"/>
      <c r="BV244" s="52" t="e">
        <f t="shared" ca="1" si="413"/>
        <v>#N/A</v>
      </c>
      <c r="BW244" s="84" t="e">
        <f ca="1">VLOOKUP($BJ$6,INDIRECT($BT244):$BP$861,2,FALSE)</f>
        <v>#N/A</v>
      </c>
      <c r="BX244" s="79" t="e">
        <f t="shared" ca="1" si="506"/>
        <v>#N/A</v>
      </c>
      <c r="BY244" s="78" t="e">
        <f t="shared" ca="1" si="507"/>
        <v>#N/A</v>
      </c>
      <c r="BZ244" s="78" t="e">
        <f t="shared" ca="1" si="508"/>
        <v>#N/A</v>
      </c>
      <c r="CA244" s="78" t="e">
        <f t="shared" ca="1" si="509"/>
        <v>#N/A</v>
      </c>
      <c r="CB244" s="78" t="e">
        <f t="shared" ca="1" si="510"/>
        <v>#N/A</v>
      </c>
      <c r="CC244" s="78" t="e">
        <f t="shared" ca="1" si="493"/>
        <v>#N/A</v>
      </c>
      <c r="CD244" s="78" t="e">
        <f t="shared" ca="1" si="494"/>
        <v>#N/A</v>
      </c>
      <c r="CE244" s="78" t="e">
        <f t="shared" ca="1" si="495"/>
        <v>#N/A</v>
      </c>
      <c r="CF244" s="78" t="e">
        <f t="shared" ca="1" si="496"/>
        <v>#N/A</v>
      </c>
      <c r="CG244" s="78" t="e">
        <f t="shared" ca="1" si="497"/>
        <v>#N/A</v>
      </c>
      <c r="CH244" s="79" t="e">
        <f t="shared" ca="1" si="498"/>
        <v>#N/A</v>
      </c>
      <c r="CI244" s="79" t="e">
        <f t="shared" ca="1" si="499"/>
        <v>#N/A</v>
      </c>
      <c r="CJ244" s="79" t="e">
        <f t="shared" ca="1" si="500"/>
        <v>#N/A</v>
      </c>
      <c r="CK244" s="79" t="e">
        <f t="shared" ca="1" si="501"/>
        <v>#N/A</v>
      </c>
      <c r="CL244" s="79" t="e">
        <f t="shared" ca="1" si="502"/>
        <v>#N/A</v>
      </c>
      <c r="CM244" s="79" t="e">
        <f t="shared" ca="1" si="503"/>
        <v>#N/A</v>
      </c>
      <c r="CN244" s="79" t="e">
        <f t="shared" ca="1" si="504"/>
        <v>#N/A</v>
      </c>
      <c r="CO244" s="79" t="e">
        <f t="shared" ca="1" si="505"/>
        <v>#N/A</v>
      </c>
      <c r="CP244" s="80" t="e">
        <f t="shared" ca="1" si="511"/>
        <v>#N/A</v>
      </c>
      <c r="CQ244" s="78" t="e">
        <f t="shared" ca="1" si="512"/>
        <v>#N/A</v>
      </c>
      <c r="DA244" s="81">
        <f t="shared" ca="1" si="450"/>
        <v>7</v>
      </c>
      <c r="DB244" s="82">
        <f t="shared" ca="1" si="451"/>
        <v>29</v>
      </c>
      <c r="DC244" s="83">
        <f t="shared" ca="1" si="452"/>
        <v>215</v>
      </c>
      <c r="DD244" s="52" t="str">
        <f t="shared" ca="1" si="448"/>
        <v>A224</v>
      </c>
      <c r="DE244" s="51"/>
      <c r="DF244" s="52" t="str">
        <f t="shared" ca="1" si="449"/>
        <v>A224</v>
      </c>
      <c r="DG244" s="84">
        <f ca="1">VLOOKUP($BK$6,INDIRECT($BT281):$BP$861,2,FALSE)</f>
        <v>216</v>
      </c>
      <c r="DH244" s="79" t="str">
        <f t="shared" ca="1" si="415"/>
        <v>Bebop Dorian</v>
      </c>
      <c r="DI244" s="78" t="str">
        <f t="shared" ca="1" si="416"/>
        <v>Eb</v>
      </c>
      <c r="DJ244" s="78" t="str">
        <f t="shared" ca="1" si="417"/>
        <v>Eb</v>
      </c>
      <c r="DK244" s="78" t="str">
        <f t="shared" ca="1" si="418"/>
        <v>F</v>
      </c>
      <c r="DL244" s="78" t="str">
        <f t="shared" ca="1" si="419"/>
        <v>Gb</v>
      </c>
      <c r="DM244" s="78" t="str">
        <f t="shared" ca="1" si="420"/>
        <v>G</v>
      </c>
      <c r="DN244" s="78" t="str">
        <f t="shared" ca="1" si="421"/>
        <v>Ab</v>
      </c>
      <c r="DO244" s="78" t="str">
        <f t="shared" ca="1" si="422"/>
        <v>Bb</v>
      </c>
      <c r="DP244" s="78" t="str">
        <f t="shared" ca="1" si="423"/>
        <v>C</v>
      </c>
      <c r="DQ244" s="78" t="str">
        <f t="shared" ca="1" si="424"/>
        <v>Db</v>
      </c>
      <c r="DR244" s="79" t="str">
        <f t="shared" ca="1" si="425"/>
        <v>Eb dim</v>
      </c>
      <c r="DS244" s="79" t="str">
        <f t="shared" ca="1" si="426"/>
        <v>*G min7</v>
      </c>
      <c r="DT244" s="79" t="str">
        <f t="shared" ca="1" si="427"/>
        <v>*Ab7</v>
      </c>
      <c r="DU244" s="79" t="str">
        <f t="shared" ca="1" si="428"/>
        <v>G dim</v>
      </c>
      <c r="DV244" s="79" t="str">
        <f t="shared" ca="1" si="429"/>
        <v>Ab maj</v>
      </c>
      <c r="DW244" s="79" t="str">
        <f t="shared" ca="1" si="430"/>
        <v>Bb min</v>
      </c>
      <c r="DX244" s="79" t="str">
        <f t="shared" ca="1" si="431"/>
        <v>C dim</v>
      </c>
      <c r="DY244" s="79" t="str">
        <f t="shared" ca="1" si="432"/>
        <v>Db alt b</v>
      </c>
      <c r="DZ244" s="80">
        <f t="shared" ca="1" si="433"/>
        <v>37.5</v>
      </c>
      <c r="EA244" s="78">
        <f t="shared" ca="1" si="434"/>
        <v>7</v>
      </c>
    </row>
    <row r="245" spans="1:131" s="85" customFormat="1" ht="16.2" thickBot="1" x14ac:dyDescent="0.35">
      <c r="A245" s="289">
        <f t="shared" ca="1" si="398"/>
        <v>6</v>
      </c>
      <c r="B245" s="309">
        <f t="shared" si="404"/>
        <v>237</v>
      </c>
      <c r="C245" s="310" t="s">
        <v>276</v>
      </c>
      <c r="D245" s="309" t="s">
        <v>2</v>
      </c>
      <c r="E245" s="309">
        <v>7</v>
      </c>
      <c r="F245" s="311">
        <v>2</v>
      </c>
      <c r="G245" s="311">
        <v>2</v>
      </c>
      <c r="H245" s="311">
        <v>2</v>
      </c>
      <c r="I245" s="311">
        <v>1</v>
      </c>
      <c r="J245" s="311">
        <v>2</v>
      </c>
      <c r="K245" s="311">
        <v>1</v>
      </c>
      <c r="L245" s="311">
        <v>2</v>
      </c>
      <c r="M245" s="311"/>
      <c r="N245" s="311">
        <f>SUM($F245:G245)</f>
        <v>4</v>
      </c>
      <c r="O245" s="311">
        <f>SUM($F245:H245)</f>
        <v>6</v>
      </c>
      <c r="P245" s="311">
        <f>SUM($F245:I245)</f>
        <v>7</v>
      </c>
      <c r="Q245" s="311">
        <f>SUM($F245:J245)</f>
        <v>9</v>
      </c>
      <c r="R245" s="311">
        <f>SUM($F245:K245)</f>
        <v>10</v>
      </c>
      <c r="S245" s="311">
        <f>SUM($F245:L245)</f>
        <v>12</v>
      </c>
      <c r="T245" s="311"/>
      <c r="U245" s="310"/>
      <c r="V245" s="309" t="str">
        <f t="shared" si="463"/>
        <v>Eb</v>
      </c>
      <c r="W245" s="309" t="str">
        <f t="shared" ca="1" si="464"/>
        <v>F</v>
      </c>
      <c r="X245" s="309" t="str">
        <f t="shared" ca="1" si="486"/>
        <v>G</v>
      </c>
      <c r="Y245" s="309" t="str">
        <f t="shared" ca="1" si="487"/>
        <v>A</v>
      </c>
      <c r="Z245" s="309" t="str">
        <f t="shared" ca="1" si="488"/>
        <v>Bb</v>
      </c>
      <c r="AA245" s="309" t="str">
        <f t="shared" ca="1" si="489"/>
        <v>C</v>
      </c>
      <c r="AB245" s="309" t="str">
        <f t="shared" ca="1" si="490"/>
        <v>Db</v>
      </c>
      <c r="AC245" s="309"/>
      <c r="AD245" s="310">
        <f t="shared" si="471"/>
        <v>167</v>
      </c>
      <c r="AE245" s="310">
        <f t="shared" ca="1" si="401"/>
        <v>70</v>
      </c>
      <c r="AF245" s="310">
        <f t="shared" ca="1" si="402"/>
        <v>71</v>
      </c>
      <c r="AG245" s="310">
        <f t="shared" ca="1" si="456"/>
        <v>65</v>
      </c>
      <c r="AH245" s="310">
        <f t="shared" ca="1" si="457"/>
        <v>164</v>
      </c>
      <c r="AI245" s="310">
        <f t="shared" ca="1" si="458"/>
        <v>67</v>
      </c>
      <c r="AJ245" s="310">
        <f t="shared" ca="1" si="459"/>
        <v>166</v>
      </c>
      <c r="AK245" s="310"/>
      <c r="AL245" s="294" t="str">
        <f>_xlfn.CONCAT(V245," maj")</f>
        <v>Eb maj</v>
      </c>
      <c r="AM245" s="294" t="str">
        <f ca="1">_xlfn.CONCAT(W245," maj")</f>
        <v>F maj</v>
      </c>
      <c r="AN245" s="294" t="str">
        <f ca="1">_xlfn.CONCAT(X245," dim")</f>
        <v>G dim</v>
      </c>
      <c r="AO245" s="294" t="str">
        <f t="shared" ca="1" si="513"/>
        <v>A dim</v>
      </c>
      <c r="AP245" s="294" t="str">
        <f ca="1">_xlfn.CONCAT(Z245," min")</f>
        <v>Bb min</v>
      </c>
      <c r="AQ245" s="294" t="str">
        <f ca="1">_xlfn.CONCAT(AA245," min")</f>
        <v>C min</v>
      </c>
      <c r="AR245" s="294" t="str">
        <f ca="1">_xlfn.CONCAT(AB245," aug")</f>
        <v>Db aug</v>
      </c>
      <c r="AS245" s="294"/>
      <c r="AT245" s="294" t="str">
        <f t="shared" ca="1" si="492"/>
        <v/>
      </c>
      <c r="AU245" s="294" t="str">
        <f t="shared" ca="1" si="491"/>
        <v/>
      </c>
      <c r="AV245" s="294" t="str">
        <f t="shared" ca="1" si="491"/>
        <v/>
      </c>
      <c r="AW245" s="294">
        <f t="shared" si="491"/>
        <v>1</v>
      </c>
      <c r="AX245" s="294" t="str">
        <f t="shared" ca="1" si="491"/>
        <v/>
      </c>
      <c r="AY245" s="294">
        <f t="shared" ca="1" si="491"/>
        <v>1</v>
      </c>
      <c r="AZ245" s="294" t="str">
        <f t="shared" ca="1" si="491"/>
        <v/>
      </c>
      <c r="BA245" s="294">
        <f t="shared" ca="1" si="491"/>
        <v>1</v>
      </c>
      <c r="BB245" s="294" t="str">
        <f t="shared" ca="1" si="491"/>
        <v/>
      </c>
      <c r="BC245" s="294" t="str">
        <f t="shared" ca="1" si="491"/>
        <v/>
      </c>
      <c r="BD245" s="294" t="str">
        <f t="shared" ca="1" si="491"/>
        <v/>
      </c>
      <c r="BE245" s="294" t="str">
        <f t="shared" ca="1" si="491"/>
        <v/>
      </c>
      <c r="BF245" s="289">
        <f t="shared" ca="1" si="472"/>
        <v>3</v>
      </c>
      <c r="BG245" s="302">
        <f t="shared" ca="1" si="473"/>
        <v>42.857142857142854</v>
      </c>
      <c r="BH245" s="289">
        <f t="shared" ca="1" si="474"/>
        <v>6</v>
      </c>
      <c r="BI245" s="289" t="str">
        <f t="shared" ca="1" si="475"/>
        <v/>
      </c>
      <c r="BJ245" s="289" t="str">
        <f t="shared" ca="1" si="476"/>
        <v/>
      </c>
      <c r="BK245" s="289" t="str">
        <f t="shared" ca="1" si="477"/>
        <v/>
      </c>
      <c r="BL245" s="289" t="str">
        <f t="shared" ca="1" si="478"/>
        <v/>
      </c>
      <c r="BM245" s="289" t="str">
        <f t="shared" ca="1" si="479"/>
        <v/>
      </c>
      <c r="BN245" s="289">
        <f t="shared" ca="1" si="480"/>
        <v>1</v>
      </c>
      <c r="BO245" s="289" t="str">
        <f t="shared" ca="1" si="481"/>
        <v/>
      </c>
      <c r="BP245" s="289"/>
      <c r="BQ245" s="83" t="e">
        <f t="shared" ca="1" si="409"/>
        <v>#N/A</v>
      </c>
      <c r="BR245" s="82" t="e">
        <f t="shared" ca="1" si="410"/>
        <v>#N/A</v>
      </c>
      <c r="BS245" s="83" t="e">
        <f t="shared" ca="1" si="411"/>
        <v>#N/A</v>
      </c>
      <c r="BT245" s="52" t="e">
        <f t="shared" ca="1" si="412"/>
        <v>#N/A</v>
      </c>
      <c r="BU245" s="51"/>
      <c r="BV245" s="52" t="e">
        <f t="shared" ca="1" si="413"/>
        <v>#N/A</v>
      </c>
      <c r="BW245" s="84" t="e">
        <f ca="1">VLOOKUP($BJ$6,INDIRECT($BT245):$BP$861,2,FALSE)</f>
        <v>#N/A</v>
      </c>
      <c r="BX245" s="79" t="e">
        <f t="shared" ca="1" si="506"/>
        <v>#N/A</v>
      </c>
      <c r="BY245" s="78" t="e">
        <f t="shared" ca="1" si="507"/>
        <v>#N/A</v>
      </c>
      <c r="BZ245" s="78" t="e">
        <f t="shared" ca="1" si="508"/>
        <v>#N/A</v>
      </c>
      <c r="CA245" s="78" t="e">
        <f t="shared" ca="1" si="509"/>
        <v>#N/A</v>
      </c>
      <c r="CB245" s="78" t="e">
        <f t="shared" ca="1" si="510"/>
        <v>#N/A</v>
      </c>
      <c r="CC245" s="78" t="e">
        <f t="shared" ca="1" si="493"/>
        <v>#N/A</v>
      </c>
      <c r="CD245" s="78" t="e">
        <f t="shared" ca="1" si="494"/>
        <v>#N/A</v>
      </c>
      <c r="CE245" s="78" t="e">
        <f t="shared" ca="1" si="495"/>
        <v>#N/A</v>
      </c>
      <c r="CF245" s="78" t="e">
        <f t="shared" ca="1" si="496"/>
        <v>#N/A</v>
      </c>
      <c r="CG245" s="78" t="e">
        <f t="shared" ca="1" si="497"/>
        <v>#N/A</v>
      </c>
      <c r="CH245" s="79" t="e">
        <f t="shared" ca="1" si="498"/>
        <v>#N/A</v>
      </c>
      <c r="CI245" s="79" t="e">
        <f t="shared" ca="1" si="499"/>
        <v>#N/A</v>
      </c>
      <c r="CJ245" s="79" t="e">
        <f t="shared" ca="1" si="500"/>
        <v>#N/A</v>
      </c>
      <c r="CK245" s="79" t="e">
        <f t="shared" ca="1" si="501"/>
        <v>#N/A</v>
      </c>
      <c r="CL245" s="79" t="e">
        <f t="shared" ca="1" si="502"/>
        <v>#N/A</v>
      </c>
      <c r="CM245" s="79" t="e">
        <f t="shared" ca="1" si="503"/>
        <v>#N/A</v>
      </c>
      <c r="CN245" s="79" t="e">
        <f t="shared" ca="1" si="504"/>
        <v>#N/A</v>
      </c>
      <c r="CO245" s="79" t="e">
        <f t="shared" ca="1" si="505"/>
        <v>#N/A</v>
      </c>
      <c r="CP245" s="80" t="e">
        <f t="shared" ca="1" si="511"/>
        <v>#N/A</v>
      </c>
      <c r="CQ245" s="78" t="e">
        <f t="shared" ca="1" si="512"/>
        <v>#N/A</v>
      </c>
      <c r="DA245" s="81">
        <f t="shared" ca="1" si="450"/>
        <v>7</v>
      </c>
      <c r="DB245" s="82">
        <f t="shared" ca="1" si="451"/>
        <v>30</v>
      </c>
      <c r="DC245" s="83">
        <f t="shared" ca="1" si="452"/>
        <v>216</v>
      </c>
      <c r="DD245" s="52" t="str">
        <f t="shared" ca="1" si="448"/>
        <v>A225</v>
      </c>
      <c r="DE245" s="51"/>
      <c r="DF245" s="52" t="str">
        <f t="shared" ca="1" si="449"/>
        <v>A225</v>
      </c>
      <c r="DG245" s="84">
        <f ca="1">VLOOKUP($BK$6,INDIRECT($BT282):$BP$861,2,FALSE)</f>
        <v>217</v>
      </c>
      <c r="DH245" s="79" t="str">
        <f t="shared" ca="1" si="415"/>
        <v>Bebop Major</v>
      </c>
      <c r="DI245" s="78" t="str">
        <f t="shared" ca="1" si="416"/>
        <v>Eb</v>
      </c>
      <c r="DJ245" s="78" t="str">
        <f t="shared" ca="1" si="417"/>
        <v>Eb</v>
      </c>
      <c r="DK245" s="78" t="str">
        <f t="shared" ca="1" si="418"/>
        <v>F</v>
      </c>
      <c r="DL245" s="78" t="str">
        <f t="shared" ca="1" si="419"/>
        <v>G</v>
      </c>
      <c r="DM245" s="78" t="str">
        <f t="shared" ca="1" si="420"/>
        <v>Ab</v>
      </c>
      <c r="DN245" s="78" t="str">
        <f t="shared" ca="1" si="421"/>
        <v>Bb</v>
      </c>
      <c r="DO245" s="78" t="str">
        <f t="shared" ca="1" si="422"/>
        <v>B</v>
      </c>
      <c r="DP245" s="78" t="str">
        <f t="shared" ca="1" si="423"/>
        <v>C</v>
      </c>
      <c r="DQ245" s="78" t="str">
        <f t="shared" ca="1" si="424"/>
        <v>D</v>
      </c>
      <c r="DR245" s="79" t="str">
        <f t="shared" ca="1" si="425"/>
        <v>Eb maj</v>
      </c>
      <c r="DS245" s="79" t="str">
        <f t="shared" ca="1" si="426"/>
        <v>F dim</v>
      </c>
      <c r="DT245" s="79" t="str">
        <f t="shared" ca="1" si="427"/>
        <v>G min4</v>
      </c>
      <c r="DU245" s="79" t="str">
        <f t="shared" ca="1" si="428"/>
        <v>Ab dim</v>
      </c>
      <c r="DV245" s="79" t="str">
        <f t="shared" ca="1" si="429"/>
        <v>Bb sus2/4 - or - *C min7</v>
      </c>
      <c r="DW245" s="79" t="str">
        <f t="shared" ca="1" si="430"/>
        <v>B dim</v>
      </c>
      <c r="DX245" s="79" t="str">
        <f t="shared" ca="1" si="431"/>
        <v>C min</v>
      </c>
      <c r="DY245" s="79" t="str">
        <f t="shared" ca="1" si="432"/>
        <v>D dim</v>
      </c>
      <c r="DZ245" s="80">
        <f t="shared" ca="1" si="433"/>
        <v>37.5</v>
      </c>
      <c r="EA245" s="78">
        <f t="shared" ca="1" si="434"/>
        <v>7</v>
      </c>
    </row>
    <row r="246" spans="1:131" s="85" customFormat="1" ht="16.2" thickBot="1" x14ac:dyDescent="0.35">
      <c r="A246" s="289">
        <f t="shared" ca="1" si="398"/>
        <v>6</v>
      </c>
      <c r="B246" s="309">
        <f t="shared" si="404"/>
        <v>238</v>
      </c>
      <c r="C246" s="310" t="s">
        <v>25</v>
      </c>
      <c r="D246" s="309" t="s">
        <v>2</v>
      </c>
      <c r="E246" s="309">
        <v>7</v>
      </c>
      <c r="F246" s="311">
        <v>2</v>
      </c>
      <c r="G246" s="311">
        <v>2</v>
      </c>
      <c r="H246" s="311">
        <v>2</v>
      </c>
      <c r="I246" s="311">
        <v>2</v>
      </c>
      <c r="J246" s="311">
        <v>1</v>
      </c>
      <c r="K246" s="311">
        <v>2</v>
      </c>
      <c r="L246" s="311">
        <v>1</v>
      </c>
      <c r="M246" s="311"/>
      <c r="N246" s="311">
        <f>SUM($F246:G246)</f>
        <v>4</v>
      </c>
      <c r="O246" s="311">
        <f>SUM($F246:H246)</f>
        <v>6</v>
      </c>
      <c r="P246" s="311">
        <f>SUM($F246:I246)</f>
        <v>8</v>
      </c>
      <c r="Q246" s="311">
        <f>SUM($F246:J246)</f>
        <v>9</v>
      </c>
      <c r="R246" s="311">
        <f>SUM($F246:K246)</f>
        <v>11</v>
      </c>
      <c r="S246" s="311">
        <f>SUM($F246:L246)</f>
        <v>12</v>
      </c>
      <c r="T246" s="311"/>
      <c r="U246" s="310"/>
      <c r="V246" s="309" t="str">
        <f t="shared" si="463"/>
        <v>Eb</v>
      </c>
      <c r="W246" s="309" t="str">
        <f t="shared" ca="1" si="464"/>
        <v>F</v>
      </c>
      <c r="X246" s="309" t="str">
        <f t="shared" ca="1" si="486"/>
        <v>G</v>
      </c>
      <c r="Y246" s="309" t="str">
        <f t="shared" ca="1" si="487"/>
        <v>A</v>
      </c>
      <c r="Z246" s="309" t="str">
        <f t="shared" ca="1" si="488"/>
        <v>B</v>
      </c>
      <c r="AA246" s="309" t="str">
        <f t="shared" ca="1" si="489"/>
        <v>C</v>
      </c>
      <c r="AB246" s="309" t="str">
        <f t="shared" ca="1" si="490"/>
        <v>D</v>
      </c>
      <c r="AC246" s="309"/>
      <c r="AD246" s="310">
        <f t="shared" si="471"/>
        <v>167</v>
      </c>
      <c r="AE246" s="310">
        <f t="shared" ca="1" si="401"/>
        <v>70</v>
      </c>
      <c r="AF246" s="310">
        <f t="shared" ca="1" si="402"/>
        <v>71</v>
      </c>
      <c r="AG246" s="310">
        <f t="shared" ca="1" si="456"/>
        <v>65</v>
      </c>
      <c r="AH246" s="310">
        <f t="shared" ca="1" si="457"/>
        <v>66</v>
      </c>
      <c r="AI246" s="310">
        <f t="shared" ca="1" si="458"/>
        <v>67</v>
      </c>
      <c r="AJ246" s="310">
        <f t="shared" ca="1" si="459"/>
        <v>68</v>
      </c>
      <c r="AK246" s="310"/>
      <c r="AL246" s="294" t="str">
        <f>_xlfn.CONCAT(V246," aug")</f>
        <v>Eb aug</v>
      </c>
      <c r="AM246" s="294" t="str">
        <f ca="1">_xlfn.CONCAT(W246," maj")</f>
        <v>F maj</v>
      </c>
      <c r="AN246" s="294" t="str">
        <f ca="1">_xlfn.CONCAT(X246," maj")</f>
        <v>G maj</v>
      </c>
      <c r="AO246" s="294" t="str">
        <f t="shared" ca="1" si="513"/>
        <v>A dim</v>
      </c>
      <c r="AP246" s="294" t="str">
        <f ca="1">_xlfn.CONCAT(Z246," dim")</f>
        <v>B dim</v>
      </c>
      <c r="AQ246" s="294" t="str">
        <f ca="1">_xlfn.CONCAT(AA246," min")</f>
        <v>C min</v>
      </c>
      <c r="AR246" s="294" t="str">
        <f ca="1">_xlfn.CONCAT(AB246," min")</f>
        <v>D min</v>
      </c>
      <c r="AS246" s="294"/>
      <c r="AT246" s="294" t="str">
        <f t="shared" ca="1" si="492"/>
        <v/>
      </c>
      <c r="AU246" s="294" t="str">
        <f t="shared" ca="1" si="491"/>
        <v/>
      </c>
      <c r="AV246" s="294" t="str">
        <f t="shared" ca="1" si="491"/>
        <v/>
      </c>
      <c r="AW246" s="294">
        <f t="shared" si="491"/>
        <v>1</v>
      </c>
      <c r="AX246" s="294" t="str">
        <f t="shared" ca="1" si="491"/>
        <v/>
      </c>
      <c r="AY246" s="294">
        <f t="shared" ca="1" si="491"/>
        <v>1</v>
      </c>
      <c r="AZ246" s="294" t="str">
        <f t="shared" ca="1" si="491"/>
        <v/>
      </c>
      <c r="BA246" s="294">
        <f t="shared" ca="1" si="491"/>
        <v>1</v>
      </c>
      <c r="BB246" s="294" t="str">
        <f t="shared" ca="1" si="491"/>
        <v/>
      </c>
      <c r="BC246" s="294" t="str">
        <f t="shared" ca="1" si="491"/>
        <v/>
      </c>
      <c r="BD246" s="294" t="str">
        <f t="shared" ca="1" si="491"/>
        <v/>
      </c>
      <c r="BE246" s="294" t="str">
        <f t="shared" ca="1" si="491"/>
        <v/>
      </c>
      <c r="BF246" s="289">
        <f t="shared" ca="1" si="472"/>
        <v>3</v>
      </c>
      <c r="BG246" s="302">
        <f t="shared" ca="1" si="473"/>
        <v>42.857142857142854</v>
      </c>
      <c r="BH246" s="289">
        <f t="shared" ca="1" si="474"/>
        <v>6</v>
      </c>
      <c r="BI246" s="289" t="str">
        <f t="shared" ca="1" si="475"/>
        <v/>
      </c>
      <c r="BJ246" s="289" t="str">
        <f t="shared" ca="1" si="476"/>
        <v/>
      </c>
      <c r="BK246" s="289" t="str">
        <f t="shared" ca="1" si="477"/>
        <v/>
      </c>
      <c r="BL246" s="289" t="str">
        <f t="shared" ca="1" si="478"/>
        <v/>
      </c>
      <c r="BM246" s="289" t="str">
        <f t="shared" ca="1" si="479"/>
        <v/>
      </c>
      <c r="BN246" s="289">
        <f t="shared" ca="1" si="480"/>
        <v>1</v>
      </c>
      <c r="BO246" s="289" t="str">
        <f t="shared" ca="1" si="481"/>
        <v/>
      </c>
      <c r="BP246" s="289"/>
      <c r="BQ246" s="83" t="e">
        <f t="shared" ca="1" si="409"/>
        <v>#N/A</v>
      </c>
      <c r="BR246" s="82" t="e">
        <f t="shared" ca="1" si="410"/>
        <v>#N/A</v>
      </c>
      <c r="BS246" s="83" t="e">
        <f t="shared" ca="1" si="411"/>
        <v>#N/A</v>
      </c>
      <c r="BT246" s="52" t="e">
        <f t="shared" ca="1" si="412"/>
        <v>#N/A</v>
      </c>
      <c r="BU246" s="51"/>
      <c r="BV246" s="52" t="e">
        <f t="shared" ca="1" si="413"/>
        <v>#N/A</v>
      </c>
      <c r="BW246" s="84" t="e">
        <f ca="1">VLOOKUP($BJ$6,INDIRECT($BT246):$BP$861,2,FALSE)</f>
        <v>#N/A</v>
      </c>
      <c r="BX246" s="79" t="e">
        <f t="shared" ca="1" si="506"/>
        <v>#N/A</v>
      </c>
      <c r="BY246" s="78" t="e">
        <f t="shared" ca="1" si="507"/>
        <v>#N/A</v>
      </c>
      <c r="BZ246" s="78" t="e">
        <f t="shared" ca="1" si="508"/>
        <v>#N/A</v>
      </c>
      <c r="CA246" s="78" t="e">
        <f t="shared" ca="1" si="509"/>
        <v>#N/A</v>
      </c>
      <c r="CB246" s="78" t="e">
        <f t="shared" ca="1" si="510"/>
        <v>#N/A</v>
      </c>
      <c r="CC246" s="78" t="e">
        <f t="shared" ca="1" si="493"/>
        <v>#N/A</v>
      </c>
      <c r="CD246" s="78" t="e">
        <f t="shared" ca="1" si="494"/>
        <v>#N/A</v>
      </c>
      <c r="CE246" s="78" t="e">
        <f t="shared" ca="1" si="495"/>
        <v>#N/A</v>
      </c>
      <c r="CF246" s="78" t="e">
        <f t="shared" ca="1" si="496"/>
        <v>#N/A</v>
      </c>
      <c r="CG246" s="78" t="e">
        <f t="shared" ca="1" si="497"/>
        <v>#N/A</v>
      </c>
      <c r="CH246" s="79" t="e">
        <f t="shared" ca="1" si="498"/>
        <v>#N/A</v>
      </c>
      <c r="CI246" s="79" t="e">
        <f t="shared" ca="1" si="499"/>
        <v>#N/A</v>
      </c>
      <c r="CJ246" s="79" t="e">
        <f t="shared" ca="1" si="500"/>
        <v>#N/A</v>
      </c>
      <c r="CK246" s="79" t="e">
        <f t="shared" ca="1" si="501"/>
        <v>#N/A</v>
      </c>
      <c r="CL246" s="79" t="e">
        <f t="shared" ca="1" si="502"/>
        <v>#N/A</v>
      </c>
      <c r="CM246" s="79" t="e">
        <f t="shared" ca="1" si="503"/>
        <v>#N/A</v>
      </c>
      <c r="CN246" s="79" t="e">
        <f t="shared" ca="1" si="504"/>
        <v>#N/A</v>
      </c>
      <c r="CO246" s="79" t="e">
        <f t="shared" ca="1" si="505"/>
        <v>#N/A</v>
      </c>
      <c r="CP246" s="80" t="e">
        <f t="shared" ca="1" si="511"/>
        <v>#N/A</v>
      </c>
      <c r="CQ246" s="78" t="e">
        <f t="shared" ca="1" si="512"/>
        <v>#N/A</v>
      </c>
      <c r="DA246" s="81">
        <f t="shared" ca="1" si="450"/>
        <v>7</v>
      </c>
      <c r="DB246" s="82">
        <f t="shared" ca="1" si="451"/>
        <v>31</v>
      </c>
      <c r="DC246" s="83">
        <f t="shared" ca="1" si="452"/>
        <v>217</v>
      </c>
      <c r="DD246" s="52" t="str">
        <f t="shared" ca="1" si="448"/>
        <v>A226</v>
      </c>
      <c r="DE246" s="51"/>
      <c r="DF246" s="52" t="str">
        <f t="shared" ca="1" si="449"/>
        <v>A231</v>
      </c>
      <c r="DG246" s="84">
        <f ca="1">VLOOKUP($BK$6,INDIRECT($BT283):$BP$861,2,FALSE)</f>
        <v>223</v>
      </c>
      <c r="DH246" s="79" t="str">
        <f t="shared" ca="1" si="415"/>
        <v>Ichikosucho</v>
      </c>
      <c r="DI246" s="78" t="str">
        <f t="shared" ca="1" si="416"/>
        <v>Eb</v>
      </c>
      <c r="DJ246" s="78" t="str">
        <f t="shared" ca="1" si="417"/>
        <v>Eb</v>
      </c>
      <c r="DK246" s="78" t="str">
        <f t="shared" ca="1" si="418"/>
        <v>F</v>
      </c>
      <c r="DL246" s="78" t="str">
        <f t="shared" ca="1" si="419"/>
        <v>G</v>
      </c>
      <c r="DM246" s="78" t="str">
        <f t="shared" ca="1" si="420"/>
        <v>Ab</v>
      </c>
      <c r="DN246" s="78" t="str">
        <f t="shared" ca="1" si="421"/>
        <v>A</v>
      </c>
      <c r="DO246" s="78" t="str">
        <f t="shared" ca="1" si="422"/>
        <v>Bb</v>
      </c>
      <c r="DP246" s="78" t="str">
        <f t="shared" ca="1" si="423"/>
        <v>C</v>
      </c>
      <c r="DQ246" s="78" t="str">
        <f t="shared" ca="1" si="424"/>
        <v>D</v>
      </c>
      <c r="DR246" s="79" t="str">
        <f t="shared" ca="1" si="425"/>
        <v>Eb alt b</v>
      </c>
      <c r="DS246" s="79" t="str">
        <f t="shared" ca="1" si="426"/>
        <v>F min4</v>
      </c>
      <c r="DT246" s="79" t="str">
        <f t="shared" ca="1" si="427"/>
        <v>G sus2/4 -or- *A min7</v>
      </c>
      <c r="DU246" s="79" t="str">
        <f t="shared" ca="1" si="428"/>
        <v>Ab sus2/4 -or- *Bb min7</v>
      </c>
      <c r="DV246" s="79" t="str">
        <f t="shared" ca="1" si="429"/>
        <v>A dim</v>
      </c>
      <c r="DW246" s="79" t="str">
        <f t="shared" ca="1" si="430"/>
        <v>Bb maj</v>
      </c>
      <c r="DX246" s="79" t="str">
        <f t="shared" ca="1" si="431"/>
        <v>C min</v>
      </c>
      <c r="DY246" s="79" t="str">
        <f t="shared" ca="1" si="432"/>
        <v>D dim</v>
      </c>
      <c r="DZ246" s="80">
        <f t="shared" ca="1" si="433"/>
        <v>37.5</v>
      </c>
      <c r="EA246" s="78">
        <f t="shared" ca="1" si="434"/>
        <v>7</v>
      </c>
    </row>
    <row r="247" spans="1:131" s="85" customFormat="1" ht="16.2" thickBot="1" x14ac:dyDescent="0.35">
      <c r="A247" s="289">
        <f t="shared" ca="1" si="398"/>
        <v>6</v>
      </c>
      <c r="B247" s="309">
        <f t="shared" si="404"/>
        <v>239</v>
      </c>
      <c r="C247" s="310" t="s">
        <v>26</v>
      </c>
      <c r="D247" s="309" t="s">
        <v>2</v>
      </c>
      <c r="E247" s="309">
        <v>7</v>
      </c>
      <c r="F247" s="311">
        <v>2</v>
      </c>
      <c r="G247" s="311">
        <v>2</v>
      </c>
      <c r="H247" s="311">
        <v>2</v>
      </c>
      <c r="I247" s="311">
        <v>1</v>
      </c>
      <c r="J247" s="311">
        <v>1</v>
      </c>
      <c r="K247" s="311">
        <v>2</v>
      </c>
      <c r="L247" s="311">
        <v>2</v>
      </c>
      <c r="M247" s="311"/>
      <c r="N247" s="311">
        <f>SUM($F247:G247)</f>
        <v>4</v>
      </c>
      <c r="O247" s="311">
        <f>SUM($F247:H247)</f>
        <v>6</v>
      </c>
      <c r="P247" s="311">
        <f>SUM($F247:I247)</f>
        <v>7</v>
      </c>
      <c r="Q247" s="311">
        <f>SUM($F247:J247)</f>
        <v>8</v>
      </c>
      <c r="R247" s="311">
        <f>SUM($F247:K247)</f>
        <v>10</v>
      </c>
      <c r="S247" s="311">
        <f>SUM($F247:L247)</f>
        <v>12</v>
      </c>
      <c r="T247" s="311"/>
      <c r="U247" s="310"/>
      <c r="V247" s="309" t="str">
        <f t="shared" si="463"/>
        <v>Eb</v>
      </c>
      <c r="W247" s="309" t="str">
        <f t="shared" ca="1" si="464"/>
        <v>F</v>
      </c>
      <c r="X247" s="309" t="str">
        <f t="shared" ca="1" si="486"/>
        <v>G</v>
      </c>
      <c r="Y247" s="309" t="str">
        <f t="shared" ca="1" si="487"/>
        <v>A</v>
      </c>
      <c r="Z247" s="309" t="str">
        <f t="shared" ca="1" si="488"/>
        <v>Bb</v>
      </c>
      <c r="AA247" s="309" t="str">
        <f t="shared" ca="1" si="489"/>
        <v>B</v>
      </c>
      <c r="AB247" s="309" t="str">
        <f t="shared" ca="1" si="490"/>
        <v>Db</v>
      </c>
      <c r="AC247" s="309"/>
      <c r="AD247" s="310">
        <f t="shared" si="471"/>
        <v>167</v>
      </c>
      <c r="AE247" s="310">
        <f t="shared" ca="1" si="401"/>
        <v>70</v>
      </c>
      <c r="AF247" s="310">
        <f t="shared" ca="1" si="402"/>
        <v>71</v>
      </c>
      <c r="AG247" s="310">
        <f t="shared" ca="1" si="456"/>
        <v>65</v>
      </c>
      <c r="AH247" s="310">
        <f t="shared" ca="1" si="457"/>
        <v>164</v>
      </c>
      <c r="AI247" s="310">
        <f t="shared" ca="1" si="458"/>
        <v>66</v>
      </c>
      <c r="AJ247" s="310">
        <f t="shared" ca="1" si="459"/>
        <v>166</v>
      </c>
      <c r="AK247" s="310"/>
      <c r="AL247" s="294" t="str">
        <f>_xlfn.CONCAT(V247," maj")</f>
        <v>Eb maj</v>
      </c>
      <c r="AM247" s="294" t="str">
        <f ca="1">_xlfn.CONCAT(W247," alt b")</f>
        <v>F alt b</v>
      </c>
      <c r="AN247" s="294" t="str">
        <f ca="1">_xlfn.CONCAT(X247," dim")</f>
        <v>G dim</v>
      </c>
      <c r="AO247" s="301" t="str">
        <f ca="1">_xlfn.CONCAT("*",AA247,"7")</f>
        <v>*B7</v>
      </c>
      <c r="AP247" s="294" t="str">
        <f ca="1">_xlfn.CONCAT(Z247," min")</f>
        <v>Bb min</v>
      </c>
      <c r="AQ247" s="294" t="str">
        <f ca="1">_xlfn.CONCAT(AA247," aug")</f>
        <v>B aug</v>
      </c>
      <c r="AR247" s="294" t="str">
        <f ca="1">_xlfn.CONCAT(AB247," aug")</f>
        <v>Db aug</v>
      </c>
      <c r="AS247" s="294"/>
      <c r="AT247" s="294" t="str">
        <f t="shared" ca="1" si="492"/>
        <v/>
      </c>
      <c r="AU247" s="294" t="str">
        <f t="shared" ca="1" si="491"/>
        <v/>
      </c>
      <c r="AV247" s="294" t="str">
        <f t="shared" ca="1" si="491"/>
        <v/>
      </c>
      <c r="AW247" s="294">
        <f t="shared" si="491"/>
        <v>1</v>
      </c>
      <c r="AX247" s="294" t="str">
        <f t="shared" ca="1" si="491"/>
        <v/>
      </c>
      <c r="AY247" s="294">
        <f t="shared" ca="1" si="491"/>
        <v>1</v>
      </c>
      <c r="AZ247" s="294" t="str">
        <f t="shared" ca="1" si="491"/>
        <v/>
      </c>
      <c r="BA247" s="294">
        <f t="shared" ca="1" si="491"/>
        <v>1</v>
      </c>
      <c r="BB247" s="294" t="str">
        <f t="shared" ca="1" si="491"/>
        <v/>
      </c>
      <c r="BC247" s="294" t="str">
        <f t="shared" ca="1" si="491"/>
        <v/>
      </c>
      <c r="BD247" s="294" t="str">
        <f t="shared" ca="1" si="491"/>
        <v/>
      </c>
      <c r="BE247" s="294" t="str">
        <f t="shared" ca="1" si="491"/>
        <v/>
      </c>
      <c r="BF247" s="289">
        <f t="shared" ca="1" si="472"/>
        <v>3</v>
      </c>
      <c r="BG247" s="302">
        <f t="shared" ca="1" si="473"/>
        <v>42.857142857142854</v>
      </c>
      <c r="BH247" s="289">
        <f t="shared" ca="1" si="474"/>
        <v>6</v>
      </c>
      <c r="BI247" s="289" t="str">
        <f t="shared" ca="1" si="475"/>
        <v/>
      </c>
      <c r="BJ247" s="289" t="str">
        <f t="shared" ca="1" si="476"/>
        <v/>
      </c>
      <c r="BK247" s="289" t="str">
        <f t="shared" ca="1" si="477"/>
        <v/>
      </c>
      <c r="BL247" s="289" t="str">
        <f t="shared" ca="1" si="478"/>
        <v/>
      </c>
      <c r="BM247" s="289" t="str">
        <f t="shared" ca="1" si="479"/>
        <v/>
      </c>
      <c r="BN247" s="289">
        <f t="shared" ca="1" si="480"/>
        <v>1</v>
      </c>
      <c r="BO247" s="289" t="str">
        <f t="shared" ca="1" si="481"/>
        <v/>
      </c>
      <c r="BP247" s="289"/>
      <c r="BQ247" s="83" t="e">
        <f t="shared" ca="1" si="409"/>
        <v>#N/A</v>
      </c>
      <c r="BR247" s="82" t="e">
        <f t="shared" ca="1" si="410"/>
        <v>#N/A</v>
      </c>
      <c r="BS247" s="83" t="e">
        <f t="shared" ca="1" si="411"/>
        <v>#N/A</v>
      </c>
      <c r="BT247" s="52" t="e">
        <f t="shared" ca="1" si="412"/>
        <v>#N/A</v>
      </c>
      <c r="BU247" s="51"/>
      <c r="BV247" s="52" t="e">
        <f t="shared" ca="1" si="413"/>
        <v>#N/A</v>
      </c>
      <c r="BW247" s="84" t="e">
        <f ca="1">VLOOKUP($BJ$6,INDIRECT($BT247):$BP$861,2,FALSE)</f>
        <v>#N/A</v>
      </c>
      <c r="BX247" s="79" t="e">
        <f t="shared" ca="1" si="506"/>
        <v>#N/A</v>
      </c>
      <c r="BY247" s="78" t="e">
        <f t="shared" ca="1" si="507"/>
        <v>#N/A</v>
      </c>
      <c r="BZ247" s="78" t="e">
        <f t="shared" ca="1" si="508"/>
        <v>#N/A</v>
      </c>
      <c r="CA247" s="78" t="e">
        <f t="shared" ca="1" si="509"/>
        <v>#N/A</v>
      </c>
      <c r="CB247" s="78" t="e">
        <f t="shared" ca="1" si="510"/>
        <v>#N/A</v>
      </c>
      <c r="CC247" s="78" t="e">
        <f t="shared" ca="1" si="493"/>
        <v>#N/A</v>
      </c>
      <c r="CD247" s="78" t="e">
        <f t="shared" ca="1" si="494"/>
        <v>#N/A</v>
      </c>
      <c r="CE247" s="78" t="e">
        <f t="shared" ca="1" si="495"/>
        <v>#N/A</v>
      </c>
      <c r="CF247" s="78" t="e">
        <f t="shared" ca="1" si="496"/>
        <v>#N/A</v>
      </c>
      <c r="CG247" s="78" t="e">
        <f t="shared" ca="1" si="497"/>
        <v>#N/A</v>
      </c>
      <c r="CH247" s="79" t="e">
        <f t="shared" ca="1" si="498"/>
        <v>#N/A</v>
      </c>
      <c r="CI247" s="79" t="e">
        <f t="shared" ca="1" si="499"/>
        <v>#N/A</v>
      </c>
      <c r="CJ247" s="79" t="e">
        <f t="shared" ca="1" si="500"/>
        <v>#N/A</v>
      </c>
      <c r="CK247" s="79" t="e">
        <f t="shared" ca="1" si="501"/>
        <v>#N/A</v>
      </c>
      <c r="CL247" s="79" t="e">
        <f t="shared" ca="1" si="502"/>
        <v>#N/A</v>
      </c>
      <c r="CM247" s="79" t="e">
        <f t="shared" ca="1" si="503"/>
        <v>#N/A</v>
      </c>
      <c r="CN247" s="79" t="e">
        <f t="shared" ca="1" si="504"/>
        <v>#N/A</v>
      </c>
      <c r="CO247" s="79" t="e">
        <f t="shared" ca="1" si="505"/>
        <v>#N/A</v>
      </c>
      <c r="CP247" s="80" t="e">
        <f t="shared" ca="1" si="511"/>
        <v>#N/A</v>
      </c>
      <c r="CQ247" s="78" t="e">
        <f t="shared" ca="1" si="512"/>
        <v>#N/A</v>
      </c>
      <c r="DA247" s="81">
        <f t="shared" ca="1" si="450"/>
        <v>7</v>
      </c>
      <c r="DB247" s="82">
        <f t="shared" ca="1" si="451"/>
        <v>32</v>
      </c>
      <c r="DC247" s="83">
        <f t="shared" ca="1" si="452"/>
        <v>223</v>
      </c>
      <c r="DD247" s="52" t="str">
        <f t="shared" ca="1" si="448"/>
        <v>A232</v>
      </c>
      <c r="DE247" s="51"/>
      <c r="DF247" s="52" t="str">
        <f t="shared" ca="1" si="449"/>
        <v>A274</v>
      </c>
      <c r="DG247" s="84">
        <f ca="1">VLOOKUP($BK$6,INDIRECT($BT284):$BP$861,2,FALSE)</f>
        <v>266</v>
      </c>
      <c r="DH247" s="79" t="str">
        <f t="shared" ca="1" si="415"/>
        <v xml:space="preserve"> Augmented</v>
      </c>
      <c r="DI247" s="78" t="str">
        <f t="shared" ca="1" si="416"/>
        <v>Eb</v>
      </c>
      <c r="DJ247" s="78" t="str">
        <f t="shared" ca="1" si="417"/>
        <v>Eb</v>
      </c>
      <c r="DK247" s="78" t="str">
        <f t="shared" ca="1" si="418"/>
        <v>Gb</v>
      </c>
      <c r="DL247" s="78" t="str">
        <f t="shared" ca="1" si="419"/>
        <v>G</v>
      </c>
      <c r="DM247" s="78" t="str">
        <f t="shared" ca="1" si="420"/>
        <v>Bb</v>
      </c>
      <c r="DN247" s="78" t="str">
        <f t="shared" ca="1" si="421"/>
        <v>B</v>
      </c>
      <c r="DO247" s="78" t="str">
        <f t="shared" ca="1" si="422"/>
        <v>D</v>
      </c>
      <c r="DP247" s="78" t="str">
        <f t="shared" ca="1" si="423"/>
        <v/>
      </c>
      <c r="DQ247" s="78" t="str">
        <f t="shared" ca="1" si="424"/>
        <v/>
      </c>
      <c r="DR247" s="79" t="str">
        <f t="shared" ca="1" si="425"/>
        <v>Eb aug</v>
      </c>
      <c r="DS247" s="79" t="str">
        <f t="shared" ca="1" si="426"/>
        <v>Gb aug</v>
      </c>
      <c r="DT247" s="79" t="str">
        <f t="shared" ca="1" si="427"/>
        <v>G aug</v>
      </c>
      <c r="DU247" s="79" t="str">
        <f t="shared" ca="1" si="428"/>
        <v>Bb aug</v>
      </c>
      <c r="DV247" s="79" t="str">
        <f t="shared" ca="1" si="429"/>
        <v>B aug</v>
      </c>
      <c r="DW247" s="79" t="str">
        <f t="shared" ca="1" si="430"/>
        <v>D aug</v>
      </c>
      <c r="DX247" s="79" t="str">
        <f t="shared" ca="1" si="431"/>
        <v/>
      </c>
      <c r="DY247" s="79" t="str">
        <f t="shared" ca="1" si="432"/>
        <v/>
      </c>
      <c r="DZ247" s="80">
        <f t="shared" ca="1" si="433"/>
        <v>33.333333333333329</v>
      </c>
      <c r="EA247" s="78">
        <f t="shared" ca="1" si="434"/>
        <v>7</v>
      </c>
    </row>
    <row r="248" spans="1:131" s="85" customFormat="1" ht="16.2" thickBot="1" x14ac:dyDescent="0.35">
      <c r="A248" s="289">
        <f t="shared" ca="1" si="398"/>
        <v>6</v>
      </c>
      <c r="B248" s="309">
        <f t="shared" si="404"/>
        <v>240</v>
      </c>
      <c r="C248" s="310" t="s">
        <v>27</v>
      </c>
      <c r="D248" s="309" t="s">
        <v>2</v>
      </c>
      <c r="E248" s="309">
        <v>7</v>
      </c>
      <c r="F248" s="311">
        <v>2</v>
      </c>
      <c r="G248" s="311">
        <v>2</v>
      </c>
      <c r="H248" s="311">
        <v>1</v>
      </c>
      <c r="I248" s="311">
        <v>2</v>
      </c>
      <c r="J248" s="311">
        <v>2</v>
      </c>
      <c r="K248" s="311">
        <v>1</v>
      </c>
      <c r="L248" s="311">
        <v>2</v>
      </c>
      <c r="M248" s="311"/>
      <c r="N248" s="311">
        <f>SUM($F248:G248)</f>
        <v>4</v>
      </c>
      <c r="O248" s="311">
        <f>SUM($F248:H248)</f>
        <v>5</v>
      </c>
      <c r="P248" s="311">
        <f>SUM($F248:I248)</f>
        <v>7</v>
      </c>
      <c r="Q248" s="311">
        <f>SUM($F248:J248)</f>
        <v>9</v>
      </c>
      <c r="R248" s="311">
        <f>SUM($F248:K248)</f>
        <v>10</v>
      </c>
      <c r="S248" s="311">
        <f>SUM($F248:L248)</f>
        <v>12</v>
      </c>
      <c r="T248" s="311"/>
      <c r="U248" s="310"/>
      <c r="V248" s="309" t="str">
        <f t="shared" si="463"/>
        <v>Eb</v>
      </c>
      <c r="W248" s="309" t="str">
        <f t="shared" ca="1" si="464"/>
        <v>F</v>
      </c>
      <c r="X248" s="309" t="str">
        <f t="shared" ca="1" si="486"/>
        <v>G</v>
      </c>
      <c r="Y248" s="309" t="str">
        <f t="shared" ca="1" si="487"/>
        <v>Ab</v>
      </c>
      <c r="Z248" s="309" t="str">
        <f t="shared" ca="1" si="488"/>
        <v>Bb</v>
      </c>
      <c r="AA248" s="309" t="str">
        <f t="shared" ca="1" si="489"/>
        <v>C</v>
      </c>
      <c r="AB248" s="309" t="str">
        <f t="shared" ca="1" si="490"/>
        <v>Db</v>
      </c>
      <c r="AC248" s="309"/>
      <c r="AD248" s="310">
        <f t="shared" si="471"/>
        <v>167</v>
      </c>
      <c r="AE248" s="310">
        <f t="shared" ca="1" si="401"/>
        <v>70</v>
      </c>
      <c r="AF248" s="310">
        <f t="shared" ca="1" si="402"/>
        <v>71</v>
      </c>
      <c r="AG248" s="310">
        <f t="shared" ca="1" si="456"/>
        <v>163</v>
      </c>
      <c r="AH248" s="310">
        <f t="shared" ca="1" si="457"/>
        <v>164</v>
      </c>
      <c r="AI248" s="310">
        <f t="shared" ca="1" si="458"/>
        <v>67</v>
      </c>
      <c r="AJ248" s="310">
        <f t="shared" ca="1" si="459"/>
        <v>166</v>
      </c>
      <c r="AK248" s="310"/>
      <c r="AL248" s="294" t="str">
        <f>_xlfn.CONCAT(V248," maj")</f>
        <v>Eb maj</v>
      </c>
      <c r="AM248" s="294" t="str">
        <f ca="1">_xlfn.CONCAT(W248," min")</f>
        <v>F min</v>
      </c>
      <c r="AN248" s="294" t="str">
        <f ca="1">_xlfn.CONCAT(X248," dim")</f>
        <v>G dim</v>
      </c>
      <c r="AO248" s="294" t="str">
        <f ca="1">_xlfn.CONCAT(Y248," maj")</f>
        <v>Ab maj</v>
      </c>
      <c r="AP248" s="294" t="str">
        <f ca="1">_xlfn.CONCAT(Z248," min")</f>
        <v>Bb min</v>
      </c>
      <c r="AQ248" s="294" t="str">
        <f ca="1">_xlfn.CONCAT(AA248," min")</f>
        <v>C min</v>
      </c>
      <c r="AR248" s="294" t="str">
        <f ca="1">_xlfn.CONCAT(AB248," maj")</f>
        <v>Db maj</v>
      </c>
      <c r="AS248" s="294"/>
      <c r="AT248" s="294" t="str">
        <f t="shared" ca="1" si="492"/>
        <v/>
      </c>
      <c r="AU248" s="294" t="str">
        <f t="shared" ca="1" si="492"/>
        <v/>
      </c>
      <c r="AV248" s="294" t="str">
        <f t="shared" ca="1" si="492"/>
        <v/>
      </c>
      <c r="AW248" s="294">
        <f t="shared" si="492"/>
        <v>1</v>
      </c>
      <c r="AX248" s="294" t="str">
        <f t="shared" ca="1" si="492"/>
        <v/>
      </c>
      <c r="AY248" s="294">
        <f t="shared" ca="1" si="492"/>
        <v>1</v>
      </c>
      <c r="AZ248" s="294" t="str">
        <f t="shared" ca="1" si="492"/>
        <v/>
      </c>
      <c r="BA248" s="294">
        <f t="shared" ca="1" si="492"/>
        <v>1</v>
      </c>
      <c r="BB248" s="294" t="str">
        <f t="shared" ca="1" si="492"/>
        <v/>
      </c>
      <c r="BC248" s="294" t="str">
        <f t="shared" ca="1" si="492"/>
        <v/>
      </c>
      <c r="BD248" s="294" t="str">
        <f t="shared" ca="1" si="492"/>
        <v/>
      </c>
      <c r="BE248" s="294" t="str">
        <f t="shared" ca="1" si="492"/>
        <v/>
      </c>
      <c r="BF248" s="289">
        <f t="shared" ca="1" si="472"/>
        <v>3</v>
      </c>
      <c r="BG248" s="302">
        <f t="shared" ca="1" si="473"/>
        <v>42.857142857142854</v>
      </c>
      <c r="BH248" s="289">
        <f t="shared" ca="1" si="474"/>
        <v>6</v>
      </c>
      <c r="BI248" s="289" t="str">
        <f t="shared" ca="1" si="475"/>
        <v/>
      </c>
      <c r="BJ248" s="289" t="str">
        <f t="shared" ca="1" si="476"/>
        <v/>
      </c>
      <c r="BK248" s="289" t="str">
        <f t="shared" ca="1" si="477"/>
        <v/>
      </c>
      <c r="BL248" s="289" t="str">
        <f t="shared" ca="1" si="478"/>
        <v/>
      </c>
      <c r="BM248" s="289" t="str">
        <f t="shared" ca="1" si="479"/>
        <v/>
      </c>
      <c r="BN248" s="289">
        <f t="shared" ca="1" si="480"/>
        <v>1</v>
      </c>
      <c r="BO248" s="289" t="str">
        <f t="shared" ca="1" si="481"/>
        <v/>
      </c>
      <c r="BP248" s="289"/>
      <c r="BQ248" s="83" t="e">
        <f t="shared" ca="1" si="409"/>
        <v>#N/A</v>
      </c>
      <c r="BR248" s="82" t="e">
        <f t="shared" ca="1" si="410"/>
        <v>#N/A</v>
      </c>
      <c r="BS248" s="83" t="e">
        <f t="shared" ca="1" si="411"/>
        <v>#N/A</v>
      </c>
      <c r="BT248" s="52" t="e">
        <f t="shared" ca="1" si="412"/>
        <v>#N/A</v>
      </c>
      <c r="BU248" s="51"/>
      <c r="BV248" s="52" t="e">
        <f t="shared" ca="1" si="413"/>
        <v>#N/A</v>
      </c>
      <c r="BW248" s="84" t="e">
        <f ca="1">VLOOKUP($BJ$6,INDIRECT($BT248):$BP$861,2,FALSE)</f>
        <v>#N/A</v>
      </c>
      <c r="BX248" s="79" t="e">
        <f t="shared" ca="1" si="506"/>
        <v>#N/A</v>
      </c>
      <c r="BY248" s="78" t="e">
        <f t="shared" ca="1" si="507"/>
        <v>#N/A</v>
      </c>
      <c r="BZ248" s="78" t="e">
        <f t="shared" ca="1" si="508"/>
        <v>#N/A</v>
      </c>
      <c r="CA248" s="78" t="e">
        <f t="shared" ca="1" si="509"/>
        <v>#N/A</v>
      </c>
      <c r="CB248" s="78" t="e">
        <f t="shared" ca="1" si="510"/>
        <v>#N/A</v>
      </c>
      <c r="CC248" s="78" t="e">
        <f t="shared" ca="1" si="493"/>
        <v>#N/A</v>
      </c>
      <c r="CD248" s="78" t="e">
        <f t="shared" ca="1" si="494"/>
        <v>#N/A</v>
      </c>
      <c r="CE248" s="78" t="e">
        <f t="shared" ca="1" si="495"/>
        <v>#N/A</v>
      </c>
      <c r="CF248" s="78" t="e">
        <f t="shared" ca="1" si="496"/>
        <v>#N/A</v>
      </c>
      <c r="CG248" s="78" t="e">
        <f t="shared" ca="1" si="497"/>
        <v>#N/A</v>
      </c>
      <c r="CH248" s="79" t="e">
        <f t="shared" ca="1" si="498"/>
        <v>#N/A</v>
      </c>
      <c r="CI248" s="79" t="e">
        <f t="shared" ca="1" si="499"/>
        <v>#N/A</v>
      </c>
      <c r="CJ248" s="79" t="e">
        <f t="shared" ca="1" si="500"/>
        <v>#N/A</v>
      </c>
      <c r="CK248" s="79" t="e">
        <f t="shared" ca="1" si="501"/>
        <v>#N/A</v>
      </c>
      <c r="CL248" s="79" t="e">
        <f t="shared" ca="1" si="502"/>
        <v>#N/A</v>
      </c>
      <c r="CM248" s="79" t="e">
        <f t="shared" ca="1" si="503"/>
        <v>#N/A</v>
      </c>
      <c r="CN248" s="79" t="e">
        <f t="shared" ca="1" si="504"/>
        <v>#N/A</v>
      </c>
      <c r="CO248" s="79" t="e">
        <f t="shared" ca="1" si="505"/>
        <v>#N/A</v>
      </c>
      <c r="CP248" s="80" t="e">
        <f t="shared" ca="1" si="511"/>
        <v>#N/A</v>
      </c>
      <c r="CQ248" s="78" t="e">
        <f t="shared" ca="1" si="512"/>
        <v>#N/A</v>
      </c>
      <c r="DA248" s="81">
        <f t="shared" ca="1" si="450"/>
        <v>7</v>
      </c>
      <c r="DB248" s="82">
        <f t="shared" ca="1" si="451"/>
        <v>33</v>
      </c>
      <c r="DC248" s="83">
        <f t="shared" ca="1" si="452"/>
        <v>266</v>
      </c>
      <c r="DD248" s="52" t="str">
        <f t="shared" ca="1" si="448"/>
        <v>A275</v>
      </c>
      <c r="DE248" s="51"/>
      <c r="DF248" s="52" t="str">
        <f t="shared" ca="1" si="449"/>
        <v>A275</v>
      </c>
      <c r="DG248" s="84">
        <f ca="1">VLOOKUP($BK$6,INDIRECT($BT285):$BP$861,2,FALSE)</f>
        <v>267</v>
      </c>
      <c r="DH248" s="79" t="str">
        <f t="shared" ca="1" si="415"/>
        <v>6 Tone Symmetrical</v>
      </c>
      <c r="DI248" s="78" t="str">
        <f t="shared" ca="1" si="416"/>
        <v>Eb</v>
      </c>
      <c r="DJ248" s="78" t="str">
        <f t="shared" ca="1" si="417"/>
        <v>Eb</v>
      </c>
      <c r="DK248" s="78" t="str">
        <f t="shared" ca="1" si="418"/>
        <v>E</v>
      </c>
      <c r="DL248" s="78" t="str">
        <f t="shared" ca="1" si="419"/>
        <v>G</v>
      </c>
      <c r="DM248" s="78" t="str">
        <f t="shared" ca="1" si="420"/>
        <v>Ab</v>
      </c>
      <c r="DN248" s="78" t="str">
        <f t="shared" ca="1" si="421"/>
        <v>B</v>
      </c>
      <c r="DO248" s="78" t="str">
        <f t="shared" ca="1" si="422"/>
        <v>C</v>
      </c>
      <c r="DP248" s="78" t="str">
        <f t="shared" ca="1" si="423"/>
        <v/>
      </c>
      <c r="DQ248" s="78" t="str">
        <f t="shared" ca="1" si="424"/>
        <v/>
      </c>
      <c r="DR248" s="79" t="str">
        <f t="shared" ca="1" si="425"/>
        <v>Eb aug</v>
      </c>
      <c r="DS248" s="79" t="str">
        <f t="shared" ca="1" si="426"/>
        <v>E aug</v>
      </c>
      <c r="DT248" s="79" t="str">
        <f t="shared" ca="1" si="427"/>
        <v>G aug</v>
      </c>
      <c r="DU248" s="79" t="str">
        <f t="shared" ca="1" si="428"/>
        <v>Ab aug</v>
      </c>
      <c r="DV248" s="79" t="str">
        <f t="shared" ca="1" si="429"/>
        <v>B aug</v>
      </c>
      <c r="DW248" s="79" t="str">
        <f t="shared" ca="1" si="430"/>
        <v>C aug</v>
      </c>
      <c r="DX248" s="79" t="str">
        <f t="shared" ca="1" si="431"/>
        <v/>
      </c>
      <c r="DY248" s="79" t="str">
        <f t="shared" ca="1" si="432"/>
        <v/>
      </c>
      <c r="DZ248" s="80">
        <f t="shared" ca="1" si="433"/>
        <v>33.333333333333329</v>
      </c>
      <c r="EA248" s="78">
        <f t="shared" ca="1" si="434"/>
        <v>7</v>
      </c>
    </row>
    <row r="249" spans="1:131" s="85" customFormat="1" ht="16.2" thickBot="1" x14ac:dyDescent="0.35">
      <c r="A249" s="289" t="str">
        <f t="shared" ca="1" si="398"/>
        <v/>
      </c>
      <c r="B249" s="309">
        <f t="shared" si="404"/>
        <v>241</v>
      </c>
      <c r="C249" s="310" t="s">
        <v>28</v>
      </c>
      <c r="D249" s="309" t="s">
        <v>2</v>
      </c>
      <c r="E249" s="309">
        <v>7</v>
      </c>
      <c r="F249" s="311">
        <v>1</v>
      </c>
      <c r="G249" s="311">
        <v>3</v>
      </c>
      <c r="H249" s="311">
        <v>1</v>
      </c>
      <c r="I249" s="311">
        <v>2</v>
      </c>
      <c r="J249" s="311">
        <v>2</v>
      </c>
      <c r="K249" s="311">
        <v>1</v>
      </c>
      <c r="L249" s="311">
        <v>2</v>
      </c>
      <c r="M249" s="311"/>
      <c r="N249" s="311">
        <f>SUM($F249:G249)</f>
        <v>4</v>
      </c>
      <c r="O249" s="311">
        <f>SUM($F249:H249)</f>
        <v>5</v>
      </c>
      <c r="P249" s="311">
        <f>SUM($F249:I249)</f>
        <v>7</v>
      </c>
      <c r="Q249" s="311">
        <f>SUM($F249:J249)</f>
        <v>9</v>
      </c>
      <c r="R249" s="311">
        <f>SUM($F249:K249)</f>
        <v>10</v>
      </c>
      <c r="S249" s="311">
        <f>SUM($F249:L249)</f>
        <v>12</v>
      </c>
      <c r="T249" s="311"/>
      <c r="U249" s="310"/>
      <c r="V249" s="309" t="str">
        <f t="shared" si="463"/>
        <v>Eb</v>
      </c>
      <c r="W249" s="309" t="str">
        <f t="shared" ca="1" si="464"/>
        <v>E</v>
      </c>
      <c r="X249" s="309" t="str">
        <f t="shared" ca="1" si="486"/>
        <v>G</v>
      </c>
      <c r="Y249" s="309" t="str">
        <f t="shared" ca="1" si="487"/>
        <v>Ab</v>
      </c>
      <c r="Z249" s="309" t="str">
        <f t="shared" ca="1" si="488"/>
        <v>Bb</v>
      </c>
      <c r="AA249" s="309" t="str">
        <f t="shared" ca="1" si="489"/>
        <v>C</v>
      </c>
      <c r="AB249" s="309" t="str">
        <f t="shared" ca="1" si="490"/>
        <v>Db</v>
      </c>
      <c r="AC249" s="309"/>
      <c r="AD249" s="310">
        <f t="shared" si="471"/>
        <v>167</v>
      </c>
      <c r="AE249" s="310">
        <f t="shared" ca="1" si="401"/>
        <v>69</v>
      </c>
      <c r="AF249" s="310">
        <f t="shared" ca="1" si="402"/>
        <v>71</v>
      </c>
      <c r="AG249" s="310">
        <f t="shared" ca="1" si="456"/>
        <v>163</v>
      </c>
      <c r="AH249" s="310">
        <f t="shared" ca="1" si="457"/>
        <v>164</v>
      </c>
      <c r="AI249" s="310">
        <f t="shared" ca="1" si="458"/>
        <v>67</v>
      </c>
      <c r="AJ249" s="310">
        <f t="shared" ca="1" si="459"/>
        <v>166</v>
      </c>
      <c r="AK249" s="310"/>
      <c r="AL249" s="294" t="str">
        <f>_xlfn.CONCAT(V249," maj")</f>
        <v>Eb maj</v>
      </c>
      <c r="AM249" s="294" t="str">
        <f ca="1">_xlfn.CONCAT(W249," aug")</f>
        <v>E aug</v>
      </c>
      <c r="AN249" s="294" t="str">
        <f ca="1">_xlfn.CONCAT(X249," dim")</f>
        <v>G dim</v>
      </c>
      <c r="AO249" s="294" t="str">
        <f ca="1">_xlfn.CONCAT(Y249," maj")</f>
        <v>Ab maj</v>
      </c>
      <c r="AP249" s="294" t="str">
        <f ca="1">_xlfn.CONCAT(Z249," dim")</f>
        <v>Bb dim</v>
      </c>
      <c r="AQ249" s="294" t="str">
        <f ca="1">_xlfn.CONCAT(AA249," maj")</f>
        <v>C maj</v>
      </c>
      <c r="AR249" s="294" t="str">
        <f ca="1">_xlfn.CONCAT(AB249," min")</f>
        <v>Db min</v>
      </c>
      <c r="AS249" s="294"/>
      <c r="AT249" s="294" t="str">
        <f t="shared" ca="1" si="492"/>
        <v/>
      </c>
      <c r="AU249" s="294" t="str">
        <f t="shared" ca="1" si="492"/>
        <v/>
      </c>
      <c r="AV249" s="294" t="str">
        <f t="shared" ca="1" si="492"/>
        <v/>
      </c>
      <c r="AW249" s="294">
        <f t="shared" si="492"/>
        <v>1</v>
      </c>
      <c r="AX249" s="294" t="str">
        <f t="shared" ca="1" si="492"/>
        <v/>
      </c>
      <c r="AY249" s="294" t="str">
        <f t="shared" ca="1" si="492"/>
        <v/>
      </c>
      <c r="AZ249" s="294" t="str">
        <f t="shared" ca="1" si="492"/>
        <v/>
      </c>
      <c r="BA249" s="294">
        <f t="shared" ca="1" si="492"/>
        <v>1</v>
      </c>
      <c r="BB249" s="294" t="str">
        <f t="shared" ca="1" si="492"/>
        <v/>
      </c>
      <c r="BC249" s="294" t="str">
        <f t="shared" ca="1" si="492"/>
        <v/>
      </c>
      <c r="BD249" s="294" t="str">
        <f t="shared" ca="1" si="492"/>
        <v/>
      </c>
      <c r="BE249" s="294" t="str">
        <f t="shared" ca="1" si="492"/>
        <v/>
      </c>
      <c r="BF249" s="289">
        <f t="shared" ca="1" si="472"/>
        <v>2</v>
      </c>
      <c r="BG249" s="302">
        <f t="shared" ca="1" si="473"/>
        <v>28.571428571428569</v>
      </c>
      <c r="BH249" s="289" t="str">
        <f t="shared" ca="1" si="474"/>
        <v/>
      </c>
      <c r="BI249" s="289" t="str">
        <f t="shared" ca="1" si="475"/>
        <v/>
      </c>
      <c r="BJ249" s="289" t="str">
        <f t="shared" ca="1" si="476"/>
        <v/>
      </c>
      <c r="BK249" s="289" t="str">
        <f t="shared" ca="1" si="477"/>
        <v/>
      </c>
      <c r="BL249" s="289" t="str">
        <f t="shared" ca="1" si="478"/>
        <v/>
      </c>
      <c r="BM249" s="289" t="str">
        <f t="shared" ca="1" si="479"/>
        <v/>
      </c>
      <c r="BN249" s="289" t="str">
        <f t="shared" ca="1" si="480"/>
        <v/>
      </c>
      <c r="BO249" s="289" t="str">
        <f t="shared" ca="1" si="481"/>
        <v/>
      </c>
      <c r="BP249" s="289"/>
      <c r="BQ249" s="83" t="e">
        <f t="shared" ca="1" si="409"/>
        <v>#N/A</v>
      </c>
      <c r="BR249" s="82" t="e">
        <f t="shared" ca="1" si="410"/>
        <v>#N/A</v>
      </c>
      <c r="BS249" s="83" t="e">
        <f t="shared" ca="1" si="411"/>
        <v>#N/A</v>
      </c>
      <c r="BT249" s="52" t="e">
        <f t="shared" ca="1" si="412"/>
        <v>#N/A</v>
      </c>
      <c r="BU249" s="51"/>
      <c r="BV249" s="52" t="e">
        <f t="shared" ca="1" si="413"/>
        <v>#N/A</v>
      </c>
      <c r="BW249" s="84" t="e">
        <f ca="1">VLOOKUP($BJ$6,INDIRECT($BT249):$BP$861,2,FALSE)</f>
        <v>#N/A</v>
      </c>
      <c r="BX249" s="79" t="e">
        <f t="shared" ca="1" si="506"/>
        <v>#N/A</v>
      </c>
      <c r="BY249" s="78" t="e">
        <f t="shared" ca="1" si="507"/>
        <v>#N/A</v>
      </c>
      <c r="BZ249" s="78" t="e">
        <f t="shared" ca="1" si="508"/>
        <v>#N/A</v>
      </c>
      <c r="CA249" s="78" t="e">
        <f t="shared" ca="1" si="509"/>
        <v>#N/A</v>
      </c>
      <c r="CB249" s="78" t="e">
        <f t="shared" ca="1" si="510"/>
        <v>#N/A</v>
      </c>
      <c r="CC249" s="78" t="e">
        <f t="shared" ca="1" si="493"/>
        <v>#N/A</v>
      </c>
      <c r="CD249" s="78" t="e">
        <f t="shared" ca="1" si="494"/>
        <v>#N/A</v>
      </c>
      <c r="CE249" s="78" t="e">
        <f t="shared" ca="1" si="495"/>
        <v>#N/A</v>
      </c>
      <c r="CF249" s="78" t="e">
        <f t="shared" ca="1" si="496"/>
        <v>#N/A</v>
      </c>
      <c r="CG249" s="78" t="e">
        <f t="shared" ca="1" si="497"/>
        <v>#N/A</v>
      </c>
      <c r="CH249" s="79" t="e">
        <f t="shared" ca="1" si="498"/>
        <v>#N/A</v>
      </c>
      <c r="CI249" s="79" t="e">
        <f t="shared" ca="1" si="499"/>
        <v>#N/A</v>
      </c>
      <c r="CJ249" s="79" t="e">
        <f t="shared" ca="1" si="500"/>
        <v>#N/A</v>
      </c>
      <c r="CK249" s="79" t="e">
        <f t="shared" ca="1" si="501"/>
        <v>#N/A</v>
      </c>
      <c r="CL249" s="79" t="e">
        <f t="shared" ca="1" si="502"/>
        <v>#N/A</v>
      </c>
      <c r="CM249" s="79" t="e">
        <f t="shared" ca="1" si="503"/>
        <v>#N/A</v>
      </c>
      <c r="CN249" s="79" t="e">
        <f t="shared" ca="1" si="504"/>
        <v>#N/A</v>
      </c>
      <c r="CO249" s="79" t="e">
        <f t="shared" ca="1" si="505"/>
        <v>#N/A</v>
      </c>
      <c r="CP249" s="80" t="e">
        <f t="shared" ca="1" si="511"/>
        <v>#N/A</v>
      </c>
      <c r="CQ249" s="78" t="e">
        <f t="shared" ca="1" si="512"/>
        <v>#N/A</v>
      </c>
      <c r="DA249" s="81">
        <f t="shared" ca="1" si="450"/>
        <v>7</v>
      </c>
      <c r="DB249" s="82">
        <f t="shared" ca="1" si="451"/>
        <v>34</v>
      </c>
      <c r="DC249" s="83">
        <f t="shared" ca="1" si="452"/>
        <v>267</v>
      </c>
      <c r="DD249" s="52" t="str">
        <f t="shared" ca="1" si="448"/>
        <v>A276</v>
      </c>
      <c r="DE249" s="51"/>
      <c r="DF249" s="52" t="str">
        <f t="shared" ca="1" si="449"/>
        <v>A279</v>
      </c>
      <c r="DG249" s="84">
        <f ca="1">VLOOKUP($BK$6,INDIRECT($BT286):$BP$861,2,FALSE)</f>
        <v>271</v>
      </c>
      <c r="DH249" s="79" t="str">
        <f t="shared" ca="1" si="415"/>
        <v>Prometheus Neopolitan</v>
      </c>
      <c r="DI249" s="78" t="str">
        <f t="shared" ca="1" si="416"/>
        <v>Eb</v>
      </c>
      <c r="DJ249" s="78" t="str">
        <f t="shared" ca="1" si="417"/>
        <v>Eb</v>
      </c>
      <c r="DK249" s="78" t="str">
        <f t="shared" ca="1" si="418"/>
        <v>E</v>
      </c>
      <c r="DL249" s="78" t="str">
        <f t="shared" ca="1" si="419"/>
        <v>G</v>
      </c>
      <c r="DM249" s="78" t="str">
        <f t="shared" ca="1" si="420"/>
        <v>A</v>
      </c>
      <c r="DN249" s="78" t="str">
        <f t="shared" ca="1" si="421"/>
        <v>C</v>
      </c>
      <c r="DO249" s="78" t="str">
        <f t="shared" ca="1" si="422"/>
        <v>Db</v>
      </c>
      <c r="DP249" s="78" t="str">
        <f t="shared" ca="1" si="423"/>
        <v/>
      </c>
      <c r="DQ249" s="78" t="str">
        <f t="shared" ca="1" si="424"/>
        <v/>
      </c>
      <c r="DR249" s="79" t="str">
        <f t="shared" ca="1" si="425"/>
        <v>Eb6 -or- *C min</v>
      </c>
      <c r="DS249" s="79" t="str">
        <f t="shared" ca="1" si="426"/>
        <v>*A maj</v>
      </c>
      <c r="DT249" s="79" t="str">
        <f t="shared" ca="1" si="427"/>
        <v>*C min</v>
      </c>
      <c r="DU249" s="79" t="str">
        <f t="shared" ca="1" si="428"/>
        <v>A maj</v>
      </c>
      <c r="DV249" s="79" t="str">
        <f t="shared" ca="1" si="429"/>
        <v>C min</v>
      </c>
      <c r="DW249" s="79" t="str">
        <f t="shared" ca="1" si="430"/>
        <v>*A maj</v>
      </c>
      <c r="DX249" s="79" t="str">
        <f t="shared" ca="1" si="431"/>
        <v/>
      </c>
      <c r="DY249" s="79" t="str">
        <f t="shared" ca="1" si="432"/>
        <v/>
      </c>
      <c r="DZ249" s="80">
        <f t="shared" ca="1" si="433"/>
        <v>33.333333333333329</v>
      </c>
      <c r="EA249" s="78">
        <f t="shared" ca="1" si="434"/>
        <v>7</v>
      </c>
    </row>
    <row r="250" spans="1:131" s="85" customFormat="1" ht="16.2" thickBot="1" x14ac:dyDescent="0.35">
      <c r="A250" s="289">
        <f t="shared" ca="1" si="398"/>
        <v>6</v>
      </c>
      <c r="B250" s="309">
        <f t="shared" si="404"/>
        <v>242</v>
      </c>
      <c r="C250" s="310" t="s">
        <v>277</v>
      </c>
      <c r="D250" s="309" t="s">
        <v>2</v>
      </c>
      <c r="E250" s="309">
        <v>7</v>
      </c>
      <c r="F250" s="311">
        <v>2</v>
      </c>
      <c r="G250" s="311">
        <v>2</v>
      </c>
      <c r="H250" s="311">
        <v>1</v>
      </c>
      <c r="I250" s="311">
        <v>2</v>
      </c>
      <c r="J250" s="311">
        <v>1</v>
      </c>
      <c r="K250" s="311">
        <v>2</v>
      </c>
      <c r="L250" s="311">
        <v>2</v>
      </c>
      <c r="M250" s="311"/>
      <c r="N250" s="311">
        <f>SUM($F250:G250)</f>
        <v>4</v>
      </c>
      <c r="O250" s="311">
        <f>SUM($F250:H250)</f>
        <v>5</v>
      </c>
      <c r="P250" s="311">
        <f>SUM($F250:I250)</f>
        <v>7</v>
      </c>
      <c r="Q250" s="311">
        <f>SUM($F250:J250)</f>
        <v>8</v>
      </c>
      <c r="R250" s="311">
        <f>SUM($F250:K250)</f>
        <v>10</v>
      </c>
      <c r="S250" s="311">
        <f>SUM($F250:L250)</f>
        <v>12</v>
      </c>
      <c r="T250" s="311"/>
      <c r="U250" s="310"/>
      <c r="V250" s="309" t="str">
        <f t="shared" si="463"/>
        <v>Eb</v>
      </c>
      <c r="W250" s="309" t="str">
        <f t="shared" ca="1" si="464"/>
        <v>F</v>
      </c>
      <c r="X250" s="309" t="str">
        <f t="shared" ca="1" si="486"/>
        <v>G</v>
      </c>
      <c r="Y250" s="309" t="str">
        <f t="shared" ca="1" si="487"/>
        <v>Ab</v>
      </c>
      <c r="Z250" s="309" t="str">
        <f t="shared" ca="1" si="488"/>
        <v>Bb</v>
      </c>
      <c r="AA250" s="309" t="str">
        <f t="shared" ca="1" si="489"/>
        <v>B</v>
      </c>
      <c r="AB250" s="309" t="str">
        <f t="shared" ca="1" si="490"/>
        <v>Db</v>
      </c>
      <c r="AC250" s="309"/>
      <c r="AD250" s="310">
        <f t="shared" si="471"/>
        <v>167</v>
      </c>
      <c r="AE250" s="310">
        <f t="shared" ca="1" si="401"/>
        <v>70</v>
      </c>
      <c r="AF250" s="310">
        <f t="shared" ca="1" si="402"/>
        <v>71</v>
      </c>
      <c r="AG250" s="310">
        <f t="shared" ca="1" si="456"/>
        <v>163</v>
      </c>
      <c r="AH250" s="310">
        <f t="shared" ca="1" si="457"/>
        <v>164</v>
      </c>
      <c r="AI250" s="310">
        <f t="shared" ca="1" si="458"/>
        <v>66</v>
      </c>
      <c r="AJ250" s="310">
        <f t="shared" ca="1" si="459"/>
        <v>166</v>
      </c>
      <c r="AK250" s="310"/>
      <c r="AL250" s="294" t="str">
        <f>_xlfn.CONCAT(V250," maj")</f>
        <v>Eb maj</v>
      </c>
      <c r="AM250" s="294" t="str">
        <f ca="1">_xlfn.CONCAT(W250," dim")</f>
        <v>F dim</v>
      </c>
      <c r="AN250" s="294" t="str">
        <f ca="1">_xlfn.CONCAT(X250," dim")</f>
        <v>G dim</v>
      </c>
      <c r="AO250" s="294" t="str">
        <f ca="1">_xlfn.CONCAT(Y250," min")</f>
        <v>Ab min</v>
      </c>
      <c r="AP250" s="294" t="str">
        <f ca="1">_xlfn.CONCAT(Z250," min")</f>
        <v>Bb min</v>
      </c>
      <c r="AQ250" s="294" t="str">
        <f ca="1">_xlfn.CONCAT(AA250," aug")</f>
        <v>B aug</v>
      </c>
      <c r="AR250" s="294" t="str">
        <f ca="1">_xlfn.CONCAT(AB250," maj")</f>
        <v>Db maj</v>
      </c>
      <c r="AS250" s="294"/>
      <c r="AT250" s="294" t="str">
        <f t="shared" ca="1" si="492"/>
        <v/>
      </c>
      <c r="AU250" s="294" t="str">
        <f t="shared" ca="1" si="492"/>
        <v/>
      </c>
      <c r="AV250" s="294" t="str">
        <f t="shared" ca="1" si="492"/>
        <v/>
      </c>
      <c r="AW250" s="294">
        <f t="shared" si="492"/>
        <v>1</v>
      </c>
      <c r="AX250" s="294" t="str">
        <f t="shared" ca="1" si="492"/>
        <v/>
      </c>
      <c r="AY250" s="294">
        <f t="shared" ca="1" si="492"/>
        <v>1</v>
      </c>
      <c r="AZ250" s="294" t="str">
        <f t="shared" ca="1" si="492"/>
        <v/>
      </c>
      <c r="BA250" s="294">
        <f t="shared" ca="1" si="492"/>
        <v>1</v>
      </c>
      <c r="BB250" s="294" t="str">
        <f t="shared" ca="1" si="492"/>
        <v/>
      </c>
      <c r="BC250" s="294" t="str">
        <f t="shared" ca="1" si="492"/>
        <v/>
      </c>
      <c r="BD250" s="294" t="str">
        <f t="shared" ca="1" si="492"/>
        <v/>
      </c>
      <c r="BE250" s="294" t="str">
        <f t="shared" ca="1" si="492"/>
        <v/>
      </c>
      <c r="BF250" s="289">
        <f t="shared" ca="1" si="472"/>
        <v>3</v>
      </c>
      <c r="BG250" s="302">
        <f t="shared" ca="1" si="473"/>
        <v>42.857142857142854</v>
      </c>
      <c r="BH250" s="289">
        <f t="shared" ca="1" si="474"/>
        <v>6</v>
      </c>
      <c r="BI250" s="289" t="str">
        <f t="shared" ca="1" si="475"/>
        <v/>
      </c>
      <c r="BJ250" s="289" t="str">
        <f t="shared" ca="1" si="476"/>
        <v/>
      </c>
      <c r="BK250" s="289" t="str">
        <f t="shared" ca="1" si="477"/>
        <v/>
      </c>
      <c r="BL250" s="289" t="str">
        <f t="shared" ca="1" si="478"/>
        <v/>
      </c>
      <c r="BM250" s="289" t="str">
        <f t="shared" ca="1" si="479"/>
        <v/>
      </c>
      <c r="BN250" s="289">
        <f t="shared" ca="1" si="480"/>
        <v>1</v>
      </c>
      <c r="BO250" s="289" t="str">
        <f t="shared" ca="1" si="481"/>
        <v/>
      </c>
      <c r="BP250" s="289"/>
      <c r="BQ250" s="83" t="e">
        <f t="shared" ca="1" si="409"/>
        <v>#N/A</v>
      </c>
      <c r="BR250" s="82" t="e">
        <f t="shared" ca="1" si="410"/>
        <v>#N/A</v>
      </c>
      <c r="BS250" s="83" t="e">
        <f t="shared" ca="1" si="411"/>
        <v>#N/A</v>
      </c>
      <c r="BT250" s="52" t="e">
        <f t="shared" ca="1" si="412"/>
        <v>#N/A</v>
      </c>
      <c r="BU250" s="51"/>
      <c r="BV250" s="52" t="e">
        <f t="shared" ca="1" si="413"/>
        <v>#N/A</v>
      </c>
      <c r="BW250" s="84" t="e">
        <f ca="1">VLOOKUP($BJ$6,INDIRECT($BT250):$BP$861,2,FALSE)</f>
        <v>#N/A</v>
      </c>
      <c r="BX250" s="79" t="e">
        <f t="shared" ca="1" si="506"/>
        <v>#N/A</v>
      </c>
      <c r="BY250" s="78" t="e">
        <f t="shared" ca="1" si="507"/>
        <v>#N/A</v>
      </c>
      <c r="BZ250" s="78" t="e">
        <f t="shared" ca="1" si="508"/>
        <v>#N/A</v>
      </c>
      <c r="CA250" s="78" t="e">
        <f t="shared" ca="1" si="509"/>
        <v>#N/A</v>
      </c>
      <c r="CB250" s="78" t="e">
        <f t="shared" ca="1" si="510"/>
        <v>#N/A</v>
      </c>
      <c r="CC250" s="78" t="e">
        <f t="shared" ca="1" si="493"/>
        <v>#N/A</v>
      </c>
      <c r="CD250" s="78" t="e">
        <f t="shared" ca="1" si="494"/>
        <v>#N/A</v>
      </c>
      <c r="CE250" s="78" t="e">
        <f t="shared" ca="1" si="495"/>
        <v>#N/A</v>
      </c>
      <c r="CF250" s="78" t="e">
        <f t="shared" ca="1" si="496"/>
        <v>#N/A</v>
      </c>
      <c r="CG250" s="78" t="e">
        <f t="shared" ca="1" si="497"/>
        <v>#N/A</v>
      </c>
      <c r="CH250" s="79" t="e">
        <f t="shared" ca="1" si="498"/>
        <v>#N/A</v>
      </c>
      <c r="CI250" s="79" t="e">
        <f t="shared" ca="1" si="499"/>
        <v>#N/A</v>
      </c>
      <c r="CJ250" s="79" t="e">
        <f t="shared" ca="1" si="500"/>
        <v>#N/A</v>
      </c>
      <c r="CK250" s="79" t="e">
        <f t="shared" ca="1" si="501"/>
        <v>#N/A</v>
      </c>
      <c r="CL250" s="79" t="e">
        <f t="shared" ca="1" si="502"/>
        <v>#N/A</v>
      </c>
      <c r="CM250" s="79" t="e">
        <f t="shared" ca="1" si="503"/>
        <v>#N/A</v>
      </c>
      <c r="CN250" s="79" t="e">
        <f t="shared" ca="1" si="504"/>
        <v>#N/A</v>
      </c>
      <c r="CO250" s="79" t="e">
        <f t="shared" ca="1" si="505"/>
        <v>#N/A</v>
      </c>
      <c r="CP250" s="80" t="e">
        <f t="shared" ca="1" si="511"/>
        <v>#N/A</v>
      </c>
      <c r="CQ250" s="78" t="e">
        <f t="shared" ca="1" si="512"/>
        <v>#N/A</v>
      </c>
      <c r="DA250" s="81">
        <f t="shared" ca="1" si="450"/>
        <v>7</v>
      </c>
      <c r="DB250" s="82">
        <f t="shared" ca="1" si="451"/>
        <v>35</v>
      </c>
      <c r="DC250" s="83">
        <f t="shared" ca="1" si="452"/>
        <v>271</v>
      </c>
      <c r="DD250" s="52" t="str">
        <f t="shared" ca="1" si="448"/>
        <v>A280</v>
      </c>
      <c r="DE250" s="51"/>
      <c r="DF250" s="52" t="str">
        <f t="shared" ca="1" si="449"/>
        <v>A286</v>
      </c>
      <c r="DG250" s="84">
        <f ca="1">VLOOKUP($BK$6,INDIRECT($BT287):$BP$861,2,FALSE)</f>
        <v>278</v>
      </c>
      <c r="DH250" s="79" t="str">
        <f t="shared" ca="1" si="415"/>
        <v>Chinese</v>
      </c>
      <c r="DI250" s="78" t="str">
        <f t="shared" ca="1" si="416"/>
        <v>Eb</v>
      </c>
      <c r="DJ250" s="78" t="str">
        <f t="shared" ca="1" si="417"/>
        <v>Eb</v>
      </c>
      <c r="DK250" s="78" t="str">
        <f t="shared" ca="1" si="418"/>
        <v>G</v>
      </c>
      <c r="DL250" s="78" t="str">
        <f t="shared" ca="1" si="419"/>
        <v>A</v>
      </c>
      <c r="DM250" s="78" t="str">
        <f t="shared" ca="1" si="420"/>
        <v>Bb</v>
      </c>
      <c r="DN250" s="78" t="str">
        <f t="shared" ca="1" si="421"/>
        <v>D</v>
      </c>
      <c r="DO250" s="78" t="str">
        <f t="shared" ca="1" si="422"/>
        <v/>
      </c>
      <c r="DP250" s="78" t="str">
        <f t="shared" ca="1" si="423"/>
        <v/>
      </c>
      <c r="DQ250" s="78" t="str">
        <f t="shared" ca="1" si="424"/>
        <v/>
      </c>
      <c r="DR250" s="79" t="str">
        <f t="shared" ca="1" si="425"/>
        <v>*D sus b2</v>
      </c>
      <c r="DS250" s="79" t="str">
        <f t="shared" ca="1" si="426"/>
        <v>*Eb maj</v>
      </c>
      <c r="DT250" s="79" t="str">
        <f t="shared" ca="1" si="427"/>
        <v>A sus4/7</v>
      </c>
      <c r="DU250" s="79" t="str">
        <f t="shared" ca="1" si="428"/>
        <v>*Eb sus4/M7</v>
      </c>
      <c r="DV250" s="79" t="str">
        <f t="shared" ca="1" si="429"/>
        <v>*G min</v>
      </c>
      <c r="DW250" s="79" t="str">
        <f t="shared" ca="1" si="430"/>
        <v/>
      </c>
      <c r="DX250" s="79" t="str">
        <f t="shared" ca="1" si="431"/>
        <v/>
      </c>
      <c r="DY250" s="79" t="str">
        <f t="shared" ca="1" si="432"/>
        <v/>
      </c>
      <c r="DZ250" s="80">
        <f t="shared" ca="1" si="433"/>
        <v>40</v>
      </c>
      <c r="EA250" s="78">
        <f t="shared" ca="1" si="434"/>
        <v>7</v>
      </c>
    </row>
    <row r="251" spans="1:131" s="85" customFormat="1" ht="16.2" thickBot="1" x14ac:dyDescent="0.35">
      <c r="A251" s="289" t="str">
        <f t="shared" ca="1" si="398"/>
        <v/>
      </c>
      <c r="B251" s="309">
        <f t="shared" si="404"/>
        <v>243</v>
      </c>
      <c r="C251" s="310" t="s">
        <v>82</v>
      </c>
      <c r="D251" s="309" t="s">
        <v>2</v>
      </c>
      <c r="E251" s="309">
        <v>7</v>
      </c>
      <c r="F251" s="311">
        <v>2</v>
      </c>
      <c r="G251" s="311">
        <v>1</v>
      </c>
      <c r="H251" s="311">
        <v>2</v>
      </c>
      <c r="I251" s="311">
        <v>2</v>
      </c>
      <c r="J251" s="311">
        <v>1</v>
      </c>
      <c r="K251" s="311">
        <v>2</v>
      </c>
      <c r="L251" s="311">
        <v>2</v>
      </c>
      <c r="M251" s="311"/>
      <c r="N251" s="311">
        <f>SUM($F251:G251)</f>
        <v>3</v>
      </c>
      <c r="O251" s="311">
        <f>SUM($F251:H251)</f>
        <v>5</v>
      </c>
      <c r="P251" s="311">
        <f>SUM($F251:I251)</f>
        <v>7</v>
      </c>
      <c r="Q251" s="311">
        <f>SUM($F251:J251)</f>
        <v>8</v>
      </c>
      <c r="R251" s="311">
        <f>SUM($F251:K251)</f>
        <v>10</v>
      </c>
      <c r="S251" s="311">
        <f>SUM($F251:L251)</f>
        <v>12</v>
      </c>
      <c r="T251" s="311"/>
      <c r="U251" s="310"/>
      <c r="V251" s="309" t="str">
        <f t="shared" si="463"/>
        <v>Eb</v>
      </c>
      <c r="W251" s="309" t="str">
        <f t="shared" ca="1" si="464"/>
        <v>F</v>
      </c>
      <c r="X251" s="309" t="str">
        <f t="shared" ca="1" si="486"/>
        <v>Gb</v>
      </c>
      <c r="Y251" s="309" t="str">
        <f t="shared" ca="1" si="487"/>
        <v>Ab</v>
      </c>
      <c r="Z251" s="309" t="str">
        <f t="shared" ca="1" si="488"/>
        <v>Bb</v>
      </c>
      <c r="AA251" s="309" t="str">
        <f t="shared" ca="1" si="489"/>
        <v>B</v>
      </c>
      <c r="AB251" s="309" t="str">
        <f t="shared" ca="1" si="490"/>
        <v>Db</v>
      </c>
      <c r="AC251" s="309"/>
      <c r="AD251" s="310">
        <f t="shared" si="471"/>
        <v>167</v>
      </c>
      <c r="AE251" s="310">
        <f t="shared" ca="1" si="401"/>
        <v>70</v>
      </c>
      <c r="AF251" s="310">
        <f t="shared" ca="1" si="402"/>
        <v>169</v>
      </c>
      <c r="AG251" s="310">
        <f t="shared" ca="1" si="456"/>
        <v>163</v>
      </c>
      <c r="AH251" s="310">
        <f t="shared" ca="1" si="457"/>
        <v>164</v>
      </c>
      <c r="AI251" s="310">
        <f t="shared" ca="1" si="458"/>
        <v>66</v>
      </c>
      <c r="AJ251" s="310">
        <f t="shared" ca="1" si="459"/>
        <v>166</v>
      </c>
      <c r="AK251" s="310"/>
      <c r="AL251" s="294" t="str">
        <f>_xlfn.CONCAT(V251," min")</f>
        <v>Eb min</v>
      </c>
      <c r="AM251" s="294" t="str">
        <f ca="1">_xlfn.CONCAT(W251," dim")</f>
        <v>F dim</v>
      </c>
      <c r="AN251" s="294" t="str">
        <f ca="1">_xlfn.CONCAT(X251," maj")</f>
        <v>Gb maj</v>
      </c>
      <c r="AO251" s="294" t="str">
        <f ca="1">_xlfn.CONCAT(Y251," min")</f>
        <v>Ab min</v>
      </c>
      <c r="AP251" s="294" t="str">
        <f ca="1">_xlfn.CONCAT(Z251," min")</f>
        <v>Bb min</v>
      </c>
      <c r="AQ251" s="294" t="str">
        <f ca="1">_xlfn.CONCAT(AA251," maj")</f>
        <v>B maj</v>
      </c>
      <c r="AR251" s="294" t="str">
        <f ca="1">_xlfn.CONCAT(AB251," maj")</f>
        <v>Db maj</v>
      </c>
      <c r="AS251" s="294"/>
      <c r="AT251" s="294" t="str">
        <f t="shared" ca="1" si="492"/>
        <v/>
      </c>
      <c r="AU251" s="294" t="str">
        <f t="shared" ca="1" si="492"/>
        <v/>
      </c>
      <c r="AV251" s="294" t="str">
        <f t="shared" ca="1" si="492"/>
        <v/>
      </c>
      <c r="AW251" s="294">
        <f t="shared" si="492"/>
        <v>1</v>
      </c>
      <c r="AX251" s="294" t="str">
        <f t="shared" ca="1" si="492"/>
        <v/>
      </c>
      <c r="AY251" s="294">
        <f t="shared" ca="1" si="492"/>
        <v>1</v>
      </c>
      <c r="AZ251" s="294" t="str">
        <f t="shared" ca="1" si="492"/>
        <v/>
      </c>
      <c r="BA251" s="294" t="str">
        <f t="shared" ca="1" si="492"/>
        <v/>
      </c>
      <c r="BB251" s="294" t="str">
        <f t="shared" ca="1" si="492"/>
        <v/>
      </c>
      <c r="BC251" s="294" t="str">
        <f t="shared" ca="1" si="492"/>
        <v/>
      </c>
      <c r="BD251" s="294" t="str">
        <f t="shared" ca="1" si="492"/>
        <v/>
      </c>
      <c r="BE251" s="294" t="str">
        <f t="shared" ca="1" si="492"/>
        <v/>
      </c>
      <c r="BF251" s="289">
        <f t="shared" ca="1" si="472"/>
        <v>2</v>
      </c>
      <c r="BG251" s="302">
        <f t="shared" ca="1" si="473"/>
        <v>28.571428571428569</v>
      </c>
      <c r="BH251" s="289" t="str">
        <f t="shared" ca="1" si="474"/>
        <v/>
      </c>
      <c r="BI251" s="289" t="str">
        <f t="shared" ca="1" si="475"/>
        <v/>
      </c>
      <c r="BJ251" s="289" t="str">
        <f t="shared" ca="1" si="476"/>
        <v/>
      </c>
      <c r="BK251" s="289" t="str">
        <f t="shared" ca="1" si="477"/>
        <v/>
      </c>
      <c r="BL251" s="289" t="str">
        <f t="shared" ca="1" si="478"/>
        <v/>
      </c>
      <c r="BM251" s="289" t="str">
        <f t="shared" ca="1" si="479"/>
        <v/>
      </c>
      <c r="BN251" s="289" t="str">
        <f t="shared" ca="1" si="480"/>
        <v/>
      </c>
      <c r="BO251" s="289" t="str">
        <f t="shared" ca="1" si="481"/>
        <v/>
      </c>
      <c r="BP251" s="289"/>
      <c r="BQ251" s="83"/>
      <c r="BR251" s="82"/>
      <c r="BS251" s="83"/>
      <c r="BT251" s="52"/>
      <c r="BU251" s="51"/>
      <c r="BV251" s="52"/>
      <c r="BW251" s="84"/>
      <c r="BX251" s="79"/>
      <c r="BY251" s="78"/>
      <c r="BZ251" s="78"/>
      <c r="CA251" s="78"/>
      <c r="CB251" s="78"/>
      <c r="CC251" s="78"/>
      <c r="CD251" s="78"/>
      <c r="CE251" s="78"/>
      <c r="CF251" s="78"/>
      <c r="CG251" s="78"/>
      <c r="CH251" s="79"/>
      <c r="CI251" s="79"/>
      <c r="CJ251" s="79"/>
      <c r="CK251" s="79"/>
      <c r="CL251" s="79"/>
      <c r="CM251" s="79"/>
      <c r="CN251" s="79"/>
      <c r="CO251" s="79"/>
      <c r="CP251" s="80"/>
      <c r="CQ251" s="78"/>
      <c r="DA251" s="81">
        <f t="shared" ca="1" si="450"/>
        <v>7</v>
      </c>
      <c r="DB251" s="82">
        <f t="shared" ca="1" si="451"/>
        <v>36</v>
      </c>
      <c r="DC251" s="83">
        <f t="shared" ca="1" si="452"/>
        <v>278</v>
      </c>
      <c r="DD251" s="52" t="str">
        <f t="shared" ca="1" si="448"/>
        <v>A287</v>
      </c>
      <c r="DE251" s="51"/>
      <c r="DF251" s="52" t="str">
        <f t="shared" ca="1" si="449"/>
        <v>A287</v>
      </c>
      <c r="DG251" s="84">
        <f ca="1">VLOOKUP($BK$6,INDIRECT($BT288):$BP$861,2,FALSE)</f>
        <v>279</v>
      </c>
      <c r="DH251" s="79" t="str">
        <f t="shared" ca="1" si="415"/>
        <v>Egyptian</v>
      </c>
      <c r="DI251" s="78" t="str">
        <f t="shared" ca="1" si="416"/>
        <v>Eb</v>
      </c>
      <c r="DJ251" s="78" t="str">
        <f t="shared" ca="1" si="417"/>
        <v>Eb</v>
      </c>
      <c r="DK251" s="78" t="str">
        <f t="shared" ca="1" si="418"/>
        <v>F</v>
      </c>
      <c r="DL251" s="78" t="str">
        <f t="shared" ca="1" si="419"/>
        <v>Ab</v>
      </c>
      <c r="DM251" s="78" t="str">
        <f t="shared" ca="1" si="420"/>
        <v>Bb</v>
      </c>
      <c r="DN251" s="78" t="str">
        <f t="shared" ca="1" si="421"/>
        <v>Db</v>
      </c>
      <c r="DO251" s="78" t="str">
        <f t="shared" ca="1" si="422"/>
        <v/>
      </c>
      <c r="DP251" s="78" t="str">
        <f t="shared" ca="1" si="423"/>
        <v/>
      </c>
      <c r="DQ251" s="78" t="str">
        <f t="shared" ca="1" si="424"/>
        <v/>
      </c>
      <c r="DR251" s="79" t="str">
        <f t="shared" ca="1" si="425"/>
        <v>Eb sus4/7</v>
      </c>
      <c r="DS251" s="79" t="str">
        <f t="shared" ca="1" si="426"/>
        <v>F sus4/7</v>
      </c>
      <c r="DT251" s="79" t="str">
        <f t="shared" ca="1" si="427"/>
        <v>Ab sus4</v>
      </c>
      <c r="DU251" s="79" t="str">
        <f t="shared" ca="1" si="428"/>
        <v>Bb sus4/7</v>
      </c>
      <c r="DV251" s="79" t="str">
        <f t="shared" ca="1" si="429"/>
        <v>*Bb min</v>
      </c>
      <c r="DW251" s="79" t="str">
        <f t="shared" ca="1" si="430"/>
        <v/>
      </c>
      <c r="DX251" s="79" t="str">
        <f t="shared" ca="1" si="431"/>
        <v/>
      </c>
      <c r="DY251" s="79" t="str">
        <f t="shared" ca="1" si="432"/>
        <v/>
      </c>
      <c r="DZ251" s="80">
        <f t="shared" ca="1" si="433"/>
        <v>40</v>
      </c>
      <c r="EA251" s="78">
        <f t="shared" ca="1" si="434"/>
        <v>7</v>
      </c>
    </row>
    <row r="252" spans="1:131" s="85" customFormat="1" ht="135" thickBot="1" x14ac:dyDescent="0.35">
      <c r="A252" s="289" t="str">
        <f t="shared" ca="1" si="398"/>
        <v/>
      </c>
      <c r="B252" s="309">
        <f t="shared" si="404"/>
        <v>244</v>
      </c>
      <c r="C252" s="310" t="s">
        <v>29</v>
      </c>
      <c r="D252" s="309" t="s">
        <v>2</v>
      </c>
      <c r="E252" s="309">
        <v>7</v>
      </c>
      <c r="F252" s="311">
        <v>1</v>
      </c>
      <c r="G252" s="311">
        <v>2</v>
      </c>
      <c r="H252" s="311">
        <v>2</v>
      </c>
      <c r="I252" s="311">
        <v>1</v>
      </c>
      <c r="J252" s="311">
        <v>2</v>
      </c>
      <c r="K252" s="311">
        <v>2</v>
      </c>
      <c r="L252" s="311">
        <v>2</v>
      </c>
      <c r="M252" s="311"/>
      <c r="N252" s="311">
        <f>SUM($F252:G252)</f>
        <v>3</v>
      </c>
      <c r="O252" s="311">
        <f>SUM($F252:H252)</f>
        <v>5</v>
      </c>
      <c r="P252" s="311">
        <f>SUM($F252:I252)</f>
        <v>6</v>
      </c>
      <c r="Q252" s="311">
        <f>SUM($F252:J252)</f>
        <v>8</v>
      </c>
      <c r="R252" s="311">
        <f>SUM($F252:K252)</f>
        <v>10</v>
      </c>
      <c r="S252" s="311">
        <f>SUM($F252:L252)</f>
        <v>12</v>
      </c>
      <c r="T252" s="311"/>
      <c r="U252" s="310"/>
      <c r="V252" s="309" t="str">
        <f t="shared" si="463"/>
        <v>Eb</v>
      </c>
      <c r="W252" s="309" t="str">
        <f t="shared" ca="1" si="464"/>
        <v>E</v>
      </c>
      <c r="X252" s="309" t="str">
        <f t="shared" ca="1" si="486"/>
        <v>Gb</v>
      </c>
      <c r="Y252" s="309" t="str">
        <f t="shared" ca="1" si="487"/>
        <v>Ab</v>
      </c>
      <c r="Z252" s="309" t="str">
        <f t="shared" ca="1" si="488"/>
        <v>A</v>
      </c>
      <c r="AA252" s="309" t="str">
        <f t="shared" ca="1" si="489"/>
        <v>B</v>
      </c>
      <c r="AB252" s="309" t="str">
        <f t="shared" ca="1" si="490"/>
        <v>Db</v>
      </c>
      <c r="AC252" s="309"/>
      <c r="AD252" s="310">
        <f t="shared" si="471"/>
        <v>167</v>
      </c>
      <c r="AE252" s="310">
        <f t="shared" ca="1" si="401"/>
        <v>69</v>
      </c>
      <c r="AF252" s="310">
        <f t="shared" ca="1" si="402"/>
        <v>169</v>
      </c>
      <c r="AG252" s="310">
        <f t="shared" ca="1" si="456"/>
        <v>163</v>
      </c>
      <c r="AH252" s="310">
        <f t="shared" ca="1" si="457"/>
        <v>65</v>
      </c>
      <c r="AI252" s="310">
        <f t="shared" ca="1" si="458"/>
        <v>66</v>
      </c>
      <c r="AJ252" s="310">
        <f t="shared" ca="1" si="459"/>
        <v>166</v>
      </c>
      <c r="AK252" s="310"/>
      <c r="AL252" s="294" t="str">
        <f t="shared" ref="AL252:AL257" si="514">_xlfn.CONCAT(V252," dim")</f>
        <v>Eb dim</v>
      </c>
      <c r="AM252" s="294" t="str">
        <f ca="1">_xlfn.CONCAT(W252," maj")</f>
        <v>E maj</v>
      </c>
      <c r="AN252" s="294" t="str">
        <f ca="1">_xlfn.CONCAT(X252," min")</f>
        <v>Gb min</v>
      </c>
      <c r="AO252" s="294" t="str">
        <f ca="1">_xlfn.CONCAT(Y252," min")</f>
        <v>Ab min</v>
      </c>
      <c r="AP252" s="294" t="str">
        <f ca="1">_xlfn.CONCAT(Z252," maj")</f>
        <v>A maj</v>
      </c>
      <c r="AQ252" s="294" t="str">
        <f ca="1">_xlfn.CONCAT(AA252," maj")</f>
        <v>B maj</v>
      </c>
      <c r="AR252" s="294" t="str">
        <f ca="1">_xlfn.CONCAT(AB252," min")</f>
        <v>Db min</v>
      </c>
      <c r="AS252" s="294"/>
      <c r="AT252" s="294" t="str">
        <f t="shared" ca="1" si="492"/>
        <v/>
      </c>
      <c r="AU252" s="294" t="str">
        <f t="shared" ca="1" si="492"/>
        <v/>
      </c>
      <c r="AV252" s="294" t="str">
        <f t="shared" ca="1" si="492"/>
        <v/>
      </c>
      <c r="AW252" s="294">
        <f t="shared" si="492"/>
        <v>1</v>
      </c>
      <c r="AX252" s="294" t="str">
        <f t="shared" ca="1" si="492"/>
        <v/>
      </c>
      <c r="AY252" s="294" t="str">
        <f t="shared" ca="1" si="492"/>
        <v/>
      </c>
      <c r="AZ252" s="294" t="str">
        <f t="shared" ca="1" si="492"/>
        <v/>
      </c>
      <c r="BA252" s="294" t="str">
        <f t="shared" ca="1" si="492"/>
        <v/>
      </c>
      <c r="BB252" s="294" t="str">
        <f t="shared" ca="1" si="492"/>
        <v/>
      </c>
      <c r="BC252" s="294" t="str">
        <f t="shared" ca="1" si="492"/>
        <v/>
      </c>
      <c r="BD252" s="294" t="str">
        <f t="shared" ca="1" si="492"/>
        <v/>
      </c>
      <c r="BE252" s="294" t="str">
        <f t="shared" ca="1" si="492"/>
        <v/>
      </c>
      <c r="BF252" s="289">
        <f t="shared" ca="1" si="472"/>
        <v>1</v>
      </c>
      <c r="BG252" s="302">
        <f t="shared" ca="1" si="473"/>
        <v>14.285714285714285</v>
      </c>
      <c r="BH252" s="289" t="str">
        <f t="shared" ca="1" si="474"/>
        <v/>
      </c>
      <c r="BI252" s="289" t="str">
        <f t="shared" ca="1" si="475"/>
        <v/>
      </c>
      <c r="BJ252" s="289" t="str">
        <f t="shared" ca="1" si="476"/>
        <v/>
      </c>
      <c r="BK252" s="289" t="str">
        <f t="shared" ca="1" si="477"/>
        <v/>
      </c>
      <c r="BL252" s="289" t="str">
        <f t="shared" ca="1" si="478"/>
        <v/>
      </c>
      <c r="BM252" s="289" t="str">
        <f t="shared" ca="1" si="479"/>
        <v/>
      </c>
      <c r="BN252" s="289" t="str">
        <f t="shared" ca="1" si="480"/>
        <v/>
      </c>
      <c r="BO252" s="289" t="str">
        <f t="shared" ca="1" si="481"/>
        <v/>
      </c>
      <c r="BP252" s="289"/>
      <c r="BQ252" s="274" t="s">
        <v>125</v>
      </c>
      <c r="BR252" s="61" t="str">
        <f ca="1">_xlfn.CONCAT("Match Number (Index) / Number of matches in teir ",BK$6," = ",COUNT(BW253:BW499))</f>
        <v>Match Number (Index) / Number of matches in teir 7 = 111</v>
      </c>
      <c r="BS252" s="62" t="s">
        <v>126</v>
      </c>
      <c r="BT252" s="63" t="s">
        <v>140</v>
      </c>
      <c r="BU252" s="51"/>
      <c r="BV252" s="64" t="s">
        <v>139</v>
      </c>
      <c r="BW252" s="65" t="s">
        <v>141</v>
      </c>
      <c r="BX252" s="66" t="s">
        <v>127</v>
      </c>
      <c r="BY252" s="66" t="s">
        <v>128</v>
      </c>
      <c r="BZ252" s="361" t="s">
        <v>138</v>
      </c>
      <c r="CA252" s="362"/>
      <c r="CB252" s="362"/>
      <c r="CC252" s="362"/>
      <c r="CD252" s="362"/>
      <c r="CE252" s="362"/>
      <c r="CF252" s="362"/>
      <c r="CG252" s="363"/>
      <c r="CH252" s="66" t="s">
        <v>129</v>
      </c>
      <c r="CI252" s="66" t="s">
        <v>130</v>
      </c>
      <c r="CJ252" s="66" t="s">
        <v>131</v>
      </c>
      <c r="CK252" s="66" t="s">
        <v>132</v>
      </c>
      <c r="CL252" s="66" t="s">
        <v>133</v>
      </c>
      <c r="CM252" s="67" t="s">
        <v>134</v>
      </c>
      <c r="CN252" s="67" t="s">
        <v>135</v>
      </c>
      <c r="CO252" s="67" t="s">
        <v>136</v>
      </c>
      <c r="CP252" s="67" t="s">
        <v>137</v>
      </c>
      <c r="CQ252" s="68" t="s">
        <v>142</v>
      </c>
      <c r="DA252" s="81">
        <f t="shared" ca="1" si="450"/>
        <v>7</v>
      </c>
      <c r="DB252" s="82">
        <f t="shared" ca="1" si="451"/>
        <v>37</v>
      </c>
      <c r="DC252" s="83">
        <f t="shared" ca="1" si="452"/>
        <v>279</v>
      </c>
      <c r="DD252" s="52" t="str">
        <f t="shared" ca="1" si="448"/>
        <v>A288</v>
      </c>
      <c r="DE252" s="51"/>
      <c r="DF252" s="52" t="str">
        <f t="shared" ca="1" si="449"/>
        <v>A288</v>
      </c>
      <c r="DG252" s="84">
        <f ca="1">VLOOKUP($BK$6,INDIRECT($BT289):$BP$861,2,FALSE)</f>
        <v>280</v>
      </c>
      <c r="DH252" s="79" t="str">
        <f t="shared" ca="1" si="415"/>
        <v>Hirajoshi</v>
      </c>
      <c r="DI252" s="78" t="str">
        <f t="shared" ca="1" si="416"/>
        <v>Eb</v>
      </c>
      <c r="DJ252" s="78" t="str">
        <f t="shared" ca="1" si="417"/>
        <v>Eb</v>
      </c>
      <c r="DK252" s="78" t="str">
        <f t="shared" ca="1" si="418"/>
        <v>F</v>
      </c>
      <c r="DL252" s="78" t="str">
        <f t="shared" ca="1" si="419"/>
        <v>Gb</v>
      </c>
      <c r="DM252" s="78" t="str">
        <f t="shared" ca="1" si="420"/>
        <v>Bb</v>
      </c>
      <c r="DN252" s="78" t="str">
        <f t="shared" ca="1" si="421"/>
        <v>B</v>
      </c>
      <c r="DO252" s="78" t="str">
        <f t="shared" ca="1" si="422"/>
        <v/>
      </c>
      <c r="DP252" s="78" t="str">
        <f t="shared" ca="1" si="423"/>
        <v/>
      </c>
      <c r="DQ252" s="78" t="str">
        <f t="shared" ca="1" si="424"/>
        <v/>
      </c>
      <c r="DR252" s="79" t="str">
        <f t="shared" ca="1" si="425"/>
        <v>*B maj</v>
      </c>
      <c r="DS252" s="79" t="str">
        <f t="shared" ca="1" si="426"/>
        <v>F sus4/7</v>
      </c>
      <c r="DT252" s="79" t="str">
        <f t="shared" ca="1" si="427"/>
        <v>Gb sus4/M7</v>
      </c>
      <c r="DU252" s="79" t="str">
        <f t="shared" ca="1" si="428"/>
        <v>*Eb min</v>
      </c>
      <c r="DV252" s="79" t="str">
        <f t="shared" ca="1" si="429"/>
        <v>B sus4/7</v>
      </c>
      <c r="DW252" s="79" t="str">
        <f t="shared" ca="1" si="430"/>
        <v/>
      </c>
      <c r="DX252" s="79" t="str">
        <f t="shared" ca="1" si="431"/>
        <v/>
      </c>
      <c r="DY252" s="79" t="str">
        <f t="shared" ca="1" si="432"/>
        <v/>
      </c>
      <c r="DZ252" s="80">
        <f t="shared" ca="1" si="433"/>
        <v>40</v>
      </c>
      <c r="EA252" s="78">
        <f t="shared" ca="1" si="434"/>
        <v>7</v>
      </c>
    </row>
    <row r="253" spans="1:131" s="85" customFormat="1" ht="16.2" thickBot="1" x14ac:dyDescent="0.35">
      <c r="A253" s="289" t="str">
        <f t="shared" ca="1" si="398"/>
        <v/>
      </c>
      <c r="B253" s="309">
        <f t="shared" si="404"/>
        <v>245</v>
      </c>
      <c r="C253" s="310" t="s">
        <v>278</v>
      </c>
      <c r="D253" s="309" t="s">
        <v>2</v>
      </c>
      <c r="E253" s="309">
        <v>7</v>
      </c>
      <c r="F253" s="311">
        <v>2</v>
      </c>
      <c r="G253" s="311">
        <v>1</v>
      </c>
      <c r="H253" s="311">
        <v>2</v>
      </c>
      <c r="I253" s="311">
        <v>1</v>
      </c>
      <c r="J253" s="311">
        <v>2</v>
      </c>
      <c r="K253" s="311">
        <v>2</v>
      </c>
      <c r="L253" s="311">
        <v>2</v>
      </c>
      <c r="M253" s="311"/>
      <c r="N253" s="311">
        <f>SUM($F253:G253)</f>
        <v>3</v>
      </c>
      <c r="O253" s="311">
        <f>SUM($F253:H253)</f>
        <v>5</v>
      </c>
      <c r="P253" s="311">
        <f>SUM($F253:I253)</f>
        <v>6</v>
      </c>
      <c r="Q253" s="311">
        <f>SUM($F253:J253)</f>
        <v>8</v>
      </c>
      <c r="R253" s="311">
        <f>SUM($F253:K253)</f>
        <v>10</v>
      </c>
      <c r="S253" s="311">
        <f>SUM($F253:L253)</f>
        <v>12</v>
      </c>
      <c r="T253" s="311"/>
      <c r="U253" s="310"/>
      <c r="V253" s="309" t="str">
        <f t="shared" si="463"/>
        <v>Eb</v>
      </c>
      <c r="W253" s="309" t="str">
        <f t="shared" ca="1" si="464"/>
        <v>F</v>
      </c>
      <c r="X253" s="309" t="str">
        <f t="shared" ca="1" si="486"/>
        <v>Gb</v>
      </c>
      <c r="Y253" s="309" t="str">
        <f t="shared" ca="1" si="487"/>
        <v>Ab</v>
      </c>
      <c r="Z253" s="309" t="str">
        <f t="shared" ca="1" si="488"/>
        <v>A</v>
      </c>
      <c r="AA253" s="309" t="str">
        <f t="shared" ca="1" si="489"/>
        <v>B</v>
      </c>
      <c r="AB253" s="309" t="str">
        <f t="shared" ca="1" si="490"/>
        <v>Db</v>
      </c>
      <c r="AC253" s="309"/>
      <c r="AD253" s="310">
        <f t="shared" si="471"/>
        <v>167</v>
      </c>
      <c r="AE253" s="310">
        <f t="shared" ca="1" si="401"/>
        <v>70</v>
      </c>
      <c r="AF253" s="310">
        <f t="shared" ca="1" si="402"/>
        <v>169</v>
      </c>
      <c r="AG253" s="310">
        <f t="shared" ca="1" si="456"/>
        <v>163</v>
      </c>
      <c r="AH253" s="310">
        <f t="shared" ca="1" si="457"/>
        <v>65</v>
      </c>
      <c r="AI253" s="310">
        <f t="shared" ca="1" si="458"/>
        <v>66</v>
      </c>
      <c r="AJ253" s="310">
        <f t="shared" ca="1" si="459"/>
        <v>166</v>
      </c>
      <c r="AK253" s="310"/>
      <c r="AL253" s="294" t="str">
        <f t="shared" si="514"/>
        <v>Eb dim</v>
      </c>
      <c r="AM253" s="294" t="str">
        <f ca="1">_xlfn.CONCAT(W253," dim")</f>
        <v>F dim</v>
      </c>
      <c r="AN253" s="294" t="str">
        <f ca="1">_xlfn.CONCAT(X253," min")</f>
        <v>Gb min</v>
      </c>
      <c r="AO253" s="294" t="str">
        <f ca="1">_xlfn.CONCAT(Y253," min")</f>
        <v>Ab min</v>
      </c>
      <c r="AP253" s="294" t="str">
        <f ca="1">_xlfn.CONCAT(Z253," aug")</f>
        <v>A aug</v>
      </c>
      <c r="AQ253" s="294" t="str">
        <f ca="1">_xlfn.CONCAT(AA253," maj")</f>
        <v>B maj</v>
      </c>
      <c r="AR253" s="294" t="str">
        <f ca="1">_xlfn.CONCAT(AB253," maj")</f>
        <v>Db maj</v>
      </c>
      <c r="AS253" s="294"/>
      <c r="AT253" s="294" t="str">
        <f t="shared" ca="1" si="492"/>
        <v/>
      </c>
      <c r="AU253" s="294" t="str">
        <f t="shared" ca="1" si="492"/>
        <v/>
      </c>
      <c r="AV253" s="294" t="str">
        <f t="shared" ca="1" si="492"/>
        <v/>
      </c>
      <c r="AW253" s="294">
        <f t="shared" si="492"/>
        <v>1</v>
      </c>
      <c r="AX253" s="294" t="str">
        <f t="shared" ca="1" si="492"/>
        <v/>
      </c>
      <c r="AY253" s="294">
        <f t="shared" ca="1" si="492"/>
        <v>1</v>
      </c>
      <c r="AZ253" s="294" t="str">
        <f t="shared" ca="1" si="492"/>
        <v/>
      </c>
      <c r="BA253" s="294" t="str">
        <f t="shared" ca="1" si="492"/>
        <v/>
      </c>
      <c r="BB253" s="294" t="str">
        <f t="shared" ca="1" si="492"/>
        <v/>
      </c>
      <c r="BC253" s="294" t="str">
        <f t="shared" ca="1" si="492"/>
        <v/>
      </c>
      <c r="BD253" s="294" t="str">
        <f t="shared" ca="1" si="492"/>
        <v/>
      </c>
      <c r="BE253" s="294" t="str">
        <f t="shared" ca="1" si="492"/>
        <v/>
      </c>
      <c r="BF253" s="289">
        <f t="shared" ca="1" si="472"/>
        <v>2</v>
      </c>
      <c r="BG253" s="302">
        <f t="shared" ca="1" si="473"/>
        <v>28.571428571428569</v>
      </c>
      <c r="BH253" s="289" t="str">
        <f t="shared" ca="1" si="474"/>
        <v/>
      </c>
      <c r="BI253" s="289" t="str">
        <f t="shared" ca="1" si="475"/>
        <v/>
      </c>
      <c r="BJ253" s="289" t="str">
        <f t="shared" ca="1" si="476"/>
        <v/>
      </c>
      <c r="BK253" s="289" t="str">
        <f t="shared" ca="1" si="477"/>
        <v/>
      </c>
      <c r="BL253" s="289" t="str">
        <f t="shared" ca="1" si="478"/>
        <v/>
      </c>
      <c r="BM253" s="289" t="str">
        <f t="shared" ca="1" si="479"/>
        <v/>
      </c>
      <c r="BN253" s="289" t="str">
        <f t="shared" ca="1" si="480"/>
        <v/>
      </c>
      <c r="BO253" s="289" t="str">
        <f t="shared" ca="1" si="481"/>
        <v/>
      </c>
      <c r="BP253" s="289"/>
      <c r="BQ253" s="75">
        <f ca="1">CQ253</f>
        <v>7</v>
      </c>
      <c r="BR253" s="74">
        <v>1</v>
      </c>
      <c r="BS253" s="75">
        <f ca="1">BW253</f>
        <v>3</v>
      </c>
      <c r="BT253" s="76" t="str">
        <f ca="1">_xlfn.CONCAT("A",BS253+9)</f>
        <v>A12</v>
      </c>
      <c r="BU253" s="77"/>
      <c r="BV253" s="76" t="str">
        <f ca="1">_xlfn.CONCAT("A",BW253+8)</f>
        <v>A11</v>
      </c>
      <c r="BW253" s="78">
        <f ca="1">VLOOKUP($BK$6,$A$10:$BP$861,2,FALSE)</f>
        <v>3</v>
      </c>
      <c r="BX253" s="79" t="str">
        <f t="shared" ref="BX253:BX316" ca="1" si="515">OFFSET(INDIRECT($BV253),0,2,1,1)</f>
        <v>Bebop Dorian</v>
      </c>
      <c r="BY253" s="78" t="str">
        <f t="shared" ref="BY253:BY316" ca="1" si="516">OFFSET(INDIRECT($BV253),0,3,1,1)</f>
        <v>C</v>
      </c>
      <c r="BZ253" s="78" t="str">
        <f t="shared" ref="BZ253:BZ316" ca="1" si="517">OFFSET(INDIRECT($BV253),0,21,1,1)</f>
        <v>C</v>
      </c>
      <c r="CA253" s="78" t="str">
        <f t="shared" ref="CA253:CA316" ca="1" si="518">OFFSET(INDIRECT($BV253),0,22,1,1)</f>
        <v>D</v>
      </c>
      <c r="CB253" s="78" t="str">
        <f t="shared" ref="CB253:CB316" ca="1" si="519">OFFSET(INDIRECT($BV253),0,23,1,1)</f>
        <v>Eb</v>
      </c>
      <c r="CC253" s="78" t="str">
        <f t="shared" ref="CC253:CC316" ca="1" si="520">IF(OFFSET(INDIRECT($BV253),0,24,1,1)="","",OFFSET(INDIRECT($BV253),0,24,1,1))</f>
        <v>E</v>
      </c>
      <c r="CD253" s="78" t="str">
        <f t="shared" ref="CD253:CD316" ca="1" si="521">IF(OFFSET(INDIRECT($BV253),0,25,1,1)="","",OFFSET(INDIRECT($BV253),0,25,1,1))</f>
        <v>F</v>
      </c>
      <c r="CE253" s="78" t="str">
        <f t="shared" ref="CE253:CE316" ca="1" si="522">IF(OFFSET(INDIRECT($BV253),0,26,1,1)="","",OFFSET(INDIRECT($BV253),0,26,1,1))</f>
        <v>G</v>
      </c>
      <c r="CF253" s="78" t="str">
        <f t="shared" ref="CF253:CF316" ca="1" si="523">IF(OFFSET(INDIRECT($BV253),0,27,1,1)="","",OFFSET(INDIRECT($BV253),0,27,1,1))</f>
        <v>A</v>
      </c>
      <c r="CG253" s="78" t="str">
        <f t="shared" ref="CG253:CG316" ca="1" si="524">IF(OFFSET(INDIRECT($BV253),0,28,1,1)="","",OFFSET(INDIRECT($BV253),0,28,1,1))</f>
        <v>Bb</v>
      </c>
      <c r="CH253" s="79" t="str">
        <f t="shared" ref="CH253:CH316" ca="1" si="525">OFFSET(INDIRECT($BV253),0,37,1,1)</f>
        <v>C dim</v>
      </c>
      <c r="CI253" s="79" t="str">
        <f t="shared" ref="CI253:CI316" ca="1" si="526">OFFSET(INDIRECT($BV253),0,38,1,1)</f>
        <v>*E min7</v>
      </c>
      <c r="CJ253" s="79" t="str">
        <f t="shared" ref="CJ253:CJ316" ca="1" si="527">OFFSET(INDIRECT($BV253),0,39,1,1)</f>
        <v>*F7</v>
      </c>
      <c r="CK253" s="79" t="str">
        <f t="shared" ref="CK253:CK316" ca="1" si="528">IF(OFFSET(INDIRECT($BV253),0,40,1,1)="","",OFFSET(INDIRECT($BV253),0,40,1,1))</f>
        <v>E dim</v>
      </c>
      <c r="CL253" s="79" t="str">
        <f t="shared" ref="CL253:CL316" ca="1" si="529">IF(OFFSET(INDIRECT($BV253),0,41,1,1)="","",OFFSET(INDIRECT($BV253),0,41,1,1))</f>
        <v>F maj</v>
      </c>
      <c r="CM253" s="79" t="str">
        <f t="shared" ref="CM253:CM316" ca="1" si="530">IF(OFFSET(INDIRECT($BV253),0,42,1,1)="","",OFFSET(INDIRECT($BV253),0,42,1,1))</f>
        <v>G min</v>
      </c>
      <c r="CN253" s="79" t="str">
        <f t="shared" ref="CN253:CN316" ca="1" si="531">IF(OFFSET(INDIRECT($BV253),0,43,1,1)="","",OFFSET(INDIRECT($BV253),0,43,1,1))</f>
        <v>A dim</v>
      </c>
      <c r="CO253" s="79" t="str">
        <f t="shared" ref="CO253:CO316" ca="1" si="532">IF(OFFSET(INDIRECT($BV253),0,44,1,1)="","",OFFSET(INDIRECT($BV253),0,44,1,1))</f>
        <v>Bb alt b</v>
      </c>
      <c r="CP253" s="80">
        <f t="shared" ref="CP253:CP316" ca="1" si="533">OFFSET(INDIRECT($BV253),0,58,1,1)</f>
        <v>37.5</v>
      </c>
      <c r="CQ253" s="78">
        <f t="shared" ref="CQ253:CQ316" ca="1" si="534">OFFSET(INDIRECT($BV253),0,0,1,1)</f>
        <v>7</v>
      </c>
      <c r="CS253" s="85" t="b">
        <f ca="1">ISERR(CQ290)</f>
        <v>0</v>
      </c>
      <c r="CT253" s="93" t="s">
        <v>143</v>
      </c>
      <c r="DA253" s="81">
        <f t="shared" ca="1" si="450"/>
        <v>7</v>
      </c>
      <c r="DB253" s="82">
        <f t="shared" ca="1" si="451"/>
        <v>38</v>
      </c>
      <c r="DC253" s="83">
        <f t="shared" ca="1" si="452"/>
        <v>280</v>
      </c>
      <c r="DD253" s="52" t="str">
        <f t="shared" ca="1" si="448"/>
        <v>A289</v>
      </c>
      <c r="DE253" s="51"/>
      <c r="DF253" s="52" t="str">
        <f t="shared" ca="1" si="449"/>
        <v>A289</v>
      </c>
      <c r="DG253" s="84">
        <f ca="1">VLOOKUP($BK$6,INDIRECT($BT290):$BP$861,2,FALSE)</f>
        <v>281</v>
      </c>
      <c r="DH253" s="79" t="str">
        <f t="shared" ca="1" si="415"/>
        <v>Indian</v>
      </c>
      <c r="DI253" s="78" t="str">
        <f t="shared" ca="1" si="416"/>
        <v>Eb</v>
      </c>
      <c r="DJ253" s="78" t="str">
        <f t="shared" ca="1" si="417"/>
        <v>Eb</v>
      </c>
      <c r="DK253" s="78" t="str">
        <f t="shared" ca="1" si="418"/>
        <v>G</v>
      </c>
      <c r="DL253" s="78" t="str">
        <f t="shared" ca="1" si="419"/>
        <v>Ab</v>
      </c>
      <c r="DM253" s="78" t="str">
        <f t="shared" ca="1" si="420"/>
        <v>Bb</v>
      </c>
      <c r="DN253" s="78" t="str">
        <f t="shared" ca="1" si="421"/>
        <v>Db</v>
      </c>
      <c r="DO253" s="78" t="str">
        <f t="shared" ca="1" si="422"/>
        <v/>
      </c>
      <c r="DP253" s="78" t="str">
        <f t="shared" ca="1" si="423"/>
        <v/>
      </c>
      <c r="DQ253" s="78" t="str">
        <f t="shared" ca="1" si="424"/>
        <v/>
      </c>
      <c r="DR253" s="79" t="str">
        <f t="shared" ca="1" si="425"/>
        <v>Eb sus4/7</v>
      </c>
      <c r="DS253" s="79" t="str">
        <f t="shared" ca="1" si="426"/>
        <v>*Eb maj</v>
      </c>
      <c r="DT253" s="79" t="str">
        <f t="shared" ca="1" si="427"/>
        <v>Ab sus4/M7</v>
      </c>
      <c r="DU253" s="79" t="str">
        <f t="shared" ca="1" si="428"/>
        <v>Bb sus4/7</v>
      </c>
      <c r="DV253" s="79" t="str">
        <f t="shared" ca="1" si="429"/>
        <v>*G dim</v>
      </c>
      <c r="DW253" s="79" t="str">
        <f t="shared" ca="1" si="430"/>
        <v/>
      </c>
      <c r="DX253" s="79" t="str">
        <f t="shared" ca="1" si="431"/>
        <v/>
      </c>
      <c r="DY253" s="79" t="str">
        <f t="shared" ca="1" si="432"/>
        <v/>
      </c>
      <c r="DZ253" s="80">
        <f t="shared" ca="1" si="433"/>
        <v>40</v>
      </c>
      <c r="EA253" s="78">
        <f t="shared" ca="1" si="434"/>
        <v>7</v>
      </c>
    </row>
    <row r="254" spans="1:131" s="85" customFormat="1" ht="16.2" thickBot="1" x14ac:dyDescent="0.35">
      <c r="A254" s="289" t="str">
        <f t="shared" ca="1" si="398"/>
        <v/>
      </c>
      <c r="B254" s="309">
        <f t="shared" si="404"/>
        <v>246</v>
      </c>
      <c r="C254" s="310" t="s">
        <v>30</v>
      </c>
      <c r="D254" s="309" t="s">
        <v>2</v>
      </c>
      <c r="E254" s="309">
        <v>7</v>
      </c>
      <c r="F254" s="311">
        <v>1</v>
      </c>
      <c r="G254" s="311">
        <v>2</v>
      </c>
      <c r="H254" s="311">
        <v>2</v>
      </c>
      <c r="I254" s="311">
        <v>1</v>
      </c>
      <c r="J254" s="311">
        <v>3</v>
      </c>
      <c r="K254" s="311">
        <v>1</v>
      </c>
      <c r="L254" s="311">
        <v>2</v>
      </c>
      <c r="M254" s="311"/>
      <c r="N254" s="311">
        <f>SUM($F254:G254)</f>
        <v>3</v>
      </c>
      <c r="O254" s="311">
        <f>SUM($F254:H254)</f>
        <v>5</v>
      </c>
      <c r="P254" s="311">
        <f>SUM($F254:I254)</f>
        <v>6</v>
      </c>
      <c r="Q254" s="311">
        <f>SUM($F254:J254)</f>
        <v>9</v>
      </c>
      <c r="R254" s="311">
        <f>SUM($F254:K254)</f>
        <v>10</v>
      </c>
      <c r="S254" s="311">
        <f>SUM($F254:L254)</f>
        <v>12</v>
      </c>
      <c r="T254" s="311"/>
      <c r="U254" s="310"/>
      <c r="V254" s="309" t="str">
        <f t="shared" si="463"/>
        <v>Eb</v>
      </c>
      <c r="W254" s="309" t="str">
        <f t="shared" ca="1" si="464"/>
        <v>E</v>
      </c>
      <c r="X254" s="309" t="str">
        <f t="shared" ca="1" si="486"/>
        <v>Gb</v>
      </c>
      <c r="Y254" s="309" t="str">
        <f t="shared" ca="1" si="487"/>
        <v>Ab</v>
      </c>
      <c r="Z254" s="309" t="str">
        <f t="shared" ca="1" si="488"/>
        <v>A</v>
      </c>
      <c r="AA254" s="309" t="str">
        <f t="shared" ca="1" si="489"/>
        <v>C</v>
      </c>
      <c r="AB254" s="309" t="str">
        <f t="shared" ca="1" si="490"/>
        <v>Db</v>
      </c>
      <c r="AC254" s="309"/>
      <c r="AD254" s="310">
        <f t="shared" si="471"/>
        <v>167</v>
      </c>
      <c r="AE254" s="310">
        <f t="shared" ca="1" si="401"/>
        <v>69</v>
      </c>
      <c r="AF254" s="310">
        <f t="shared" ca="1" si="402"/>
        <v>169</v>
      </c>
      <c r="AG254" s="310">
        <f t="shared" ca="1" si="456"/>
        <v>163</v>
      </c>
      <c r="AH254" s="310">
        <f t="shared" ca="1" si="457"/>
        <v>65</v>
      </c>
      <c r="AI254" s="310">
        <f t="shared" ca="1" si="458"/>
        <v>67</v>
      </c>
      <c r="AJ254" s="310">
        <f t="shared" ca="1" si="459"/>
        <v>166</v>
      </c>
      <c r="AK254" s="310"/>
      <c r="AL254" s="294" t="str">
        <f t="shared" si="514"/>
        <v>Eb dim</v>
      </c>
      <c r="AM254" s="294" t="str">
        <f ca="1">_xlfn.CONCAT(W254," aug")</f>
        <v>E aug</v>
      </c>
      <c r="AN254" s="294" t="str">
        <f ca="1">_xlfn.CONCAT(X254," min")</f>
        <v>Gb min</v>
      </c>
      <c r="AO254" s="294" t="str">
        <f ca="1">_xlfn.CONCAT(Y254," maj")</f>
        <v>Ab maj</v>
      </c>
      <c r="AP254" s="294" t="str">
        <f ca="1">_xlfn.CONCAT(Z254," maj")</f>
        <v>A maj</v>
      </c>
      <c r="AQ254" s="294" t="str">
        <f ca="1">_xlfn.CONCAT(AA254," dim")</f>
        <v>C dim</v>
      </c>
      <c r="AR254" s="294" t="str">
        <f ca="1">_xlfn.CONCAT(AB254," min")</f>
        <v>Db min</v>
      </c>
      <c r="AS254" s="294"/>
      <c r="AT254" s="294" t="str">
        <f t="shared" ca="1" si="492"/>
        <v/>
      </c>
      <c r="AU254" s="294" t="str">
        <f t="shared" ca="1" si="492"/>
        <v/>
      </c>
      <c r="AV254" s="294" t="str">
        <f t="shared" ca="1" si="492"/>
        <v/>
      </c>
      <c r="AW254" s="294">
        <f t="shared" si="492"/>
        <v>1</v>
      </c>
      <c r="AX254" s="294" t="str">
        <f t="shared" ca="1" si="492"/>
        <v/>
      </c>
      <c r="AY254" s="294" t="str">
        <f t="shared" ca="1" si="492"/>
        <v/>
      </c>
      <c r="AZ254" s="294" t="str">
        <f t="shared" ca="1" si="492"/>
        <v/>
      </c>
      <c r="BA254" s="294" t="str">
        <f t="shared" ca="1" si="492"/>
        <v/>
      </c>
      <c r="BB254" s="294" t="str">
        <f t="shared" ca="1" si="492"/>
        <v/>
      </c>
      <c r="BC254" s="294" t="str">
        <f t="shared" ca="1" si="492"/>
        <v/>
      </c>
      <c r="BD254" s="294" t="str">
        <f t="shared" ca="1" si="492"/>
        <v/>
      </c>
      <c r="BE254" s="294" t="str">
        <f t="shared" ca="1" si="492"/>
        <v/>
      </c>
      <c r="BF254" s="289">
        <f t="shared" ca="1" si="472"/>
        <v>1</v>
      </c>
      <c r="BG254" s="302">
        <f t="shared" ca="1" si="473"/>
        <v>14.285714285714285</v>
      </c>
      <c r="BH254" s="289" t="str">
        <f t="shared" ca="1" si="474"/>
        <v/>
      </c>
      <c r="BI254" s="289" t="str">
        <f t="shared" ca="1" si="475"/>
        <v/>
      </c>
      <c r="BJ254" s="289" t="str">
        <f t="shared" ca="1" si="476"/>
        <v/>
      </c>
      <c r="BK254" s="289" t="str">
        <f t="shared" ca="1" si="477"/>
        <v/>
      </c>
      <c r="BL254" s="289" t="str">
        <f t="shared" ca="1" si="478"/>
        <v/>
      </c>
      <c r="BM254" s="289" t="str">
        <f t="shared" ca="1" si="479"/>
        <v/>
      </c>
      <c r="BN254" s="289" t="str">
        <f t="shared" ca="1" si="480"/>
        <v/>
      </c>
      <c r="BO254" s="289" t="str">
        <f t="shared" ca="1" si="481"/>
        <v/>
      </c>
      <c r="BP254" s="289"/>
      <c r="BQ254" s="83">
        <f ca="1">BQ253</f>
        <v>7</v>
      </c>
      <c r="BR254" s="82">
        <f ca="1">IF(BS254="","",BR253+1)</f>
        <v>2</v>
      </c>
      <c r="BS254" s="83">
        <f ca="1">BW253</f>
        <v>3</v>
      </c>
      <c r="BT254" s="52" t="str">
        <f ca="1">_xlfn.CONCAT("A",BS254+9)</f>
        <v>A12</v>
      </c>
      <c r="BU254" s="51"/>
      <c r="BV254" s="52" t="str">
        <f ca="1">_xlfn.CONCAT("A",BW254+8)</f>
        <v>A13</v>
      </c>
      <c r="BW254" s="84">
        <f ca="1">VLOOKUP($BK$6,INDIRECT($BT254):$BP$861,2,FALSE)</f>
        <v>5</v>
      </c>
      <c r="BX254" s="79" t="str">
        <f t="shared" ca="1" si="515"/>
        <v>Bebop Melodic Minor</v>
      </c>
      <c r="BY254" s="78" t="str">
        <f t="shared" ca="1" si="516"/>
        <v>C</v>
      </c>
      <c r="BZ254" s="78" t="str">
        <f t="shared" ca="1" si="517"/>
        <v>C</v>
      </c>
      <c r="CA254" s="78" t="str">
        <f t="shared" ca="1" si="518"/>
        <v>D</v>
      </c>
      <c r="CB254" s="78" t="str">
        <f t="shared" ca="1" si="519"/>
        <v>Eb</v>
      </c>
      <c r="CC254" s="78" t="str">
        <f t="shared" ca="1" si="520"/>
        <v>F</v>
      </c>
      <c r="CD254" s="78" t="str">
        <f t="shared" ca="1" si="521"/>
        <v>G</v>
      </c>
      <c r="CE254" s="78" t="str">
        <f t="shared" ca="1" si="522"/>
        <v>Ab</v>
      </c>
      <c r="CF254" s="78" t="str">
        <f t="shared" ca="1" si="523"/>
        <v>A</v>
      </c>
      <c r="CG254" s="78" t="str">
        <f t="shared" ca="1" si="524"/>
        <v>B</v>
      </c>
      <c r="CH254" s="79" t="str">
        <f t="shared" ca="1" si="525"/>
        <v>C min</v>
      </c>
      <c r="CI254" s="79" t="str">
        <f t="shared" ca="1" si="526"/>
        <v>D dim</v>
      </c>
      <c r="CJ254" s="79" t="str">
        <f t="shared" ca="1" si="527"/>
        <v>Eb alt b</v>
      </c>
      <c r="CK254" s="79" t="str">
        <f t="shared" ca="1" si="528"/>
        <v>F dim</v>
      </c>
      <c r="CL254" s="79" t="str">
        <f t="shared" ca="1" si="529"/>
        <v>G sus2/4 - or - *A min7</v>
      </c>
      <c r="CM254" s="79" t="str">
        <f t="shared" ca="1" si="530"/>
        <v>Ab dim</v>
      </c>
      <c r="CN254" s="79" t="str">
        <f t="shared" ca="1" si="531"/>
        <v>A dim</v>
      </c>
      <c r="CO254" s="79" t="str">
        <f t="shared" ca="1" si="532"/>
        <v>B dim</v>
      </c>
      <c r="CP254" s="80">
        <f t="shared" ca="1" si="533"/>
        <v>37.5</v>
      </c>
      <c r="CQ254" s="78">
        <f t="shared" ca="1" si="534"/>
        <v>7</v>
      </c>
      <c r="CS254" s="85" t="b">
        <f ca="1">ISERROR(CQ291)</f>
        <v>0</v>
      </c>
      <c r="CT254" s="93" t="s">
        <v>144</v>
      </c>
      <c r="DA254" s="81">
        <f t="shared" ca="1" si="450"/>
        <v>7</v>
      </c>
      <c r="DB254" s="82">
        <f t="shared" ca="1" si="451"/>
        <v>39</v>
      </c>
      <c r="DC254" s="83">
        <f t="shared" ca="1" si="452"/>
        <v>281</v>
      </c>
      <c r="DD254" s="52" t="str">
        <f t="shared" ca="1" si="448"/>
        <v>A290</v>
      </c>
      <c r="DE254" s="51"/>
      <c r="DF254" s="52" t="str">
        <f t="shared" ca="1" si="449"/>
        <v>A290</v>
      </c>
      <c r="DG254" s="84">
        <f ca="1">VLOOKUP($BK$6,INDIRECT($BT291):$BP$861,2,FALSE)</f>
        <v>282</v>
      </c>
      <c r="DH254" s="79" t="str">
        <f t="shared" ca="1" si="415"/>
        <v>Kumoi</v>
      </c>
      <c r="DI254" s="78" t="str">
        <f t="shared" ca="1" si="416"/>
        <v>Eb</v>
      </c>
      <c r="DJ254" s="78" t="str">
        <f t="shared" ca="1" si="417"/>
        <v>Eb</v>
      </c>
      <c r="DK254" s="78" t="str">
        <f t="shared" ca="1" si="418"/>
        <v>F</v>
      </c>
      <c r="DL254" s="78" t="str">
        <f t="shared" ca="1" si="419"/>
        <v>Gb</v>
      </c>
      <c r="DM254" s="78" t="str">
        <f t="shared" ca="1" si="420"/>
        <v>Bb</v>
      </c>
      <c r="DN254" s="78" t="str">
        <f t="shared" ca="1" si="421"/>
        <v>C</v>
      </c>
      <c r="DO254" s="78" t="str">
        <f t="shared" ca="1" si="422"/>
        <v/>
      </c>
      <c r="DP254" s="78" t="str">
        <f t="shared" ca="1" si="423"/>
        <v/>
      </c>
      <c r="DQ254" s="78" t="str">
        <f t="shared" ca="1" si="424"/>
        <v/>
      </c>
      <c r="DR254" s="79" t="str">
        <f t="shared" ca="1" si="425"/>
        <v>Eb min6 -or- *C dim</v>
      </c>
      <c r="DS254" s="79" t="str">
        <f t="shared" ca="1" si="426"/>
        <v>F sus4/7</v>
      </c>
      <c r="DT254" s="79" t="str">
        <f t="shared" ca="1" si="427"/>
        <v>*C dim</v>
      </c>
      <c r="DU254" s="79" t="str">
        <f t="shared" ca="1" si="428"/>
        <v>*Eb min</v>
      </c>
      <c r="DV254" s="79" t="str">
        <f t="shared" ca="1" si="429"/>
        <v>C sus4/7</v>
      </c>
      <c r="DW254" s="79" t="str">
        <f t="shared" ca="1" si="430"/>
        <v/>
      </c>
      <c r="DX254" s="79" t="str">
        <f t="shared" ca="1" si="431"/>
        <v/>
      </c>
      <c r="DY254" s="79" t="str">
        <f t="shared" ca="1" si="432"/>
        <v/>
      </c>
      <c r="DZ254" s="80">
        <f t="shared" ca="1" si="433"/>
        <v>40</v>
      </c>
      <c r="EA254" s="78">
        <f t="shared" ca="1" si="434"/>
        <v>7</v>
      </c>
    </row>
    <row r="255" spans="1:131" s="85" customFormat="1" ht="16.2" thickBot="1" x14ac:dyDescent="0.35">
      <c r="A255" s="289" t="str">
        <f t="shared" ca="1" si="398"/>
        <v/>
      </c>
      <c r="B255" s="309">
        <f t="shared" si="404"/>
        <v>247</v>
      </c>
      <c r="C255" s="310" t="s">
        <v>31</v>
      </c>
      <c r="D255" s="309" t="s">
        <v>2</v>
      </c>
      <c r="E255" s="309">
        <v>7</v>
      </c>
      <c r="F255" s="311">
        <v>1</v>
      </c>
      <c r="G255" s="311">
        <v>2</v>
      </c>
      <c r="H255" s="311">
        <v>2</v>
      </c>
      <c r="I255" s="311">
        <v>1</v>
      </c>
      <c r="J255" s="311">
        <v>2</v>
      </c>
      <c r="K255" s="311">
        <v>1</v>
      </c>
      <c r="L255" s="311">
        <v>3</v>
      </c>
      <c r="M255" s="311"/>
      <c r="N255" s="311">
        <f>SUM($F255:G255)</f>
        <v>3</v>
      </c>
      <c r="O255" s="311">
        <f>SUM($F255:H255)</f>
        <v>5</v>
      </c>
      <c r="P255" s="311">
        <f>SUM($F255:I255)</f>
        <v>6</v>
      </c>
      <c r="Q255" s="311">
        <f>SUM($F255:J255)</f>
        <v>8</v>
      </c>
      <c r="R255" s="311">
        <f>SUM($F255:K255)</f>
        <v>9</v>
      </c>
      <c r="S255" s="311">
        <f>SUM($F255:L255)</f>
        <v>12</v>
      </c>
      <c r="T255" s="311"/>
      <c r="U255" s="310"/>
      <c r="V255" s="309" t="str">
        <f t="shared" si="463"/>
        <v>Eb</v>
      </c>
      <c r="W255" s="309" t="str">
        <f t="shared" ca="1" si="464"/>
        <v>E</v>
      </c>
      <c r="X255" s="309" t="str">
        <f t="shared" ca="1" si="486"/>
        <v>Gb</v>
      </c>
      <c r="Y255" s="309" t="str">
        <f t="shared" ca="1" si="487"/>
        <v>Ab</v>
      </c>
      <c r="Z255" s="309" t="str">
        <f t="shared" ca="1" si="488"/>
        <v>A</v>
      </c>
      <c r="AA255" s="309" t="str">
        <f t="shared" ca="1" si="489"/>
        <v>B</v>
      </c>
      <c r="AB255" s="309" t="str">
        <f t="shared" ca="1" si="490"/>
        <v>C</v>
      </c>
      <c r="AC255" s="309"/>
      <c r="AD255" s="310">
        <f t="shared" si="471"/>
        <v>167</v>
      </c>
      <c r="AE255" s="310">
        <f t="shared" ca="1" si="401"/>
        <v>69</v>
      </c>
      <c r="AF255" s="310">
        <f t="shared" ca="1" si="402"/>
        <v>169</v>
      </c>
      <c r="AG255" s="310">
        <f t="shared" ca="1" si="456"/>
        <v>163</v>
      </c>
      <c r="AH255" s="310">
        <f t="shared" ca="1" si="457"/>
        <v>65</v>
      </c>
      <c r="AI255" s="310">
        <f t="shared" ca="1" si="458"/>
        <v>66</v>
      </c>
      <c r="AJ255" s="310">
        <f t="shared" ca="1" si="459"/>
        <v>67</v>
      </c>
      <c r="AK255" s="310"/>
      <c r="AL255" s="294" t="str">
        <f t="shared" si="514"/>
        <v>Eb dim</v>
      </c>
      <c r="AM255" s="294" t="str">
        <f ca="1">_xlfn.CONCAT(W255," maj")</f>
        <v>E maj</v>
      </c>
      <c r="AN255" s="294" t="str">
        <f ca="1">_xlfn.CONCAT(X255," dim")</f>
        <v>Gb dim</v>
      </c>
      <c r="AO255" s="294" t="str">
        <f ca="1">_xlfn.CONCAT(Y255," min")</f>
        <v>Ab min</v>
      </c>
      <c r="AP255" s="294" t="str">
        <f ca="1">_xlfn.CONCAT(Z255," min")</f>
        <v>A min</v>
      </c>
      <c r="AQ255" s="294" t="str">
        <f ca="1">_xlfn.CONCAT(AA255," maj")</f>
        <v>B maj</v>
      </c>
      <c r="AR255" s="294" t="str">
        <f ca="1">_xlfn.CONCAT(AB255," aug")</f>
        <v>C aug</v>
      </c>
      <c r="AS255" s="294"/>
      <c r="AT255" s="294" t="str">
        <f t="shared" ca="1" si="492"/>
        <v/>
      </c>
      <c r="AU255" s="294" t="str">
        <f t="shared" ca="1" si="492"/>
        <v/>
      </c>
      <c r="AV255" s="294" t="str">
        <f t="shared" ca="1" si="492"/>
        <v/>
      </c>
      <c r="AW255" s="294">
        <f t="shared" si="492"/>
        <v>1</v>
      </c>
      <c r="AX255" s="294" t="str">
        <f t="shared" ca="1" si="492"/>
        <v/>
      </c>
      <c r="AY255" s="294" t="str">
        <f t="shared" ca="1" si="492"/>
        <v/>
      </c>
      <c r="AZ255" s="294" t="str">
        <f t="shared" ca="1" si="492"/>
        <v/>
      </c>
      <c r="BA255" s="294" t="str">
        <f t="shared" ca="1" si="492"/>
        <v/>
      </c>
      <c r="BB255" s="294" t="str">
        <f t="shared" ca="1" si="492"/>
        <v/>
      </c>
      <c r="BC255" s="294" t="str">
        <f t="shared" ca="1" si="492"/>
        <v/>
      </c>
      <c r="BD255" s="294" t="str">
        <f t="shared" ca="1" si="492"/>
        <v/>
      </c>
      <c r="BE255" s="294" t="str">
        <f t="shared" ca="1" si="492"/>
        <v/>
      </c>
      <c r="BF255" s="289">
        <f t="shared" ca="1" si="472"/>
        <v>1</v>
      </c>
      <c r="BG255" s="302">
        <f t="shared" ca="1" si="473"/>
        <v>14.285714285714285</v>
      </c>
      <c r="BH255" s="289" t="str">
        <f t="shared" ca="1" si="474"/>
        <v/>
      </c>
      <c r="BI255" s="289" t="str">
        <f t="shared" ca="1" si="475"/>
        <v/>
      </c>
      <c r="BJ255" s="289" t="str">
        <f t="shared" ca="1" si="476"/>
        <v/>
      </c>
      <c r="BK255" s="289" t="str">
        <f t="shared" ca="1" si="477"/>
        <v/>
      </c>
      <c r="BL255" s="289" t="str">
        <f t="shared" ca="1" si="478"/>
        <v/>
      </c>
      <c r="BM255" s="289" t="str">
        <f t="shared" ca="1" si="479"/>
        <v/>
      </c>
      <c r="BN255" s="289" t="str">
        <f t="shared" ca="1" si="480"/>
        <v/>
      </c>
      <c r="BO255" s="289" t="str">
        <f t="shared" ca="1" si="481"/>
        <v/>
      </c>
      <c r="BP255" s="289"/>
      <c r="BQ255" s="83">
        <f ca="1">IF(BR255="","",BQ254)</f>
        <v>7</v>
      </c>
      <c r="BR255" s="82">
        <f ca="1">IF(BS255="","",BR254+1)</f>
        <v>3</v>
      </c>
      <c r="BS255" s="83">
        <f ca="1">IF(BW254=BS254,"",BW254)</f>
        <v>5</v>
      </c>
      <c r="BT255" s="52" t="str">
        <f t="shared" ref="BT255:BT318" ca="1" si="535">_xlfn.CONCAT("A",BS255+9)</f>
        <v>A14</v>
      </c>
      <c r="BU255" s="51"/>
      <c r="BV255" s="52" t="str">
        <f t="shared" ref="BV255:BV318" ca="1" si="536">_xlfn.CONCAT("A",BW255+8)</f>
        <v>A14</v>
      </c>
      <c r="BW255" s="84">
        <f ca="1">VLOOKUP($BK$6,INDIRECT($BT255):$BP$861,2,FALSE)</f>
        <v>6</v>
      </c>
      <c r="BX255" s="79" t="str">
        <f t="shared" ca="1" si="515"/>
        <v>Bebop Harmonic Minor</v>
      </c>
      <c r="BY255" s="78" t="str">
        <f t="shared" ca="1" si="516"/>
        <v>C</v>
      </c>
      <c r="BZ255" s="78" t="str">
        <f t="shared" ca="1" si="517"/>
        <v>C</v>
      </c>
      <c r="CA255" s="78" t="str">
        <f t="shared" ca="1" si="518"/>
        <v>D</v>
      </c>
      <c r="CB255" s="78" t="str">
        <f t="shared" ca="1" si="519"/>
        <v>Eb</v>
      </c>
      <c r="CC255" s="78" t="str">
        <f t="shared" ca="1" si="520"/>
        <v>F</v>
      </c>
      <c r="CD255" s="78" t="str">
        <f t="shared" ca="1" si="521"/>
        <v>G</v>
      </c>
      <c r="CE255" s="78" t="str">
        <f t="shared" ca="1" si="522"/>
        <v>Ab</v>
      </c>
      <c r="CF255" s="78" t="str">
        <f t="shared" ca="1" si="523"/>
        <v>Bb</v>
      </c>
      <c r="CG255" s="78" t="str">
        <f t="shared" ca="1" si="524"/>
        <v>B</v>
      </c>
      <c r="CH255" s="79" t="str">
        <f t="shared" ca="1" si="525"/>
        <v>C min</v>
      </c>
      <c r="CI255" s="79" t="str">
        <f t="shared" ca="1" si="526"/>
        <v>D dim</v>
      </c>
      <c r="CJ255" s="79" t="str">
        <f t="shared" ca="1" si="527"/>
        <v>Eb maj</v>
      </c>
      <c r="CK255" s="79" t="str">
        <f t="shared" ca="1" si="528"/>
        <v>F dim</v>
      </c>
      <c r="CL255" s="79" t="str">
        <f t="shared" ca="1" si="529"/>
        <v>G min4</v>
      </c>
      <c r="CM255" s="79" t="str">
        <f t="shared" ca="1" si="530"/>
        <v>Ab dim</v>
      </c>
      <c r="CN255" s="79" t="str">
        <f t="shared" ca="1" si="531"/>
        <v>Bb sus2/4 - or - *C min7</v>
      </c>
      <c r="CO255" s="79" t="str">
        <f t="shared" ca="1" si="532"/>
        <v>B dim</v>
      </c>
      <c r="CP255" s="80">
        <f t="shared" ca="1" si="533"/>
        <v>37.5</v>
      </c>
      <c r="CQ255" s="78">
        <f t="shared" ca="1" si="534"/>
        <v>7</v>
      </c>
      <c r="CS255" s="85">
        <f ca="1">IFERROR(CQ292,TRUE)</f>
        <v>7</v>
      </c>
      <c r="CT255" s="93" t="s">
        <v>145</v>
      </c>
      <c r="DA255" s="81">
        <f t="shared" ca="1" si="450"/>
        <v>7</v>
      </c>
      <c r="DB255" s="82">
        <f t="shared" ca="1" si="451"/>
        <v>40</v>
      </c>
      <c r="DC255" s="83">
        <f t="shared" ca="1" si="452"/>
        <v>282</v>
      </c>
      <c r="DD255" s="52" t="str">
        <f t="shared" ca="1" si="448"/>
        <v>A291</v>
      </c>
      <c r="DE255" s="51"/>
      <c r="DF255" s="52" t="str">
        <f t="shared" ca="1" si="449"/>
        <v>A291</v>
      </c>
      <c r="DG255" s="84">
        <f ca="1">VLOOKUP($BK$6,INDIRECT($BT292):$BP$861,2,FALSE)</f>
        <v>283</v>
      </c>
      <c r="DH255" s="79" t="str">
        <f t="shared" ca="1" si="415"/>
        <v>Sustained Sixth</v>
      </c>
      <c r="DI255" s="78" t="str">
        <f t="shared" ca="1" si="416"/>
        <v>Eb</v>
      </c>
      <c r="DJ255" s="78" t="str">
        <f t="shared" ca="1" si="417"/>
        <v>Eb</v>
      </c>
      <c r="DK255" s="78" t="str">
        <f t="shared" ca="1" si="418"/>
        <v>G</v>
      </c>
      <c r="DL255" s="78" t="str">
        <f t="shared" ca="1" si="419"/>
        <v>Ab</v>
      </c>
      <c r="DM255" s="78" t="str">
        <f t="shared" ca="1" si="420"/>
        <v>Bb</v>
      </c>
      <c r="DN255" s="78" t="str">
        <f t="shared" ca="1" si="421"/>
        <v>C</v>
      </c>
      <c r="DO255" s="78" t="str">
        <f t="shared" ca="1" si="422"/>
        <v/>
      </c>
      <c r="DP255" s="78" t="str">
        <f t="shared" ca="1" si="423"/>
        <v/>
      </c>
      <c r="DQ255" s="78" t="str">
        <f t="shared" ca="1" si="424"/>
        <v/>
      </c>
      <c r="DR255" s="79" t="str">
        <f t="shared" ca="1" si="425"/>
        <v>Eb aug</v>
      </c>
      <c r="DS255" s="79" t="str">
        <f t="shared" ca="1" si="426"/>
        <v>*Eb maj</v>
      </c>
      <c r="DT255" s="79" t="str">
        <f t="shared" ca="1" si="427"/>
        <v>Ab maj</v>
      </c>
      <c r="DU255" s="79" t="str">
        <f t="shared" ca="1" si="428"/>
        <v>Bb sus4/7</v>
      </c>
      <c r="DV255" s="79" t="str">
        <f t="shared" ca="1" si="429"/>
        <v>C sus7</v>
      </c>
      <c r="DW255" s="79" t="str">
        <f t="shared" ca="1" si="430"/>
        <v/>
      </c>
      <c r="DX255" s="79" t="str">
        <f t="shared" ca="1" si="431"/>
        <v/>
      </c>
      <c r="DY255" s="79" t="str">
        <f t="shared" ca="1" si="432"/>
        <v/>
      </c>
      <c r="DZ255" s="80">
        <f t="shared" ca="1" si="433"/>
        <v>40</v>
      </c>
      <c r="EA255" s="78">
        <f t="shared" ca="1" si="434"/>
        <v>7</v>
      </c>
    </row>
    <row r="256" spans="1:131" s="85" customFormat="1" ht="16.2" thickBot="1" x14ac:dyDescent="0.35">
      <c r="A256" s="289" t="str">
        <f t="shared" ca="1" si="398"/>
        <v/>
      </c>
      <c r="B256" s="309">
        <f t="shared" si="404"/>
        <v>248</v>
      </c>
      <c r="C256" s="310" t="s">
        <v>279</v>
      </c>
      <c r="D256" s="309" t="s">
        <v>2</v>
      </c>
      <c r="E256" s="309">
        <v>7</v>
      </c>
      <c r="F256" s="311">
        <v>1</v>
      </c>
      <c r="G256" s="311">
        <v>2</v>
      </c>
      <c r="H256" s="311">
        <v>1</v>
      </c>
      <c r="I256" s="311">
        <v>2</v>
      </c>
      <c r="J256" s="311">
        <v>2</v>
      </c>
      <c r="K256" s="311">
        <v>2</v>
      </c>
      <c r="L256" s="311">
        <v>2</v>
      </c>
      <c r="M256" s="311"/>
      <c r="N256" s="311">
        <f>SUM($F256:G256)</f>
        <v>3</v>
      </c>
      <c r="O256" s="311">
        <f>SUM($F256:H256)</f>
        <v>4</v>
      </c>
      <c r="P256" s="311">
        <f>SUM($F256:I256)</f>
        <v>6</v>
      </c>
      <c r="Q256" s="311">
        <f>SUM($F256:J256)</f>
        <v>8</v>
      </c>
      <c r="R256" s="311">
        <f>SUM($F256:K256)</f>
        <v>10</v>
      </c>
      <c r="S256" s="311">
        <f>SUM($F256:L256)</f>
        <v>12</v>
      </c>
      <c r="T256" s="311"/>
      <c r="U256" s="310"/>
      <c r="V256" s="309" t="str">
        <f t="shared" si="463"/>
        <v>Eb</v>
      </c>
      <c r="W256" s="309" t="str">
        <f t="shared" ca="1" si="464"/>
        <v>E</v>
      </c>
      <c r="X256" s="309" t="str">
        <f t="shared" ca="1" si="486"/>
        <v>Gb</v>
      </c>
      <c r="Y256" s="309" t="str">
        <f t="shared" ca="1" si="487"/>
        <v>G</v>
      </c>
      <c r="Z256" s="309" t="str">
        <f t="shared" ca="1" si="488"/>
        <v>A</v>
      </c>
      <c r="AA256" s="309" t="str">
        <f t="shared" ca="1" si="489"/>
        <v>B</v>
      </c>
      <c r="AB256" s="309" t="str">
        <f t="shared" ca="1" si="490"/>
        <v>Db</v>
      </c>
      <c r="AC256" s="309"/>
      <c r="AD256" s="310">
        <f t="shared" si="471"/>
        <v>167</v>
      </c>
      <c r="AE256" s="310">
        <f t="shared" ca="1" si="401"/>
        <v>69</v>
      </c>
      <c r="AF256" s="310">
        <f t="shared" ca="1" si="402"/>
        <v>169</v>
      </c>
      <c r="AG256" s="310">
        <f t="shared" ca="1" si="456"/>
        <v>71</v>
      </c>
      <c r="AH256" s="310">
        <f t="shared" ca="1" si="457"/>
        <v>65</v>
      </c>
      <c r="AI256" s="310">
        <f t="shared" ca="1" si="458"/>
        <v>66</v>
      </c>
      <c r="AJ256" s="310">
        <f t="shared" ca="1" si="459"/>
        <v>166</v>
      </c>
      <c r="AK256" s="310"/>
      <c r="AL256" s="294" t="str">
        <f t="shared" si="514"/>
        <v>Eb dim</v>
      </c>
      <c r="AM256" s="294" t="str">
        <f ca="1">_xlfn.CONCAT(W256," min")</f>
        <v>E min</v>
      </c>
      <c r="AN256" s="294" t="str">
        <f ca="1">_xlfn.CONCAT(X256," min")</f>
        <v>Gb min</v>
      </c>
      <c r="AO256" s="294" t="str">
        <f ca="1">_xlfn.CONCAT(Y256," aug")</f>
        <v>G aug</v>
      </c>
      <c r="AP256" s="294" t="str">
        <f ca="1">_xlfn.CONCAT(Z256," maj")</f>
        <v>A maj</v>
      </c>
      <c r="AQ256" s="294" t="str">
        <f ca="1">_xlfn.CONCAT(AA256," maj")</f>
        <v>B maj</v>
      </c>
      <c r="AR256" s="294" t="str">
        <f ca="1">_xlfn.CONCAT(AB256," dim")</f>
        <v>Db dim</v>
      </c>
      <c r="AS256" s="294"/>
      <c r="AT256" s="294" t="str">
        <f t="shared" ca="1" si="492"/>
        <v/>
      </c>
      <c r="AU256" s="294" t="str">
        <f t="shared" ca="1" si="492"/>
        <v/>
      </c>
      <c r="AV256" s="294" t="str">
        <f t="shared" ca="1" si="492"/>
        <v/>
      </c>
      <c r="AW256" s="294">
        <f t="shared" si="492"/>
        <v>1</v>
      </c>
      <c r="AX256" s="294" t="str">
        <f t="shared" ca="1" si="492"/>
        <v/>
      </c>
      <c r="AY256" s="294" t="str">
        <f t="shared" ca="1" si="492"/>
        <v/>
      </c>
      <c r="AZ256" s="294" t="str">
        <f t="shared" ca="1" si="492"/>
        <v/>
      </c>
      <c r="BA256" s="294">
        <f t="shared" ca="1" si="492"/>
        <v>1</v>
      </c>
      <c r="BB256" s="294" t="str">
        <f t="shared" ca="1" si="492"/>
        <v/>
      </c>
      <c r="BC256" s="294" t="str">
        <f t="shared" ca="1" si="492"/>
        <v/>
      </c>
      <c r="BD256" s="294" t="str">
        <f t="shared" ca="1" si="492"/>
        <v/>
      </c>
      <c r="BE256" s="294" t="str">
        <f t="shared" ca="1" si="492"/>
        <v/>
      </c>
      <c r="BF256" s="289">
        <f t="shared" ca="1" si="472"/>
        <v>2</v>
      </c>
      <c r="BG256" s="302">
        <f t="shared" ca="1" si="473"/>
        <v>28.571428571428569</v>
      </c>
      <c r="BH256" s="289" t="str">
        <f t="shared" ca="1" si="474"/>
        <v/>
      </c>
      <c r="BI256" s="289" t="str">
        <f t="shared" ca="1" si="475"/>
        <v/>
      </c>
      <c r="BJ256" s="289" t="str">
        <f t="shared" ca="1" si="476"/>
        <v/>
      </c>
      <c r="BK256" s="289" t="str">
        <f t="shared" ca="1" si="477"/>
        <v/>
      </c>
      <c r="BL256" s="289" t="str">
        <f t="shared" ca="1" si="478"/>
        <v/>
      </c>
      <c r="BM256" s="289" t="str">
        <f t="shared" ca="1" si="479"/>
        <v/>
      </c>
      <c r="BN256" s="289" t="str">
        <f t="shared" ca="1" si="480"/>
        <v/>
      </c>
      <c r="BO256" s="289" t="str">
        <f t="shared" ca="1" si="481"/>
        <v/>
      </c>
      <c r="BP256" s="289"/>
      <c r="BQ256" s="83">
        <f t="shared" ref="BQ256:BQ319" ca="1" si="537">IF(BR256="","",BQ255)</f>
        <v>7</v>
      </c>
      <c r="BR256" s="82">
        <f t="shared" ref="BR256:BR319" ca="1" si="538">IF(BS256="","",BR255+1)</f>
        <v>4</v>
      </c>
      <c r="BS256" s="83">
        <f t="shared" ref="BS256:BS319" ca="1" si="539">IF(BW255=BS255,"",BW255)</f>
        <v>6</v>
      </c>
      <c r="BT256" s="52" t="str">
        <f t="shared" ca="1" si="535"/>
        <v>A15</v>
      </c>
      <c r="BU256" s="51"/>
      <c r="BV256" s="52" t="str">
        <f t="shared" ca="1" si="536"/>
        <v>A59</v>
      </c>
      <c r="BW256" s="84">
        <f ca="1">VLOOKUP($BK$6,INDIRECT($BT256):$BP$861,2,FALSE)</f>
        <v>51</v>
      </c>
      <c r="BX256" s="79" t="str">
        <f t="shared" ca="1" si="515"/>
        <v xml:space="preserve"> Country/Gospel</v>
      </c>
      <c r="BY256" s="78" t="str">
        <f t="shared" ca="1" si="516"/>
        <v>C</v>
      </c>
      <c r="BZ256" s="78" t="str">
        <f t="shared" ca="1" si="517"/>
        <v>C</v>
      </c>
      <c r="CA256" s="78" t="str">
        <f t="shared" ca="1" si="518"/>
        <v>D</v>
      </c>
      <c r="CB256" s="78" t="str">
        <f t="shared" ca="1" si="519"/>
        <v>Eb</v>
      </c>
      <c r="CC256" s="78" t="str">
        <f t="shared" ca="1" si="520"/>
        <v>E</v>
      </c>
      <c r="CD256" s="78" t="str">
        <f t="shared" ca="1" si="521"/>
        <v>G</v>
      </c>
      <c r="CE256" s="78" t="str">
        <f t="shared" ca="1" si="522"/>
        <v>A</v>
      </c>
      <c r="CF256" s="78" t="str">
        <f t="shared" ca="1" si="523"/>
        <v/>
      </c>
      <c r="CG256" s="78" t="str">
        <f t="shared" ca="1" si="524"/>
        <v/>
      </c>
      <c r="CH256" s="79" t="str">
        <f t="shared" ca="1" si="525"/>
        <v>C min</v>
      </c>
      <c r="CI256" s="79" t="str">
        <f t="shared" ca="1" si="526"/>
        <v>D sus2</v>
      </c>
      <c r="CJ256" s="79" t="str">
        <f t="shared" ca="1" si="527"/>
        <v>*C min</v>
      </c>
      <c r="CK256" s="79" t="str">
        <f t="shared" ca="1" si="528"/>
        <v>*A min</v>
      </c>
      <c r="CL256" s="79" t="str">
        <f t="shared" ca="1" si="529"/>
        <v>*C min</v>
      </c>
      <c r="CM256" s="79" t="str">
        <f t="shared" ca="1" si="530"/>
        <v>A sus4</v>
      </c>
      <c r="CN256" s="79" t="str">
        <f t="shared" ca="1" si="531"/>
        <v/>
      </c>
      <c r="CO256" s="79" t="str">
        <f t="shared" ca="1" si="532"/>
        <v/>
      </c>
      <c r="CP256" s="80">
        <f t="shared" ca="1" si="533"/>
        <v>33.333333333333329</v>
      </c>
      <c r="CQ256" s="78">
        <f t="shared" ca="1" si="534"/>
        <v>7</v>
      </c>
      <c r="CS256" s="85" t="b">
        <f ca="1">ISNA(CQ293)</f>
        <v>0</v>
      </c>
      <c r="CT256" s="93" t="s">
        <v>146</v>
      </c>
      <c r="DA256" s="81">
        <f t="shared" ca="1" si="450"/>
        <v>7</v>
      </c>
      <c r="DB256" s="82">
        <f t="shared" ca="1" si="451"/>
        <v>41</v>
      </c>
      <c r="DC256" s="83">
        <f t="shared" ca="1" si="452"/>
        <v>283</v>
      </c>
      <c r="DD256" s="52" t="str">
        <f t="shared" ca="1" si="448"/>
        <v>A292</v>
      </c>
      <c r="DE256" s="51"/>
      <c r="DF256" s="52" t="str">
        <f t="shared" ca="1" si="449"/>
        <v>A345</v>
      </c>
      <c r="DG256" s="84">
        <f ca="1">VLOOKUP($BK$6,INDIRECT($BT293):$BP$861,2,FALSE)</f>
        <v>337</v>
      </c>
      <c r="DH256" s="79" t="str">
        <f t="shared" ca="1" si="415"/>
        <v xml:space="preserve"> Augmented</v>
      </c>
      <c r="DI256" s="78" t="str">
        <f t="shared" ca="1" si="416"/>
        <v>E</v>
      </c>
      <c r="DJ256" s="78" t="str">
        <f t="shared" ca="1" si="417"/>
        <v>E</v>
      </c>
      <c r="DK256" s="78" t="str">
        <f t="shared" ca="1" si="418"/>
        <v>G</v>
      </c>
      <c r="DL256" s="78" t="str">
        <f t="shared" ca="1" si="419"/>
        <v>Ab</v>
      </c>
      <c r="DM256" s="78" t="str">
        <f t="shared" ca="1" si="420"/>
        <v>B</v>
      </c>
      <c r="DN256" s="78" t="str">
        <f t="shared" ca="1" si="421"/>
        <v>C</v>
      </c>
      <c r="DO256" s="78" t="str">
        <f t="shared" ca="1" si="422"/>
        <v>Eb</v>
      </c>
      <c r="DP256" s="78" t="str">
        <f t="shared" ca="1" si="423"/>
        <v/>
      </c>
      <c r="DQ256" s="78" t="str">
        <f t="shared" ca="1" si="424"/>
        <v/>
      </c>
      <c r="DR256" s="79" t="str">
        <f t="shared" ca="1" si="425"/>
        <v>E aug</v>
      </c>
      <c r="DS256" s="79" t="str">
        <f t="shared" ca="1" si="426"/>
        <v>G aug</v>
      </c>
      <c r="DT256" s="79" t="str">
        <f t="shared" ca="1" si="427"/>
        <v>Ab aug</v>
      </c>
      <c r="DU256" s="79" t="str">
        <f t="shared" ca="1" si="428"/>
        <v>B aug</v>
      </c>
      <c r="DV256" s="79" t="str">
        <f t="shared" ca="1" si="429"/>
        <v>C aug</v>
      </c>
      <c r="DW256" s="79" t="str">
        <f t="shared" ca="1" si="430"/>
        <v>Eb aug</v>
      </c>
      <c r="DX256" s="79" t="str">
        <f t="shared" ca="1" si="431"/>
        <v/>
      </c>
      <c r="DY256" s="79" t="str">
        <f t="shared" ca="1" si="432"/>
        <v/>
      </c>
      <c r="DZ256" s="80">
        <f t="shared" ca="1" si="433"/>
        <v>33.333333333333329</v>
      </c>
      <c r="EA256" s="78">
        <f t="shared" ca="1" si="434"/>
        <v>7</v>
      </c>
    </row>
    <row r="257" spans="1:131" s="85" customFormat="1" ht="16.2" thickBot="1" x14ac:dyDescent="0.35">
      <c r="A257" s="289" t="str">
        <f t="shared" ca="1" si="398"/>
        <v/>
      </c>
      <c r="B257" s="309">
        <f t="shared" si="404"/>
        <v>249</v>
      </c>
      <c r="C257" s="310" t="s">
        <v>280</v>
      </c>
      <c r="D257" s="309" t="s">
        <v>2</v>
      </c>
      <c r="E257" s="309">
        <v>7</v>
      </c>
      <c r="F257" s="311">
        <v>1</v>
      </c>
      <c r="G257" s="311">
        <v>2</v>
      </c>
      <c r="H257" s="311">
        <v>1</v>
      </c>
      <c r="I257" s="311">
        <v>2</v>
      </c>
      <c r="J257" s="311">
        <v>2</v>
      </c>
      <c r="K257" s="311">
        <v>1</v>
      </c>
      <c r="L257" s="311">
        <v>3</v>
      </c>
      <c r="M257" s="311"/>
      <c r="N257" s="311">
        <f>SUM($F257:G257)</f>
        <v>3</v>
      </c>
      <c r="O257" s="311">
        <f>SUM($F257:H257)</f>
        <v>4</v>
      </c>
      <c r="P257" s="311">
        <f>SUM($F257:I257)</f>
        <v>6</v>
      </c>
      <c r="Q257" s="311">
        <f>SUM($F257:J257)</f>
        <v>8</v>
      </c>
      <c r="R257" s="311">
        <f>SUM($F257:K257)</f>
        <v>9</v>
      </c>
      <c r="S257" s="311">
        <f>SUM($F257:L257)</f>
        <v>12</v>
      </c>
      <c r="T257" s="311"/>
      <c r="U257" s="310"/>
      <c r="V257" s="309" t="str">
        <f t="shared" si="463"/>
        <v>Eb</v>
      </c>
      <c r="W257" s="309" t="str">
        <f t="shared" ca="1" si="464"/>
        <v>E</v>
      </c>
      <c r="X257" s="309" t="str">
        <f t="shared" ca="1" si="486"/>
        <v>Gb</v>
      </c>
      <c r="Y257" s="309" t="str">
        <f t="shared" ca="1" si="487"/>
        <v>G</v>
      </c>
      <c r="Z257" s="309" t="str">
        <f t="shared" ca="1" si="488"/>
        <v>A</v>
      </c>
      <c r="AA257" s="309" t="str">
        <f t="shared" ca="1" si="489"/>
        <v>B</v>
      </c>
      <c r="AB257" s="309" t="str">
        <f t="shared" ca="1" si="490"/>
        <v>C</v>
      </c>
      <c r="AC257" s="309"/>
      <c r="AD257" s="310">
        <f t="shared" si="471"/>
        <v>167</v>
      </c>
      <c r="AE257" s="310">
        <f t="shared" ca="1" si="401"/>
        <v>69</v>
      </c>
      <c r="AF257" s="310">
        <f t="shared" ca="1" si="402"/>
        <v>169</v>
      </c>
      <c r="AG257" s="310">
        <f t="shared" ca="1" si="456"/>
        <v>71</v>
      </c>
      <c r="AH257" s="310">
        <f t="shared" ca="1" si="457"/>
        <v>65</v>
      </c>
      <c r="AI257" s="310">
        <f t="shared" ca="1" si="458"/>
        <v>66</v>
      </c>
      <c r="AJ257" s="310">
        <f t="shared" ca="1" si="459"/>
        <v>67</v>
      </c>
      <c r="AK257" s="310"/>
      <c r="AL257" s="294" t="str">
        <f t="shared" si="514"/>
        <v>Eb dim</v>
      </c>
      <c r="AM257" s="294" t="str">
        <f ca="1">_xlfn.CONCAT(W257," min")</f>
        <v>E min</v>
      </c>
      <c r="AN257" s="294" t="str">
        <f ca="1">_xlfn.CONCAT(X257," dim")</f>
        <v>Gb dim</v>
      </c>
      <c r="AO257" s="294" t="str">
        <f ca="1">_xlfn.CONCAT(Y257," aug")</f>
        <v>G aug</v>
      </c>
      <c r="AP257" s="294" t="str">
        <f ca="1">_xlfn.CONCAT(Z257," min")</f>
        <v>A min</v>
      </c>
      <c r="AQ257" s="294" t="str">
        <f ca="1">_xlfn.CONCAT(AA257," maj")</f>
        <v>B maj</v>
      </c>
      <c r="AR257" s="294" t="str">
        <f ca="1">_xlfn.CONCAT(AB257," maj")</f>
        <v>C maj</v>
      </c>
      <c r="AS257" s="294"/>
      <c r="AT257" s="294" t="str">
        <f t="shared" ca="1" si="492"/>
        <v/>
      </c>
      <c r="AU257" s="294" t="str">
        <f t="shared" ca="1" si="492"/>
        <v/>
      </c>
      <c r="AV257" s="294" t="str">
        <f t="shared" ca="1" si="492"/>
        <v/>
      </c>
      <c r="AW257" s="294">
        <f t="shared" si="492"/>
        <v>1</v>
      </c>
      <c r="AX257" s="294" t="str">
        <f t="shared" ca="1" si="492"/>
        <v/>
      </c>
      <c r="AY257" s="294" t="str">
        <f t="shared" ca="1" si="492"/>
        <v/>
      </c>
      <c r="AZ257" s="294" t="str">
        <f t="shared" ca="1" si="492"/>
        <v/>
      </c>
      <c r="BA257" s="294">
        <f t="shared" ca="1" si="492"/>
        <v>1</v>
      </c>
      <c r="BB257" s="294" t="str">
        <f t="shared" ca="1" si="492"/>
        <v/>
      </c>
      <c r="BC257" s="294" t="str">
        <f t="shared" ca="1" si="492"/>
        <v/>
      </c>
      <c r="BD257" s="294" t="str">
        <f t="shared" ca="1" si="492"/>
        <v/>
      </c>
      <c r="BE257" s="294" t="str">
        <f t="shared" ca="1" si="492"/>
        <v/>
      </c>
      <c r="BF257" s="289">
        <f t="shared" ca="1" si="472"/>
        <v>2</v>
      </c>
      <c r="BG257" s="302">
        <f t="shared" ca="1" si="473"/>
        <v>28.571428571428569</v>
      </c>
      <c r="BH257" s="289" t="str">
        <f t="shared" ca="1" si="474"/>
        <v/>
      </c>
      <c r="BI257" s="289" t="str">
        <f t="shared" ca="1" si="475"/>
        <v/>
      </c>
      <c r="BJ257" s="289" t="str">
        <f t="shared" ca="1" si="476"/>
        <v/>
      </c>
      <c r="BK257" s="289" t="str">
        <f t="shared" ca="1" si="477"/>
        <v/>
      </c>
      <c r="BL257" s="289" t="str">
        <f t="shared" ca="1" si="478"/>
        <v/>
      </c>
      <c r="BM257" s="289" t="str">
        <f t="shared" ca="1" si="479"/>
        <v/>
      </c>
      <c r="BN257" s="289" t="str">
        <f t="shared" ca="1" si="480"/>
        <v/>
      </c>
      <c r="BO257" s="289" t="str">
        <f t="shared" ca="1" si="481"/>
        <v/>
      </c>
      <c r="BP257" s="289"/>
      <c r="BQ257" s="83">
        <f t="shared" ca="1" si="537"/>
        <v>7</v>
      </c>
      <c r="BR257" s="82">
        <f t="shared" ca="1" si="538"/>
        <v>5</v>
      </c>
      <c r="BS257" s="83">
        <f t="shared" ca="1" si="539"/>
        <v>51</v>
      </c>
      <c r="BT257" s="52" t="str">
        <f t="shared" ca="1" si="535"/>
        <v>A60</v>
      </c>
      <c r="BU257" s="51"/>
      <c r="BV257" s="52" t="str">
        <f t="shared" ca="1" si="536"/>
        <v>A60</v>
      </c>
      <c r="BW257" s="84">
        <f ca="1">VLOOKUP($BK$6,INDIRECT($BT257):$BP$861,2,FALSE)</f>
        <v>52</v>
      </c>
      <c r="BX257" s="79" t="str">
        <f t="shared" ca="1" si="515"/>
        <v>Altered Country</v>
      </c>
      <c r="BY257" s="78" t="str">
        <f t="shared" ca="1" si="516"/>
        <v>C</v>
      </c>
      <c r="BZ257" s="78" t="str">
        <f t="shared" ca="1" si="517"/>
        <v>C</v>
      </c>
      <c r="CA257" s="78" t="str">
        <f t="shared" ca="1" si="518"/>
        <v>D</v>
      </c>
      <c r="CB257" s="78" t="str">
        <f t="shared" ca="1" si="519"/>
        <v>Eb</v>
      </c>
      <c r="CC257" s="78" t="str">
        <f t="shared" ca="1" si="520"/>
        <v>E</v>
      </c>
      <c r="CD257" s="78" t="str">
        <f t="shared" ca="1" si="521"/>
        <v>G</v>
      </c>
      <c r="CE257" s="78" t="str">
        <f t="shared" ca="1" si="522"/>
        <v>Ab</v>
      </c>
      <c r="CF257" s="78" t="str">
        <f t="shared" ca="1" si="523"/>
        <v/>
      </c>
      <c r="CG257" s="78" t="str">
        <f t="shared" ca="1" si="524"/>
        <v/>
      </c>
      <c r="CH257" s="79" t="str">
        <f t="shared" ca="1" si="525"/>
        <v>C min</v>
      </c>
      <c r="CI257" s="79" t="str">
        <f t="shared" ca="1" si="526"/>
        <v>*E7</v>
      </c>
      <c r="CJ257" s="79" t="str">
        <f t="shared" ca="1" si="527"/>
        <v>*C min</v>
      </c>
      <c r="CK257" s="79" t="str">
        <f t="shared" ca="1" si="528"/>
        <v>E aug</v>
      </c>
      <c r="CL257" s="79" t="str">
        <f t="shared" ca="1" si="529"/>
        <v>*C min</v>
      </c>
      <c r="CM257" s="79" t="str">
        <f t="shared" ca="1" si="530"/>
        <v>*E7</v>
      </c>
      <c r="CN257" s="79" t="str">
        <f t="shared" ca="1" si="531"/>
        <v/>
      </c>
      <c r="CO257" s="79" t="str">
        <f t="shared" ca="1" si="532"/>
        <v/>
      </c>
      <c r="CP257" s="80">
        <f t="shared" ca="1" si="533"/>
        <v>33.333333333333329</v>
      </c>
      <c r="CQ257" s="78">
        <f t="shared" ca="1" si="534"/>
        <v>7</v>
      </c>
      <c r="CS257" s="85">
        <f ca="1">_xlfn.IFNA(CQ294,TRUE)</f>
        <v>7</v>
      </c>
      <c r="CT257" s="93" t="s">
        <v>147</v>
      </c>
      <c r="DA257" s="81">
        <f t="shared" ca="1" si="450"/>
        <v>7</v>
      </c>
      <c r="DB257" s="82">
        <f t="shared" ca="1" si="451"/>
        <v>42</v>
      </c>
      <c r="DC257" s="83">
        <f t="shared" ca="1" si="452"/>
        <v>337</v>
      </c>
      <c r="DD257" s="52" t="str">
        <f t="shared" ca="1" si="448"/>
        <v>A346</v>
      </c>
      <c r="DE257" s="51"/>
      <c r="DF257" s="52" t="str">
        <f t="shared" ca="1" si="449"/>
        <v>A356</v>
      </c>
      <c r="DG257" s="84">
        <f ca="1">VLOOKUP($BK$6,INDIRECT($BT294):$BP$861,2,FALSE)</f>
        <v>348</v>
      </c>
      <c r="DH257" s="79" t="str">
        <f t="shared" ca="1" si="415"/>
        <v>Balinese (or Pelog)</v>
      </c>
      <c r="DI257" s="78" t="str">
        <f t="shared" ca="1" si="416"/>
        <v>E</v>
      </c>
      <c r="DJ257" s="78" t="str">
        <f t="shared" ca="1" si="417"/>
        <v>E</v>
      </c>
      <c r="DK257" s="78" t="str">
        <f t="shared" ca="1" si="418"/>
        <v>F</v>
      </c>
      <c r="DL257" s="78" t="str">
        <f t="shared" ca="1" si="419"/>
        <v>G</v>
      </c>
      <c r="DM257" s="78" t="str">
        <f t="shared" ca="1" si="420"/>
        <v>B</v>
      </c>
      <c r="DN257" s="78" t="str">
        <f t="shared" ca="1" si="421"/>
        <v>C</v>
      </c>
      <c r="DO257" s="78" t="str">
        <f t="shared" ca="1" si="422"/>
        <v/>
      </c>
      <c r="DP257" s="78" t="str">
        <f t="shared" ca="1" si="423"/>
        <v/>
      </c>
      <c r="DQ257" s="78" t="str">
        <f t="shared" ca="1" si="424"/>
        <v/>
      </c>
      <c r="DR257" s="79" t="str">
        <f t="shared" ca="1" si="425"/>
        <v>*C maj</v>
      </c>
      <c r="DS257" s="79" t="str">
        <f t="shared" ca="1" si="426"/>
        <v>*E sus b2</v>
      </c>
      <c r="DT257" s="79" t="str">
        <f t="shared" ca="1" si="427"/>
        <v>G sus4/7</v>
      </c>
      <c r="DU257" s="79" t="str">
        <f t="shared" ca="1" si="428"/>
        <v>*E min</v>
      </c>
      <c r="DV257" s="79" t="str">
        <f t="shared" ca="1" si="429"/>
        <v>C sus4/M7</v>
      </c>
      <c r="DW257" s="79" t="str">
        <f t="shared" ca="1" si="430"/>
        <v/>
      </c>
      <c r="DX257" s="79" t="str">
        <f t="shared" ca="1" si="431"/>
        <v/>
      </c>
      <c r="DY257" s="79" t="str">
        <f t="shared" ca="1" si="432"/>
        <v/>
      </c>
      <c r="DZ257" s="80">
        <f t="shared" ca="1" si="433"/>
        <v>40</v>
      </c>
      <c r="EA257" s="78">
        <f t="shared" ca="1" si="434"/>
        <v>7</v>
      </c>
    </row>
    <row r="258" spans="1:131" s="85" customFormat="1" ht="16.2" thickBot="1" x14ac:dyDescent="0.35">
      <c r="A258" s="289" t="str">
        <f t="shared" ca="1" si="398"/>
        <v/>
      </c>
      <c r="B258" s="309">
        <f t="shared" si="404"/>
        <v>250</v>
      </c>
      <c r="C258" s="310" t="s">
        <v>281</v>
      </c>
      <c r="D258" s="309" t="s">
        <v>2</v>
      </c>
      <c r="E258" s="309">
        <v>7</v>
      </c>
      <c r="F258" s="311">
        <v>2</v>
      </c>
      <c r="G258" s="311">
        <v>1</v>
      </c>
      <c r="H258" s="311">
        <v>2</v>
      </c>
      <c r="I258" s="311">
        <v>2</v>
      </c>
      <c r="J258" s="311">
        <v>1</v>
      </c>
      <c r="K258" s="311">
        <v>3</v>
      </c>
      <c r="L258" s="311">
        <v>1</v>
      </c>
      <c r="M258" s="311"/>
      <c r="N258" s="311">
        <f>SUM($F258:G258)</f>
        <v>3</v>
      </c>
      <c r="O258" s="311">
        <f>SUM($F258:H258)</f>
        <v>5</v>
      </c>
      <c r="P258" s="311">
        <f>SUM($F258:I258)</f>
        <v>7</v>
      </c>
      <c r="Q258" s="311">
        <f>SUM($F258:J258)</f>
        <v>8</v>
      </c>
      <c r="R258" s="311">
        <f>SUM($F258:K258)</f>
        <v>11</v>
      </c>
      <c r="S258" s="311">
        <f>SUM($F258:L258)</f>
        <v>12</v>
      </c>
      <c r="T258" s="311"/>
      <c r="U258" s="310"/>
      <c r="V258" s="309" t="str">
        <f t="shared" si="463"/>
        <v>Eb</v>
      </c>
      <c r="W258" s="309" t="str">
        <f t="shared" ca="1" si="464"/>
        <v>F</v>
      </c>
      <c r="X258" s="309" t="str">
        <f t="shared" ca="1" si="486"/>
        <v>Gb</v>
      </c>
      <c r="Y258" s="309" t="str">
        <f t="shared" ca="1" si="487"/>
        <v>Ab</v>
      </c>
      <c r="Z258" s="309" t="str">
        <f t="shared" ca="1" si="488"/>
        <v>Bb</v>
      </c>
      <c r="AA258" s="309" t="str">
        <f t="shared" ca="1" si="489"/>
        <v>B</v>
      </c>
      <c r="AB258" s="309" t="str">
        <f t="shared" ca="1" si="490"/>
        <v>D</v>
      </c>
      <c r="AC258" s="309"/>
      <c r="AD258" s="310">
        <f t="shared" si="471"/>
        <v>167</v>
      </c>
      <c r="AE258" s="310">
        <f t="shared" ca="1" si="401"/>
        <v>70</v>
      </c>
      <c r="AF258" s="310">
        <f t="shared" ca="1" si="402"/>
        <v>169</v>
      </c>
      <c r="AG258" s="310">
        <f t="shared" ca="1" si="456"/>
        <v>163</v>
      </c>
      <c r="AH258" s="310">
        <f t="shared" ca="1" si="457"/>
        <v>164</v>
      </c>
      <c r="AI258" s="310">
        <f t="shared" ca="1" si="458"/>
        <v>66</v>
      </c>
      <c r="AJ258" s="310">
        <f t="shared" ca="1" si="459"/>
        <v>68</v>
      </c>
      <c r="AK258" s="310"/>
      <c r="AL258" s="294" t="str">
        <f>_xlfn.CONCAT(V258," min")</f>
        <v>Eb min</v>
      </c>
      <c r="AM258" s="294" t="str">
        <f ca="1">_xlfn.CONCAT(W258," dim")</f>
        <v>F dim</v>
      </c>
      <c r="AN258" s="294" t="str">
        <f ca="1">_xlfn.CONCAT(X258," aug")</f>
        <v>Gb aug</v>
      </c>
      <c r="AO258" s="294" t="str">
        <f ca="1">_xlfn.CONCAT(Y258," min")</f>
        <v>Ab min</v>
      </c>
      <c r="AP258" s="294" t="str">
        <f ca="1">_xlfn.CONCAT(Z258," maj")</f>
        <v>Bb maj</v>
      </c>
      <c r="AQ258" s="294" t="str">
        <f ca="1">_xlfn.CONCAT(AA258," maj")</f>
        <v>B maj</v>
      </c>
      <c r="AR258" s="294" t="str">
        <f ca="1">_xlfn.CONCAT(AB258," dim")</f>
        <v>D dim</v>
      </c>
      <c r="AS258" s="294"/>
      <c r="AT258" s="294" t="str">
        <f t="shared" ca="1" si="492"/>
        <v/>
      </c>
      <c r="AU258" s="294" t="str">
        <f t="shared" ca="1" si="492"/>
        <v/>
      </c>
      <c r="AV258" s="294" t="str">
        <f t="shared" ca="1" si="492"/>
        <v/>
      </c>
      <c r="AW258" s="294">
        <f t="shared" si="492"/>
        <v>1</v>
      </c>
      <c r="AX258" s="294" t="str">
        <f t="shared" ca="1" si="492"/>
        <v/>
      </c>
      <c r="AY258" s="294">
        <f t="shared" ca="1" si="492"/>
        <v>1</v>
      </c>
      <c r="AZ258" s="294" t="str">
        <f t="shared" ca="1" si="492"/>
        <v/>
      </c>
      <c r="BA258" s="294" t="str">
        <f t="shared" ca="1" si="492"/>
        <v/>
      </c>
      <c r="BB258" s="294" t="str">
        <f t="shared" ca="1" si="492"/>
        <v/>
      </c>
      <c r="BC258" s="294" t="str">
        <f t="shared" ca="1" si="492"/>
        <v/>
      </c>
      <c r="BD258" s="294" t="str">
        <f t="shared" ca="1" si="492"/>
        <v/>
      </c>
      <c r="BE258" s="294" t="str">
        <f t="shared" ca="1" si="492"/>
        <v/>
      </c>
      <c r="BF258" s="289">
        <f t="shared" ca="1" si="472"/>
        <v>2</v>
      </c>
      <c r="BG258" s="302">
        <f t="shared" ca="1" si="473"/>
        <v>28.571428571428569</v>
      </c>
      <c r="BH258" s="289" t="str">
        <f t="shared" ca="1" si="474"/>
        <v/>
      </c>
      <c r="BI258" s="289" t="str">
        <f t="shared" ca="1" si="475"/>
        <v/>
      </c>
      <c r="BJ258" s="289" t="str">
        <f t="shared" ca="1" si="476"/>
        <v/>
      </c>
      <c r="BK258" s="289" t="str">
        <f t="shared" ca="1" si="477"/>
        <v/>
      </c>
      <c r="BL258" s="289" t="str">
        <f t="shared" ca="1" si="478"/>
        <v/>
      </c>
      <c r="BM258" s="289" t="str">
        <f t="shared" ca="1" si="479"/>
        <v/>
      </c>
      <c r="BN258" s="289" t="str">
        <f t="shared" ca="1" si="480"/>
        <v/>
      </c>
      <c r="BO258" s="289" t="str">
        <f t="shared" ca="1" si="481"/>
        <v/>
      </c>
      <c r="BP258" s="289"/>
      <c r="BQ258" s="83">
        <f t="shared" ca="1" si="537"/>
        <v>7</v>
      </c>
      <c r="BR258" s="82">
        <f t="shared" ca="1" si="538"/>
        <v>6</v>
      </c>
      <c r="BS258" s="83">
        <f t="shared" ca="1" si="539"/>
        <v>52</v>
      </c>
      <c r="BT258" s="52" t="str">
        <f t="shared" ca="1" si="535"/>
        <v>A61</v>
      </c>
      <c r="BU258" s="51"/>
      <c r="BV258" s="52" t="str">
        <f t="shared" ca="1" si="536"/>
        <v>A61</v>
      </c>
      <c r="BW258" s="84">
        <f ca="1">VLOOKUP($BK$6,INDIRECT($BT258):$BP$861,2,FALSE)</f>
        <v>53</v>
      </c>
      <c r="BX258" s="79" t="str">
        <f t="shared" ca="1" si="515"/>
        <v xml:space="preserve"> Augmented</v>
      </c>
      <c r="BY258" s="78" t="str">
        <f t="shared" ca="1" si="516"/>
        <v>C</v>
      </c>
      <c r="BZ258" s="78" t="str">
        <f t="shared" ca="1" si="517"/>
        <v>C</v>
      </c>
      <c r="CA258" s="78" t="str">
        <f t="shared" ca="1" si="518"/>
        <v>Eb</v>
      </c>
      <c r="CB258" s="78" t="str">
        <f t="shared" ca="1" si="519"/>
        <v>E</v>
      </c>
      <c r="CC258" s="78" t="str">
        <f t="shared" ca="1" si="520"/>
        <v>G</v>
      </c>
      <c r="CD258" s="78" t="str">
        <f t="shared" ca="1" si="521"/>
        <v>Ab</v>
      </c>
      <c r="CE258" s="78" t="str">
        <f t="shared" ca="1" si="522"/>
        <v>B</v>
      </c>
      <c r="CF258" s="78" t="str">
        <f t="shared" ca="1" si="523"/>
        <v/>
      </c>
      <c r="CG258" s="78" t="str">
        <f t="shared" ca="1" si="524"/>
        <v/>
      </c>
      <c r="CH258" s="79" t="str">
        <f t="shared" ca="1" si="525"/>
        <v>C aug</v>
      </c>
      <c r="CI258" s="79" t="str">
        <f t="shared" ca="1" si="526"/>
        <v>Eb aug</v>
      </c>
      <c r="CJ258" s="79" t="str">
        <f t="shared" ca="1" si="527"/>
        <v>E aug</v>
      </c>
      <c r="CK258" s="79" t="str">
        <f t="shared" ca="1" si="528"/>
        <v>G aug</v>
      </c>
      <c r="CL258" s="79" t="str">
        <f t="shared" ca="1" si="529"/>
        <v>Ab aug</v>
      </c>
      <c r="CM258" s="79" t="str">
        <f t="shared" ca="1" si="530"/>
        <v>B aug</v>
      </c>
      <c r="CN258" s="79" t="str">
        <f t="shared" ca="1" si="531"/>
        <v/>
      </c>
      <c r="CO258" s="79" t="str">
        <f t="shared" ca="1" si="532"/>
        <v/>
      </c>
      <c r="CP258" s="80">
        <f t="shared" ca="1" si="533"/>
        <v>33.333333333333329</v>
      </c>
      <c r="CQ258" s="78">
        <f t="shared" ca="1" si="534"/>
        <v>7</v>
      </c>
      <c r="CS258" s="85" t="b">
        <f>ISREF(CQ295)</f>
        <v>1</v>
      </c>
      <c r="CT258" s="93" t="s">
        <v>148</v>
      </c>
      <c r="DA258" s="81">
        <f t="shared" ca="1" si="450"/>
        <v>7</v>
      </c>
      <c r="DB258" s="82">
        <f t="shared" ca="1" si="451"/>
        <v>43</v>
      </c>
      <c r="DC258" s="83">
        <f t="shared" ca="1" si="452"/>
        <v>348</v>
      </c>
      <c r="DD258" s="52" t="str">
        <f t="shared" ca="1" si="448"/>
        <v>A357</v>
      </c>
      <c r="DE258" s="51"/>
      <c r="DF258" s="52" t="str">
        <f t="shared" ca="1" si="449"/>
        <v>A365</v>
      </c>
      <c r="DG258" s="84">
        <f ca="1">VLOOKUP($BK$6,INDIRECT($BT295):$BP$861,2,FALSE)</f>
        <v>357</v>
      </c>
      <c r="DH258" s="79" t="str">
        <f t="shared" ca="1" si="415"/>
        <v>Bebop Dominant</v>
      </c>
      <c r="DI258" s="78" t="str">
        <f t="shared" ca="1" si="416"/>
        <v>F</v>
      </c>
      <c r="DJ258" s="78" t="str">
        <f t="shared" ca="1" si="417"/>
        <v>F</v>
      </c>
      <c r="DK258" s="78" t="str">
        <f t="shared" ca="1" si="418"/>
        <v>G</v>
      </c>
      <c r="DL258" s="78" t="str">
        <f t="shared" ca="1" si="419"/>
        <v>A</v>
      </c>
      <c r="DM258" s="78" t="str">
        <f t="shared" ca="1" si="420"/>
        <v>Bb</v>
      </c>
      <c r="DN258" s="78" t="str">
        <f t="shared" ca="1" si="421"/>
        <v>C</v>
      </c>
      <c r="DO258" s="78" t="str">
        <f t="shared" ca="1" si="422"/>
        <v>D</v>
      </c>
      <c r="DP258" s="78" t="str">
        <f t="shared" ca="1" si="423"/>
        <v>Eb</v>
      </c>
      <c r="DQ258" s="78" t="str">
        <f t="shared" ca="1" si="424"/>
        <v>E</v>
      </c>
      <c r="DR258" s="79" t="str">
        <f t="shared" ca="1" si="425"/>
        <v>F maj</v>
      </c>
      <c r="DS258" s="79" t="str">
        <f t="shared" ca="1" si="426"/>
        <v>G min</v>
      </c>
      <c r="DT258" s="79" t="str">
        <f t="shared" ca="1" si="427"/>
        <v>A dim</v>
      </c>
      <c r="DU258" s="79" t="str">
        <f t="shared" ca="1" si="428"/>
        <v>Bb alt</v>
      </c>
      <c r="DV258" s="79" t="str">
        <f t="shared" ca="1" si="429"/>
        <v>*F sus7</v>
      </c>
      <c r="DW258" s="79" t="str">
        <f t="shared" ca="1" si="430"/>
        <v>*E min7</v>
      </c>
      <c r="DX258" s="79" t="str">
        <f t="shared" ca="1" si="431"/>
        <v>*F7</v>
      </c>
      <c r="DY258" s="79" t="str">
        <f t="shared" ca="1" si="432"/>
        <v>E dim</v>
      </c>
      <c r="DZ258" s="80">
        <f t="shared" ca="1" si="433"/>
        <v>37.5</v>
      </c>
      <c r="EA258" s="78">
        <f t="shared" ca="1" si="434"/>
        <v>7</v>
      </c>
    </row>
    <row r="259" spans="1:131" s="85" customFormat="1" ht="16.2" thickBot="1" x14ac:dyDescent="0.35">
      <c r="A259" s="289" t="str">
        <f t="shared" ca="1" si="398"/>
        <v/>
      </c>
      <c r="B259" s="309">
        <f t="shared" si="404"/>
        <v>251</v>
      </c>
      <c r="C259" s="310" t="s">
        <v>273</v>
      </c>
      <c r="D259" s="309" t="s">
        <v>2</v>
      </c>
      <c r="E259" s="309">
        <v>7</v>
      </c>
      <c r="F259" s="311">
        <v>1</v>
      </c>
      <c r="G259" s="311">
        <v>3</v>
      </c>
      <c r="H259" s="311">
        <v>1</v>
      </c>
      <c r="I259" s="311">
        <v>2</v>
      </c>
      <c r="J259" s="311">
        <v>1</v>
      </c>
      <c r="K259" s="311">
        <v>3</v>
      </c>
      <c r="L259" s="311">
        <v>1</v>
      </c>
      <c r="M259" s="311"/>
      <c r="N259" s="311">
        <f>SUM($F259:G259)</f>
        <v>4</v>
      </c>
      <c r="O259" s="311">
        <f>SUM($F259:H259)</f>
        <v>5</v>
      </c>
      <c r="P259" s="311">
        <f>SUM($F259:I259)</f>
        <v>7</v>
      </c>
      <c r="Q259" s="311">
        <f>SUM($F259:J259)</f>
        <v>8</v>
      </c>
      <c r="R259" s="311">
        <f>SUM($F259:K259)</f>
        <v>11</v>
      </c>
      <c r="S259" s="311">
        <f>SUM($F259:L259)</f>
        <v>12</v>
      </c>
      <c r="T259" s="311"/>
      <c r="U259" s="310"/>
      <c r="V259" s="309" t="str">
        <f t="shared" si="463"/>
        <v>Eb</v>
      </c>
      <c r="W259" s="309" t="str">
        <f t="shared" ca="1" si="464"/>
        <v>E</v>
      </c>
      <c r="X259" s="309" t="str">
        <f t="shared" ca="1" si="486"/>
        <v>G</v>
      </c>
      <c r="Y259" s="309" t="str">
        <f t="shared" ca="1" si="487"/>
        <v>Ab</v>
      </c>
      <c r="Z259" s="309" t="str">
        <f t="shared" ca="1" si="488"/>
        <v>Bb</v>
      </c>
      <c r="AA259" s="309" t="str">
        <f t="shared" ca="1" si="489"/>
        <v>B</v>
      </c>
      <c r="AB259" s="309" t="str">
        <f t="shared" ca="1" si="490"/>
        <v>D</v>
      </c>
      <c r="AC259" s="309"/>
      <c r="AD259" s="310">
        <f t="shared" si="471"/>
        <v>167</v>
      </c>
      <c r="AE259" s="310">
        <f t="shared" ca="1" si="401"/>
        <v>69</v>
      </c>
      <c r="AF259" s="310">
        <f t="shared" ca="1" si="402"/>
        <v>71</v>
      </c>
      <c r="AG259" s="310">
        <f t="shared" ca="1" si="456"/>
        <v>163</v>
      </c>
      <c r="AH259" s="310">
        <f t="shared" ca="1" si="457"/>
        <v>164</v>
      </c>
      <c r="AI259" s="310">
        <f t="shared" ca="1" si="458"/>
        <v>66</v>
      </c>
      <c r="AJ259" s="310">
        <f t="shared" ca="1" si="459"/>
        <v>68</v>
      </c>
      <c r="AK259" s="310"/>
      <c r="AL259" s="294" t="str">
        <f>_xlfn.CONCAT(V259," maj")</f>
        <v>Eb maj</v>
      </c>
      <c r="AM259" s="294" t="str">
        <f ca="1">_xlfn.CONCAT(W259," maj")</f>
        <v>E maj</v>
      </c>
      <c r="AN259" s="294" t="str">
        <f ca="1">_xlfn.CONCAT(X259," min")</f>
        <v>G min</v>
      </c>
      <c r="AO259" s="294" t="str">
        <f ca="1">_xlfn.CONCAT(Y259," min")</f>
        <v>Ab min</v>
      </c>
      <c r="AP259" s="294" t="str">
        <f ca="1">_xlfn.CONCAT(Z259," alt b")</f>
        <v>Bb alt b</v>
      </c>
      <c r="AQ259" s="294" t="str">
        <f ca="1">_xlfn.CONCAT(AA259," aug")</f>
        <v>B aug</v>
      </c>
      <c r="AR259" s="301" t="str">
        <f ca="1">_xlfn.CONCAT("*",W259,"7")</f>
        <v>*E7</v>
      </c>
      <c r="AS259" s="294"/>
      <c r="AT259" s="294" t="str">
        <f t="shared" ca="1" si="492"/>
        <v/>
      </c>
      <c r="AU259" s="294" t="str">
        <f t="shared" ca="1" si="492"/>
        <v/>
      </c>
      <c r="AV259" s="294" t="str">
        <f t="shared" ca="1" si="492"/>
        <v/>
      </c>
      <c r="AW259" s="294">
        <f t="shared" si="492"/>
        <v>1</v>
      </c>
      <c r="AX259" s="294" t="str">
        <f t="shared" ca="1" si="492"/>
        <v/>
      </c>
      <c r="AY259" s="294" t="str">
        <f t="shared" ca="1" si="492"/>
        <v/>
      </c>
      <c r="AZ259" s="294" t="str">
        <f t="shared" ca="1" si="492"/>
        <v/>
      </c>
      <c r="BA259" s="294">
        <f t="shared" ca="1" si="492"/>
        <v>1</v>
      </c>
      <c r="BB259" s="294" t="str">
        <f t="shared" ca="1" si="492"/>
        <v/>
      </c>
      <c r="BC259" s="294" t="str">
        <f t="shared" ca="1" si="492"/>
        <v/>
      </c>
      <c r="BD259" s="294" t="str">
        <f t="shared" ca="1" si="492"/>
        <v/>
      </c>
      <c r="BE259" s="294" t="str">
        <f t="shared" ca="1" si="492"/>
        <v/>
      </c>
      <c r="BF259" s="289">
        <f t="shared" ca="1" si="472"/>
        <v>2</v>
      </c>
      <c r="BG259" s="302">
        <f t="shared" ca="1" si="473"/>
        <v>28.571428571428569</v>
      </c>
      <c r="BH259" s="289" t="str">
        <f t="shared" ca="1" si="474"/>
        <v/>
      </c>
      <c r="BI259" s="289" t="str">
        <f t="shared" ca="1" si="475"/>
        <v/>
      </c>
      <c r="BJ259" s="289" t="str">
        <f t="shared" ca="1" si="476"/>
        <v/>
      </c>
      <c r="BK259" s="289" t="str">
        <f t="shared" ca="1" si="477"/>
        <v/>
      </c>
      <c r="BL259" s="289" t="str">
        <f t="shared" ca="1" si="478"/>
        <v/>
      </c>
      <c r="BM259" s="289" t="str">
        <f t="shared" ca="1" si="479"/>
        <v/>
      </c>
      <c r="BN259" s="289" t="str">
        <f t="shared" ca="1" si="480"/>
        <v/>
      </c>
      <c r="BO259" s="289" t="str">
        <f t="shared" ca="1" si="481"/>
        <v/>
      </c>
      <c r="BP259" s="289"/>
      <c r="BQ259" s="83">
        <f t="shared" ca="1" si="537"/>
        <v>7</v>
      </c>
      <c r="BR259" s="82">
        <f t="shared" ca="1" si="538"/>
        <v>7</v>
      </c>
      <c r="BS259" s="83">
        <f t="shared" ca="1" si="539"/>
        <v>53</v>
      </c>
      <c r="BT259" s="52" t="str">
        <f t="shared" ca="1" si="535"/>
        <v>A62</v>
      </c>
      <c r="BU259" s="51"/>
      <c r="BV259" s="52" t="str">
        <f t="shared" ca="1" si="536"/>
        <v>A68</v>
      </c>
      <c r="BW259" s="84">
        <f ca="1">VLOOKUP($BK$6,INDIRECT($BT259):$BP$861,2,FALSE)</f>
        <v>60</v>
      </c>
      <c r="BX259" s="79" t="str">
        <f t="shared" ca="1" si="515"/>
        <v>Muslim</v>
      </c>
      <c r="BY259" s="78" t="str">
        <f t="shared" ca="1" si="516"/>
        <v>C</v>
      </c>
      <c r="BZ259" s="78" t="str">
        <f t="shared" ca="1" si="517"/>
        <v>C</v>
      </c>
      <c r="CA259" s="78" t="str">
        <f t="shared" ca="1" si="518"/>
        <v>Db</v>
      </c>
      <c r="CB259" s="78" t="str">
        <f t="shared" ca="1" si="519"/>
        <v>Eb</v>
      </c>
      <c r="CC259" s="78" t="str">
        <f t="shared" ca="1" si="520"/>
        <v>F</v>
      </c>
      <c r="CD259" s="78" t="str">
        <f t="shared" ca="1" si="521"/>
        <v>Ab</v>
      </c>
      <c r="CE259" s="78" t="str">
        <f t="shared" ca="1" si="522"/>
        <v>B</v>
      </c>
      <c r="CF259" s="78" t="str">
        <f t="shared" ca="1" si="523"/>
        <v/>
      </c>
      <c r="CG259" s="78" t="str">
        <f t="shared" ca="1" si="524"/>
        <v/>
      </c>
      <c r="CH259" s="79" t="str">
        <f t="shared" ca="1" si="525"/>
        <v>*Ab maj</v>
      </c>
      <c r="CI259" s="79" t="str">
        <f t="shared" ca="1" si="526"/>
        <v>Db7</v>
      </c>
      <c r="CJ259" s="79" t="str">
        <f t="shared" ca="1" si="527"/>
        <v>*Ab maj</v>
      </c>
      <c r="CK259" s="79" t="str">
        <f t="shared" ca="1" si="528"/>
        <v>*Db7</v>
      </c>
      <c r="CL259" s="79" t="str">
        <f t="shared" ca="1" si="529"/>
        <v>Ab maj</v>
      </c>
      <c r="CM259" s="79" t="str">
        <f t="shared" ca="1" si="530"/>
        <v>B alt b -or- *Db7</v>
      </c>
      <c r="CN259" s="79" t="str">
        <f t="shared" ca="1" si="531"/>
        <v/>
      </c>
      <c r="CO259" s="79" t="str">
        <f t="shared" ca="1" si="532"/>
        <v/>
      </c>
      <c r="CP259" s="80">
        <f t="shared" ca="1" si="533"/>
        <v>40</v>
      </c>
      <c r="CQ259" s="78">
        <f t="shared" ca="1" si="534"/>
        <v>7</v>
      </c>
      <c r="CS259" s="85" t="e">
        <f ca="1">isvalue(CQ296)</f>
        <v>#NAME?</v>
      </c>
      <c r="CT259" s="93" t="s">
        <v>149</v>
      </c>
      <c r="DA259" s="81">
        <f t="shared" ca="1" si="450"/>
        <v>7</v>
      </c>
      <c r="DB259" s="82">
        <f t="shared" ca="1" si="451"/>
        <v>44</v>
      </c>
      <c r="DC259" s="83">
        <f t="shared" ca="1" si="452"/>
        <v>357</v>
      </c>
      <c r="DD259" s="52" t="str">
        <f t="shared" ca="1" si="448"/>
        <v>A366</v>
      </c>
      <c r="DE259" s="51"/>
      <c r="DF259" s="52" t="str">
        <f t="shared" ca="1" si="449"/>
        <v>A366</v>
      </c>
      <c r="DG259" s="84">
        <f ca="1">VLOOKUP($BK$6,INDIRECT($BT296):$BP$861,2,FALSE)</f>
        <v>358</v>
      </c>
      <c r="DH259" s="79" t="str">
        <f t="shared" ca="1" si="415"/>
        <v>Bebop Dorian</v>
      </c>
      <c r="DI259" s="78" t="str">
        <f t="shared" ca="1" si="416"/>
        <v>F</v>
      </c>
      <c r="DJ259" s="78" t="str">
        <f t="shared" ca="1" si="417"/>
        <v>F</v>
      </c>
      <c r="DK259" s="78" t="str">
        <f t="shared" ca="1" si="418"/>
        <v>G</v>
      </c>
      <c r="DL259" s="78" t="str">
        <f t="shared" ca="1" si="419"/>
        <v>Ab</v>
      </c>
      <c r="DM259" s="78" t="str">
        <f t="shared" ca="1" si="420"/>
        <v>A</v>
      </c>
      <c r="DN259" s="78" t="str">
        <f t="shared" ca="1" si="421"/>
        <v>Bb</v>
      </c>
      <c r="DO259" s="78" t="str">
        <f t="shared" ca="1" si="422"/>
        <v>C</v>
      </c>
      <c r="DP259" s="78" t="str">
        <f t="shared" ca="1" si="423"/>
        <v>D</v>
      </c>
      <c r="DQ259" s="78" t="str">
        <f t="shared" ca="1" si="424"/>
        <v>Eb</v>
      </c>
      <c r="DR259" s="79" t="str">
        <f t="shared" ca="1" si="425"/>
        <v>F dim</v>
      </c>
      <c r="DS259" s="79" t="str">
        <f t="shared" ca="1" si="426"/>
        <v>*A min7</v>
      </c>
      <c r="DT259" s="79" t="str">
        <f t="shared" ca="1" si="427"/>
        <v>*Bb7</v>
      </c>
      <c r="DU259" s="79" t="str">
        <f t="shared" ca="1" si="428"/>
        <v>A dim</v>
      </c>
      <c r="DV259" s="79" t="str">
        <f t="shared" ca="1" si="429"/>
        <v>Bb maj</v>
      </c>
      <c r="DW259" s="79" t="str">
        <f t="shared" ca="1" si="430"/>
        <v>C min</v>
      </c>
      <c r="DX259" s="79" t="str">
        <f t="shared" ca="1" si="431"/>
        <v>D dim</v>
      </c>
      <c r="DY259" s="79" t="str">
        <f t="shared" ca="1" si="432"/>
        <v>Eb alt b</v>
      </c>
      <c r="DZ259" s="80">
        <f t="shared" ca="1" si="433"/>
        <v>37.5</v>
      </c>
      <c r="EA259" s="78">
        <f t="shared" ca="1" si="434"/>
        <v>7</v>
      </c>
    </row>
    <row r="260" spans="1:131" s="85" customFormat="1" ht="16.2" thickBot="1" x14ac:dyDescent="0.35">
      <c r="A260" s="289" t="str">
        <f t="shared" ca="1" si="398"/>
        <v/>
      </c>
      <c r="B260" s="309">
        <f t="shared" si="404"/>
        <v>252</v>
      </c>
      <c r="C260" s="310" t="s">
        <v>32</v>
      </c>
      <c r="D260" s="309" t="s">
        <v>2</v>
      </c>
      <c r="E260" s="309">
        <v>7</v>
      </c>
      <c r="F260" s="311">
        <v>2</v>
      </c>
      <c r="G260" s="311">
        <v>1</v>
      </c>
      <c r="H260" s="311">
        <v>2</v>
      </c>
      <c r="I260" s="311">
        <v>2</v>
      </c>
      <c r="J260" s="311">
        <v>2</v>
      </c>
      <c r="K260" s="311">
        <v>2</v>
      </c>
      <c r="L260" s="311">
        <v>1</v>
      </c>
      <c r="M260" s="311"/>
      <c r="N260" s="311">
        <f>SUM($F260:G260)</f>
        <v>3</v>
      </c>
      <c r="O260" s="311">
        <f>SUM($F260:H260)</f>
        <v>5</v>
      </c>
      <c r="P260" s="311">
        <f>SUM($F260:I260)</f>
        <v>7</v>
      </c>
      <c r="Q260" s="311">
        <f>SUM($F260:J260)</f>
        <v>9</v>
      </c>
      <c r="R260" s="311">
        <f>SUM($F260:K260)</f>
        <v>11</v>
      </c>
      <c r="S260" s="311">
        <f>SUM($F260:L260)</f>
        <v>12</v>
      </c>
      <c r="T260" s="311"/>
      <c r="U260" s="310"/>
      <c r="V260" s="309" t="str">
        <f t="shared" si="463"/>
        <v>Eb</v>
      </c>
      <c r="W260" s="309" t="str">
        <f t="shared" ca="1" si="464"/>
        <v>F</v>
      </c>
      <c r="X260" s="309" t="str">
        <f t="shared" ca="1" si="486"/>
        <v>Gb</v>
      </c>
      <c r="Y260" s="309" t="str">
        <f t="shared" ca="1" si="487"/>
        <v>Ab</v>
      </c>
      <c r="Z260" s="309" t="str">
        <f t="shared" ca="1" si="488"/>
        <v>Bb</v>
      </c>
      <c r="AA260" s="309" t="str">
        <f t="shared" ca="1" si="489"/>
        <v>C</v>
      </c>
      <c r="AB260" s="309" t="str">
        <f t="shared" ca="1" si="490"/>
        <v>D</v>
      </c>
      <c r="AC260" s="309"/>
      <c r="AD260" s="310">
        <f t="shared" si="471"/>
        <v>167</v>
      </c>
      <c r="AE260" s="310">
        <f t="shared" ca="1" si="401"/>
        <v>70</v>
      </c>
      <c r="AF260" s="310">
        <f t="shared" ca="1" si="402"/>
        <v>169</v>
      </c>
      <c r="AG260" s="310">
        <f t="shared" ca="1" si="456"/>
        <v>163</v>
      </c>
      <c r="AH260" s="310">
        <f t="shared" ca="1" si="457"/>
        <v>164</v>
      </c>
      <c r="AI260" s="310">
        <f t="shared" ca="1" si="458"/>
        <v>67</v>
      </c>
      <c r="AJ260" s="310">
        <f t="shared" ca="1" si="459"/>
        <v>68</v>
      </c>
      <c r="AK260" s="310"/>
      <c r="AL260" s="294" t="str">
        <f>_xlfn.CONCAT(V260," min")</f>
        <v>Eb min</v>
      </c>
      <c r="AM260" s="294" t="str">
        <f ca="1">_xlfn.CONCAT(W260," min")</f>
        <v>F min</v>
      </c>
      <c r="AN260" s="294" t="str">
        <f ca="1">_xlfn.CONCAT(X260," aug")</f>
        <v>Gb aug</v>
      </c>
      <c r="AO260" s="294" t="str">
        <f ca="1">_xlfn.CONCAT(Y260," maj")</f>
        <v>Ab maj</v>
      </c>
      <c r="AP260" s="294" t="str">
        <f ca="1">_xlfn.CONCAT(Z260," maj")</f>
        <v>Bb maj</v>
      </c>
      <c r="AQ260" s="294" t="str">
        <f ca="1">_xlfn.CONCAT(AA260," dim")</f>
        <v>C dim</v>
      </c>
      <c r="AR260" s="294" t="str">
        <f ca="1">_xlfn.CONCAT(AB260," dim")</f>
        <v>D dim</v>
      </c>
      <c r="AS260" s="294"/>
      <c r="AT260" s="294" t="str">
        <f t="shared" ca="1" si="492"/>
        <v/>
      </c>
      <c r="AU260" s="294" t="str">
        <f t="shared" ca="1" si="492"/>
        <v/>
      </c>
      <c r="AV260" s="294" t="str">
        <f t="shared" ca="1" si="492"/>
        <v/>
      </c>
      <c r="AW260" s="294">
        <f t="shared" si="492"/>
        <v>1</v>
      </c>
      <c r="AX260" s="294" t="str">
        <f t="shared" ca="1" si="492"/>
        <v/>
      </c>
      <c r="AY260" s="294">
        <f t="shared" ca="1" si="492"/>
        <v>1</v>
      </c>
      <c r="AZ260" s="294" t="str">
        <f t="shared" ca="1" si="492"/>
        <v/>
      </c>
      <c r="BA260" s="294" t="str">
        <f t="shared" ca="1" si="492"/>
        <v/>
      </c>
      <c r="BB260" s="294" t="str">
        <f t="shared" ca="1" si="492"/>
        <v/>
      </c>
      <c r="BC260" s="294" t="str">
        <f t="shared" ca="1" si="492"/>
        <v/>
      </c>
      <c r="BD260" s="294" t="str">
        <f t="shared" ca="1" si="492"/>
        <v/>
      </c>
      <c r="BE260" s="294" t="str">
        <f t="shared" ca="1" si="492"/>
        <v/>
      </c>
      <c r="BF260" s="289">
        <f t="shared" ca="1" si="472"/>
        <v>2</v>
      </c>
      <c r="BG260" s="302">
        <f t="shared" ca="1" si="473"/>
        <v>28.571428571428569</v>
      </c>
      <c r="BH260" s="289" t="str">
        <f t="shared" ca="1" si="474"/>
        <v/>
      </c>
      <c r="BI260" s="289" t="str">
        <f t="shared" ca="1" si="475"/>
        <v/>
      </c>
      <c r="BJ260" s="289" t="str">
        <f t="shared" ca="1" si="476"/>
        <v/>
      </c>
      <c r="BK260" s="289" t="str">
        <f t="shared" ca="1" si="477"/>
        <v/>
      </c>
      <c r="BL260" s="289" t="str">
        <f t="shared" ca="1" si="478"/>
        <v/>
      </c>
      <c r="BM260" s="289" t="str">
        <f t="shared" ca="1" si="479"/>
        <v/>
      </c>
      <c r="BN260" s="289" t="str">
        <f t="shared" ca="1" si="480"/>
        <v/>
      </c>
      <c r="BO260" s="289" t="str">
        <f t="shared" ca="1" si="481"/>
        <v/>
      </c>
      <c r="BP260" s="289"/>
      <c r="BQ260" s="83">
        <f t="shared" ca="1" si="537"/>
        <v>7</v>
      </c>
      <c r="BR260" s="82">
        <f t="shared" ca="1" si="538"/>
        <v>8</v>
      </c>
      <c r="BS260" s="83">
        <f t="shared" ca="1" si="539"/>
        <v>60</v>
      </c>
      <c r="BT260" s="52" t="str">
        <f t="shared" ca="1" si="535"/>
        <v>A69</v>
      </c>
      <c r="BU260" s="51"/>
      <c r="BV260" s="52" t="str">
        <f t="shared" ca="1" si="536"/>
        <v>A69</v>
      </c>
      <c r="BW260" s="84">
        <f ca="1">VLOOKUP($BK$6,INDIRECT($BT260):$BP$861,2,FALSE)</f>
        <v>61</v>
      </c>
      <c r="BX260" s="79" t="str">
        <f t="shared" ca="1" si="515"/>
        <v>Turkish</v>
      </c>
      <c r="BY260" s="78" t="str">
        <f t="shared" ca="1" si="516"/>
        <v>C</v>
      </c>
      <c r="BZ260" s="78" t="str">
        <f t="shared" ca="1" si="517"/>
        <v>C</v>
      </c>
      <c r="CA260" s="78" t="str">
        <f t="shared" ca="1" si="518"/>
        <v>Db</v>
      </c>
      <c r="CB260" s="78" t="str">
        <f t="shared" ca="1" si="519"/>
        <v>Eb</v>
      </c>
      <c r="CC260" s="78" t="str">
        <f t="shared" ca="1" si="520"/>
        <v>F</v>
      </c>
      <c r="CD260" s="78" t="str">
        <f t="shared" ca="1" si="521"/>
        <v>A</v>
      </c>
      <c r="CE260" s="78" t="str">
        <f t="shared" ca="1" si="522"/>
        <v>B</v>
      </c>
      <c r="CF260" s="78" t="str">
        <f t="shared" ca="1" si="523"/>
        <v/>
      </c>
      <c r="CG260" s="78" t="str">
        <f t="shared" ca="1" si="524"/>
        <v/>
      </c>
      <c r="CH260" s="79" t="str">
        <f t="shared" ca="1" si="525"/>
        <v>C6 -or- *A min</v>
      </c>
      <c r="CI260" s="79" t="str">
        <f t="shared" ca="1" si="526"/>
        <v>Db7</v>
      </c>
      <c r="CJ260" s="79" t="str">
        <f t="shared" ca="1" si="527"/>
        <v>*A dim</v>
      </c>
      <c r="CK260" s="79" t="str">
        <f t="shared" ca="1" si="528"/>
        <v>*Db7</v>
      </c>
      <c r="CL260" s="79" t="str">
        <f t="shared" ca="1" si="529"/>
        <v>A dim</v>
      </c>
      <c r="CM260" s="79" t="str">
        <f t="shared" ca="1" si="530"/>
        <v>B alt b -or- *Db7</v>
      </c>
      <c r="CN260" s="79" t="str">
        <f t="shared" ca="1" si="531"/>
        <v/>
      </c>
      <c r="CO260" s="79" t="str">
        <f t="shared" ca="1" si="532"/>
        <v/>
      </c>
      <c r="CP260" s="80">
        <f t="shared" ca="1" si="533"/>
        <v>40</v>
      </c>
      <c r="CQ260" s="78">
        <f t="shared" ca="1" si="534"/>
        <v>7</v>
      </c>
      <c r="CS260" s="85" t="e">
        <f ca="1">IfREF(CQ297)</f>
        <v>#NAME?</v>
      </c>
      <c r="CT260" s="93" t="s">
        <v>150</v>
      </c>
      <c r="DA260" s="81">
        <f t="shared" ca="1" si="450"/>
        <v>7</v>
      </c>
      <c r="DB260" s="82">
        <f t="shared" ca="1" si="451"/>
        <v>45</v>
      </c>
      <c r="DC260" s="83">
        <f t="shared" ca="1" si="452"/>
        <v>358</v>
      </c>
      <c r="DD260" s="52" t="str">
        <f t="shared" ca="1" si="448"/>
        <v>A367</v>
      </c>
      <c r="DE260" s="51"/>
      <c r="DF260" s="52" t="str">
        <f t="shared" ca="1" si="449"/>
        <v>A369</v>
      </c>
      <c r="DG260" s="84">
        <f ca="1">VLOOKUP($BK$6,INDIRECT($BT297):$BP$861,2,FALSE)</f>
        <v>361</v>
      </c>
      <c r="DH260" s="79" t="str">
        <f t="shared" ca="1" si="415"/>
        <v>Bebop Harmonic Minor</v>
      </c>
      <c r="DI260" s="78" t="str">
        <f t="shared" ca="1" si="416"/>
        <v>F</v>
      </c>
      <c r="DJ260" s="78" t="str">
        <f t="shared" ca="1" si="417"/>
        <v>F</v>
      </c>
      <c r="DK260" s="78" t="str">
        <f t="shared" ca="1" si="418"/>
        <v>G</v>
      </c>
      <c r="DL260" s="78" t="str">
        <f t="shared" ca="1" si="419"/>
        <v>Ab</v>
      </c>
      <c r="DM260" s="78" t="str">
        <f t="shared" ca="1" si="420"/>
        <v>Bb</v>
      </c>
      <c r="DN260" s="78" t="str">
        <f t="shared" ca="1" si="421"/>
        <v>C</v>
      </c>
      <c r="DO260" s="78" t="str">
        <f t="shared" ca="1" si="422"/>
        <v>Db</v>
      </c>
      <c r="DP260" s="78" t="str">
        <f t="shared" ca="1" si="423"/>
        <v>Eb</v>
      </c>
      <c r="DQ260" s="78" t="str">
        <f t="shared" ca="1" si="424"/>
        <v>E</v>
      </c>
      <c r="DR260" s="79" t="str">
        <f t="shared" ca="1" si="425"/>
        <v>F min</v>
      </c>
      <c r="DS260" s="79" t="str">
        <f t="shared" ca="1" si="426"/>
        <v>G dim</v>
      </c>
      <c r="DT260" s="79" t="str">
        <f t="shared" ca="1" si="427"/>
        <v>Ab maj</v>
      </c>
      <c r="DU260" s="79" t="str">
        <f t="shared" ca="1" si="428"/>
        <v>Bb dim</v>
      </c>
      <c r="DV260" s="79" t="str">
        <f t="shared" ca="1" si="429"/>
        <v>C min4</v>
      </c>
      <c r="DW260" s="79" t="str">
        <f t="shared" ca="1" si="430"/>
        <v>Db dim</v>
      </c>
      <c r="DX260" s="79" t="str">
        <f t="shared" ca="1" si="431"/>
        <v>Eb sus2/4 - or - *F min7</v>
      </c>
      <c r="DY260" s="79" t="str">
        <f t="shared" ca="1" si="432"/>
        <v>E dim</v>
      </c>
      <c r="DZ260" s="80">
        <f t="shared" ca="1" si="433"/>
        <v>37.5</v>
      </c>
      <c r="EA260" s="78">
        <f t="shared" ca="1" si="434"/>
        <v>7</v>
      </c>
    </row>
    <row r="261" spans="1:131" s="85" customFormat="1" ht="16.2" thickBot="1" x14ac:dyDescent="0.35">
      <c r="A261" s="289">
        <f t="shared" ca="1" si="398"/>
        <v>6</v>
      </c>
      <c r="B261" s="309">
        <f t="shared" si="404"/>
        <v>253</v>
      </c>
      <c r="C261" s="310" t="s">
        <v>33</v>
      </c>
      <c r="D261" s="309" t="s">
        <v>2</v>
      </c>
      <c r="E261" s="309">
        <v>7</v>
      </c>
      <c r="F261" s="311">
        <v>2</v>
      </c>
      <c r="G261" s="311">
        <v>2</v>
      </c>
      <c r="H261" s="311">
        <v>1</v>
      </c>
      <c r="I261" s="311">
        <v>1</v>
      </c>
      <c r="J261" s="311">
        <v>2</v>
      </c>
      <c r="K261" s="311">
        <v>2</v>
      </c>
      <c r="L261" s="311">
        <v>2</v>
      </c>
      <c r="M261" s="311"/>
      <c r="N261" s="311">
        <f>SUM($F261:G261)</f>
        <v>4</v>
      </c>
      <c r="O261" s="311">
        <f>SUM($F261:H261)</f>
        <v>5</v>
      </c>
      <c r="P261" s="311">
        <f>SUM($F261:I261)</f>
        <v>6</v>
      </c>
      <c r="Q261" s="311">
        <f>SUM($F261:J261)</f>
        <v>8</v>
      </c>
      <c r="R261" s="311">
        <f>SUM($F261:K261)</f>
        <v>10</v>
      </c>
      <c r="S261" s="311">
        <f>SUM($F261:L261)</f>
        <v>12</v>
      </c>
      <c r="T261" s="311"/>
      <c r="U261" s="310"/>
      <c r="V261" s="309" t="str">
        <f t="shared" si="463"/>
        <v>Eb</v>
      </c>
      <c r="W261" s="309" t="str">
        <f t="shared" ca="1" si="464"/>
        <v>F</v>
      </c>
      <c r="X261" s="309" t="str">
        <f t="shared" ca="1" si="486"/>
        <v>G</v>
      </c>
      <c r="Y261" s="309" t="str">
        <f t="shared" ca="1" si="487"/>
        <v>Ab</v>
      </c>
      <c r="Z261" s="309" t="str">
        <f t="shared" ca="1" si="488"/>
        <v>A</v>
      </c>
      <c r="AA261" s="309" t="str">
        <f t="shared" ca="1" si="489"/>
        <v>B</v>
      </c>
      <c r="AB261" s="309" t="str">
        <f t="shared" ca="1" si="490"/>
        <v>Db</v>
      </c>
      <c r="AC261" s="309"/>
      <c r="AD261" s="310">
        <f t="shared" si="471"/>
        <v>167</v>
      </c>
      <c r="AE261" s="310">
        <f t="shared" ca="1" si="401"/>
        <v>70</v>
      </c>
      <c r="AF261" s="310">
        <f t="shared" ca="1" si="402"/>
        <v>71</v>
      </c>
      <c r="AG261" s="310">
        <f t="shared" ca="1" si="456"/>
        <v>163</v>
      </c>
      <c r="AH261" s="310">
        <f t="shared" ca="1" si="457"/>
        <v>65</v>
      </c>
      <c r="AI261" s="310">
        <f t="shared" ca="1" si="458"/>
        <v>66</v>
      </c>
      <c r="AJ261" s="310">
        <f t="shared" ca="1" si="459"/>
        <v>166</v>
      </c>
      <c r="AK261" s="310"/>
      <c r="AL261" s="294" t="str">
        <f>_xlfn.CONCAT(V261," alt b")</f>
        <v>Eb alt b</v>
      </c>
      <c r="AM261" s="294" t="str">
        <f ca="1">_xlfn.CONCAT(W261," dim")</f>
        <v>F dim</v>
      </c>
      <c r="AN261" s="301" t="str">
        <f ca="1">_xlfn.CONCAT("*",Z261,"7")</f>
        <v>*A7</v>
      </c>
      <c r="AO261" s="294" t="str">
        <f ca="1">_xlfn.CONCAT(Y261," min")</f>
        <v>Ab min</v>
      </c>
      <c r="AP261" s="294" t="str">
        <f ca="1">_xlfn.CONCAT(Z261," aug")</f>
        <v>A aug</v>
      </c>
      <c r="AQ261" s="294" t="str">
        <f ca="1">_xlfn.CONCAT(AA261," aug")</f>
        <v>B aug</v>
      </c>
      <c r="AR261" s="294" t="str">
        <f ca="1">_xlfn.CONCAT(AB261," maj")</f>
        <v>Db maj</v>
      </c>
      <c r="AS261" s="294"/>
      <c r="AT261" s="294" t="str">
        <f t="shared" ca="1" si="492"/>
        <v/>
      </c>
      <c r="AU261" s="294" t="str">
        <f t="shared" ca="1" si="492"/>
        <v/>
      </c>
      <c r="AV261" s="294" t="str">
        <f t="shared" ca="1" si="492"/>
        <v/>
      </c>
      <c r="AW261" s="294">
        <f t="shared" si="492"/>
        <v>1</v>
      </c>
      <c r="AX261" s="294" t="str">
        <f t="shared" ca="1" si="492"/>
        <v/>
      </c>
      <c r="AY261" s="294">
        <f t="shared" ca="1" si="492"/>
        <v>1</v>
      </c>
      <c r="AZ261" s="294" t="str">
        <f t="shared" ca="1" si="492"/>
        <v/>
      </c>
      <c r="BA261" s="294">
        <f t="shared" ca="1" si="492"/>
        <v>1</v>
      </c>
      <c r="BB261" s="294" t="str">
        <f t="shared" ca="1" si="492"/>
        <v/>
      </c>
      <c r="BC261" s="294" t="str">
        <f t="shared" ca="1" si="492"/>
        <v/>
      </c>
      <c r="BD261" s="294" t="str">
        <f t="shared" ca="1" si="492"/>
        <v/>
      </c>
      <c r="BE261" s="294" t="str">
        <f t="shared" ca="1" si="492"/>
        <v/>
      </c>
      <c r="BF261" s="289">
        <f t="shared" ca="1" si="472"/>
        <v>3</v>
      </c>
      <c r="BG261" s="302">
        <f t="shared" ca="1" si="473"/>
        <v>42.857142857142854</v>
      </c>
      <c r="BH261" s="289">
        <f t="shared" ca="1" si="474"/>
        <v>6</v>
      </c>
      <c r="BI261" s="289" t="str">
        <f t="shared" ca="1" si="475"/>
        <v/>
      </c>
      <c r="BJ261" s="289" t="str">
        <f t="shared" ca="1" si="476"/>
        <v/>
      </c>
      <c r="BK261" s="289" t="str">
        <f t="shared" ca="1" si="477"/>
        <v/>
      </c>
      <c r="BL261" s="289" t="str">
        <f t="shared" ca="1" si="478"/>
        <v/>
      </c>
      <c r="BM261" s="289" t="str">
        <f t="shared" ca="1" si="479"/>
        <v/>
      </c>
      <c r="BN261" s="289">
        <f t="shared" ca="1" si="480"/>
        <v>1</v>
      </c>
      <c r="BO261" s="289" t="str">
        <f t="shared" ca="1" si="481"/>
        <v/>
      </c>
      <c r="BP261" s="289"/>
      <c r="BQ261" s="83">
        <f t="shared" ca="1" si="537"/>
        <v>7</v>
      </c>
      <c r="BR261" s="82">
        <f t="shared" ca="1" si="538"/>
        <v>9</v>
      </c>
      <c r="BS261" s="83">
        <f t="shared" ca="1" si="539"/>
        <v>61</v>
      </c>
      <c r="BT261" s="52" t="str">
        <f t="shared" ca="1" si="535"/>
        <v>A70</v>
      </c>
      <c r="BU261" s="51"/>
      <c r="BV261" s="52" t="str">
        <f t="shared" ca="1" si="536"/>
        <v>A72</v>
      </c>
      <c r="BW261" s="84">
        <f ca="1">VLOOKUP($BK$6,INDIRECT($BT261):$BP$861,2,FALSE)</f>
        <v>64</v>
      </c>
      <c r="BX261" s="79" t="str">
        <f t="shared" ca="1" si="515"/>
        <v>Balinese (or Pelog)</v>
      </c>
      <c r="BY261" s="78" t="str">
        <f t="shared" ca="1" si="516"/>
        <v>C</v>
      </c>
      <c r="BZ261" s="78" t="str">
        <f t="shared" ca="1" si="517"/>
        <v>C</v>
      </c>
      <c r="CA261" s="78" t="str">
        <f t="shared" ca="1" si="518"/>
        <v>Db</v>
      </c>
      <c r="CB261" s="78" t="str">
        <f t="shared" ca="1" si="519"/>
        <v>Eb</v>
      </c>
      <c r="CC261" s="78" t="str">
        <f t="shared" ca="1" si="520"/>
        <v>G</v>
      </c>
      <c r="CD261" s="78" t="str">
        <f t="shared" ca="1" si="521"/>
        <v>Ab</v>
      </c>
      <c r="CE261" s="78" t="str">
        <f t="shared" ca="1" si="522"/>
        <v/>
      </c>
      <c r="CF261" s="78" t="str">
        <f t="shared" ca="1" si="523"/>
        <v/>
      </c>
      <c r="CG261" s="78" t="str">
        <f t="shared" ca="1" si="524"/>
        <v/>
      </c>
      <c r="CH261" s="79" t="str">
        <f t="shared" ca="1" si="525"/>
        <v>*Ab maj</v>
      </c>
      <c r="CI261" s="79" t="str">
        <f t="shared" ca="1" si="526"/>
        <v>*C sus b2</v>
      </c>
      <c r="CJ261" s="79" t="str">
        <f t="shared" ca="1" si="527"/>
        <v>Eb sus4/7</v>
      </c>
      <c r="CK261" s="79" t="str">
        <f t="shared" ca="1" si="528"/>
        <v>*C min</v>
      </c>
      <c r="CL261" s="79" t="str">
        <f t="shared" ca="1" si="529"/>
        <v>Ab sus4/M7</v>
      </c>
      <c r="CM261" s="79" t="str">
        <f t="shared" ca="1" si="530"/>
        <v/>
      </c>
      <c r="CN261" s="79" t="str">
        <f t="shared" ca="1" si="531"/>
        <v/>
      </c>
      <c r="CO261" s="79" t="str">
        <f t="shared" ca="1" si="532"/>
        <v/>
      </c>
      <c r="CP261" s="80">
        <f t="shared" ca="1" si="533"/>
        <v>40</v>
      </c>
      <c r="CQ261" s="78">
        <f t="shared" ca="1" si="534"/>
        <v>7</v>
      </c>
      <c r="CS261" s="85" t="e">
        <f ca="1">ifvalue(CQ298)</f>
        <v>#NAME?</v>
      </c>
      <c r="CT261" s="93" t="s">
        <v>151</v>
      </c>
      <c r="DA261" s="81">
        <f t="shared" ca="1" si="450"/>
        <v>7</v>
      </c>
      <c r="DB261" s="82">
        <f t="shared" ca="1" si="451"/>
        <v>46</v>
      </c>
      <c r="DC261" s="83">
        <f t="shared" ca="1" si="452"/>
        <v>361</v>
      </c>
      <c r="DD261" s="52" t="str">
        <f t="shared" ca="1" si="448"/>
        <v>A370</v>
      </c>
      <c r="DE261" s="51"/>
      <c r="DF261" s="52" t="str">
        <f t="shared" ca="1" si="449"/>
        <v>A413</v>
      </c>
      <c r="DG261" s="84">
        <f ca="1">VLOOKUP($BK$6,INDIRECT($BT298):$BP$861,2,FALSE)</f>
        <v>405</v>
      </c>
      <c r="DH261" s="79" t="str">
        <f t="shared" ca="1" si="415"/>
        <v>Blues</v>
      </c>
      <c r="DI261" s="78" t="str">
        <f t="shared" ca="1" si="416"/>
        <v>F</v>
      </c>
      <c r="DJ261" s="78" t="str">
        <f t="shared" ca="1" si="417"/>
        <v>F</v>
      </c>
      <c r="DK261" s="78" t="str">
        <f t="shared" ca="1" si="418"/>
        <v>Ab</v>
      </c>
      <c r="DL261" s="78" t="str">
        <f t="shared" ca="1" si="419"/>
        <v>Bb</v>
      </c>
      <c r="DM261" s="78" t="str">
        <f t="shared" ca="1" si="420"/>
        <v>B</v>
      </c>
      <c r="DN261" s="78" t="str">
        <f t="shared" ca="1" si="421"/>
        <v>C</v>
      </c>
      <c r="DO261" s="78" t="str">
        <f t="shared" ca="1" si="422"/>
        <v>Eb</v>
      </c>
      <c r="DP261" s="78" t="str">
        <f t="shared" ca="1" si="423"/>
        <v/>
      </c>
      <c r="DQ261" s="78" t="str">
        <f t="shared" ca="1" si="424"/>
        <v/>
      </c>
      <c r="DR261" s="79" t="str">
        <f t="shared" ca="1" si="425"/>
        <v>F sus4</v>
      </c>
      <c r="DS261" s="79" t="str">
        <f t="shared" ca="1" si="426"/>
        <v>Ab min</v>
      </c>
      <c r="DT261" s="79" t="str">
        <f t="shared" ca="1" si="427"/>
        <v>Bb sus2</v>
      </c>
      <c r="DU261" s="79" t="str">
        <f t="shared" ca="1" si="428"/>
        <v>*Ab min</v>
      </c>
      <c r="DV261" s="79" t="str">
        <f t="shared" ca="1" si="429"/>
        <v>C sus4/7</v>
      </c>
      <c r="DW261" s="79" t="str">
        <f t="shared" ca="1" si="430"/>
        <v>Eb sus4</v>
      </c>
      <c r="DX261" s="79" t="str">
        <f t="shared" ca="1" si="431"/>
        <v/>
      </c>
      <c r="DY261" s="79" t="str">
        <f t="shared" ca="1" si="432"/>
        <v/>
      </c>
      <c r="DZ261" s="80">
        <f t="shared" ca="1" si="433"/>
        <v>33.333333333333329</v>
      </c>
      <c r="EA261" s="78">
        <f t="shared" ca="1" si="434"/>
        <v>7</v>
      </c>
    </row>
    <row r="262" spans="1:131" s="85" customFormat="1" ht="16.2" thickBot="1" x14ac:dyDescent="0.35">
      <c r="A262" s="289" t="str">
        <f t="shared" ca="1" si="398"/>
        <v/>
      </c>
      <c r="B262" s="309">
        <f t="shared" si="404"/>
        <v>254</v>
      </c>
      <c r="C262" s="310" t="s">
        <v>34</v>
      </c>
      <c r="D262" s="309" t="s">
        <v>2</v>
      </c>
      <c r="E262" s="309">
        <v>7</v>
      </c>
      <c r="F262" s="311">
        <v>1</v>
      </c>
      <c r="G262" s="311">
        <v>3</v>
      </c>
      <c r="H262" s="311">
        <v>2</v>
      </c>
      <c r="I262" s="311">
        <v>2</v>
      </c>
      <c r="J262" s="311">
        <v>2</v>
      </c>
      <c r="K262" s="311">
        <v>1</v>
      </c>
      <c r="L262" s="311">
        <v>1</v>
      </c>
      <c r="M262" s="311"/>
      <c r="N262" s="311">
        <f>SUM($F262:G262)</f>
        <v>4</v>
      </c>
      <c r="O262" s="311">
        <f>SUM($F262:H262)</f>
        <v>6</v>
      </c>
      <c r="P262" s="311">
        <f>SUM($F262:I262)</f>
        <v>8</v>
      </c>
      <c r="Q262" s="311">
        <f>SUM($F262:J262)</f>
        <v>10</v>
      </c>
      <c r="R262" s="311">
        <f>SUM($F262:K262)</f>
        <v>11</v>
      </c>
      <c r="S262" s="311">
        <f>SUM($F262:L262)</f>
        <v>12</v>
      </c>
      <c r="T262" s="311"/>
      <c r="U262" s="310"/>
      <c r="V262" s="309" t="str">
        <f t="shared" si="463"/>
        <v>Eb</v>
      </c>
      <c r="W262" s="309" t="str">
        <f t="shared" ca="1" si="464"/>
        <v>E</v>
      </c>
      <c r="X262" s="309" t="str">
        <f t="shared" ca="1" si="486"/>
        <v>G</v>
      </c>
      <c r="Y262" s="309" t="str">
        <f t="shared" ca="1" si="487"/>
        <v>A</v>
      </c>
      <c r="Z262" s="309" t="str">
        <f t="shared" ca="1" si="488"/>
        <v>B</v>
      </c>
      <c r="AA262" s="309" t="str">
        <f t="shared" ca="1" si="489"/>
        <v>Db</v>
      </c>
      <c r="AB262" s="309" t="str">
        <f t="shared" ca="1" si="490"/>
        <v>D</v>
      </c>
      <c r="AC262" s="309"/>
      <c r="AD262" s="310">
        <f t="shared" si="471"/>
        <v>167</v>
      </c>
      <c r="AE262" s="310">
        <f t="shared" ca="1" si="401"/>
        <v>69</v>
      </c>
      <c r="AF262" s="310">
        <f t="shared" ca="1" si="402"/>
        <v>71</v>
      </c>
      <c r="AG262" s="310">
        <f t="shared" ca="1" si="456"/>
        <v>65</v>
      </c>
      <c r="AH262" s="310">
        <f t="shared" ca="1" si="457"/>
        <v>66</v>
      </c>
      <c r="AI262" s="310">
        <f t="shared" ca="1" si="458"/>
        <v>166</v>
      </c>
      <c r="AJ262" s="310">
        <f t="shared" ca="1" si="459"/>
        <v>68</v>
      </c>
      <c r="AK262" s="310"/>
      <c r="AL262" s="294" t="str">
        <f>_xlfn.CONCAT(V262," aug")</f>
        <v>Eb aug</v>
      </c>
      <c r="AM262" s="301" t="str">
        <f ca="1">_xlfn.CONCAT("*",Y262," maj")</f>
        <v>*A maj</v>
      </c>
      <c r="AN262" s="294" t="str">
        <f ca="1">_xlfn.CONCAT(X262," maj")</f>
        <v>G maj</v>
      </c>
      <c r="AO262" s="294" t="str">
        <f ca="1">_xlfn.CONCAT(Y262," alt b")</f>
        <v>A alt b</v>
      </c>
      <c r="AP262" s="294" t="str">
        <f ca="1">_xlfn.CONCAT(Z262," min4")</f>
        <v>B min4</v>
      </c>
      <c r="AQ262" s="301" t="str">
        <f>_xlfn.CONCAT("*",V262,"7")</f>
        <v>*Eb7</v>
      </c>
      <c r="AR262" s="294" t="str">
        <f ca="1">_xlfn.CONCAT(AB262," sus2")</f>
        <v>D sus2</v>
      </c>
      <c r="AS262" s="294"/>
      <c r="AT262" s="294" t="str">
        <f t="shared" ca="1" si="492"/>
        <v/>
      </c>
      <c r="AU262" s="294" t="str">
        <f t="shared" ca="1" si="492"/>
        <v/>
      </c>
      <c r="AV262" s="294" t="str">
        <f t="shared" ca="1" si="492"/>
        <v/>
      </c>
      <c r="AW262" s="294">
        <f t="shared" si="492"/>
        <v>1</v>
      </c>
      <c r="AX262" s="294" t="str">
        <f t="shared" ca="1" si="492"/>
        <v/>
      </c>
      <c r="AY262" s="294" t="str">
        <f t="shared" ca="1" si="492"/>
        <v/>
      </c>
      <c r="AZ262" s="294" t="str">
        <f t="shared" ca="1" si="492"/>
        <v/>
      </c>
      <c r="BA262" s="294">
        <f t="shared" ca="1" si="492"/>
        <v>1</v>
      </c>
      <c r="BB262" s="294" t="str">
        <f t="shared" ca="1" si="492"/>
        <v/>
      </c>
      <c r="BC262" s="294" t="str">
        <f t="shared" ca="1" si="492"/>
        <v/>
      </c>
      <c r="BD262" s="294" t="str">
        <f t="shared" ca="1" si="492"/>
        <v/>
      </c>
      <c r="BE262" s="294" t="str">
        <f t="shared" ca="1" si="492"/>
        <v/>
      </c>
      <c r="BF262" s="289">
        <f t="shared" ca="1" si="472"/>
        <v>2</v>
      </c>
      <c r="BG262" s="302">
        <f t="shared" ca="1" si="473"/>
        <v>28.571428571428569</v>
      </c>
      <c r="BH262" s="289" t="str">
        <f t="shared" ca="1" si="474"/>
        <v/>
      </c>
      <c r="BI262" s="289" t="str">
        <f t="shared" ca="1" si="475"/>
        <v/>
      </c>
      <c r="BJ262" s="289" t="str">
        <f t="shared" ca="1" si="476"/>
        <v/>
      </c>
      <c r="BK262" s="289" t="str">
        <f t="shared" ca="1" si="477"/>
        <v/>
      </c>
      <c r="BL262" s="289" t="str">
        <f t="shared" ca="1" si="478"/>
        <v/>
      </c>
      <c r="BM262" s="289" t="str">
        <f t="shared" ca="1" si="479"/>
        <v/>
      </c>
      <c r="BN262" s="289" t="str">
        <f t="shared" ca="1" si="480"/>
        <v/>
      </c>
      <c r="BO262" s="289" t="str">
        <f t="shared" ca="1" si="481"/>
        <v/>
      </c>
      <c r="BP262" s="289"/>
      <c r="BQ262" s="83">
        <f t="shared" ca="1" si="537"/>
        <v>7</v>
      </c>
      <c r="BR262" s="82">
        <f t="shared" ca="1" si="538"/>
        <v>10</v>
      </c>
      <c r="BS262" s="83">
        <f t="shared" ca="1" si="539"/>
        <v>64</v>
      </c>
      <c r="BT262" s="52" t="str">
        <f t="shared" ca="1" si="535"/>
        <v>A73</v>
      </c>
      <c r="BU262" s="51"/>
      <c r="BV262" s="52" t="str">
        <f t="shared" ca="1" si="536"/>
        <v>A74</v>
      </c>
      <c r="BW262" s="84">
        <f ca="1">VLOOKUP($BK$6,INDIRECT($BT262):$BP$861,2,FALSE)</f>
        <v>66</v>
      </c>
      <c r="BX262" s="79" t="str">
        <f t="shared" ca="1" si="515"/>
        <v>Egyptian</v>
      </c>
      <c r="BY262" s="78" t="str">
        <f t="shared" ca="1" si="516"/>
        <v>C</v>
      </c>
      <c r="BZ262" s="78" t="str">
        <f t="shared" ca="1" si="517"/>
        <v>C</v>
      </c>
      <c r="CA262" s="78" t="str">
        <f t="shared" ca="1" si="518"/>
        <v>D</v>
      </c>
      <c r="CB262" s="78" t="str">
        <f t="shared" ca="1" si="519"/>
        <v>F</v>
      </c>
      <c r="CC262" s="78" t="str">
        <f t="shared" ca="1" si="520"/>
        <v>G</v>
      </c>
      <c r="CD262" s="78" t="str">
        <f t="shared" ca="1" si="521"/>
        <v>Bb</v>
      </c>
      <c r="CE262" s="78" t="str">
        <f t="shared" ca="1" si="522"/>
        <v/>
      </c>
      <c r="CF262" s="78" t="str">
        <f t="shared" ca="1" si="523"/>
        <v/>
      </c>
      <c r="CG262" s="78" t="str">
        <f t="shared" ca="1" si="524"/>
        <v/>
      </c>
      <c r="CH262" s="79" t="str">
        <f t="shared" ca="1" si="525"/>
        <v>C sus4/7</v>
      </c>
      <c r="CI262" s="79" t="str">
        <f t="shared" ca="1" si="526"/>
        <v>D sus4/7</v>
      </c>
      <c r="CJ262" s="79" t="str">
        <f t="shared" ca="1" si="527"/>
        <v>F sus4</v>
      </c>
      <c r="CK262" s="79" t="str">
        <f t="shared" ca="1" si="528"/>
        <v>G sus4/7</v>
      </c>
      <c r="CL262" s="79" t="str">
        <f t="shared" ca="1" si="529"/>
        <v>*G min</v>
      </c>
      <c r="CM262" s="79" t="str">
        <f t="shared" ca="1" si="530"/>
        <v/>
      </c>
      <c r="CN262" s="79" t="str">
        <f t="shared" ca="1" si="531"/>
        <v/>
      </c>
      <c r="CO262" s="79" t="str">
        <f t="shared" ca="1" si="532"/>
        <v/>
      </c>
      <c r="CP262" s="80">
        <f t="shared" ca="1" si="533"/>
        <v>40</v>
      </c>
      <c r="CQ262" s="78">
        <f t="shared" ca="1" si="534"/>
        <v>7</v>
      </c>
      <c r="CS262" s="85" t="b">
        <f ca="1">IF(CQ299="#VALUE!","",FALSE)</f>
        <v>0</v>
      </c>
      <c r="CT262" s="93" t="s">
        <v>152</v>
      </c>
      <c r="DA262" s="81">
        <f t="shared" ca="1" si="450"/>
        <v>7</v>
      </c>
      <c r="DB262" s="82">
        <f t="shared" ca="1" si="451"/>
        <v>47</v>
      </c>
      <c r="DC262" s="83">
        <f t="shared" ca="1" si="452"/>
        <v>405</v>
      </c>
      <c r="DD262" s="52" t="str">
        <f t="shared" ca="1" si="448"/>
        <v>A414</v>
      </c>
      <c r="DE262" s="51"/>
      <c r="DF262" s="52" t="str">
        <f t="shared" ca="1" si="449"/>
        <v>A414</v>
      </c>
      <c r="DG262" s="84">
        <f ca="1">VLOOKUP($BK$6,INDIRECT($BT299):$BP$861,2,FALSE)</f>
        <v>406</v>
      </c>
      <c r="DH262" s="79" t="str">
        <f t="shared" ca="1" si="415"/>
        <v xml:space="preserve"> Country/Gospel</v>
      </c>
      <c r="DI262" s="78" t="str">
        <f t="shared" ca="1" si="416"/>
        <v>F</v>
      </c>
      <c r="DJ262" s="78" t="str">
        <f t="shared" ca="1" si="417"/>
        <v>F</v>
      </c>
      <c r="DK262" s="78" t="str">
        <f t="shared" ca="1" si="418"/>
        <v>G</v>
      </c>
      <c r="DL262" s="78" t="str">
        <f t="shared" ca="1" si="419"/>
        <v>Ab</v>
      </c>
      <c r="DM262" s="78" t="str">
        <f t="shared" ca="1" si="420"/>
        <v>A</v>
      </c>
      <c r="DN262" s="78" t="str">
        <f t="shared" ca="1" si="421"/>
        <v>C</v>
      </c>
      <c r="DO262" s="78" t="str">
        <f t="shared" ca="1" si="422"/>
        <v>D</v>
      </c>
      <c r="DP262" s="78" t="str">
        <f t="shared" ca="1" si="423"/>
        <v/>
      </c>
      <c r="DQ262" s="78" t="str">
        <f t="shared" ca="1" si="424"/>
        <v/>
      </c>
      <c r="DR262" s="79" t="str">
        <f t="shared" ca="1" si="425"/>
        <v>F min</v>
      </c>
      <c r="DS262" s="79" t="str">
        <f t="shared" ca="1" si="426"/>
        <v>G sus2</v>
      </c>
      <c r="DT262" s="79" t="str">
        <f t="shared" ca="1" si="427"/>
        <v>*F min</v>
      </c>
      <c r="DU262" s="79" t="str">
        <f t="shared" ca="1" si="428"/>
        <v>*D min</v>
      </c>
      <c r="DV262" s="79" t="str">
        <f t="shared" ca="1" si="429"/>
        <v>*F min</v>
      </c>
      <c r="DW262" s="79" t="str">
        <f t="shared" ca="1" si="430"/>
        <v>D sus4</v>
      </c>
      <c r="DX262" s="79" t="str">
        <f t="shared" ca="1" si="431"/>
        <v/>
      </c>
      <c r="DY262" s="79" t="str">
        <f t="shared" ca="1" si="432"/>
        <v/>
      </c>
      <c r="DZ262" s="80">
        <f t="shared" ca="1" si="433"/>
        <v>33.333333333333329</v>
      </c>
      <c r="EA262" s="78">
        <f t="shared" ca="1" si="434"/>
        <v>7</v>
      </c>
    </row>
    <row r="263" spans="1:131" s="85" customFormat="1" ht="16.2" thickBot="1" x14ac:dyDescent="0.35">
      <c r="A263" s="289" t="str">
        <f t="shared" ca="1" si="398"/>
        <v/>
      </c>
      <c r="B263" s="309">
        <f t="shared" si="404"/>
        <v>255</v>
      </c>
      <c r="C263" s="310" t="s">
        <v>35</v>
      </c>
      <c r="D263" s="309" t="s">
        <v>2</v>
      </c>
      <c r="E263" s="309">
        <v>7</v>
      </c>
      <c r="F263" s="311">
        <v>3</v>
      </c>
      <c r="G263" s="311">
        <v>1</v>
      </c>
      <c r="H263" s="311">
        <v>2</v>
      </c>
      <c r="I263" s="311">
        <v>1</v>
      </c>
      <c r="J263" s="311">
        <v>2</v>
      </c>
      <c r="K263" s="311">
        <v>1</v>
      </c>
      <c r="L263" s="311">
        <v>2</v>
      </c>
      <c r="M263" s="311"/>
      <c r="N263" s="311">
        <f>SUM($F263:G263)</f>
        <v>4</v>
      </c>
      <c r="O263" s="311">
        <f>SUM($F263:H263)</f>
        <v>6</v>
      </c>
      <c r="P263" s="311">
        <f>SUM($F263:I263)</f>
        <v>7</v>
      </c>
      <c r="Q263" s="311">
        <f>SUM($F263:J263)</f>
        <v>9</v>
      </c>
      <c r="R263" s="311">
        <f>SUM($F263:K263)</f>
        <v>10</v>
      </c>
      <c r="S263" s="311">
        <f>SUM($F263:L263)</f>
        <v>12</v>
      </c>
      <c r="T263" s="311"/>
      <c r="U263" s="310"/>
      <c r="V263" s="309" t="str">
        <f t="shared" si="463"/>
        <v>Eb</v>
      </c>
      <c r="W263" s="309" t="str">
        <f t="shared" ca="1" si="464"/>
        <v>Gb</v>
      </c>
      <c r="X263" s="309" t="str">
        <f t="shared" ca="1" si="486"/>
        <v>G</v>
      </c>
      <c r="Y263" s="309" t="str">
        <f t="shared" ca="1" si="487"/>
        <v>A</v>
      </c>
      <c r="Z263" s="309" t="str">
        <f t="shared" ca="1" si="488"/>
        <v>Bb</v>
      </c>
      <c r="AA263" s="309" t="str">
        <f t="shared" ca="1" si="489"/>
        <v>C</v>
      </c>
      <c r="AB263" s="309" t="str">
        <f t="shared" ca="1" si="490"/>
        <v>Db</v>
      </c>
      <c r="AC263" s="309"/>
      <c r="AD263" s="310">
        <f t="shared" si="471"/>
        <v>167</v>
      </c>
      <c r="AE263" s="310">
        <f t="shared" ca="1" si="401"/>
        <v>169</v>
      </c>
      <c r="AF263" s="310">
        <f t="shared" ca="1" si="402"/>
        <v>71</v>
      </c>
      <c r="AG263" s="310">
        <f t="shared" ca="1" si="456"/>
        <v>65</v>
      </c>
      <c r="AH263" s="310">
        <f t="shared" ca="1" si="457"/>
        <v>164</v>
      </c>
      <c r="AI263" s="310">
        <f t="shared" ca="1" si="458"/>
        <v>67</v>
      </c>
      <c r="AJ263" s="310">
        <f t="shared" ca="1" si="459"/>
        <v>166</v>
      </c>
      <c r="AK263" s="310"/>
      <c r="AL263" s="294" t="str">
        <f>_xlfn.CONCAT(V263," maj")</f>
        <v>Eb maj</v>
      </c>
      <c r="AM263" s="294" t="str">
        <f ca="1">_xlfn.CONCAT(W263," dim")</f>
        <v>Gb dim</v>
      </c>
      <c r="AN263" s="294" t="str">
        <f ca="1">_xlfn.CONCAT(X263," dim")</f>
        <v>G dim</v>
      </c>
      <c r="AO263" s="294" t="str">
        <f ca="1">_xlfn.CONCAT(Y263," dim")</f>
        <v>A dim</v>
      </c>
      <c r="AP263" s="301" t="str">
        <f ca="1">_xlfn.CONCAT("*",W263," maj")</f>
        <v>*Gb maj</v>
      </c>
      <c r="AQ263" s="294" t="str">
        <f ca="1">_xlfn.CONCAT(AA263," min")</f>
        <v>C min</v>
      </c>
      <c r="AR263" s="301" t="str">
        <f ca="1">_xlfn.CONCAT("*",W263," min")</f>
        <v>*Gb min</v>
      </c>
      <c r="AS263" s="294"/>
      <c r="AT263" s="294" t="str">
        <f t="shared" ca="1" si="492"/>
        <v/>
      </c>
      <c r="AU263" s="294" t="str">
        <f t="shared" ca="1" si="492"/>
        <v/>
      </c>
      <c r="AV263" s="294" t="str">
        <f t="shared" ca="1" si="492"/>
        <v/>
      </c>
      <c r="AW263" s="294">
        <f t="shared" si="492"/>
        <v>1</v>
      </c>
      <c r="AX263" s="294" t="str">
        <f t="shared" ca="1" si="492"/>
        <v/>
      </c>
      <c r="AY263" s="294" t="str">
        <f t="shared" ca="1" si="492"/>
        <v/>
      </c>
      <c r="AZ263" s="294" t="str">
        <f t="shared" ca="1" si="492"/>
        <v/>
      </c>
      <c r="BA263" s="294">
        <f t="shared" ca="1" si="492"/>
        <v>1</v>
      </c>
      <c r="BB263" s="294" t="str">
        <f t="shared" ca="1" si="492"/>
        <v/>
      </c>
      <c r="BC263" s="294" t="str">
        <f t="shared" ca="1" si="492"/>
        <v/>
      </c>
      <c r="BD263" s="294" t="str">
        <f t="shared" ca="1" si="492"/>
        <v/>
      </c>
      <c r="BE263" s="294" t="str">
        <f t="shared" ca="1" si="492"/>
        <v/>
      </c>
      <c r="BF263" s="289">
        <f t="shared" ca="1" si="472"/>
        <v>2</v>
      </c>
      <c r="BG263" s="302">
        <f t="shared" ca="1" si="473"/>
        <v>28.571428571428569</v>
      </c>
      <c r="BH263" s="289" t="str">
        <f t="shared" ca="1" si="474"/>
        <v/>
      </c>
      <c r="BI263" s="289" t="str">
        <f t="shared" ca="1" si="475"/>
        <v/>
      </c>
      <c r="BJ263" s="289" t="str">
        <f t="shared" ca="1" si="476"/>
        <v/>
      </c>
      <c r="BK263" s="289" t="str">
        <f t="shared" ca="1" si="477"/>
        <v/>
      </c>
      <c r="BL263" s="289" t="str">
        <f t="shared" ca="1" si="478"/>
        <v/>
      </c>
      <c r="BM263" s="289" t="str">
        <f t="shared" ca="1" si="479"/>
        <v/>
      </c>
      <c r="BN263" s="289" t="str">
        <f t="shared" ca="1" si="480"/>
        <v/>
      </c>
      <c r="BO263" s="289" t="str">
        <f t="shared" ca="1" si="481"/>
        <v/>
      </c>
      <c r="BP263" s="289"/>
      <c r="BQ263" s="83">
        <f t="shared" ca="1" si="537"/>
        <v>7</v>
      </c>
      <c r="BR263" s="82">
        <f t="shared" ca="1" si="538"/>
        <v>11</v>
      </c>
      <c r="BS263" s="83">
        <f t="shared" ca="1" si="539"/>
        <v>66</v>
      </c>
      <c r="BT263" s="52" t="str">
        <f t="shared" ca="1" si="535"/>
        <v>A75</v>
      </c>
      <c r="BU263" s="51"/>
      <c r="BV263" s="52" t="str">
        <f t="shared" ca="1" si="536"/>
        <v>A75</v>
      </c>
      <c r="BW263" s="84">
        <f ca="1">VLOOKUP($BK$6,INDIRECT($BT263):$BP$861,2,FALSE)</f>
        <v>67</v>
      </c>
      <c r="BX263" s="79" t="str">
        <f t="shared" ca="1" si="515"/>
        <v>Hirajoshi</v>
      </c>
      <c r="BY263" s="78" t="str">
        <f t="shared" ca="1" si="516"/>
        <v>C</v>
      </c>
      <c r="BZ263" s="78" t="str">
        <f t="shared" ca="1" si="517"/>
        <v>C</v>
      </c>
      <c r="CA263" s="78" t="str">
        <f t="shared" ca="1" si="518"/>
        <v>D</v>
      </c>
      <c r="CB263" s="78" t="str">
        <f t="shared" ca="1" si="519"/>
        <v>Eb</v>
      </c>
      <c r="CC263" s="78" t="str">
        <f t="shared" ca="1" si="520"/>
        <v>G</v>
      </c>
      <c r="CD263" s="78" t="str">
        <f t="shared" ca="1" si="521"/>
        <v>Ab</v>
      </c>
      <c r="CE263" s="78" t="str">
        <f t="shared" ca="1" si="522"/>
        <v/>
      </c>
      <c r="CF263" s="78" t="str">
        <f t="shared" ca="1" si="523"/>
        <v/>
      </c>
      <c r="CG263" s="78" t="str">
        <f t="shared" ca="1" si="524"/>
        <v/>
      </c>
      <c r="CH263" s="79" t="str">
        <f t="shared" ca="1" si="525"/>
        <v>*Ab maj</v>
      </c>
      <c r="CI263" s="79" t="str">
        <f t="shared" ca="1" si="526"/>
        <v>D sus4/7</v>
      </c>
      <c r="CJ263" s="79" t="str">
        <f t="shared" ca="1" si="527"/>
        <v>Eb sus4/M7</v>
      </c>
      <c r="CK263" s="79" t="str">
        <f t="shared" ca="1" si="528"/>
        <v>*C min</v>
      </c>
      <c r="CL263" s="79" t="str">
        <f t="shared" ca="1" si="529"/>
        <v>Ab sus4/7</v>
      </c>
      <c r="CM263" s="79" t="str">
        <f t="shared" ca="1" si="530"/>
        <v/>
      </c>
      <c r="CN263" s="79" t="str">
        <f t="shared" ca="1" si="531"/>
        <v/>
      </c>
      <c r="CO263" s="79" t="str">
        <f t="shared" ca="1" si="532"/>
        <v/>
      </c>
      <c r="CP263" s="80">
        <f t="shared" ca="1" si="533"/>
        <v>40</v>
      </c>
      <c r="CQ263" s="78">
        <f t="shared" ca="1" si="534"/>
        <v>7</v>
      </c>
      <c r="DA263" s="81">
        <f t="shared" ca="1" si="450"/>
        <v>7</v>
      </c>
      <c r="DB263" s="82">
        <f t="shared" ca="1" si="451"/>
        <v>48</v>
      </c>
      <c r="DC263" s="83">
        <f t="shared" ca="1" si="452"/>
        <v>406</v>
      </c>
      <c r="DD263" s="52" t="str">
        <f t="shared" ca="1" si="448"/>
        <v>A415</v>
      </c>
      <c r="DE263" s="51"/>
      <c r="DF263" s="52" t="str">
        <f t="shared" ca="1" si="449"/>
        <v>A415</v>
      </c>
      <c r="DG263" s="84">
        <f ca="1">VLOOKUP($BK$6,INDIRECT($BT300):$BP$861,2,FALSE)</f>
        <v>407</v>
      </c>
      <c r="DH263" s="79" t="str">
        <f t="shared" ca="1" si="415"/>
        <v>Altered Country</v>
      </c>
      <c r="DI263" s="78" t="str">
        <f t="shared" ca="1" si="416"/>
        <v>F</v>
      </c>
      <c r="DJ263" s="78" t="str">
        <f t="shared" ca="1" si="417"/>
        <v>F</v>
      </c>
      <c r="DK263" s="78" t="str">
        <f t="shared" ca="1" si="418"/>
        <v>G</v>
      </c>
      <c r="DL263" s="78" t="str">
        <f t="shared" ca="1" si="419"/>
        <v>Ab</v>
      </c>
      <c r="DM263" s="78" t="str">
        <f t="shared" ca="1" si="420"/>
        <v>A</v>
      </c>
      <c r="DN263" s="78" t="str">
        <f t="shared" ca="1" si="421"/>
        <v>C</v>
      </c>
      <c r="DO263" s="78" t="str">
        <f t="shared" ca="1" si="422"/>
        <v>Db</v>
      </c>
      <c r="DP263" s="78" t="str">
        <f t="shared" ca="1" si="423"/>
        <v/>
      </c>
      <c r="DQ263" s="78" t="str">
        <f t="shared" ca="1" si="424"/>
        <v/>
      </c>
      <c r="DR263" s="79" t="str">
        <f t="shared" ca="1" si="425"/>
        <v>F min</v>
      </c>
      <c r="DS263" s="79" t="str">
        <f t="shared" ca="1" si="426"/>
        <v>*A7</v>
      </c>
      <c r="DT263" s="79" t="str">
        <f t="shared" ca="1" si="427"/>
        <v>*F min</v>
      </c>
      <c r="DU263" s="79" t="str">
        <f t="shared" ca="1" si="428"/>
        <v>A aug</v>
      </c>
      <c r="DV263" s="79" t="str">
        <f t="shared" ca="1" si="429"/>
        <v>*F min</v>
      </c>
      <c r="DW263" s="79" t="str">
        <f t="shared" ca="1" si="430"/>
        <v>*A7</v>
      </c>
      <c r="DX263" s="79" t="str">
        <f t="shared" ca="1" si="431"/>
        <v/>
      </c>
      <c r="DY263" s="79" t="str">
        <f t="shared" ca="1" si="432"/>
        <v/>
      </c>
      <c r="DZ263" s="80">
        <f t="shared" ca="1" si="433"/>
        <v>33.333333333333329</v>
      </c>
      <c r="EA263" s="78">
        <f t="shared" ca="1" si="434"/>
        <v>7</v>
      </c>
    </row>
    <row r="264" spans="1:131" s="85" customFormat="1" ht="16.2" thickBot="1" x14ac:dyDescent="0.35">
      <c r="A264" s="289" t="str">
        <f t="shared" ca="1" si="398"/>
        <v/>
      </c>
      <c r="B264" s="309">
        <f t="shared" si="404"/>
        <v>256</v>
      </c>
      <c r="C264" s="310" t="s">
        <v>282</v>
      </c>
      <c r="D264" s="309" t="s">
        <v>2</v>
      </c>
      <c r="E264" s="309">
        <v>7</v>
      </c>
      <c r="F264" s="311">
        <v>2</v>
      </c>
      <c r="G264" s="311">
        <v>1</v>
      </c>
      <c r="H264" s="311">
        <v>3</v>
      </c>
      <c r="I264" s="311">
        <v>1</v>
      </c>
      <c r="J264" s="311">
        <v>1</v>
      </c>
      <c r="K264" s="311">
        <v>3</v>
      </c>
      <c r="L264" s="311">
        <v>1</v>
      </c>
      <c r="M264" s="311"/>
      <c r="N264" s="311">
        <f>SUM($F264:G264)</f>
        <v>3</v>
      </c>
      <c r="O264" s="311">
        <f>SUM($F264:H264)</f>
        <v>6</v>
      </c>
      <c r="P264" s="311">
        <f>SUM($F264:I264)</f>
        <v>7</v>
      </c>
      <c r="Q264" s="311">
        <f>SUM($F264:J264)</f>
        <v>8</v>
      </c>
      <c r="R264" s="311">
        <f>SUM($F264:K264)</f>
        <v>11</v>
      </c>
      <c r="S264" s="311">
        <f>SUM($F264:L264)</f>
        <v>12</v>
      </c>
      <c r="T264" s="311"/>
      <c r="U264" s="310"/>
      <c r="V264" s="309" t="str">
        <f t="shared" si="463"/>
        <v>Eb</v>
      </c>
      <c r="W264" s="309" t="str">
        <f t="shared" ca="1" si="464"/>
        <v>F</v>
      </c>
      <c r="X264" s="309" t="str">
        <f t="shared" ca="1" si="486"/>
        <v>Gb</v>
      </c>
      <c r="Y264" s="309" t="str">
        <f t="shared" ca="1" si="487"/>
        <v>A</v>
      </c>
      <c r="Z264" s="309" t="str">
        <f t="shared" ca="1" si="488"/>
        <v>Bb</v>
      </c>
      <c r="AA264" s="309" t="str">
        <f t="shared" ca="1" si="489"/>
        <v>B</v>
      </c>
      <c r="AB264" s="309" t="str">
        <f t="shared" ca="1" si="490"/>
        <v>D</v>
      </c>
      <c r="AC264" s="309"/>
      <c r="AD264" s="310">
        <f t="shared" si="471"/>
        <v>167</v>
      </c>
      <c r="AE264" s="310">
        <f t="shared" ca="1" si="401"/>
        <v>70</v>
      </c>
      <c r="AF264" s="310">
        <f t="shared" ca="1" si="402"/>
        <v>169</v>
      </c>
      <c r="AG264" s="310">
        <f t="shared" ca="1" si="456"/>
        <v>65</v>
      </c>
      <c r="AH264" s="310">
        <f t="shared" ca="1" si="457"/>
        <v>164</v>
      </c>
      <c r="AI264" s="310">
        <f t="shared" ca="1" si="458"/>
        <v>66</v>
      </c>
      <c r="AJ264" s="310">
        <f t="shared" ca="1" si="459"/>
        <v>68</v>
      </c>
      <c r="AK264" s="310"/>
      <c r="AL264" s="294" t="str">
        <f>_xlfn.CONCAT(V264," min")</f>
        <v>Eb min</v>
      </c>
      <c r="AM264" s="294" t="str">
        <f ca="1">_xlfn.CONCAT(W264," alt b")</f>
        <v>F alt b</v>
      </c>
      <c r="AN264" s="294" t="str">
        <f ca="1">_xlfn.CONCAT(X264," aug")</f>
        <v>Gb aug</v>
      </c>
      <c r="AO264" s="301" t="str">
        <f ca="1">_xlfn.CONCAT("*",AA264,"7")</f>
        <v>*B7</v>
      </c>
      <c r="AP264" s="294" t="str">
        <f ca="1">_xlfn.CONCAT(Z264," maj")</f>
        <v>Bb maj</v>
      </c>
      <c r="AQ264" s="294" t="str">
        <f ca="1">_xlfn.CONCAT(AA264," maj")</f>
        <v>B maj</v>
      </c>
      <c r="AR264" s="294" t="str">
        <f ca="1">_xlfn.CONCAT(AB264," maj")</f>
        <v>D maj</v>
      </c>
      <c r="AS264" s="294"/>
      <c r="AT264" s="294" t="str">
        <f t="shared" ca="1" si="492"/>
        <v/>
      </c>
      <c r="AU264" s="294" t="str">
        <f t="shared" ca="1" si="492"/>
        <v/>
      </c>
      <c r="AV264" s="294" t="str">
        <f t="shared" ca="1" si="492"/>
        <v/>
      </c>
      <c r="AW264" s="294">
        <f t="shared" si="492"/>
        <v>1</v>
      </c>
      <c r="AX264" s="294" t="str">
        <f t="shared" ca="1" si="492"/>
        <v/>
      </c>
      <c r="AY264" s="294">
        <f t="shared" ca="1" si="492"/>
        <v>1</v>
      </c>
      <c r="AZ264" s="294" t="str">
        <f t="shared" ca="1" si="492"/>
        <v/>
      </c>
      <c r="BA264" s="294" t="str">
        <f t="shared" ca="1" si="492"/>
        <v/>
      </c>
      <c r="BB264" s="294" t="str">
        <f t="shared" ca="1" si="492"/>
        <v/>
      </c>
      <c r="BC264" s="294" t="str">
        <f t="shared" ca="1" si="492"/>
        <v/>
      </c>
      <c r="BD264" s="294" t="str">
        <f t="shared" ca="1" si="492"/>
        <v/>
      </c>
      <c r="BE264" s="294" t="str">
        <f t="shared" ca="1" si="492"/>
        <v/>
      </c>
      <c r="BF264" s="289">
        <f t="shared" ca="1" si="472"/>
        <v>2</v>
      </c>
      <c r="BG264" s="302">
        <f t="shared" ca="1" si="473"/>
        <v>28.571428571428569</v>
      </c>
      <c r="BH264" s="289" t="str">
        <f t="shared" ca="1" si="474"/>
        <v/>
      </c>
      <c r="BI264" s="289" t="str">
        <f t="shared" ca="1" si="475"/>
        <v/>
      </c>
      <c r="BJ264" s="289" t="str">
        <f t="shared" ca="1" si="476"/>
        <v/>
      </c>
      <c r="BK264" s="289" t="str">
        <f t="shared" ca="1" si="477"/>
        <v/>
      </c>
      <c r="BL264" s="289" t="str">
        <f t="shared" ca="1" si="478"/>
        <v/>
      </c>
      <c r="BM264" s="289" t="str">
        <f t="shared" ca="1" si="479"/>
        <v/>
      </c>
      <c r="BN264" s="289" t="str">
        <f t="shared" ca="1" si="480"/>
        <v/>
      </c>
      <c r="BO264" s="289" t="str">
        <f t="shared" ca="1" si="481"/>
        <v/>
      </c>
      <c r="BP264" s="289"/>
      <c r="BQ264" s="83">
        <f t="shared" ca="1" si="537"/>
        <v>7</v>
      </c>
      <c r="BR264" s="82">
        <f t="shared" ca="1" si="538"/>
        <v>12</v>
      </c>
      <c r="BS264" s="83">
        <f t="shared" ca="1" si="539"/>
        <v>67</v>
      </c>
      <c r="BT264" s="52" t="str">
        <f t="shared" ca="1" si="535"/>
        <v>A76</v>
      </c>
      <c r="BU264" s="51"/>
      <c r="BV264" s="52" t="str">
        <f t="shared" ca="1" si="536"/>
        <v>A76</v>
      </c>
      <c r="BW264" s="84">
        <f ca="1">VLOOKUP($BK$6,INDIRECT($BT264):$BP$861,2,FALSE)</f>
        <v>68</v>
      </c>
      <c r="BX264" s="79" t="str">
        <f t="shared" ca="1" si="515"/>
        <v>Indian</v>
      </c>
      <c r="BY264" s="78" t="str">
        <f t="shared" ca="1" si="516"/>
        <v>C</v>
      </c>
      <c r="BZ264" s="78" t="str">
        <f t="shared" ca="1" si="517"/>
        <v>C</v>
      </c>
      <c r="CA264" s="78" t="str">
        <f t="shared" ca="1" si="518"/>
        <v>E</v>
      </c>
      <c r="CB264" s="78" t="str">
        <f t="shared" ca="1" si="519"/>
        <v>F</v>
      </c>
      <c r="CC264" s="78" t="str">
        <f t="shared" ca="1" si="520"/>
        <v>G</v>
      </c>
      <c r="CD264" s="78" t="str">
        <f t="shared" ca="1" si="521"/>
        <v>Bb</v>
      </c>
      <c r="CE264" s="78" t="str">
        <f t="shared" ca="1" si="522"/>
        <v/>
      </c>
      <c r="CF264" s="78" t="str">
        <f t="shared" ca="1" si="523"/>
        <v/>
      </c>
      <c r="CG264" s="78" t="str">
        <f t="shared" ca="1" si="524"/>
        <v/>
      </c>
      <c r="CH264" s="79" t="str">
        <f t="shared" ca="1" si="525"/>
        <v>C sus4/7</v>
      </c>
      <c r="CI264" s="79" t="str">
        <f t="shared" ca="1" si="526"/>
        <v>*C maj</v>
      </c>
      <c r="CJ264" s="79" t="str">
        <f t="shared" ca="1" si="527"/>
        <v>F sus4/M7</v>
      </c>
      <c r="CK264" s="79" t="str">
        <f t="shared" ca="1" si="528"/>
        <v>G sus4/7</v>
      </c>
      <c r="CL264" s="79" t="str">
        <f t="shared" ca="1" si="529"/>
        <v>*E dim</v>
      </c>
      <c r="CM264" s="79" t="str">
        <f t="shared" ca="1" si="530"/>
        <v/>
      </c>
      <c r="CN264" s="79" t="str">
        <f t="shared" ca="1" si="531"/>
        <v/>
      </c>
      <c r="CO264" s="79" t="str">
        <f t="shared" ca="1" si="532"/>
        <v/>
      </c>
      <c r="CP264" s="80">
        <f t="shared" ca="1" si="533"/>
        <v>40</v>
      </c>
      <c r="CQ264" s="78">
        <f t="shared" ca="1" si="534"/>
        <v>7</v>
      </c>
      <c r="DA264" s="81">
        <f t="shared" ca="1" si="450"/>
        <v>7</v>
      </c>
      <c r="DB264" s="82">
        <f t="shared" ca="1" si="451"/>
        <v>49</v>
      </c>
      <c r="DC264" s="83">
        <f t="shared" ca="1" si="452"/>
        <v>407</v>
      </c>
      <c r="DD264" s="52" t="str">
        <f t="shared" ca="1" si="448"/>
        <v>A416</v>
      </c>
      <c r="DE264" s="51"/>
      <c r="DF264" s="52" t="str">
        <f t="shared" ca="1" si="449"/>
        <v>A421</v>
      </c>
      <c r="DG264" s="84">
        <f ca="1">VLOOKUP($BK$6,INDIRECT($BT301):$BP$861,2,FALSE)</f>
        <v>413</v>
      </c>
      <c r="DH264" s="79" t="str">
        <f t="shared" ca="1" si="415"/>
        <v>Prometheus Neopolitan</v>
      </c>
      <c r="DI264" s="78" t="str">
        <f t="shared" ca="1" si="416"/>
        <v>F</v>
      </c>
      <c r="DJ264" s="78" t="str">
        <f t="shared" ca="1" si="417"/>
        <v>F</v>
      </c>
      <c r="DK264" s="78" t="str">
        <f t="shared" ca="1" si="418"/>
        <v>Gb</v>
      </c>
      <c r="DL264" s="78" t="str">
        <f t="shared" ca="1" si="419"/>
        <v>A</v>
      </c>
      <c r="DM264" s="78" t="str">
        <f t="shared" ca="1" si="420"/>
        <v>B</v>
      </c>
      <c r="DN264" s="78" t="str">
        <f t="shared" ca="1" si="421"/>
        <v>D</v>
      </c>
      <c r="DO264" s="78" t="str">
        <f t="shared" ca="1" si="422"/>
        <v>Eb</v>
      </c>
      <c r="DP264" s="78" t="str">
        <f t="shared" ca="1" si="423"/>
        <v/>
      </c>
      <c r="DQ264" s="78" t="str">
        <f t="shared" ca="1" si="424"/>
        <v/>
      </c>
      <c r="DR264" s="79" t="str">
        <f t="shared" ca="1" si="425"/>
        <v>F6 -or- *D min</v>
      </c>
      <c r="DS264" s="79" t="str">
        <f t="shared" ca="1" si="426"/>
        <v>*B maj</v>
      </c>
      <c r="DT264" s="79" t="str">
        <f t="shared" ca="1" si="427"/>
        <v>*D min</v>
      </c>
      <c r="DU264" s="79" t="str">
        <f t="shared" ca="1" si="428"/>
        <v>B maj</v>
      </c>
      <c r="DV264" s="79" t="str">
        <f t="shared" ca="1" si="429"/>
        <v>D min</v>
      </c>
      <c r="DW264" s="79" t="str">
        <f t="shared" ca="1" si="430"/>
        <v>*B maj</v>
      </c>
      <c r="DX264" s="79" t="str">
        <f t="shared" ca="1" si="431"/>
        <v/>
      </c>
      <c r="DY264" s="79" t="str">
        <f t="shared" ca="1" si="432"/>
        <v/>
      </c>
      <c r="DZ264" s="80">
        <f t="shared" ca="1" si="433"/>
        <v>33.333333333333329</v>
      </c>
      <c r="EA264" s="78">
        <f t="shared" ca="1" si="434"/>
        <v>7</v>
      </c>
    </row>
    <row r="265" spans="1:131" s="85" customFormat="1" ht="16.2" thickBot="1" x14ac:dyDescent="0.35">
      <c r="A265" s="289" t="str">
        <f t="shared" ca="1" si="398"/>
        <v/>
      </c>
      <c r="B265" s="309">
        <f t="shared" si="404"/>
        <v>257</v>
      </c>
      <c r="C265" s="310" t="s">
        <v>36</v>
      </c>
      <c r="D265" s="309" t="s">
        <v>2</v>
      </c>
      <c r="E265" s="309">
        <v>7</v>
      </c>
      <c r="F265" s="311">
        <v>1</v>
      </c>
      <c r="G265" s="311">
        <v>2</v>
      </c>
      <c r="H265" s="311">
        <v>2</v>
      </c>
      <c r="I265" s="311">
        <v>2</v>
      </c>
      <c r="J265" s="311">
        <v>1</v>
      </c>
      <c r="K265" s="311">
        <v>3</v>
      </c>
      <c r="L265" s="311">
        <v>1</v>
      </c>
      <c r="M265" s="311"/>
      <c r="N265" s="311">
        <f>SUM($F265:G265)</f>
        <v>3</v>
      </c>
      <c r="O265" s="311">
        <f>SUM($F265:H265)</f>
        <v>5</v>
      </c>
      <c r="P265" s="311">
        <f>SUM($F265:I265)</f>
        <v>7</v>
      </c>
      <c r="Q265" s="311">
        <f>SUM($F265:J265)</f>
        <v>8</v>
      </c>
      <c r="R265" s="311">
        <f>SUM($F265:K265)</f>
        <v>11</v>
      </c>
      <c r="S265" s="311">
        <f>SUM($F265:L265)</f>
        <v>12</v>
      </c>
      <c r="T265" s="311"/>
      <c r="U265" s="310"/>
      <c r="V265" s="309" t="str">
        <f t="shared" si="463"/>
        <v>Eb</v>
      </c>
      <c r="W265" s="309" t="str">
        <f t="shared" ca="1" si="464"/>
        <v>E</v>
      </c>
      <c r="X265" s="309" t="str">
        <f t="shared" ca="1" si="486"/>
        <v>Gb</v>
      </c>
      <c r="Y265" s="309" t="str">
        <f t="shared" ca="1" si="487"/>
        <v>Ab</v>
      </c>
      <c r="Z265" s="309" t="str">
        <f t="shared" ca="1" si="488"/>
        <v>Bb</v>
      </c>
      <c r="AA265" s="309" t="str">
        <f t="shared" ca="1" si="489"/>
        <v>B</v>
      </c>
      <c r="AB265" s="309" t="str">
        <f t="shared" ca="1" si="490"/>
        <v>D</v>
      </c>
      <c r="AC265" s="309"/>
      <c r="AD265" s="310">
        <f t="shared" si="471"/>
        <v>167</v>
      </c>
      <c r="AE265" s="310">
        <f t="shared" ca="1" si="401"/>
        <v>69</v>
      </c>
      <c r="AF265" s="310">
        <f t="shared" ca="1" si="402"/>
        <v>169</v>
      </c>
      <c r="AG265" s="310">
        <f t="shared" ca="1" si="456"/>
        <v>163</v>
      </c>
      <c r="AH265" s="310">
        <f t="shared" ca="1" si="457"/>
        <v>164</v>
      </c>
      <c r="AI265" s="310">
        <f t="shared" ca="1" si="458"/>
        <v>66</v>
      </c>
      <c r="AJ265" s="310">
        <f t="shared" ca="1" si="459"/>
        <v>68</v>
      </c>
      <c r="AK265" s="310"/>
      <c r="AL265" s="294" t="str">
        <f>_xlfn.CONCAT(V265," min")</f>
        <v>Eb min</v>
      </c>
      <c r="AM265" s="294" t="str">
        <f ca="1">_xlfn.CONCAT(W265," maj")</f>
        <v>E maj</v>
      </c>
      <c r="AN265" s="294" t="str">
        <f ca="1">_xlfn.CONCAT(X265," aug")</f>
        <v>Gb aug</v>
      </c>
      <c r="AO265" s="294" t="str">
        <f ca="1">_xlfn.CONCAT(Y265," min")</f>
        <v>Ab min</v>
      </c>
      <c r="AP265" s="294" t="str">
        <f ca="1">_xlfn.CONCAT(Z265," alt b")</f>
        <v>Bb alt b</v>
      </c>
      <c r="AQ265" s="294" t="str">
        <f ca="1">_xlfn.CONCAT(AA265," maj")</f>
        <v>B maj</v>
      </c>
      <c r="AR265" s="301" t="str">
        <f ca="1">_xlfn.CONCAT("*",W265,"7")</f>
        <v>*E7</v>
      </c>
      <c r="AS265" s="294"/>
      <c r="AT265" s="294" t="str">
        <f t="shared" ca="1" si="492"/>
        <v/>
      </c>
      <c r="AU265" s="294" t="str">
        <f t="shared" ca="1" si="492"/>
        <v/>
      </c>
      <c r="AV265" s="294" t="str">
        <f t="shared" ca="1" si="492"/>
        <v/>
      </c>
      <c r="AW265" s="294">
        <f t="shared" si="492"/>
        <v>1</v>
      </c>
      <c r="AX265" s="294" t="str">
        <f t="shared" ca="1" si="492"/>
        <v/>
      </c>
      <c r="AY265" s="294" t="str">
        <f t="shared" ca="1" si="492"/>
        <v/>
      </c>
      <c r="AZ265" s="294" t="str">
        <f t="shared" ca="1" si="492"/>
        <v/>
      </c>
      <c r="BA265" s="294" t="str">
        <f t="shared" ca="1" si="492"/>
        <v/>
      </c>
      <c r="BB265" s="294" t="str">
        <f t="shared" ca="1" si="492"/>
        <v/>
      </c>
      <c r="BC265" s="294" t="str">
        <f t="shared" ca="1" si="492"/>
        <v/>
      </c>
      <c r="BD265" s="294" t="str">
        <f t="shared" ca="1" si="492"/>
        <v/>
      </c>
      <c r="BE265" s="294" t="str">
        <f t="shared" ca="1" si="492"/>
        <v/>
      </c>
      <c r="BF265" s="289">
        <f t="shared" ca="1" si="472"/>
        <v>1</v>
      </c>
      <c r="BG265" s="302">
        <f t="shared" ca="1" si="473"/>
        <v>14.285714285714285</v>
      </c>
      <c r="BH265" s="289" t="str">
        <f t="shared" ca="1" si="474"/>
        <v/>
      </c>
      <c r="BI265" s="289" t="str">
        <f t="shared" ca="1" si="475"/>
        <v/>
      </c>
      <c r="BJ265" s="289" t="str">
        <f t="shared" ca="1" si="476"/>
        <v/>
      </c>
      <c r="BK265" s="289" t="str">
        <f t="shared" ca="1" si="477"/>
        <v/>
      </c>
      <c r="BL265" s="289" t="str">
        <f t="shared" ca="1" si="478"/>
        <v/>
      </c>
      <c r="BM265" s="289" t="str">
        <f t="shared" ca="1" si="479"/>
        <v/>
      </c>
      <c r="BN265" s="289" t="str">
        <f t="shared" ca="1" si="480"/>
        <v/>
      </c>
      <c r="BO265" s="289" t="str">
        <f t="shared" ca="1" si="481"/>
        <v/>
      </c>
      <c r="BP265" s="289"/>
      <c r="BQ265" s="83">
        <f t="shared" ca="1" si="537"/>
        <v>7</v>
      </c>
      <c r="BR265" s="82">
        <f t="shared" ca="1" si="538"/>
        <v>13</v>
      </c>
      <c r="BS265" s="83">
        <f t="shared" ca="1" si="539"/>
        <v>68</v>
      </c>
      <c r="BT265" s="52" t="str">
        <f t="shared" ca="1" si="535"/>
        <v>A77</v>
      </c>
      <c r="BU265" s="51"/>
      <c r="BV265" s="52" t="str">
        <f t="shared" ca="1" si="536"/>
        <v>A77</v>
      </c>
      <c r="BW265" s="84">
        <f ca="1">VLOOKUP($BK$6,INDIRECT($BT265):$BP$861,2,FALSE)</f>
        <v>69</v>
      </c>
      <c r="BX265" s="79" t="str">
        <f t="shared" ca="1" si="515"/>
        <v>Kumoi</v>
      </c>
      <c r="BY265" s="78" t="str">
        <f t="shared" ca="1" si="516"/>
        <v>C</v>
      </c>
      <c r="BZ265" s="78" t="str">
        <f t="shared" ca="1" si="517"/>
        <v>C</v>
      </c>
      <c r="CA265" s="78" t="str">
        <f t="shared" ca="1" si="518"/>
        <v>D</v>
      </c>
      <c r="CB265" s="78" t="str">
        <f t="shared" ca="1" si="519"/>
        <v>Eb</v>
      </c>
      <c r="CC265" s="78" t="str">
        <f t="shared" ca="1" si="520"/>
        <v>G</v>
      </c>
      <c r="CD265" s="78" t="str">
        <f t="shared" ca="1" si="521"/>
        <v>A</v>
      </c>
      <c r="CE265" s="78" t="str">
        <f t="shared" ca="1" si="522"/>
        <v/>
      </c>
      <c r="CF265" s="78" t="str">
        <f t="shared" ca="1" si="523"/>
        <v/>
      </c>
      <c r="CG265" s="78" t="str">
        <f t="shared" ca="1" si="524"/>
        <v/>
      </c>
      <c r="CH265" s="79" t="str">
        <f t="shared" ca="1" si="525"/>
        <v>C min6 -or- *A dim</v>
      </c>
      <c r="CI265" s="79" t="str">
        <f t="shared" ca="1" si="526"/>
        <v>D sus4/7</v>
      </c>
      <c r="CJ265" s="79" t="str">
        <f t="shared" ca="1" si="527"/>
        <v>*A dim</v>
      </c>
      <c r="CK265" s="79" t="str">
        <f t="shared" ca="1" si="528"/>
        <v>*C min</v>
      </c>
      <c r="CL265" s="79" t="str">
        <f t="shared" ca="1" si="529"/>
        <v>A sus4/7</v>
      </c>
      <c r="CM265" s="79" t="str">
        <f t="shared" ca="1" si="530"/>
        <v/>
      </c>
      <c r="CN265" s="79" t="str">
        <f t="shared" ca="1" si="531"/>
        <v/>
      </c>
      <c r="CO265" s="79" t="str">
        <f t="shared" ca="1" si="532"/>
        <v/>
      </c>
      <c r="CP265" s="80">
        <f t="shared" ca="1" si="533"/>
        <v>40</v>
      </c>
      <c r="CQ265" s="78">
        <f t="shared" ca="1" si="534"/>
        <v>7</v>
      </c>
      <c r="DA265" s="81">
        <f t="shared" ca="1" si="450"/>
        <v>7</v>
      </c>
      <c r="DB265" s="82">
        <f t="shared" ca="1" si="451"/>
        <v>50</v>
      </c>
      <c r="DC265" s="83">
        <f t="shared" ca="1" si="452"/>
        <v>413</v>
      </c>
      <c r="DD265" s="52" t="str">
        <f t="shared" ca="1" si="448"/>
        <v>A422</v>
      </c>
      <c r="DE265" s="51"/>
      <c r="DF265" s="52" t="str">
        <f t="shared" ca="1" si="449"/>
        <v>A425</v>
      </c>
      <c r="DG265" s="84">
        <f ca="1">VLOOKUP($BK$6,INDIRECT($BT302):$BP$861,2,FALSE)</f>
        <v>417</v>
      </c>
      <c r="DH265" s="79" t="str">
        <f t="shared" ca="1" si="415"/>
        <v>Major Pentatonic</v>
      </c>
      <c r="DI265" s="78" t="str">
        <f t="shared" ca="1" si="416"/>
        <v>F</v>
      </c>
      <c r="DJ265" s="78" t="str">
        <f t="shared" ca="1" si="417"/>
        <v>F</v>
      </c>
      <c r="DK265" s="78" t="str">
        <f t="shared" ca="1" si="418"/>
        <v>Ab</v>
      </c>
      <c r="DL265" s="78" t="str">
        <f t="shared" ca="1" si="419"/>
        <v>Bb</v>
      </c>
      <c r="DM265" s="78" t="str">
        <f t="shared" ca="1" si="420"/>
        <v>C</v>
      </c>
      <c r="DN265" s="78" t="str">
        <f t="shared" ca="1" si="421"/>
        <v>Eb</v>
      </c>
      <c r="DO265" s="78" t="str">
        <f t="shared" ca="1" si="422"/>
        <v/>
      </c>
      <c r="DP265" s="78" t="str">
        <f t="shared" ca="1" si="423"/>
        <v/>
      </c>
      <c r="DQ265" s="78" t="str">
        <f t="shared" ca="1" si="424"/>
        <v/>
      </c>
      <c r="DR265" s="79" t="str">
        <f t="shared" ca="1" si="425"/>
        <v>F sus4/7  -or- *Bb sus4 -or- *Eb sus2</v>
      </c>
      <c r="DS265" s="79" t="str">
        <f t="shared" ca="1" si="426"/>
        <v>*F min</v>
      </c>
      <c r="DT265" s="79" t="str">
        <f t="shared" ca="1" si="427"/>
        <v>Bb sus4/7  -or- * sus4</v>
      </c>
      <c r="DU265" s="79" t="str">
        <f t="shared" ca="1" si="428"/>
        <v>C sus4/7  -or- *F sus4</v>
      </c>
      <c r="DV265" s="79" t="str">
        <f t="shared" ca="1" si="429"/>
        <v>*Ab maj</v>
      </c>
      <c r="DW265" s="79" t="str">
        <f t="shared" ca="1" si="430"/>
        <v/>
      </c>
      <c r="DX265" s="79" t="str">
        <f t="shared" ca="1" si="431"/>
        <v/>
      </c>
      <c r="DY265" s="79" t="str">
        <f t="shared" ca="1" si="432"/>
        <v/>
      </c>
      <c r="DZ265" s="80">
        <f t="shared" ca="1" si="433"/>
        <v>40</v>
      </c>
      <c r="EA265" s="78">
        <f t="shared" ca="1" si="434"/>
        <v>7</v>
      </c>
    </row>
    <row r="266" spans="1:131" s="85" customFormat="1" ht="16.2" thickBot="1" x14ac:dyDescent="0.35">
      <c r="A266" s="289" t="str">
        <f t="shared" ca="1" si="398"/>
        <v/>
      </c>
      <c r="B266" s="309">
        <f t="shared" si="404"/>
        <v>258</v>
      </c>
      <c r="C266" s="310" t="s">
        <v>37</v>
      </c>
      <c r="D266" s="309" t="s">
        <v>2</v>
      </c>
      <c r="E266" s="309">
        <v>7</v>
      </c>
      <c r="F266" s="311">
        <v>1</v>
      </c>
      <c r="G266" s="311">
        <v>2</v>
      </c>
      <c r="H266" s="311">
        <v>2</v>
      </c>
      <c r="I266" s="311">
        <v>2</v>
      </c>
      <c r="J266" s="311">
        <v>2</v>
      </c>
      <c r="K266" s="311">
        <v>2</v>
      </c>
      <c r="L266" s="311">
        <v>1</v>
      </c>
      <c r="M266" s="311"/>
      <c r="N266" s="311">
        <f>SUM($F266:G266)</f>
        <v>3</v>
      </c>
      <c r="O266" s="311">
        <f>SUM($F266:H266)</f>
        <v>5</v>
      </c>
      <c r="P266" s="311">
        <f>SUM($F266:I266)</f>
        <v>7</v>
      </c>
      <c r="Q266" s="311">
        <f>SUM($F266:J266)</f>
        <v>9</v>
      </c>
      <c r="R266" s="311">
        <f>SUM($F266:K266)</f>
        <v>11</v>
      </c>
      <c r="S266" s="311">
        <f>SUM($F266:L266)</f>
        <v>12</v>
      </c>
      <c r="T266" s="311"/>
      <c r="U266" s="310"/>
      <c r="V266" s="309" t="str">
        <f t="shared" si="463"/>
        <v>Eb</v>
      </c>
      <c r="W266" s="309" t="str">
        <f t="shared" ca="1" si="464"/>
        <v>E</v>
      </c>
      <c r="X266" s="309" t="str">
        <f t="shared" ca="1" si="486"/>
        <v>Gb</v>
      </c>
      <c r="Y266" s="309" t="str">
        <f t="shared" ca="1" si="487"/>
        <v>Ab</v>
      </c>
      <c r="Z266" s="309" t="str">
        <f t="shared" ca="1" si="488"/>
        <v>Bb</v>
      </c>
      <c r="AA266" s="309" t="str">
        <f t="shared" ca="1" si="489"/>
        <v>C</v>
      </c>
      <c r="AB266" s="309" t="str">
        <f t="shared" ca="1" si="490"/>
        <v>D</v>
      </c>
      <c r="AC266" s="309"/>
      <c r="AD266" s="310">
        <f t="shared" si="471"/>
        <v>167</v>
      </c>
      <c r="AE266" s="310">
        <f t="shared" ca="1" si="401"/>
        <v>69</v>
      </c>
      <c r="AF266" s="310">
        <f t="shared" ca="1" si="402"/>
        <v>169</v>
      </c>
      <c r="AG266" s="310">
        <f t="shared" ca="1" si="456"/>
        <v>163</v>
      </c>
      <c r="AH266" s="310">
        <f t="shared" ca="1" si="457"/>
        <v>164</v>
      </c>
      <c r="AI266" s="310">
        <f t="shared" ca="1" si="458"/>
        <v>67</v>
      </c>
      <c r="AJ266" s="310">
        <f t="shared" ca="1" si="459"/>
        <v>68</v>
      </c>
      <c r="AK266" s="310"/>
      <c r="AL266" s="294" t="str">
        <f>_xlfn.CONCAT(V266," min")</f>
        <v>Eb min</v>
      </c>
      <c r="AM266" s="294" t="str">
        <f ca="1">_xlfn.CONCAT(W266," aug")</f>
        <v>E aug</v>
      </c>
      <c r="AN266" s="294" t="str">
        <f ca="1">_xlfn.CONCAT(X266," aug")</f>
        <v>Gb aug</v>
      </c>
      <c r="AO266" s="294" t="str">
        <f ca="1">_xlfn.CONCAT(Y266," maj")</f>
        <v>Ab maj</v>
      </c>
      <c r="AP266" s="294" t="str">
        <f ca="1">_xlfn.CONCAT(Z266," alt b")</f>
        <v>Bb alt b</v>
      </c>
      <c r="AQ266" s="294" t="str">
        <f ca="1">_xlfn.CONCAT(AA266," dim")</f>
        <v>C dim</v>
      </c>
      <c r="AR266" s="301" t="str">
        <f ca="1">_xlfn.CONCAT("*",W266,"7")</f>
        <v>*E7</v>
      </c>
      <c r="AS266" s="294"/>
      <c r="AT266" s="294" t="str">
        <f t="shared" ca="1" si="492"/>
        <v/>
      </c>
      <c r="AU266" s="294" t="str">
        <f t="shared" ca="1" si="492"/>
        <v/>
      </c>
      <c r="AV266" s="294" t="str">
        <f t="shared" ca="1" si="492"/>
        <v/>
      </c>
      <c r="AW266" s="294">
        <f t="shared" si="492"/>
        <v>1</v>
      </c>
      <c r="AX266" s="294" t="str">
        <f t="shared" ca="1" si="492"/>
        <v/>
      </c>
      <c r="AY266" s="294" t="str">
        <f t="shared" ca="1" si="492"/>
        <v/>
      </c>
      <c r="AZ266" s="294" t="str">
        <f t="shared" ca="1" si="492"/>
        <v/>
      </c>
      <c r="BA266" s="294" t="str">
        <f t="shared" ca="1" si="492"/>
        <v/>
      </c>
      <c r="BB266" s="294" t="str">
        <f t="shared" ca="1" si="492"/>
        <v/>
      </c>
      <c r="BC266" s="294" t="str">
        <f t="shared" ca="1" si="492"/>
        <v/>
      </c>
      <c r="BD266" s="294" t="str">
        <f t="shared" ca="1" si="492"/>
        <v/>
      </c>
      <c r="BE266" s="294" t="str">
        <f t="shared" ca="1" si="492"/>
        <v/>
      </c>
      <c r="BF266" s="289">
        <f t="shared" ca="1" si="472"/>
        <v>1</v>
      </c>
      <c r="BG266" s="302">
        <f t="shared" ca="1" si="473"/>
        <v>14.285714285714285</v>
      </c>
      <c r="BH266" s="289" t="str">
        <f t="shared" ca="1" si="474"/>
        <v/>
      </c>
      <c r="BI266" s="289" t="str">
        <f t="shared" ca="1" si="475"/>
        <v/>
      </c>
      <c r="BJ266" s="289" t="str">
        <f t="shared" ca="1" si="476"/>
        <v/>
      </c>
      <c r="BK266" s="289" t="str">
        <f t="shared" ca="1" si="477"/>
        <v/>
      </c>
      <c r="BL266" s="289" t="str">
        <f t="shared" ca="1" si="478"/>
        <v/>
      </c>
      <c r="BM266" s="289" t="str">
        <f t="shared" ca="1" si="479"/>
        <v/>
      </c>
      <c r="BN266" s="289" t="str">
        <f t="shared" ca="1" si="480"/>
        <v/>
      </c>
      <c r="BO266" s="289" t="str">
        <f t="shared" ca="1" si="481"/>
        <v/>
      </c>
      <c r="BP266" s="289"/>
      <c r="BQ266" s="83">
        <f t="shared" ca="1" si="537"/>
        <v>7</v>
      </c>
      <c r="BR266" s="82">
        <f t="shared" ca="1" si="538"/>
        <v>14</v>
      </c>
      <c r="BS266" s="83">
        <f t="shared" ca="1" si="539"/>
        <v>69</v>
      </c>
      <c r="BT266" s="52" t="str">
        <f t="shared" ca="1" si="535"/>
        <v>A78</v>
      </c>
      <c r="BU266" s="51"/>
      <c r="BV266" s="52" t="str">
        <f t="shared" ca="1" si="536"/>
        <v>A78</v>
      </c>
      <c r="BW266" s="84">
        <f ca="1">VLOOKUP($BK$6,INDIRECT($BT266):$BP$861,2,FALSE)</f>
        <v>70</v>
      </c>
      <c r="BX266" s="79" t="str">
        <f t="shared" ca="1" si="515"/>
        <v>Sustained Sixth</v>
      </c>
      <c r="BY266" s="78" t="str">
        <f t="shared" ca="1" si="516"/>
        <v>C</v>
      </c>
      <c r="BZ266" s="78" t="str">
        <f t="shared" ca="1" si="517"/>
        <v>C</v>
      </c>
      <c r="CA266" s="78" t="str">
        <f t="shared" ca="1" si="518"/>
        <v>E</v>
      </c>
      <c r="CB266" s="78" t="str">
        <f t="shared" ca="1" si="519"/>
        <v>F</v>
      </c>
      <c r="CC266" s="78" t="str">
        <f t="shared" ca="1" si="520"/>
        <v>G</v>
      </c>
      <c r="CD266" s="78" t="str">
        <f t="shared" ca="1" si="521"/>
        <v>A</v>
      </c>
      <c r="CE266" s="78" t="str">
        <f t="shared" ca="1" si="522"/>
        <v/>
      </c>
      <c r="CF266" s="78" t="str">
        <f t="shared" ca="1" si="523"/>
        <v/>
      </c>
      <c r="CG266" s="78" t="str">
        <f t="shared" ca="1" si="524"/>
        <v/>
      </c>
      <c r="CH266" s="79" t="str">
        <f t="shared" ca="1" si="525"/>
        <v>C aug</v>
      </c>
      <c r="CI266" s="79" t="str">
        <f t="shared" ca="1" si="526"/>
        <v>*C maj</v>
      </c>
      <c r="CJ266" s="79" t="str">
        <f t="shared" ca="1" si="527"/>
        <v>F maj</v>
      </c>
      <c r="CK266" s="79" t="str">
        <f t="shared" ca="1" si="528"/>
        <v>G sus4/7</v>
      </c>
      <c r="CL266" s="79" t="str">
        <f t="shared" ca="1" si="529"/>
        <v>A sus7</v>
      </c>
      <c r="CM266" s="79" t="str">
        <f t="shared" ca="1" si="530"/>
        <v/>
      </c>
      <c r="CN266" s="79" t="str">
        <f t="shared" ca="1" si="531"/>
        <v/>
      </c>
      <c r="CO266" s="79" t="str">
        <f t="shared" ca="1" si="532"/>
        <v/>
      </c>
      <c r="CP266" s="80">
        <f t="shared" ca="1" si="533"/>
        <v>40</v>
      </c>
      <c r="CQ266" s="78">
        <f t="shared" ca="1" si="534"/>
        <v>7</v>
      </c>
      <c r="DA266" s="81">
        <f t="shared" ca="1" si="450"/>
        <v>7</v>
      </c>
      <c r="DB266" s="82">
        <f t="shared" ca="1" si="451"/>
        <v>51</v>
      </c>
      <c r="DC266" s="83">
        <f t="shared" ca="1" si="452"/>
        <v>417</v>
      </c>
      <c r="DD266" s="52" t="str">
        <f t="shared" ca="1" si="448"/>
        <v>A426</v>
      </c>
      <c r="DE266" s="51"/>
      <c r="DF266" s="52" t="str">
        <f t="shared" ca="1" si="449"/>
        <v>A426</v>
      </c>
      <c r="DG266" s="84">
        <f ca="1">VLOOKUP($BK$6,INDIRECT($BT303):$BP$861,2,FALSE)</f>
        <v>418</v>
      </c>
      <c r="DH266" s="79" t="str">
        <f t="shared" ca="1" si="415"/>
        <v>Minor Pentatonic (or Mongolian)</v>
      </c>
      <c r="DI266" s="78" t="str">
        <f t="shared" ca="1" si="416"/>
        <v>F</v>
      </c>
      <c r="DJ266" s="78" t="str">
        <f t="shared" ca="1" si="417"/>
        <v>F</v>
      </c>
      <c r="DK266" s="78" t="str">
        <f t="shared" ca="1" si="418"/>
        <v>G</v>
      </c>
      <c r="DL266" s="78" t="str">
        <f t="shared" ca="1" si="419"/>
        <v>A</v>
      </c>
      <c r="DM266" s="78" t="str">
        <f t="shared" ca="1" si="420"/>
        <v>C</v>
      </c>
      <c r="DN266" s="78" t="str">
        <f t="shared" ca="1" si="421"/>
        <v>D</v>
      </c>
      <c r="DO266" s="78" t="str">
        <f t="shared" ca="1" si="422"/>
        <v/>
      </c>
      <c r="DP266" s="78" t="str">
        <f t="shared" ca="1" si="423"/>
        <v/>
      </c>
      <c r="DQ266" s="78" t="str">
        <f t="shared" ca="1" si="424"/>
        <v/>
      </c>
      <c r="DR266" s="79" t="str">
        <f t="shared" ca="1" si="425"/>
        <v>*D min</v>
      </c>
      <c r="DS266" s="79" t="str">
        <f t="shared" ca="1" si="426"/>
        <v>G sus4/7</v>
      </c>
      <c r="DT266" s="79" t="str">
        <f t="shared" ca="1" si="427"/>
        <v>A sus4/7</v>
      </c>
      <c r="DU266" s="79" t="str">
        <f t="shared" ca="1" si="428"/>
        <v>C sus4/6 -or-*F maj</v>
      </c>
      <c r="DV266" s="79" t="str">
        <f t="shared" ca="1" si="429"/>
        <v>D sus4/7</v>
      </c>
      <c r="DW266" s="79" t="str">
        <f t="shared" ca="1" si="430"/>
        <v/>
      </c>
      <c r="DX266" s="79" t="str">
        <f t="shared" ca="1" si="431"/>
        <v/>
      </c>
      <c r="DY266" s="79" t="str">
        <f t="shared" ca="1" si="432"/>
        <v/>
      </c>
      <c r="DZ266" s="80">
        <f t="shared" ca="1" si="433"/>
        <v>40</v>
      </c>
      <c r="EA266" s="78">
        <f t="shared" ca="1" si="434"/>
        <v>7</v>
      </c>
    </row>
    <row r="267" spans="1:131" s="85" customFormat="1" ht="16.2" thickBot="1" x14ac:dyDescent="0.35">
      <c r="A267" s="289" t="str">
        <f t="shared" ref="A267:A330" ca="1" si="540">BH267</f>
        <v/>
      </c>
      <c r="B267" s="309">
        <f t="shared" si="404"/>
        <v>259</v>
      </c>
      <c r="C267" s="310" t="s">
        <v>38</v>
      </c>
      <c r="D267" s="309" t="s">
        <v>2</v>
      </c>
      <c r="E267" s="309">
        <v>7</v>
      </c>
      <c r="F267" s="311">
        <v>1</v>
      </c>
      <c r="G267" s="311">
        <v>3</v>
      </c>
      <c r="H267" s="311">
        <v>1</v>
      </c>
      <c r="I267" s="311">
        <v>1</v>
      </c>
      <c r="J267" s="311">
        <v>3</v>
      </c>
      <c r="K267" s="311">
        <v>2</v>
      </c>
      <c r="L267" s="311">
        <v>1</v>
      </c>
      <c r="M267" s="311"/>
      <c r="N267" s="311">
        <f>SUM($F267:G267)</f>
        <v>4</v>
      </c>
      <c r="O267" s="311">
        <f>SUM($F267:H267)</f>
        <v>5</v>
      </c>
      <c r="P267" s="311">
        <f>SUM($F267:I267)</f>
        <v>6</v>
      </c>
      <c r="Q267" s="311">
        <f>SUM($F267:J267)</f>
        <v>9</v>
      </c>
      <c r="R267" s="311">
        <f>SUM($F267:K267)</f>
        <v>11</v>
      </c>
      <c r="S267" s="311">
        <f>SUM($F267:L267)</f>
        <v>12</v>
      </c>
      <c r="T267" s="311"/>
      <c r="U267" s="310"/>
      <c r="V267" s="309" t="str">
        <f t="shared" si="463"/>
        <v>Eb</v>
      </c>
      <c r="W267" s="309" t="str">
        <f t="shared" ca="1" si="464"/>
        <v>E</v>
      </c>
      <c r="X267" s="309" t="str">
        <f t="shared" ca="1" si="486"/>
        <v>G</v>
      </c>
      <c r="Y267" s="309" t="str">
        <f t="shared" ca="1" si="487"/>
        <v>Ab</v>
      </c>
      <c r="Z267" s="309" t="str">
        <f t="shared" ca="1" si="488"/>
        <v>A</v>
      </c>
      <c r="AA267" s="309" t="str">
        <f t="shared" ca="1" si="489"/>
        <v>C</v>
      </c>
      <c r="AB267" s="309" t="str">
        <f t="shared" ca="1" si="490"/>
        <v>D</v>
      </c>
      <c r="AC267" s="309"/>
      <c r="AD267" s="310">
        <f t="shared" si="471"/>
        <v>167</v>
      </c>
      <c r="AE267" s="310">
        <f t="shared" ca="1" si="401"/>
        <v>69</v>
      </c>
      <c r="AF267" s="310">
        <f t="shared" ca="1" si="402"/>
        <v>71</v>
      </c>
      <c r="AG267" s="310">
        <f t="shared" ca="1" si="456"/>
        <v>163</v>
      </c>
      <c r="AH267" s="310">
        <f t="shared" ca="1" si="457"/>
        <v>65</v>
      </c>
      <c r="AI267" s="310">
        <f t="shared" ca="1" si="458"/>
        <v>67</v>
      </c>
      <c r="AJ267" s="310">
        <f t="shared" ca="1" si="459"/>
        <v>68</v>
      </c>
      <c r="AK267" s="310"/>
      <c r="AL267" s="294" t="str">
        <f>_xlfn.CONCAT(V267," alt b")</f>
        <v>Eb alt b</v>
      </c>
      <c r="AM267" s="294" t="str">
        <f ca="1">_xlfn.CONCAT(W267," aug")</f>
        <v>E aug</v>
      </c>
      <c r="AN267" s="294" t="str">
        <f ca="1">_xlfn.CONCAT(X267," sus2")</f>
        <v>G sus2</v>
      </c>
      <c r="AO267" s="294" t="str">
        <f ca="1">_xlfn.CONCAT(Y267," maj")</f>
        <v>Ab maj</v>
      </c>
      <c r="AP267" s="294" t="str">
        <f ca="1">_xlfn.CONCAT(Z267," sus4")</f>
        <v>A sus4</v>
      </c>
      <c r="AQ267" s="294" t="str">
        <f ca="1">_xlfn.CONCAT(AA267," min")</f>
        <v>C min</v>
      </c>
      <c r="AR267" s="301" t="str">
        <f ca="1">_xlfn.CONCAT("*",W267,"7")</f>
        <v>*E7</v>
      </c>
      <c r="AS267" s="294"/>
      <c r="AT267" s="294" t="str">
        <f t="shared" ca="1" si="492"/>
        <v/>
      </c>
      <c r="AU267" s="294" t="str">
        <f t="shared" ca="1" si="492"/>
        <v/>
      </c>
      <c r="AV267" s="294" t="str">
        <f t="shared" ca="1" si="492"/>
        <v/>
      </c>
      <c r="AW267" s="294">
        <f t="shared" si="492"/>
        <v>1</v>
      </c>
      <c r="AX267" s="294" t="str">
        <f t="shared" ca="1" si="492"/>
        <v/>
      </c>
      <c r="AY267" s="294" t="str">
        <f t="shared" ca="1" si="492"/>
        <v/>
      </c>
      <c r="AZ267" s="294" t="str">
        <f t="shared" ca="1" si="492"/>
        <v/>
      </c>
      <c r="BA267" s="294">
        <f t="shared" ca="1" si="492"/>
        <v>1</v>
      </c>
      <c r="BB267" s="294" t="str">
        <f t="shared" ca="1" si="492"/>
        <v/>
      </c>
      <c r="BC267" s="294" t="str">
        <f t="shared" ca="1" si="492"/>
        <v/>
      </c>
      <c r="BD267" s="294" t="str">
        <f t="shared" ca="1" si="492"/>
        <v/>
      </c>
      <c r="BE267" s="294" t="str">
        <f t="shared" ca="1" si="492"/>
        <v/>
      </c>
      <c r="BF267" s="289">
        <f t="shared" ca="1" si="472"/>
        <v>2</v>
      </c>
      <c r="BG267" s="302">
        <f t="shared" ca="1" si="473"/>
        <v>28.571428571428569</v>
      </c>
      <c r="BH267" s="289" t="str">
        <f t="shared" ca="1" si="474"/>
        <v/>
      </c>
      <c r="BI267" s="289" t="str">
        <f t="shared" ca="1" si="475"/>
        <v/>
      </c>
      <c r="BJ267" s="289" t="str">
        <f t="shared" ca="1" si="476"/>
        <v/>
      </c>
      <c r="BK267" s="289" t="str">
        <f t="shared" ca="1" si="477"/>
        <v/>
      </c>
      <c r="BL267" s="289" t="str">
        <f t="shared" ca="1" si="478"/>
        <v/>
      </c>
      <c r="BM267" s="289" t="str">
        <f t="shared" ca="1" si="479"/>
        <v/>
      </c>
      <c r="BN267" s="289" t="str">
        <f t="shared" ca="1" si="480"/>
        <v/>
      </c>
      <c r="BO267" s="289" t="str">
        <f t="shared" ca="1" si="481"/>
        <v/>
      </c>
      <c r="BP267" s="289"/>
      <c r="BQ267" s="83">
        <f t="shared" ca="1" si="537"/>
        <v>7</v>
      </c>
      <c r="BR267" s="82">
        <f t="shared" ca="1" si="538"/>
        <v>15</v>
      </c>
      <c r="BS267" s="83">
        <f t="shared" ca="1" si="539"/>
        <v>70</v>
      </c>
      <c r="BT267" s="52" t="str">
        <f t="shared" ca="1" si="535"/>
        <v>A79</v>
      </c>
      <c r="BU267" s="51"/>
      <c r="BV267" s="52" t="str">
        <f t="shared" ca="1" si="536"/>
        <v>A89</v>
      </c>
      <c r="BW267" s="84">
        <f ca="1">VLOOKUP($BK$6,INDIRECT($BT267):$BP$861,2,FALSE)</f>
        <v>81</v>
      </c>
      <c r="BX267" s="79" t="str">
        <f t="shared" ca="1" si="515"/>
        <v>Ichikosucho</v>
      </c>
      <c r="BY267" s="78" t="str">
        <f t="shared" ca="1" si="516"/>
        <v>Db</v>
      </c>
      <c r="BZ267" s="78" t="str">
        <f t="shared" ca="1" si="517"/>
        <v>Db</v>
      </c>
      <c r="CA267" s="78" t="str">
        <f t="shared" ca="1" si="518"/>
        <v>Eb</v>
      </c>
      <c r="CB267" s="78" t="str">
        <f t="shared" ca="1" si="519"/>
        <v>F</v>
      </c>
      <c r="CC267" s="78" t="str">
        <f t="shared" ca="1" si="520"/>
        <v>Gb</v>
      </c>
      <c r="CD267" s="78" t="str">
        <f t="shared" ca="1" si="521"/>
        <v>G</v>
      </c>
      <c r="CE267" s="78" t="str">
        <f t="shared" ca="1" si="522"/>
        <v>Ab</v>
      </c>
      <c r="CF267" s="78" t="str">
        <f t="shared" ca="1" si="523"/>
        <v>Bb</v>
      </c>
      <c r="CG267" s="78" t="str">
        <f t="shared" ca="1" si="524"/>
        <v>C</v>
      </c>
      <c r="CH267" s="79" t="str">
        <f t="shared" ca="1" si="525"/>
        <v>Db alt b</v>
      </c>
      <c r="CI267" s="79" t="str">
        <f t="shared" ca="1" si="526"/>
        <v>Eb min4</v>
      </c>
      <c r="CJ267" s="79" t="str">
        <f t="shared" ca="1" si="527"/>
        <v>F sus2/4 -or- *G min7</v>
      </c>
      <c r="CK267" s="79" t="str">
        <f t="shared" ca="1" si="528"/>
        <v>Gb sus2/4 -or- *Ab min7</v>
      </c>
      <c r="CL267" s="79" t="str">
        <f t="shared" ca="1" si="529"/>
        <v>G dim</v>
      </c>
      <c r="CM267" s="79" t="str">
        <f t="shared" ca="1" si="530"/>
        <v>Ab maj</v>
      </c>
      <c r="CN267" s="79" t="str">
        <f t="shared" ca="1" si="531"/>
        <v>Bb min</v>
      </c>
      <c r="CO267" s="79" t="str">
        <f t="shared" ca="1" si="532"/>
        <v>C dim</v>
      </c>
      <c r="CP267" s="80">
        <f t="shared" ca="1" si="533"/>
        <v>37.5</v>
      </c>
      <c r="CQ267" s="78">
        <f t="shared" ca="1" si="534"/>
        <v>7</v>
      </c>
      <c r="DA267" s="81">
        <f t="shared" ca="1" si="450"/>
        <v>7</v>
      </c>
      <c r="DB267" s="82">
        <f t="shared" ca="1" si="451"/>
        <v>52</v>
      </c>
      <c r="DC267" s="83">
        <f t="shared" ca="1" si="452"/>
        <v>418</v>
      </c>
      <c r="DD267" s="52" t="str">
        <f t="shared" ca="1" si="448"/>
        <v>A427</v>
      </c>
      <c r="DE267" s="51"/>
      <c r="DF267" s="52" t="str">
        <f t="shared" ca="1" si="449"/>
        <v>A430</v>
      </c>
      <c r="DG267" s="84">
        <f ca="1">VLOOKUP($BK$6,INDIRECT($BT304):$BP$861,2,FALSE)</f>
        <v>422</v>
      </c>
      <c r="DH267" s="79" t="str">
        <f t="shared" ca="1" si="415"/>
        <v>Hirajoshi</v>
      </c>
      <c r="DI267" s="78" t="str">
        <f t="shared" ca="1" si="416"/>
        <v>F</v>
      </c>
      <c r="DJ267" s="78" t="str">
        <f t="shared" ca="1" si="417"/>
        <v>F</v>
      </c>
      <c r="DK267" s="78" t="str">
        <f t="shared" ca="1" si="418"/>
        <v>G</v>
      </c>
      <c r="DL267" s="78" t="str">
        <f t="shared" ca="1" si="419"/>
        <v>Ab</v>
      </c>
      <c r="DM267" s="78" t="str">
        <f t="shared" ca="1" si="420"/>
        <v>C</v>
      </c>
      <c r="DN267" s="78" t="str">
        <f t="shared" ca="1" si="421"/>
        <v>Db</v>
      </c>
      <c r="DO267" s="78" t="str">
        <f t="shared" ca="1" si="422"/>
        <v/>
      </c>
      <c r="DP267" s="78" t="str">
        <f t="shared" ca="1" si="423"/>
        <v/>
      </c>
      <c r="DQ267" s="78" t="str">
        <f t="shared" ca="1" si="424"/>
        <v/>
      </c>
      <c r="DR267" s="79" t="str">
        <f t="shared" ca="1" si="425"/>
        <v>*Db maj</v>
      </c>
      <c r="DS267" s="79" t="str">
        <f t="shared" ca="1" si="426"/>
        <v>G sus4/7</v>
      </c>
      <c r="DT267" s="79" t="str">
        <f t="shared" ca="1" si="427"/>
        <v>Ab sus4/M7</v>
      </c>
      <c r="DU267" s="79" t="str">
        <f t="shared" ca="1" si="428"/>
        <v>*F min</v>
      </c>
      <c r="DV267" s="79" t="str">
        <f t="shared" ca="1" si="429"/>
        <v>Db sus4/7</v>
      </c>
      <c r="DW267" s="79" t="str">
        <f t="shared" ca="1" si="430"/>
        <v/>
      </c>
      <c r="DX267" s="79" t="str">
        <f t="shared" ca="1" si="431"/>
        <v/>
      </c>
      <c r="DY267" s="79" t="str">
        <f t="shared" ca="1" si="432"/>
        <v/>
      </c>
      <c r="DZ267" s="80">
        <f t="shared" ca="1" si="433"/>
        <v>40</v>
      </c>
      <c r="EA267" s="78">
        <f t="shared" ca="1" si="434"/>
        <v>7</v>
      </c>
    </row>
    <row r="268" spans="1:131" s="85" customFormat="1" ht="16.2" thickBot="1" x14ac:dyDescent="0.35">
      <c r="A268" s="289" t="str">
        <f t="shared" ca="1" si="540"/>
        <v/>
      </c>
      <c r="B268" s="309">
        <f t="shared" si="404"/>
        <v>260</v>
      </c>
      <c r="C268" s="310" t="s">
        <v>39</v>
      </c>
      <c r="D268" s="309" t="s">
        <v>2</v>
      </c>
      <c r="E268" s="309">
        <v>7</v>
      </c>
      <c r="F268" s="311">
        <v>1</v>
      </c>
      <c r="G268" s="311">
        <v>3</v>
      </c>
      <c r="H268" s="311">
        <v>2</v>
      </c>
      <c r="I268" s="311">
        <v>1</v>
      </c>
      <c r="J268" s="311">
        <v>1</v>
      </c>
      <c r="K268" s="311">
        <v>3</v>
      </c>
      <c r="L268" s="311">
        <v>1</v>
      </c>
      <c r="M268" s="311"/>
      <c r="N268" s="311">
        <f>SUM($F268:G268)</f>
        <v>4</v>
      </c>
      <c r="O268" s="311">
        <f>SUM($F268:H268)</f>
        <v>6</v>
      </c>
      <c r="P268" s="311">
        <f>SUM($F268:I268)</f>
        <v>7</v>
      </c>
      <c r="Q268" s="311">
        <f>SUM($F268:J268)</f>
        <v>8</v>
      </c>
      <c r="R268" s="311">
        <f>SUM($F268:K268)</f>
        <v>11</v>
      </c>
      <c r="S268" s="311">
        <f>SUM($F268:L268)</f>
        <v>12</v>
      </c>
      <c r="T268" s="311"/>
      <c r="U268" s="310"/>
      <c r="V268" s="309" t="str">
        <f t="shared" si="463"/>
        <v>Eb</v>
      </c>
      <c r="W268" s="309" t="str">
        <f t="shared" ca="1" si="464"/>
        <v>E</v>
      </c>
      <c r="X268" s="309" t="str">
        <f t="shared" ca="1" si="486"/>
        <v>G</v>
      </c>
      <c r="Y268" s="309" t="str">
        <f t="shared" ca="1" si="487"/>
        <v>A</v>
      </c>
      <c r="Z268" s="309" t="str">
        <f t="shared" ca="1" si="488"/>
        <v>Bb</v>
      </c>
      <c r="AA268" s="309" t="str">
        <f t="shared" ca="1" si="489"/>
        <v>B</v>
      </c>
      <c r="AB268" s="309" t="str">
        <f t="shared" ca="1" si="490"/>
        <v>D</v>
      </c>
      <c r="AC268" s="309"/>
      <c r="AD268" s="310">
        <f t="shared" si="471"/>
        <v>167</v>
      </c>
      <c r="AE268" s="310">
        <f t="shared" ca="1" si="401"/>
        <v>69</v>
      </c>
      <c r="AF268" s="310">
        <f t="shared" ca="1" si="402"/>
        <v>71</v>
      </c>
      <c r="AG268" s="310">
        <f t="shared" ca="1" si="456"/>
        <v>65</v>
      </c>
      <c r="AH268" s="310">
        <f t="shared" ca="1" si="457"/>
        <v>164</v>
      </c>
      <c r="AI268" s="310">
        <f t="shared" ca="1" si="458"/>
        <v>66</v>
      </c>
      <c r="AJ268" s="310">
        <f t="shared" ca="1" si="459"/>
        <v>68</v>
      </c>
      <c r="AK268" s="310"/>
      <c r="AL268" s="294" t="str">
        <f>_xlfn.CONCAT(V268," maj")</f>
        <v>Eb maj</v>
      </c>
      <c r="AM268" s="294" t="str">
        <f ca="1">_xlfn.CONCAT(W268," sus4")</f>
        <v>E sus4</v>
      </c>
      <c r="AN268" s="294" t="str">
        <f ca="1">_xlfn.CONCAT(X268," min")</f>
        <v>G min</v>
      </c>
      <c r="AO268" s="301" t="str">
        <f ca="1">_xlfn.CONCAT("*",AA268,"7")</f>
        <v>*B7</v>
      </c>
      <c r="AP268" s="294" t="str">
        <f ca="1">_xlfn.CONCAT(Z268," alt b")</f>
        <v>Bb alt b</v>
      </c>
      <c r="AQ268" s="294" t="str">
        <f ca="1">_xlfn.CONCAT(AA268," aug")</f>
        <v>B aug</v>
      </c>
      <c r="AR268" s="294" t="str">
        <f ca="1">_xlfn.CONCAT(AB268," sus2")</f>
        <v>D sus2</v>
      </c>
      <c r="AS268" s="294"/>
      <c r="AT268" s="294" t="str">
        <f t="shared" ref="AT268:BE270" ca="1" si="541">IF(AT$9=$AD268,1,IF(AT$9=$AE268,1,IF(AT$9=$AF268,1,IF(AT$9=$AG268,1,IF(AT$9=$AH268,1,IF(AT$9=$AI268,1,IF(AT$9=$AJ268,1,"")))))))</f>
        <v/>
      </c>
      <c r="AU268" s="294" t="str">
        <f t="shared" ca="1" si="541"/>
        <v/>
      </c>
      <c r="AV268" s="294" t="str">
        <f t="shared" ca="1" si="541"/>
        <v/>
      </c>
      <c r="AW268" s="294">
        <f t="shared" si="541"/>
        <v>1</v>
      </c>
      <c r="AX268" s="294" t="str">
        <f t="shared" ca="1" si="541"/>
        <v/>
      </c>
      <c r="AY268" s="294" t="str">
        <f t="shared" ca="1" si="541"/>
        <v/>
      </c>
      <c r="AZ268" s="294" t="str">
        <f t="shared" ca="1" si="541"/>
        <v/>
      </c>
      <c r="BA268" s="294">
        <f t="shared" ca="1" si="541"/>
        <v>1</v>
      </c>
      <c r="BB268" s="294" t="str">
        <f t="shared" ca="1" si="541"/>
        <v/>
      </c>
      <c r="BC268" s="294" t="str">
        <f t="shared" ca="1" si="541"/>
        <v/>
      </c>
      <c r="BD268" s="294" t="str">
        <f t="shared" ca="1" si="541"/>
        <v/>
      </c>
      <c r="BE268" s="294" t="str">
        <f t="shared" ca="1" si="541"/>
        <v/>
      </c>
      <c r="BF268" s="289">
        <f t="shared" ca="1" si="472"/>
        <v>2</v>
      </c>
      <c r="BG268" s="302">
        <f t="shared" ca="1" si="473"/>
        <v>28.571428571428569</v>
      </c>
      <c r="BH268" s="289" t="str">
        <f t="shared" ca="1" si="474"/>
        <v/>
      </c>
      <c r="BI268" s="289" t="str">
        <f t="shared" ca="1" si="475"/>
        <v/>
      </c>
      <c r="BJ268" s="289" t="str">
        <f t="shared" ca="1" si="476"/>
        <v/>
      </c>
      <c r="BK268" s="289" t="str">
        <f t="shared" ca="1" si="477"/>
        <v/>
      </c>
      <c r="BL268" s="289" t="str">
        <f t="shared" ca="1" si="478"/>
        <v/>
      </c>
      <c r="BM268" s="289" t="str">
        <f t="shared" ca="1" si="479"/>
        <v/>
      </c>
      <c r="BN268" s="289" t="str">
        <f t="shared" ca="1" si="480"/>
        <v/>
      </c>
      <c r="BO268" s="289" t="str">
        <f t="shared" ca="1" si="481"/>
        <v/>
      </c>
      <c r="BP268" s="289"/>
      <c r="BQ268" s="83">
        <f t="shared" ca="1" si="537"/>
        <v>7</v>
      </c>
      <c r="BR268" s="82">
        <f t="shared" ca="1" si="538"/>
        <v>16</v>
      </c>
      <c r="BS268" s="83">
        <f t="shared" ca="1" si="539"/>
        <v>81</v>
      </c>
      <c r="BT268" s="52" t="str">
        <f t="shared" ca="1" si="535"/>
        <v>A90</v>
      </c>
      <c r="BU268" s="51"/>
      <c r="BV268" s="52" t="str">
        <f t="shared" ca="1" si="536"/>
        <v>A130</v>
      </c>
      <c r="BW268" s="84">
        <f ca="1">VLOOKUP($BK$6,INDIRECT($BT268):$BP$861,2,FALSE)</f>
        <v>122</v>
      </c>
      <c r="BX268" s="79" t="str">
        <f t="shared" ca="1" si="515"/>
        <v xml:space="preserve"> Country/Gospel</v>
      </c>
      <c r="BY268" s="78" t="str">
        <f t="shared" ca="1" si="516"/>
        <v>Db</v>
      </c>
      <c r="BZ268" s="78" t="str">
        <f t="shared" ca="1" si="517"/>
        <v>Db</v>
      </c>
      <c r="CA268" s="78" t="str">
        <f t="shared" ca="1" si="518"/>
        <v>Eb</v>
      </c>
      <c r="CB268" s="78" t="str">
        <f t="shared" ca="1" si="519"/>
        <v>E</v>
      </c>
      <c r="CC268" s="78" t="str">
        <f t="shared" ca="1" si="520"/>
        <v>F</v>
      </c>
      <c r="CD268" s="78" t="str">
        <f t="shared" ca="1" si="521"/>
        <v>Ab</v>
      </c>
      <c r="CE268" s="78" t="str">
        <f t="shared" ca="1" si="522"/>
        <v>Bb</v>
      </c>
      <c r="CF268" s="78" t="str">
        <f t="shared" ca="1" si="523"/>
        <v/>
      </c>
      <c r="CG268" s="78" t="str">
        <f t="shared" ca="1" si="524"/>
        <v/>
      </c>
      <c r="CH268" s="79" t="str">
        <f t="shared" ca="1" si="525"/>
        <v>Db min</v>
      </c>
      <c r="CI268" s="79" t="str">
        <f t="shared" ca="1" si="526"/>
        <v>Eb sus2</v>
      </c>
      <c r="CJ268" s="79" t="str">
        <f t="shared" ca="1" si="527"/>
        <v>*Db min</v>
      </c>
      <c r="CK268" s="79" t="str">
        <f t="shared" ca="1" si="528"/>
        <v>*Bb min</v>
      </c>
      <c r="CL268" s="79" t="str">
        <f t="shared" ca="1" si="529"/>
        <v>*Db min</v>
      </c>
      <c r="CM268" s="79" t="str">
        <f t="shared" ca="1" si="530"/>
        <v>Bb sus4</v>
      </c>
      <c r="CN268" s="79" t="str">
        <f t="shared" ca="1" si="531"/>
        <v/>
      </c>
      <c r="CO268" s="79" t="str">
        <f t="shared" ca="1" si="532"/>
        <v/>
      </c>
      <c r="CP268" s="80">
        <f t="shared" ca="1" si="533"/>
        <v>33.333333333333329</v>
      </c>
      <c r="CQ268" s="78">
        <f t="shared" ca="1" si="534"/>
        <v>7</v>
      </c>
      <c r="DA268" s="81">
        <f t="shared" ca="1" si="450"/>
        <v>7</v>
      </c>
      <c r="DB268" s="82">
        <f t="shared" ca="1" si="451"/>
        <v>53</v>
      </c>
      <c r="DC268" s="83">
        <f t="shared" ca="1" si="452"/>
        <v>422</v>
      </c>
      <c r="DD268" s="52" t="str">
        <f t="shared" ca="1" si="448"/>
        <v>A431</v>
      </c>
      <c r="DE268" s="51"/>
      <c r="DF268" s="52" t="str">
        <f t="shared" ca="1" si="449"/>
        <v>A431</v>
      </c>
      <c r="DG268" s="84">
        <f ca="1">VLOOKUP($BK$6,INDIRECT($BT305):$BP$861,2,FALSE)</f>
        <v>423</v>
      </c>
      <c r="DH268" s="79" t="str">
        <f t="shared" ca="1" si="415"/>
        <v>Indian</v>
      </c>
      <c r="DI268" s="78" t="str">
        <f t="shared" ca="1" si="416"/>
        <v>F</v>
      </c>
      <c r="DJ268" s="78" t="str">
        <f t="shared" ca="1" si="417"/>
        <v>F</v>
      </c>
      <c r="DK268" s="78" t="str">
        <f t="shared" ca="1" si="418"/>
        <v>A</v>
      </c>
      <c r="DL268" s="78" t="str">
        <f t="shared" ca="1" si="419"/>
        <v>Bb</v>
      </c>
      <c r="DM268" s="78" t="str">
        <f t="shared" ca="1" si="420"/>
        <v>C</v>
      </c>
      <c r="DN268" s="78" t="str">
        <f t="shared" ca="1" si="421"/>
        <v>Eb</v>
      </c>
      <c r="DO268" s="78" t="str">
        <f t="shared" ca="1" si="422"/>
        <v/>
      </c>
      <c r="DP268" s="78" t="str">
        <f t="shared" ca="1" si="423"/>
        <v/>
      </c>
      <c r="DQ268" s="78" t="str">
        <f t="shared" ca="1" si="424"/>
        <v/>
      </c>
      <c r="DR268" s="79" t="str">
        <f t="shared" ca="1" si="425"/>
        <v>F sus4/7</v>
      </c>
      <c r="DS268" s="79" t="str">
        <f t="shared" ca="1" si="426"/>
        <v>*F maj</v>
      </c>
      <c r="DT268" s="79" t="str">
        <f t="shared" ca="1" si="427"/>
        <v>Bb sus4/M7</v>
      </c>
      <c r="DU268" s="79" t="str">
        <f t="shared" ca="1" si="428"/>
        <v>C sus4/7</v>
      </c>
      <c r="DV268" s="79" t="str">
        <f t="shared" ca="1" si="429"/>
        <v>*A dim</v>
      </c>
      <c r="DW268" s="79" t="str">
        <f t="shared" ca="1" si="430"/>
        <v/>
      </c>
      <c r="DX268" s="79" t="str">
        <f t="shared" ca="1" si="431"/>
        <v/>
      </c>
      <c r="DY268" s="79" t="str">
        <f t="shared" ca="1" si="432"/>
        <v/>
      </c>
      <c r="DZ268" s="80">
        <f t="shared" ca="1" si="433"/>
        <v>40</v>
      </c>
      <c r="EA268" s="78">
        <f t="shared" ca="1" si="434"/>
        <v>7</v>
      </c>
    </row>
    <row r="269" spans="1:131" s="85" customFormat="1" ht="16.2" thickBot="1" x14ac:dyDescent="0.35">
      <c r="A269" s="289" t="str">
        <f t="shared" ca="1" si="540"/>
        <v/>
      </c>
      <c r="B269" s="309">
        <f t="shared" si="404"/>
        <v>261</v>
      </c>
      <c r="C269" s="310" t="s">
        <v>40</v>
      </c>
      <c r="D269" s="309" t="s">
        <v>2</v>
      </c>
      <c r="E269" s="309">
        <v>7</v>
      </c>
      <c r="F269" s="311">
        <v>1</v>
      </c>
      <c r="G269" s="311">
        <v>2</v>
      </c>
      <c r="H269" s="311">
        <v>3</v>
      </c>
      <c r="I269" s="311">
        <v>1</v>
      </c>
      <c r="J269" s="311">
        <v>1</v>
      </c>
      <c r="K269" s="311">
        <v>3</v>
      </c>
      <c r="L269" s="311">
        <v>1</v>
      </c>
      <c r="M269" s="311"/>
      <c r="N269" s="311">
        <f>SUM($F269:G269)</f>
        <v>3</v>
      </c>
      <c r="O269" s="311">
        <f>SUM($F269:H269)</f>
        <v>6</v>
      </c>
      <c r="P269" s="311">
        <f>SUM($F269:I269)</f>
        <v>7</v>
      </c>
      <c r="Q269" s="311">
        <f>SUM($F269:J269)</f>
        <v>8</v>
      </c>
      <c r="R269" s="311">
        <f>SUM($F269:K269)</f>
        <v>11</v>
      </c>
      <c r="S269" s="311">
        <f>SUM($F269:L269)</f>
        <v>12</v>
      </c>
      <c r="T269" s="311"/>
      <c r="U269" s="310"/>
      <c r="V269" s="309" t="str">
        <f t="shared" si="463"/>
        <v>Eb</v>
      </c>
      <c r="W269" s="309" t="str">
        <f t="shared" ca="1" si="464"/>
        <v>E</v>
      </c>
      <c r="X269" s="309" t="str">
        <f t="shared" ca="1" si="486"/>
        <v>Gb</v>
      </c>
      <c r="Y269" s="309" t="str">
        <f t="shared" ca="1" si="487"/>
        <v>A</v>
      </c>
      <c r="Z269" s="309" t="str">
        <f t="shared" ca="1" si="488"/>
        <v>Bb</v>
      </c>
      <c r="AA269" s="309" t="str">
        <f t="shared" ca="1" si="489"/>
        <v>B</v>
      </c>
      <c r="AB269" s="309" t="str">
        <f t="shared" ca="1" si="490"/>
        <v>D</v>
      </c>
      <c r="AC269" s="309"/>
      <c r="AD269" s="310">
        <f t="shared" si="471"/>
        <v>167</v>
      </c>
      <c r="AE269" s="310">
        <f t="shared" ca="1" si="401"/>
        <v>69</v>
      </c>
      <c r="AF269" s="310">
        <f t="shared" ca="1" si="402"/>
        <v>169</v>
      </c>
      <c r="AG269" s="310">
        <f t="shared" ca="1" si="456"/>
        <v>65</v>
      </c>
      <c r="AH269" s="310">
        <f t="shared" ca="1" si="457"/>
        <v>164</v>
      </c>
      <c r="AI269" s="310">
        <f t="shared" ca="1" si="458"/>
        <v>66</v>
      </c>
      <c r="AJ269" s="310">
        <f t="shared" ca="1" si="459"/>
        <v>68</v>
      </c>
      <c r="AK269" s="310"/>
      <c r="AL269" s="294" t="str">
        <f>_xlfn.CONCAT(V269," min")</f>
        <v>Eb min</v>
      </c>
      <c r="AM269" s="294" t="str">
        <f ca="1">_xlfn.CONCAT(W269," sus4")</f>
        <v>E sus4</v>
      </c>
      <c r="AN269" s="294" t="str">
        <f ca="1">_xlfn.CONCAT(X269," aug")</f>
        <v>Gb aug</v>
      </c>
      <c r="AO269" s="301" t="str">
        <f ca="1">_xlfn.CONCAT("*",AA269,"7")</f>
        <v>*B7</v>
      </c>
      <c r="AP269" s="294" t="str">
        <f ca="1">_xlfn.CONCAT(Z269," alt b")</f>
        <v>Bb alt b</v>
      </c>
      <c r="AQ269" s="294" t="str">
        <f ca="1">_xlfn.CONCAT(AA269," maj")</f>
        <v>B maj</v>
      </c>
      <c r="AR269" s="294" t="str">
        <f ca="1">_xlfn.CONCAT(AB269," sus2")</f>
        <v>D sus2</v>
      </c>
      <c r="AS269" s="294"/>
      <c r="AT269" s="294" t="str">
        <f t="shared" ca="1" si="541"/>
        <v/>
      </c>
      <c r="AU269" s="294" t="str">
        <f t="shared" ca="1" si="541"/>
        <v/>
      </c>
      <c r="AV269" s="294" t="str">
        <f t="shared" ca="1" si="541"/>
        <v/>
      </c>
      <c r="AW269" s="294">
        <f t="shared" si="541"/>
        <v>1</v>
      </c>
      <c r="AX269" s="294" t="str">
        <f t="shared" ca="1" si="541"/>
        <v/>
      </c>
      <c r="AY269" s="294" t="str">
        <f t="shared" ca="1" si="541"/>
        <v/>
      </c>
      <c r="AZ269" s="294" t="str">
        <f t="shared" ca="1" si="541"/>
        <v/>
      </c>
      <c r="BA269" s="294" t="str">
        <f t="shared" ca="1" si="541"/>
        <v/>
      </c>
      <c r="BB269" s="294" t="str">
        <f t="shared" ca="1" si="541"/>
        <v/>
      </c>
      <c r="BC269" s="294" t="str">
        <f t="shared" ca="1" si="541"/>
        <v/>
      </c>
      <c r="BD269" s="294" t="str">
        <f t="shared" ca="1" si="541"/>
        <v/>
      </c>
      <c r="BE269" s="294" t="str">
        <f t="shared" ca="1" si="541"/>
        <v/>
      </c>
      <c r="BF269" s="289">
        <f t="shared" ca="1" si="472"/>
        <v>1</v>
      </c>
      <c r="BG269" s="302">
        <f t="shared" ca="1" si="473"/>
        <v>14.285714285714285</v>
      </c>
      <c r="BH269" s="289" t="str">
        <f t="shared" ca="1" si="474"/>
        <v/>
      </c>
      <c r="BI269" s="289" t="str">
        <f t="shared" ca="1" si="475"/>
        <v/>
      </c>
      <c r="BJ269" s="289" t="str">
        <f t="shared" ca="1" si="476"/>
        <v/>
      </c>
      <c r="BK269" s="289" t="str">
        <f t="shared" ca="1" si="477"/>
        <v/>
      </c>
      <c r="BL269" s="289" t="str">
        <f t="shared" ca="1" si="478"/>
        <v/>
      </c>
      <c r="BM269" s="289" t="str">
        <f t="shared" ca="1" si="479"/>
        <v/>
      </c>
      <c r="BN269" s="289" t="str">
        <f t="shared" ca="1" si="480"/>
        <v/>
      </c>
      <c r="BO269" s="289" t="str">
        <f t="shared" ca="1" si="481"/>
        <v/>
      </c>
      <c r="BP269" s="289"/>
      <c r="BQ269" s="83">
        <f t="shared" ca="1" si="537"/>
        <v>7</v>
      </c>
      <c r="BR269" s="82">
        <f t="shared" ca="1" si="538"/>
        <v>17</v>
      </c>
      <c r="BS269" s="83">
        <f t="shared" ca="1" si="539"/>
        <v>122</v>
      </c>
      <c r="BT269" s="52" t="str">
        <f t="shared" ca="1" si="535"/>
        <v>A131</v>
      </c>
      <c r="BU269" s="51"/>
      <c r="BV269" s="52" t="str">
        <f t="shared" ca="1" si="536"/>
        <v>A131</v>
      </c>
      <c r="BW269" s="84">
        <f ca="1">VLOOKUP($BK$6,INDIRECT($BT269):$BP$861,2,FALSE)</f>
        <v>123</v>
      </c>
      <c r="BX269" s="79" t="str">
        <f t="shared" ca="1" si="515"/>
        <v>Altered Country</v>
      </c>
      <c r="BY269" s="78" t="str">
        <f t="shared" ca="1" si="516"/>
        <v>Db</v>
      </c>
      <c r="BZ269" s="78" t="str">
        <f t="shared" ca="1" si="517"/>
        <v>Db</v>
      </c>
      <c r="CA269" s="78" t="str">
        <f t="shared" ca="1" si="518"/>
        <v>Eb</v>
      </c>
      <c r="CB269" s="78" t="str">
        <f t="shared" ca="1" si="519"/>
        <v>E</v>
      </c>
      <c r="CC269" s="78" t="str">
        <f t="shared" ca="1" si="520"/>
        <v>F</v>
      </c>
      <c r="CD269" s="78" t="str">
        <f t="shared" ca="1" si="521"/>
        <v>Ab</v>
      </c>
      <c r="CE269" s="78" t="str">
        <f t="shared" ca="1" si="522"/>
        <v>A</v>
      </c>
      <c r="CF269" s="78" t="str">
        <f t="shared" ca="1" si="523"/>
        <v/>
      </c>
      <c r="CG269" s="78" t="str">
        <f t="shared" ca="1" si="524"/>
        <v/>
      </c>
      <c r="CH269" s="79" t="str">
        <f t="shared" ca="1" si="525"/>
        <v>Db min</v>
      </c>
      <c r="CI269" s="79" t="str">
        <f t="shared" ca="1" si="526"/>
        <v>*F7</v>
      </c>
      <c r="CJ269" s="79" t="str">
        <f t="shared" ca="1" si="527"/>
        <v>*Db min</v>
      </c>
      <c r="CK269" s="79" t="str">
        <f t="shared" ca="1" si="528"/>
        <v>F aug</v>
      </c>
      <c r="CL269" s="79" t="str">
        <f t="shared" ca="1" si="529"/>
        <v>*Db min</v>
      </c>
      <c r="CM269" s="79" t="str">
        <f t="shared" ca="1" si="530"/>
        <v>*F7</v>
      </c>
      <c r="CN269" s="79" t="str">
        <f t="shared" ca="1" si="531"/>
        <v/>
      </c>
      <c r="CO269" s="79" t="str">
        <f t="shared" ca="1" si="532"/>
        <v/>
      </c>
      <c r="CP269" s="80">
        <f t="shared" ca="1" si="533"/>
        <v>33.333333333333329</v>
      </c>
      <c r="CQ269" s="78">
        <f t="shared" ca="1" si="534"/>
        <v>7</v>
      </c>
      <c r="DA269" s="81">
        <f t="shared" ca="1" si="450"/>
        <v>7</v>
      </c>
      <c r="DB269" s="82">
        <f t="shared" ca="1" si="451"/>
        <v>54</v>
      </c>
      <c r="DC269" s="83">
        <f t="shared" ca="1" si="452"/>
        <v>423</v>
      </c>
      <c r="DD269" s="52" t="str">
        <f t="shared" ca="1" si="448"/>
        <v>A432</v>
      </c>
      <c r="DE269" s="51"/>
      <c r="DF269" s="52" t="str">
        <f t="shared" ca="1" si="449"/>
        <v>A432</v>
      </c>
      <c r="DG269" s="84">
        <f ca="1">VLOOKUP($BK$6,INDIRECT($BT306):$BP$861,2,FALSE)</f>
        <v>424</v>
      </c>
      <c r="DH269" s="79" t="str">
        <f t="shared" ca="1" si="415"/>
        <v>Kumoi</v>
      </c>
      <c r="DI269" s="78" t="str">
        <f t="shared" ca="1" si="416"/>
        <v>F</v>
      </c>
      <c r="DJ269" s="78" t="str">
        <f t="shared" ca="1" si="417"/>
        <v>F</v>
      </c>
      <c r="DK269" s="78" t="str">
        <f t="shared" ca="1" si="418"/>
        <v>G</v>
      </c>
      <c r="DL269" s="78" t="str">
        <f t="shared" ca="1" si="419"/>
        <v>Ab</v>
      </c>
      <c r="DM269" s="78" t="str">
        <f t="shared" ca="1" si="420"/>
        <v>C</v>
      </c>
      <c r="DN269" s="78" t="str">
        <f t="shared" ca="1" si="421"/>
        <v>D</v>
      </c>
      <c r="DO269" s="78" t="str">
        <f t="shared" ca="1" si="422"/>
        <v/>
      </c>
      <c r="DP269" s="78" t="str">
        <f t="shared" ca="1" si="423"/>
        <v/>
      </c>
      <c r="DQ269" s="78" t="str">
        <f t="shared" ca="1" si="424"/>
        <v/>
      </c>
      <c r="DR269" s="79" t="str">
        <f t="shared" ca="1" si="425"/>
        <v>F min6 -or- *D dim</v>
      </c>
      <c r="DS269" s="79" t="str">
        <f t="shared" ca="1" si="426"/>
        <v>G sus4/7</v>
      </c>
      <c r="DT269" s="79" t="str">
        <f t="shared" ca="1" si="427"/>
        <v>*D dim</v>
      </c>
      <c r="DU269" s="79" t="str">
        <f t="shared" ca="1" si="428"/>
        <v>*F min</v>
      </c>
      <c r="DV269" s="79" t="str">
        <f t="shared" ca="1" si="429"/>
        <v>D sus4/7</v>
      </c>
      <c r="DW269" s="79" t="str">
        <f t="shared" ca="1" si="430"/>
        <v/>
      </c>
      <c r="DX269" s="79" t="str">
        <f t="shared" ca="1" si="431"/>
        <v/>
      </c>
      <c r="DY269" s="79" t="str">
        <f t="shared" ca="1" si="432"/>
        <v/>
      </c>
      <c r="DZ269" s="80">
        <f t="shared" ca="1" si="433"/>
        <v>40</v>
      </c>
      <c r="EA269" s="78">
        <f t="shared" ca="1" si="434"/>
        <v>7</v>
      </c>
    </row>
    <row r="270" spans="1:131" s="85" customFormat="1" ht="16.2" thickBot="1" x14ac:dyDescent="0.35">
      <c r="A270" s="289">
        <f t="shared" ca="1" si="540"/>
        <v>6</v>
      </c>
      <c r="B270" s="309">
        <f t="shared" si="404"/>
        <v>262</v>
      </c>
      <c r="C270" s="310" t="s">
        <v>41</v>
      </c>
      <c r="D270" s="309" t="s">
        <v>2</v>
      </c>
      <c r="E270" s="309">
        <v>7</v>
      </c>
      <c r="F270" s="311">
        <v>2</v>
      </c>
      <c r="G270" s="311">
        <v>2</v>
      </c>
      <c r="H270" s="311">
        <v>2</v>
      </c>
      <c r="I270" s="311">
        <v>2</v>
      </c>
      <c r="J270" s="311">
        <v>2</v>
      </c>
      <c r="K270" s="311">
        <v>1</v>
      </c>
      <c r="L270" s="311">
        <v>1</v>
      </c>
      <c r="M270" s="311"/>
      <c r="N270" s="311">
        <f>SUM($F270:G270)</f>
        <v>4</v>
      </c>
      <c r="O270" s="311">
        <f>SUM($F270:H270)</f>
        <v>6</v>
      </c>
      <c r="P270" s="311">
        <f>SUM($F270:I270)</f>
        <v>8</v>
      </c>
      <c r="Q270" s="311">
        <f>SUM($F270:J270)</f>
        <v>10</v>
      </c>
      <c r="R270" s="311">
        <f>SUM($F270:K270)</f>
        <v>11</v>
      </c>
      <c r="S270" s="311">
        <f>SUM($F270:L270)</f>
        <v>12</v>
      </c>
      <c r="T270" s="311"/>
      <c r="U270" s="310"/>
      <c r="V270" s="309" t="str">
        <f t="shared" si="463"/>
        <v>Eb</v>
      </c>
      <c r="W270" s="309" t="str">
        <f t="shared" ca="1" si="464"/>
        <v>F</v>
      </c>
      <c r="X270" s="309" t="str">
        <f t="shared" ca="1" si="486"/>
        <v>G</v>
      </c>
      <c r="Y270" s="309" t="str">
        <f t="shared" ca="1" si="487"/>
        <v>A</v>
      </c>
      <c r="Z270" s="309" t="str">
        <f t="shared" ca="1" si="488"/>
        <v>B</v>
      </c>
      <c r="AA270" s="309" t="str">
        <f t="shared" ca="1" si="489"/>
        <v>Db</v>
      </c>
      <c r="AB270" s="309" t="str">
        <f t="shared" ca="1" si="490"/>
        <v>D</v>
      </c>
      <c r="AC270" s="309"/>
      <c r="AD270" s="310">
        <f t="shared" si="471"/>
        <v>167</v>
      </c>
      <c r="AE270" s="310">
        <f t="shared" ca="1" si="401"/>
        <v>70</v>
      </c>
      <c r="AF270" s="310">
        <f t="shared" ca="1" si="402"/>
        <v>71</v>
      </c>
      <c r="AG270" s="310">
        <f t="shared" ca="1" si="456"/>
        <v>65</v>
      </c>
      <c r="AH270" s="310">
        <f t="shared" ca="1" si="457"/>
        <v>66</v>
      </c>
      <c r="AI270" s="310">
        <f t="shared" ca="1" si="458"/>
        <v>166</v>
      </c>
      <c r="AJ270" s="310">
        <f t="shared" ca="1" si="459"/>
        <v>68</v>
      </c>
      <c r="AK270" s="310"/>
      <c r="AL270" s="294" t="str">
        <f>_xlfn.CONCAT(V270," aug")</f>
        <v>Eb aug</v>
      </c>
      <c r="AM270" s="294" t="str">
        <f ca="1">_xlfn.CONCAT(W270," aug")</f>
        <v>F aug</v>
      </c>
      <c r="AN270" s="294" t="str">
        <f ca="1">_xlfn.CONCAT(X270," maj")</f>
        <v>G maj</v>
      </c>
      <c r="AO270" s="294" t="str">
        <f ca="1">_xlfn.CONCAT(Y270," alt b")</f>
        <v>A alt b</v>
      </c>
      <c r="AP270" s="294" t="str">
        <f ca="1">_xlfn.CONCAT(Z270," dim")</f>
        <v>B dim</v>
      </c>
      <c r="AQ270" s="301" t="str">
        <f>_xlfn.CONCAT("*",V270,"7")</f>
        <v>*Eb7</v>
      </c>
      <c r="AR270" s="294" t="str">
        <f ca="1">_xlfn.CONCAT(AB270," min")</f>
        <v>D min</v>
      </c>
      <c r="AS270" s="294"/>
      <c r="AT270" s="294" t="str">
        <f t="shared" ca="1" si="541"/>
        <v/>
      </c>
      <c r="AU270" s="294" t="str">
        <f t="shared" ca="1" si="541"/>
        <v/>
      </c>
      <c r="AV270" s="294" t="str">
        <f t="shared" ca="1" si="541"/>
        <v/>
      </c>
      <c r="AW270" s="294">
        <f t="shared" si="541"/>
        <v>1</v>
      </c>
      <c r="AX270" s="294" t="str">
        <f t="shared" ca="1" si="541"/>
        <v/>
      </c>
      <c r="AY270" s="294">
        <f t="shared" ca="1" si="541"/>
        <v>1</v>
      </c>
      <c r="AZ270" s="294" t="str">
        <f t="shared" ca="1" si="541"/>
        <v/>
      </c>
      <c r="BA270" s="294">
        <f t="shared" ca="1" si="541"/>
        <v>1</v>
      </c>
      <c r="BB270" s="294" t="str">
        <f t="shared" ca="1" si="541"/>
        <v/>
      </c>
      <c r="BC270" s="294" t="str">
        <f t="shared" ca="1" si="541"/>
        <v/>
      </c>
      <c r="BD270" s="294" t="str">
        <f t="shared" ca="1" si="541"/>
        <v/>
      </c>
      <c r="BE270" s="294" t="str">
        <f t="shared" ca="1" si="541"/>
        <v/>
      </c>
      <c r="BF270" s="289">
        <f t="shared" ca="1" si="472"/>
        <v>3</v>
      </c>
      <c r="BG270" s="302">
        <f t="shared" ca="1" si="473"/>
        <v>42.857142857142854</v>
      </c>
      <c r="BH270" s="289">
        <f t="shared" ca="1" si="474"/>
        <v>6</v>
      </c>
      <c r="BI270" s="289" t="str">
        <f t="shared" ca="1" si="475"/>
        <v/>
      </c>
      <c r="BJ270" s="289" t="str">
        <f t="shared" ca="1" si="476"/>
        <v/>
      </c>
      <c r="BK270" s="289" t="str">
        <f t="shared" ca="1" si="477"/>
        <v/>
      </c>
      <c r="BL270" s="289" t="str">
        <f t="shared" ca="1" si="478"/>
        <v/>
      </c>
      <c r="BM270" s="289" t="str">
        <f t="shared" ca="1" si="479"/>
        <v/>
      </c>
      <c r="BN270" s="289">
        <f t="shared" ca="1" si="480"/>
        <v>1</v>
      </c>
      <c r="BO270" s="289" t="str">
        <f t="shared" ca="1" si="481"/>
        <v/>
      </c>
      <c r="BP270" s="289"/>
      <c r="BQ270" s="83">
        <f t="shared" ca="1" si="537"/>
        <v>7</v>
      </c>
      <c r="BR270" s="82">
        <f t="shared" ca="1" si="538"/>
        <v>18</v>
      </c>
      <c r="BS270" s="83">
        <f t="shared" ca="1" si="539"/>
        <v>123</v>
      </c>
      <c r="BT270" s="52" t="str">
        <f t="shared" ca="1" si="535"/>
        <v>A132</v>
      </c>
      <c r="BU270" s="51"/>
      <c r="BV270" s="52" t="str">
        <f t="shared" ca="1" si="536"/>
        <v>A137</v>
      </c>
      <c r="BW270" s="84">
        <f ca="1">VLOOKUP($BK$6,INDIRECT($BT270):$BP$861,2,FALSE)</f>
        <v>129</v>
      </c>
      <c r="BX270" s="79" t="str">
        <f t="shared" ca="1" si="515"/>
        <v>Prometheus Neopolitan</v>
      </c>
      <c r="BY270" s="78" t="str">
        <f t="shared" ca="1" si="516"/>
        <v>Db</v>
      </c>
      <c r="BZ270" s="78" t="str">
        <f t="shared" ca="1" si="517"/>
        <v>Db</v>
      </c>
      <c r="CA270" s="78" t="str">
        <f t="shared" ca="1" si="518"/>
        <v>D</v>
      </c>
      <c r="CB270" s="78" t="str">
        <f t="shared" ca="1" si="519"/>
        <v>F</v>
      </c>
      <c r="CC270" s="78" t="str">
        <f t="shared" ca="1" si="520"/>
        <v>G</v>
      </c>
      <c r="CD270" s="78" t="str">
        <f t="shared" ca="1" si="521"/>
        <v>Bb</v>
      </c>
      <c r="CE270" s="78" t="str">
        <f t="shared" ca="1" si="522"/>
        <v>B</v>
      </c>
      <c r="CF270" s="78" t="str">
        <f t="shared" ca="1" si="523"/>
        <v/>
      </c>
      <c r="CG270" s="78" t="str">
        <f t="shared" ca="1" si="524"/>
        <v/>
      </c>
      <c r="CH270" s="79" t="str">
        <f t="shared" ca="1" si="525"/>
        <v>Db6 -or- *Bb min</v>
      </c>
      <c r="CI270" s="79" t="str">
        <f t="shared" ca="1" si="526"/>
        <v>*G maj</v>
      </c>
      <c r="CJ270" s="79" t="str">
        <f t="shared" ca="1" si="527"/>
        <v>*Bb min</v>
      </c>
      <c r="CK270" s="79" t="str">
        <f t="shared" ca="1" si="528"/>
        <v>G maj</v>
      </c>
      <c r="CL270" s="79" t="str">
        <f t="shared" ca="1" si="529"/>
        <v>Bb min</v>
      </c>
      <c r="CM270" s="79" t="str">
        <f t="shared" ca="1" si="530"/>
        <v>*G maj</v>
      </c>
      <c r="CN270" s="79" t="str">
        <f t="shared" ca="1" si="531"/>
        <v/>
      </c>
      <c r="CO270" s="79" t="str">
        <f t="shared" ca="1" si="532"/>
        <v/>
      </c>
      <c r="CP270" s="80">
        <f t="shared" ca="1" si="533"/>
        <v>33.333333333333329</v>
      </c>
      <c r="CQ270" s="78">
        <f t="shared" ca="1" si="534"/>
        <v>7</v>
      </c>
      <c r="DA270" s="81">
        <f t="shared" ca="1" si="450"/>
        <v>7</v>
      </c>
      <c r="DB270" s="82">
        <f t="shared" ca="1" si="451"/>
        <v>55</v>
      </c>
      <c r="DC270" s="83">
        <f t="shared" ca="1" si="452"/>
        <v>424</v>
      </c>
      <c r="DD270" s="52" t="str">
        <f t="shared" ca="1" si="448"/>
        <v>A433</v>
      </c>
      <c r="DE270" s="51"/>
      <c r="DF270" s="52" t="str">
        <f t="shared" ca="1" si="449"/>
        <v>A435</v>
      </c>
      <c r="DG270" s="84">
        <f ca="1">VLOOKUP($BK$6,INDIRECT($BT307):$BP$861,2,FALSE)</f>
        <v>427</v>
      </c>
      <c r="DH270" s="79" t="str">
        <f t="shared" ca="1" si="415"/>
        <v>3 Tone Augmented</v>
      </c>
      <c r="DI270" s="78" t="str">
        <f t="shared" ca="1" si="416"/>
        <v>F</v>
      </c>
      <c r="DJ270" s="78" t="str">
        <f t="shared" ca="1" si="417"/>
        <v>F</v>
      </c>
      <c r="DK270" s="78" t="str">
        <f t="shared" ca="1" si="418"/>
        <v>A</v>
      </c>
      <c r="DL270" s="78" t="str">
        <f t="shared" ca="1" si="419"/>
        <v>Db</v>
      </c>
      <c r="DM270" s="78" t="str">
        <f t="shared" ca="1" si="420"/>
        <v/>
      </c>
      <c r="DN270" s="78" t="str">
        <f t="shared" ca="1" si="421"/>
        <v/>
      </c>
      <c r="DO270" s="78" t="str">
        <f t="shared" ca="1" si="422"/>
        <v/>
      </c>
      <c r="DP270" s="78" t="str">
        <f t="shared" ca="1" si="423"/>
        <v/>
      </c>
      <c r="DQ270" s="78" t="str">
        <f t="shared" ca="1" si="424"/>
        <v/>
      </c>
      <c r="DR270" s="79" t="str">
        <f t="shared" ca="1" si="425"/>
        <v>F aug</v>
      </c>
      <c r="DS270" s="79" t="str">
        <f t="shared" ca="1" si="426"/>
        <v>A aug</v>
      </c>
      <c r="DT270" s="79" t="str">
        <f t="shared" ca="1" si="427"/>
        <v>Db aug</v>
      </c>
      <c r="DU270" s="79" t="str">
        <f t="shared" ca="1" si="428"/>
        <v/>
      </c>
      <c r="DV270" s="79" t="str">
        <f t="shared" ca="1" si="429"/>
        <v/>
      </c>
      <c r="DW270" s="79" t="str">
        <f t="shared" ca="1" si="430"/>
        <v/>
      </c>
      <c r="DX270" s="79" t="str">
        <f t="shared" ca="1" si="431"/>
        <v/>
      </c>
      <c r="DY270" s="79" t="str">
        <f t="shared" ca="1" si="432"/>
        <v/>
      </c>
      <c r="DZ270" s="80">
        <f t="shared" ca="1" si="433"/>
        <v>33.333333333333329</v>
      </c>
      <c r="EA270" s="78">
        <f t="shared" ca="1" si="434"/>
        <v>7</v>
      </c>
    </row>
    <row r="271" spans="1:131" s="85" customFormat="1" ht="16.2" thickBot="1" x14ac:dyDescent="0.35">
      <c r="A271" s="289" t="str">
        <f t="shared" ca="1" si="540"/>
        <v/>
      </c>
      <c r="B271" s="309">
        <f t="shared" si="404"/>
        <v>263</v>
      </c>
      <c r="C271" s="310" t="s">
        <v>42</v>
      </c>
      <c r="D271" s="309" t="s">
        <v>2</v>
      </c>
      <c r="E271" s="309">
        <v>6</v>
      </c>
      <c r="F271" s="311">
        <v>3</v>
      </c>
      <c r="G271" s="311">
        <v>2</v>
      </c>
      <c r="H271" s="311">
        <v>1</v>
      </c>
      <c r="I271" s="311">
        <v>1</v>
      </c>
      <c r="J271" s="311">
        <v>3</v>
      </c>
      <c r="K271" s="311">
        <v>2</v>
      </c>
      <c r="L271" s="311"/>
      <c r="M271" s="311"/>
      <c r="N271" s="311">
        <f>SUM($F271:G271)</f>
        <v>5</v>
      </c>
      <c r="O271" s="311">
        <f>SUM($F271:H271)</f>
        <v>6</v>
      </c>
      <c r="P271" s="311">
        <f>SUM($F271:I271)</f>
        <v>7</v>
      </c>
      <c r="Q271" s="311">
        <f>SUM($F271:J271)</f>
        <v>10</v>
      </c>
      <c r="R271" s="311">
        <f>SUM($F271:K271)</f>
        <v>12</v>
      </c>
      <c r="S271" s="311"/>
      <c r="T271" s="311"/>
      <c r="U271" s="310"/>
      <c r="V271" s="309" t="str">
        <f t="shared" si="463"/>
        <v>Eb</v>
      </c>
      <c r="W271" s="309" t="str">
        <f t="shared" ca="1" si="464"/>
        <v>Gb</v>
      </c>
      <c r="X271" s="309" t="str">
        <f t="shared" ref="X271:X291" ca="1" si="542">OFFSET($G$6,0,N271,1,1)</f>
        <v>Ab</v>
      </c>
      <c r="Y271" s="309" t="str">
        <f t="shared" ref="Y271:Y291" ca="1" si="543">OFFSET($G$6,0,O271,1,1)</f>
        <v>A</v>
      </c>
      <c r="Z271" s="309" t="str">
        <f t="shared" ref="Z271:Z291" ca="1" si="544">OFFSET($G$6,0,P271,1,1)</f>
        <v>Bb</v>
      </c>
      <c r="AA271" s="309" t="str">
        <f t="shared" ref="AA271:AA282" ca="1" si="545">OFFSET($G$6,0,Q271,1,1)</f>
        <v>Db</v>
      </c>
      <c r="AB271" s="309"/>
      <c r="AC271" s="309"/>
      <c r="AD271" s="310">
        <f t="shared" si="471"/>
        <v>167</v>
      </c>
      <c r="AE271" s="310">
        <f t="shared" ca="1" si="401"/>
        <v>169</v>
      </c>
      <c r="AF271" s="310">
        <f t="shared" ca="1" si="402"/>
        <v>163</v>
      </c>
      <c r="AG271" s="310">
        <f t="shared" ca="1" si="456"/>
        <v>65</v>
      </c>
      <c r="AH271" s="310">
        <f t="shared" ca="1" si="457"/>
        <v>164</v>
      </c>
      <c r="AI271" s="310">
        <f t="shared" ca="1" si="458"/>
        <v>166</v>
      </c>
      <c r="AJ271" s="310"/>
      <c r="AK271" s="310"/>
      <c r="AL271" s="294" t="str">
        <f>_xlfn.CONCAT(V271," sus4")</f>
        <v>Eb sus4</v>
      </c>
      <c r="AM271" s="294" t="str">
        <f ca="1">_xlfn.CONCAT(W271," min")</f>
        <v>Gb min</v>
      </c>
      <c r="AN271" s="294" t="str">
        <f ca="1">_xlfn.CONCAT(X271," sus2")</f>
        <v>Ab sus2</v>
      </c>
      <c r="AO271" s="301" t="str">
        <f ca="1">_xlfn.CONCAT("*",W271," min")</f>
        <v>*Gb min</v>
      </c>
      <c r="AP271" s="294" t="str">
        <f ca="1">_xlfn.CONCAT(Z271," sus4/7")</f>
        <v>Bb sus4/7</v>
      </c>
      <c r="AQ271" s="294" t="str">
        <f ca="1">_xlfn.CONCAT(AA271," sus4")</f>
        <v>Db sus4</v>
      </c>
      <c r="AR271" s="294"/>
      <c r="AS271" s="294"/>
      <c r="AT271" s="294" t="str">
        <f ca="1">IF(AT$9=$AD271,1,IF(AT$9=$AE271,1,IF(AT$9=$AF271,1,IF(AT$9=$AG271,1,IF(AT$9=$AH271,1,IF(AT$9=$AI271,1,""))))))</f>
        <v/>
      </c>
      <c r="AU271" s="294" t="str">
        <f t="shared" ref="AU271:BE282" ca="1" si="546">IF(AU$9=$AD271,1,IF(AU$9=$AE271,1,IF(AU$9=$AF271,1,IF(AU$9=$AG271,1,IF(AU$9=$AH271,1,IF(AU$9=$AI271,1,""))))))</f>
        <v/>
      </c>
      <c r="AV271" s="294" t="str">
        <f t="shared" ca="1" si="546"/>
        <v/>
      </c>
      <c r="AW271" s="294">
        <f t="shared" si="546"/>
        <v>1</v>
      </c>
      <c r="AX271" s="294" t="str">
        <f t="shared" ca="1" si="546"/>
        <v/>
      </c>
      <c r="AY271" s="294" t="str">
        <f t="shared" ca="1" si="546"/>
        <v/>
      </c>
      <c r="AZ271" s="294" t="str">
        <f t="shared" ca="1" si="546"/>
        <v/>
      </c>
      <c r="BA271" s="294" t="str">
        <f t="shared" ca="1" si="546"/>
        <v/>
      </c>
      <c r="BB271" s="294" t="str">
        <f t="shared" ca="1" si="546"/>
        <v/>
      </c>
      <c r="BC271" s="294" t="str">
        <f t="shared" ca="1" si="546"/>
        <v/>
      </c>
      <c r="BD271" s="294" t="str">
        <f t="shared" ca="1" si="546"/>
        <v/>
      </c>
      <c r="BE271" s="294" t="str">
        <f t="shared" ca="1" si="546"/>
        <v/>
      </c>
      <c r="BF271" s="289">
        <f t="shared" ca="1" si="472"/>
        <v>1</v>
      </c>
      <c r="BG271" s="302">
        <f t="shared" ca="1" si="473"/>
        <v>16.666666666666664</v>
      </c>
      <c r="BH271" s="289" t="str">
        <f t="shared" ca="1" si="474"/>
        <v/>
      </c>
      <c r="BI271" s="289" t="str">
        <f t="shared" ca="1" si="475"/>
        <v/>
      </c>
      <c r="BJ271" s="289" t="str">
        <f t="shared" ca="1" si="476"/>
        <v/>
      </c>
      <c r="BK271" s="289" t="str">
        <f t="shared" ca="1" si="477"/>
        <v/>
      </c>
      <c r="BL271" s="289" t="str">
        <f t="shared" ca="1" si="478"/>
        <v/>
      </c>
      <c r="BM271" s="289" t="str">
        <f t="shared" ca="1" si="479"/>
        <v/>
      </c>
      <c r="BN271" s="289" t="str">
        <f t="shared" ca="1" si="480"/>
        <v/>
      </c>
      <c r="BO271" s="289" t="str">
        <f t="shared" ca="1" si="481"/>
        <v/>
      </c>
      <c r="BP271" s="289"/>
      <c r="BQ271" s="83">
        <f t="shared" ca="1" si="537"/>
        <v>7</v>
      </c>
      <c r="BR271" s="82">
        <f t="shared" ca="1" si="538"/>
        <v>19</v>
      </c>
      <c r="BS271" s="83">
        <f t="shared" ca="1" si="539"/>
        <v>129</v>
      </c>
      <c r="BT271" s="52" t="str">
        <f t="shared" ca="1" si="535"/>
        <v>A138</v>
      </c>
      <c r="BU271" s="51"/>
      <c r="BV271" s="52" t="str">
        <f t="shared" ca="1" si="536"/>
        <v>A142</v>
      </c>
      <c r="BW271" s="84">
        <f ca="1">VLOOKUP($BK$6,INDIRECT($BT271):$BP$861,2,FALSE)</f>
        <v>134</v>
      </c>
      <c r="BX271" s="79" t="str">
        <f t="shared" ca="1" si="515"/>
        <v>Minor Pentatonic (or Mongolian)</v>
      </c>
      <c r="BY271" s="78" t="str">
        <f t="shared" ca="1" si="516"/>
        <v>Db</v>
      </c>
      <c r="BZ271" s="78" t="str">
        <f t="shared" ca="1" si="517"/>
        <v>Db</v>
      </c>
      <c r="CA271" s="78" t="str">
        <f t="shared" ca="1" si="518"/>
        <v>Eb</v>
      </c>
      <c r="CB271" s="78" t="str">
        <f t="shared" ca="1" si="519"/>
        <v>F</v>
      </c>
      <c r="CC271" s="78" t="str">
        <f t="shared" ca="1" si="520"/>
        <v>Ab</v>
      </c>
      <c r="CD271" s="78" t="str">
        <f t="shared" ca="1" si="521"/>
        <v>Bb</v>
      </c>
      <c r="CE271" s="78" t="str">
        <f t="shared" ca="1" si="522"/>
        <v>Db</v>
      </c>
      <c r="CF271" s="78" t="str">
        <f t="shared" ca="1" si="523"/>
        <v/>
      </c>
      <c r="CG271" s="78" t="str">
        <f t="shared" ca="1" si="524"/>
        <v/>
      </c>
      <c r="CH271" s="79" t="str">
        <f t="shared" ca="1" si="525"/>
        <v>*Bb min</v>
      </c>
      <c r="CI271" s="79" t="str">
        <f t="shared" ca="1" si="526"/>
        <v>Eb sus4/7</v>
      </c>
      <c r="CJ271" s="79" t="str">
        <f t="shared" ca="1" si="527"/>
        <v>F sus4/7</v>
      </c>
      <c r="CK271" s="79" t="str">
        <f t="shared" ca="1" si="528"/>
        <v>Ab sus4/6 -or-*Db maj</v>
      </c>
      <c r="CL271" s="79" t="str">
        <f t="shared" ca="1" si="529"/>
        <v>Bb sus4/7</v>
      </c>
      <c r="CM271" s="79" t="str">
        <f t="shared" ca="1" si="530"/>
        <v/>
      </c>
      <c r="CN271" s="79" t="str">
        <f t="shared" ca="1" si="531"/>
        <v/>
      </c>
      <c r="CO271" s="79" t="str">
        <f t="shared" ca="1" si="532"/>
        <v/>
      </c>
      <c r="CP271" s="80">
        <f t="shared" ca="1" si="533"/>
        <v>40</v>
      </c>
      <c r="CQ271" s="78">
        <f t="shared" ca="1" si="534"/>
        <v>7</v>
      </c>
      <c r="DA271" s="81">
        <f t="shared" ca="1" si="450"/>
        <v>7</v>
      </c>
      <c r="DB271" s="82">
        <f t="shared" ca="1" si="451"/>
        <v>56</v>
      </c>
      <c r="DC271" s="83">
        <f t="shared" ca="1" si="452"/>
        <v>427</v>
      </c>
      <c r="DD271" s="52" t="str">
        <f t="shared" ca="1" si="448"/>
        <v>A436</v>
      </c>
      <c r="DE271" s="51"/>
      <c r="DF271" s="52" t="str">
        <f t="shared" ca="1" si="449"/>
        <v>A488</v>
      </c>
      <c r="DG271" s="84">
        <f ca="1">VLOOKUP($BK$6,INDIRECT($BT308):$BP$861,2,FALSE)</f>
        <v>480</v>
      </c>
      <c r="DH271" s="79" t="str">
        <f t="shared" ca="1" si="415"/>
        <v>6 Tone Symmetrical</v>
      </c>
      <c r="DI271" s="78" t="str">
        <f t="shared" ca="1" si="416"/>
        <v>Gb</v>
      </c>
      <c r="DJ271" s="78" t="str">
        <f t="shared" ca="1" si="417"/>
        <v>Gb</v>
      </c>
      <c r="DK271" s="78" t="str">
        <f t="shared" ca="1" si="418"/>
        <v>G</v>
      </c>
      <c r="DL271" s="78" t="str">
        <f t="shared" ca="1" si="419"/>
        <v>Bb</v>
      </c>
      <c r="DM271" s="78" t="str">
        <f t="shared" ca="1" si="420"/>
        <v>B</v>
      </c>
      <c r="DN271" s="78" t="str">
        <f t="shared" ca="1" si="421"/>
        <v>D</v>
      </c>
      <c r="DO271" s="78" t="str">
        <f t="shared" ca="1" si="422"/>
        <v>Eb</v>
      </c>
      <c r="DP271" s="78" t="str">
        <f t="shared" ca="1" si="423"/>
        <v/>
      </c>
      <c r="DQ271" s="78" t="str">
        <f t="shared" ca="1" si="424"/>
        <v/>
      </c>
      <c r="DR271" s="79" t="str">
        <f t="shared" ca="1" si="425"/>
        <v>Gb aug</v>
      </c>
      <c r="DS271" s="79" t="str">
        <f t="shared" ca="1" si="426"/>
        <v>G aug</v>
      </c>
      <c r="DT271" s="79" t="str">
        <f t="shared" ca="1" si="427"/>
        <v>Bb aug</v>
      </c>
      <c r="DU271" s="79" t="str">
        <f t="shared" ca="1" si="428"/>
        <v>B aug</v>
      </c>
      <c r="DV271" s="79" t="str">
        <f t="shared" ca="1" si="429"/>
        <v>D aug</v>
      </c>
      <c r="DW271" s="79" t="str">
        <f t="shared" ca="1" si="430"/>
        <v>Eb aug</v>
      </c>
      <c r="DX271" s="79" t="str">
        <f t="shared" ca="1" si="431"/>
        <v/>
      </c>
      <c r="DY271" s="79" t="str">
        <f t="shared" ca="1" si="432"/>
        <v/>
      </c>
      <c r="DZ271" s="80">
        <f t="shared" ca="1" si="433"/>
        <v>33.333333333333329</v>
      </c>
      <c r="EA271" s="78">
        <f t="shared" ca="1" si="434"/>
        <v>7</v>
      </c>
    </row>
    <row r="272" spans="1:131" s="85" customFormat="1" ht="16.2" thickBot="1" x14ac:dyDescent="0.35">
      <c r="A272" s="289">
        <f t="shared" ca="1" si="540"/>
        <v>6</v>
      </c>
      <c r="B272" s="309">
        <f t="shared" si="404"/>
        <v>264</v>
      </c>
      <c r="C272" s="310" t="s">
        <v>43</v>
      </c>
      <c r="D272" s="309" t="s">
        <v>2</v>
      </c>
      <c r="E272" s="309">
        <v>6</v>
      </c>
      <c r="F272" s="311">
        <v>2</v>
      </c>
      <c r="G272" s="311">
        <v>1</v>
      </c>
      <c r="H272" s="311">
        <v>1</v>
      </c>
      <c r="I272" s="311">
        <v>3</v>
      </c>
      <c r="J272" s="311">
        <v>2</v>
      </c>
      <c r="K272" s="311">
        <v>3</v>
      </c>
      <c r="L272" s="311"/>
      <c r="M272" s="311"/>
      <c r="N272" s="311">
        <f>SUM($F272:G272)</f>
        <v>3</v>
      </c>
      <c r="O272" s="311">
        <f>SUM($F272:H272)</f>
        <v>4</v>
      </c>
      <c r="P272" s="311">
        <f>SUM($F272:I272)</f>
        <v>7</v>
      </c>
      <c r="Q272" s="311">
        <f>SUM($F272:J272)</f>
        <v>9</v>
      </c>
      <c r="R272" s="311">
        <f>SUM($F272:K272)</f>
        <v>12</v>
      </c>
      <c r="S272" s="311"/>
      <c r="T272" s="311"/>
      <c r="U272" s="310"/>
      <c r="V272" s="309" t="str">
        <f t="shared" si="463"/>
        <v>Eb</v>
      </c>
      <c r="W272" s="309" t="str">
        <f t="shared" ca="1" si="464"/>
        <v>F</v>
      </c>
      <c r="X272" s="309" t="str">
        <f t="shared" ca="1" si="542"/>
        <v>Gb</v>
      </c>
      <c r="Y272" s="309" t="str">
        <f t="shared" ca="1" si="543"/>
        <v>G</v>
      </c>
      <c r="Z272" s="309" t="str">
        <f t="shared" ca="1" si="544"/>
        <v>Bb</v>
      </c>
      <c r="AA272" s="309" t="str">
        <f t="shared" ca="1" si="545"/>
        <v>C</v>
      </c>
      <c r="AB272" s="309"/>
      <c r="AC272" s="309"/>
      <c r="AD272" s="310">
        <f t="shared" si="471"/>
        <v>167</v>
      </c>
      <c r="AE272" s="310">
        <f t="shared" ca="1" si="401"/>
        <v>70</v>
      </c>
      <c r="AF272" s="310">
        <f t="shared" ca="1" si="402"/>
        <v>169</v>
      </c>
      <c r="AG272" s="310">
        <f t="shared" ca="1" si="456"/>
        <v>71</v>
      </c>
      <c r="AH272" s="310">
        <f t="shared" ca="1" si="457"/>
        <v>164</v>
      </c>
      <c r="AI272" s="310">
        <f t="shared" ca="1" si="458"/>
        <v>67</v>
      </c>
      <c r="AJ272" s="310"/>
      <c r="AK272" s="310"/>
      <c r="AL272" s="294" t="str">
        <f>_xlfn.CONCAT(V272," min")</f>
        <v>Eb min</v>
      </c>
      <c r="AM272" s="294" t="str">
        <f ca="1">_xlfn.CONCAT(W272," sus2")</f>
        <v>F sus2</v>
      </c>
      <c r="AN272" s="301" t="str">
        <f>_xlfn.CONCAT("*",V272," min")</f>
        <v>*Eb min</v>
      </c>
      <c r="AO272" s="301" t="str">
        <f ca="1">_xlfn.CONCAT("*",AA272," min")</f>
        <v>*C min</v>
      </c>
      <c r="AP272" s="301" t="str">
        <f>_xlfn.CONCAT("*",V272," min")</f>
        <v>*Eb min</v>
      </c>
      <c r="AQ272" s="294" t="str">
        <f ca="1">_xlfn.CONCAT(AA272," sus4")</f>
        <v>C sus4</v>
      </c>
      <c r="AR272" s="294"/>
      <c r="AS272" s="294"/>
      <c r="AT272" s="294" t="str">
        <f t="shared" ref="AT272:AT282" ca="1" si="547">IF(AT$9=$AD272,1,IF(AT$9=$AE272,1,IF(AT$9=$AF272,1,IF(AT$9=$AG272,1,IF(AT$9=$AH272,1,IF(AT$9=$AI272,1,""))))))</f>
        <v/>
      </c>
      <c r="AU272" s="294" t="str">
        <f t="shared" ca="1" si="546"/>
        <v/>
      </c>
      <c r="AV272" s="294" t="str">
        <f t="shared" ca="1" si="546"/>
        <v/>
      </c>
      <c r="AW272" s="294">
        <f t="shared" si="546"/>
        <v>1</v>
      </c>
      <c r="AX272" s="294" t="str">
        <f t="shared" ca="1" si="546"/>
        <v/>
      </c>
      <c r="AY272" s="294">
        <f t="shared" ca="1" si="546"/>
        <v>1</v>
      </c>
      <c r="AZ272" s="294" t="str">
        <f t="shared" ca="1" si="546"/>
        <v/>
      </c>
      <c r="BA272" s="294">
        <f t="shared" ca="1" si="546"/>
        <v>1</v>
      </c>
      <c r="BB272" s="294" t="str">
        <f t="shared" ca="1" si="546"/>
        <v/>
      </c>
      <c r="BC272" s="294" t="str">
        <f t="shared" ca="1" si="546"/>
        <v/>
      </c>
      <c r="BD272" s="294" t="str">
        <f t="shared" ca="1" si="546"/>
        <v/>
      </c>
      <c r="BE272" s="294" t="str">
        <f t="shared" ca="1" si="546"/>
        <v/>
      </c>
      <c r="BF272" s="289">
        <f t="shared" ca="1" si="472"/>
        <v>3</v>
      </c>
      <c r="BG272" s="302">
        <f t="shared" ca="1" si="473"/>
        <v>50</v>
      </c>
      <c r="BH272" s="289">
        <f t="shared" ca="1" si="474"/>
        <v>6</v>
      </c>
      <c r="BI272" s="289" t="str">
        <f t="shared" ca="1" si="475"/>
        <v/>
      </c>
      <c r="BJ272" s="289" t="str">
        <f t="shared" ca="1" si="476"/>
        <v/>
      </c>
      <c r="BK272" s="289" t="str">
        <f t="shared" ca="1" si="477"/>
        <v/>
      </c>
      <c r="BL272" s="289" t="str">
        <f t="shared" ca="1" si="478"/>
        <v/>
      </c>
      <c r="BM272" s="289" t="str">
        <f t="shared" ca="1" si="479"/>
        <v/>
      </c>
      <c r="BN272" s="289">
        <f t="shared" ca="1" si="480"/>
        <v>1</v>
      </c>
      <c r="BO272" s="289" t="str">
        <f t="shared" ca="1" si="481"/>
        <v/>
      </c>
      <c r="BP272" s="289"/>
      <c r="BQ272" s="83">
        <f t="shared" ca="1" si="537"/>
        <v>7</v>
      </c>
      <c r="BR272" s="82">
        <f t="shared" ca="1" si="538"/>
        <v>20</v>
      </c>
      <c r="BS272" s="83">
        <f t="shared" ca="1" si="539"/>
        <v>134</v>
      </c>
      <c r="BT272" s="52" t="str">
        <f t="shared" ca="1" si="535"/>
        <v>A143</v>
      </c>
      <c r="BU272" s="51"/>
      <c r="BV272" s="52" t="str">
        <f t="shared" ca="1" si="536"/>
        <v>A144</v>
      </c>
      <c r="BW272" s="84">
        <f ca="1">VLOOKUP($BK$6,INDIRECT($BT272):$BP$861,2,FALSE)</f>
        <v>136</v>
      </c>
      <c r="BX272" s="79" t="str">
        <f t="shared" ca="1" si="515"/>
        <v>Chinese</v>
      </c>
      <c r="BY272" s="78" t="str">
        <f t="shared" ca="1" si="516"/>
        <v>Db</v>
      </c>
      <c r="BZ272" s="78" t="str">
        <f t="shared" ca="1" si="517"/>
        <v>Db</v>
      </c>
      <c r="CA272" s="78" t="str">
        <f t="shared" ca="1" si="518"/>
        <v>F</v>
      </c>
      <c r="CB272" s="78" t="str">
        <f t="shared" ca="1" si="519"/>
        <v>G</v>
      </c>
      <c r="CC272" s="78" t="str">
        <f t="shared" ca="1" si="520"/>
        <v>Ab</v>
      </c>
      <c r="CD272" s="78" t="str">
        <f t="shared" ca="1" si="521"/>
        <v>C</v>
      </c>
      <c r="CE272" s="78" t="str">
        <f t="shared" ca="1" si="522"/>
        <v>Db</v>
      </c>
      <c r="CF272" s="78" t="str">
        <f t="shared" ca="1" si="523"/>
        <v/>
      </c>
      <c r="CG272" s="78" t="str">
        <f t="shared" ca="1" si="524"/>
        <v/>
      </c>
      <c r="CH272" s="79" t="str">
        <f t="shared" ca="1" si="525"/>
        <v>*C sus b2</v>
      </c>
      <c r="CI272" s="79" t="str">
        <f t="shared" ca="1" si="526"/>
        <v>*Db maj</v>
      </c>
      <c r="CJ272" s="79" t="str">
        <f t="shared" ca="1" si="527"/>
        <v>G sus4/7</v>
      </c>
      <c r="CK272" s="79" t="str">
        <f t="shared" ca="1" si="528"/>
        <v>*Db sus4/M7</v>
      </c>
      <c r="CL272" s="79" t="str">
        <f t="shared" ca="1" si="529"/>
        <v>*F min</v>
      </c>
      <c r="CM272" s="79" t="str">
        <f t="shared" ca="1" si="530"/>
        <v/>
      </c>
      <c r="CN272" s="79" t="str">
        <f t="shared" ca="1" si="531"/>
        <v/>
      </c>
      <c r="CO272" s="79" t="str">
        <f t="shared" ca="1" si="532"/>
        <v/>
      </c>
      <c r="CP272" s="80">
        <f t="shared" ca="1" si="533"/>
        <v>40</v>
      </c>
      <c r="CQ272" s="78">
        <f t="shared" ca="1" si="534"/>
        <v>7</v>
      </c>
      <c r="DA272" s="81">
        <f t="shared" ca="1" si="450"/>
        <v>7</v>
      </c>
      <c r="DB272" s="82">
        <f t="shared" ca="1" si="451"/>
        <v>57</v>
      </c>
      <c r="DC272" s="83">
        <f t="shared" ca="1" si="452"/>
        <v>480</v>
      </c>
      <c r="DD272" s="52" t="str">
        <f t="shared" ca="1" si="448"/>
        <v>A489</v>
      </c>
      <c r="DE272" s="51"/>
      <c r="DF272" s="52" t="str">
        <f t="shared" ca="1" si="449"/>
        <v>A492</v>
      </c>
      <c r="DG272" s="84">
        <f ca="1">VLOOKUP($BK$6,INDIRECT($BT309):$BP$861,2,FALSE)</f>
        <v>484</v>
      </c>
      <c r="DH272" s="79" t="str">
        <f t="shared" ca="1" si="415"/>
        <v>Prometheus Neopolitan</v>
      </c>
      <c r="DI272" s="78" t="str">
        <f t="shared" ca="1" si="416"/>
        <v>Gb</v>
      </c>
      <c r="DJ272" s="78" t="str">
        <f t="shared" ca="1" si="417"/>
        <v>Gb</v>
      </c>
      <c r="DK272" s="78" t="str">
        <f t="shared" ca="1" si="418"/>
        <v>G</v>
      </c>
      <c r="DL272" s="78" t="str">
        <f t="shared" ca="1" si="419"/>
        <v>Bb</v>
      </c>
      <c r="DM272" s="78" t="str">
        <f t="shared" ca="1" si="420"/>
        <v>C</v>
      </c>
      <c r="DN272" s="78" t="str">
        <f t="shared" ca="1" si="421"/>
        <v>Eb</v>
      </c>
      <c r="DO272" s="78" t="str">
        <f t="shared" ca="1" si="422"/>
        <v>E</v>
      </c>
      <c r="DP272" s="78" t="str">
        <f t="shared" ca="1" si="423"/>
        <v/>
      </c>
      <c r="DQ272" s="78" t="str">
        <f t="shared" ca="1" si="424"/>
        <v/>
      </c>
      <c r="DR272" s="79" t="str">
        <f t="shared" ca="1" si="425"/>
        <v>Gb6 -or- *Eb min</v>
      </c>
      <c r="DS272" s="79" t="str">
        <f t="shared" ca="1" si="426"/>
        <v>*C maj</v>
      </c>
      <c r="DT272" s="79" t="str">
        <f t="shared" ca="1" si="427"/>
        <v>*Eb min</v>
      </c>
      <c r="DU272" s="79" t="str">
        <f t="shared" ca="1" si="428"/>
        <v>C maj</v>
      </c>
      <c r="DV272" s="79" t="str">
        <f t="shared" ca="1" si="429"/>
        <v>Eb min</v>
      </c>
      <c r="DW272" s="79" t="str">
        <f t="shared" ca="1" si="430"/>
        <v>*C maj</v>
      </c>
      <c r="DX272" s="79" t="str">
        <f t="shared" ca="1" si="431"/>
        <v/>
      </c>
      <c r="DY272" s="79" t="str">
        <f t="shared" ca="1" si="432"/>
        <v/>
      </c>
      <c r="DZ272" s="80">
        <f t="shared" ca="1" si="433"/>
        <v>33.333333333333329</v>
      </c>
      <c r="EA272" s="78">
        <f t="shared" ca="1" si="434"/>
        <v>7</v>
      </c>
    </row>
    <row r="273" spans="1:131" s="85" customFormat="1" ht="16.2" thickBot="1" x14ac:dyDescent="0.35">
      <c r="A273" s="289">
        <f t="shared" ca="1" si="540"/>
        <v>6</v>
      </c>
      <c r="B273" s="309">
        <f t="shared" si="404"/>
        <v>265</v>
      </c>
      <c r="C273" s="310" t="s">
        <v>83</v>
      </c>
      <c r="D273" s="309" t="s">
        <v>2</v>
      </c>
      <c r="E273" s="309">
        <v>6</v>
      </c>
      <c r="F273" s="311">
        <v>2</v>
      </c>
      <c r="G273" s="311">
        <v>1</v>
      </c>
      <c r="H273" s="311">
        <v>1</v>
      </c>
      <c r="I273" s="311">
        <v>3</v>
      </c>
      <c r="J273" s="311">
        <v>1</v>
      </c>
      <c r="K273" s="311">
        <v>4</v>
      </c>
      <c r="L273" s="311"/>
      <c r="M273" s="311"/>
      <c r="N273" s="311">
        <f>SUM($F273:G273)</f>
        <v>3</v>
      </c>
      <c r="O273" s="311">
        <f>SUM($F273:H273)</f>
        <v>4</v>
      </c>
      <c r="P273" s="311">
        <f>SUM($F273:I273)</f>
        <v>7</v>
      </c>
      <c r="Q273" s="311">
        <f>SUM($F273:J273)</f>
        <v>8</v>
      </c>
      <c r="R273" s="311">
        <f>SUM($F273:K273)</f>
        <v>12</v>
      </c>
      <c r="S273" s="311"/>
      <c r="T273" s="311"/>
      <c r="U273" s="310"/>
      <c r="V273" s="309" t="str">
        <f t="shared" si="463"/>
        <v>Eb</v>
      </c>
      <c r="W273" s="309" t="str">
        <f t="shared" ca="1" si="464"/>
        <v>F</v>
      </c>
      <c r="X273" s="309" t="str">
        <f t="shared" ca="1" si="542"/>
        <v>Gb</v>
      </c>
      <c r="Y273" s="309" t="str">
        <f t="shared" ca="1" si="543"/>
        <v>G</v>
      </c>
      <c r="Z273" s="309" t="str">
        <f t="shared" ca="1" si="544"/>
        <v>Bb</v>
      </c>
      <c r="AA273" s="309" t="str">
        <f t="shared" ca="1" si="545"/>
        <v>B</v>
      </c>
      <c r="AB273" s="309"/>
      <c r="AC273" s="309"/>
      <c r="AD273" s="310">
        <f t="shared" si="471"/>
        <v>167</v>
      </c>
      <c r="AE273" s="310">
        <f t="shared" ca="1" si="401"/>
        <v>70</v>
      </c>
      <c r="AF273" s="310">
        <f t="shared" ca="1" si="402"/>
        <v>169</v>
      </c>
      <c r="AG273" s="310">
        <f t="shared" ca="1" si="456"/>
        <v>71</v>
      </c>
      <c r="AH273" s="310">
        <f t="shared" ca="1" si="457"/>
        <v>164</v>
      </c>
      <c r="AI273" s="310">
        <f t="shared" ca="1" si="458"/>
        <v>66</v>
      </c>
      <c r="AJ273" s="310"/>
      <c r="AK273" s="310"/>
      <c r="AL273" s="294" t="str">
        <f>_xlfn.CONCAT(V273," min")</f>
        <v>Eb min</v>
      </c>
      <c r="AM273" s="301" t="str">
        <f ca="1">_xlfn.CONCAT("*",Y273,"7")</f>
        <v>*G7</v>
      </c>
      <c r="AN273" s="301" t="str">
        <f>_xlfn.CONCAT("*",V273," min")</f>
        <v>*Eb min</v>
      </c>
      <c r="AO273" s="294" t="str">
        <f ca="1">_xlfn.CONCAT(Y273," aug")</f>
        <v>G aug</v>
      </c>
      <c r="AP273" s="301" t="str">
        <f>_xlfn.CONCAT("*",V273," min")</f>
        <v>*Eb min</v>
      </c>
      <c r="AQ273" s="301" t="str">
        <f ca="1">_xlfn.CONCAT("*",Y273,"7")</f>
        <v>*G7</v>
      </c>
      <c r="AR273" s="294"/>
      <c r="AS273" s="294"/>
      <c r="AT273" s="294" t="str">
        <f t="shared" ca="1" si="547"/>
        <v/>
      </c>
      <c r="AU273" s="294" t="str">
        <f t="shared" ca="1" si="546"/>
        <v/>
      </c>
      <c r="AV273" s="294" t="str">
        <f t="shared" ca="1" si="546"/>
        <v/>
      </c>
      <c r="AW273" s="294">
        <f t="shared" si="546"/>
        <v>1</v>
      </c>
      <c r="AX273" s="294" t="str">
        <f t="shared" ca="1" si="546"/>
        <v/>
      </c>
      <c r="AY273" s="294">
        <f t="shared" ca="1" si="546"/>
        <v>1</v>
      </c>
      <c r="AZ273" s="294" t="str">
        <f t="shared" ca="1" si="546"/>
        <v/>
      </c>
      <c r="BA273" s="294">
        <f t="shared" ca="1" si="546"/>
        <v>1</v>
      </c>
      <c r="BB273" s="294" t="str">
        <f t="shared" ca="1" si="546"/>
        <v/>
      </c>
      <c r="BC273" s="294" t="str">
        <f t="shared" ca="1" si="546"/>
        <v/>
      </c>
      <c r="BD273" s="294" t="str">
        <f t="shared" ca="1" si="546"/>
        <v/>
      </c>
      <c r="BE273" s="294" t="str">
        <f t="shared" ca="1" si="546"/>
        <v/>
      </c>
      <c r="BF273" s="289">
        <f t="shared" ca="1" si="472"/>
        <v>3</v>
      </c>
      <c r="BG273" s="302">
        <f t="shared" ca="1" si="473"/>
        <v>50</v>
      </c>
      <c r="BH273" s="289">
        <f t="shared" ca="1" si="474"/>
        <v>6</v>
      </c>
      <c r="BI273" s="289" t="str">
        <f t="shared" ca="1" si="475"/>
        <v/>
      </c>
      <c r="BJ273" s="289" t="str">
        <f t="shared" ca="1" si="476"/>
        <v/>
      </c>
      <c r="BK273" s="289" t="str">
        <f t="shared" ca="1" si="477"/>
        <v/>
      </c>
      <c r="BL273" s="289" t="str">
        <f t="shared" ca="1" si="478"/>
        <v/>
      </c>
      <c r="BM273" s="289" t="str">
        <f t="shared" ca="1" si="479"/>
        <v/>
      </c>
      <c r="BN273" s="289">
        <f t="shared" ca="1" si="480"/>
        <v>1</v>
      </c>
      <c r="BO273" s="289" t="str">
        <f t="shared" ca="1" si="481"/>
        <v/>
      </c>
      <c r="BP273" s="289"/>
      <c r="BQ273" s="83">
        <f t="shared" ca="1" si="537"/>
        <v>7</v>
      </c>
      <c r="BR273" s="82">
        <f t="shared" ca="1" si="538"/>
        <v>21</v>
      </c>
      <c r="BS273" s="83">
        <f t="shared" ca="1" si="539"/>
        <v>136</v>
      </c>
      <c r="BT273" s="52" t="str">
        <f t="shared" ca="1" si="535"/>
        <v>A145</v>
      </c>
      <c r="BU273" s="51"/>
      <c r="BV273" s="52" t="str">
        <f t="shared" ca="1" si="536"/>
        <v>A151</v>
      </c>
      <c r="BW273" s="84">
        <f ca="1">VLOOKUP($BK$6,INDIRECT($BT273):$BP$861,2,FALSE)</f>
        <v>143</v>
      </c>
      <c r="BX273" s="79" t="str">
        <f t="shared" ca="1" si="515"/>
        <v>3 Tone Augmented</v>
      </c>
      <c r="BY273" s="78" t="str">
        <f t="shared" ca="1" si="516"/>
        <v>Db</v>
      </c>
      <c r="BZ273" s="78" t="str">
        <f t="shared" ca="1" si="517"/>
        <v>Db</v>
      </c>
      <c r="CA273" s="78" t="str">
        <f t="shared" ca="1" si="518"/>
        <v>F</v>
      </c>
      <c r="CB273" s="78" t="str">
        <f t="shared" ca="1" si="519"/>
        <v>A</v>
      </c>
      <c r="CC273" s="78" t="str">
        <f t="shared" ca="1" si="520"/>
        <v>Db</v>
      </c>
      <c r="CD273" s="78" t="str">
        <f t="shared" ca="1" si="521"/>
        <v/>
      </c>
      <c r="CE273" s="78" t="str">
        <f t="shared" ca="1" si="522"/>
        <v/>
      </c>
      <c r="CF273" s="78" t="str">
        <f t="shared" ca="1" si="523"/>
        <v/>
      </c>
      <c r="CG273" s="78" t="str">
        <f t="shared" ca="1" si="524"/>
        <v/>
      </c>
      <c r="CH273" s="79" t="str">
        <f t="shared" ca="1" si="525"/>
        <v>Db aug</v>
      </c>
      <c r="CI273" s="79" t="str">
        <f t="shared" ca="1" si="526"/>
        <v>F aug</v>
      </c>
      <c r="CJ273" s="79" t="str">
        <f t="shared" ca="1" si="527"/>
        <v>A aug</v>
      </c>
      <c r="CK273" s="79" t="str">
        <f t="shared" ca="1" si="528"/>
        <v/>
      </c>
      <c r="CL273" s="79" t="str">
        <f t="shared" ca="1" si="529"/>
        <v/>
      </c>
      <c r="CM273" s="79" t="str">
        <f t="shared" ca="1" si="530"/>
        <v/>
      </c>
      <c r="CN273" s="79" t="str">
        <f t="shared" ca="1" si="531"/>
        <v/>
      </c>
      <c r="CO273" s="79" t="str">
        <f t="shared" ca="1" si="532"/>
        <v/>
      </c>
      <c r="CP273" s="80">
        <f t="shared" ca="1" si="533"/>
        <v>33.333333333333329</v>
      </c>
      <c r="CQ273" s="78">
        <f t="shared" ca="1" si="534"/>
        <v>7</v>
      </c>
      <c r="DA273" s="81">
        <f t="shared" ca="1" si="450"/>
        <v>7</v>
      </c>
      <c r="DB273" s="82">
        <f t="shared" ca="1" si="451"/>
        <v>58</v>
      </c>
      <c r="DC273" s="83">
        <f t="shared" ca="1" si="452"/>
        <v>484</v>
      </c>
      <c r="DD273" s="52" t="str">
        <f t="shared" ca="1" si="448"/>
        <v>A493</v>
      </c>
      <c r="DE273" s="51"/>
      <c r="DF273" s="52" t="str">
        <f t="shared" ca="1" si="449"/>
        <v>A494</v>
      </c>
      <c r="DG273" s="84">
        <f ca="1">VLOOKUP($BK$6,INDIRECT($BT310):$BP$861,2,FALSE)</f>
        <v>486</v>
      </c>
      <c r="DH273" s="79" t="str">
        <f t="shared" ca="1" si="415"/>
        <v>Muslim</v>
      </c>
      <c r="DI273" s="78" t="str">
        <f t="shared" ca="1" si="416"/>
        <v>Gb</v>
      </c>
      <c r="DJ273" s="78" t="str">
        <f t="shared" ca="1" si="417"/>
        <v>Gb</v>
      </c>
      <c r="DK273" s="78" t="str">
        <f t="shared" ca="1" si="418"/>
        <v>G</v>
      </c>
      <c r="DL273" s="78" t="str">
        <f t="shared" ca="1" si="419"/>
        <v>A</v>
      </c>
      <c r="DM273" s="78" t="str">
        <f t="shared" ca="1" si="420"/>
        <v>B</v>
      </c>
      <c r="DN273" s="78" t="str">
        <f t="shared" ca="1" si="421"/>
        <v>D</v>
      </c>
      <c r="DO273" s="78" t="str">
        <f t="shared" ca="1" si="422"/>
        <v>F</v>
      </c>
      <c r="DP273" s="78" t="str">
        <f t="shared" ca="1" si="423"/>
        <v/>
      </c>
      <c r="DQ273" s="78" t="str">
        <f t="shared" ca="1" si="424"/>
        <v/>
      </c>
      <c r="DR273" s="79" t="str">
        <f t="shared" ca="1" si="425"/>
        <v>*D maj</v>
      </c>
      <c r="DS273" s="79" t="str">
        <f t="shared" ca="1" si="426"/>
        <v>G7</v>
      </c>
      <c r="DT273" s="79" t="str">
        <f t="shared" ca="1" si="427"/>
        <v>*D maj</v>
      </c>
      <c r="DU273" s="79" t="str">
        <f t="shared" ca="1" si="428"/>
        <v>*G7</v>
      </c>
      <c r="DV273" s="79" t="str">
        <f t="shared" ca="1" si="429"/>
        <v>D maj</v>
      </c>
      <c r="DW273" s="79" t="str">
        <f t="shared" ca="1" si="430"/>
        <v>F alt b -or- *G7</v>
      </c>
      <c r="DX273" s="79" t="str">
        <f t="shared" ca="1" si="431"/>
        <v/>
      </c>
      <c r="DY273" s="79" t="str">
        <f t="shared" ca="1" si="432"/>
        <v/>
      </c>
      <c r="DZ273" s="80">
        <f t="shared" ca="1" si="433"/>
        <v>40</v>
      </c>
      <c r="EA273" s="78">
        <f t="shared" ca="1" si="434"/>
        <v>7</v>
      </c>
    </row>
    <row r="274" spans="1:131" s="85" customFormat="1" ht="16.2" thickBot="1" x14ac:dyDescent="0.35">
      <c r="A274" s="289">
        <f t="shared" ca="1" si="540"/>
        <v>7</v>
      </c>
      <c r="B274" s="309">
        <f t="shared" si="404"/>
        <v>266</v>
      </c>
      <c r="C274" s="310" t="s">
        <v>44</v>
      </c>
      <c r="D274" s="309" t="s">
        <v>2</v>
      </c>
      <c r="E274" s="309">
        <v>6</v>
      </c>
      <c r="F274" s="311">
        <v>3</v>
      </c>
      <c r="G274" s="311">
        <v>1</v>
      </c>
      <c r="H274" s="311">
        <v>3</v>
      </c>
      <c r="I274" s="311">
        <v>1</v>
      </c>
      <c r="J274" s="311">
        <v>3</v>
      </c>
      <c r="K274" s="311">
        <v>1</v>
      </c>
      <c r="L274" s="311"/>
      <c r="M274" s="311"/>
      <c r="N274" s="311">
        <f>SUM($F274:G274)</f>
        <v>4</v>
      </c>
      <c r="O274" s="311">
        <f>SUM($F274:H274)</f>
        <v>7</v>
      </c>
      <c r="P274" s="311">
        <f>SUM($F274:I274)</f>
        <v>8</v>
      </c>
      <c r="Q274" s="311">
        <f>SUM($F274:J274)</f>
        <v>11</v>
      </c>
      <c r="R274" s="311">
        <f>SUM($F274:K274)</f>
        <v>12</v>
      </c>
      <c r="S274" s="311"/>
      <c r="T274" s="311"/>
      <c r="U274" s="310"/>
      <c r="V274" s="309" t="str">
        <f t="shared" si="463"/>
        <v>Eb</v>
      </c>
      <c r="W274" s="309" t="str">
        <f t="shared" ca="1" si="464"/>
        <v>Gb</v>
      </c>
      <c r="X274" s="309" t="str">
        <f t="shared" ca="1" si="542"/>
        <v>G</v>
      </c>
      <c r="Y274" s="309" t="str">
        <f t="shared" ca="1" si="543"/>
        <v>Bb</v>
      </c>
      <c r="Z274" s="309" t="str">
        <f t="shared" ca="1" si="544"/>
        <v>B</v>
      </c>
      <c r="AA274" s="309" t="str">
        <f t="shared" ca="1" si="545"/>
        <v>D</v>
      </c>
      <c r="AB274" s="309"/>
      <c r="AC274" s="309"/>
      <c r="AD274" s="310">
        <f t="shared" si="471"/>
        <v>167</v>
      </c>
      <c r="AE274" s="310">
        <f t="shared" ref="AE274:AE337" ca="1" si="548">IF(LEN(W274)=1,_xlfn.UNICODE(W274),_xlfn.UNICODE(W274)+_xlfn.UNICODE("b"))</f>
        <v>169</v>
      </c>
      <c r="AF274" s="310">
        <f t="shared" ref="AF274:AF337" ca="1" si="549">IF(LEN(X274)=1,_xlfn.UNICODE(X274),_xlfn.UNICODE(X274)+_xlfn.UNICODE("b"))</f>
        <v>71</v>
      </c>
      <c r="AG274" s="310">
        <f t="shared" ca="1" si="456"/>
        <v>164</v>
      </c>
      <c r="AH274" s="310">
        <f t="shared" ca="1" si="457"/>
        <v>66</v>
      </c>
      <c r="AI274" s="310">
        <f t="shared" ca="1" si="458"/>
        <v>68</v>
      </c>
      <c r="AJ274" s="310"/>
      <c r="AK274" s="310"/>
      <c r="AL274" s="294" t="str">
        <f t="shared" ref="AL274:AN275" si="550">_xlfn.CONCAT(V274," aug")</f>
        <v>Eb aug</v>
      </c>
      <c r="AM274" s="294" t="str">
        <f t="shared" ca="1" si="550"/>
        <v>Gb aug</v>
      </c>
      <c r="AN274" s="294" t="str">
        <f t="shared" ca="1" si="550"/>
        <v>G aug</v>
      </c>
      <c r="AO274" s="294" t="str">
        <f ca="1">_xlfn.CONCAT(Y274," aug")</f>
        <v>Bb aug</v>
      </c>
      <c r="AP274" s="294" t="str">
        <f ca="1">_xlfn.CONCAT(Z274," aug")</f>
        <v>B aug</v>
      </c>
      <c r="AQ274" s="294" t="str">
        <f ca="1">_xlfn.CONCAT(AA274," aug")</f>
        <v>D aug</v>
      </c>
      <c r="AR274" s="294"/>
      <c r="AS274" s="294"/>
      <c r="AT274" s="294" t="str">
        <f t="shared" ca="1" si="547"/>
        <v/>
      </c>
      <c r="AU274" s="294" t="str">
        <f t="shared" ca="1" si="546"/>
        <v/>
      </c>
      <c r="AV274" s="294" t="str">
        <f t="shared" ca="1" si="546"/>
        <v/>
      </c>
      <c r="AW274" s="294">
        <f t="shared" si="546"/>
        <v>1</v>
      </c>
      <c r="AX274" s="294" t="str">
        <f t="shared" ca="1" si="546"/>
        <v/>
      </c>
      <c r="AY274" s="294" t="str">
        <f t="shared" ca="1" si="546"/>
        <v/>
      </c>
      <c r="AZ274" s="294" t="str">
        <f t="shared" ca="1" si="546"/>
        <v/>
      </c>
      <c r="BA274" s="294">
        <f t="shared" ca="1" si="546"/>
        <v>1</v>
      </c>
      <c r="BB274" s="294" t="str">
        <f t="shared" ca="1" si="546"/>
        <v/>
      </c>
      <c r="BC274" s="294" t="str">
        <f t="shared" ca="1" si="546"/>
        <v/>
      </c>
      <c r="BD274" s="294" t="str">
        <f t="shared" ca="1" si="546"/>
        <v/>
      </c>
      <c r="BE274" s="294" t="str">
        <f t="shared" ca="1" si="546"/>
        <v/>
      </c>
      <c r="BF274" s="289">
        <f t="shared" ca="1" si="472"/>
        <v>2</v>
      </c>
      <c r="BG274" s="302">
        <f t="shared" ca="1" si="473"/>
        <v>33.333333333333329</v>
      </c>
      <c r="BH274" s="289">
        <f t="shared" ca="1" si="474"/>
        <v>7</v>
      </c>
      <c r="BI274" s="289" t="str">
        <f t="shared" ca="1" si="475"/>
        <v/>
      </c>
      <c r="BJ274" s="289" t="str">
        <f t="shared" ca="1" si="476"/>
        <v/>
      </c>
      <c r="BK274" s="289" t="str">
        <f t="shared" ca="1" si="477"/>
        <v/>
      </c>
      <c r="BL274" s="289" t="str">
        <f t="shared" ca="1" si="478"/>
        <v/>
      </c>
      <c r="BM274" s="289" t="str">
        <f t="shared" ca="1" si="479"/>
        <v/>
      </c>
      <c r="BN274" s="289" t="str">
        <f t="shared" ca="1" si="480"/>
        <v/>
      </c>
      <c r="BO274" s="289">
        <f t="shared" ca="1" si="481"/>
        <v>1</v>
      </c>
      <c r="BP274" s="289"/>
      <c r="BQ274" s="83">
        <f t="shared" ca="1" si="537"/>
        <v>7</v>
      </c>
      <c r="BR274" s="82">
        <f t="shared" ca="1" si="538"/>
        <v>22</v>
      </c>
      <c r="BS274" s="83">
        <f t="shared" ca="1" si="539"/>
        <v>143</v>
      </c>
      <c r="BT274" s="52" t="str">
        <f t="shared" ca="1" si="535"/>
        <v>A152</v>
      </c>
      <c r="BU274" s="51"/>
      <c r="BV274" s="52" t="str">
        <f t="shared" ca="1" si="536"/>
        <v>A157</v>
      </c>
      <c r="BW274" s="84">
        <f ca="1">VLOOKUP($BK$6,INDIRECT($BT274):$BP$861,2,FALSE)</f>
        <v>149</v>
      </c>
      <c r="BX274" s="79" t="str">
        <f t="shared" ca="1" si="515"/>
        <v>8 Tone Spanish</v>
      </c>
      <c r="BY274" s="78" t="str">
        <f t="shared" ca="1" si="516"/>
        <v>D</v>
      </c>
      <c r="BZ274" s="78" t="str">
        <f t="shared" ca="1" si="517"/>
        <v>D</v>
      </c>
      <c r="CA274" s="78" t="str">
        <f t="shared" ca="1" si="518"/>
        <v>Eb</v>
      </c>
      <c r="CB274" s="78" t="str">
        <f t="shared" ca="1" si="519"/>
        <v>F</v>
      </c>
      <c r="CC274" s="78" t="str">
        <f t="shared" ca="1" si="520"/>
        <v>Gb</v>
      </c>
      <c r="CD274" s="78" t="str">
        <f t="shared" ca="1" si="521"/>
        <v>G</v>
      </c>
      <c r="CE274" s="78" t="str">
        <f t="shared" ca="1" si="522"/>
        <v>Ab</v>
      </c>
      <c r="CF274" s="78" t="str">
        <f t="shared" ca="1" si="523"/>
        <v>Bb</v>
      </c>
      <c r="CG274" s="78" t="str">
        <f t="shared" ca="1" si="524"/>
        <v>C</v>
      </c>
      <c r="CH274" s="79" t="str">
        <f t="shared" ca="1" si="525"/>
        <v>D min4</v>
      </c>
      <c r="CI274" s="79" t="str">
        <f t="shared" ca="1" si="526"/>
        <v>Eb dim</v>
      </c>
      <c r="CJ274" s="79" t="str">
        <f t="shared" ca="1" si="527"/>
        <v>F sus2/4 - or - *G min7</v>
      </c>
      <c r="CK274" s="79" t="str">
        <f t="shared" ca="1" si="528"/>
        <v>*Ab 7</v>
      </c>
      <c r="CL274" s="79" t="str">
        <f t="shared" ca="1" si="529"/>
        <v>G min</v>
      </c>
      <c r="CM274" s="79" t="str">
        <f t="shared" ca="1" si="530"/>
        <v>Ab maj</v>
      </c>
      <c r="CN274" s="79" t="str">
        <f t="shared" ca="1" si="531"/>
        <v>Bb maj</v>
      </c>
      <c r="CO274" s="79" t="str">
        <f t="shared" ca="1" si="532"/>
        <v>C dim</v>
      </c>
      <c r="CP274" s="80">
        <f t="shared" ca="1" si="533"/>
        <v>37.5</v>
      </c>
      <c r="CQ274" s="78">
        <f t="shared" ca="1" si="534"/>
        <v>7</v>
      </c>
      <c r="DA274" s="81">
        <f t="shared" ca="1" si="450"/>
        <v>7</v>
      </c>
      <c r="DB274" s="82">
        <f t="shared" ca="1" si="451"/>
        <v>59</v>
      </c>
      <c r="DC274" s="83">
        <f t="shared" ca="1" si="452"/>
        <v>486</v>
      </c>
      <c r="DD274" s="52" t="str">
        <f t="shared" ca="1" si="448"/>
        <v>A495</v>
      </c>
      <c r="DE274" s="51"/>
      <c r="DF274" s="52" t="str">
        <f t="shared" ca="1" si="449"/>
        <v>A511</v>
      </c>
      <c r="DG274" s="84">
        <f ca="1">VLOOKUP($BK$6,INDIRECT($BT311):$BP$861,2,FALSE)</f>
        <v>503</v>
      </c>
      <c r="DH274" s="79" t="str">
        <f t="shared" ca="1" si="415"/>
        <v>Bebop Harmonic Minor</v>
      </c>
      <c r="DI274" s="78" t="str">
        <f t="shared" ca="1" si="416"/>
        <v>G</v>
      </c>
      <c r="DJ274" s="78" t="str">
        <f t="shared" ca="1" si="417"/>
        <v>G</v>
      </c>
      <c r="DK274" s="78" t="str">
        <f t="shared" ca="1" si="418"/>
        <v>A</v>
      </c>
      <c r="DL274" s="78" t="str">
        <f t="shared" ca="1" si="419"/>
        <v>Bb</v>
      </c>
      <c r="DM274" s="78" t="str">
        <f t="shared" ca="1" si="420"/>
        <v>C</v>
      </c>
      <c r="DN274" s="78" t="str">
        <f t="shared" ca="1" si="421"/>
        <v>D</v>
      </c>
      <c r="DO274" s="78" t="str">
        <f t="shared" ca="1" si="422"/>
        <v>Eb</v>
      </c>
      <c r="DP274" s="78" t="str">
        <f t="shared" ca="1" si="423"/>
        <v>F</v>
      </c>
      <c r="DQ274" s="78" t="str">
        <f t="shared" ca="1" si="424"/>
        <v>Gb</v>
      </c>
      <c r="DR274" s="79" t="str">
        <f t="shared" ca="1" si="425"/>
        <v>G min</v>
      </c>
      <c r="DS274" s="79" t="str">
        <f t="shared" ca="1" si="426"/>
        <v>A dim</v>
      </c>
      <c r="DT274" s="79" t="str">
        <f t="shared" ca="1" si="427"/>
        <v>Bb maj</v>
      </c>
      <c r="DU274" s="79" t="str">
        <f t="shared" ca="1" si="428"/>
        <v>C dim</v>
      </c>
      <c r="DV274" s="79" t="str">
        <f t="shared" ca="1" si="429"/>
        <v>D min4</v>
      </c>
      <c r="DW274" s="79" t="str">
        <f t="shared" ca="1" si="430"/>
        <v>Eb dim</v>
      </c>
      <c r="DX274" s="79" t="str">
        <f t="shared" ca="1" si="431"/>
        <v>F sus2/4 - or - *G min7</v>
      </c>
      <c r="DY274" s="79" t="str">
        <f t="shared" ca="1" si="432"/>
        <v>Gb dim</v>
      </c>
      <c r="DZ274" s="80">
        <f t="shared" ca="1" si="433"/>
        <v>37.5</v>
      </c>
      <c r="EA274" s="78">
        <f t="shared" ca="1" si="434"/>
        <v>7</v>
      </c>
    </row>
    <row r="275" spans="1:131" s="85" customFormat="1" ht="16.2" thickBot="1" x14ac:dyDescent="0.35">
      <c r="A275" s="289">
        <f t="shared" ca="1" si="540"/>
        <v>7</v>
      </c>
      <c r="B275" s="309">
        <f t="shared" si="404"/>
        <v>267</v>
      </c>
      <c r="C275" s="310" t="s">
        <v>45</v>
      </c>
      <c r="D275" s="309" t="s">
        <v>2</v>
      </c>
      <c r="E275" s="309">
        <v>6</v>
      </c>
      <c r="F275" s="311">
        <v>1</v>
      </c>
      <c r="G275" s="311">
        <v>3</v>
      </c>
      <c r="H275" s="311">
        <v>1</v>
      </c>
      <c r="I275" s="311">
        <v>3</v>
      </c>
      <c r="J275" s="311">
        <v>1</v>
      </c>
      <c r="K275" s="311">
        <v>3</v>
      </c>
      <c r="L275" s="311"/>
      <c r="M275" s="311"/>
      <c r="N275" s="311">
        <f>SUM($F275:G275)</f>
        <v>4</v>
      </c>
      <c r="O275" s="311">
        <f>SUM($F275:H275)</f>
        <v>5</v>
      </c>
      <c r="P275" s="311">
        <f>SUM($F275:I275)</f>
        <v>8</v>
      </c>
      <c r="Q275" s="311">
        <f>SUM($F275:J275)</f>
        <v>9</v>
      </c>
      <c r="R275" s="311">
        <f>SUM($F275:K275)</f>
        <v>12</v>
      </c>
      <c r="S275" s="311"/>
      <c r="T275" s="311"/>
      <c r="U275" s="310"/>
      <c r="V275" s="309" t="str">
        <f t="shared" si="463"/>
        <v>Eb</v>
      </c>
      <c r="W275" s="309" t="str">
        <f t="shared" ca="1" si="464"/>
        <v>E</v>
      </c>
      <c r="X275" s="309" t="str">
        <f t="shared" ca="1" si="542"/>
        <v>G</v>
      </c>
      <c r="Y275" s="309" t="str">
        <f t="shared" ca="1" si="543"/>
        <v>Ab</v>
      </c>
      <c r="Z275" s="309" t="str">
        <f t="shared" ca="1" si="544"/>
        <v>B</v>
      </c>
      <c r="AA275" s="309" t="str">
        <f t="shared" ca="1" si="545"/>
        <v>C</v>
      </c>
      <c r="AB275" s="309"/>
      <c r="AC275" s="309"/>
      <c r="AD275" s="310">
        <f t="shared" si="471"/>
        <v>167</v>
      </c>
      <c r="AE275" s="310">
        <f t="shared" ca="1" si="548"/>
        <v>69</v>
      </c>
      <c r="AF275" s="310">
        <f t="shared" ca="1" si="549"/>
        <v>71</v>
      </c>
      <c r="AG275" s="310">
        <f t="shared" ca="1" si="456"/>
        <v>163</v>
      </c>
      <c r="AH275" s="310">
        <f t="shared" ca="1" si="457"/>
        <v>66</v>
      </c>
      <c r="AI275" s="310">
        <f t="shared" ca="1" si="458"/>
        <v>67</v>
      </c>
      <c r="AJ275" s="310"/>
      <c r="AK275" s="310"/>
      <c r="AL275" s="294" t="str">
        <f t="shared" si="550"/>
        <v>Eb aug</v>
      </c>
      <c r="AM275" s="294" t="str">
        <f t="shared" ca="1" si="550"/>
        <v>E aug</v>
      </c>
      <c r="AN275" s="294" t="str">
        <f t="shared" ca="1" si="550"/>
        <v>G aug</v>
      </c>
      <c r="AO275" s="294" t="str">
        <f ca="1">_xlfn.CONCAT(Y275," aug")</f>
        <v>Ab aug</v>
      </c>
      <c r="AP275" s="294" t="str">
        <f ca="1">_xlfn.CONCAT(Z275," aug")</f>
        <v>B aug</v>
      </c>
      <c r="AQ275" s="294" t="str">
        <f ca="1">_xlfn.CONCAT(AA275," aug")</f>
        <v>C aug</v>
      </c>
      <c r="AR275" s="294"/>
      <c r="AS275" s="294"/>
      <c r="AT275" s="294" t="str">
        <f t="shared" ca="1" si="547"/>
        <v/>
      </c>
      <c r="AU275" s="294" t="str">
        <f t="shared" ca="1" si="546"/>
        <v/>
      </c>
      <c r="AV275" s="294" t="str">
        <f t="shared" ca="1" si="546"/>
        <v/>
      </c>
      <c r="AW275" s="294">
        <f t="shared" si="546"/>
        <v>1</v>
      </c>
      <c r="AX275" s="294" t="str">
        <f t="shared" ca="1" si="546"/>
        <v/>
      </c>
      <c r="AY275" s="294" t="str">
        <f t="shared" ca="1" si="546"/>
        <v/>
      </c>
      <c r="AZ275" s="294" t="str">
        <f t="shared" ca="1" si="546"/>
        <v/>
      </c>
      <c r="BA275" s="294">
        <f t="shared" ca="1" si="546"/>
        <v>1</v>
      </c>
      <c r="BB275" s="294" t="str">
        <f t="shared" ca="1" si="546"/>
        <v/>
      </c>
      <c r="BC275" s="294" t="str">
        <f t="shared" ca="1" si="546"/>
        <v/>
      </c>
      <c r="BD275" s="294" t="str">
        <f t="shared" ca="1" si="546"/>
        <v/>
      </c>
      <c r="BE275" s="294" t="str">
        <f t="shared" ca="1" si="546"/>
        <v/>
      </c>
      <c r="BF275" s="289">
        <f t="shared" ca="1" si="472"/>
        <v>2</v>
      </c>
      <c r="BG275" s="302">
        <f t="shared" ca="1" si="473"/>
        <v>33.333333333333329</v>
      </c>
      <c r="BH275" s="289">
        <f t="shared" ca="1" si="474"/>
        <v>7</v>
      </c>
      <c r="BI275" s="289" t="str">
        <f t="shared" ca="1" si="475"/>
        <v/>
      </c>
      <c r="BJ275" s="289" t="str">
        <f t="shared" ca="1" si="476"/>
        <v/>
      </c>
      <c r="BK275" s="289" t="str">
        <f t="shared" ca="1" si="477"/>
        <v/>
      </c>
      <c r="BL275" s="289" t="str">
        <f t="shared" ca="1" si="478"/>
        <v/>
      </c>
      <c r="BM275" s="289" t="str">
        <f t="shared" ca="1" si="479"/>
        <v/>
      </c>
      <c r="BN275" s="289" t="str">
        <f t="shared" ca="1" si="480"/>
        <v/>
      </c>
      <c r="BO275" s="289">
        <f t="shared" ca="1" si="481"/>
        <v>1</v>
      </c>
      <c r="BP275" s="289"/>
      <c r="BQ275" s="83">
        <f t="shared" ca="1" si="537"/>
        <v>7</v>
      </c>
      <c r="BR275" s="82">
        <f t="shared" ca="1" si="538"/>
        <v>23</v>
      </c>
      <c r="BS275" s="83">
        <f t="shared" ca="1" si="539"/>
        <v>149</v>
      </c>
      <c r="BT275" s="52" t="str">
        <f t="shared" ca="1" si="535"/>
        <v>A158</v>
      </c>
      <c r="BU275" s="51"/>
      <c r="BV275" s="52" t="str">
        <f t="shared" ca="1" si="536"/>
        <v>A200</v>
      </c>
      <c r="BW275" s="84">
        <f ca="1">VLOOKUP($BK$6,INDIRECT($BT275):$BP$861,2,FALSE)</f>
        <v>192</v>
      </c>
      <c r="BX275" s="79" t="str">
        <f t="shared" ca="1" si="515"/>
        <v>Blues</v>
      </c>
      <c r="BY275" s="78" t="str">
        <f t="shared" ca="1" si="516"/>
        <v>D</v>
      </c>
      <c r="BZ275" s="78" t="str">
        <f t="shared" ca="1" si="517"/>
        <v>D</v>
      </c>
      <c r="CA275" s="78" t="str">
        <f t="shared" ca="1" si="518"/>
        <v>F</v>
      </c>
      <c r="CB275" s="78" t="str">
        <f t="shared" ca="1" si="519"/>
        <v>G</v>
      </c>
      <c r="CC275" s="78" t="str">
        <f t="shared" ca="1" si="520"/>
        <v>Ab</v>
      </c>
      <c r="CD275" s="78" t="str">
        <f t="shared" ca="1" si="521"/>
        <v>A</v>
      </c>
      <c r="CE275" s="78" t="str">
        <f t="shared" ca="1" si="522"/>
        <v>C</v>
      </c>
      <c r="CF275" s="78" t="str">
        <f t="shared" ca="1" si="523"/>
        <v/>
      </c>
      <c r="CG275" s="78" t="str">
        <f t="shared" ca="1" si="524"/>
        <v/>
      </c>
      <c r="CH275" s="79" t="str">
        <f t="shared" ca="1" si="525"/>
        <v>D sus4</v>
      </c>
      <c r="CI275" s="79" t="str">
        <f t="shared" ca="1" si="526"/>
        <v>F min</v>
      </c>
      <c r="CJ275" s="79" t="str">
        <f t="shared" ca="1" si="527"/>
        <v>G sus2</v>
      </c>
      <c r="CK275" s="79" t="str">
        <f t="shared" ca="1" si="528"/>
        <v>*F min</v>
      </c>
      <c r="CL275" s="79" t="str">
        <f t="shared" ca="1" si="529"/>
        <v>A sus4/7</v>
      </c>
      <c r="CM275" s="79" t="str">
        <f t="shared" ca="1" si="530"/>
        <v>C sus4</v>
      </c>
      <c r="CN275" s="79" t="str">
        <f t="shared" ca="1" si="531"/>
        <v/>
      </c>
      <c r="CO275" s="79" t="str">
        <f t="shared" ca="1" si="532"/>
        <v/>
      </c>
      <c r="CP275" s="80">
        <f t="shared" ca="1" si="533"/>
        <v>33.333333333333329</v>
      </c>
      <c r="CQ275" s="78">
        <f t="shared" ca="1" si="534"/>
        <v>7</v>
      </c>
      <c r="DA275" s="81">
        <f t="shared" ca="1" si="450"/>
        <v>7</v>
      </c>
      <c r="DB275" s="82">
        <f t="shared" ca="1" si="451"/>
        <v>60</v>
      </c>
      <c r="DC275" s="83">
        <f t="shared" ca="1" si="452"/>
        <v>503</v>
      </c>
      <c r="DD275" s="52" t="str">
        <f t="shared" ca="1" si="448"/>
        <v>A512</v>
      </c>
      <c r="DE275" s="51"/>
      <c r="DF275" s="52" t="str">
        <f t="shared" ca="1" si="449"/>
        <v>A512</v>
      </c>
      <c r="DG275" s="84">
        <f ca="1">VLOOKUP($BK$6,INDIRECT($BT312):$BP$861,2,FALSE)</f>
        <v>504</v>
      </c>
      <c r="DH275" s="79" t="str">
        <f t="shared" ca="1" si="415"/>
        <v>8 Tone Spanish</v>
      </c>
      <c r="DI275" s="78" t="str">
        <f t="shared" ca="1" si="416"/>
        <v>G</v>
      </c>
      <c r="DJ275" s="78" t="str">
        <f t="shared" ca="1" si="417"/>
        <v>G</v>
      </c>
      <c r="DK275" s="78" t="str">
        <f t="shared" ca="1" si="418"/>
        <v>Ab</v>
      </c>
      <c r="DL275" s="78" t="str">
        <f t="shared" ca="1" si="419"/>
        <v>Bb</v>
      </c>
      <c r="DM275" s="78" t="str">
        <f t="shared" ca="1" si="420"/>
        <v>B</v>
      </c>
      <c r="DN275" s="78" t="str">
        <f t="shared" ca="1" si="421"/>
        <v>C</v>
      </c>
      <c r="DO275" s="78" t="str">
        <f t="shared" ca="1" si="422"/>
        <v>Db</v>
      </c>
      <c r="DP275" s="78" t="str">
        <f t="shared" ca="1" si="423"/>
        <v>Eb</v>
      </c>
      <c r="DQ275" s="78" t="str">
        <f t="shared" ca="1" si="424"/>
        <v>F</v>
      </c>
      <c r="DR275" s="79" t="str">
        <f t="shared" ca="1" si="425"/>
        <v>G min4</v>
      </c>
      <c r="DS275" s="79" t="str">
        <f t="shared" ca="1" si="426"/>
        <v>Ab dim</v>
      </c>
      <c r="DT275" s="79" t="str">
        <f t="shared" ca="1" si="427"/>
        <v>Bb sus2/4 - or - *C min7</v>
      </c>
      <c r="DU275" s="79" t="str">
        <f t="shared" ca="1" si="428"/>
        <v>*Db 7</v>
      </c>
      <c r="DV275" s="79" t="str">
        <f t="shared" ca="1" si="429"/>
        <v>C min</v>
      </c>
      <c r="DW275" s="79" t="str">
        <f t="shared" ca="1" si="430"/>
        <v>Db maj</v>
      </c>
      <c r="DX275" s="79" t="str">
        <f t="shared" ca="1" si="431"/>
        <v>Eb maj</v>
      </c>
      <c r="DY275" s="79" t="str">
        <f t="shared" ca="1" si="432"/>
        <v>F dim</v>
      </c>
      <c r="DZ275" s="80">
        <f t="shared" ca="1" si="433"/>
        <v>37.5</v>
      </c>
      <c r="EA275" s="78">
        <f t="shared" ca="1" si="434"/>
        <v>7</v>
      </c>
    </row>
    <row r="276" spans="1:131" s="85" customFormat="1" ht="16.2" thickBot="1" x14ac:dyDescent="0.35">
      <c r="A276" s="289" t="str">
        <f t="shared" ca="1" si="540"/>
        <v/>
      </c>
      <c r="B276" s="309">
        <f t="shared" si="404"/>
        <v>268</v>
      </c>
      <c r="C276" s="310" t="s">
        <v>46</v>
      </c>
      <c r="D276" s="309" t="s">
        <v>2</v>
      </c>
      <c r="E276" s="309">
        <v>6</v>
      </c>
      <c r="F276" s="311">
        <v>3</v>
      </c>
      <c r="G276" s="311">
        <v>2</v>
      </c>
      <c r="H276" s="311">
        <v>1</v>
      </c>
      <c r="I276" s="311">
        <v>1</v>
      </c>
      <c r="J276" s="311">
        <v>2</v>
      </c>
      <c r="K276" s="311">
        <v>3</v>
      </c>
      <c r="L276" s="311"/>
      <c r="M276" s="311"/>
      <c r="N276" s="311">
        <f>SUM($F276:G276)</f>
        <v>5</v>
      </c>
      <c r="O276" s="311">
        <f>SUM($F276:H276)</f>
        <v>6</v>
      </c>
      <c r="P276" s="311">
        <f>SUM($F276:I276)</f>
        <v>7</v>
      </c>
      <c r="Q276" s="311">
        <f>SUM($F276:J276)</f>
        <v>9</v>
      </c>
      <c r="R276" s="311">
        <f>SUM($F276:K276)</f>
        <v>12</v>
      </c>
      <c r="S276" s="311"/>
      <c r="T276" s="311"/>
      <c r="U276" s="310"/>
      <c r="V276" s="309" t="str">
        <f t="shared" si="463"/>
        <v>Eb</v>
      </c>
      <c r="W276" s="309" t="str">
        <f t="shared" ca="1" si="464"/>
        <v>Gb</v>
      </c>
      <c r="X276" s="309" t="str">
        <f t="shared" ca="1" si="542"/>
        <v>Ab</v>
      </c>
      <c r="Y276" s="309" t="str">
        <f t="shared" ca="1" si="543"/>
        <v>A</v>
      </c>
      <c r="Z276" s="309" t="str">
        <f t="shared" ca="1" si="544"/>
        <v>Bb</v>
      </c>
      <c r="AA276" s="309" t="str">
        <f t="shared" ca="1" si="545"/>
        <v>C</v>
      </c>
      <c r="AB276" s="309"/>
      <c r="AC276" s="309"/>
      <c r="AD276" s="310">
        <f t="shared" si="471"/>
        <v>167</v>
      </c>
      <c r="AE276" s="310">
        <f t="shared" ca="1" si="548"/>
        <v>169</v>
      </c>
      <c r="AF276" s="310">
        <f t="shared" ca="1" si="549"/>
        <v>163</v>
      </c>
      <c r="AG276" s="310">
        <f t="shared" ca="1" si="456"/>
        <v>65</v>
      </c>
      <c r="AH276" s="310">
        <f t="shared" ca="1" si="457"/>
        <v>164</v>
      </c>
      <c r="AI276" s="310">
        <f t="shared" ca="1" si="458"/>
        <v>67</v>
      </c>
      <c r="AJ276" s="310"/>
      <c r="AK276" s="310"/>
      <c r="AL276" s="294" t="str">
        <f>_xlfn.CONCAT(V276," sus4")</f>
        <v>Eb sus4</v>
      </c>
      <c r="AM276" s="294" t="str">
        <f ca="1">_xlfn.CONCAT(W276," dim")</f>
        <v>Gb dim</v>
      </c>
      <c r="AN276" s="294" t="str">
        <f ca="1">_xlfn.CONCAT(X276," sus2")</f>
        <v>Ab sus2</v>
      </c>
      <c r="AO276" s="301" t="str">
        <f ca="1">_xlfn.CONCAT("*",W276," dim")</f>
        <v>*Gb dim</v>
      </c>
      <c r="AP276" s="294" t="str">
        <f ca="1">_xlfn.CONCAT(Z276," sus4/7")</f>
        <v>Bb sus4/7</v>
      </c>
      <c r="AQ276" s="301" t="str">
        <f ca="1">_xlfn.CONCAT(AA276," sus6 -or- *",X276," maj")</f>
        <v>C sus6 -or- *Ab maj</v>
      </c>
      <c r="AR276" s="294"/>
      <c r="AS276" s="294"/>
      <c r="AT276" s="294" t="str">
        <f t="shared" ca="1" si="547"/>
        <v/>
      </c>
      <c r="AU276" s="294" t="str">
        <f t="shared" ca="1" si="546"/>
        <v/>
      </c>
      <c r="AV276" s="294" t="str">
        <f t="shared" ca="1" si="546"/>
        <v/>
      </c>
      <c r="AW276" s="294">
        <f t="shared" si="546"/>
        <v>1</v>
      </c>
      <c r="AX276" s="294" t="str">
        <f t="shared" ca="1" si="546"/>
        <v/>
      </c>
      <c r="AY276" s="294" t="str">
        <f t="shared" ca="1" si="546"/>
        <v/>
      </c>
      <c r="AZ276" s="294" t="str">
        <f t="shared" ca="1" si="546"/>
        <v/>
      </c>
      <c r="BA276" s="294" t="str">
        <f t="shared" ca="1" si="546"/>
        <v/>
      </c>
      <c r="BB276" s="294" t="str">
        <f t="shared" ca="1" si="546"/>
        <v/>
      </c>
      <c r="BC276" s="294" t="str">
        <f t="shared" ca="1" si="546"/>
        <v/>
      </c>
      <c r="BD276" s="294" t="str">
        <f t="shared" ca="1" si="546"/>
        <v/>
      </c>
      <c r="BE276" s="294" t="str">
        <f t="shared" ca="1" si="546"/>
        <v/>
      </c>
      <c r="BF276" s="289">
        <f t="shared" ca="1" si="472"/>
        <v>1</v>
      </c>
      <c r="BG276" s="302">
        <f t="shared" ca="1" si="473"/>
        <v>16.666666666666664</v>
      </c>
      <c r="BH276" s="289" t="str">
        <f t="shared" ca="1" si="474"/>
        <v/>
      </c>
      <c r="BI276" s="289" t="str">
        <f t="shared" ca="1" si="475"/>
        <v/>
      </c>
      <c r="BJ276" s="289" t="str">
        <f t="shared" ca="1" si="476"/>
        <v/>
      </c>
      <c r="BK276" s="289" t="str">
        <f t="shared" ca="1" si="477"/>
        <v/>
      </c>
      <c r="BL276" s="289" t="str">
        <f t="shared" ca="1" si="478"/>
        <v/>
      </c>
      <c r="BM276" s="289" t="str">
        <f t="shared" ca="1" si="479"/>
        <v/>
      </c>
      <c r="BN276" s="289" t="str">
        <f t="shared" ca="1" si="480"/>
        <v/>
      </c>
      <c r="BO276" s="289" t="str">
        <f t="shared" ca="1" si="481"/>
        <v/>
      </c>
      <c r="BP276" s="289"/>
      <c r="BQ276" s="83">
        <f t="shared" ca="1" si="537"/>
        <v>7</v>
      </c>
      <c r="BR276" s="82">
        <f t="shared" ca="1" si="538"/>
        <v>24</v>
      </c>
      <c r="BS276" s="83">
        <f t="shared" ca="1" si="539"/>
        <v>192</v>
      </c>
      <c r="BT276" s="52" t="str">
        <f t="shared" ca="1" si="535"/>
        <v>A201</v>
      </c>
      <c r="BU276" s="51"/>
      <c r="BV276" s="52" t="str">
        <f t="shared" ca="1" si="536"/>
        <v>A204</v>
      </c>
      <c r="BW276" s="84">
        <f ca="1">VLOOKUP($BK$6,INDIRECT($BT276):$BP$861,2,FALSE)</f>
        <v>196</v>
      </c>
      <c r="BX276" s="79" t="str">
        <f t="shared" ca="1" si="515"/>
        <v>6 Tone Symmetrical</v>
      </c>
      <c r="BY276" s="78" t="str">
        <f t="shared" ca="1" si="516"/>
        <v>D</v>
      </c>
      <c r="BZ276" s="78" t="str">
        <f t="shared" ca="1" si="517"/>
        <v>D</v>
      </c>
      <c r="CA276" s="78" t="str">
        <f t="shared" ca="1" si="518"/>
        <v>Eb</v>
      </c>
      <c r="CB276" s="78" t="str">
        <f t="shared" ca="1" si="519"/>
        <v>Gb</v>
      </c>
      <c r="CC276" s="78" t="str">
        <f t="shared" ca="1" si="520"/>
        <v>G</v>
      </c>
      <c r="CD276" s="78" t="str">
        <f t="shared" ca="1" si="521"/>
        <v>Bb</v>
      </c>
      <c r="CE276" s="78" t="str">
        <f t="shared" ca="1" si="522"/>
        <v>B</v>
      </c>
      <c r="CF276" s="78" t="str">
        <f t="shared" ca="1" si="523"/>
        <v/>
      </c>
      <c r="CG276" s="78" t="str">
        <f t="shared" ca="1" si="524"/>
        <v/>
      </c>
      <c r="CH276" s="79" t="str">
        <f t="shared" ca="1" si="525"/>
        <v>D aug</v>
      </c>
      <c r="CI276" s="79" t="str">
        <f t="shared" ca="1" si="526"/>
        <v>Eb aug</v>
      </c>
      <c r="CJ276" s="79" t="str">
        <f t="shared" ca="1" si="527"/>
        <v>Gb aug</v>
      </c>
      <c r="CK276" s="79" t="str">
        <f t="shared" ca="1" si="528"/>
        <v>G aug</v>
      </c>
      <c r="CL276" s="79" t="str">
        <f t="shared" ca="1" si="529"/>
        <v>Bb aug</v>
      </c>
      <c r="CM276" s="79" t="str">
        <f t="shared" ca="1" si="530"/>
        <v>B aug</v>
      </c>
      <c r="CN276" s="79" t="str">
        <f t="shared" ca="1" si="531"/>
        <v/>
      </c>
      <c r="CO276" s="79" t="str">
        <f t="shared" ca="1" si="532"/>
        <v/>
      </c>
      <c r="CP276" s="80">
        <f t="shared" ca="1" si="533"/>
        <v>33.333333333333329</v>
      </c>
      <c r="CQ276" s="78">
        <f t="shared" ca="1" si="534"/>
        <v>7</v>
      </c>
      <c r="DA276" s="81">
        <f t="shared" ca="1" si="450"/>
        <v>7</v>
      </c>
      <c r="DB276" s="82">
        <f t="shared" ca="1" si="451"/>
        <v>61</v>
      </c>
      <c r="DC276" s="83">
        <f t="shared" ca="1" si="452"/>
        <v>504</v>
      </c>
      <c r="DD276" s="52" t="str">
        <f t="shared" ca="1" si="448"/>
        <v>A513</v>
      </c>
      <c r="DE276" s="51"/>
      <c r="DF276" s="52" t="str">
        <f t="shared" ca="1" si="449"/>
        <v>A555</v>
      </c>
      <c r="DG276" s="84">
        <f ca="1">VLOOKUP($BK$6,INDIRECT($BT313):$BP$861,2,FALSE)</f>
        <v>547</v>
      </c>
      <c r="DH276" s="79" t="str">
        <f t="shared" ca="1" si="415"/>
        <v>Blues</v>
      </c>
      <c r="DI276" s="78" t="str">
        <f t="shared" ca="1" si="416"/>
        <v>G</v>
      </c>
      <c r="DJ276" s="78" t="str">
        <f t="shared" ca="1" si="417"/>
        <v>G</v>
      </c>
      <c r="DK276" s="78" t="str">
        <f t="shared" ca="1" si="418"/>
        <v>Bb</v>
      </c>
      <c r="DL276" s="78" t="str">
        <f t="shared" ca="1" si="419"/>
        <v>C</v>
      </c>
      <c r="DM276" s="78" t="str">
        <f t="shared" ca="1" si="420"/>
        <v>Db</v>
      </c>
      <c r="DN276" s="78" t="str">
        <f t="shared" ca="1" si="421"/>
        <v>D</v>
      </c>
      <c r="DO276" s="78" t="str">
        <f t="shared" ca="1" si="422"/>
        <v>F</v>
      </c>
      <c r="DP276" s="78" t="str">
        <f t="shared" ca="1" si="423"/>
        <v/>
      </c>
      <c r="DQ276" s="78" t="str">
        <f t="shared" ca="1" si="424"/>
        <v/>
      </c>
      <c r="DR276" s="79" t="str">
        <f t="shared" ca="1" si="425"/>
        <v>G sus4</v>
      </c>
      <c r="DS276" s="79" t="str">
        <f t="shared" ca="1" si="426"/>
        <v>Bb min</v>
      </c>
      <c r="DT276" s="79" t="str">
        <f t="shared" ca="1" si="427"/>
        <v>C sus2</v>
      </c>
      <c r="DU276" s="79" t="str">
        <f t="shared" ca="1" si="428"/>
        <v>*Bb min</v>
      </c>
      <c r="DV276" s="79" t="str">
        <f t="shared" ca="1" si="429"/>
        <v>D sus4/7</v>
      </c>
      <c r="DW276" s="79" t="str">
        <f t="shared" ca="1" si="430"/>
        <v>F sus4</v>
      </c>
      <c r="DX276" s="79" t="str">
        <f t="shared" ca="1" si="431"/>
        <v/>
      </c>
      <c r="DY276" s="79" t="str">
        <f t="shared" ca="1" si="432"/>
        <v/>
      </c>
      <c r="DZ276" s="80">
        <f t="shared" ca="1" si="433"/>
        <v>33.333333333333329</v>
      </c>
      <c r="EA276" s="78">
        <f t="shared" ca="1" si="434"/>
        <v>7</v>
      </c>
    </row>
    <row r="277" spans="1:131" s="85" customFormat="1" ht="16.2" thickBot="1" x14ac:dyDescent="0.35">
      <c r="A277" s="289" t="str">
        <f t="shared" ca="1" si="540"/>
        <v/>
      </c>
      <c r="B277" s="309">
        <f t="shared" ref="B277:B340" si="551">B276+1</f>
        <v>269</v>
      </c>
      <c r="C277" s="310" t="s">
        <v>47</v>
      </c>
      <c r="D277" s="309" t="s">
        <v>2</v>
      </c>
      <c r="E277" s="309">
        <v>6</v>
      </c>
      <c r="F277" s="311">
        <v>1</v>
      </c>
      <c r="G277" s="311">
        <v>2</v>
      </c>
      <c r="H277" s="311">
        <v>3</v>
      </c>
      <c r="I277" s="311">
        <v>3</v>
      </c>
      <c r="J277" s="311">
        <v>2</v>
      </c>
      <c r="K277" s="311">
        <v>1</v>
      </c>
      <c r="L277" s="311"/>
      <c r="M277" s="311"/>
      <c r="N277" s="311">
        <f>SUM($F277:G277)</f>
        <v>3</v>
      </c>
      <c r="O277" s="311">
        <f>SUM($F277:H277)</f>
        <v>6</v>
      </c>
      <c r="P277" s="311">
        <f>SUM($F277:I277)</f>
        <v>9</v>
      </c>
      <c r="Q277" s="311">
        <f>SUM($F277:J277)</f>
        <v>11</v>
      </c>
      <c r="R277" s="311">
        <f>SUM($F277:K277)</f>
        <v>12</v>
      </c>
      <c r="S277" s="311"/>
      <c r="T277" s="311"/>
      <c r="U277" s="310"/>
      <c r="V277" s="309" t="str">
        <f t="shared" si="463"/>
        <v>Eb</v>
      </c>
      <c r="W277" s="309" t="str">
        <f t="shared" ca="1" si="464"/>
        <v>E</v>
      </c>
      <c r="X277" s="309" t="str">
        <f t="shared" ca="1" si="542"/>
        <v>Gb</v>
      </c>
      <c r="Y277" s="309" t="str">
        <f t="shared" ca="1" si="543"/>
        <v>A</v>
      </c>
      <c r="Z277" s="309" t="str">
        <f t="shared" ca="1" si="544"/>
        <v>C</v>
      </c>
      <c r="AA277" s="309" t="str">
        <f t="shared" ca="1" si="545"/>
        <v>D</v>
      </c>
      <c r="AB277" s="309"/>
      <c r="AC277" s="309"/>
      <c r="AD277" s="310">
        <f t="shared" si="471"/>
        <v>167</v>
      </c>
      <c r="AE277" s="310">
        <f t="shared" ca="1" si="548"/>
        <v>69</v>
      </c>
      <c r="AF277" s="310">
        <f t="shared" ca="1" si="549"/>
        <v>169</v>
      </c>
      <c r="AG277" s="310">
        <f t="shared" ca="1" si="456"/>
        <v>65</v>
      </c>
      <c r="AH277" s="310">
        <f t="shared" ca="1" si="457"/>
        <v>67</v>
      </c>
      <c r="AI277" s="310">
        <f t="shared" ca="1" si="458"/>
        <v>68</v>
      </c>
      <c r="AJ277" s="310"/>
      <c r="AK277" s="310"/>
      <c r="AL277" s="301" t="str">
        <f ca="1">_xlfn.CONCAT(V277," min6 -or- *",Z277," dim")</f>
        <v>Eb min6 -or- *C dim</v>
      </c>
      <c r="AM277" s="294" t="str">
        <f ca="1">_xlfn.CONCAT(W277," sus4/7")</f>
        <v>E sus4/7</v>
      </c>
      <c r="AN277" s="301" t="str">
        <f ca="1">_xlfn.CONCAT("*",Z277," dim")</f>
        <v>*C dim</v>
      </c>
      <c r="AO277" s="294" t="str">
        <f ca="1">_xlfn.CONCAT(Y277," sus4")</f>
        <v>A sus4</v>
      </c>
      <c r="AP277" s="294" t="str">
        <f ca="1">_xlfn.CONCAT(Z277," dim")</f>
        <v>C dim</v>
      </c>
      <c r="AQ277" s="294" t="str">
        <f ca="1">_xlfn.CONCAT(AA277," sus2")</f>
        <v>D sus2</v>
      </c>
      <c r="AR277" s="294"/>
      <c r="AS277" s="294"/>
      <c r="AT277" s="294" t="str">
        <f t="shared" ca="1" si="547"/>
        <v/>
      </c>
      <c r="AU277" s="294" t="str">
        <f t="shared" ca="1" si="546"/>
        <v/>
      </c>
      <c r="AV277" s="294" t="str">
        <f t="shared" ca="1" si="546"/>
        <v/>
      </c>
      <c r="AW277" s="294">
        <f t="shared" si="546"/>
        <v>1</v>
      </c>
      <c r="AX277" s="294" t="str">
        <f t="shared" ca="1" si="546"/>
        <v/>
      </c>
      <c r="AY277" s="294" t="str">
        <f t="shared" ca="1" si="546"/>
        <v/>
      </c>
      <c r="AZ277" s="294" t="str">
        <f t="shared" ca="1" si="546"/>
        <v/>
      </c>
      <c r="BA277" s="294" t="str">
        <f t="shared" ca="1" si="546"/>
        <v/>
      </c>
      <c r="BB277" s="294" t="str">
        <f t="shared" ca="1" si="546"/>
        <v/>
      </c>
      <c r="BC277" s="294" t="str">
        <f t="shared" ca="1" si="546"/>
        <v/>
      </c>
      <c r="BD277" s="294" t="str">
        <f t="shared" ca="1" si="546"/>
        <v/>
      </c>
      <c r="BE277" s="294" t="str">
        <f t="shared" ca="1" si="546"/>
        <v/>
      </c>
      <c r="BF277" s="289">
        <f t="shared" ca="1" si="472"/>
        <v>1</v>
      </c>
      <c r="BG277" s="302">
        <f t="shared" ca="1" si="473"/>
        <v>16.666666666666664</v>
      </c>
      <c r="BH277" s="289" t="str">
        <f t="shared" ca="1" si="474"/>
        <v/>
      </c>
      <c r="BI277" s="289" t="str">
        <f t="shared" ca="1" si="475"/>
        <v/>
      </c>
      <c r="BJ277" s="289" t="str">
        <f t="shared" ca="1" si="476"/>
        <v/>
      </c>
      <c r="BK277" s="289" t="str">
        <f t="shared" ca="1" si="477"/>
        <v/>
      </c>
      <c r="BL277" s="289" t="str">
        <f t="shared" ca="1" si="478"/>
        <v/>
      </c>
      <c r="BM277" s="289" t="str">
        <f t="shared" ca="1" si="479"/>
        <v/>
      </c>
      <c r="BN277" s="289" t="str">
        <f t="shared" ca="1" si="480"/>
        <v/>
      </c>
      <c r="BO277" s="289" t="str">
        <f t="shared" ca="1" si="481"/>
        <v/>
      </c>
      <c r="BP277" s="289"/>
      <c r="BQ277" s="83">
        <f t="shared" ca="1" si="537"/>
        <v>7</v>
      </c>
      <c r="BR277" s="82">
        <f t="shared" ca="1" si="538"/>
        <v>25</v>
      </c>
      <c r="BS277" s="83">
        <f t="shared" ca="1" si="539"/>
        <v>196</v>
      </c>
      <c r="BT277" s="52" t="str">
        <f t="shared" ca="1" si="535"/>
        <v>A205</v>
      </c>
      <c r="BU277" s="51"/>
      <c r="BV277" s="52" t="str">
        <f t="shared" ca="1" si="536"/>
        <v>A205</v>
      </c>
      <c r="BW277" s="84">
        <f ca="1">VLOOKUP($BK$6,INDIRECT($BT277):$BP$861,2,FALSE)</f>
        <v>197</v>
      </c>
      <c r="BX277" s="79" t="str">
        <f t="shared" ca="1" si="515"/>
        <v>Symmetrical Blues</v>
      </c>
      <c r="BY277" s="78" t="str">
        <f t="shared" ca="1" si="516"/>
        <v>D</v>
      </c>
      <c r="BZ277" s="78" t="str">
        <f t="shared" ca="1" si="517"/>
        <v>D</v>
      </c>
      <c r="CA277" s="78" t="str">
        <f t="shared" ca="1" si="518"/>
        <v>F</v>
      </c>
      <c r="CB277" s="78" t="str">
        <f t="shared" ca="1" si="519"/>
        <v>G</v>
      </c>
      <c r="CC277" s="78" t="str">
        <f t="shared" ca="1" si="520"/>
        <v>Ab</v>
      </c>
      <c r="CD277" s="78" t="str">
        <f t="shared" ca="1" si="521"/>
        <v>A</v>
      </c>
      <c r="CE277" s="78" t="str">
        <f t="shared" ca="1" si="522"/>
        <v>B</v>
      </c>
      <c r="CF277" s="78" t="str">
        <f t="shared" ca="1" si="523"/>
        <v/>
      </c>
      <c r="CG277" s="78" t="str">
        <f t="shared" ca="1" si="524"/>
        <v/>
      </c>
      <c r="CH277" s="79" t="str">
        <f t="shared" ca="1" si="525"/>
        <v>D sus4</v>
      </c>
      <c r="CI277" s="79" t="str">
        <f t="shared" ca="1" si="526"/>
        <v>F dim</v>
      </c>
      <c r="CJ277" s="79" t="str">
        <f t="shared" ca="1" si="527"/>
        <v>G sus2</v>
      </c>
      <c r="CK277" s="79" t="str">
        <f t="shared" ca="1" si="528"/>
        <v>*F dim</v>
      </c>
      <c r="CL277" s="79" t="str">
        <f t="shared" ca="1" si="529"/>
        <v>A sus4/7</v>
      </c>
      <c r="CM277" s="79" t="str">
        <f t="shared" ca="1" si="530"/>
        <v>B sus6 -or- *G maj</v>
      </c>
      <c r="CN277" s="79" t="str">
        <f t="shared" ca="1" si="531"/>
        <v/>
      </c>
      <c r="CO277" s="79" t="str">
        <f t="shared" ca="1" si="532"/>
        <v/>
      </c>
      <c r="CP277" s="80">
        <f t="shared" ca="1" si="533"/>
        <v>33.333333333333329</v>
      </c>
      <c r="CQ277" s="78">
        <f t="shared" ca="1" si="534"/>
        <v>7</v>
      </c>
      <c r="DA277" s="81">
        <f t="shared" ca="1" si="450"/>
        <v>7</v>
      </c>
      <c r="DB277" s="82">
        <f t="shared" ca="1" si="451"/>
        <v>62</v>
      </c>
      <c r="DC277" s="83">
        <f t="shared" ca="1" si="452"/>
        <v>547</v>
      </c>
      <c r="DD277" s="52" t="str">
        <f t="shared" ca="1" si="448"/>
        <v>A556</v>
      </c>
      <c r="DE277" s="51"/>
      <c r="DF277" s="52" t="str">
        <f t="shared" ca="1" si="449"/>
        <v>A557</v>
      </c>
      <c r="DG277" s="84">
        <f ca="1">VLOOKUP($BK$6,INDIRECT($BT314):$BP$861,2,FALSE)</f>
        <v>549</v>
      </c>
      <c r="DH277" s="79" t="str">
        <f t="shared" ca="1" si="415"/>
        <v>Altered Country</v>
      </c>
      <c r="DI277" s="78" t="str">
        <f t="shared" ca="1" si="416"/>
        <v>G</v>
      </c>
      <c r="DJ277" s="78" t="str">
        <f t="shared" ca="1" si="417"/>
        <v>G</v>
      </c>
      <c r="DK277" s="78" t="str">
        <f t="shared" ca="1" si="418"/>
        <v>A</v>
      </c>
      <c r="DL277" s="78" t="str">
        <f t="shared" ca="1" si="419"/>
        <v>Bb</v>
      </c>
      <c r="DM277" s="78" t="str">
        <f t="shared" ca="1" si="420"/>
        <v>B</v>
      </c>
      <c r="DN277" s="78" t="str">
        <f t="shared" ca="1" si="421"/>
        <v>D</v>
      </c>
      <c r="DO277" s="78" t="str">
        <f t="shared" ca="1" si="422"/>
        <v>Eb</v>
      </c>
      <c r="DP277" s="78" t="str">
        <f t="shared" ca="1" si="423"/>
        <v/>
      </c>
      <c r="DQ277" s="78" t="str">
        <f t="shared" ca="1" si="424"/>
        <v/>
      </c>
      <c r="DR277" s="79" t="str">
        <f t="shared" ca="1" si="425"/>
        <v>G min</v>
      </c>
      <c r="DS277" s="79" t="str">
        <f t="shared" ca="1" si="426"/>
        <v>*B7</v>
      </c>
      <c r="DT277" s="79" t="str">
        <f t="shared" ca="1" si="427"/>
        <v>*G min</v>
      </c>
      <c r="DU277" s="79" t="str">
        <f t="shared" ca="1" si="428"/>
        <v>B aug</v>
      </c>
      <c r="DV277" s="79" t="str">
        <f t="shared" ca="1" si="429"/>
        <v>*G min</v>
      </c>
      <c r="DW277" s="79" t="str">
        <f t="shared" ca="1" si="430"/>
        <v>*B7</v>
      </c>
      <c r="DX277" s="79" t="str">
        <f t="shared" ca="1" si="431"/>
        <v/>
      </c>
      <c r="DY277" s="79" t="str">
        <f t="shared" ca="1" si="432"/>
        <v/>
      </c>
      <c r="DZ277" s="80">
        <f t="shared" ca="1" si="433"/>
        <v>33.333333333333329</v>
      </c>
      <c r="EA277" s="78">
        <f t="shared" ca="1" si="434"/>
        <v>7</v>
      </c>
    </row>
    <row r="278" spans="1:131" s="85" customFormat="1" ht="16.2" thickBot="1" x14ac:dyDescent="0.35">
      <c r="A278" s="289">
        <f t="shared" ca="1" si="540"/>
        <v>6</v>
      </c>
      <c r="B278" s="309">
        <f t="shared" si="551"/>
        <v>270</v>
      </c>
      <c r="C278" s="310" t="s">
        <v>48</v>
      </c>
      <c r="D278" s="309" t="s">
        <v>2</v>
      </c>
      <c r="E278" s="309">
        <v>6</v>
      </c>
      <c r="F278" s="311">
        <v>2</v>
      </c>
      <c r="G278" s="311">
        <v>2</v>
      </c>
      <c r="H278" s="311">
        <v>2</v>
      </c>
      <c r="I278" s="311">
        <v>3</v>
      </c>
      <c r="J278" s="311">
        <v>1</v>
      </c>
      <c r="K278" s="311">
        <v>2</v>
      </c>
      <c r="L278" s="311"/>
      <c r="M278" s="311"/>
      <c r="N278" s="311">
        <f>SUM($F278:G278)</f>
        <v>4</v>
      </c>
      <c r="O278" s="311">
        <f>SUM($F278:H278)</f>
        <v>6</v>
      </c>
      <c r="P278" s="311">
        <f>SUM($F278:I278)</f>
        <v>9</v>
      </c>
      <c r="Q278" s="311">
        <f>SUM($F278:J278)</f>
        <v>10</v>
      </c>
      <c r="R278" s="311">
        <f>SUM($F278:K278)</f>
        <v>12</v>
      </c>
      <c r="S278" s="311"/>
      <c r="T278" s="311"/>
      <c r="U278" s="310"/>
      <c r="V278" s="309" t="str">
        <f t="shared" si="463"/>
        <v>Eb</v>
      </c>
      <c r="W278" s="309" t="str">
        <f t="shared" ca="1" si="464"/>
        <v>F</v>
      </c>
      <c r="X278" s="309" t="str">
        <f t="shared" ca="1" si="542"/>
        <v>G</v>
      </c>
      <c r="Y278" s="309" t="str">
        <f t="shared" ca="1" si="543"/>
        <v>A</v>
      </c>
      <c r="Z278" s="309" t="str">
        <f t="shared" ca="1" si="544"/>
        <v>C</v>
      </c>
      <c r="AA278" s="309" t="str">
        <f t="shared" ca="1" si="545"/>
        <v>Db</v>
      </c>
      <c r="AB278" s="309"/>
      <c r="AC278" s="309"/>
      <c r="AD278" s="310">
        <f t="shared" si="471"/>
        <v>167</v>
      </c>
      <c r="AE278" s="310">
        <f t="shared" ca="1" si="548"/>
        <v>70</v>
      </c>
      <c r="AF278" s="310">
        <f t="shared" ca="1" si="549"/>
        <v>71</v>
      </c>
      <c r="AG278" s="310">
        <f t="shared" ca="1" si="456"/>
        <v>65</v>
      </c>
      <c r="AH278" s="310">
        <f t="shared" ca="1" si="457"/>
        <v>67</v>
      </c>
      <c r="AI278" s="310">
        <f t="shared" ca="1" si="458"/>
        <v>166</v>
      </c>
      <c r="AJ278" s="310"/>
      <c r="AK278" s="310"/>
      <c r="AL278" s="301" t="str">
        <f ca="1">_xlfn.CONCAT(V278,"6 -or- *",Z278," min")</f>
        <v>Eb6 -or- *C min</v>
      </c>
      <c r="AM278" s="294" t="str">
        <f ca="1">_xlfn.CONCAT(W278," aug")</f>
        <v>F aug</v>
      </c>
      <c r="AN278" s="301" t="str">
        <f ca="1">_xlfn.CONCAT("*",Z278," min")</f>
        <v>*C min</v>
      </c>
      <c r="AO278" s="294" t="str">
        <f ca="1">_xlfn.CONCAT(Y278," aug")</f>
        <v>A aug</v>
      </c>
      <c r="AP278" s="294" t="str">
        <f ca="1">_xlfn.CONCAT(Z278," min")</f>
        <v>C min</v>
      </c>
      <c r="AQ278" s="294" t="str">
        <f ca="1">_xlfn.CONCAT(AA278," aug")</f>
        <v>Db aug</v>
      </c>
      <c r="AR278" s="294"/>
      <c r="AS278" s="294"/>
      <c r="AT278" s="294" t="str">
        <f t="shared" ca="1" si="547"/>
        <v/>
      </c>
      <c r="AU278" s="294" t="str">
        <f t="shared" ca="1" si="546"/>
        <v/>
      </c>
      <c r="AV278" s="294" t="str">
        <f t="shared" ca="1" si="546"/>
        <v/>
      </c>
      <c r="AW278" s="294">
        <f t="shared" si="546"/>
        <v>1</v>
      </c>
      <c r="AX278" s="294" t="str">
        <f t="shared" ca="1" si="546"/>
        <v/>
      </c>
      <c r="AY278" s="294">
        <f t="shared" ca="1" si="546"/>
        <v>1</v>
      </c>
      <c r="AZ278" s="294" t="str">
        <f t="shared" ca="1" si="546"/>
        <v/>
      </c>
      <c r="BA278" s="294">
        <f t="shared" ca="1" si="546"/>
        <v>1</v>
      </c>
      <c r="BB278" s="294" t="str">
        <f t="shared" ca="1" si="546"/>
        <v/>
      </c>
      <c r="BC278" s="294" t="str">
        <f t="shared" ca="1" si="546"/>
        <v/>
      </c>
      <c r="BD278" s="294" t="str">
        <f t="shared" ca="1" si="546"/>
        <v/>
      </c>
      <c r="BE278" s="294" t="str">
        <f t="shared" ca="1" si="546"/>
        <v/>
      </c>
      <c r="BF278" s="289">
        <f t="shared" ca="1" si="472"/>
        <v>3</v>
      </c>
      <c r="BG278" s="302">
        <f t="shared" ca="1" si="473"/>
        <v>50</v>
      </c>
      <c r="BH278" s="289">
        <f t="shared" ca="1" si="474"/>
        <v>6</v>
      </c>
      <c r="BI278" s="289" t="str">
        <f t="shared" ca="1" si="475"/>
        <v/>
      </c>
      <c r="BJ278" s="289" t="str">
        <f t="shared" ca="1" si="476"/>
        <v/>
      </c>
      <c r="BK278" s="289" t="str">
        <f t="shared" ca="1" si="477"/>
        <v/>
      </c>
      <c r="BL278" s="289" t="str">
        <f t="shared" ca="1" si="478"/>
        <v/>
      </c>
      <c r="BM278" s="289" t="str">
        <f t="shared" ca="1" si="479"/>
        <v/>
      </c>
      <c r="BN278" s="289">
        <f t="shared" ca="1" si="480"/>
        <v>1</v>
      </c>
      <c r="BO278" s="289" t="str">
        <f t="shared" ca="1" si="481"/>
        <v/>
      </c>
      <c r="BP278" s="289"/>
      <c r="BQ278" s="83">
        <f t="shared" ca="1" si="537"/>
        <v>7</v>
      </c>
      <c r="BR278" s="82">
        <f t="shared" ca="1" si="538"/>
        <v>26</v>
      </c>
      <c r="BS278" s="83">
        <f t="shared" ca="1" si="539"/>
        <v>197</v>
      </c>
      <c r="BT278" s="52" t="str">
        <f t="shared" ca="1" si="535"/>
        <v>A206</v>
      </c>
      <c r="BU278" s="51"/>
      <c r="BV278" s="52" t="str">
        <f t="shared" ca="1" si="536"/>
        <v>A206</v>
      </c>
      <c r="BW278" s="84">
        <f ca="1">VLOOKUP($BK$6,INDIRECT($BT278):$BP$861,2,FALSE)</f>
        <v>198</v>
      </c>
      <c r="BX278" s="79" t="str">
        <f t="shared" ca="1" si="515"/>
        <v>Symmetrical Exotic</v>
      </c>
      <c r="BY278" s="78" t="str">
        <f t="shared" ca="1" si="516"/>
        <v>D</v>
      </c>
      <c r="BZ278" s="78" t="str">
        <f t="shared" ca="1" si="517"/>
        <v>D</v>
      </c>
      <c r="CA278" s="78" t="str">
        <f t="shared" ca="1" si="518"/>
        <v>Eb</v>
      </c>
      <c r="CB278" s="78" t="str">
        <f t="shared" ca="1" si="519"/>
        <v>F</v>
      </c>
      <c r="CC278" s="78" t="str">
        <f t="shared" ca="1" si="520"/>
        <v>Ab</v>
      </c>
      <c r="CD278" s="78" t="str">
        <f t="shared" ca="1" si="521"/>
        <v>B</v>
      </c>
      <c r="CE278" s="78" t="str">
        <f t="shared" ca="1" si="522"/>
        <v>Db</v>
      </c>
      <c r="CF278" s="78" t="str">
        <f t="shared" ca="1" si="523"/>
        <v/>
      </c>
      <c r="CG278" s="78" t="str">
        <f t="shared" ca="1" si="524"/>
        <v/>
      </c>
      <c r="CH278" s="79" t="str">
        <f t="shared" ca="1" si="525"/>
        <v>D min6 -or- *B dim</v>
      </c>
      <c r="CI278" s="79" t="str">
        <f t="shared" ca="1" si="526"/>
        <v>Eb sus4/7</v>
      </c>
      <c r="CJ278" s="79" t="str">
        <f t="shared" ca="1" si="527"/>
        <v>*B dim</v>
      </c>
      <c r="CK278" s="79" t="str">
        <f t="shared" ca="1" si="528"/>
        <v>Ab sus4</v>
      </c>
      <c r="CL278" s="79" t="str">
        <f t="shared" ca="1" si="529"/>
        <v>B dim</v>
      </c>
      <c r="CM278" s="79" t="str">
        <f t="shared" ca="1" si="530"/>
        <v>Db sus2</v>
      </c>
      <c r="CN278" s="79" t="str">
        <f t="shared" ca="1" si="531"/>
        <v/>
      </c>
      <c r="CO278" s="79" t="str">
        <f t="shared" ca="1" si="532"/>
        <v/>
      </c>
      <c r="CP278" s="80">
        <f t="shared" ca="1" si="533"/>
        <v>33.333333333333329</v>
      </c>
      <c r="CQ278" s="78">
        <f t="shared" ca="1" si="534"/>
        <v>7</v>
      </c>
      <c r="DA278" s="81">
        <f t="shared" ca="1" si="450"/>
        <v>7</v>
      </c>
      <c r="DB278" s="82">
        <f t="shared" ca="1" si="451"/>
        <v>63</v>
      </c>
      <c r="DC278" s="83">
        <f t="shared" ca="1" si="452"/>
        <v>549</v>
      </c>
      <c r="DD278" s="52" t="str">
        <f t="shared" ca="1" si="448"/>
        <v>A558</v>
      </c>
      <c r="DE278" s="51"/>
      <c r="DF278" s="52" t="str">
        <f t="shared" ca="1" si="449"/>
        <v>A558</v>
      </c>
      <c r="DG278" s="84">
        <f ca="1">VLOOKUP($BK$6,INDIRECT($BT315):$BP$861,2,FALSE)</f>
        <v>550</v>
      </c>
      <c r="DH278" s="79" t="str">
        <f t="shared" ca="1" si="415"/>
        <v xml:space="preserve"> Augmented</v>
      </c>
      <c r="DI278" s="78" t="str">
        <f t="shared" ca="1" si="416"/>
        <v>G</v>
      </c>
      <c r="DJ278" s="78" t="str">
        <f t="shared" ca="1" si="417"/>
        <v>G</v>
      </c>
      <c r="DK278" s="78" t="str">
        <f t="shared" ca="1" si="418"/>
        <v>Bb</v>
      </c>
      <c r="DL278" s="78" t="str">
        <f t="shared" ca="1" si="419"/>
        <v>B</v>
      </c>
      <c r="DM278" s="78" t="str">
        <f t="shared" ca="1" si="420"/>
        <v>D</v>
      </c>
      <c r="DN278" s="78" t="str">
        <f t="shared" ca="1" si="421"/>
        <v>Eb</v>
      </c>
      <c r="DO278" s="78" t="str">
        <f t="shared" ca="1" si="422"/>
        <v>Gb</v>
      </c>
      <c r="DP278" s="78" t="str">
        <f t="shared" ca="1" si="423"/>
        <v/>
      </c>
      <c r="DQ278" s="78" t="str">
        <f t="shared" ca="1" si="424"/>
        <v/>
      </c>
      <c r="DR278" s="79" t="str">
        <f t="shared" ca="1" si="425"/>
        <v>G aug</v>
      </c>
      <c r="DS278" s="79" t="str">
        <f t="shared" ca="1" si="426"/>
        <v>Bb aug</v>
      </c>
      <c r="DT278" s="79" t="str">
        <f t="shared" ca="1" si="427"/>
        <v>B aug</v>
      </c>
      <c r="DU278" s="79" t="str">
        <f t="shared" ca="1" si="428"/>
        <v>D aug</v>
      </c>
      <c r="DV278" s="79" t="str">
        <f t="shared" ca="1" si="429"/>
        <v>Eb aug</v>
      </c>
      <c r="DW278" s="79" t="str">
        <f t="shared" ca="1" si="430"/>
        <v>Gb aug</v>
      </c>
      <c r="DX278" s="79" t="str">
        <f t="shared" ca="1" si="431"/>
        <v/>
      </c>
      <c r="DY278" s="79" t="str">
        <f t="shared" ca="1" si="432"/>
        <v/>
      </c>
      <c r="DZ278" s="80">
        <f t="shared" ca="1" si="433"/>
        <v>33.333333333333329</v>
      </c>
      <c r="EA278" s="78">
        <f t="shared" ca="1" si="434"/>
        <v>7</v>
      </c>
    </row>
    <row r="279" spans="1:131" s="85" customFormat="1" ht="16.2" thickBot="1" x14ac:dyDescent="0.35">
      <c r="A279" s="289">
        <f t="shared" ca="1" si="540"/>
        <v>7</v>
      </c>
      <c r="B279" s="309">
        <f t="shared" si="551"/>
        <v>271</v>
      </c>
      <c r="C279" s="310" t="s">
        <v>49</v>
      </c>
      <c r="D279" s="309" t="s">
        <v>2</v>
      </c>
      <c r="E279" s="309">
        <v>6</v>
      </c>
      <c r="F279" s="311">
        <v>1</v>
      </c>
      <c r="G279" s="311">
        <v>3</v>
      </c>
      <c r="H279" s="311">
        <v>2</v>
      </c>
      <c r="I279" s="311">
        <v>3</v>
      </c>
      <c r="J279" s="311">
        <v>1</v>
      </c>
      <c r="K279" s="311">
        <v>2</v>
      </c>
      <c r="L279" s="311"/>
      <c r="M279" s="311"/>
      <c r="N279" s="311">
        <f>SUM($F279:G279)</f>
        <v>4</v>
      </c>
      <c r="O279" s="311">
        <f>SUM($F279:H279)</f>
        <v>6</v>
      </c>
      <c r="P279" s="311">
        <f>SUM($F279:I279)</f>
        <v>9</v>
      </c>
      <c r="Q279" s="311">
        <f>SUM($F279:J279)</f>
        <v>10</v>
      </c>
      <c r="R279" s="311">
        <f>SUM($F279:K279)</f>
        <v>12</v>
      </c>
      <c r="S279" s="311"/>
      <c r="T279" s="311"/>
      <c r="U279" s="310"/>
      <c r="V279" s="309" t="str">
        <f t="shared" si="463"/>
        <v>Eb</v>
      </c>
      <c r="W279" s="309" t="str">
        <f t="shared" ca="1" si="464"/>
        <v>E</v>
      </c>
      <c r="X279" s="309" t="str">
        <f t="shared" ca="1" si="542"/>
        <v>G</v>
      </c>
      <c r="Y279" s="309" t="str">
        <f t="shared" ca="1" si="543"/>
        <v>A</v>
      </c>
      <c r="Z279" s="309" t="str">
        <f t="shared" ca="1" si="544"/>
        <v>C</v>
      </c>
      <c r="AA279" s="309" t="str">
        <f t="shared" ca="1" si="545"/>
        <v>Db</v>
      </c>
      <c r="AB279" s="309"/>
      <c r="AC279" s="309"/>
      <c r="AD279" s="310">
        <f t="shared" si="471"/>
        <v>167</v>
      </c>
      <c r="AE279" s="310">
        <f t="shared" ca="1" si="548"/>
        <v>69</v>
      </c>
      <c r="AF279" s="310">
        <f t="shared" ca="1" si="549"/>
        <v>71</v>
      </c>
      <c r="AG279" s="310">
        <f t="shared" ca="1" si="456"/>
        <v>65</v>
      </c>
      <c r="AH279" s="310">
        <f t="shared" ca="1" si="457"/>
        <v>67</v>
      </c>
      <c r="AI279" s="310">
        <f t="shared" ca="1" si="458"/>
        <v>166</v>
      </c>
      <c r="AJ279" s="310"/>
      <c r="AK279" s="310"/>
      <c r="AL279" s="301" t="str">
        <f ca="1">_xlfn.CONCAT(V279,"6 -or- *",Z279," min")</f>
        <v>Eb6 -or- *C min</v>
      </c>
      <c r="AM279" s="301" t="str">
        <f ca="1">_xlfn.CONCAT("*",Y279," maj")</f>
        <v>*A maj</v>
      </c>
      <c r="AN279" s="301" t="str">
        <f ca="1">_xlfn.CONCAT("*",Z279," min")</f>
        <v>*C min</v>
      </c>
      <c r="AO279" s="294" t="str">
        <f ca="1">_xlfn.CONCAT(Y279," maj")</f>
        <v>A maj</v>
      </c>
      <c r="AP279" s="294" t="str">
        <f ca="1">_xlfn.CONCAT(Z279," min")</f>
        <v>C min</v>
      </c>
      <c r="AQ279" s="301" t="str">
        <f ca="1">_xlfn.CONCAT("*",Y279," maj")</f>
        <v>*A maj</v>
      </c>
      <c r="AR279" s="294"/>
      <c r="AS279" s="294"/>
      <c r="AT279" s="294" t="str">
        <f t="shared" ca="1" si="547"/>
        <v/>
      </c>
      <c r="AU279" s="294" t="str">
        <f t="shared" ca="1" si="546"/>
        <v/>
      </c>
      <c r="AV279" s="294" t="str">
        <f t="shared" ca="1" si="546"/>
        <v/>
      </c>
      <c r="AW279" s="294">
        <f t="shared" si="546"/>
        <v>1</v>
      </c>
      <c r="AX279" s="294" t="str">
        <f t="shared" ca="1" si="546"/>
        <v/>
      </c>
      <c r="AY279" s="294" t="str">
        <f t="shared" ca="1" si="546"/>
        <v/>
      </c>
      <c r="AZ279" s="294" t="str">
        <f t="shared" ca="1" si="546"/>
        <v/>
      </c>
      <c r="BA279" s="294">
        <f t="shared" ca="1" si="546"/>
        <v>1</v>
      </c>
      <c r="BB279" s="294" t="str">
        <f t="shared" ca="1" si="546"/>
        <v/>
      </c>
      <c r="BC279" s="294" t="str">
        <f t="shared" ca="1" si="546"/>
        <v/>
      </c>
      <c r="BD279" s="294" t="str">
        <f t="shared" ca="1" si="546"/>
        <v/>
      </c>
      <c r="BE279" s="294" t="str">
        <f t="shared" ca="1" si="546"/>
        <v/>
      </c>
      <c r="BF279" s="289">
        <f t="shared" ca="1" si="472"/>
        <v>2</v>
      </c>
      <c r="BG279" s="302">
        <f t="shared" ca="1" si="473"/>
        <v>33.333333333333329</v>
      </c>
      <c r="BH279" s="289">
        <f t="shared" ca="1" si="474"/>
        <v>7</v>
      </c>
      <c r="BI279" s="289" t="str">
        <f t="shared" ca="1" si="475"/>
        <v/>
      </c>
      <c r="BJ279" s="289" t="str">
        <f t="shared" ca="1" si="476"/>
        <v/>
      </c>
      <c r="BK279" s="289" t="str">
        <f t="shared" ca="1" si="477"/>
        <v/>
      </c>
      <c r="BL279" s="289" t="str">
        <f t="shared" ca="1" si="478"/>
        <v/>
      </c>
      <c r="BM279" s="289" t="str">
        <f t="shared" ca="1" si="479"/>
        <v/>
      </c>
      <c r="BN279" s="289" t="str">
        <f t="shared" ca="1" si="480"/>
        <v/>
      </c>
      <c r="BO279" s="289">
        <f t="shared" ca="1" si="481"/>
        <v>1</v>
      </c>
      <c r="BP279" s="289"/>
      <c r="BQ279" s="83">
        <f t="shared" ca="1" si="537"/>
        <v>7</v>
      </c>
      <c r="BR279" s="82">
        <f t="shared" ca="1" si="538"/>
        <v>27</v>
      </c>
      <c r="BS279" s="83">
        <f t="shared" ca="1" si="539"/>
        <v>198</v>
      </c>
      <c r="BT279" s="52" t="str">
        <f t="shared" ca="1" si="535"/>
        <v>A207</v>
      </c>
      <c r="BU279" s="51"/>
      <c r="BV279" s="52" t="str">
        <f t="shared" ca="1" si="536"/>
        <v>A214</v>
      </c>
      <c r="BW279" s="84">
        <f ca="1">VLOOKUP($BK$6,INDIRECT($BT279):$BP$861,2,FALSE)</f>
        <v>206</v>
      </c>
      <c r="BX279" s="79" t="str">
        <f t="shared" ca="1" si="515"/>
        <v>Balinese (or Pelog)</v>
      </c>
      <c r="BY279" s="78" t="str">
        <f t="shared" ca="1" si="516"/>
        <v>D</v>
      </c>
      <c r="BZ279" s="78" t="str">
        <f t="shared" ca="1" si="517"/>
        <v>D</v>
      </c>
      <c r="CA279" s="78" t="str">
        <f t="shared" ca="1" si="518"/>
        <v>Eb</v>
      </c>
      <c r="CB279" s="78" t="str">
        <f t="shared" ca="1" si="519"/>
        <v>F</v>
      </c>
      <c r="CC279" s="78" t="str">
        <f t="shared" ca="1" si="520"/>
        <v>A</v>
      </c>
      <c r="CD279" s="78" t="str">
        <f t="shared" ca="1" si="521"/>
        <v>Bb</v>
      </c>
      <c r="CE279" s="78" t="str">
        <f t="shared" ca="1" si="522"/>
        <v/>
      </c>
      <c r="CF279" s="78" t="str">
        <f t="shared" ca="1" si="523"/>
        <v/>
      </c>
      <c r="CG279" s="78" t="str">
        <f t="shared" ca="1" si="524"/>
        <v/>
      </c>
      <c r="CH279" s="79" t="str">
        <f t="shared" ca="1" si="525"/>
        <v>*Bb maj</v>
      </c>
      <c r="CI279" s="79" t="str">
        <f t="shared" ca="1" si="526"/>
        <v>*D sus b2</v>
      </c>
      <c r="CJ279" s="79" t="str">
        <f t="shared" ca="1" si="527"/>
        <v>F sus4/7</v>
      </c>
      <c r="CK279" s="79" t="str">
        <f t="shared" ca="1" si="528"/>
        <v>*D min</v>
      </c>
      <c r="CL279" s="79" t="str">
        <f t="shared" ca="1" si="529"/>
        <v>Bb sus4/M7</v>
      </c>
      <c r="CM279" s="79" t="str">
        <f t="shared" ca="1" si="530"/>
        <v/>
      </c>
      <c r="CN279" s="79" t="str">
        <f t="shared" ca="1" si="531"/>
        <v/>
      </c>
      <c r="CO279" s="79" t="str">
        <f t="shared" ca="1" si="532"/>
        <v/>
      </c>
      <c r="CP279" s="80">
        <f t="shared" ca="1" si="533"/>
        <v>40</v>
      </c>
      <c r="CQ279" s="78">
        <f t="shared" ca="1" si="534"/>
        <v>7</v>
      </c>
      <c r="DA279" s="81">
        <f t="shared" ca="1" si="450"/>
        <v>7</v>
      </c>
      <c r="DB279" s="82">
        <f t="shared" ca="1" si="451"/>
        <v>64</v>
      </c>
      <c r="DC279" s="83">
        <f t="shared" ca="1" si="452"/>
        <v>550</v>
      </c>
      <c r="DD279" s="52" t="str">
        <f t="shared" ca="1" si="448"/>
        <v>A559</v>
      </c>
      <c r="DE279" s="51"/>
      <c r="DF279" s="52" t="str">
        <f t="shared" ca="1" si="449"/>
        <v>A559</v>
      </c>
      <c r="DG279" s="84">
        <f ca="1">VLOOKUP($BK$6,INDIRECT($BT316):$BP$861,2,FALSE)</f>
        <v>551</v>
      </c>
      <c r="DH279" s="79" t="str">
        <f t="shared" ca="1" si="415"/>
        <v>6 Tone Symmetrical</v>
      </c>
      <c r="DI279" s="78" t="str">
        <f t="shared" ca="1" si="416"/>
        <v>G</v>
      </c>
      <c r="DJ279" s="78" t="str">
        <f t="shared" ca="1" si="417"/>
        <v>G</v>
      </c>
      <c r="DK279" s="78" t="str">
        <f t="shared" ca="1" si="418"/>
        <v>Ab</v>
      </c>
      <c r="DL279" s="78" t="str">
        <f t="shared" ca="1" si="419"/>
        <v>B</v>
      </c>
      <c r="DM279" s="78" t="str">
        <f t="shared" ca="1" si="420"/>
        <v>C</v>
      </c>
      <c r="DN279" s="78" t="str">
        <f t="shared" ca="1" si="421"/>
        <v>Eb</v>
      </c>
      <c r="DO279" s="78" t="str">
        <f t="shared" ca="1" si="422"/>
        <v>E</v>
      </c>
      <c r="DP279" s="78" t="str">
        <f t="shared" ca="1" si="423"/>
        <v/>
      </c>
      <c r="DQ279" s="78" t="str">
        <f t="shared" ca="1" si="424"/>
        <v/>
      </c>
      <c r="DR279" s="79" t="str">
        <f t="shared" ca="1" si="425"/>
        <v>G aug</v>
      </c>
      <c r="DS279" s="79" t="str">
        <f t="shared" ca="1" si="426"/>
        <v>Ab aug</v>
      </c>
      <c r="DT279" s="79" t="str">
        <f t="shared" ca="1" si="427"/>
        <v>B aug</v>
      </c>
      <c r="DU279" s="79" t="str">
        <f t="shared" ca="1" si="428"/>
        <v>C aug</v>
      </c>
      <c r="DV279" s="79" t="str">
        <f t="shared" ca="1" si="429"/>
        <v>Eb aug</v>
      </c>
      <c r="DW279" s="79" t="str">
        <f t="shared" ca="1" si="430"/>
        <v>E aug</v>
      </c>
      <c r="DX279" s="79" t="str">
        <f t="shared" ca="1" si="431"/>
        <v/>
      </c>
      <c r="DY279" s="79" t="str">
        <f t="shared" ca="1" si="432"/>
        <v/>
      </c>
      <c r="DZ279" s="80">
        <f t="shared" ca="1" si="433"/>
        <v>33.333333333333329</v>
      </c>
      <c r="EA279" s="78">
        <f t="shared" ca="1" si="434"/>
        <v>7</v>
      </c>
    </row>
    <row r="280" spans="1:131" s="85" customFormat="1" ht="16.2" thickBot="1" x14ac:dyDescent="0.35">
      <c r="A280" s="289">
        <f t="shared" ca="1" si="540"/>
        <v>6</v>
      </c>
      <c r="B280" s="309">
        <f t="shared" si="551"/>
        <v>272</v>
      </c>
      <c r="C280" s="310" t="s">
        <v>50</v>
      </c>
      <c r="D280" s="309" t="s">
        <v>2</v>
      </c>
      <c r="E280" s="309">
        <v>6</v>
      </c>
      <c r="F280" s="311">
        <v>2</v>
      </c>
      <c r="G280" s="311">
        <v>2</v>
      </c>
      <c r="H280" s="311">
        <v>2</v>
      </c>
      <c r="I280" s="311">
        <v>2</v>
      </c>
      <c r="J280" s="311">
        <v>2</v>
      </c>
      <c r="K280" s="311">
        <v>2</v>
      </c>
      <c r="L280" s="311"/>
      <c r="M280" s="311"/>
      <c r="N280" s="311">
        <f>SUM($F280:G280)</f>
        <v>4</v>
      </c>
      <c r="O280" s="311">
        <f>SUM($F280:H280)</f>
        <v>6</v>
      </c>
      <c r="P280" s="311">
        <f>SUM($F280:I280)</f>
        <v>8</v>
      </c>
      <c r="Q280" s="311">
        <f>SUM($F280:J280)</f>
        <v>10</v>
      </c>
      <c r="R280" s="311">
        <f>SUM($F280:K280)</f>
        <v>12</v>
      </c>
      <c r="S280" s="311"/>
      <c r="T280" s="311"/>
      <c r="U280" s="310"/>
      <c r="V280" s="309" t="str">
        <f t="shared" si="463"/>
        <v>Eb</v>
      </c>
      <c r="W280" s="309" t="str">
        <f t="shared" ca="1" si="464"/>
        <v>F</v>
      </c>
      <c r="X280" s="309" t="str">
        <f t="shared" ca="1" si="542"/>
        <v>G</v>
      </c>
      <c r="Y280" s="309" t="str">
        <f t="shared" ca="1" si="543"/>
        <v>A</v>
      </c>
      <c r="Z280" s="309" t="str">
        <f t="shared" ca="1" si="544"/>
        <v>B</v>
      </c>
      <c r="AA280" s="309" t="str">
        <f t="shared" ca="1" si="545"/>
        <v>Db</v>
      </c>
      <c r="AB280" s="309"/>
      <c r="AC280" s="309"/>
      <c r="AD280" s="310">
        <f t="shared" si="471"/>
        <v>167</v>
      </c>
      <c r="AE280" s="310">
        <f t="shared" ca="1" si="548"/>
        <v>70</v>
      </c>
      <c r="AF280" s="310">
        <f t="shared" ca="1" si="549"/>
        <v>71</v>
      </c>
      <c r="AG280" s="310">
        <f t="shared" ca="1" si="456"/>
        <v>65</v>
      </c>
      <c r="AH280" s="310">
        <f t="shared" ca="1" si="457"/>
        <v>66</v>
      </c>
      <c r="AI280" s="310">
        <f t="shared" ca="1" si="458"/>
        <v>166</v>
      </c>
      <c r="AJ280" s="310"/>
      <c r="AK280" s="310"/>
      <c r="AL280" s="294" t="str">
        <f t="shared" ref="AL280:AQ280" si="552">_xlfn.CONCAT(V280," aug")</f>
        <v>Eb aug</v>
      </c>
      <c r="AM280" s="294" t="str">
        <f t="shared" ca="1" si="552"/>
        <v>F aug</v>
      </c>
      <c r="AN280" s="294" t="str">
        <f t="shared" ca="1" si="552"/>
        <v>G aug</v>
      </c>
      <c r="AO280" s="294" t="str">
        <f t="shared" ca="1" si="552"/>
        <v>A aug</v>
      </c>
      <c r="AP280" s="294" t="str">
        <f t="shared" ca="1" si="552"/>
        <v>B aug</v>
      </c>
      <c r="AQ280" s="294" t="str">
        <f t="shared" ca="1" si="552"/>
        <v>Db aug</v>
      </c>
      <c r="AR280" s="294"/>
      <c r="AS280" s="294"/>
      <c r="AT280" s="294" t="str">
        <f t="shared" ca="1" si="547"/>
        <v/>
      </c>
      <c r="AU280" s="294" t="str">
        <f t="shared" ca="1" si="546"/>
        <v/>
      </c>
      <c r="AV280" s="294" t="str">
        <f t="shared" ca="1" si="546"/>
        <v/>
      </c>
      <c r="AW280" s="294">
        <f t="shared" si="546"/>
        <v>1</v>
      </c>
      <c r="AX280" s="294" t="str">
        <f t="shared" ca="1" si="546"/>
        <v/>
      </c>
      <c r="AY280" s="294">
        <f t="shared" ca="1" si="546"/>
        <v>1</v>
      </c>
      <c r="AZ280" s="294" t="str">
        <f t="shared" ca="1" si="546"/>
        <v/>
      </c>
      <c r="BA280" s="294">
        <f t="shared" ca="1" si="546"/>
        <v>1</v>
      </c>
      <c r="BB280" s="294" t="str">
        <f t="shared" ca="1" si="546"/>
        <v/>
      </c>
      <c r="BC280" s="294" t="str">
        <f t="shared" ca="1" si="546"/>
        <v/>
      </c>
      <c r="BD280" s="294" t="str">
        <f t="shared" ca="1" si="546"/>
        <v/>
      </c>
      <c r="BE280" s="294" t="str">
        <f t="shared" ca="1" si="546"/>
        <v/>
      </c>
      <c r="BF280" s="289">
        <f t="shared" ca="1" si="472"/>
        <v>3</v>
      </c>
      <c r="BG280" s="302">
        <f t="shared" ca="1" si="473"/>
        <v>50</v>
      </c>
      <c r="BH280" s="289">
        <f t="shared" ca="1" si="474"/>
        <v>6</v>
      </c>
      <c r="BI280" s="289" t="str">
        <f t="shared" ca="1" si="475"/>
        <v/>
      </c>
      <c r="BJ280" s="289" t="str">
        <f t="shared" ca="1" si="476"/>
        <v/>
      </c>
      <c r="BK280" s="289" t="str">
        <f t="shared" ca="1" si="477"/>
        <v/>
      </c>
      <c r="BL280" s="289" t="str">
        <f t="shared" ca="1" si="478"/>
        <v/>
      </c>
      <c r="BM280" s="289" t="str">
        <f t="shared" ca="1" si="479"/>
        <v/>
      </c>
      <c r="BN280" s="289">
        <f t="shared" ca="1" si="480"/>
        <v>1</v>
      </c>
      <c r="BO280" s="289" t="str">
        <f t="shared" ca="1" si="481"/>
        <v/>
      </c>
      <c r="BP280" s="289"/>
      <c r="BQ280" s="83">
        <f t="shared" ca="1" si="537"/>
        <v>7</v>
      </c>
      <c r="BR280" s="82">
        <f t="shared" ca="1" si="538"/>
        <v>28</v>
      </c>
      <c r="BS280" s="83">
        <f t="shared" ca="1" si="539"/>
        <v>206</v>
      </c>
      <c r="BT280" s="52" t="str">
        <f t="shared" ca="1" si="535"/>
        <v>A215</v>
      </c>
      <c r="BU280" s="51"/>
      <c r="BV280" s="52" t="str">
        <f t="shared" ca="1" si="536"/>
        <v>A223</v>
      </c>
      <c r="BW280" s="84">
        <f ca="1">VLOOKUP($BK$6,INDIRECT($BT280):$BP$861,2,FALSE)</f>
        <v>215</v>
      </c>
      <c r="BX280" s="79" t="str">
        <f t="shared" ca="1" si="515"/>
        <v>Bebop Dominant</v>
      </c>
      <c r="BY280" s="78" t="str">
        <f t="shared" ca="1" si="516"/>
        <v>Eb</v>
      </c>
      <c r="BZ280" s="78" t="str">
        <f t="shared" ca="1" si="517"/>
        <v>Eb</v>
      </c>
      <c r="CA280" s="78" t="str">
        <f t="shared" ca="1" si="518"/>
        <v>F</v>
      </c>
      <c r="CB280" s="78" t="str">
        <f t="shared" ca="1" si="519"/>
        <v>G</v>
      </c>
      <c r="CC280" s="78" t="str">
        <f t="shared" ca="1" si="520"/>
        <v>Ab</v>
      </c>
      <c r="CD280" s="78" t="str">
        <f t="shared" ca="1" si="521"/>
        <v>Bb</v>
      </c>
      <c r="CE280" s="78" t="str">
        <f t="shared" ca="1" si="522"/>
        <v>C</v>
      </c>
      <c r="CF280" s="78" t="str">
        <f t="shared" ca="1" si="523"/>
        <v>Db</v>
      </c>
      <c r="CG280" s="78" t="str">
        <f t="shared" ca="1" si="524"/>
        <v>D</v>
      </c>
      <c r="CH280" s="79" t="str">
        <f t="shared" ca="1" si="525"/>
        <v>Eb maj</v>
      </c>
      <c r="CI280" s="79" t="str">
        <f t="shared" ca="1" si="526"/>
        <v>F min</v>
      </c>
      <c r="CJ280" s="79" t="str">
        <f t="shared" ca="1" si="527"/>
        <v>G dim</v>
      </c>
      <c r="CK280" s="79" t="str">
        <f t="shared" ca="1" si="528"/>
        <v>Ab alt</v>
      </c>
      <c r="CL280" s="79" t="str">
        <f t="shared" ca="1" si="529"/>
        <v>*Eb sus7</v>
      </c>
      <c r="CM280" s="79" t="str">
        <f t="shared" ca="1" si="530"/>
        <v>*D min7</v>
      </c>
      <c r="CN280" s="79" t="str">
        <f t="shared" ca="1" si="531"/>
        <v>*Eb7</v>
      </c>
      <c r="CO280" s="79" t="str">
        <f t="shared" ca="1" si="532"/>
        <v>D dim</v>
      </c>
      <c r="CP280" s="80">
        <f t="shared" ca="1" si="533"/>
        <v>37.5</v>
      </c>
      <c r="CQ280" s="78">
        <f t="shared" ca="1" si="534"/>
        <v>7</v>
      </c>
      <c r="DA280" s="81">
        <f t="shared" ca="1" si="450"/>
        <v>7</v>
      </c>
      <c r="DB280" s="82">
        <f t="shared" ca="1" si="451"/>
        <v>65</v>
      </c>
      <c r="DC280" s="83">
        <f t="shared" ca="1" si="452"/>
        <v>551</v>
      </c>
      <c r="DD280" s="52" t="str">
        <f t="shared" ca="1" si="448"/>
        <v>A560</v>
      </c>
      <c r="DE280" s="51"/>
      <c r="DF280" s="52" t="str">
        <f t="shared" ca="1" si="449"/>
        <v>A562</v>
      </c>
      <c r="DG280" s="84">
        <f ca="1">VLOOKUP($BK$6,INDIRECT($BT317):$BP$861,2,FALSE)</f>
        <v>554</v>
      </c>
      <c r="DH280" s="79" t="str">
        <f t="shared" ref="DH280:DH343" ca="1" si="553">OFFSET(INDIRECT($BV317),0,2,1,1)</f>
        <v>Prometheus</v>
      </c>
      <c r="DI280" s="78" t="str">
        <f t="shared" ref="DI280:DI343" ca="1" si="554">OFFSET(INDIRECT($BV317),0,3,1,1)</f>
        <v>G</v>
      </c>
      <c r="DJ280" s="78" t="str">
        <f t="shared" ref="DJ280:DJ343" ca="1" si="555">OFFSET(INDIRECT($BV317),0,21,1,1)</f>
        <v>G</v>
      </c>
      <c r="DK280" s="78" t="str">
        <f t="shared" ref="DK280:DK343" ca="1" si="556">OFFSET(INDIRECT($BV317),0,22,1,1)</f>
        <v>A</v>
      </c>
      <c r="DL280" s="78" t="str">
        <f t="shared" ref="DL280:DL343" ca="1" si="557">OFFSET(INDIRECT($BV317),0,23,1,1)</f>
        <v>B</v>
      </c>
      <c r="DM280" s="78" t="str">
        <f t="shared" ref="DM280:DM343" ca="1" si="558">IF(OFFSET(INDIRECT($BV317),0,24,1,1)="","",OFFSET(INDIRECT($BV317),0,24,1,1))</f>
        <v>Db</v>
      </c>
      <c r="DN280" s="78" t="str">
        <f t="shared" ref="DN280:DN343" ca="1" si="559">IF(OFFSET(INDIRECT($BV317),0,25,1,1)="","",OFFSET(INDIRECT($BV317),0,25,1,1))</f>
        <v>E</v>
      </c>
      <c r="DO280" s="78" t="str">
        <f t="shared" ref="DO280:DO343" ca="1" si="560">IF(OFFSET(INDIRECT($BV317),0,26,1,1)="","",OFFSET(INDIRECT($BV317),0,26,1,1))</f>
        <v>F</v>
      </c>
      <c r="DP280" s="78" t="str">
        <f t="shared" ref="DP280:DP343" ca="1" si="561">IF(OFFSET(INDIRECT($BV317),0,27,1,1)="","",OFFSET(INDIRECT($BV317),0,27,1,1))</f>
        <v/>
      </c>
      <c r="DQ280" s="78" t="str">
        <f t="shared" ref="DQ280:DQ343" ca="1" si="562">IF(OFFSET(INDIRECT($BV317),0,28,1,1)="","",OFFSET(INDIRECT($BV317),0,28,1,1))</f>
        <v/>
      </c>
      <c r="DR280" s="79" t="str">
        <f t="shared" ref="DR280:DR343" ca="1" si="563">OFFSET(INDIRECT($BV317),0,37,1,1)</f>
        <v>G6 -or- *E min</v>
      </c>
      <c r="DS280" s="79" t="str">
        <f t="shared" ref="DS280:DS343" ca="1" si="564">OFFSET(INDIRECT($BV317),0,38,1,1)</f>
        <v>A aug</v>
      </c>
      <c r="DT280" s="79" t="str">
        <f t="shared" ref="DT280:DT343" ca="1" si="565">OFFSET(INDIRECT($BV317),0,39,1,1)</f>
        <v>*E min</v>
      </c>
      <c r="DU280" s="79" t="str">
        <f t="shared" ref="DU280:DU343" ca="1" si="566">IF(OFFSET(INDIRECT($BV317),0,40,1,1)="","",OFFSET(INDIRECT($BV317),0,40,1,1))</f>
        <v>Db aug</v>
      </c>
      <c r="DV280" s="79" t="str">
        <f t="shared" ref="DV280:DV343" ca="1" si="567">IF(OFFSET(INDIRECT($BV317),0,41,1,1)="","",OFFSET(INDIRECT($BV317),0,41,1,1))</f>
        <v>E min</v>
      </c>
      <c r="DW280" s="79" t="str">
        <f t="shared" ref="DW280:DW343" ca="1" si="568">IF(OFFSET(INDIRECT($BV317),0,42,1,1)="","",OFFSET(INDIRECT($BV317),0,42,1,1))</f>
        <v>F aug</v>
      </c>
      <c r="DX280" s="79" t="str">
        <f t="shared" ref="DX280:DX343" ca="1" si="569">IF(OFFSET(INDIRECT($BV317),0,43,1,1)="","",OFFSET(INDIRECT($BV317),0,43,1,1))</f>
        <v/>
      </c>
      <c r="DY280" s="79" t="str">
        <f t="shared" ref="DY280:DY343" ca="1" si="570">IF(OFFSET(INDIRECT($BV317),0,44,1,1)="","",OFFSET(INDIRECT($BV317),0,44,1,1))</f>
        <v/>
      </c>
      <c r="DZ280" s="80">
        <f t="shared" ref="DZ280:DZ343" ca="1" si="571">OFFSET(INDIRECT($BV317),0,58,1,1)</f>
        <v>33.333333333333329</v>
      </c>
      <c r="EA280" s="78">
        <f t="shared" ref="EA280:EA343" ca="1" si="572">OFFSET(INDIRECT($BV317),0,0,1,1)</f>
        <v>7</v>
      </c>
    </row>
    <row r="281" spans="1:131" s="85" customFormat="1" ht="16.2" thickBot="1" x14ac:dyDescent="0.35">
      <c r="A281" s="289" t="str">
        <f t="shared" ca="1" si="540"/>
        <v/>
      </c>
      <c r="B281" s="309">
        <f t="shared" si="551"/>
        <v>273</v>
      </c>
      <c r="C281" s="310" t="s">
        <v>57</v>
      </c>
      <c r="D281" s="309" t="s">
        <v>2</v>
      </c>
      <c r="E281" s="309">
        <v>5</v>
      </c>
      <c r="F281" s="309">
        <v>1</v>
      </c>
      <c r="G281" s="309">
        <v>2</v>
      </c>
      <c r="H281" s="309">
        <v>2</v>
      </c>
      <c r="I281" s="309">
        <v>3</v>
      </c>
      <c r="J281" s="309">
        <v>3</v>
      </c>
      <c r="K281" s="309">
        <v>1</v>
      </c>
      <c r="L281" s="309"/>
      <c r="M281" s="309"/>
      <c r="N281" s="311">
        <f>SUM($F281:G281)</f>
        <v>3</v>
      </c>
      <c r="O281" s="311">
        <f>SUM($F281:H281)</f>
        <v>5</v>
      </c>
      <c r="P281" s="311">
        <f>SUM($F281:I281)</f>
        <v>8</v>
      </c>
      <c r="Q281" s="311">
        <f>SUM($F281:J281)</f>
        <v>11</v>
      </c>
      <c r="R281" s="311">
        <f>SUM($F281:K281)</f>
        <v>12</v>
      </c>
      <c r="S281" s="311"/>
      <c r="T281" s="311"/>
      <c r="U281" s="310"/>
      <c r="V281" s="309" t="str">
        <f t="shared" si="463"/>
        <v>Eb</v>
      </c>
      <c r="W281" s="309" t="str">
        <f t="shared" ca="1" si="464"/>
        <v>E</v>
      </c>
      <c r="X281" s="309" t="str">
        <f t="shared" ca="1" si="542"/>
        <v>Gb</v>
      </c>
      <c r="Y281" s="309" t="str">
        <f t="shared" ca="1" si="543"/>
        <v>Ab</v>
      </c>
      <c r="Z281" s="309" t="str">
        <f t="shared" ca="1" si="544"/>
        <v>B</v>
      </c>
      <c r="AA281" s="309" t="str">
        <f t="shared" ca="1" si="545"/>
        <v>D</v>
      </c>
      <c r="AB281" s="309"/>
      <c r="AC281" s="309"/>
      <c r="AD281" s="310">
        <f t="shared" si="471"/>
        <v>167</v>
      </c>
      <c r="AE281" s="310">
        <f t="shared" ca="1" si="548"/>
        <v>69</v>
      </c>
      <c r="AF281" s="310">
        <f t="shared" ca="1" si="549"/>
        <v>169</v>
      </c>
      <c r="AG281" s="310">
        <f t="shared" ca="1" si="456"/>
        <v>163</v>
      </c>
      <c r="AH281" s="310">
        <f t="shared" ca="1" si="457"/>
        <v>66</v>
      </c>
      <c r="AI281" s="310">
        <f t="shared" ca="1" si="458"/>
        <v>68</v>
      </c>
      <c r="AJ281" s="310"/>
      <c r="AK281" s="310"/>
      <c r="AL281" s="301" t="str">
        <f ca="1">_xlfn.CONCAT("*",Z281," maj")</f>
        <v>*B maj</v>
      </c>
      <c r="AM281" s="294" t="str">
        <f ca="1">_xlfn.CONCAT(W281,"7")</f>
        <v>E7</v>
      </c>
      <c r="AN281" s="301" t="str">
        <f ca="1">_xlfn.CONCAT("*",Z281," maj")</f>
        <v>*B maj</v>
      </c>
      <c r="AO281" s="301" t="str">
        <f ca="1">_xlfn.CONCAT("*",W281,"7")</f>
        <v>*E7</v>
      </c>
      <c r="AP281" s="294" t="str">
        <f ca="1">_xlfn.CONCAT(Z281," maj")</f>
        <v>B maj</v>
      </c>
      <c r="AQ281" s="301" t="str">
        <f ca="1">_xlfn.CONCAT(AA281," alt b -or- *",W281,"7")</f>
        <v>D alt b -or- *E7</v>
      </c>
      <c r="AR281" s="294"/>
      <c r="AS281" s="294"/>
      <c r="AT281" s="294" t="str">
        <f t="shared" ca="1" si="547"/>
        <v/>
      </c>
      <c r="AU281" s="294" t="str">
        <f t="shared" ca="1" si="546"/>
        <v/>
      </c>
      <c r="AV281" s="294" t="str">
        <f t="shared" ca="1" si="546"/>
        <v/>
      </c>
      <c r="AW281" s="294">
        <f t="shared" si="546"/>
        <v>1</v>
      </c>
      <c r="AX281" s="294" t="str">
        <f t="shared" ca="1" si="546"/>
        <v/>
      </c>
      <c r="AY281" s="294" t="str">
        <f t="shared" ca="1" si="546"/>
        <v/>
      </c>
      <c r="AZ281" s="294" t="str">
        <f t="shared" ca="1" si="546"/>
        <v/>
      </c>
      <c r="BA281" s="294" t="str">
        <f t="shared" ca="1" si="546"/>
        <v/>
      </c>
      <c r="BB281" s="294" t="str">
        <f t="shared" ca="1" si="546"/>
        <v/>
      </c>
      <c r="BC281" s="294" t="str">
        <f t="shared" ca="1" si="546"/>
        <v/>
      </c>
      <c r="BD281" s="294" t="str">
        <f t="shared" ca="1" si="546"/>
        <v/>
      </c>
      <c r="BE281" s="294" t="str">
        <f t="shared" ca="1" si="546"/>
        <v/>
      </c>
      <c r="BF281" s="289">
        <f t="shared" ca="1" si="472"/>
        <v>1</v>
      </c>
      <c r="BG281" s="302">
        <f t="shared" ca="1" si="473"/>
        <v>20</v>
      </c>
      <c r="BH281" s="289" t="str">
        <f t="shared" ca="1" si="474"/>
        <v/>
      </c>
      <c r="BI281" s="289" t="str">
        <f t="shared" ca="1" si="475"/>
        <v/>
      </c>
      <c r="BJ281" s="289" t="str">
        <f t="shared" ca="1" si="476"/>
        <v/>
      </c>
      <c r="BK281" s="289" t="str">
        <f t="shared" ca="1" si="477"/>
        <v/>
      </c>
      <c r="BL281" s="289" t="str">
        <f t="shared" ca="1" si="478"/>
        <v/>
      </c>
      <c r="BM281" s="289" t="str">
        <f t="shared" ca="1" si="479"/>
        <v/>
      </c>
      <c r="BN281" s="289" t="str">
        <f t="shared" ca="1" si="480"/>
        <v/>
      </c>
      <c r="BO281" s="289" t="str">
        <f t="shared" ca="1" si="481"/>
        <v/>
      </c>
      <c r="BP281" s="289"/>
      <c r="BQ281" s="83">
        <f t="shared" ca="1" si="537"/>
        <v>7</v>
      </c>
      <c r="BR281" s="82">
        <f t="shared" ca="1" si="538"/>
        <v>29</v>
      </c>
      <c r="BS281" s="83">
        <f t="shared" ca="1" si="539"/>
        <v>215</v>
      </c>
      <c r="BT281" s="52" t="str">
        <f t="shared" ca="1" si="535"/>
        <v>A224</v>
      </c>
      <c r="BU281" s="51"/>
      <c r="BV281" s="52" t="str">
        <f t="shared" ca="1" si="536"/>
        <v>A224</v>
      </c>
      <c r="BW281" s="84">
        <f ca="1">VLOOKUP($BK$6,INDIRECT($BT281):$BP$861,2,FALSE)</f>
        <v>216</v>
      </c>
      <c r="BX281" s="79" t="str">
        <f t="shared" ca="1" si="515"/>
        <v>Bebop Dorian</v>
      </c>
      <c r="BY281" s="78" t="str">
        <f t="shared" ca="1" si="516"/>
        <v>Eb</v>
      </c>
      <c r="BZ281" s="78" t="str">
        <f t="shared" ca="1" si="517"/>
        <v>Eb</v>
      </c>
      <c r="CA281" s="78" t="str">
        <f t="shared" ca="1" si="518"/>
        <v>F</v>
      </c>
      <c r="CB281" s="78" t="str">
        <f t="shared" ca="1" si="519"/>
        <v>Gb</v>
      </c>
      <c r="CC281" s="78" t="str">
        <f t="shared" ca="1" si="520"/>
        <v>G</v>
      </c>
      <c r="CD281" s="78" t="str">
        <f t="shared" ca="1" si="521"/>
        <v>Ab</v>
      </c>
      <c r="CE281" s="78" t="str">
        <f t="shared" ca="1" si="522"/>
        <v>Bb</v>
      </c>
      <c r="CF281" s="78" t="str">
        <f t="shared" ca="1" si="523"/>
        <v>C</v>
      </c>
      <c r="CG281" s="78" t="str">
        <f t="shared" ca="1" si="524"/>
        <v>Db</v>
      </c>
      <c r="CH281" s="79" t="str">
        <f t="shared" ca="1" si="525"/>
        <v>Eb dim</v>
      </c>
      <c r="CI281" s="79" t="str">
        <f t="shared" ca="1" si="526"/>
        <v>*G min7</v>
      </c>
      <c r="CJ281" s="79" t="str">
        <f t="shared" ca="1" si="527"/>
        <v>*Ab7</v>
      </c>
      <c r="CK281" s="79" t="str">
        <f t="shared" ca="1" si="528"/>
        <v>G dim</v>
      </c>
      <c r="CL281" s="79" t="str">
        <f t="shared" ca="1" si="529"/>
        <v>Ab maj</v>
      </c>
      <c r="CM281" s="79" t="str">
        <f t="shared" ca="1" si="530"/>
        <v>Bb min</v>
      </c>
      <c r="CN281" s="79" t="str">
        <f t="shared" ca="1" si="531"/>
        <v>C dim</v>
      </c>
      <c r="CO281" s="79" t="str">
        <f t="shared" ca="1" si="532"/>
        <v>Db alt b</v>
      </c>
      <c r="CP281" s="80">
        <f t="shared" ca="1" si="533"/>
        <v>37.5</v>
      </c>
      <c r="CQ281" s="78">
        <f t="shared" ca="1" si="534"/>
        <v>7</v>
      </c>
      <c r="DA281" s="81">
        <f t="shared" ca="1" si="450"/>
        <v>7</v>
      </c>
      <c r="DB281" s="82">
        <f t="shared" ca="1" si="451"/>
        <v>66</v>
      </c>
      <c r="DC281" s="83">
        <f t="shared" ca="1" si="452"/>
        <v>554</v>
      </c>
      <c r="DD281" s="52" t="str">
        <f t="shared" ca="1" si="448"/>
        <v>A563</v>
      </c>
      <c r="DE281" s="51"/>
      <c r="DF281" s="52" t="str">
        <f t="shared" ca="1" si="449"/>
        <v>A563</v>
      </c>
      <c r="DG281" s="84">
        <f ca="1">VLOOKUP($BK$6,INDIRECT($BT318):$BP$861,2,FALSE)</f>
        <v>555</v>
      </c>
      <c r="DH281" s="79" t="str">
        <f t="shared" ca="1" si="553"/>
        <v>Prometheus Neopolitan</v>
      </c>
      <c r="DI281" s="78" t="str">
        <f t="shared" ca="1" si="554"/>
        <v>G</v>
      </c>
      <c r="DJ281" s="78" t="str">
        <f t="shared" ca="1" si="555"/>
        <v>G</v>
      </c>
      <c r="DK281" s="78" t="str">
        <f t="shared" ca="1" si="556"/>
        <v>Ab</v>
      </c>
      <c r="DL281" s="78" t="str">
        <f t="shared" ca="1" si="557"/>
        <v>B</v>
      </c>
      <c r="DM281" s="78" t="str">
        <f t="shared" ca="1" si="558"/>
        <v>Db</v>
      </c>
      <c r="DN281" s="78" t="str">
        <f t="shared" ca="1" si="559"/>
        <v>E</v>
      </c>
      <c r="DO281" s="78" t="str">
        <f t="shared" ca="1" si="560"/>
        <v>F</v>
      </c>
      <c r="DP281" s="78" t="str">
        <f t="shared" ca="1" si="561"/>
        <v/>
      </c>
      <c r="DQ281" s="78" t="str">
        <f t="shared" ca="1" si="562"/>
        <v/>
      </c>
      <c r="DR281" s="79" t="str">
        <f t="shared" ca="1" si="563"/>
        <v>G6 -or- *E min</v>
      </c>
      <c r="DS281" s="79" t="str">
        <f t="shared" ca="1" si="564"/>
        <v>*Db maj</v>
      </c>
      <c r="DT281" s="79" t="str">
        <f t="shared" ca="1" si="565"/>
        <v>*E min</v>
      </c>
      <c r="DU281" s="79" t="str">
        <f t="shared" ca="1" si="566"/>
        <v>Db maj</v>
      </c>
      <c r="DV281" s="79" t="str">
        <f t="shared" ca="1" si="567"/>
        <v>E min</v>
      </c>
      <c r="DW281" s="79" t="str">
        <f t="shared" ca="1" si="568"/>
        <v>*Db maj</v>
      </c>
      <c r="DX281" s="79" t="str">
        <f t="shared" ca="1" si="569"/>
        <v/>
      </c>
      <c r="DY281" s="79" t="str">
        <f t="shared" ca="1" si="570"/>
        <v/>
      </c>
      <c r="DZ281" s="80">
        <f t="shared" ca="1" si="571"/>
        <v>33.333333333333329</v>
      </c>
      <c r="EA281" s="78">
        <f t="shared" ca="1" si="572"/>
        <v>7</v>
      </c>
    </row>
    <row r="282" spans="1:131" s="85" customFormat="1" ht="16.2" thickBot="1" x14ac:dyDescent="0.35">
      <c r="A282" s="289" t="str">
        <f t="shared" ca="1" si="540"/>
        <v/>
      </c>
      <c r="B282" s="309">
        <f t="shared" si="551"/>
        <v>274</v>
      </c>
      <c r="C282" s="310" t="s">
        <v>58</v>
      </c>
      <c r="D282" s="309" t="s">
        <v>2</v>
      </c>
      <c r="E282" s="309">
        <v>5</v>
      </c>
      <c r="F282" s="309">
        <v>1</v>
      </c>
      <c r="G282" s="309">
        <v>2</v>
      </c>
      <c r="H282" s="309">
        <v>2</v>
      </c>
      <c r="I282" s="309">
        <v>4</v>
      </c>
      <c r="J282" s="309">
        <v>2</v>
      </c>
      <c r="K282" s="309">
        <v>1</v>
      </c>
      <c r="L282" s="309"/>
      <c r="M282" s="309"/>
      <c r="N282" s="311">
        <f>SUM($F282:G282)</f>
        <v>3</v>
      </c>
      <c r="O282" s="311">
        <f>SUM($F282:H282)</f>
        <v>5</v>
      </c>
      <c r="P282" s="311">
        <f>SUM($F282:I282)</f>
        <v>9</v>
      </c>
      <c r="Q282" s="311">
        <f>SUM($F282:J282)</f>
        <v>11</v>
      </c>
      <c r="R282" s="311">
        <f>SUM($F282:K282)</f>
        <v>12</v>
      </c>
      <c r="S282" s="311"/>
      <c r="T282" s="311"/>
      <c r="U282" s="310"/>
      <c r="V282" s="309" t="str">
        <f t="shared" si="463"/>
        <v>Eb</v>
      </c>
      <c r="W282" s="309" t="str">
        <f t="shared" ca="1" si="464"/>
        <v>E</v>
      </c>
      <c r="X282" s="309" t="str">
        <f t="shared" ca="1" si="542"/>
        <v>Gb</v>
      </c>
      <c r="Y282" s="309" t="str">
        <f t="shared" ca="1" si="543"/>
        <v>Ab</v>
      </c>
      <c r="Z282" s="309" t="str">
        <f t="shared" ca="1" si="544"/>
        <v>C</v>
      </c>
      <c r="AA282" s="309" t="str">
        <f t="shared" ca="1" si="545"/>
        <v>D</v>
      </c>
      <c r="AB282" s="309"/>
      <c r="AC282" s="309"/>
      <c r="AD282" s="310">
        <f t="shared" si="471"/>
        <v>167</v>
      </c>
      <c r="AE282" s="310">
        <f t="shared" ca="1" si="548"/>
        <v>69</v>
      </c>
      <c r="AF282" s="310">
        <f t="shared" ca="1" si="549"/>
        <v>169</v>
      </c>
      <c r="AG282" s="310">
        <f t="shared" ca="1" si="456"/>
        <v>163</v>
      </c>
      <c r="AH282" s="310">
        <f t="shared" ca="1" si="457"/>
        <v>67</v>
      </c>
      <c r="AI282" s="310">
        <f t="shared" ca="1" si="458"/>
        <v>68</v>
      </c>
      <c r="AJ282" s="310"/>
      <c r="AK282" s="310"/>
      <c r="AL282" s="301" t="str">
        <f ca="1">_xlfn.CONCAT(V282,"6 -or- *",Z282," min")</f>
        <v>Eb6 -or- *C min</v>
      </c>
      <c r="AM282" s="294" t="str">
        <f ca="1">_xlfn.CONCAT(W282,"7")</f>
        <v>E7</v>
      </c>
      <c r="AN282" s="301" t="str">
        <f ca="1">_xlfn.CONCAT("*",Z282," dim")</f>
        <v>*C dim</v>
      </c>
      <c r="AO282" s="301" t="str">
        <f ca="1">_xlfn.CONCAT("*",W282,"7")</f>
        <v>*E7</v>
      </c>
      <c r="AP282" s="294" t="str">
        <f ca="1">_xlfn.CONCAT(Z282," dim")</f>
        <v>C dim</v>
      </c>
      <c r="AQ282" s="301" t="str">
        <f ca="1">_xlfn.CONCAT(AA282," alt b -or- *",W282,"7")</f>
        <v>D alt b -or- *E7</v>
      </c>
      <c r="AR282" s="294"/>
      <c r="AS282" s="294"/>
      <c r="AT282" s="294" t="str">
        <f t="shared" ca="1" si="547"/>
        <v/>
      </c>
      <c r="AU282" s="294" t="str">
        <f t="shared" ca="1" si="546"/>
        <v/>
      </c>
      <c r="AV282" s="294" t="str">
        <f t="shared" ca="1" si="546"/>
        <v/>
      </c>
      <c r="AW282" s="294">
        <f t="shared" si="546"/>
        <v>1</v>
      </c>
      <c r="AX282" s="294" t="str">
        <f t="shared" ca="1" si="546"/>
        <v/>
      </c>
      <c r="AY282" s="294" t="str">
        <f t="shared" ca="1" si="546"/>
        <v/>
      </c>
      <c r="AZ282" s="294" t="str">
        <f t="shared" ca="1" si="546"/>
        <v/>
      </c>
      <c r="BA282" s="294" t="str">
        <f t="shared" ca="1" si="546"/>
        <v/>
      </c>
      <c r="BB282" s="294" t="str">
        <f t="shared" ca="1" si="546"/>
        <v/>
      </c>
      <c r="BC282" s="294" t="str">
        <f t="shared" ca="1" si="546"/>
        <v/>
      </c>
      <c r="BD282" s="294" t="str">
        <f t="shared" ca="1" si="546"/>
        <v/>
      </c>
      <c r="BE282" s="294" t="str">
        <f t="shared" ca="1" si="546"/>
        <v/>
      </c>
      <c r="BF282" s="289">
        <f t="shared" ca="1" si="472"/>
        <v>1</v>
      </c>
      <c r="BG282" s="302">
        <f t="shared" ca="1" si="473"/>
        <v>20</v>
      </c>
      <c r="BH282" s="289" t="str">
        <f t="shared" ca="1" si="474"/>
        <v/>
      </c>
      <c r="BI282" s="289" t="str">
        <f t="shared" ca="1" si="475"/>
        <v/>
      </c>
      <c r="BJ282" s="289" t="str">
        <f t="shared" ca="1" si="476"/>
        <v/>
      </c>
      <c r="BK282" s="289" t="str">
        <f t="shared" ca="1" si="477"/>
        <v/>
      </c>
      <c r="BL282" s="289" t="str">
        <f t="shared" ca="1" si="478"/>
        <v/>
      </c>
      <c r="BM282" s="289" t="str">
        <f t="shared" ca="1" si="479"/>
        <v/>
      </c>
      <c r="BN282" s="289" t="str">
        <f t="shared" ca="1" si="480"/>
        <v/>
      </c>
      <c r="BO282" s="289" t="str">
        <f t="shared" ca="1" si="481"/>
        <v/>
      </c>
      <c r="BP282" s="289"/>
      <c r="BQ282" s="83">
        <f t="shared" ca="1" si="537"/>
        <v>7</v>
      </c>
      <c r="BR282" s="82">
        <f t="shared" ca="1" si="538"/>
        <v>30</v>
      </c>
      <c r="BS282" s="83">
        <f t="shared" ca="1" si="539"/>
        <v>216</v>
      </c>
      <c r="BT282" s="52" t="str">
        <f t="shared" ca="1" si="535"/>
        <v>A225</v>
      </c>
      <c r="BU282" s="51"/>
      <c r="BV282" s="52" t="str">
        <f t="shared" ca="1" si="536"/>
        <v>A225</v>
      </c>
      <c r="BW282" s="84">
        <f ca="1">VLOOKUP($BK$6,INDIRECT($BT282):$BP$861,2,FALSE)</f>
        <v>217</v>
      </c>
      <c r="BX282" s="79" t="str">
        <f t="shared" ca="1" si="515"/>
        <v>Bebop Major</v>
      </c>
      <c r="BY282" s="78" t="str">
        <f t="shared" ca="1" si="516"/>
        <v>Eb</v>
      </c>
      <c r="BZ282" s="78" t="str">
        <f t="shared" ca="1" si="517"/>
        <v>Eb</v>
      </c>
      <c r="CA282" s="78" t="str">
        <f t="shared" ca="1" si="518"/>
        <v>F</v>
      </c>
      <c r="CB282" s="78" t="str">
        <f t="shared" ca="1" si="519"/>
        <v>G</v>
      </c>
      <c r="CC282" s="78" t="str">
        <f t="shared" ca="1" si="520"/>
        <v>Ab</v>
      </c>
      <c r="CD282" s="78" t="str">
        <f t="shared" ca="1" si="521"/>
        <v>Bb</v>
      </c>
      <c r="CE282" s="78" t="str">
        <f t="shared" ca="1" si="522"/>
        <v>B</v>
      </c>
      <c r="CF282" s="78" t="str">
        <f t="shared" ca="1" si="523"/>
        <v>C</v>
      </c>
      <c r="CG282" s="78" t="str">
        <f t="shared" ca="1" si="524"/>
        <v>D</v>
      </c>
      <c r="CH282" s="79" t="str">
        <f t="shared" ca="1" si="525"/>
        <v>Eb maj</v>
      </c>
      <c r="CI282" s="79" t="str">
        <f t="shared" ca="1" si="526"/>
        <v>F dim</v>
      </c>
      <c r="CJ282" s="79" t="str">
        <f t="shared" ca="1" si="527"/>
        <v>G min4</v>
      </c>
      <c r="CK282" s="79" t="str">
        <f t="shared" ca="1" si="528"/>
        <v>Ab dim</v>
      </c>
      <c r="CL282" s="79" t="str">
        <f t="shared" ca="1" si="529"/>
        <v>Bb sus2/4 - or - *C min7</v>
      </c>
      <c r="CM282" s="79" t="str">
        <f t="shared" ca="1" si="530"/>
        <v>B dim</v>
      </c>
      <c r="CN282" s="79" t="str">
        <f t="shared" ca="1" si="531"/>
        <v>C min</v>
      </c>
      <c r="CO282" s="79" t="str">
        <f t="shared" ca="1" si="532"/>
        <v>D dim</v>
      </c>
      <c r="CP282" s="80">
        <f t="shared" ca="1" si="533"/>
        <v>37.5</v>
      </c>
      <c r="CQ282" s="78">
        <f t="shared" ca="1" si="534"/>
        <v>7</v>
      </c>
      <c r="DA282" s="81">
        <f t="shared" ca="1" si="450"/>
        <v>7</v>
      </c>
      <c r="DB282" s="82">
        <f t="shared" ca="1" si="451"/>
        <v>67</v>
      </c>
      <c r="DC282" s="83">
        <f t="shared" ca="1" si="452"/>
        <v>555</v>
      </c>
      <c r="DD282" s="52" t="str">
        <f t="shared" ref="DD282:DD345" ca="1" si="573">_xlfn.CONCAT("A",DC282+9)</f>
        <v>A564</v>
      </c>
      <c r="DE282" s="51"/>
      <c r="DF282" s="52" t="str">
        <f t="shared" ref="DF282:DF345" ca="1" si="574">_xlfn.CONCAT("A",DG282+8)</f>
        <v>A565</v>
      </c>
      <c r="DG282" s="84">
        <f ca="1">VLOOKUP($BK$6,INDIRECT($BT319):$BP$861,2,FALSE)</f>
        <v>557</v>
      </c>
      <c r="DH282" s="79" t="str">
        <f t="shared" ca="1" si="553"/>
        <v>Muslim</v>
      </c>
      <c r="DI282" s="78" t="str">
        <f t="shared" ca="1" si="554"/>
        <v>G</v>
      </c>
      <c r="DJ282" s="78" t="str">
        <f t="shared" ca="1" si="555"/>
        <v>G</v>
      </c>
      <c r="DK282" s="78" t="str">
        <f t="shared" ca="1" si="556"/>
        <v>Ab</v>
      </c>
      <c r="DL282" s="78" t="str">
        <f t="shared" ca="1" si="557"/>
        <v>Bb</v>
      </c>
      <c r="DM282" s="78" t="str">
        <f t="shared" ca="1" si="558"/>
        <v>C</v>
      </c>
      <c r="DN282" s="78" t="str">
        <f t="shared" ca="1" si="559"/>
        <v>Eb</v>
      </c>
      <c r="DO282" s="78" t="str">
        <f t="shared" ca="1" si="560"/>
        <v>Gb</v>
      </c>
      <c r="DP282" s="78" t="str">
        <f t="shared" ca="1" si="561"/>
        <v/>
      </c>
      <c r="DQ282" s="78" t="str">
        <f t="shared" ca="1" si="562"/>
        <v/>
      </c>
      <c r="DR282" s="79" t="str">
        <f t="shared" ca="1" si="563"/>
        <v>*Eb maj</v>
      </c>
      <c r="DS282" s="79" t="str">
        <f t="shared" ca="1" si="564"/>
        <v>Ab7</v>
      </c>
      <c r="DT282" s="79" t="str">
        <f t="shared" ca="1" si="565"/>
        <v>*Eb maj</v>
      </c>
      <c r="DU282" s="79" t="str">
        <f t="shared" ca="1" si="566"/>
        <v>*Ab7</v>
      </c>
      <c r="DV282" s="79" t="str">
        <f t="shared" ca="1" si="567"/>
        <v>Eb maj</v>
      </c>
      <c r="DW282" s="79" t="str">
        <f t="shared" ca="1" si="568"/>
        <v>Gb alt b -or- *Ab7</v>
      </c>
      <c r="DX282" s="79" t="str">
        <f t="shared" ca="1" si="569"/>
        <v/>
      </c>
      <c r="DY282" s="79" t="str">
        <f t="shared" ca="1" si="570"/>
        <v/>
      </c>
      <c r="DZ282" s="80">
        <f t="shared" ca="1" si="571"/>
        <v>40</v>
      </c>
      <c r="EA282" s="78">
        <f t="shared" ca="1" si="572"/>
        <v>7</v>
      </c>
    </row>
    <row r="283" spans="1:131" s="85" customFormat="1" ht="16.2" thickBot="1" x14ac:dyDescent="0.35">
      <c r="A283" s="289" t="str">
        <f t="shared" ca="1" si="540"/>
        <v/>
      </c>
      <c r="B283" s="309">
        <f t="shared" si="551"/>
        <v>275</v>
      </c>
      <c r="C283" s="310" t="s">
        <v>51</v>
      </c>
      <c r="D283" s="309" t="s">
        <v>2</v>
      </c>
      <c r="E283" s="309">
        <v>5</v>
      </c>
      <c r="F283" s="311">
        <v>3</v>
      </c>
      <c r="G283" s="311">
        <v>2</v>
      </c>
      <c r="H283" s="311">
        <v>2</v>
      </c>
      <c r="I283" s="311">
        <v>3</v>
      </c>
      <c r="J283" s="311">
        <v>2</v>
      </c>
      <c r="K283" s="311"/>
      <c r="L283" s="311"/>
      <c r="M283" s="311"/>
      <c r="N283" s="311">
        <f>SUM($F283:G283)</f>
        <v>5</v>
      </c>
      <c r="O283" s="311">
        <f>SUM($F283:H283)</f>
        <v>7</v>
      </c>
      <c r="P283" s="311">
        <f>SUM($F283:I283)</f>
        <v>10</v>
      </c>
      <c r="Q283" s="311">
        <f>SUM($F283:J283)</f>
        <v>12</v>
      </c>
      <c r="R283" s="311"/>
      <c r="S283" s="311"/>
      <c r="T283" s="311"/>
      <c r="U283" s="310"/>
      <c r="V283" s="309" t="str">
        <f t="shared" si="463"/>
        <v>Eb</v>
      </c>
      <c r="W283" s="309" t="str">
        <f t="shared" ca="1" si="464"/>
        <v>Gb</v>
      </c>
      <c r="X283" s="309" t="str">
        <f t="shared" ca="1" si="542"/>
        <v>Ab</v>
      </c>
      <c r="Y283" s="309" t="str">
        <f t="shared" ca="1" si="543"/>
        <v>Bb</v>
      </c>
      <c r="Z283" s="309" t="str">
        <f t="shared" ca="1" si="544"/>
        <v>Db</v>
      </c>
      <c r="AA283" s="309"/>
      <c r="AB283" s="309"/>
      <c r="AC283" s="309"/>
      <c r="AD283" s="310">
        <f t="shared" si="471"/>
        <v>167</v>
      </c>
      <c r="AE283" s="310">
        <f t="shared" ca="1" si="548"/>
        <v>169</v>
      </c>
      <c r="AF283" s="310">
        <f t="shared" ca="1" si="549"/>
        <v>163</v>
      </c>
      <c r="AG283" s="310">
        <f t="shared" ca="1" si="456"/>
        <v>164</v>
      </c>
      <c r="AH283" s="310">
        <f t="shared" ca="1" si="457"/>
        <v>166</v>
      </c>
      <c r="AI283" s="310"/>
      <c r="AJ283" s="310"/>
      <c r="AK283" s="310"/>
      <c r="AL283" s="301" t="str">
        <f ca="1">_xlfn.CONCAT(V283," sus4/7  -or- *",X283," sus4 -or- *",Z283," sus2")</f>
        <v>Eb sus4/7  -or- *Ab sus4 -or- *Db sus2</v>
      </c>
      <c r="AM283" s="301" t="str">
        <f>_xlfn.CONCAT("*",V283," min")</f>
        <v>*Eb min</v>
      </c>
      <c r="AN283" s="301" t="str">
        <f ca="1">_xlfn.CONCAT(X283," sus4/7  -or- *",AA283," sus4")</f>
        <v>Ab sus4/7  -or- * sus4</v>
      </c>
      <c r="AO283" s="301" t="str">
        <f ca="1">_xlfn.CONCAT(Y283," sus4/7  -or- *",V283," sus4")</f>
        <v>Bb sus4/7  -or- *Eb sus4</v>
      </c>
      <c r="AP283" s="301" t="str">
        <f ca="1">_xlfn.CONCAT("*",W283," maj")</f>
        <v>*Gb maj</v>
      </c>
      <c r="AQ283" s="294"/>
      <c r="AR283" s="294"/>
      <c r="AS283" s="294"/>
      <c r="AT283" s="294" t="str">
        <f ca="1">IF(AT$9=$AD283,1,IF(AT$9=$AE283,1,IF(AT$9=$AF283,1,IF(AT$9=$AG283,1,IF(AT$9=$AH283,1,"")))))</f>
        <v/>
      </c>
      <c r="AU283" s="294" t="str">
        <f t="shared" ref="AU283:BE291" ca="1" si="575">IF(AU$9=$AD283,1,IF(AU$9=$AE283,1,IF(AU$9=$AF283,1,IF(AU$9=$AG283,1,IF(AU$9=$AH283,1,"")))))</f>
        <v/>
      </c>
      <c r="AV283" s="294" t="str">
        <f t="shared" ca="1" si="575"/>
        <v/>
      </c>
      <c r="AW283" s="294">
        <f t="shared" si="575"/>
        <v>1</v>
      </c>
      <c r="AX283" s="294" t="str">
        <f t="shared" ca="1" si="575"/>
        <v/>
      </c>
      <c r="AY283" s="294" t="str">
        <f t="shared" ca="1" si="575"/>
        <v/>
      </c>
      <c r="AZ283" s="294" t="str">
        <f t="shared" ca="1" si="575"/>
        <v/>
      </c>
      <c r="BA283" s="294" t="str">
        <f t="shared" ca="1" si="575"/>
        <v/>
      </c>
      <c r="BB283" s="294" t="str">
        <f t="shared" ca="1" si="575"/>
        <v/>
      </c>
      <c r="BC283" s="294" t="str">
        <f t="shared" ca="1" si="575"/>
        <v/>
      </c>
      <c r="BD283" s="294" t="str">
        <f t="shared" ca="1" si="575"/>
        <v/>
      </c>
      <c r="BE283" s="294" t="str">
        <f t="shared" ca="1" si="575"/>
        <v/>
      </c>
      <c r="BF283" s="289">
        <f t="shared" ca="1" si="472"/>
        <v>1</v>
      </c>
      <c r="BG283" s="302">
        <f t="shared" ca="1" si="473"/>
        <v>20</v>
      </c>
      <c r="BH283" s="289" t="str">
        <f t="shared" ca="1" si="474"/>
        <v/>
      </c>
      <c r="BI283" s="289" t="str">
        <f t="shared" ca="1" si="475"/>
        <v/>
      </c>
      <c r="BJ283" s="289" t="str">
        <f t="shared" ca="1" si="476"/>
        <v/>
      </c>
      <c r="BK283" s="289" t="str">
        <f t="shared" ca="1" si="477"/>
        <v/>
      </c>
      <c r="BL283" s="289" t="str">
        <f t="shared" ca="1" si="478"/>
        <v/>
      </c>
      <c r="BM283" s="289" t="str">
        <f t="shared" ca="1" si="479"/>
        <v/>
      </c>
      <c r="BN283" s="289" t="str">
        <f t="shared" ca="1" si="480"/>
        <v/>
      </c>
      <c r="BO283" s="289" t="str">
        <f t="shared" ca="1" si="481"/>
        <v/>
      </c>
      <c r="BP283" s="289"/>
      <c r="BQ283" s="83">
        <f t="shared" ca="1" si="537"/>
        <v>7</v>
      </c>
      <c r="BR283" s="82">
        <f t="shared" ca="1" si="538"/>
        <v>31</v>
      </c>
      <c r="BS283" s="83">
        <f t="shared" ca="1" si="539"/>
        <v>217</v>
      </c>
      <c r="BT283" s="52" t="str">
        <f t="shared" ca="1" si="535"/>
        <v>A226</v>
      </c>
      <c r="BU283" s="51"/>
      <c r="BV283" s="52" t="str">
        <f t="shared" ca="1" si="536"/>
        <v>A231</v>
      </c>
      <c r="BW283" s="84">
        <f ca="1">VLOOKUP($BK$6,INDIRECT($BT283):$BP$861,2,FALSE)</f>
        <v>223</v>
      </c>
      <c r="BX283" s="79" t="str">
        <f t="shared" ca="1" si="515"/>
        <v>Ichikosucho</v>
      </c>
      <c r="BY283" s="78" t="str">
        <f t="shared" ca="1" si="516"/>
        <v>Eb</v>
      </c>
      <c r="BZ283" s="78" t="str">
        <f t="shared" ca="1" si="517"/>
        <v>Eb</v>
      </c>
      <c r="CA283" s="78" t="str">
        <f t="shared" ca="1" si="518"/>
        <v>F</v>
      </c>
      <c r="CB283" s="78" t="str">
        <f t="shared" ca="1" si="519"/>
        <v>G</v>
      </c>
      <c r="CC283" s="78" t="str">
        <f t="shared" ca="1" si="520"/>
        <v>Ab</v>
      </c>
      <c r="CD283" s="78" t="str">
        <f t="shared" ca="1" si="521"/>
        <v>A</v>
      </c>
      <c r="CE283" s="78" t="str">
        <f t="shared" ca="1" si="522"/>
        <v>Bb</v>
      </c>
      <c r="CF283" s="78" t="str">
        <f t="shared" ca="1" si="523"/>
        <v>C</v>
      </c>
      <c r="CG283" s="78" t="str">
        <f t="shared" ca="1" si="524"/>
        <v>D</v>
      </c>
      <c r="CH283" s="79" t="str">
        <f t="shared" ca="1" si="525"/>
        <v>Eb alt b</v>
      </c>
      <c r="CI283" s="79" t="str">
        <f t="shared" ca="1" si="526"/>
        <v>F min4</v>
      </c>
      <c r="CJ283" s="79" t="str">
        <f t="shared" ca="1" si="527"/>
        <v>G sus2/4 -or- *A min7</v>
      </c>
      <c r="CK283" s="79" t="str">
        <f t="shared" ca="1" si="528"/>
        <v>Ab sus2/4 -or- *Bb min7</v>
      </c>
      <c r="CL283" s="79" t="str">
        <f t="shared" ca="1" si="529"/>
        <v>A dim</v>
      </c>
      <c r="CM283" s="79" t="str">
        <f t="shared" ca="1" si="530"/>
        <v>Bb maj</v>
      </c>
      <c r="CN283" s="79" t="str">
        <f t="shared" ca="1" si="531"/>
        <v>C min</v>
      </c>
      <c r="CO283" s="79" t="str">
        <f t="shared" ca="1" si="532"/>
        <v>D dim</v>
      </c>
      <c r="CP283" s="80">
        <f t="shared" ca="1" si="533"/>
        <v>37.5</v>
      </c>
      <c r="CQ283" s="78">
        <f t="shared" ca="1" si="534"/>
        <v>7</v>
      </c>
      <c r="DA283" s="81">
        <f t="shared" ref="DA283:DA346" ca="1" si="576">IF(DB283="","",DA282)</f>
        <v>7</v>
      </c>
      <c r="DB283" s="82">
        <f t="shared" ref="DB283:DB346" ca="1" si="577">IF(DC283="","",DB282+1)</f>
        <v>68</v>
      </c>
      <c r="DC283" s="83">
        <f t="shared" ref="DC283:DC346" ca="1" si="578">IF(DG282=DC282,"",DG282)</f>
        <v>557</v>
      </c>
      <c r="DD283" s="52" t="str">
        <f t="shared" ca="1" si="573"/>
        <v>A566</v>
      </c>
      <c r="DE283" s="51"/>
      <c r="DF283" s="52" t="str">
        <f t="shared" ca="1" si="574"/>
        <v>A567</v>
      </c>
      <c r="DG283" s="84">
        <f ca="1">VLOOKUP($BK$6,INDIRECT($BT320):$BP$861,2,FALSE)</f>
        <v>559</v>
      </c>
      <c r="DH283" s="79" t="str">
        <f t="shared" ca="1" si="553"/>
        <v>Major Pentatonic</v>
      </c>
      <c r="DI283" s="78" t="str">
        <f t="shared" ca="1" si="554"/>
        <v>G</v>
      </c>
      <c r="DJ283" s="78" t="str">
        <f t="shared" ca="1" si="555"/>
        <v>G</v>
      </c>
      <c r="DK283" s="78" t="str">
        <f t="shared" ca="1" si="556"/>
        <v>Bb</v>
      </c>
      <c r="DL283" s="78" t="str">
        <f t="shared" ca="1" si="557"/>
        <v>C</v>
      </c>
      <c r="DM283" s="78" t="str">
        <f t="shared" ca="1" si="558"/>
        <v>D</v>
      </c>
      <c r="DN283" s="78" t="str">
        <f t="shared" ca="1" si="559"/>
        <v>F</v>
      </c>
      <c r="DO283" s="78" t="str">
        <f t="shared" ca="1" si="560"/>
        <v/>
      </c>
      <c r="DP283" s="78" t="str">
        <f t="shared" ca="1" si="561"/>
        <v/>
      </c>
      <c r="DQ283" s="78" t="str">
        <f t="shared" ca="1" si="562"/>
        <v/>
      </c>
      <c r="DR283" s="79" t="str">
        <f t="shared" ca="1" si="563"/>
        <v>G sus4/7  -or- *C sus4 -or- *F sus2</v>
      </c>
      <c r="DS283" s="79" t="str">
        <f t="shared" ca="1" si="564"/>
        <v>*G min</v>
      </c>
      <c r="DT283" s="79" t="str">
        <f t="shared" ca="1" si="565"/>
        <v>C sus4/7  -or- * sus4</v>
      </c>
      <c r="DU283" s="79" t="str">
        <f t="shared" ca="1" si="566"/>
        <v>D sus4/7  -or- *G sus4</v>
      </c>
      <c r="DV283" s="79" t="str">
        <f t="shared" ca="1" si="567"/>
        <v>*Bb maj</v>
      </c>
      <c r="DW283" s="79" t="str">
        <f t="shared" ca="1" si="568"/>
        <v/>
      </c>
      <c r="DX283" s="79" t="str">
        <f t="shared" ca="1" si="569"/>
        <v/>
      </c>
      <c r="DY283" s="79" t="str">
        <f t="shared" ca="1" si="570"/>
        <v/>
      </c>
      <c r="DZ283" s="80">
        <f t="shared" ca="1" si="571"/>
        <v>40</v>
      </c>
      <c r="EA283" s="78">
        <f t="shared" ca="1" si="572"/>
        <v>7</v>
      </c>
    </row>
    <row r="284" spans="1:131" s="85" customFormat="1" ht="16.2" thickBot="1" x14ac:dyDescent="0.35">
      <c r="A284" s="289">
        <f t="shared" ca="1" si="540"/>
        <v>5</v>
      </c>
      <c r="B284" s="309">
        <f t="shared" si="551"/>
        <v>276</v>
      </c>
      <c r="C284" s="310" t="s">
        <v>271</v>
      </c>
      <c r="D284" s="309" t="s">
        <v>2</v>
      </c>
      <c r="E284" s="309">
        <v>5</v>
      </c>
      <c r="F284" s="311">
        <v>2</v>
      </c>
      <c r="G284" s="311">
        <v>2</v>
      </c>
      <c r="H284" s="311">
        <v>3</v>
      </c>
      <c r="I284" s="311">
        <v>2</v>
      </c>
      <c r="J284" s="311">
        <v>3</v>
      </c>
      <c r="K284" s="311"/>
      <c r="L284" s="311"/>
      <c r="M284" s="311"/>
      <c r="N284" s="311">
        <f>SUM($F284:G284)</f>
        <v>4</v>
      </c>
      <c r="O284" s="311">
        <f>SUM($F284:H284)</f>
        <v>7</v>
      </c>
      <c r="P284" s="311">
        <f>SUM($F284:I284)</f>
        <v>9</v>
      </c>
      <c r="Q284" s="311">
        <f>SUM($F284:J284)</f>
        <v>12</v>
      </c>
      <c r="R284" s="311"/>
      <c r="S284" s="311"/>
      <c r="T284" s="311"/>
      <c r="U284" s="310"/>
      <c r="V284" s="309" t="str">
        <f t="shared" si="463"/>
        <v>Eb</v>
      </c>
      <c r="W284" s="309" t="str">
        <f t="shared" ca="1" si="464"/>
        <v>F</v>
      </c>
      <c r="X284" s="309" t="str">
        <f t="shared" ca="1" si="542"/>
        <v>G</v>
      </c>
      <c r="Y284" s="309" t="str">
        <f t="shared" ca="1" si="543"/>
        <v>Bb</v>
      </c>
      <c r="Z284" s="309" t="str">
        <f t="shared" ca="1" si="544"/>
        <v>C</v>
      </c>
      <c r="AA284" s="309"/>
      <c r="AB284" s="309"/>
      <c r="AC284" s="309"/>
      <c r="AD284" s="310">
        <f t="shared" si="471"/>
        <v>167</v>
      </c>
      <c r="AE284" s="310">
        <f t="shared" ca="1" si="548"/>
        <v>70</v>
      </c>
      <c r="AF284" s="310">
        <f t="shared" ca="1" si="549"/>
        <v>71</v>
      </c>
      <c r="AG284" s="310">
        <f t="shared" ca="1" si="456"/>
        <v>164</v>
      </c>
      <c r="AH284" s="310">
        <f t="shared" ca="1" si="457"/>
        <v>67</v>
      </c>
      <c r="AI284" s="310"/>
      <c r="AJ284" s="310"/>
      <c r="AK284" s="310"/>
      <c r="AL284" s="301" t="str">
        <f ca="1">_xlfn.CONCAT("*",Z284," min")</f>
        <v>*C min</v>
      </c>
      <c r="AM284" s="294" t="str">
        <f ca="1">_xlfn.CONCAT(W284," sus4/7")</f>
        <v>F sus4/7</v>
      </c>
      <c r="AN284" s="294" t="str">
        <f ca="1">_xlfn.CONCAT(X284," sus4/7")</f>
        <v>G sus4/7</v>
      </c>
      <c r="AO284" s="301" t="str">
        <f ca="1">_xlfn.CONCAT(Y284," sus4/6 -or-","*", V284," maj")</f>
        <v>Bb sus4/6 -or-*Eb maj</v>
      </c>
      <c r="AP284" s="294" t="str">
        <f ca="1">_xlfn.CONCAT(Z284," sus4/7")</f>
        <v>C sus4/7</v>
      </c>
      <c r="AQ284" s="294"/>
      <c r="AR284" s="294"/>
      <c r="AS284" s="294"/>
      <c r="AT284" s="294" t="str">
        <f t="shared" ref="AT284:AT291" ca="1" si="579">IF(AT$9=$AD284,1,IF(AT$9=$AE284,1,IF(AT$9=$AF284,1,IF(AT$9=$AG284,1,IF(AT$9=$AH284,1,"")))))</f>
        <v/>
      </c>
      <c r="AU284" s="294" t="str">
        <f t="shared" ca="1" si="575"/>
        <v/>
      </c>
      <c r="AV284" s="294" t="str">
        <f t="shared" ca="1" si="575"/>
        <v/>
      </c>
      <c r="AW284" s="294">
        <f t="shared" si="575"/>
        <v>1</v>
      </c>
      <c r="AX284" s="294" t="str">
        <f t="shared" ca="1" si="575"/>
        <v/>
      </c>
      <c r="AY284" s="294">
        <f t="shared" ca="1" si="575"/>
        <v>1</v>
      </c>
      <c r="AZ284" s="294" t="str">
        <f t="shared" ca="1" si="575"/>
        <v/>
      </c>
      <c r="BA284" s="294">
        <f t="shared" ca="1" si="575"/>
        <v>1</v>
      </c>
      <c r="BB284" s="294" t="str">
        <f t="shared" ca="1" si="575"/>
        <v/>
      </c>
      <c r="BC284" s="294" t="str">
        <f t="shared" ca="1" si="575"/>
        <v/>
      </c>
      <c r="BD284" s="294" t="str">
        <f t="shared" ca="1" si="575"/>
        <v/>
      </c>
      <c r="BE284" s="294" t="str">
        <f t="shared" ca="1" si="575"/>
        <v/>
      </c>
      <c r="BF284" s="289">
        <f t="shared" ca="1" si="472"/>
        <v>3</v>
      </c>
      <c r="BG284" s="302">
        <f t="shared" ca="1" si="473"/>
        <v>60</v>
      </c>
      <c r="BH284" s="289">
        <f t="shared" ca="1" si="474"/>
        <v>5</v>
      </c>
      <c r="BI284" s="289" t="str">
        <f t="shared" ca="1" si="475"/>
        <v/>
      </c>
      <c r="BJ284" s="289" t="str">
        <f t="shared" ca="1" si="476"/>
        <v/>
      </c>
      <c r="BK284" s="289" t="str">
        <f t="shared" ca="1" si="477"/>
        <v/>
      </c>
      <c r="BL284" s="289" t="str">
        <f t="shared" ca="1" si="478"/>
        <v/>
      </c>
      <c r="BM284" s="289">
        <f t="shared" ca="1" si="479"/>
        <v>1</v>
      </c>
      <c r="BN284" s="289" t="str">
        <f t="shared" ca="1" si="480"/>
        <v/>
      </c>
      <c r="BO284" s="289" t="str">
        <f t="shared" ca="1" si="481"/>
        <v/>
      </c>
      <c r="BP284" s="289"/>
      <c r="BQ284" s="83">
        <f t="shared" ca="1" si="537"/>
        <v>7</v>
      </c>
      <c r="BR284" s="82">
        <f t="shared" ca="1" si="538"/>
        <v>32</v>
      </c>
      <c r="BS284" s="83">
        <f t="shared" ca="1" si="539"/>
        <v>223</v>
      </c>
      <c r="BT284" s="52" t="str">
        <f t="shared" ca="1" si="535"/>
        <v>A232</v>
      </c>
      <c r="BU284" s="51"/>
      <c r="BV284" s="52" t="str">
        <f t="shared" ca="1" si="536"/>
        <v>A274</v>
      </c>
      <c r="BW284" s="84">
        <f ca="1">VLOOKUP($BK$6,INDIRECT($BT284):$BP$861,2,FALSE)</f>
        <v>266</v>
      </c>
      <c r="BX284" s="79" t="str">
        <f t="shared" ca="1" si="515"/>
        <v xml:space="preserve"> Augmented</v>
      </c>
      <c r="BY284" s="78" t="str">
        <f t="shared" ca="1" si="516"/>
        <v>Eb</v>
      </c>
      <c r="BZ284" s="78" t="str">
        <f t="shared" ca="1" si="517"/>
        <v>Eb</v>
      </c>
      <c r="CA284" s="78" t="str">
        <f t="shared" ca="1" si="518"/>
        <v>Gb</v>
      </c>
      <c r="CB284" s="78" t="str">
        <f t="shared" ca="1" si="519"/>
        <v>G</v>
      </c>
      <c r="CC284" s="78" t="str">
        <f t="shared" ca="1" si="520"/>
        <v>Bb</v>
      </c>
      <c r="CD284" s="78" t="str">
        <f t="shared" ca="1" si="521"/>
        <v>B</v>
      </c>
      <c r="CE284" s="78" t="str">
        <f t="shared" ca="1" si="522"/>
        <v>D</v>
      </c>
      <c r="CF284" s="78" t="str">
        <f t="shared" ca="1" si="523"/>
        <v/>
      </c>
      <c r="CG284" s="78" t="str">
        <f t="shared" ca="1" si="524"/>
        <v/>
      </c>
      <c r="CH284" s="79" t="str">
        <f t="shared" ca="1" si="525"/>
        <v>Eb aug</v>
      </c>
      <c r="CI284" s="79" t="str">
        <f t="shared" ca="1" si="526"/>
        <v>Gb aug</v>
      </c>
      <c r="CJ284" s="79" t="str">
        <f t="shared" ca="1" si="527"/>
        <v>G aug</v>
      </c>
      <c r="CK284" s="79" t="str">
        <f t="shared" ca="1" si="528"/>
        <v>Bb aug</v>
      </c>
      <c r="CL284" s="79" t="str">
        <f t="shared" ca="1" si="529"/>
        <v>B aug</v>
      </c>
      <c r="CM284" s="79" t="str">
        <f t="shared" ca="1" si="530"/>
        <v>D aug</v>
      </c>
      <c r="CN284" s="79" t="str">
        <f t="shared" ca="1" si="531"/>
        <v/>
      </c>
      <c r="CO284" s="79" t="str">
        <f t="shared" ca="1" si="532"/>
        <v/>
      </c>
      <c r="CP284" s="80">
        <f t="shared" ca="1" si="533"/>
        <v>33.333333333333329</v>
      </c>
      <c r="CQ284" s="78">
        <f t="shared" ca="1" si="534"/>
        <v>7</v>
      </c>
      <c r="DA284" s="81">
        <f t="shared" ca="1" si="576"/>
        <v>7</v>
      </c>
      <c r="DB284" s="82">
        <f t="shared" ca="1" si="577"/>
        <v>69</v>
      </c>
      <c r="DC284" s="83">
        <f t="shared" ca="1" si="578"/>
        <v>559</v>
      </c>
      <c r="DD284" s="52" t="str">
        <f t="shared" ca="1" si="573"/>
        <v>A568</v>
      </c>
      <c r="DE284" s="51"/>
      <c r="DF284" s="52" t="str">
        <f t="shared" ca="1" si="574"/>
        <v>A569</v>
      </c>
      <c r="DG284" s="84">
        <f ca="1">VLOOKUP($BK$6,INDIRECT($BT321):$BP$861,2,FALSE)</f>
        <v>561</v>
      </c>
      <c r="DH284" s="79" t="str">
        <f t="shared" ca="1" si="553"/>
        <v>Balinese (or Pelog)</v>
      </c>
      <c r="DI284" s="78" t="str">
        <f t="shared" ca="1" si="554"/>
        <v>G</v>
      </c>
      <c r="DJ284" s="78" t="str">
        <f t="shared" ca="1" si="555"/>
        <v>G</v>
      </c>
      <c r="DK284" s="78" t="str">
        <f t="shared" ca="1" si="556"/>
        <v>Ab</v>
      </c>
      <c r="DL284" s="78" t="str">
        <f t="shared" ca="1" si="557"/>
        <v>Bb</v>
      </c>
      <c r="DM284" s="78" t="str">
        <f t="shared" ca="1" si="558"/>
        <v>D</v>
      </c>
      <c r="DN284" s="78" t="str">
        <f t="shared" ca="1" si="559"/>
        <v>Eb</v>
      </c>
      <c r="DO284" s="78" t="str">
        <f t="shared" ca="1" si="560"/>
        <v/>
      </c>
      <c r="DP284" s="78" t="str">
        <f t="shared" ca="1" si="561"/>
        <v/>
      </c>
      <c r="DQ284" s="78" t="str">
        <f t="shared" ca="1" si="562"/>
        <v/>
      </c>
      <c r="DR284" s="79" t="str">
        <f t="shared" ca="1" si="563"/>
        <v>*Eb maj</v>
      </c>
      <c r="DS284" s="79" t="str">
        <f t="shared" ca="1" si="564"/>
        <v>*G sus b2</v>
      </c>
      <c r="DT284" s="79" t="str">
        <f t="shared" ca="1" si="565"/>
        <v>Bb sus4/7</v>
      </c>
      <c r="DU284" s="79" t="str">
        <f t="shared" ca="1" si="566"/>
        <v>*G min</v>
      </c>
      <c r="DV284" s="79" t="str">
        <f t="shared" ca="1" si="567"/>
        <v>Eb sus4/M7</v>
      </c>
      <c r="DW284" s="79" t="str">
        <f t="shared" ca="1" si="568"/>
        <v/>
      </c>
      <c r="DX284" s="79" t="str">
        <f t="shared" ca="1" si="569"/>
        <v/>
      </c>
      <c r="DY284" s="79" t="str">
        <f t="shared" ca="1" si="570"/>
        <v/>
      </c>
      <c r="DZ284" s="80">
        <f t="shared" ca="1" si="571"/>
        <v>40</v>
      </c>
      <c r="EA284" s="78">
        <f t="shared" ca="1" si="572"/>
        <v>7</v>
      </c>
    </row>
    <row r="285" spans="1:131" s="85" customFormat="1" ht="16.2" thickBot="1" x14ac:dyDescent="0.35">
      <c r="A285" s="289" t="str">
        <f t="shared" ca="1" si="540"/>
        <v/>
      </c>
      <c r="B285" s="309">
        <f t="shared" si="551"/>
        <v>277</v>
      </c>
      <c r="C285" s="310" t="s">
        <v>272</v>
      </c>
      <c r="D285" s="309" t="s">
        <v>2</v>
      </c>
      <c r="E285" s="309">
        <v>5</v>
      </c>
      <c r="F285" s="311">
        <v>1</v>
      </c>
      <c r="G285" s="311">
        <v>2</v>
      </c>
      <c r="H285" s="311">
        <v>4</v>
      </c>
      <c r="I285" s="311">
        <v>1</v>
      </c>
      <c r="J285" s="311">
        <v>4</v>
      </c>
      <c r="K285" s="311"/>
      <c r="L285" s="311"/>
      <c r="M285" s="311"/>
      <c r="N285" s="311">
        <f>SUM($F285:G285)</f>
        <v>3</v>
      </c>
      <c r="O285" s="311">
        <f>SUM($F285:H285)</f>
        <v>7</v>
      </c>
      <c r="P285" s="311">
        <f>SUM($F285:I285)</f>
        <v>8</v>
      </c>
      <c r="Q285" s="311">
        <f>SUM($F285:J285)</f>
        <v>12</v>
      </c>
      <c r="R285" s="311"/>
      <c r="S285" s="311"/>
      <c r="T285" s="311"/>
      <c r="U285" s="310"/>
      <c r="V285" s="309" t="str">
        <f t="shared" si="463"/>
        <v>Eb</v>
      </c>
      <c r="W285" s="309" t="str">
        <f t="shared" ca="1" si="464"/>
        <v>E</v>
      </c>
      <c r="X285" s="309" t="str">
        <f t="shared" ca="1" si="542"/>
        <v>Gb</v>
      </c>
      <c r="Y285" s="309" t="str">
        <f t="shared" ca="1" si="543"/>
        <v>Bb</v>
      </c>
      <c r="Z285" s="309" t="str">
        <f t="shared" ca="1" si="544"/>
        <v>B</v>
      </c>
      <c r="AA285" s="309"/>
      <c r="AB285" s="309"/>
      <c r="AC285" s="309"/>
      <c r="AD285" s="310">
        <f t="shared" si="471"/>
        <v>167</v>
      </c>
      <c r="AE285" s="310">
        <f t="shared" ca="1" si="548"/>
        <v>69</v>
      </c>
      <c r="AF285" s="310">
        <f t="shared" ca="1" si="549"/>
        <v>169</v>
      </c>
      <c r="AG285" s="310">
        <f t="shared" ca="1" si="456"/>
        <v>164</v>
      </c>
      <c r="AH285" s="310">
        <f t="shared" ca="1" si="457"/>
        <v>66</v>
      </c>
      <c r="AI285" s="310"/>
      <c r="AJ285" s="310"/>
      <c r="AK285" s="310"/>
      <c r="AL285" s="301" t="str">
        <f ca="1">_xlfn.CONCAT("*",Z285," maj")</f>
        <v>*B maj</v>
      </c>
      <c r="AM285" s="301" t="str">
        <f>_xlfn.CONCAT("*",V285," sus b2")</f>
        <v>*Eb sus b2</v>
      </c>
      <c r="AN285" s="294" t="str">
        <f ca="1">_xlfn.CONCAT(X285," sus4/7")</f>
        <v>Gb sus4/7</v>
      </c>
      <c r="AO285" s="301" t="str">
        <f>_xlfn.CONCAT("*", V285," min")</f>
        <v>*Eb min</v>
      </c>
      <c r="AP285" s="294" t="str">
        <f ca="1">_xlfn.CONCAT(Z285," sus4/M7")</f>
        <v>B sus4/M7</v>
      </c>
      <c r="AQ285" s="294"/>
      <c r="AR285" s="294"/>
      <c r="AS285" s="294"/>
      <c r="AT285" s="294" t="str">
        <f t="shared" ca="1" si="579"/>
        <v/>
      </c>
      <c r="AU285" s="294" t="str">
        <f t="shared" ca="1" si="575"/>
        <v/>
      </c>
      <c r="AV285" s="294" t="str">
        <f t="shared" ca="1" si="575"/>
        <v/>
      </c>
      <c r="AW285" s="294">
        <f t="shared" si="575"/>
        <v>1</v>
      </c>
      <c r="AX285" s="294" t="str">
        <f t="shared" ca="1" si="575"/>
        <v/>
      </c>
      <c r="AY285" s="294" t="str">
        <f t="shared" ca="1" si="575"/>
        <v/>
      </c>
      <c r="AZ285" s="294" t="str">
        <f t="shared" ca="1" si="575"/>
        <v/>
      </c>
      <c r="BA285" s="294" t="str">
        <f t="shared" ca="1" si="575"/>
        <v/>
      </c>
      <c r="BB285" s="294" t="str">
        <f t="shared" ca="1" si="575"/>
        <v/>
      </c>
      <c r="BC285" s="294" t="str">
        <f t="shared" ca="1" si="575"/>
        <v/>
      </c>
      <c r="BD285" s="294" t="str">
        <f t="shared" ca="1" si="575"/>
        <v/>
      </c>
      <c r="BE285" s="294" t="str">
        <f t="shared" ca="1" si="575"/>
        <v/>
      </c>
      <c r="BF285" s="289">
        <f t="shared" ca="1" si="472"/>
        <v>1</v>
      </c>
      <c r="BG285" s="302">
        <f t="shared" ca="1" si="473"/>
        <v>20</v>
      </c>
      <c r="BH285" s="289" t="str">
        <f t="shared" ca="1" si="474"/>
        <v/>
      </c>
      <c r="BI285" s="289" t="str">
        <f t="shared" ca="1" si="475"/>
        <v/>
      </c>
      <c r="BJ285" s="289" t="str">
        <f t="shared" ca="1" si="476"/>
        <v/>
      </c>
      <c r="BK285" s="289" t="str">
        <f t="shared" ca="1" si="477"/>
        <v/>
      </c>
      <c r="BL285" s="289" t="str">
        <f t="shared" ca="1" si="478"/>
        <v/>
      </c>
      <c r="BM285" s="289" t="str">
        <f t="shared" ca="1" si="479"/>
        <v/>
      </c>
      <c r="BN285" s="289" t="str">
        <f t="shared" ca="1" si="480"/>
        <v/>
      </c>
      <c r="BO285" s="289" t="str">
        <f t="shared" ca="1" si="481"/>
        <v/>
      </c>
      <c r="BP285" s="289"/>
      <c r="BQ285" s="83">
        <f t="shared" ca="1" si="537"/>
        <v>7</v>
      </c>
      <c r="BR285" s="82">
        <f t="shared" ca="1" si="538"/>
        <v>33</v>
      </c>
      <c r="BS285" s="83">
        <f t="shared" ca="1" si="539"/>
        <v>266</v>
      </c>
      <c r="BT285" s="52" t="str">
        <f t="shared" ca="1" si="535"/>
        <v>A275</v>
      </c>
      <c r="BU285" s="51"/>
      <c r="BV285" s="52" t="str">
        <f t="shared" ca="1" si="536"/>
        <v>A275</v>
      </c>
      <c r="BW285" s="84">
        <f ca="1">VLOOKUP($BK$6,INDIRECT($BT285):$BP$861,2,FALSE)</f>
        <v>267</v>
      </c>
      <c r="BX285" s="79" t="str">
        <f t="shared" ca="1" si="515"/>
        <v>6 Tone Symmetrical</v>
      </c>
      <c r="BY285" s="78" t="str">
        <f t="shared" ca="1" si="516"/>
        <v>Eb</v>
      </c>
      <c r="BZ285" s="78" t="str">
        <f t="shared" ca="1" si="517"/>
        <v>Eb</v>
      </c>
      <c r="CA285" s="78" t="str">
        <f t="shared" ca="1" si="518"/>
        <v>E</v>
      </c>
      <c r="CB285" s="78" t="str">
        <f t="shared" ca="1" si="519"/>
        <v>G</v>
      </c>
      <c r="CC285" s="78" t="str">
        <f t="shared" ca="1" si="520"/>
        <v>Ab</v>
      </c>
      <c r="CD285" s="78" t="str">
        <f t="shared" ca="1" si="521"/>
        <v>B</v>
      </c>
      <c r="CE285" s="78" t="str">
        <f t="shared" ca="1" si="522"/>
        <v>C</v>
      </c>
      <c r="CF285" s="78" t="str">
        <f t="shared" ca="1" si="523"/>
        <v/>
      </c>
      <c r="CG285" s="78" t="str">
        <f t="shared" ca="1" si="524"/>
        <v/>
      </c>
      <c r="CH285" s="79" t="str">
        <f t="shared" ca="1" si="525"/>
        <v>Eb aug</v>
      </c>
      <c r="CI285" s="79" t="str">
        <f t="shared" ca="1" si="526"/>
        <v>E aug</v>
      </c>
      <c r="CJ285" s="79" t="str">
        <f t="shared" ca="1" si="527"/>
        <v>G aug</v>
      </c>
      <c r="CK285" s="79" t="str">
        <f t="shared" ca="1" si="528"/>
        <v>Ab aug</v>
      </c>
      <c r="CL285" s="79" t="str">
        <f t="shared" ca="1" si="529"/>
        <v>B aug</v>
      </c>
      <c r="CM285" s="79" t="str">
        <f t="shared" ca="1" si="530"/>
        <v>C aug</v>
      </c>
      <c r="CN285" s="79" t="str">
        <f t="shared" ca="1" si="531"/>
        <v/>
      </c>
      <c r="CO285" s="79" t="str">
        <f t="shared" ca="1" si="532"/>
        <v/>
      </c>
      <c r="CP285" s="80">
        <f t="shared" ca="1" si="533"/>
        <v>33.333333333333329</v>
      </c>
      <c r="CQ285" s="78">
        <f t="shared" ca="1" si="534"/>
        <v>7</v>
      </c>
      <c r="DA285" s="81">
        <f t="shared" ca="1" si="576"/>
        <v>7</v>
      </c>
      <c r="DB285" s="82">
        <f t="shared" ca="1" si="577"/>
        <v>70</v>
      </c>
      <c r="DC285" s="83">
        <f t="shared" ca="1" si="578"/>
        <v>561</v>
      </c>
      <c r="DD285" s="52" t="str">
        <f t="shared" ca="1" si="573"/>
        <v>A570</v>
      </c>
      <c r="DE285" s="51"/>
      <c r="DF285" s="52" t="str">
        <f t="shared" ca="1" si="574"/>
        <v>A571</v>
      </c>
      <c r="DG285" s="84">
        <f ca="1">VLOOKUP($BK$6,INDIRECT($BT322):$BP$861,2,FALSE)</f>
        <v>563</v>
      </c>
      <c r="DH285" s="79" t="str">
        <f t="shared" ca="1" si="553"/>
        <v>Egyptian</v>
      </c>
      <c r="DI285" s="78" t="str">
        <f t="shared" ca="1" si="554"/>
        <v>G</v>
      </c>
      <c r="DJ285" s="78" t="str">
        <f t="shared" ca="1" si="555"/>
        <v>G</v>
      </c>
      <c r="DK285" s="78" t="str">
        <f t="shared" ca="1" si="556"/>
        <v>A</v>
      </c>
      <c r="DL285" s="78" t="str">
        <f t="shared" ca="1" si="557"/>
        <v>C</v>
      </c>
      <c r="DM285" s="78" t="str">
        <f t="shared" ca="1" si="558"/>
        <v>D</v>
      </c>
      <c r="DN285" s="78" t="str">
        <f t="shared" ca="1" si="559"/>
        <v>F</v>
      </c>
      <c r="DO285" s="78" t="str">
        <f t="shared" ca="1" si="560"/>
        <v/>
      </c>
      <c r="DP285" s="78" t="str">
        <f t="shared" ca="1" si="561"/>
        <v/>
      </c>
      <c r="DQ285" s="78" t="str">
        <f t="shared" ca="1" si="562"/>
        <v/>
      </c>
      <c r="DR285" s="79" t="str">
        <f t="shared" ca="1" si="563"/>
        <v>G sus4/7</v>
      </c>
      <c r="DS285" s="79" t="str">
        <f t="shared" ca="1" si="564"/>
        <v>A sus4/7</v>
      </c>
      <c r="DT285" s="79" t="str">
        <f t="shared" ca="1" si="565"/>
        <v>C sus4</v>
      </c>
      <c r="DU285" s="79" t="str">
        <f t="shared" ca="1" si="566"/>
        <v>D sus4/7</v>
      </c>
      <c r="DV285" s="79" t="str">
        <f t="shared" ca="1" si="567"/>
        <v>*D min</v>
      </c>
      <c r="DW285" s="79" t="str">
        <f t="shared" ca="1" si="568"/>
        <v/>
      </c>
      <c r="DX285" s="79" t="str">
        <f t="shared" ca="1" si="569"/>
        <v/>
      </c>
      <c r="DY285" s="79" t="str">
        <f t="shared" ca="1" si="570"/>
        <v/>
      </c>
      <c r="DZ285" s="80">
        <f t="shared" ca="1" si="571"/>
        <v>40</v>
      </c>
      <c r="EA285" s="78">
        <f t="shared" ca="1" si="572"/>
        <v>7</v>
      </c>
    </row>
    <row r="286" spans="1:131" s="85" customFormat="1" ht="16.2" thickBot="1" x14ac:dyDescent="0.35">
      <c r="A286" s="289">
        <f t="shared" ca="1" si="540"/>
        <v>7</v>
      </c>
      <c r="B286" s="309">
        <f t="shared" si="551"/>
        <v>278</v>
      </c>
      <c r="C286" s="310" t="s">
        <v>52</v>
      </c>
      <c r="D286" s="309" t="s">
        <v>2</v>
      </c>
      <c r="E286" s="309">
        <v>5</v>
      </c>
      <c r="F286" s="311">
        <v>4</v>
      </c>
      <c r="G286" s="311">
        <v>2</v>
      </c>
      <c r="H286" s="311">
        <v>1</v>
      </c>
      <c r="I286" s="311">
        <v>4</v>
      </c>
      <c r="J286" s="311">
        <v>1</v>
      </c>
      <c r="K286" s="311"/>
      <c r="L286" s="311"/>
      <c r="M286" s="311"/>
      <c r="N286" s="311">
        <f>SUM($F286:G286)</f>
        <v>6</v>
      </c>
      <c r="O286" s="311">
        <f>SUM($F286:H286)</f>
        <v>7</v>
      </c>
      <c r="P286" s="311">
        <f>SUM($F286:I286)</f>
        <v>11</v>
      </c>
      <c r="Q286" s="311">
        <f>SUM($F286:J286)</f>
        <v>12</v>
      </c>
      <c r="R286" s="311"/>
      <c r="S286" s="311"/>
      <c r="T286" s="311"/>
      <c r="U286" s="310"/>
      <c r="V286" s="309" t="str">
        <f t="shared" si="463"/>
        <v>Eb</v>
      </c>
      <c r="W286" s="309" t="str">
        <f t="shared" ca="1" si="464"/>
        <v>G</v>
      </c>
      <c r="X286" s="309" t="str">
        <f t="shared" ca="1" si="542"/>
        <v>A</v>
      </c>
      <c r="Y286" s="309" t="str">
        <f t="shared" ca="1" si="543"/>
        <v>Bb</v>
      </c>
      <c r="Z286" s="309" t="str">
        <f t="shared" ca="1" si="544"/>
        <v>D</v>
      </c>
      <c r="AA286" s="309"/>
      <c r="AB286" s="309"/>
      <c r="AC286" s="309"/>
      <c r="AD286" s="310">
        <f t="shared" si="471"/>
        <v>167</v>
      </c>
      <c r="AE286" s="310">
        <f t="shared" ca="1" si="548"/>
        <v>71</v>
      </c>
      <c r="AF286" s="310">
        <f t="shared" ca="1" si="549"/>
        <v>65</v>
      </c>
      <c r="AG286" s="310">
        <f t="shared" ca="1" si="456"/>
        <v>164</v>
      </c>
      <c r="AH286" s="310">
        <f t="shared" ca="1" si="457"/>
        <v>68</v>
      </c>
      <c r="AI286" s="310"/>
      <c r="AJ286" s="310"/>
      <c r="AK286" s="310"/>
      <c r="AL286" s="301" t="str">
        <f ca="1">_xlfn.CONCAT("*",Z286," sus b2")</f>
        <v>*D sus b2</v>
      </c>
      <c r="AM286" s="301" t="str">
        <f>_xlfn.CONCAT("*",V286," maj")</f>
        <v>*Eb maj</v>
      </c>
      <c r="AN286" s="294" t="str">
        <f ca="1">_xlfn.CONCAT(X286," sus4/7")</f>
        <v>A sus4/7</v>
      </c>
      <c r="AO286" s="301" t="str">
        <f>_xlfn.CONCAT("*",V286," sus4/M7")</f>
        <v>*Eb sus4/M7</v>
      </c>
      <c r="AP286" s="301" t="str">
        <f ca="1">_xlfn.CONCAT("*",W286," min")</f>
        <v>*G min</v>
      </c>
      <c r="AQ286" s="294"/>
      <c r="AR286" s="294"/>
      <c r="AS286" s="294"/>
      <c r="AT286" s="294" t="str">
        <f t="shared" ca="1" si="579"/>
        <v/>
      </c>
      <c r="AU286" s="294" t="str">
        <f t="shared" ca="1" si="575"/>
        <v/>
      </c>
      <c r="AV286" s="294" t="str">
        <f t="shared" ca="1" si="575"/>
        <v/>
      </c>
      <c r="AW286" s="294">
        <f t="shared" si="575"/>
        <v>1</v>
      </c>
      <c r="AX286" s="294" t="str">
        <f t="shared" ca="1" si="575"/>
        <v/>
      </c>
      <c r="AY286" s="294" t="str">
        <f t="shared" ca="1" si="575"/>
        <v/>
      </c>
      <c r="AZ286" s="294" t="str">
        <f t="shared" ca="1" si="575"/>
        <v/>
      </c>
      <c r="BA286" s="294">
        <f t="shared" ca="1" si="575"/>
        <v>1</v>
      </c>
      <c r="BB286" s="294" t="str">
        <f t="shared" ca="1" si="575"/>
        <v/>
      </c>
      <c r="BC286" s="294" t="str">
        <f t="shared" ca="1" si="575"/>
        <v/>
      </c>
      <c r="BD286" s="294" t="str">
        <f t="shared" ca="1" si="575"/>
        <v/>
      </c>
      <c r="BE286" s="294" t="str">
        <f t="shared" ca="1" si="575"/>
        <v/>
      </c>
      <c r="BF286" s="289">
        <f t="shared" ca="1" si="472"/>
        <v>2</v>
      </c>
      <c r="BG286" s="302">
        <f t="shared" ca="1" si="473"/>
        <v>40</v>
      </c>
      <c r="BH286" s="289">
        <f t="shared" ca="1" si="474"/>
        <v>7</v>
      </c>
      <c r="BI286" s="289" t="str">
        <f t="shared" ca="1" si="475"/>
        <v/>
      </c>
      <c r="BJ286" s="289" t="str">
        <f t="shared" ca="1" si="476"/>
        <v/>
      </c>
      <c r="BK286" s="289" t="str">
        <f t="shared" ca="1" si="477"/>
        <v/>
      </c>
      <c r="BL286" s="289" t="str">
        <f t="shared" ca="1" si="478"/>
        <v/>
      </c>
      <c r="BM286" s="289" t="str">
        <f t="shared" ca="1" si="479"/>
        <v/>
      </c>
      <c r="BN286" s="289" t="str">
        <f t="shared" ca="1" si="480"/>
        <v/>
      </c>
      <c r="BO286" s="289">
        <f t="shared" ca="1" si="481"/>
        <v>1</v>
      </c>
      <c r="BP286" s="289"/>
      <c r="BQ286" s="83">
        <f t="shared" ca="1" si="537"/>
        <v>7</v>
      </c>
      <c r="BR286" s="82">
        <f t="shared" ca="1" si="538"/>
        <v>34</v>
      </c>
      <c r="BS286" s="83">
        <f t="shared" ca="1" si="539"/>
        <v>267</v>
      </c>
      <c r="BT286" s="52" t="str">
        <f t="shared" ca="1" si="535"/>
        <v>A276</v>
      </c>
      <c r="BU286" s="51"/>
      <c r="BV286" s="52" t="str">
        <f t="shared" ca="1" si="536"/>
        <v>A279</v>
      </c>
      <c r="BW286" s="84">
        <f ca="1">VLOOKUP($BK$6,INDIRECT($BT286):$BP$861,2,FALSE)</f>
        <v>271</v>
      </c>
      <c r="BX286" s="79" t="str">
        <f t="shared" ca="1" si="515"/>
        <v>Prometheus Neopolitan</v>
      </c>
      <c r="BY286" s="78" t="str">
        <f t="shared" ca="1" si="516"/>
        <v>Eb</v>
      </c>
      <c r="BZ286" s="78" t="str">
        <f t="shared" ca="1" si="517"/>
        <v>Eb</v>
      </c>
      <c r="CA286" s="78" t="str">
        <f t="shared" ca="1" si="518"/>
        <v>E</v>
      </c>
      <c r="CB286" s="78" t="str">
        <f t="shared" ca="1" si="519"/>
        <v>G</v>
      </c>
      <c r="CC286" s="78" t="str">
        <f t="shared" ca="1" si="520"/>
        <v>A</v>
      </c>
      <c r="CD286" s="78" t="str">
        <f t="shared" ca="1" si="521"/>
        <v>C</v>
      </c>
      <c r="CE286" s="78" t="str">
        <f t="shared" ca="1" si="522"/>
        <v>Db</v>
      </c>
      <c r="CF286" s="78" t="str">
        <f t="shared" ca="1" si="523"/>
        <v/>
      </c>
      <c r="CG286" s="78" t="str">
        <f t="shared" ca="1" si="524"/>
        <v/>
      </c>
      <c r="CH286" s="79" t="str">
        <f t="shared" ca="1" si="525"/>
        <v>Eb6 -or- *C min</v>
      </c>
      <c r="CI286" s="79" t="str">
        <f t="shared" ca="1" si="526"/>
        <v>*A maj</v>
      </c>
      <c r="CJ286" s="79" t="str">
        <f t="shared" ca="1" si="527"/>
        <v>*C min</v>
      </c>
      <c r="CK286" s="79" t="str">
        <f t="shared" ca="1" si="528"/>
        <v>A maj</v>
      </c>
      <c r="CL286" s="79" t="str">
        <f t="shared" ca="1" si="529"/>
        <v>C min</v>
      </c>
      <c r="CM286" s="79" t="str">
        <f t="shared" ca="1" si="530"/>
        <v>*A maj</v>
      </c>
      <c r="CN286" s="79" t="str">
        <f t="shared" ca="1" si="531"/>
        <v/>
      </c>
      <c r="CO286" s="79" t="str">
        <f t="shared" ca="1" si="532"/>
        <v/>
      </c>
      <c r="CP286" s="80">
        <f t="shared" ca="1" si="533"/>
        <v>33.333333333333329</v>
      </c>
      <c r="CQ286" s="78">
        <f t="shared" ca="1" si="534"/>
        <v>7</v>
      </c>
      <c r="DA286" s="81">
        <f t="shared" ca="1" si="576"/>
        <v>7</v>
      </c>
      <c r="DB286" s="82">
        <f t="shared" ca="1" si="577"/>
        <v>71</v>
      </c>
      <c r="DC286" s="83">
        <f t="shared" ca="1" si="578"/>
        <v>563</v>
      </c>
      <c r="DD286" s="52" t="str">
        <f t="shared" ca="1" si="573"/>
        <v>A572</v>
      </c>
      <c r="DE286" s="51"/>
      <c r="DF286" s="52" t="str">
        <f t="shared" ca="1" si="574"/>
        <v>A572</v>
      </c>
      <c r="DG286" s="84">
        <f ca="1">VLOOKUP($BK$6,INDIRECT($BT323):$BP$861,2,FALSE)</f>
        <v>564</v>
      </c>
      <c r="DH286" s="79" t="str">
        <f t="shared" ca="1" si="553"/>
        <v>Hirajoshi</v>
      </c>
      <c r="DI286" s="78" t="str">
        <f t="shared" ca="1" si="554"/>
        <v>G</v>
      </c>
      <c r="DJ286" s="78" t="str">
        <f t="shared" ca="1" si="555"/>
        <v>G</v>
      </c>
      <c r="DK286" s="78" t="str">
        <f t="shared" ca="1" si="556"/>
        <v>A</v>
      </c>
      <c r="DL286" s="78" t="str">
        <f t="shared" ca="1" si="557"/>
        <v>Bb</v>
      </c>
      <c r="DM286" s="78" t="str">
        <f t="shared" ca="1" si="558"/>
        <v>D</v>
      </c>
      <c r="DN286" s="78" t="str">
        <f t="shared" ca="1" si="559"/>
        <v>Eb</v>
      </c>
      <c r="DO286" s="78" t="str">
        <f t="shared" ca="1" si="560"/>
        <v/>
      </c>
      <c r="DP286" s="78" t="str">
        <f t="shared" ca="1" si="561"/>
        <v/>
      </c>
      <c r="DQ286" s="78" t="str">
        <f t="shared" ca="1" si="562"/>
        <v/>
      </c>
      <c r="DR286" s="79" t="str">
        <f t="shared" ca="1" si="563"/>
        <v>*Eb maj</v>
      </c>
      <c r="DS286" s="79" t="str">
        <f t="shared" ca="1" si="564"/>
        <v>A sus4/7</v>
      </c>
      <c r="DT286" s="79" t="str">
        <f t="shared" ca="1" si="565"/>
        <v>Bb sus4/M7</v>
      </c>
      <c r="DU286" s="79" t="str">
        <f t="shared" ca="1" si="566"/>
        <v>*G min</v>
      </c>
      <c r="DV286" s="79" t="str">
        <f t="shared" ca="1" si="567"/>
        <v>Eb sus4/7</v>
      </c>
      <c r="DW286" s="79" t="str">
        <f t="shared" ca="1" si="568"/>
        <v/>
      </c>
      <c r="DX286" s="79" t="str">
        <f t="shared" ca="1" si="569"/>
        <v/>
      </c>
      <c r="DY286" s="79" t="str">
        <f t="shared" ca="1" si="570"/>
        <v/>
      </c>
      <c r="DZ286" s="80">
        <f t="shared" ca="1" si="571"/>
        <v>40</v>
      </c>
      <c r="EA286" s="78">
        <f t="shared" ca="1" si="572"/>
        <v>7</v>
      </c>
    </row>
    <row r="287" spans="1:131" s="85" customFormat="1" ht="16.2" thickBot="1" x14ac:dyDescent="0.35">
      <c r="A287" s="289">
        <f t="shared" ca="1" si="540"/>
        <v>7</v>
      </c>
      <c r="B287" s="309">
        <f t="shared" si="551"/>
        <v>279</v>
      </c>
      <c r="C287" s="310" t="s">
        <v>53</v>
      </c>
      <c r="D287" s="309" t="s">
        <v>2</v>
      </c>
      <c r="E287" s="309">
        <v>5</v>
      </c>
      <c r="F287" s="311">
        <v>2</v>
      </c>
      <c r="G287" s="311">
        <v>3</v>
      </c>
      <c r="H287" s="311">
        <v>2</v>
      </c>
      <c r="I287" s="311">
        <v>3</v>
      </c>
      <c r="J287" s="311">
        <v>2</v>
      </c>
      <c r="K287" s="311"/>
      <c r="L287" s="311"/>
      <c r="M287" s="311"/>
      <c r="N287" s="311">
        <f>SUM($F287:G287)</f>
        <v>5</v>
      </c>
      <c r="O287" s="311">
        <f>SUM($F287:H287)</f>
        <v>7</v>
      </c>
      <c r="P287" s="311">
        <f>SUM($F287:I287)</f>
        <v>10</v>
      </c>
      <c r="Q287" s="311">
        <f>SUM($F287:J287)</f>
        <v>12</v>
      </c>
      <c r="R287" s="311"/>
      <c r="S287" s="311"/>
      <c r="T287" s="311"/>
      <c r="U287" s="310"/>
      <c r="V287" s="309" t="str">
        <f t="shared" si="463"/>
        <v>Eb</v>
      </c>
      <c r="W287" s="309" t="str">
        <f t="shared" ca="1" si="464"/>
        <v>F</v>
      </c>
      <c r="X287" s="309" t="str">
        <f t="shared" ca="1" si="542"/>
        <v>Ab</v>
      </c>
      <c r="Y287" s="309" t="str">
        <f t="shared" ca="1" si="543"/>
        <v>Bb</v>
      </c>
      <c r="Z287" s="309" t="str">
        <f t="shared" ca="1" si="544"/>
        <v>Db</v>
      </c>
      <c r="AA287" s="309"/>
      <c r="AB287" s="309"/>
      <c r="AC287" s="309"/>
      <c r="AD287" s="310">
        <f t="shared" si="471"/>
        <v>167</v>
      </c>
      <c r="AE287" s="310">
        <f t="shared" ca="1" si="548"/>
        <v>70</v>
      </c>
      <c r="AF287" s="310">
        <f t="shared" ca="1" si="549"/>
        <v>163</v>
      </c>
      <c r="AG287" s="310">
        <f t="shared" ref="AG287:AG292" ca="1" si="580">IF(LEN(Y287)=1,_xlfn.UNICODE(Y287),_xlfn.UNICODE(Y287)+_xlfn.UNICODE("b"))</f>
        <v>164</v>
      </c>
      <c r="AH287" s="310">
        <f ca="1">IF(LEN(Z287)=1,_xlfn.UNICODE(Z287),_xlfn.UNICODE(Z287)+_xlfn.UNICODE("b"))</f>
        <v>166</v>
      </c>
      <c r="AI287" s="310"/>
      <c r="AJ287" s="310"/>
      <c r="AK287" s="310"/>
      <c r="AL287" s="294" t="str">
        <f>_xlfn.CONCAT(V287," sus4/7")</f>
        <v>Eb sus4/7</v>
      </c>
      <c r="AM287" s="294" t="str">
        <f ca="1">_xlfn.CONCAT(W287," sus4/7")</f>
        <v>F sus4/7</v>
      </c>
      <c r="AN287" s="294" t="str">
        <f ca="1">_xlfn.CONCAT(X287," sus4")</f>
        <v>Ab sus4</v>
      </c>
      <c r="AO287" s="294" t="str">
        <f ca="1">_xlfn.CONCAT(Y287," sus4/7")</f>
        <v>Bb sus4/7</v>
      </c>
      <c r="AP287" s="301" t="str">
        <f ca="1">_xlfn.CONCAT("*",Y287," min")</f>
        <v>*Bb min</v>
      </c>
      <c r="AQ287" s="294"/>
      <c r="AR287" s="294"/>
      <c r="AS287" s="294"/>
      <c r="AT287" s="294" t="str">
        <f t="shared" ca="1" si="579"/>
        <v/>
      </c>
      <c r="AU287" s="294" t="str">
        <f t="shared" ca="1" si="575"/>
        <v/>
      </c>
      <c r="AV287" s="294" t="str">
        <f t="shared" ca="1" si="575"/>
        <v/>
      </c>
      <c r="AW287" s="294">
        <f t="shared" si="575"/>
        <v>1</v>
      </c>
      <c r="AX287" s="294" t="str">
        <f t="shared" ca="1" si="575"/>
        <v/>
      </c>
      <c r="AY287" s="294">
        <f t="shared" ca="1" si="575"/>
        <v>1</v>
      </c>
      <c r="AZ287" s="294" t="str">
        <f t="shared" ca="1" si="575"/>
        <v/>
      </c>
      <c r="BA287" s="294" t="str">
        <f t="shared" ca="1" si="575"/>
        <v/>
      </c>
      <c r="BB287" s="294" t="str">
        <f t="shared" ca="1" si="575"/>
        <v/>
      </c>
      <c r="BC287" s="294" t="str">
        <f t="shared" ca="1" si="575"/>
        <v/>
      </c>
      <c r="BD287" s="294" t="str">
        <f t="shared" ca="1" si="575"/>
        <v/>
      </c>
      <c r="BE287" s="294" t="str">
        <f t="shared" ca="1" si="575"/>
        <v/>
      </c>
      <c r="BF287" s="289">
        <f t="shared" ca="1" si="472"/>
        <v>2</v>
      </c>
      <c r="BG287" s="302">
        <f t="shared" ca="1" si="473"/>
        <v>40</v>
      </c>
      <c r="BH287" s="289">
        <f t="shared" ca="1" si="474"/>
        <v>7</v>
      </c>
      <c r="BI287" s="289" t="str">
        <f t="shared" ca="1" si="475"/>
        <v/>
      </c>
      <c r="BJ287" s="289" t="str">
        <f t="shared" ca="1" si="476"/>
        <v/>
      </c>
      <c r="BK287" s="289" t="str">
        <f t="shared" ca="1" si="477"/>
        <v/>
      </c>
      <c r="BL287" s="289" t="str">
        <f t="shared" ca="1" si="478"/>
        <v/>
      </c>
      <c r="BM287" s="289" t="str">
        <f t="shared" ca="1" si="479"/>
        <v/>
      </c>
      <c r="BN287" s="289" t="str">
        <f t="shared" ca="1" si="480"/>
        <v/>
      </c>
      <c r="BO287" s="289">
        <f t="shared" ca="1" si="481"/>
        <v>1</v>
      </c>
      <c r="BP287" s="289"/>
      <c r="BQ287" s="83">
        <f t="shared" ca="1" si="537"/>
        <v>7</v>
      </c>
      <c r="BR287" s="82">
        <f t="shared" ca="1" si="538"/>
        <v>35</v>
      </c>
      <c r="BS287" s="83">
        <f t="shared" ca="1" si="539"/>
        <v>271</v>
      </c>
      <c r="BT287" s="52" t="str">
        <f t="shared" ca="1" si="535"/>
        <v>A280</v>
      </c>
      <c r="BU287" s="51"/>
      <c r="BV287" s="52" t="str">
        <f t="shared" ca="1" si="536"/>
        <v>A286</v>
      </c>
      <c r="BW287" s="84">
        <f ca="1">VLOOKUP($BK$6,INDIRECT($BT287):$BP$861,2,FALSE)</f>
        <v>278</v>
      </c>
      <c r="BX287" s="79" t="str">
        <f t="shared" ca="1" si="515"/>
        <v>Chinese</v>
      </c>
      <c r="BY287" s="78" t="str">
        <f t="shared" ca="1" si="516"/>
        <v>Eb</v>
      </c>
      <c r="BZ287" s="78" t="str">
        <f t="shared" ca="1" si="517"/>
        <v>Eb</v>
      </c>
      <c r="CA287" s="78" t="str">
        <f t="shared" ca="1" si="518"/>
        <v>G</v>
      </c>
      <c r="CB287" s="78" t="str">
        <f t="shared" ca="1" si="519"/>
        <v>A</v>
      </c>
      <c r="CC287" s="78" t="str">
        <f t="shared" ca="1" si="520"/>
        <v>Bb</v>
      </c>
      <c r="CD287" s="78" t="str">
        <f t="shared" ca="1" si="521"/>
        <v>D</v>
      </c>
      <c r="CE287" s="78" t="str">
        <f t="shared" ca="1" si="522"/>
        <v/>
      </c>
      <c r="CF287" s="78" t="str">
        <f t="shared" ca="1" si="523"/>
        <v/>
      </c>
      <c r="CG287" s="78" t="str">
        <f t="shared" ca="1" si="524"/>
        <v/>
      </c>
      <c r="CH287" s="79" t="str">
        <f t="shared" ca="1" si="525"/>
        <v>*D sus b2</v>
      </c>
      <c r="CI287" s="79" t="str">
        <f t="shared" ca="1" si="526"/>
        <v>*Eb maj</v>
      </c>
      <c r="CJ287" s="79" t="str">
        <f t="shared" ca="1" si="527"/>
        <v>A sus4/7</v>
      </c>
      <c r="CK287" s="79" t="str">
        <f t="shared" ca="1" si="528"/>
        <v>*Eb sus4/M7</v>
      </c>
      <c r="CL287" s="79" t="str">
        <f t="shared" ca="1" si="529"/>
        <v>*G min</v>
      </c>
      <c r="CM287" s="79" t="str">
        <f t="shared" ca="1" si="530"/>
        <v/>
      </c>
      <c r="CN287" s="79" t="str">
        <f t="shared" ca="1" si="531"/>
        <v/>
      </c>
      <c r="CO287" s="79" t="str">
        <f t="shared" ca="1" si="532"/>
        <v/>
      </c>
      <c r="CP287" s="80">
        <f t="shared" ca="1" si="533"/>
        <v>40</v>
      </c>
      <c r="CQ287" s="78">
        <f t="shared" ca="1" si="534"/>
        <v>7</v>
      </c>
      <c r="DA287" s="81">
        <f t="shared" ca="1" si="576"/>
        <v>7</v>
      </c>
      <c r="DB287" s="82">
        <f t="shared" ca="1" si="577"/>
        <v>72</v>
      </c>
      <c r="DC287" s="83">
        <f t="shared" ca="1" si="578"/>
        <v>564</v>
      </c>
      <c r="DD287" s="52" t="str">
        <f t="shared" ca="1" si="573"/>
        <v>A573</v>
      </c>
      <c r="DE287" s="51"/>
      <c r="DF287" s="52" t="str">
        <f t="shared" ca="1" si="574"/>
        <v>A573</v>
      </c>
      <c r="DG287" s="84">
        <f ca="1">VLOOKUP($BK$6,INDIRECT($BT324):$BP$861,2,FALSE)</f>
        <v>565</v>
      </c>
      <c r="DH287" s="79" t="str">
        <f t="shared" ca="1" si="553"/>
        <v>Indian</v>
      </c>
      <c r="DI287" s="78" t="str">
        <f t="shared" ca="1" si="554"/>
        <v>G</v>
      </c>
      <c r="DJ287" s="78" t="str">
        <f t="shared" ca="1" si="555"/>
        <v>G</v>
      </c>
      <c r="DK287" s="78" t="str">
        <f t="shared" ca="1" si="556"/>
        <v>B</v>
      </c>
      <c r="DL287" s="78" t="str">
        <f t="shared" ca="1" si="557"/>
        <v>C</v>
      </c>
      <c r="DM287" s="78" t="str">
        <f t="shared" ca="1" si="558"/>
        <v>D</v>
      </c>
      <c r="DN287" s="78" t="str">
        <f t="shared" ca="1" si="559"/>
        <v>F</v>
      </c>
      <c r="DO287" s="78" t="str">
        <f t="shared" ca="1" si="560"/>
        <v/>
      </c>
      <c r="DP287" s="78" t="str">
        <f t="shared" ca="1" si="561"/>
        <v/>
      </c>
      <c r="DQ287" s="78" t="str">
        <f t="shared" ca="1" si="562"/>
        <v/>
      </c>
      <c r="DR287" s="79" t="str">
        <f t="shared" ca="1" si="563"/>
        <v>G sus4/7</v>
      </c>
      <c r="DS287" s="79" t="str">
        <f t="shared" ca="1" si="564"/>
        <v>*G maj</v>
      </c>
      <c r="DT287" s="79" t="str">
        <f t="shared" ca="1" si="565"/>
        <v>C sus4/M7</v>
      </c>
      <c r="DU287" s="79" t="str">
        <f t="shared" ca="1" si="566"/>
        <v>D sus4/7</v>
      </c>
      <c r="DV287" s="79" t="str">
        <f t="shared" ca="1" si="567"/>
        <v>*B dim</v>
      </c>
      <c r="DW287" s="79" t="str">
        <f t="shared" ca="1" si="568"/>
        <v/>
      </c>
      <c r="DX287" s="79" t="str">
        <f t="shared" ca="1" si="569"/>
        <v/>
      </c>
      <c r="DY287" s="79" t="str">
        <f t="shared" ca="1" si="570"/>
        <v/>
      </c>
      <c r="DZ287" s="80">
        <f t="shared" ca="1" si="571"/>
        <v>40</v>
      </c>
      <c r="EA287" s="78">
        <f t="shared" ca="1" si="572"/>
        <v>7</v>
      </c>
    </row>
    <row r="288" spans="1:131" s="85" customFormat="1" ht="16.2" thickBot="1" x14ac:dyDescent="0.35">
      <c r="A288" s="289">
        <f t="shared" ca="1" si="540"/>
        <v>7</v>
      </c>
      <c r="B288" s="309">
        <f t="shared" si="551"/>
        <v>280</v>
      </c>
      <c r="C288" s="310" t="s">
        <v>54</v>
      </c>
      <c r="D288" s="309" t="s">
        <v>2</v>
      </c>
      <c r="E288" s="309">
        <v>5</v>
      </c>
      <c r="F288" s="311">
        <v>2</v>
      </c>
      <c r="G288" s="311">
        <v>1</v>
      </c>
      <c r="H288" s="311">
        <v>4</v>
      </c>
      <c r="I288" s="311">
        <v>1</v>
      </c>
      <c r="J288" s="311">
        <v>4</v>
      </c>
      <c r="K288" s="311"/>
      <c r="L288" s="311"/>
      <c r="M288" s="311"/>
      <c r="N288" s="311">
        <f>SUM($F288:G288)</f>
        <v>3</v>
      </c>
      <c r="O288" s="311">
        <f>SUM($F288:H288)</f>
        <v>7</v>
      </c>
      <c r="P288" s="311">
        <f>SUM($F288:I288)</f>
        <v>8</v>
      </c>
      <c r="Q288" s="311">
        <f>SUM($F288:J288)</f>
        <v>12</v>
      </c>
      <c r="R288" s="311"/>
      <c r="S288" s="311"/>
      <c r="T288" s="311"/>
      <c r="U288" s="310"/>
      <c r="V288" s="309" t="str">
        <f t="shared" ref="V288:V293" si="581">$G$6</f>
        <v>Eb</v>
      </c>
      <c r="W288" s="309" t="str">
        <f t="shared" ref="W288:W293" ca="1" si="582">OFFSET($G$6,0,$F288,1,1)</f>
        <v>F</v>
      </c>
      <c r="X288" s="309" t="str">
        <f t="shared" ca="1" si="542"/>
        <v>Gb</v>
      </c>
      <c r="Y288" s="309" t="str">
        <f t="shared" ca="1" si="543"/>
        <v>Bb</v>
      </c>
      <c r="Z288" s="309" t="str">
        <f t="shared" ca="1" si="544"/>
        <v>B</v>
      </c>
      <c r="AA288" s="309"/>
      <c r="AB288" s="309"/>
      <c r="AC288" s="309"/>
      <c r="AD288" s="310">
        <f t="shared" ref="AD288:AD293" si="583">IF(LEN(V288)=1,_xlfn.UNICODE(V288),_xlfn.UNICODE(V288)+_xlfn.UNICODE("b"))</f>
        <v>167</v>
      </c>
      <c r="AE288" s="310">
        <f t="shared" ca="1" si="548"/>
        <v>70</v>
      </c>
      <c r="AF288" s="310">
        <f t="shared" ca="1" si="549"/>
        <v>169</v>
      </c>
      <c r="AG288" s="310">
        <f t="shared" ca="1" si="580"/>
        <v>164</v>
      </c>
      <c r="AH288" s="310">
        <f ca="1">IF(LEN(Z288)=1,_xlfn.UNICODE(Z288),_xlfn.UNICODE(Z288)+_xlfn.UNICODE("b"))</f>
        <v>66</v>
      </c>
      <c r="AI288" s="310"/>
      <c r="AJ288" s="310"/>
      <c r="AK288" s="310"/>
      <c r="AL288" s="301" t="str">
        <f ca="1">_xlfn.CONCAT("*",Z288," maj")</f>
        <v>*B maj</v>
      </c>
      <c r="AM288" s="294" t="str">
        <f ca="1">_xlfn.CONCAT(W288," sus4/7")</f>
        <v>F sus4/7</v>
      </c>
      <c r="AN288" s="294" t="str">
        <f ca="1">_xlfn.CONCAT(X288," sus4/M7")</f>
        <v>Gb sus4/M7</v>
      </c>
      <c r="AO288" s="301" t="str">
        <f>_xlfn.CONCAT("*", V288," min")</f>
        <v>*Eb min</v>
      </c>
      <c r="AP288" s="294" t="str">
        <f ca="1">_xlfn.CONCAT(Z288," sus4/7")</f>
        <v>B sus4/7</v>
      </c>
      <c r="AQ288" s="294"/>
      <c r="AR288" s="294"/>
      <c r="AS288" s="294"/>
      <c r="AT288" s="294" t="str">
        <f t="shared" ca="1" si="579"/>
        <v/>
      </c>
      <c r="AU288" s="294" t="str">
        <f t="shared" ca="1" si="575"/>
        <v/>
      </c>
      <c r="AV288" s="294" t="str">
        <f t="shared" ca="1" si="575"/>
        <v/>
      </c>
      <c r="AW288" s="294">
        <f t="shared" si="575"/>
        <v>1</v>
      </c>
      <c r="AX288" s="294" t="str">
        <f t="shared" ca="1" si="575"/>
        <v/>
      </c>
      <c r="AY288" s="294">
        <f t="shared" ca="1" si="575"/>
        <v>1</v>
      </c>
      <c r="AZ288" s="294" t="str">
        <f t="shared" ca="1" si="575"/>
        <v/>
      </c>
      <c r="BA288" s="294" t="str">
        <f t="shared" ca="1" si="575"/>
        <v/>
      </c>
      <c r="BB288" s="294" t="str">
        <f t="shared" ca="1" si="575"/>
        <v/>
      </c>
      <c r="BC288" s="294" t="str">
        <f t="shared" ca="1" si="575"/>
        <v/>
      </c>
      <c r="BD288" s="294" t="str">
        <f t="shared" ca="1" si="575"/>
        <v/>
      </c>
      <c r="BE288" s="294" t="str">
        <f t="shared" ca="1" si="575"/>
        <v/>
      </c>
      <c r="BF288" s="289">
        <f t="shared" ref="BF288:BF293" ca="1" si="584">COUNT(AT288:BE288)</f>
        <v>2</v>
      </c>
      <c r="BG288" s="302">
        <f t="shared" ref="BG288:BG293" ca="1" si="585">BF288/E288*100</f>
        <v>40</v>
      </c>
      <c r="BH288" s="289">
        <f t="shared" ref="BH288:BH293" ca="1" si="586">IF(AND(BG288&lt;=100,BG288&gt;90),1,IF(AND(BG288&lt;=90,BG288&gt;80),2,IF(AND(BG288&lt;=80,BG288&gt;70),3,IF(AND(BG288&lt;=70,BG288&gt;60),4,IF(AND(BG288&lt;=60,BG288&gt;50),5,IF(AND(BG288&lt;=50,BG288&gt;40),6,IF(AND(BG288&lt;=40,BG288&gt;30),7,"")))))))</f>
        <v>7</v>
      </c>
      <c r="BI288" s="289" t="str">
        <f t="shared" ref="BI288:BI293" ca="1" si="587">IF($BH288=1,1,"")</f>
        <v/>
      </c>
      <c r="BJ288" s="289" t="str">
        <f t="shared" ref="BJ288:BJ293" ca="1" si="588">IF($BH288=2,1,"")</f>
        <v/>
      </c>
      <c r="BK288" s="289" t="str">
        <f t="shared" ref="BK288:BK293" ca="1" si="589">IF($BH288=3,1,"")</f>
        <v/>
      </c>
      <c r="BL288" s="289" t="str">
        <f t="shared" ref="BL288:BL293" ca="1" si="590">IF($BH288=4,1,"")</f>
        <v/>
      </c>
      <c r="BM288" s="289" t="str">
        <f t="shared" ref="BM288:BM293" ca="1" si="591">IF($BH288=5,1,"")</f>
        <v/>
      </c>
      <c r="BN288" s="289" t="str">
        <f t="shared" ref="BN288:BN293" ca="1" si="592">IF($BH288=6,1,"")</f>
        <v/>
      </c>
      <c r="BO288" s="289">
        <f t="shared" ref="BO288:BO293" ca="1" si="593">IF($BH288=7,1,"")</f>
        <v>1</v>
      </c>
      <c r="BP288" s="289"/>
      <c r="BQ288" s="83">
        <f t="shared" ca="1" si="537"/>
        <v>7</v>
      </c>
      <c r="BR288" s="82">
        <f t="shared" ca="1" si="538"/>
        <v>36</v>
      </c>
      <c r="BS288" s="83">
        <f t="shared" ca="1" si="539"/>
        <v>278</v>
      </c>
      <c r="BT288" s="52" t="str">
        <f t="shared" ca="1" si="535"/>
        <v>A287</v>
      </c>
      <c r="BU288" s="51"/>
      <c r="BV288" s="52" t="str">
        <f t="shared" ca="1" si="536"/>
        <v>A287</v>
      </c>
      <c r="BW288" s="84">
        <f ca="1">VLOOKUP($BK$6,INDIRECT($BT288):$BP$861,2,FALSE)</f>
        <v>279</v>
      </c>
      <c r="BX288" s="79" t="str">
        <f t="shared" ca="1" si="515"/>
        <v>Egyptian</v>
      </c>
      <c r="BY288" s="78" t="str">
        <f t="shared" ca="1" si="516"/>
        <v>Eb</v>
      </c>
      <c r="BZ288" s="78" t="str">
        <f t="shared" ca="1" si="517"/>
        <v>Eb</v>
      </c>
      <c r="CA288" s="78" t="str">
        <f t="shared" ca="1" si="518"/>
        <v>F</v>
      </c>
      <c r="CB288" s="78" t="str">
        <f t="shared" ca="1" si="519"/>
        <v>Ab</v>
      </c>
      <c r="CC288" s="78" t="str">
        <f t="shared" ca="1" si="520"/>
        <v>Bb</v>
      </c>
      <c r="CD288" s="78" t="str">
        <f t="shared" ca="1" si="521"/>
        <v>Db</v>
      </c>
      <c r="CE288" s="78" t="str">
        <f t="shared" ca="1" si="522"/>
        <v/>
      </c>
      <c r="CF288" s="78" t="str">
        <f t="shared" ca="1" si="523"/>
        <v/>
      </c>
      <c r="CG288" s="78" t="str">
        <f t="shared" ca="1" si="524"/>
        <v/>
      </c>
      <c r="CH288" s="79" t="str">
        <f t="shared" ca="1" si="525"/>
        <v>Eb sus4/7</v>
      </c>
      <c r="CI288" s="79" t="str">
        <f t="shared" ca="1" si="526"/>
        <v>F sus4/7</v>
      </c>
      <c r="CJ288" s="79" t="str">
        <f t="shared" ca="1" si="527"/>
        <v>Ab sus4</v>
      </c>
      <c r="CK288" s="79" t="str">
        <f t="shared" ca="1" si="528"/>
        <v>Bb sus4/7</v>
      </c>
      <c r="CL288" s="79" t="str">
        <f t="shared" ca="1" si="529"/>
        <v>*Bb min</v>
      </c>
      <c r="CM288" s="79" t="str">
        <f t="shared" ca="1" si="530"/>
        <v/>
      </c>
      <c r="CN288" s="79" t="str">
        <f t="shared" ca="1" si="531"/>
        <v/>
      </c>
      <c r="CO288" s="79" t="str">
        <f t="shared" ca="1" si="532"/>
        <v/>
      </c>
      <c r="CP288" s="80">
        <f t="shared" ca="1" si="533"/>
        <v>40</v>
      </c>
      <c r="CQ288" s="78">
        <f t="shared" ca="1" si="534"/>
        <v>7</v>
      </c>
      <c r="DA288" s="81">
        <f t="shared" ca="1" si="576"/>
        <v>7</v>
      </c>
      <c r="DB288" s="82">
        <f t="shared" ca="1" si="577"/>
        <v>73</v>
      </c>
      <c r="DC288" s="83">
        <f t="shared" ca="1" si="578"/>
        <v>565</v>
      </c>
      <c r="DD288" s="52" t="str">
        <f t="shared" ca="1" si="573"/>
        <v>A574</v>
      </c>
      <c r="DE288" s="51"/>
      <c r="DF288" s="52" t="str">
        <f t="shared" ca="1" si="574"/>
        <v>A578</v>
      </c>
      <c r="DG288" s="84">
        <f ca="1">VLOOKUP($BK$6,INDIRECT($BT325):$BP$861,2,FALSE)</f>
        <v>570</v>
      </c>
      <c r="DH288" s="79" t="str">
        <f t="shared" ca="1" si="553"/>
        <v>Bebop Dominant</v>
      </c>
      <c r="DI288" s="78" t="str">
        <f t="shared" ca="1" si="554"/>
        <v>Ab</v>
      </c>
      <c r="DJ288" s="78" t="str">
        <f t="shared" ca="1" si="555"/>
        <v>Ab</v>
      </c>
      <c r="DK288" s="78" t="str">
        <f t="shared" ca="1" si="556"/>
        <v>Bb</v>
      </c>
      <c r="DL288" s="78" t="str">
        <f t="shared" ca="1" si="557"/>
        <v>C</v>
      </c>
      <c r="DM288" s="78" t="str">
        <f t="shared" ca="1" si="558"/>
        <v>Db</v>
      </c>
      <c r="DN288" s="78" t="str">
        <f t="shared" ca="1" si="559"/>
        <v>Eb</v>
      </c>
      <c r="DO288" s="78" t="str">
        <f t="shared" ca="1" si="560"/>
        <v>F</v>
      </c>
      <c r="DP288" s="78" t="str">
        <f t="shared" ca="1" si="561"/>
        <v>Gb</v>
      </c>
      <c r="DQ288" s="78" t="str">
        <f t="shared" ca="1" si="562"/>
        <v>G</v>
      </c>
      <c r="DR288" s="79" t="str">
        <f t="shared" ca="1" si="563"/>
        <v>Ab maj</v>
      </c>
      <c r="DS288" s="79" t="str">
        <f t="shared" ca="1" si="564"/>
        <v>Bb min</v>
      </c>
      <c r="DT288" s="79" t="str">
        <f t="shared" ca="1" si="565"/>
        <v>C dim</v>
      </c>
      <c r="DU288" s="79" t="str">
        <f t="shared" ca="1" si="566"/>
        <v>Db alt</v>
      </c>
      <c r="DV288" s="79" t="str">
        <f t="shared" ca="1" si="567"/>
        <v>*Ab sus7</v>
      </c>
      <c r="DW288" s="79" t="str">
        <f t="shared" ca="1" si="568"/>
        <v>*G min7</v>
      </c>
      <c r="DX288" s="79" t="str">
        <f t="shared" ca="1" si="569"/>
        <v>*Ab7</v>
      </c>
      <c r="DY288" s="79" t="str">
        <f t="shared" ca="1" si="570"/>
        <v>G dim</v>
      </c>
      <c r="DZ288" s="80">
        <f t="shared" ca="1" si="571"/>
        <v>37.5</v>
      </c>
      <c r="EA288" s="78">
        <f t="shared" ca="1" si="572"/>
        <v>7</v>
      </c>
    </row>
    <row r="289" spans="1:131" s="85" customFormat="1" ht="16.2" thickBot="1" x14ac:dyDescent="0.35">
      <c r="A289" s="289">
        <f t="shared" ca="1" si="540"/>
        <v>7</v>
      </c>
      <c r="B289" s="309">
        <f t="shared" si="551"/>
        <v>281</v>
      </c>
      <c r="C289" s="310" t="s">
        <v>55</v>
      </c>
      <c r="D289" s="309" t="s">
        <v>2</v>
      </c>
      <c r="E289" s="309">
        <v>5</v>
      </c>
      <c r="F289" s="311">
        <v>4</v>
      </c>
      <c r="G289" s="311">
        <v>1</v>
      </c>
      <c r="H289" s="311">
        <v>2</v>
      </c>
      <c r="I289" s="311">
        <v>3</v>
      </c>
      <c r="J289" s="311">
        <v>2</v>
      </c>
      <c r="K289" s="311"/>
      <c r="L289" s="311"/>
      <c r="M289" s="311"/>
      <c r="N289" s="311">
        <f>SUM($F289:G289)</f>
        <v>5</v>
      </c>
      <c r="O289" s="311">
        <f>SUM($F289:H289)</f>
        <v>7</v>
      </c>
      <c r="P289" s="311">
        <f>SUM($F289:I289)</f>
        <v>10</v>
      </c>
      <c r="Q289" s="311">
        <f>SUM($F289:J289)</f>
        <v>12</v>
      </c>
      <c r="R289" s="311"/>
      <c r="S289" s="311"/>
      <c r="T289" s="311"/>
      <c r="U289" s="310"/>
      <c r="V289" s="309" t="str">
        <f t="shared" si="581"/>
        <v>Eb</v>
      </c>
      <c r="W289" s="309" t="str">
        <f t="shared" ca="1" si="582"/>
        <v>G</v>
      </c>
      <c r="X289" s="309" t="str">
        <f t="shared" ca="1" si="542"/>
        <v>Ab</v>
      </c>
      <c r="Y289" s="309" t="str">
        <f t="shared" ca="1" si="543"/>
        <v>Bb</v>
      </c>
      <c r="Z289" s="309" t="str">
        <f t="shared" ca="1" si="544"/>
        <v>Db</v>
      </c>
      <c r="AA289" s="309"/>
      <c r="AB289" s="309"/>
      <c r="AC289" s="309"/>
      <c r="AD289" s="310">
        <f t="shared" si="583"/>
        <v>167</v>
      </c>
      <c r="AE289" s="310">
        <f t="shared" ca="1" si="548"/>
        <v>71</v>
      </c>
      <c r="AF289" s="310">
        <f t="shared" ca="1" si="549"/>
        <v>163</v>
      </c>
      <c r="AG289" s="310">
        <f t="shared" ca="1" si="580"/>
        <v>164</v>
      </c>
      <c r="AH289" s="310">
        <f ca="1">IF(LEN(Z289)=1,_xlfn.UNICODE(Z289),_xlfn.UNICODE(Z289)+_xlfn.UNICODE("b"))</f>
        <v>166</v>
      </c>
      <c r="AI289" s="310"/>
      <c r="AJ289" s="310"/>
      <c r="AK289" s="310"/>
      <c r="AL289" s="294" t="str">
        <f>_xlfn.CONCAT(V289," sus4/7")</f>
        <v>Eb sus4/7</v>
      </c>
      <c r="AM289" s="301" t="str">
        <f>_xlfn.CONCAT("*",V289," maj")</f>
        <v>*Eb maj</v>
      </c>
      <c r="AN289" s="294" t="str">
        <f ca="1">_xlfn.CONCAT(X289," sus4/M7")</f>
        <v>Ab sus4/M7</v>
      </c>
      <c r="AO289" s="294" t="str">
        <f ca="1">_xlfn.CONCAT(Y289," sus4/7")</f>
        <v>Bb sus4/7</v>
      </c>
      <c r="AP289" s="301" t="str">
        <f ca="1">_xlfn.CONCAT("*",W289," dim")</f>
        <v>*G dim</v>
      </c>
      <c r="AQ289" s="294"/>
      <c r="AR289" s="294"/>
      <c r="AS289" s="294"/>
      <c r="AT289" s="294" t="str">
        <f t="shared" ca="1" si="579"/>
        <v/>
      </c>
      <c r="AU289" s="294" t="str">
        <f t="shared" ca="1" si="575"/>
        <v/>
      </c>
      <c r="AV289" s="294" t="str">
        <f t="shared" ca="1" si="575"/>
        <v/>
      </c>
      <c r="AW289" s="294">
        <f t="shared" si="575"/>
        <v>1</v>
      </c>
      <c r="AX289" s="294" t="str">
        <f t="shared" ca="1" si="575"/>
        <v/>
      </c>
      <c r="AY289" s="294" t="str">
        <f t="shared" ca="1" si="575"/>
        <v/>
      </c>
      <c r="AZ289" s="294" t="str">
        <f t="shared" ca="1" si="575"/>
        <v/>
      </c>
      <c r="BA289" s="294">
        <f t="shared" ca="1" si="575"/>
        <v>1</v>
      </c>
      <c r="BB289" s="294" t="str">
        <f t="shared" ca="1" si="575"/>
        <v/>
      </c>
      <c r="BC289" s="294" t="str">
        <f t="shared" ca="1" si="575"/>
        <v/>
      </c>
      <c r="BD289" s="294" t="str">
        <f t="shared" ca="1" si="575"/>
        <v/>
      </c>
      <c r="BE289" s="294" t="str">
        <f t="shared" ca="1" si="575"/>
        <v/>
      </c>
      <c r="BF289" s="289">
        <f t="shared" ca="1" si="584"/>
        <v>2</v>
      </c>
      <c r="BG289" s="302">
        <f t="shared" ca="1" si="585"/>
        <v>40</v>
      </c>
      <c r="BH289" s="289">
        <f t="shared" ca="1" si="586"/>
        <v>7</v>
      </c>
      <c r="BI289" s="289" t="str">
        <f t="shared" ca="1" si="587"/>
        <v/>
      </c>
      <c r="BJ289" s="289" t="str">
        <f t="shared" ca="1" si="588"/>
        <v/>
      </c>
      <c r="BK289" s="289" t="str">
        <f t="shared" ca="1" si="589"/>
        <v/>
      </c>
      <c r="BL289" s="289" t="str">
        <f t="shared" ca="1" si="590"/>
        <v/>
      </c>
      <c r="BM289" s="289" t="str">
        <f t="shared" ca="1" si="591"/>
        <v/>
      </c>
      <c r="BN289" s="289" t="str">
        <f t="shared" ca="1" si="592"/>
        <v/>
      </c>
      <c r="BO289" s="289">
        <f t="shared" ca="1" si="593"/>
        <v>1</v>
      </c>
      <c r="BP289" s="289"/>
      <c r="BQ289" s="83">
        <f t="shared" ca="1" si="537"/>
        <v>7</v>
      </c>
      <c r="BR289" s="82">
        <f t="shared" ca="1" si="538"/>
        <v>37</v>
      </c>
      <c r="BS289" s="83">
        <f t="shared" ca="1" si="539"/>
        <v>279</v>
      </c>
      <c r="BT289" s="52" t="str">
        <f t="shared" ca="1" si="535"/>
        <v>A288</v>
      </c>
      <c r="BU289" s="51"/>
      <c r="BV289" s="52" t="str">
        <f t="shared" ca="1" si="536"/>
        <v>A288</v>
      </c>
      <c r="BW289" s="84">
        <f ca="1">VLOOKUP($BK$6,INDIRECT($BT289):$BP$861,2,FALSE)</f>
        <v>280</v>
      </c>
      <c r="BX289" s="79" t="str">
        <f t="shared" ca="1" si="515"/>
        <v>Hirajoshi</v>
      </c>
      <c r="BY289" s="78" t="str">
        <f t="shared" ca="1" si="516"/>
        <v>Eb</v>
      </c>
      <c r="BZ289" s="78" t="str">
        <f t="shared" ca="1" si="517"/>
        <v>Eb</v>
      </c>
      <c r="CA289" s="78" t="str">
        <f t="shared" ca="1" si="518"/>
        <v>F</v>
      </c>
      <c r="CB289" s="78" t="str">
        <f t="shared" ca="1" si="519"/>
        <v>Gb</v>
      </c>
      <c r="CC289" s="78" t="str">
        <f t="shared" ca="1" si="520"/>
        <v>Bb</v>
      </c>
      <c r="CD289" s="78" t="str">
        <f t="shared" ca="1" si="521"/>
        <v>B</v>
      </c>
      <c r="CE289" s="78" t="str">
        <f t="shared" ca="1" si="522"/>
        <v/>
      </c>
      <c r="CF289" s="78" t="str">
        <f t="shared" ca="1" si="523"/>
        <v/>
      </c>
      <c r="CG289" s="78" t="str">
        <f t="shared" ca="1" si="524"/>
        <v/>
      </c>
      <c r="CH289" s="79" t="str">
        <f t="shared" ca="1" si="525"/>
        <v>*B maj</v>
      </c>
      <c r="CI289" s="79" t="str">
        <f t="shared" ca="1" si="526"/>
        <v>F sus4/7</v>
      </c>
      <c r="CJ289" s="79" t="str">
        <f t="shared" ca="1" si="527"/>
        <v>Gb sus4/M7</v>
      </c>
      <c r="CK289" s="79" t="str">
        <f t="shared" ca="1" si="528"/>
        <v>*Eb min</v>
      </c>
      <c r="CL289" s="79" t="str">
        <f t="shared" ca="1" si="529"/>
        <v>B sus4/7</v>
      </c>
      <c r="CM289" s="79" t="str">
        <f t="shared" ca="1" si="530"/>
        <v/>
      </c>
      <c r="CN289" s="79" t="str">
        <f t="shared" ca="1" si="531"/>
        <v/>
      </c>
      <c r="CO289" s="79" t="str">
        <f t="shared" ca="1" si="532"/>
        <v/>
      </c>
      <c r="CP289" s="80">
        <f t="shared" ca="1" si="533"/>
        <v>40</v>
      </c>
      <c r="CQ289" s="78">
        <f t="shared" ca="1" si="534"/>
        <v>7</v>
      </c>
      <c r="DA289" s="81">
        <f t="shared" ca="1" si="576"/>
        <v>7</v>
      </c>
      <c r="DB289" s="82">
        <f t="shared" ca="1" si="577"/>
        <v>74</v>
      </c>
      <c r="DC289" s="83">
        <f t="shared" ca="1" si="578"/>
        <v>570</v>
      </c>
      <c r="DD289" s="52" t="str">
        <f t="shared" ca="1" si="573"/>
        <v>A579</v>
      </c>
      <c r="DE289" s="51"/>
      <c r="DF289" s="52" t="str">
        <f t="shared" ca="1" si="574"/>
        <v>A580</v>
      </c>
      <c r="DG289" s="84">
        <f ca="1">VLOOKUP($BK$6,INDIRECT($BT326):$BP$861,2,FALSE)</f>
        <v>572</v>
      </c>
      <c r="DH289" s="79" t="str">
        <f t="shared" ca="1" si="553"/>
        <v>Bebop Major</v>
      </c>
      <c r="DI289" s="78" t="str">
        <f t="shared" ca="1" si="554"/>
        <v>Ab</v>
      </c>
      <c r="DJ289" s="78" t="str">
        <f t="shared" ca="1" si="555"/>
        <v>Ab</v>
      </c>
      <c r="DK289" s="78" t="str">
        <f t="shared" ca="1" si="556"/>
        <v>Bb</v>
      </c>
      <c r="DL289" s="78" t="str">
        <f t="shared" ca="1" si="557"/>
        <v>C</v>
      </c>
      <c r="DM289" s="78" t="str">
        <f t="shared" ca="1" si="558"/>
        <v>Db</v>
      </c>
      <c r="DN289" s="78" t="str">
        <f t="shared" ca="1" si="559"/>
        <v>Eb</v>
      </c>
      <c r="DO289" s="78" t="str">
        <f t="shared" ca="1" si="560"/>
        <v>E</v>
      </c>
      <c r="DP289" s="78" t="str">
        <f t="shared" ca="1" si="561"/>
        <v>F</v>
      </c>
      <c r="DQ289" s="78" t="str">
        <f t="shared" ca="1" si="562"/>
        <v>G</v>
      </c>
      <c r="DR289" s="79" t="str">
        <f t="shared" ca="1" si="563"/>
        <v>Ab maj</v>
      </c>
      <c r="DS289" s="79" t="str">
        <f t="shared" ca="1" si="564"/>
        <v>Bb dim</v>
      </c>
      <c r="DT289" s="79" t="str">
        <f t="shared" ca="1" si="565"/>
        <v>C min4</v>
      </c>
      <c r="DU289" s="79" t="str">
        <f t="shared" ca="1" si="566"/>
        <v>Db dim</v>
      </c>
      <c r="DV289" s="79" t="str">
        <f t="shared" ca="1" si="567"/>
        <v>Eb sus2/4 - or - *F min7</v>
      </c>
      <c r="DW289" s="79" t="str">
        <f t="shared" ca="1" si="568"/>
        <v>E dim</v>
      </c>
      <c r="DX289" s="79" t="str">
        <f t="shared" ca="1" si="569"/>
        <v>F min</v>
      </c>
      <c r="DY289" s="79" t="str">
        <f t="shared" ca="1" si="570"/>
        <v>G dim</v>
      </c>
      <c r="DZ289" s="80">
        <f t="shared" ca="1" si="571"/>
        <v>37.5</v>
      </c>
      <c r="EA289" s="78">
        <f t="shared" ca="1" si="572"/>
        <v>7</v>
      </c>
    </row>
    <row r="290" spans="1:131" s="85" customFormat="1" ht="16.2" thickBot="1" x14ac:dyDescent="0.35">
      <c r="A290" s="289">
        <f t="shared" ca="1" si="540"/>
        <v>7</v>
      </c>
      <c r="B290" s="309">
        <f t="shared" si="551"/>
        <v>282</v>
      </c>
      <c r="C290" s="310" t="s">
        <v>56</v>
      </c>
      <c r="D290" s="309" t="s">
        <v>2</v>
      </c>
      <c r="E290" s="309">
        <v>5</v>
      </c>
      <c r="F290" s="311">
        <v>2</v>
      </c>
      <c r="G290" s="311">
        <v>1</v>
      </c>
      <c r="H290" s="311">
        <v>4</v>
      </c>
      <c r="I290" s="311">
        <v>2</v>
      </c>
      <c r="J290" s="311">
        <v>3</v>
      </c>
      <c r="K290" s="311"/>
      <c r="L290" s="311"/>
      <c r="M290" s="311"/>
      <c r="N290" s="311">
        <f>SUM($F290:G290)</f>
        <v>3</v>
      </c>
      <c r="O290" s="311">
        <f>SUM($F290:H290)</f>
        <v>7</v>
      </c>
      <c r="P290" s="311">
        <f>SUM($F290:I290)</f>
        <v>9</v>
      </c>
      <c r="Q290" s="311">
        <f>SUM($F290:J290)</f>
        <v>12</v>
      </c>
      <c r="R290" s="311"/>
      <c r="S290" s="311"/>
      <c r="T290" s="311"/>
      <c r="U290" s="310"/>
      <c r="V290" s="309" t="str">
        <f t="shared" si="581"/>
        <v>Eb</v>
      </c>
      <c r="W290" s="309" t="str">
        <f t="shared" ca="1" si="582"/>
        <v>F</v>
      </c>
      <c r="X290" s="309" t="str">
        <f t="shared" ca="1" si="542"/>
        <v>Gb</v>
      </c>
      <c r="Y290" s="309" t="str">
        <f t="shared" ca="1" si="543"/>
        <v>Bb</v>
      </c>
      <c r="Z290" s="309" t="str">
        <f t="shared" ca="1" si="544"/>
        <v>C</v>
      </c>
      <c r="AA290" s="309"/>
      <c r="AB290" s="309"/>
      <c r="AC290" s="309"/>
      <c r="AD290" s="310">
        <f t="shared" si="583"/>
        <v>167</v>
      </c>
      <c r="AE290" s="310">
        <f t="shared" ca="1" si="548"/>
        <v>70</v>
      </c>
      <c r="AF290" s="310">
        <f t="shared" ca="1" si="549"/>
        <v>169</v>
      </c>
      <c r="AG290" s="310">
        <f t="shared" ca="1" si="580"/>
        <v>164</v>
      </c>
      <c r="AH290" s="310">
        <f ca="1">IF(LEN(Z290)=1,_xlfn.UNICODE(Z290),_xlfn.UNICODE(Z290)+_xlfn.UNICODE("b"))</f>
        <v>67</v>
      </c>
      <c r="AI290" s="310"/>
      <c r="AJ290" s="310"/>
      <c r="AK290" s="310"/>
      <c r="AL290" s="301" t="str">
        <f ca="1">_xlfn.CONCAT(V290," min6 -or- *",Z290," dim")</f>
        <v>Eb min6 -or- *C dim</v>
      </c>
      <c r="AM290" s="294" t="str">
        <f ca="1">_xlfn.CONCAT(W290," sus4/7")</f>
        <v>F sus4/7</v>
      </c>
      <c r="AN290" s="301" t="str">
        <f ca="1">_xlfn.CONCAT("*",Z290," dim")</f>
        <v>*C dim</v>
      </c>
      <c r="AO290" s="301" t="str">
        <f>_xlfn.CONCAT("*", V290," min")</f>
        <v>*Eb min</v>
      </c>
      <c r="AP290" s="294" t="str">
        <f ca="1">_xlfn.CONCAT(Z290," sus4/7")</f>
        <v>C sus4/7</v>
      </c>
      <c r="AQ290" s="294"/>
      <c r="AR290" s="294"/>
      <c r="AS290" s="294"/>
      <c r="AT290" s="294" t="str">
        <f t="shared" ca="1" si="579"/>
        <v/>
      </c>
      <c r="AU290" s="294" t="str">
        <f t="shared" ca="1" si="575"/>
        <v/>
      </c>
      <c r="AV290" s="294" t="str">
        <f t="shared" ca="1" si="575"/>
        <v/>
      </c>
      <c r="AW290" s="294">
        <f t="shared" si="575"/>
        <v>1</v>
      </c>
      <c r="AX290" s="294" t="str">
        <f t="shared" ca="1" si="575"/>
        <v/>
      </c>
      <c r="AY290" s="294">
        <f t="shared" ca="1" si="575"/>
        <v>1</v>
      </c>
      <c r="AZ290" s="294" t="str">
        <f t="shared" ca="1" si="575"/>
        <v/>
      </c>
      <c r="BA290" s="294" t="str">
        <f t="shared" ca="1" si="575"/>
        <v/>
      </c>
      <c r="BB290" s="294" t="str">
        <f t="shared" ca="1" si="575"/>
        <v/>
      </c>
      <c r="BC290" s="294" t="str">
        <f t="shared" ca="1" si="575"/>
        <v/>
      </c>
      <c r="BD290" s="294" t="str">
        <f t="shared" ca="1" si="575"/>
        <v/>
      </c>
      <c r="BE290" s="294" t="str">
        <f t="shared" ca="1" si="575"/>
        <v/>
      </c>
      <c r="BF290" s="289">
        <f t="shared" ca="1" si="584"/>
        <v>2</v>
      </c>
      <c r="BG290" s="302">
        <f t="shared" ca="1" si="585"/>
        <v>40</v>
      </c>
      <c r="BH290" s="289">
        <f t="shared" ca="1" si="586"/>
        <v>7</v>
      </c>
      <c r="BI290" s="289" t="str">
        <f t="shared" ca="1" si="587"/>
        <v/>
      </c>
      <c r="BJ290" s="289" t="str">
        <f t="shared" ca="1" si="588"/>
        <v/>
      </c>
      <c r="BK290" s="289" t="str">
        <f t="shared" ca="1" si="589"/>
        <v/>
      </c>
      <c r="BL290" s="289" t="str">
        <f t="shared" ca="1" si="590"/>
        <v/>
      </c>
      <c r="BM290" s="289" t="str">
        <f t="shared" ca="1" si="591"/>
        <v/>
      </c>
      <c r="BN290" s="289" t="str">
        <f t="shared" ca="1" si="592"/>
        <v/>
      </c>
      <c r="BO290" s="289">
        <f t="shared" ca="1" si="593"/>
        <v>1</v>
      </c>
      <c r="BP290" s="289"/>
      <c r="BQ290" s="83">
        <f t="shared" ca="1" si="537"/>
        <v>7</v>
      </c>
      <c r="BR290" s="82">
        <f t="shared" ca="1" si="538"/>
        <v>38</v>
      </c>
      <c r="BS290" s="83">
        <f t="shared" ca="1" si="539"/>
        <v>280</v>
      </c>
      <c r="BT290" s="52" t="str">
        <f t="shared" ca="1" si="535"/>
        <v>A289</v>
      </c>
      <c r="BU290" s="51"/>
      <c r="BV290" s="52" t="str">
        <f t="shared" ca="1" si="536"/>
        <v>A289</v>
      </c>
      <c r="BW290" s="84">
        <f ca="1">VLOOKUP($BK$6,INDIRECT($BT290):$BP$861,2,FALSE)</f>
        <v>281</v>
      </c>
      <c r="BX290" s="79" t="str">
        <f t="shared" ca="1" si="515"/>
        <v>Indian</v>
      </c>
      <c r="BY290" s="78" t="str">
        <f t="shared" ca="1" si="516"/>
        <v>Eb</v>
      </c>
      <c r="BZ290" s="78" t="str">
        <f t="shared" ca="1" si="517"/>
        <v>Eb</v>
      </c>
      <c r="CA290" s="78" t="str">
        <f t="shared" ca="1" si="518"/>
        <v>G</v>
      </c>
      <c r="CB290" s="78" t="str">
        <f t="shared" ca="1" si="519"/>
        <v>Ab</v>
      </c>
      <c r="CC290" s="78" t="str">
        <f t="shared" ca="1" si="520"/>
        <v>Bb</v>
      </c>
      <c r="CD290" s="78" t="str">
        <f t="shared" ca="1" si="521"/>
        <v>Db</v>
      </c>
      <c r="CE290" s="78" t="str">
        <f t="shared" ca="1" si="522"/>
        <v/>
      </c>
      <c r="CF290" s="78" t="str">
        <f t="shared" ca="1" si="523"/>
        <v/>
      </c>
      <c r="CG290" s="78" t="str">
        <f t="shared" ca="1" si="524"/>
        <v/>
      </c>
      <c r="CH290" s="79" t="str">
        <f t="shared" ca="1" si="525"/>
        <v>Eb sus4/7</v>
      </c>
      <c r="CI290" s="79" t="str">
        <f t="shared" ca="1" si="526"/>
        <v>*Eb maj</v>
      </c>
      <c r="CJ290" s="79" t="str">
        <f t="shared" ca="1" si="527"/>
        <v>Ab sus4/M7</v>
      </c>
      <c r="CK290" s="79" t="str">
        <f t="shared" ca="1" si="528"/>
        <v>Bb sus4/7</v>
      </c>
      <c r="CL290" s="79" t="str">
        <f t="shared" ca="1" si="529"/>
        <v>*G dim</v>
      </c>
      <c r="CM290" s="79" t="str">
        <f t="shared" ca="1" si="530"/>
        <v/>
      </c>
      <c r="CN290" s="79" t="str">
        <f t="shared" ca="1" si="531"/>
        <v/>
      </c>
      <c r="CO290" s="79" t="str">
        <f t="shared" ca="1" si="532"/>
        <v/>
      </c>
      <c r="CP290" s="80">
        <f t="shared" ca="1" si="533"/>
        <v>40</v>
      </c>
      <c r="CQ290" s="78">
        <f t="shared" ca="1" si="534"/>
        <v>7</v>
      </c>
      <c r="DA290" s="81">
        <f t="shared" ca="1" si="576"/>
        <v>7</v>
      </c>
      <c r="DB290" s="82">
        <f t="shared" ca="1" si="577"/>
        <v>75</v>
      </c>
      <c r="DC290" s="83">
        <f t="shared" ca="1" si="578"/>
        <v>572</v>
      </c>
      <c r="DD290" s="52" t="str">
        <f t="shared" ca="1" si="573"/>
        <v>A581</v>
      </c>
      <c r="DE290" s="51"/>
      <c r="DF290" s="52" t="str">
        <f t="shared" ca="1" si="574"/>
        <v>A581</v>
      </c>
      <c r="DG290" s="84">
        <f ca="1">VLOOKUP($BK$6,INDIRECT($BT327):$BP$861,2,FALSE)</f>
        <v>573</v>
      </c>
      <c r="DH290" s="79" t="str">
        <f t="shared" ca="1" si="553"/>
        <v>Bebop Melodic Minor</v>
      </c>
      <c r="DI290" s="78" t="str">
        <f t="shared" ca="1" si="554"/>
        <v>Ab</v>
      </c>
      <c r="DJ290" s="78" t="str">
        <f t="shared" ca="1" si="555"/>
        <v>Ab</v>
      </c>
      <c r="DK290" s="78" t="str">
        <f t="shared" ca="1" si="556"/>
        <v>Bb</v>
      </c>
      <c r="DL290" s="78" t="str">
        <f t="shared" ca="1" si="557"/>
        <v>B</v>
      </c>
      <c r="DM290" s="78" t="str">
        <f t="shared" ca="1" si="558"/>
        <v>Db</v>
      </c>
      <c r="DN290" s="78" t="str">
        <f t="shared" ca="1" si="559"/>
        <v>Eb</v>
      </c>
      <c r="DO290" s="78" t="str">
        <f t="shared" ca="1" si="560"/>
        <v>E</v>
      </c>
      <c r="DP290" s="78" t="str">
        <f t="shared" ca="1" si="561"/>
        <v>F</v>
      </c>
      <c r="DQ290" s="78" t="str">
        <f t="shared" ca="1" si="562"/>
        <v>G</v>
      </c>
      <c r="DR290" s="79" t="str">
        <f t="shared" ca="1" si="563"/>
        <v>Ab min</v>
      </c>
      <c r="DS290" s="79" t="str">
        <f t="shared" ca="1" si="564"/>
        <v>Bb dim</v>
      </c>
      <c r="DT290" s="79" t="str">
        <f t="shared" ca="1" si="565"/>
        <v>B alt b</v>
      </c>
      <c r="DU290" s="79" t="str">
        <f t="shared" ca="1" si="566"/>
        <v>Db dim</v>
      </c>
      <c r="DV290" s="79" t="str">
        <f t="shared" ca="1" si="567"/>
        <v>Eb sus2/4 - or - *F min7</v>
      </c>
      <c r="DW290" s="79" t="str">
        <f t="shared" ca="1" si="568"/>
        <v>E dim</v>
      </c>
      <c r="DX290" s="79" t="str">
        <f t="shared" ca="1" si="569"/>
        <v>F dim</v>
      </c>
      <c r="DY290" s="79" t="str">
        <f t="shared" ca="1" si="570"/>
        <v>G dim</v>
      </c>
      <c r="DZ290" s="80">
        <f t="shared" ca="1" si="571"/>
        <v>37.5</v>
      </c>
      <c r="EA290" s="78">
        <f t="shared" ca="1" si="572"/>
        <v>7</v>
      </c>
    </row>
    <row r="291" spans="1:131" s="85" customFormat="1" ht="16.2" thickBot="1" x14ac:dyDescent="0.35">
      <c r="A291" s="289">
        <f t="shared" ca="1" si="540"/>
        <v>7</v>
      </c>
      <c r="B291" s="309">
        <f t="shared" si="551"/>
        <v>283</v>
      </c>
      <c r="C291" s="310" t="s">
        <v>59</v>
      </c>
      <c r="D291" s="309" t="s">
        <v>2</v>
      </c>
      <c r="E291" s="309">
        <v>5</v>
      </c>
      <c r="F291" s="311">
        <v>4</v>
      </c>
      <c r="G291" s="311">
        <v>1</v>
      </c>
      <c r="H291" s="311">
        <v>2</v>
      </c>
      <c r="I291" s="311">
        <v>2</v>
      </c>
      <c r="J291" s="311">
        <v>3</v>
      </c>
      <c r="K291" s="311"/>
      <c r="L291" s="311"/>
      <c r="M291" s="311"/>
      <c r="N291" s="311">
        <f>SUM($F291:G291)</f>
        <v>5</v>
      </c>
      <c r="O291" s="311">
        <f>SUM($F291:H291)</f>
        <v>7</v>
      </c>
      <c r="P291" s="311">
        <f>SUM($F291:I291)</f>
        <v>9</v>
      </c>
      <c r="Q291" s="311">
        <f>SUM($F291:J291)</f>
        <v>12</v>
      </c>
      <c r="R291" s="311"/>
      <c r="S291" s="311"/>
      <c r="T291" s="311"/>
      <c r="U291" s="310"/>
      <c r="V291" s="309" t="str">
        <f t="shared" si="581"/>
        <v>Eb</v>
      </c>
      <c r="W291" s="309" t="str">
        <f t="shared" ca="1" si="582"/>
        <v>G</v>
      </c>
      <c r="X291" s="309" t="str">
        <f t="shared" ca="1" si="542"/>
        <v>Ab</v>
      </c>
      <c r="Y291" s="309" t="str">
        <f t="shared" ca="1" si="543"/>
        <v>Bb</v>
      </c>
      <c r="Z291" s="309" t="str">
        <f t="shared" ca="1" si="544"/>
        <v>C</v>
      </c>
      <c r="AA291" s="309"/>
      <c r="AB291" s="309"/>
      <c r="AC291" s="309"/>
      <c r="AD291" s="310">
        <f t="shared" si="583"/>
        <v>167</v>
      </c>
      <c r="AE291" s="310">
        <f t="shared" ca="1" si="548"/>
        <v>71</v>
      </c>
      <c r="AF291" s="310">
        <f t="shared" ca="1" si="549"/>
        <v>163</v>
      </c>
      <c r="AG291" s="310">
        <f t="shared" ca="1" si="580"/>
        <v>164</v>
      </c>
      <c r="AH291" s="310">
        <f ca="1">IF(LEN(Z291)=1,_xlfn.UNICODE(Z291),_xlfn.UNICODE(Z291)+_xlfn.UNICODE("b"))</f>
        <v>67</v>
      </c>
      <c r="AI291" s="310"/>
      <c r="AJ291" s="310"/>
      <c r="AK291" s="310"/>
      <c r="AL291" s="294" t="str">
        <f>_xlfn.CONCAT(V291," aug")</f>
        <v>Eb aug</v>
      </c>
      <c r="AM291" s="301" t="str">
        <f>_xlfn.CONCAT("*",V291," maj")</f>
        <v>*Eb maj</v>
      </c>
      <c r="AN291" s="294" t="str">
        <f ca="1">_xlfn.CONCAT(X291," maj")</f>
        <v>Ab maj</v>
      </c>
      <c r="AO291" s="294" t="str">
        <f ca="1">_xlfn.CONCAT(Y291," sus4/7")</f>
        <v>Bb sus4/7</v>
      </c>
      <c r="AP291" s="294" t="str">
        <f ca="1">_xlfn.CONCAT(Z291," sus7")</f>
        <v>C sus7</v>
      </c>
      <c r="AQ291" s="294"/>
      <c r="AR291" s="294"/>
      <c r="AS291" s="294"/>
      <c r="AT291" s="294" t="str">
        <f t="shared" ca="1" si="579"/>
        <v/>
      </c>
      <c r="AU291" s="294" t="str">
        <f t="shared" ca="1" si="575"/>
        <v/>
      </c>
      <c r="AV291" s="294" t="str">
        <f t="shared" ca="1" si="575"/>
        <v/>
      </c>
      <c r="AW291" s="294">
        <f t="shared" si="575"/>
        <v>1</v>
      </c>
      <c r="AX291" s="294" t="str">
        <f t="shared" ca="1" si="575"/>
        <v/>
      </c>
      <c r="AY291" s="294" t="str">
        <f t="shared" ca="1" si="575"/>
        <v/>
      </c>
      <c r="AZ291" s="294" t="str">
        <f t="shared" ca="1" si="575"/>
        <v/>
      </c>
      <c r="BA291" s="294">
        <f t="shared" ca="1" si="575"/>
        <v>1</v>
      </c>
      <c r="BB291" s="294" t="str">
        <f t="shared" ca="1" si="575"/>
        <v/>
      </c>
      <c r="BC291" s="294" t="str">
        <f t="shared" ca="1" si="575"/>
        <v/>
      </c>
      <c r="BD291" s="294" t="str">
        <f t="shared" ca="1" si="575"/>
        <v/>
      </c>
      <c r="BE291" s="294" t="str">
        <f t="shared" ca="1" si="575"/>
        <v/>
      </c>
      <c r="BF291" s="289">
        <f t="shared" ca="1" si="584"/>
        <v>2</v>
      </c>
      <c r="BG291" s="302">
        <f t="shared" ca="1" si="585"/>
        <v>40</v>
      </c>
      <c r="BH291" s="289">
        <f t="shared" ca="1" si="586"/>
        <v>7</v>
      </c>
      <c r="BI291" s="289" t="str">
        <f t="shared" ca="1" si="587"/>
        <v/>
      </c>
      <c r="BJ291" s="289" t="str">
        <f t="shared" ca="1" si="588"/>
        <v/>
      </c>
      <c r="BK291" s="289" t="str">
        <f t="shared" ca="1" si="589"/>
        <v/>
      </c>
      <c r="BL291" s="289" t="str">
        <f t="shared" ca="1" si="590"/>
        <v/>
      </c>
      <c r="BM291" s="289" t="str">
        <f t="shared" ca="1" si="591"/>
        <v/>
      </c>
      <c r="BN291" s="289" t="str">
        <f t="shared" ca="1" si="592"/>
        <v/>
      </c>
      <c r="BO291" s="289">
        <f t="shared" ca="1" si="593"/>
        <v>1</v>
      </c>
      <c r="BP291" s="289"/>
      <c r="BQ291" s="83">
        <f t="shared" ca="1" si="537"/>
        <v>7</v>
      </c>
      <c r="BR291" s="82">
        <f t="shared" ca="1" si="538"/>
        <v>39</v>
      </c>
      <c r="BS291" s="83">
        <f t="shared" ca="1" si="539"/>
        <v>281</v>
      </c>
      <c r="BT291" s="52" t="str">
        <f t="shared" ca="1" si="535"/>
        <v>A290</v>
      </c>
      <c r="BU291" s="51"/>
      <c r="BV291" s="52" t="str">
        <f t="shared" ca="1" si="536"/>
        <v>A290</v>
      </c>
      <c r="BW291" s="84">
        <f ca="1">VLOOKUP($BK$6,INDIRECT($BT291):$BP$861,2,FALSE)</f>
        <v>282</v>
      </c>
      <c r="BX291" s="79" t="str">
        <f t="shared" ca="1" si="515"/>
        <v>Kumoi</v>
      </c>
      <c r="BY291" s="78" t="str">
        <f t="shared" ca="1" si="516"/>
        <v>Eb</v>
      </c>
      <c r="BZ291" s="78" t="str">
        <f t="shared" ca="1" si="517"/>
        <v>Eb</v>
      </c>
      <c r="CA291" s="78" t="str">
        <f t="shared" ca="1" si="518"/>
        <v>F</v>
      </c>
      <c r="CB291" s="78" t="str">
        <f t="shared" ca="1" si="519"/>
        <v>Gb</v>
      </c>
      <c r="CC291" s="78" t="str">
        <f t="shared" ca="1" si="520"/>
        <v>Bb</v>
      </c>
      <c r="CD291" s="78" t="str">
        <f t="shared" ca="1" si="521"/>
        <v>C</v>
      </c>
      <c r="CE291" s="78" t="str">
        <f t="shared" ca="1" si="522"/>
        <v/>
      </c>
      <c r="CF291" s="78" t="str">
        <f t="shared" ca="1" si="523"/>
        <v/>
      </c>
      <c r="CG291" s="78" t="str">
        <f t="shared" ca="1" si="524"/>
        <v/>
      </c>
      <c r="CH291" s="79" t="str">
        <f t="shared" ca="1" si="525"/>
        <v>Eb min6 -or- *C dim</v>
      </c>
      <c r="CI291" s="79" t="str">
        <f t="shared" ca="1" si="526"/>
        <v>F sus4/7</v>
      </c>
      <c r="CJ291" s="79" t="str">
        <f t="shared" ca="1" si="527"/>
        <v>*C dim</v>
      </c>
      <c r="CK291" s="79" t="str">
        <f t="shared" ca="1" si="528"/>
        <v>*Eb min</v>
      </c>
      <c r="CL291" s="79" t="str">
        <f t="shared" ca="1" si="529"/>
        <v>C sus4/7</v>
      </c>
      <c r="CM291" s="79" t="str">
        <f t="shared" ca="1" si="530"/>
        <v/>
      </c>
      <c r="CN291" s="79" t="str">
        <f t="shared" ca="1" si="531"/>
        <v/>
      </c>
      <c r="CO291" s="79" t="str">
        <f t="shared" ca="1" si="532"/>
        <v/>
      </c>
      <c r="CP291" s="80">
        <f t="shared" ca="1" si="533"/>
        <v>40</v>
      </c>
      <c r="CQ291" s="78">
        <f t="shared" ca="1" si="534"/>
        <v>7</v>
      </c>
      <c r="DA291" s="81">
        <f t="shared" ca="1" si="576"/>
        <v>7</v>
      </c>
      <c r="DB291" s="82">
        <f t="shared" ca="1" si="577"/>
        <v>76</v>
      </c>
      <c r="DC291" s="83">
        <f t="shared" ca="1" si="578"/>
        <v>573</v>
      </c>
      <c r="DD291" s="52" t="str">
        <f t="shared" ca="1" si="573"/>
        <v>A582</v>
      </c>
      <c r="DE291" s="51"/>
      <c r="DF291" s="52" t="str">
        <f t="shared" ca="1" si="574"/>
        <v>A586</v>
      </c>
      <c r="DG291" s="84">
        <f ca="1">VLOOKUP($BK$6,INDIRECT($BT328):$BP$861,2,FALSE)</f>
        <v>578</v>
      </c>
      <c r="DH291" s="79" t="str">
        <f t="shared" ca="1" si="553"/>
        <v>Ichikosucho</v>
      </c>
      <c r="DI291" s="78" t="str">
        <f t="shared" ca="1" si="554"/>
        <v>Ab</v>
      </c>
      <c r="DJ291" s="78" t="str">
        <f t="shared" ca="1" si="555"/>
        <v>Ab</v>
      </c>
      <c r="DK291" s="78" t="str">
        <f t="shared" ca="1" si="556"/>
        <v>Bb</v>
      </c>
      <c r="DL291" s="78" t="str">
        <f t="shared" ca="1" si="557"/>
        <v>C</v>
      </c>
      <c r="DM291" s="78" t="str">
        <f t="shared" ca="1" si="558"/>
        <v>Db</v>
      </c>
      <c r="DN291" s="78" t="str">
        <f t="shared" ca="1" si="559"/>
        <v>D</v>
      </c>
      <c r="DO291" s="78" t="str">
        <f t="shared" ca="1" si="560"/>
        <v>Eb</v>
      </c>
      <c r="DP291" s="78" t="str">
        <f t="shared" ca="1" si="561"/>
        <v>F</v>
      </c>
      <c r="DQ291" s="78" t="str">
        <f t="shared" ca="1" si="562"/>
        <v>G</v>
      </c>
      <c r="DR291" s="79" t="str">
        <f t="shared" ca="1" si="563"/>
        <v>Ab alt b</v>
      </c>
      <c r="DS291" s="79" t="str">
        <f t="shared" ca="1" si="564"/>
        <v>Bb min4</v>
      </c>
      <c r="DT291" s="79" t="str">
        <f t="shared" ca="1" si="565"/>
        <v>C sus2/4 -or- *D min7</v>
      </c>
      <c r="DU291" s="79" t="str">
        <f t="shared" ca="1" si="566"/>
        <v>Db sus2/4 -or- *Eb min7</v>
      </c>
      <c r="DV291" s="79" t="str">
        <f t="shared" ca="1" si="567"/>
        <v>D dim</v>
      </c>
      <c r="DW291" s="79" t="str">
        <f t="shared" ca="1" si="568"/>
        <v>Eb maj</v>
      </c>
      <c r="DX291" s="79" t="str">
        <f t="shared" ca="1" si="569"/>
        <v>F min</v>
      </c>
      <c r="DY291" s="79" t="str">
        <f t="shared" ca="1" si="570"/>
        <v>G dim</v>
      </c>
      <c r="DZ291" s="80">
        <f t="shared" ca="1" si="571"/>
        <v>37.5</v>
      </c>
      <c r="EA291" s="78">
        <f t="shared" ca="1" si="572"/>
        <v>7</v>
      </c>
    </row>
    <row r="292" spans="1:131" s="85" customFormat="1" ht="16.2" thickBot="1" x14ac:dyDescent="0.35">
      <c r="A292" s="289" t="str">
        <f t="shared" ca="1" si="540"/>
        <v/>
      </c>
      <c r="B292" s="309">
        <f t="shared" si="551"/>
        <v>284</v>
      </c>
      <c r="C292" s="310" t="s">
        <v>60</v>
      </c>
      <c r="D292" s="309" t="s">
        <v>2</v>
      </c>
      <c r="E292" s="309">
        <v>4</v>
      </c>
      <c r="F292" s="311">
        <v>3</v>
      </c>
      <c r="G292" s="311">
        <v>3</v>
      </c>
      <c r="H292" s="311">
        <v>3</v>
      </c>
      <c r="I292" s="311">
        <v>3</v>
      </c>
      <c r="J292" s="311"/>
      <c r="K292" s="311"/>
      <c r="L292" s="311"/>
      <c r="M292" s="311"/>
      <c r="N292" s="311">
        <f>SUM($F292:G292)</f>
        <v>6</v>
      </c>
      <c r="O292" s="311">
        <f>SUM($F292:H292)</f>
        <v>9</v>
      </c>
      <c r="P292" s="311">
        <f>SUM($F292:I292)</f>
        <v>12</v>
      </c>
      <c r="Q292" s="311"/>
      <c r="R292" s="311"/>
      <c r="S292" s="311"/>
      <c r="T292" s="311"/>
      <c r="U292" s="310"/>
      <c r="V292" s="309" t="str">
        <f t="shared" si="581"/>
        <v>Eb</v>
      </c>
      <c r="W292" s="309" t="str">
        <f t="shared" ca="1" si="582"/>
        <v>Gb</v>
      </c>
      <c r="X292" s="309" t="str">
        <f ca="1">OFFSET($G$6,0,N292,1,1)</f>
        <v>A</v>
      </c>
      <c r="Y292" s="309" t="str">
        <f ca="1">OFFSET($G$6,0,O292,1,1)</f>
        <v>C</v>
      </c>
      <c r="Z292" s="309"/>
      <c r="AA292" s="309"/>
      <c r="AB292" s="309"/>
      <c r="AC292" s="309"/>
      <c r="AD292" s="310">
        <f t="shared" si="583"/>
        <v>167</v>
      </c>
      <c r="AE292" s="310">
        <f t="shared" ca="1" si="548"/>
        <v>169</v>
      </c>
      <c r="AF292" s="310">
        <f t="shared" ca="1" si="549"/>
        <v>65</v>
      </c>
      <c r="AG292" s="310">
        <f t="shared" ca="1" si="580"/>
        <v>67</v>
      </c>
      <c r="AH292" s="310"/>
      <c r="AI292" s="310"/>
      <c r="AJ292" s="310"/>
      <c r="AK292" s="310"/>
      <c r="AL292" s="294" t="str">
        <f>_xlfn.CONCAT(V292," dim")</f>
        <v>Eb dim</v>
      </c>
      <c r="AM292" s="294" t="str">
        <f ca="1">_xlfn.CONCAT(W292," dim")</f>
        <v>Gb dim</v>
      </c>
      <c r="AN292" s="294" t="str">
        <f ca="1">_xlfn.CONCAT(X292," dim")</f>
        <v>A dim</v>
      </c>
      <c r="AO292" s="294" t="str">
        <f ca="1">_xlfn.CONCAT(Y292," dim")</f>
        <v>C dim</v>
      </c>
      <c r="AP292" s="294"/>
      <c r="AQ292" s="294"/>
      <c r="AR292" s="294"/>
      <c r="AS292" s="294"/>
      <c r="AT292" s="294" t="str">
        <f ca="1">IF(AT$9=$AD292,1,IF(AT$9=$AE292,1,IF(AT$9=$AF292,1,IF(AT$9=$AG292,1,""))))</f>
        <v/>
      </c>
      <c r="AU292" s="294" t="str">
        <f t="shared" ref="AU292:BE292" ca="1" si="594">IF(AU$9=$AD292,1,IF(AU$9=$AE292,1,IF(AU$9=$AF292,1,IF(AU$9=$AG292,1,""))))</f>
        <v/>
      </c>
      <c r="AV292" s="294" t="str">
        <f t="shared" ca="1" si="594"/>
        <v/>
      </c>
      <c r="AW292" s="294">
        <f t="shared" si="594"/>
        <v>1</v>
      </c>
      <c r="AX292" s="294" t="str">
        <f t="shared" ca="1" si="594"/>
        <v/>
      </c>
      <c r="AY292" s="294" t="str">
        <f t="shared" ca="1" si="594"/>
        <v/>
      </c>
      <c r="AZ292" s="294" t="str">
        <f t="shared" ca="1" si="594"/>
        <v/>
      </c>
      <c r="BA292" s="294" t="str">
        <f t="shared" ca="1" si="594"/>
        <v/>
      </c>
      <c r="BB292" s="294" t="str">
        <f t="shared" ca="1" si="594"/>
        <v/>
      </c>
      <c r="BC292" s="294" t="str">
        <f t="shared" ca="1" si="594"/>
        <v/>
      </c>
      <c r="BD292" s="294" t="str">
        <f t="shared" ca="1" si="594"/>
        <v/>
      </c>
      <c r="BE292" s="294" t="str">
        <f t="shared" ca="1" si="594"/>
        <v/>
      </c>
      <c r="BF292" s="289">
        <f t="shared" ca="1" si="584"/>
        <v>1</v>
      </c>
      <c r="BG292" s="302">
        <f t="shared" ca="1" si="585"/>
        <v>25</v>
      </c>
      <c r="BH292" s="289" t="str">
        <f t="shared" ca="1" si="586"/>
        <v/>
      </c>
      <c r="BI292" s="289" t="str">
        <f t="shared" ca="1" si="587"/>
        <v/>
      </c>
      <c r="BJ292" s="289" t="str">
        <f t="shared" ca="1" si="588"/>
        <v/>
      </c>
      <c r="BK292" s="289" t="str">
        <f t="shared" ca="1" si="589"/>
        <v/>
      </c>
      <c r="BL292" s="289" t="str">
        <f t="shared" ca="1" si="590"/>
        <v/>
      </c>
      <c r="BM292" s="289" t="str">
        <f t="shared" ca="1" si="591"/>
        <v/>
      </c>
      <c r="BN292" s="289" t="str">
        <f t="shared" ca="1" si="592"/>
        <v/>
      </c>
      <c r="BO292" s="289" t="str">
        <f t="shared" ca="1" si="593"/>
        <v/>
      </c>
      <c r="BP292" s="289"/>
      <c r="BQ292" s="83">
        <f t="shared" ca="1" si="537"/>
        <v>7</v>
      </c>
      <c r="BR292" s="82">
        <f t="shared" ca="1" si="538"/>
        <v>40</v>
      </c>
      <c r="BS292" s="83">
        <f t="shared" ca="1" si="539"/>
        <v>282</v>
      </c>
      <c r="BT292" s="52" t="str">
        <f t="shared" ca="1" si="535"/>
        <v>A291</v>
      </c>
      <c r="BU292" s="51"/>
      <c r="BV292" s="52" t="str">
        <f t="shared" ca="1" si="536"/>
        <v>A291</v>
      </c>
      <c r="BW292" s="84">
        <f ca="1">VLOOKUP($BK$6,INDIRECT($BT292):$BP$861,2,FALSE)</f>
        <v>283</v>
      </c>
      <c r="BX292" s="79" t="str">
        <f t="shared" ca="1" si="515"/>
        <v>Sustained Sixth</v>
      </c>
      <c r="BY292" s="78" t="str">
        <f t="shared" ca="1" si="516"/>
        <v>Eb</v>
      </c>
      <c r="BZ292" s="78" t="str">
        <f t="shared" ca="1" si="517"/>
        <v>Eb</v>
      </c>
      <c r="CA292" s="78" t="str">
        <f t="shared" ca="1" si="518"/>
        <v>G</v>
      </c>
      <c r="CB292" s="78" t="str">
        <f t="shared" ca="1" si="519"/>
        <v>Ab</v>
      </c>
      <c r="CC292" s="78" t="str">
        <f t="shared" ca="1" si="520"/>
        <v>Bb</v>
      </c>
      <c r="CD292" s="78" t="str">
        <f t="shared" ca="1" si="521"/>
        <v>C</v>
      </c>
      <c r="CE292" s="78" t="str">
        <f t="shared" ca="1" si="522"/>
        <v/>
      </c>
      <c r="CF292" s="78" t="str">
        <f t="shared" ca="1" si="523"/>
        <v/>
      </c>
      <c r="CG292" s="78" t="str">
        <f t="shared" ca="1" si="524"/>
        <v/>
      </c>
      <c r="CH292" s="79" t="str">
        <f t="shared" ca="1" si="525"/>
        <v>Eb aug</v>
      </c>
      <c r="CI292" s="79" t="str">
        <f t="shared" ca="1" si="526"/>
        <v>*Eb maj</v>
      </c>
      <c r="CJ292" s="79" t="str">
        <f t="shared" ca="1" si="527"/>
        <v>Ab maj</v>
      </c>
      <c r="CK292" s="79" t="str">
        <f t="shared" ca="1" si="528"/>
        <v>Bb sus4/7</v>
      </c>
      <c r="CL292" s="79" t="str">
        <f t="shared" ca="1" si="529"/>
        <v>C sus7</v>
      </c>
      <c r="CM292" s="79" t="str">
        <f t="shared" ca="1" si="530"/>
        <v/>
      </c>
      <c r="CN292" s="79" t="str">
        <f t="shared" ca="1" si="531"/>
        <v/>
      </c>
      <c r="CO292" s="79" t="str">
        <f t="shared" ca="1" si="532"/>
        <v/>
      </c>
      <c r="CP292" s="80">
        <f t="shared" ca="1" si="533"/>
        <v>40</v>
      </c>
      <c r="CQ292" s="78">
        <f t="shared" ca="1" si="534"/>
        <v>7</v>
      </c>
      <c r="DA292" s="81">
        <f t="shared" ca="1" si="576"/>
        <v>7</v>
      </c>
      <c r="DB292" s="82">
        <f t="shared" ca="1" si="577"/>
        <v>77</v>
      </c>
      <c r="DC292" s="83">
        <f t="shared" ca="1" si="578"/>
        <v>578</v>
      </c>
      <c r="DD292" s="52" t="str">
        <f t="shared" ca="1" si="573"/>
        <v>A587</v>
      </c>
      <c r="DE292" s="51"/>
      <c r="DF292" s="52" t="str">
        <f t="shared" ca="1" si="574"/>
        <v>A627</v>
      </c>
      <c r="DG292" s="84">
        <f ca="1">VLOOKUP($BK$6,INDIRECT($BT329):$BP$861,2,FALSE)</f>
        <v>619</v>
      </c>
      <c r="DH292" s="79" t="str">
        <f t="shared" ca="1" si="553"/>
        <v xml:space="preserve"> Country/Gospel</v>
      </c>
      <c r="DI292" s="78" t="str">
        <f t="shared" ca="1" si="554"/>
        <v>Ab</v>
      </c>
      <c r="DJ292" s="78" t="str">
        <f t="shared" ca="1" si="555"/>
        <v>Ab</v>
      </c>
      <c r="DK292" s="78" t="str">
        <f t="shared" ca="1" si="556"/>
        <v>Bb</v>
      </c>
      <c r="DL292" s="78" t="str">
        <f t="shared" ca="1" si="557"/>
        <v>B</v>
      </c>
      <c r="DM292" s="78" t="str">
        <f t="shared" ca="1" si="558"/>
        <v>C</v>
      </c>
      <c r="DN292" s="78" t="str">
        <f t="shared" ca="1" si="559"/>
        <v>Eb</v>
      </c>
      <c r="DO292" s="78" t="str">
        <f t="shared" ca="1" si="560"/>
        <v>F</v>
      </c>
      <c r="DP292" s="78" t="str">
        <f t="shared" ca="1" si="561"/>
        <v/>
      </c>
      <c r="DQ292" s="78" t="str">
        <f t="shared" ca="1" si="562"/>
        <v/>
      </c>
      <c r="DR292" s="79" t="str">
        <f t="shared" ca="1" si="563"/>
        <v>Ab min</v>
      </c>
      <c r="DS292" s="79" t="str">
        <f t="shared" ca="1" si="564"/>
        <v>Bb sus2</v>
      </c>
      <c r="DT292" s="79" t="str">
        <f t="shared" ca="1" si="565"/>
        <v>*Ab min</v>
      </c>
      <c r="DU292" s="79" t="str">
        <f t="shared" ca="1" si="566"/>
        <v>*F min</v>
      </c>
      <c r="DV292" s="79" t="str">
        <f t="shared" ca="1" si="567"/>
        <v>*Ab min</v>
      </c>
      <c r="DW292" s="79" t="str">
        <f t="shared" ca="1" si="568"/>
        <v>F sus4</v>
      </c>
      <c r="DX292" s="79" t="str">
        <f t="shared" ca="1" si="569"/>
        <v/>
      </c>
      <c r="DY292" s="79" t="str">
        <f t="shared" ca="1" si="570"/>
        <v/>
      </c>
      <c r="DZ292" s="80">
        <f t="shared" ca="1" si="571"/>
        <v>33.333333333333329</v>
      </c>
      <c r="EA292" s="78">
        <f t="shared" ca="1" si="572"/>
        <v>7</v>
      </c>
    </row>
    <row r="293" spans="1:131" s="85" customFormat="1" ht="16.2" thickBot="1" x14ac:dyDescent="0.35">
      <c r="A293" s="289">
        <f t="shared" ca="1" si="540"/>
        <v>4</v>
      </c>
      <c r="B293" s="309">
        <f t="shared" si="551"/>
        <v>285</v>
      </c>
      <c r="C293" s="310" t="s">
        <v>61</v>
      </c>
      <c r="D293" s="309" t="s">
        <v>2</v>
      </c>
      <c r="E293" s="309">
        <v>3</v>
      </c>
      <c r="F293" s="311">
        <v>4</v>
      </c>
      <c r="G293" s="311">
        <v>4</v>
      </c>
      <c r="H293" s="311">
        <v>4</v>
      </c>
      <c r="I293" s="311"/>
      <c r="J293" s="311"/>
      <c r="K293" s="311"/>
      <c r="L293" s="311"/>
      <c r="M293" s="311"/>
      <c r="N293" s="311">
        <f>SUM($F293:G293)</f>
        <v>8</v>
      </c>
      <c r="O293" s="311">
        <f>SUM($F293:H293)</f>
        <v>12</v>
      </c>
      <c r="P293" s="311"/>
      <c r="Q293" s="311"/>
      <c r="R293" s="311"/>
      <c r="S293" s="311"/>
      <c r="T293" s="311"/>
      <c r="U293" s="310"/>
      <c r="V293" s="309" t="str">
        <f t="shared" si="581"/>
        <v>Eb</v>
      </c>
      <c r="W293" s="309" t="str">
        <f t="shared" ca="1" si="582"/>
        <v>G</v>
      </c>
      <c r="X293" s="309" t="str">
        <f ca="1">OFFSET($G$6,0,N293,1,1)</f>
        <v>B</v>
      </c>
      <c r="Y293" s="309"/>
      <c r="Z293" s="309"/>
      <c r="AA293" s="309"/>
      <c r="AB293" s="309"/>
      <c r="AC293" s="309"/>
      <c r="AD293" s="310">
        <f t="shared" si="583"/>
        <v>167</v>
      </c>
      <c r="AE293" s="310">
        <f t="shared" ca="1" si="548"/>
        <v>71</v>
      </c>
      <c r="AF293" s="310">
        <f t="shared" ca="1" si="549"/>
        <v>66</v>
      </c>
      <c r="AG293" s="310"/>
      <c r="AH293" s="310"/>
      <c r="AI293" s="310"/>
      <c r="AJ293" s="310"/>
      <c r="AK293" s="310"/>
      <c r="AL293" s="294" t="str">
        <f>_xlfn.CONCAT(V293," aug")</f>
        <v>Eb aug</v>
      </c>
      <c r="AM293" s="294" t="str">
        <f ca="1">_xlfn.CONCAT(W293," aug")</f>
        <v>G aug</v>
      </c>
      <c r="AN293" s="294" t="str">
        <f ca="1">_xlfn.CONCAT(X293," aug")</f>
        <v>B aug</v>
      </c>
      <c r="AO293" s="294"/>
      <c r="AP293" s="294"/>
      <c r="AQ293" s="294"/>
      <c r="AR293" s="294"/>
      <c r="AS293" s="294"/>
      <c r="AT293" s="294" t="str">
        <f ca="1">IF(AT$9=$AD293,1,IF(AT$9=$AE293,1,IF(AT$9=$AF293,1,"")))</f>
        <v/>
      </c>
      <c r="AU293" s="294" t="str">
        <f t="shared" ref="AU293:BE293" ca="1" si="595">IF(AU$9=$AD293,1,IF(AU$9=$AE293,1,IF(AU$9=$AF293,1,"")))</f>
        <v/>
      </c>
      <c r="AV293" s="294" t="str">
        <f t="shared" ca="1" si="595"/>
        <v/>
      </c>
      <c r="AW293" s="294">
        <f t="shared" si="595"/>
        <v>1</v>
      </c>
      <c r="AX293" s="294" t="str">
        <f t="shared" ca="1" si="595"/>
        <v/>
      </c>
      <c r="AY293" s="294" t="str">
        <f t="shared" ca="1" si="595"/>
        <v/>
      </c>
      <c r="AZ293" s="294" t="str">
        <f t="shared" ca="1" si="595"/>
        <v/>
      </c>
      <c r="BA293" s="294">
        <f t="shared" ca="1" si="595"/>
        <v>1</v>
      </c>
      <c r="BB293" s="294" t="str">
        <f t="shared" ca="1" si="595"/>
        <v/>
      </c>
      <c r="BC293" s="294" t="str">
        <f t="shared" ca="1" si="595"/>
        <v/>
      </c>
      <c r="BD293" s="294" t="str">
        <f t="shared" ca="1" si="595"/>
        <v/>
      </c>
      <c r="BE293" s="294" t="str">
        <f t="shared" ca="1" si="595"/>
        <v/>
      </c>
      <c r="BF293" s="289">
        <f t="shared" ca="1" si="584"/>
        <v>2</v>
      </c>
      <c r="BG293" s="302">
        <f t="shared" ca="1" si="585"/>
        <v>66.666666666666657</v>
      </c>
      <c r="BH293" s="289">
        <f t="shared" ca="1" si="586"/>
        <v>4</v>
      </c>
      <c r="BI293" s="289" t="str">
        <f t="shared" ca="1" si="587"/>
        <v/>
      </c>
      <c r="BJ293" s="289" t="str">
        <f t="shared" ca="1" si="588"/>
        <v/>
      </c>
      <c r="BK293" s="289" t="str">
        <f t="shared" ca="1" si="589"/>
        <v/>
      </c>
      <c r="BL293" s="289">
        <f t="shared" ca="1" si="590"/>
        <v>1</v>
      </c>
      <c r="BM293" s="289" t="str">
        <f t="shared" ca="1" si="591"/>
        <v/>
      </c>
      <c r="BN293" s="289" t="str">
        <f t="shared" ca="1" si="592"/>
        <v/>
      </c>
      <c r="BO293" s="289" t="str">
        <f t="shared" ca="1" si="593"/>
        <v/>
      </c>
      <c r="BP293" s="289"/>
      <c r="BQ293" s="83">
        <f t="shared" ca="1" si="537"/>
        <v>7</v>
      </c>
      <c r="BR293" s="82">
        <f t="shared" ca="1" si="538"/>
        <v>41</v>
      </c>
      <c r="BS293" s="83">
        <f t="shared" ca="1" si="539"/>
        <v>283</v>
      </c>
      <c r="BT293" s="52" t="str">
        <f t="shared" ca="1" si="535"/>
        <v>A292</v>
      </c>
      <c r="BU293" s="51"/>
      <c r="BV293" s="52" t="str">
        <f t="shared" ca="1" si="536"/>
        <v>A345</v>
      </c>
      <c r="BW293" s="84">
        <f ca="1">VLOOKUP($BK$6,INDIRECT($BT293):$BP$861,2,FALSE)</f>
        <v>337</v>
      </c>
      <c r="BX293" s="79" t="str">
        <f t="shared" ca="1" si="515"/>
        <v xml:space="preserve"> Augmented</v>
      </c>
      <c r="BY293" s="78" t="str">
        <f t="shared" ca="1" si="516"/>
        <v>E</v>
      </c>
      <c r="BZ293" s="78" t="str">
        <f t="shared" ca="1" si="517"/>
        <v>E</v>
      </c>
      <c r="CA293" s="78" t="str">
        <f t="shared" ca="1" si="518"/>
        <v>G</v>
      </c>
      <c r="CB293" s="78" t="str">
        <f t="shared" ca="1" si="519"/>
        <v>Ab</v>
      </c>
      <c r="CC293" s="78" t="str">
        <f t="shared" ca="1" si="520"/>
        <v>B</v>
      </c>
      <c r="CD293" s="78" t="str">
        <f t="shared" ca="1" si="521"/>
        <v>C</v>
      </c>
      <c r="CE293" s="78" t="str">
        <f t="shared" ca="1" si="522"/>
        <v>Eb</v>
      </c>
      <c r="CF293" s="78" t="str">
        <f t="shared" ca="1" si="523"/>
        <v/>
      </c>
      <c r="CG293" s="78" t="str">
        <f t="shared" ca="1" si="524"/>
        <v/>
      </c>
      <c r="CH293" s="79" t="str">
        <f t="shared" ca="1" si="525"/>
        <v>E aug</v>
      </c>
      <c r="CI293" s="79" t="str">
        <f t="shared" ca="1" si="526"/>
        <v>G aug</v>
      </c>
      <c r="CJ293" s="79" t="str">
        <f t="shared" ca="1" si="527"/>
        <v>Ab aug</v>
      </c>
      <c r="CK293" s="79" t="str">
        <f t="shared" ca="1" si="528"/>
        <v>B aug</v>
      </c>
      <c r="CL293" s="79" t="str">
        <f t="shared" ca="1" si="529"/>
        <v>C aug</v>
      </c>
      <c r="CM293" s="79" t="str">
        <f t="shared" ca="1" si="530"/>
        <v>Eb aug</v>
      </c>
      <c r="CN293" s="79" t="str">
        <f t="shared" ca="1" si="531"/>
        <v/>
      </c>
      <c r="CO293" s="79" t="str">
        <f t="shared" ca="1" si="532"/>
        <v/>
      </c>
      <c r="CP293" s="80">
        <f t="shared" ca="1" si="533"/>
        <v>33.333333333333329</v>
      </c>
      <c r="CQ293" s="78">
        <f t="shared" ca="1" si="534"/>
        <v>7</v>
      </c>
      <c r="DA293" s="81">
        <f t="shared" ca="1" si="576"/>
        <v>7</v>
      </c>
      <c r="DB293" s="82">
        <f t="shared" ca="1" si="577"/>
        <v>78</v>
      </c>
      <c r="DC293" s="83">
        <f t="shared" ca="1" si="578"/>
        <v>619</v>
      </c>
      <c r="DD293" s="52" t="str">
        <f t="shared" ca="1" si="573"/>
        <v>A628</v>
      </c>
      <c r="DE293" s="51"/>
      <c r="DF293" s="52" t="str">
        <f t="shared" ca="1" si="574"/>
        <v>A629</v>
      </c>
      <c r="DG293" s="84">
        <f ca="1">VLOOKUP($BK$6,INDIRECT($BT330):$BP$861,2,FALSE)</f>
        <v>621</v>
      </c>
      <c r="DH293" s="79" t="str">
        <f t="shared" ca="1" si="553"/>
        <v xml:space="preserve"> Augmented</v>
      </c>
      <c r="DI293" s="78" t="str">
        <f t="shared" ca="1" si="554"/>
        <v>Ab</v>
      </c>
      <c r="DJ293" s="78" t="str">
        <f t="shared" ca="1" si="555"/>
        <v>Ab</v>
      </c>
      <c r="DK293" s="78" t="str">
        <f t="shared" ca="1" si="556"/>
        <v>B</v>
      </c>
      <c r="DL293" s="78" t="str">
        <f t="shared" ca="1" si="557"/>
        <v>C</v>
      </c>
      <c r="DM293" s="78" t="str">
        <f t="shared" ca="1" si="558"/>
        <v>Eb</v>
      </c>
      <c r="DN293" s="78" t="str">
        <f t="shared" ca="1" si="559"/>
        <v>E</v>
      </c>
      <c r="DO293" s="78" t="str">
        <f t="shared" ca="1" si="560"/>
        <v>G</v>
      </c>
      <c r="DP293" s="78" t="str">
        <f t="shared" ca="1" si="561"/>
        <v/>
      </c>
      <c r="DQ293" s="78" t="str">
        <f t="shared" ca="1" si="562"/>
        <v/>
      </c>
      <c r="DR293" s="79" t="str">
        <f t="shared" ca="1" si="563"/>
        <v>Ab aug</v>
      </c>
      <c r="DS293" s="79" t="str">
        <f t="shared" ca="1" si="564"/>
        <v>B aug</v>
      </c>
      <c r="DT293" s="79" t="str">
        <f t="shared" ca="1" si="565"/>
        <v>C aug</v>
      </c>
      <c r="DU293" s="79" t="str">
        <f t="shared" ca="1" si="566"/>
        <v>Eb aug</v>
      </c>
      <c r="DV293" s="79" t="str">
        <f t="shared" ca="1" si="567"/>
        <v>E aug</v>
      </c>
      <c r="DW293" s="79" t="str">
        <f t="shared" ca="1" si="568"/>
        <v>G aug</v>
      </c>
      <c r="DX293" s="79" t="str">
        <f t="shared" ca="1" si="569"/>
        <v/>
      </c>
      <c r="DY293" s="79" t="str">
        <f t="shared" ca="1" si="570"/>
        <v/>
      </c>
      <c r="DZ293" s="80">
        <f t="shared" ca="1" si="571"/>
        <v>33.333333333333329</v>
      </c>
      <c r="EA293" s="78">
        <f t="shared" ca="1" si="572"/>
        <v>7</v>
      </c>
    </row>
    <row r="294" spans="1:131" ht="16.2" thickBot="1" x14ac:dyDescent="0.35">
      <c r="A294" s="289" t="str">
        <f t="shared" ca="1" si="540"/>
        <v/>
      </c>
      <c r="B294" s="312">
        <f t="shared" si="551"/>
        <v>286</v>
      </c>
      <c r="C294" s="313" t="s">
        <v>7</v>
      </c>
      <c r="D294" s="312" t="s">
        <v>74</v>
      </c>
      <c r="E294" s="312">
        <v>8</v>
      </c>
      <c r="F294" s="314">
        <v>2</v>
      </c>
      <c r="G294" s="314">
        <v>2</v>
      </c>
      <c r="H294" s="314">
        <v>1</v>
      </c>
      <c r="I294" s="314">
        <v>2</v>
      </c>
      <c r="J294" s="314">
        <v>2</v>
      </c>
      <c r="K294" s="314">
        <v>1</v>
      </c>
      <c r="L294" s="314">
        <v>1</v>
      </c>
      <c r="M294" s="314">
        <v>1</v>
      </c>
      <c r="N294" s="314">
        <f>SUM($F294:G294)</f>
        <v>4</v>
      </c>
      <c r="O294" s="314">
        <f>SUM($F294:H294)</f>
        <v>5</v>
      </c>
      <c r="P294" s="314">
        <f>SUM($F294:I294)</f>
        <v>7</v>
      </c>
      <c r="Q294" s="314">
        <f>SUM($F294:J294)</f>
        <v>9</v>
      </c>
      <c r="R294" s="314">
        <f>SUM($F294:K294)</f>
        <v>10</v>
      </c>
      <c r="S294" s="314">
        <f>SUM($F294:L294)</f>
        <v>11</v>
      </c>
      <c r="T294" s="314">
        <f>SUM($F294:M294)</f>
        <v>12</v>
      </c>
      <c r="U294" s="313"/>
      <c r="V294" s="312" t="str">
        <f>$H$6</f>
        <v>E</v>
      </c>
      <c r="W294" s="312" t="str">
        <f ca="1">OFFSET($H$6,0,$F294,1,1)</f>
        <v>Gb</v>
      </c>
      <c r="X294" s="312" t="str">
        <f t="shared" ref="X294:AC294" ca="1" si="596">OFFSET($H$6,0,N294,1,1)</f>
        <v>Ab</v>
      </c>
      <c r="Y294" s="312" t="str">
        <f t="shared" ca="1" si="596"/>
        <v>A</v>
      </c>
      <c r="Z294" s="312" t="str">
        <f t="shared" ca="1" si="596"/>
        <v>B</v>
      </c>
      <c r="AA294" s="312" t="str">
        <f t="shared" ca="1" si="596"/>
        <v>Db</v>
      </c>
      <c r="AB294" s="312" t="str">
        <f t="shared" ca="1" si="596"/>
        <v>D</v>
      </c>
      <c r="AC294" s="312" t="str">
        <f t="shared" ca="1" si="596"/>
        <v>Eb</v>
      </c>
      <c r="AD294" s="313">
        <f>IF(LEN(V294)=1,_xlfn.UNICODE(V294),_xlfn.UNICODE(V294)+_xlfn.UNICODE("b"))</f>
        <v>69</v>
      </c>
      <c r="AE294" s="313">
        <f t="shared" ca="1" si="548"/>
        <v>169</v>
      </c>
      <c r="AF294" s="313">
        <f t="shared" ca="1" si="549"/>
        <v>163</v>
      </c>
      <c r="AG294" s="313">
        <f t="shared" ref="AG294:AG357" ca="1" si="597">IF(LEN(Y294)=1,_xlfn.UNICODE(Y294),_xlfn.UNICODE(Y294)+_xlfn.UNICODE("b"))</f>
        <v>65</v>
      </c>
      <c r="AH294" s="313">
        <f t="shared" ref="AH294:AH357" ca="1" si="598">IF(LEN(Z294)=1,_xlfn.UNICODE(Z294),_xlfn.UNICODE(Z294)+_xlfn.UNICODE("b"))</f>
        <v>66</v>
      </c>
      <c r="AI294" s="313">
        <f t="shared" ref="AI294:AI353" ca="1" si="599">IF(LEN(AA294)=1,_xlfn.UNICODE(AA294),_xlfn.UNICODE(AA294)+_xlfn.UNICODE("b"))</f>
        <v>166</v>
      </c>
      <c r="AJ294" s="313">
        <f t="shared" ref="AJ294:AJ341" ca="1" si="600">IF(LEN(AB294)=1,_xlfn.UNICODE(AB294),_xlfn.UNICODE(AB294)+_xlfn.UNICODE("b"))</f>
        <v>68</v>
      </c>
      <c r="AK294" s="313">
        <f t="shared" ref="AK294:AK302" ca="1" si="601">IF(LEN(AC294)=1,_xlfn.UNICODE(AC294),_xlfn.UNICODE(AC294)+_xlfn.UNICODE("b"))</f>
        <v>167</v>
      </c>
      <c r="AL294" s="294" t="str">
        <f>_xlfn.CONCAT(V294," maj")</f>
        <v>E maj</v>
      </c>
      <c r="AM294" s="294" t="str">
        <f ca="1">_xlfn.CONCAT(W294," min")</f>
        <v>Gb min</v>
      </c>
      <c r="AN294" s="294" t="str">
        <f ca="1">_xlfn.CONCAT(X294," dim")</f>
        <v>Ab dim</v>
      </c>
      <c r="AO294" s="294" t="str">
        <f ca="1">_xlfn.CONCAT(Y294," alt")</f>
        <v>A alt</v>
      </c>
      <c r="AP294" s="301" t="str">
        <f>_xlfn.CONCAT("*",V294," sus7")</f>
        <v>*E sus7</v>
      </c>
      <c r="AQ294" s="301" t="str">
        <f ca="1">_xlfn.CONCAT("*",AC294," min7")</f>
        <v>*Eb min7</v>
      </c>
      <c r="AR294" s="301" t="str">
        <f>_xlfn.CONCAT("*",V294,"7")</f>
        <v>*E7</v>
      </c>
      <c r="AS294" s="294" t="str">
        <f ca="1">_xlfn.CONCAT(AC294," dim")</f>
        <v>Eb dim</v>
      </c>
      <c r="AT294" s="294" t="str">
        <f t="shared" ref="AT294:AT300" ca="1" si="602">IF(AT$9=$AD294,1,IF(AT$9=$AE294,1,IF(AT$9=$AF294,1,IF(AT$9=$AG294,1,IF(AT$9=$AH294,1,IF(AT$9=$AI294,1,IF(AT$9=$AJ294,1,IF(AT$9=$AK294,1,""))))))))</f>
        <v/>
      </c>
      <c r="AU294" s="294" t="str">
        <f t="shared" ref="AU294:BE300" ca="1" si="603">IF(AU$9=$AD294,1,IF(AU$9=$AE294,1,IF(AU$9=$AF294,1,IF(AU$9=$AG294,1,IF(AU$9=$AH294,1,IF(AU$9=$AI294,1,IF(AU$9=$AJ294,1,IF(AU$9=$AK294,1,""))))))))</f>
        <v/>
      </c>
      <c r="AV294" s="294" t="str">
        <f t="shared" ca="1" si="603"/>
        <v/>
      </c>
      <c r="AW294" s="294">
        <f t="shared" ca="1" si="603"/>
        <v>1</v>
      </c>
      <c r="AX294" s="294" t="str">
        <f t="shared" ca="1" si="603"/>
        <v/>
      </c>
      <c r="AY294" s="294" t="str">
        <f t="shared" ca="1" si="603"/>
        <v/>
      </c>
      <c r="AZ294" s="294" t="str">
        <f t="shared" ca="1" si="603"/>
        <v/>
      </c>
      <c r="BA294" s="294" t="str">
        <f t="shared" ca="1" si="603"/>
        <v/>
      </c>
      <c r="BB294" s="294" t="str">
        <f t="shared" ca="1" si="603"/>
        <v/>
      </c>
      <c r="BC294" s="294" t="str">
        <f t="shared" ca="1" si="603"/>
        <v/>
      </c>
      <c r="BD294" s="294" t="str">
        <f t="shared" ca="1" si="603"/>
        <v/>
      </c>
      <c r="BE294" s="294" t="str">
        <f t="shared" ca="1" si="603"/>
        <v/>
      </c>
      <c r="BF294" s="289">
        <f ca="1">COUNT(AT294:BE294)</f>
        <v>1</v>
      </c>
      <c r="BG294" s="302">
        <f ca="1">BF294/E294*100</f>
        <v>12.5</v>
      </c>
      <c r="BH294" s="289" t="str">
        <f ca="1">IF(AND(BG294&lt;=100,BG294&gt;90),1,IF(AND(BG294&lt;=90,BG294&gt;80),2,IF(AND(BG294&lt;=80,BG294&gt;70),3,IF(AND(BG294&lt;=70,BG294&gt;60),4,IF(AND(BG294&lt;=60,BG294&gt;50),5,IF(AND(BG294&lt;=50,BG294&gt;40),6,IF(AND(BG294&lt;=40,BG294&gt;30),7,"")))))))</f>
        <v/>
      </c>
      <c r="BI294" s="289" t="str">
        <f ca="1">IF($BH294=1,1,"")</f>
        <v/>
      </c>
      <c r="BJ294" s="289" t="str">
        <f ca="1">IF($BH294=2,1,"")</f>
        <v/>
      </c>
      <c r="BK294" s="289" t="str">
        <f ca="1">IF($BH294=3,1,"")</f>
        <v/>
      </c>
      <c r="BL294" s="289" t="str">
        <f ca="1">IF($BH294=4,1,"")</f>
        <v/>
      </c>
      <c r="BM294" s="289" t="str">
        <f ca="1">IF($BH294=5,1,"")</f>
        <v/>
      </c>
      <c r="BN294" s="289" t="str">
        <f ca="1">IF($BH294=6,1,"")</f>
        <v/>
      </c>
      <c r="BO294" s="289" t="str">
        <f ca="1">IF($BH294=7,1,"")</f>
        <v/>
      </c>
      <c r="BP294" s="275"/>
      <c r="BQ294" s="83">
        <f t="shared" ca="1" si="537"/>
        <v>7</v>
      </c>
      <c r="BR294" s="82">
        <f t="shared" ca="1" si="538"/>
        <v>42</v>
      </c>
      <c r="BS294" s="83">
        <f t="shared" ca="1" si="539"/>
        <v>337</v>
      </c>
      <c r="BT294" s="52" t="str">
        <f t="shared" ca="1" si="535"/>
        <v>A346</v>
      </c>
      <c r="BV294" s="52" t="str">
        <f t="shared" ca="1" si="536"/>
        <v>A356</v>
      </c>
      <c r="BW294" s="84">
        <f ca="1">VLOOKUP($BK$6,INDIRECT($BT294):$BP$861,2,FALSE)</f>
        <v>348</v>
      </c>
      <c r="BX294" s="79" t="str">
        <f t="shared" ca="1" si="515"/>
        <v>Balinese (or Pelog)</v>
      </c>
      <c r="BY294" s="78" t="str">
        <f t="shared" ca="1" si="516"/>
        <v>E</v>
      </c>
      <c r="BZ294" s="78" t="str">
        <f t="shared" ca="1" si="517"/>
        <v>E</v>
      </c>
      <c r="CA294" s="78" t="str">
        <f t="shared" ca="1" si="518"/>
        <v>F</v>
      </c>
      <c r="CB294" s="78" t="str">
        <f t="shared" ca="1" si="519"/>
        <v>G</v>
      </c>
      <c r="CC294" s="78" t="str">
        <f t="shared" ca="1" si="520"/>
        <v>B</v>
      </c>
      <c r="CD294" s="78" t="str">
        <f t="shared" ca="1" si="521"/>
        <v>C</v>
      </c>
      <c r="CE294" s="78" t="str">
        <f t="shared" ca="1" si="522"/>
        <v/>
      </c>
      <c r="CF294" s="78" t="str">
        <f t="shared" ca="1" si="523"/>
        <v/>
      </c>
      <c r="CG294" s="78" t="str">
        <f t="shared" ca="1" si="524"/>
        <v/>
      </c>
      <c r="CH294" s="79" t="str">
        <f t="shared" ca="1" si="525"/>
        <v>*C maj</v>
      </c>
      <c r="CI294" s="79" t="str">
        <f t="shared" ca="1" si="526"/>
        <v>*E sus b2</v>
      </c>
      <c r="CJ294" s="79" t="str">
        <f t="shared" ca="1" si="527"/>
        <v>G sus4/7</v>
      </c>
      <c r="CK294" s="79" t="str">
        <f t="shared" ca="1" si="528"/>
        <v>*E min</v>
      </c>
      <c r="CL294" s="79" t="str">
        <f t="shared" ca="1" si="529"/>
        <v>C sus4/M7</v>
      </c>
      <c r="CM294" s="79" t="str">
        <f t="shared" ca="1" si="530"/>
        <v/>
      </c>
      <c r="CN294" s="79" t="str">
        <f t="shared" ca="1" si="531"/>
        <v/>
      </c>
      <c r="CO294" s="79" t="str">
        <f t="shared" ca="1" si="532"/>
        <v/>
      </c>
      <c r="CP294" s="80">
        <f t="shared" ca="1" si="533"/>
        <v>40</v>
      </c>
      <c r="CQ294" s="78">
        <f t="shared" ca="1" si="534"/>
        <v>7</v>
      </c>
      <c r="DA294" s="81">
        <f t="shared" ca="1" si="576"/>
        <v>7</v>
      </c>
      <c r="DB294" s="82">
        <f t="shared" ca="1" si="577"/>
        <v>79</v>
      </c>
      <c r="DC294" s="83">
        <f t="shared" ca="1" si="578"/>
        <v>621</v>
      </c>
      <c r="DD294" s="52" t="str">
        <f t="shared" ca="1" si="573"/>
        <v>A630</v>
      </c>
      <c r="DF294" s="52" t="str">
        <f t="shared" ca="1" si="574"/>
        <v>A631</v>
      </c>
      <c r="DG294" s="84">
        <f ca="1">VLOOKUP($BK$6,INDIRECT($BT331):$BP$861,2,FALSE)</f>
        <v>623</v>
      </c>
      <c r="DH294" s="79" t="str">
        <f t="shared" ca="1" si="553"/>
        <v>Symmetrical Blues</v>
      </c>
      <c r="DI294" s="78" t="str">
        <f t="shared" ca="1" si="554"/>
        <v>Ab</v>
      </c>
      <c r="DJ294" s="78" t="str">
        <f t="shared" ca="1" si="555"/>
        <v>Ab</v>
      </c>
      <c r="DK294" s="78" t="str">
        <f t="shared" ca="1" si="556"/>
        <v>B</v>
      </c>
      <c r="DL294" s="78" t="str">
        <f t="shared" ca="1" si="557"/>
        <v>Db</v>
      </c>
      <c r="DM294" s="78" t="str">
        <f t="shared" ca="1" si="558"/>
        <v>D</v>
      </c>
      <c r="DN294" s="78" t="str">
        <f t="shared" ca="1" si="559"/>
        <v>Eb</v>
      </c>
      <c r="DO294" s="78" t="str">
        <f t="shared" ca="1" si="560"/>
        <v>F</v>
      </c>
      <c r="DP294" s="78" t="str">
        <f t="shared" ca="1" si="561"/>
        <v/>
      </c>
      <c r="DQ294" s="78" t="str">
        <f t="shared" ca="1" si="562"/>
        <v/>
      </c>
      <c r="DR294" s="79" t="str">
        <f t="shared" ca="1" si="563"/>
        <v>Ab sus4</v>
      </c>
      <c r="DS294" s="79" t="str">
        <f t="shared" ca="1" si="564"/>
        <v>B dim</v>
      </c>
      <c r="DT294" s="79" t="str">
        <f t="shared" ca="1" si="565"/>
        <v>Db sus2</v>
      </c>
      <c r="DU294" s="79" t="str">
        <f t="shared" ca="1" si="566"/>
        <v>*B dim</v>
      </c>
      <c r="DV294" s="79" t="str">
        <f t="shared" ca="1" si="567"/>
        <v>Eb sus4/7</v>
      </c>
      <c r="DW294" s="79" t="str">
        <f t="shared" ca="1" si="568"/>
        <v>F sus6 -or- *Db maj</v>
      </c>
      <c r="DX294" s="79" t="str">
        <f t="shared" ca="1" si="569"/>
        <v/>
      </c>
      <c r="DY294" s="79" t="str">
        <f t="shared" ca="1" si="570"/>
        <v/>
      </c>
      <c r="DZ294" s="80">
        <f t="shared" ca="1" si="571"/>
        <v>33.333333333333329</v>
      </c>
      <c r="EA294" s="78">
        <f t="shared" ca="1" si="572"/>
        <v>7</v>
      </c>
    </row>
    <row r="295" spans="1:131" ht="16.2" thickBot="1" x14ac:dyDescent="0.35">
      <c r="A295" s="289" t="str">
        <f t="shared" ca="1" si="540"/>
        <v/>
      </c>
      <c r="B295" s="312">
        <f t="shared" si="551"/>
        <v>287</v>
      </c>
      <c r="C295" s="313" t="s">
        <v>8</v>
      </c>
      <c r="D295" s="312" t="s">
        <v>74</v>
      </c>
      <c r="E295" s="312">
        <v>8</v>
      </c>
      <c r="F295" s="314">
        <v>2</v>
      </c>
      <c r="G295" s="314">
        <v>1</v>
      </c>
      <c r="H295" s="314">
        <v>1</v>
      </c>
      <c r="I295" s="314">
        <v>1</v>
      </c>
      <c r="J295" s="314">
        <v>2</v>
      </c>
      <c r="K295" s="314">
        <v>2</v>
      </c>
      <c r="L295" s="314">
        <v>1</v>
      </c>
      <c r="M295" s="314">
        <v>2</v>
      </c>
      <c r="N295" s="314">
        <f>SUM($F295:G295)</f>
        <v>3</v>
      </c>
      <c r="O295" s="314">
        <f>SUM($F295:H295)</f>
        <v>4</v>
      </c>
      <c r="P295" s="314">
        <f>SUM($F295:I295)</f>
        <v>5</v>
      </c>
      <c r="Q295" s="314">
        <f>SUM($F295:J295)</f>
        <v>7</v>
      </c>
      <c r="R295" s="314">
        <f>SUM($F295:K295)</f>
        <v>9</v>
      </c>
      <c r="S295" s="314">
        <f>SUM($F295:L295)</f>
        <v>10</v>
      </c>
      <c r="T295" s="314">
        <f>SUM($F295:M295)</f>
        <v>12</v>
      </c>
      <c r="U295" s="313"/>
      <c r="V295" s="312" t="str">
        <f t="shared" ref="V295:V358" si="604">$H$6</f>
        <v>E</v>
      </c>
      <c r="W295" s="312" t="str">
        <f t="shared" ref="W295:W358" ca="1" si="605">OFFSET($H$6,0,$F295,1,1)</f>
        <v>Gb</v>
      </c>
      <c r="X295" s="312" t="str">
        <f t="shared" ref="X295:X302" ca="1" si="606">OFFSET($H$6,0,N295,1,1)</f>
        <v>G</v>
      </c>
      <c r="Y295" s="312" t="str">
        <f t="shared" ref="Y295:Y302" ca="1" si="607">OFFSET($H$6,0,O295,1,1)</f>
        <v>Ab</v>
      </c>
      <c r="Z295" s="312" t="str">
        <f t="shared" ref="Z295:Z302" ca="1" si="608">OFFSET($H$6,0,P295,1,1)</f>
        <v>A</v>
      </c>
      <c r="AA295" s="312" t="str">
        <f t="shared" ref="AA295:AA302" ca="1" si="609">OFFSET($H$6,0,Q295,1,1)</f>
        <v>B</v>
      </c>
      <c r="AB295" s="312" t="str">
        <f t="shared" ref="AB295:AB302" ca="1" si="610">OFFSET($H$6,0,R295,1,1)</f>
        <v>Db</v>
      </c>
      <c r="AC295" s="312" t="str">
        <f t="shared" ref="AC295:AC302" ca="1" si="611">OFFSET($H$6,0,S295,1,1)</f>
        <v>D</v>
      </c>
      <c r="AD295" s="313">
        <f t="shared" ref="AD295:AD358" si="612">IF(LEN(V295)=1,_xlfn.UNICODE(V295),_xlfn.UNICODE(V295)+_xlfn.UNICODE("b"))</f>
        <v>69</v>
      </c>
      <c r="AE295" s="313">
        <f t="shared" ca="1" si="548"/>
        <v>169</v>
      </c>
      <c r="AF295" s="313">
        <f t="shared" ca="1" si="549"/>
        <v>71</v>
      </c>
      <c r="AG295" s="313">
        <f t="shared" ca="1" si="597"/>
        <v>163</v>
      </c>
      <c r="AH295" s="313">
        <f t="shared" ca="1" si="598"/>
        <v>65</v>
      </c>
      <c r="AI295" s="313">
        <f t="shared" ca="1" si="599"/>
        <v>66</v>
      </c>
      <c r="AJ295" s="313">
        <f t="shared" ca="1" si="600"/>
        <v>166</v>
      </c>
      <c r="AK295" s="313">
        <f t="shared" ca="1" si="601"/>
        <v>68</v>
      </c>
      <c r="AL295" s="294" t="str">
        <f>_xlfn.CONCAT(V295," dim")</f>
        <v>E dim</v>
      </c>
      <c r="AM295" s="301" t="str">
        <f ca="1">_xlfn.CONCAT("*",Y295," min7")</f>
        <v>*Ab min7</v>
      </c>
      <c r="AN295" s="301" t="str">
        <f ca="1">_xlfn.CONCAT("*",Z295,"7")</f>
        <v>*A7</v>
      </c>
      <c r="AO295" s="294" t="str">
        <f ca="1">_xlfn.CONCAT(Y295," dim")</f>
        <v>Ab dim</v>
      </c>
      <c r="AP295" s="294" t="str">
        <f ca="1">_xlfn.CONCAT(Z295," maj")</f>
        <v>A maj</v>
      </c>
      <c r="AQ295" s="294" t="str">
        <f ca="1">_xlfn.CONCAT(AA295," min")</f>
        <v>B min</v>
      </c>
      <c r="AR295" s="294" t="str">
        <f ca="1">_xlfn.CONCAT(AB295," dim")</f>
        <v>Db dim</v>
      </c>
      <c r="AS295" s="294" t="str">
        <f ca="1">_xlfn.CONCAT(AC295," alt b")</f>
        <v>D alt b</v>
      </c>
      <c r="AT295" s="294" t="str">
        <f t="shared" ca="1" si="602"/>
        <v/>
      </c>
      <c r="AU295" s="294" t="str">
        <f t="shared" ca="1" si="603"/>
        <v/>
      </c>
      <c r="AV295" s="294" t="str">
        <f t="shared" ca="1" si="603"/>
        <v/>
      </c>
      <c r="AW295" s="294" t="str">
        <f t="shared" ca="1" si="603"/>
        <v/>
      </c>
      <c r="AX295" s="294" t="str">
        <f t="shared" ca="1" si="603"/>
        <v/>
      </c>
      <c r="AY295" s="294" t="str">
        <f t="shared" ca="1" si="603"/>
        <v/>
      </c>
      <c r="AZ295" s="294" t="str">
        <f t="shared" ca="1" si="603"/>
        <v/>
      </c>
      <c r="BA295" s="294">
        <f t="shared" ca="1" si="603"/>
        <v>1</v>
      </c>
      <c r="BB295" s="294" t="str">
        <f t="shared" ca="1" si="603"/>
        <v/>
      </c>
      <c r="BC295" s="294" t="str">
        <f t="shared" ca="1" si="603"/>
        <v/>
      </c>
      <c r="BD295" s="294" t="str">
        <f t="shared" ca="1" si="603"/>
        <v/>
      </c>
      <c r="BE295" s="294" t="str">
        <f t="shared" ca="1" si="603"/>
        <v/>
      </c>
      <c r="BF295" s="289">
        <f t="shared" ref="BF295:BF358" ca="1" si="613">COUNT(AT295:BE295)</f>
        <v>1</v>
      </c>
      <c r="BG295" s="302">
        <f t="shared" ref="BG295:BG358" ca="1" si="614">BF295/E295*100</f>
        <v>12.5</v>
      </c>
      <c r="BH295" s="289" t="str">
        <f t="shared" ref="BH295:BH358" ca="1" si="615">IF(AND(BG295&lt;=100,BG295&gt;90),1,IF(AND(BG295&lt;=90,BG295&gt;80),2,IF(AND(BG295&lt;=80,BG295&gt;70),3,IF(AND(BG295&lt;=70,BG295&gt;60),4,IF(AND(BG295&lt;=60,BG295&gt;50),5,IF(AND(BG295&lt;=50,BG295&gt;40),6,IF(AND(BG295&lt;=40,BG295&gt;30),7,"")))))))</f>
        <v/>
      </c>
      <c r="BI295" s="289" t="str">
        <f t="shared" ref="BI295:BI358" ca="1" si="616">IF($BH295=1,1,"")</f>
        <v/>
      </c>
      <c r="BJ295" s="289" t="str">
        <f t="shared" ref="BJ295:BJ358" ca="1" si="617">IF($BH295=2,1,"")</f>
        <v/>
      </c>
      <c r="BK295" s="289" t="str">
        <f t="shared" ref="BK295:BK358" ca="1" si="618">IF($BH295=3,1,"")</f>
        <v/>
      </c>
      <c r="BL295" s="289" t="str">
        <f t="shared" ref="BL295:BL358" ca="1" si="619">IF($BH295=4,1,"")</f>
        <v/>
      </c>
      <c r="BM295" s="289" t="str">
        <f t="shared" ref="BM295:BM358" ca="1" si="620">IF($BH295=5,1,"")</f>
        <v/>
      </c>
      <c r="BN295" s="289" t="str">
        <f t="shared" ref="BN295:BN358" ca="1" si="621">IF($BH295=6,1,"")</f>
        <v/>
      </c>
      <c r="BO295" s="289" t="str">
        <f t="shared" ref="BO295:BO358" ca="1" si="622">IF($BH295=7,1,"")</f>
        <v/>
      </c>
      <c r="BP295" s="275"/>
      <c r="BQ295" s="83">
        <f t="shared" ca="1" si="537"/>
        <v>7</v>
      </c>
      <c r="BR295" s="82">
        <f t="shared" ca="1" si="538"/>
        <v>43</v>
      </c>
      <c r="BS295" s="83">
        <f t="shared" ca="1" si="539"/>
        <v>348</v>
      </c>
      <c r="BT295" s="52" t="str">
        <f t="shared" ca="1" si="535"/>
        <v>A357</v>
      </c>
      <c r="BV295" s="52" t="str">
        <f t="shared" ca="1" si="536"/>
        <v>A365</v>
      </c>
      <c r="BW295" s="84">
        <f ca="1">VLOOKUP($BK$6,INDIRECT($BT295):$BP$861,2,FALSE)</f>
        <v>357</v>
      </c>
      <c r="BX295" s="79" t="str">
        <f t="shared" ca="1" si="515"/>
        <v>Bebop Dominant</v>
      </c>
      <c r="BY295" s="78" t="str">
        <f t="shared" ca="1" si="516"/>
        <v>F</v>
      </c>
      <c r="BZ295" s="78" t="str">
        <f t="shared" ca="1" si="517"/>
        <v>F</v>
      </c>
      <c r="CA295" s="78" t="str">
        <f t="shared" ca="1" si="518"/>
        <v>G</v>
      </c>
      <c r="CB295" s="78" t="str">
        <f t="shared" ca="1" si="519"/>
        <v>A</v>
      </c>
      <c r="CC295" s="78" t="str">
        <f t="shared" ca="1" si="520"/>
        <v>Bb</v>
      </c>
      <c r="CD295" s="78" t="str">
        <f t="shared" ca="1" si="521"/>
        <v>C</v>
      </c>
      <c r="CE295" s="78" t="str">
        <f t="shared" ca="1" si="522"/>
        <v>D</v>
      </c>
      <c r="CF295" s="78" t="str">
        <f t="shared" ca="1" si="523"/>
        <v>Eb</v>
      </c>
      <c r="CG295" s="78" t="str">
        <f t="shared" ca="1" si="524"/>
        <v>E</v>
      </c>
      <c r="CH295" s="79" t="str">
        <f t="shared" ca="1" si="525"/>
        <v>F maj</v>
      </c>
      <c r="CI295" s="79" t="str">
        <f t="shared" ca="1" si="526"/>
        <v>G min</v>
      </c>
      <c r="CJ295" s="79" t="str">
        <f t="shared" ca="1" si="527"/>
        <v>A dim</v>
      </c>
      <c r="CK295" s="79" t="str">
        <f t="shared" ca="1" si="528"/>
        <v>Bb alt</v>
      </c>
      <c r="CL295" s="79" t="str">
        <f t="shared" ca="1" si="529"/>
        <v>*F sus7</v>
      </c>
      <c r="CM295" s="79" t="str">
        <f t="shared" ca="1" si="530"/>
        <v>*E min7</v>
      </c>
      <c r="CN295" s="79" t="str">
        <f t="shared" ca="1" si="531"/>
        <v>*F7</v>
      </c>
      <c r="CO295" s="79" t="str">
        <f t="shared" ca="1" si="532"/>
        <v>E dim</v>
      </c>
      <c r="CP295" s="80">
        <f t="shared" ca="1" si="533"/>
        <v>37.5</v>
      </c>
      <c r="CQ295" s="78">
        <f t="shared" ca="1" si="534"/>
        <v>7</v>
      </c>
      <c r="DA295" s="81">
        <f t="shared" ca="1" si="576"/>
        <v>7</v>
      </c>
      <c r="DB295" s="82">
        <f t="shared" ca="1" si="577"/>
        <v>80</v>
      </c>
      <c r="DC295" s="83">
        <f t="shared" ca="1" si="578"/>
        <v>623</v>
      </c>
      <c r="DD295" s="52" t="str">
        <f t="shared" ca="1" si="573"/>
        <v>A632</v>
      </c>
      <c r="DF295" s="52" t="str">
        <f t="shared" ca="1" si="574"/>
        <v>A632</v>
      </c>
      <c r="DG295" s="84">
        <f ca="1">VLOOKUP($BK$6,INDIRECT($BT332):$BP$861,2,FALSE)</f>
        <v>624</v>
      </c>
      <c r="DH295" s="79" t="str">
        <f t="shared" ca="1" si="553"/>
        <v>Symmetrical Exotic</v>
      </c>
      <c r="DI295" s="78" t="str">
        <f t="shared" ca="1" si="554"/>
        <v>Ab</v>
      </c>
      <c r="DJ295" s="78" t="str">
        <f t="shared" ca="1" si="555"/>
        <v>Ab</v>
      </c>
      <c r="DK295" s="78" t="str">
        <f t="shared" ca="1" si="556"/>
        <v>A</v>
      </c>
      <c r="DL295" s="78" t="str">
        <f t="shared" ca="1" si="557"/>
        <v>B</v>
      </c>
      <c r="DM295" s="78" t="str">
        <f t="shared" ca="1" si="558"/>
        <v>D</v>
      </c>
      <c r="DN295" s="78" t="str">
        <f t="shared" ca="1" si="559"/>
        <v>F</v>
      </c>
      <c r="DO295" s="78" t="str">
        <f t="shared" ca="1" si="560"/>
        <v>G</v>
      </c>
      <c r="DP295" s="78" t="str">
        <f t="shared" ca="1" si="561"/>
        <v/>
      </c>
      <c r="DQ295" s="78" t="str">
        <f t="shared" ca="1" si="562"/>
        <v/>
      </c>
      <c r="DR295" s="79" t="str">
        <f t="shared" ca="1" si="563"/>
        <v>Ab min6 -or- *F dim</v>
      </c>
      <c r="DS295" s="79" t="str">
        <f t="shared" ca="1" si="564"/>
        <v>A sus4/7</v>
      </c>
      <c r="DT295" s="79" t="str">
        <f t="shared" ca="1" si="565"/>
        <v>*F dim</v>
      </c>
      <c r="DU295" s="79" t="str">
        <f t="shared" ca="1" si="566"/>
        <v>D sus4</v>
      </c>
      <c r="DV295" s="79" t="str">
        <f t="shared" ca="1" si="567"/>
        <v>F dim</v>
      </c>
      <c r="DW295" s="79" t="str">
        <f t="shared" ca="1" si="568"/>
        <v>G sus2</v>
      </c>
      <c r="DX295" s="79" t="str">
        <f t="shared" ca="1" si="569"/>
        <v/>
      </c>
      <c r="DY295" s="79" t="str">
        <f t="shared" ca="1" si="570"/>
        <v/>
      </c>
      <c r="DZ295" s="80">
        <f t="shared" ca="1" si="571"/>
        <v>33.333333333333329</v>
      </c>
      <c r="EA295" s="78">
        <f t="shared" ca="1" si="572"/>
        <v>7</v>
      </c>
    </row>
    <row r="296" spans="1:131" ht="16.2" thickBot="1" x14ac:dyDescent="0.35">
      <c r="A296" s="289" t="str">
        <f t="shared" ca="1" si="540"/>
        <v/>
      </c>
      <c r="B296" s="312">
        <f t="shared" si="551"/>
        <v>288</v>
      </c>
      <c r="C296" s="313" t="s">
        <v>9</v>
      </c>
      <c r="D296" s="312" t="s">
        <v>74</v>
      </c>
      <c r="E296" s="312">
        <v>8</v>
      </c>
      <c r="F296" s="314">
        <v>2</v>
      </c>
      <c r="G296" s="314">
        <v>2</v>
      </c>
      <c r="H296" s="314">
        <v>1</v>
      </c>
      <c r="I296" s="314">
        <v>2</v>
      </c>
      <c r="J296" s="314">
        <v>1</v>
      </c>
      <c r="K296" s="314">
        <v>1</v>
      </c>
      <c r="L296" s="314">
        <v>2</v>
      </c>
      <c r="M296" s="314">
        <v>1</v>
      </c>
      <c r="N296" s="314">
        <f>SUM($F296:G296)</f>
        <v>4</v>
      </c>
      <c r="O296" s="314">
        <f>SUM($F296:H296)</f>
        <v>5</v>
      </c>
      <c r="P296" s="314">
        <f>SUM($F296:I296)</f>
        <v>7</v>
      </c>
      <c r="Q296" s="314">
        <f>SUM($F296:J296)</f>
        <v>8</v>
      </c>
      <c r="R296" s="314">
        <f>SUM($F296:K296)</f>
        <v>9</v>
      </c>
      <c r="S296" s="314">
        <f>SUM($F296:L296)</f>
        <v>11</v>
      </c>
      <c r="T296" s="314">
        <f>SUM($F296:M296)</f>
        <v>12</v>
      </c>
      <c r="U296" s="313"/>
      <c r="V296" s="312" t="str">
        <f t="shared" si="604"/>
        <v>E</v>
      </c>
      <c r="W296" s="312" t="str">
        <f t="shared" ca="1" si="605"/>
        <v>Gb</v>
      </c>
      <c r="X296" s="312" t="str">
        <f t="shared" ca="1" si="606"/>
        <v>Ab</v>
      </c>
      <c r="Y296" s="312" t="str">
        <f t="shared" ca="1" si="607"/>
        <v>A</v>
      </c>
      <c r="Z296" s="312" t="str">
        <f t="shared" ca="1" si="608"/>
        <v>B</v>
      </c>
      <c r="AA296" s="312" t="str">
        <f t="shared" ca="1" si="609"/>
        <v>C</v>
      </c>
      <c r="AB296" s="312" t="str">
        <f t="shared" ca="1" si="610"/>
        <v>Db</v>
      </c>
      <c r="AC296" s="312" t="str">
        <f t="shared" ca="1" si="611"/>
        <v>Eb</v>
      </c>
      <c r="AD296" s="313">
        <f t="shared" si="612"/>
        <v>69</v>
      </c>
      <c r="AE296" s="313">
        <f t="shared" ca="1" si="548"/>
        <v>169</v>
      </c>
      <c r="AF296" s="313">
        <f t="shared" ca="1" si="549"/>
        <v>163</v>
      </c>
      <c r="AG296" s="313">
        <f t="shared" ca="1" si="597"/>
        <v>65</v>
      </c>
      <c r="AH296" s="313">
        <f t="shared" ca="1" si="598"/>
        <v>66</v>
      </c>
      <c r="AI296" s="313">
        <f t="shared" ca="1" si="599"/>
        <v>67</v>
      </c>
      <c r="AJ296" s="313">
        <f t="shared" ca="1" si="600"/>
        <v>166</v>
      </c>
      <c r="AK296" s="313">
        <f t="shared" ca="1" si="601"/>
        <v>167</v>
      </c>
      <c r="AL296" s="294" t="str">
        <f>_xlfn.CONCAT(V296," maj")</f>
        <v>E maj</v>
      </c>
      <c r="AM296" s="294" t="str">
        <f t="shared" ref="AM296:AM301" ca="1" si="623">_xlfn.CONCAT(W296," dim")</f>
        <v>Gb dim</v>
      </c>
      <c r="AN296" s="294" t="str">
        <f ca="1">_xlfn.CONCAT(X296," min4")</f>
        <v>Ab min4</v>
      </c>
      <c r="AO296" s="294" t="str">
        <f ca="1">_xlfn.CONCAT(Y296," dim")</f>
        <v>A dim</v>
      </c>
      <c r="AP296" s="301" t="str">
        <f ca="1">_xlfn.CONCAT(Z296, " sus2/4 - or - *",AB296," min7")</f>
        <v>B sus2/4 - or - *Db min7</v>
      </c>
      <c r="AQ296" s="294" t="str">
        <f ca="1">_xlfn.CONCAT(AA296," dim")</f>
        <v>C dim</v>
      </c>
      <c r="AR296" s="294" t="str">
        <f ca="1">_xlfn.CONCAT(AB296," min")</f>
        <v>Db min</v>
      </c>
      <c r="AS296" s="294" t="str">
        <f t="shared" ref="AS296:AS302" ca="1" si="624">_xlfn.CONCAT(AC296," dim")</f>
        <v>Eb dim</v>
      </c>
      <c r="AT296" s="294" t="str">
        <f t="shared" ca="1" si="602"/>
        <v/>
      </c>
      <c r="AU296" s="294" t="str">
        <f t="shared" ca="1" si="603"/>
        <v/>
      </c>
      <c r="AV296" s="294" t="str">
        <f t="shared" ca="1" si="603"/>
        <v/>
      </c>
      <c r="AW296" s="294">
        <f t="shared" ca="1" si="603"/>
        <v>1</v>
      </c>
      <c r="AX296" s="294" t="str">
        <f t="shared" ca="1" si="603"/>
        <v/>
      </c>
      <c r="AY296" s="294" t="str">
        <f t="shared" ca="1" si="603"/>
        <v/>
      </c>
      <c r="AZ296" s="294" t="str">
        <f t="shared" ca="1" si="603"/>
        <v/>
      </c>
      <c r="BA296" s="294" t="str">
        <f t="shared" ca="1" si="603"/>
        <v/>
      </c>
      <c r="BB296" s="294" t="str">
        <f t="shared" ca="1" si="603"/>
        <v/>
      </c>
      <c r="BC296" s="294" t="str">
        <f t="shared" ca="1" si="603"/>
        <v/>
      </c>
      <c r="BD296" s="294" t="str">
        <f t="shared" ca="1" si="603"/>
        <v/>
      </c>
      <c r="BE296" s="294" t="str">
        <f t="shared" ca="1" si="603"/>
        <v/>
      </c>
      <c r="BF296" s="289">
        <f t="shared" ca="1" si="613"/>
        <v>1</v>
      </c>
      <c r="BG296" s="302">
        <f t="shared" ca="1" si="614"/>
        <v>12.5</v>
      </c>
      <c r="BH296" s="289" t="str">
        <f t="shared" ca="1" si="615"/>
        <v/>
      </c>
      <c r="BI296" s="289" t="str">
        <f t="shared" ca="1" si="616"/>
        <v/>
      </c>
      <c r="BJ296" s="289" t="str">
        <f t="shared" ca="1" si="617"/>
        <v/>
      </c>
      <c r="BK296" s="289" t="str">
        <f t="shared" ca="1" si="618"/>
        <v/>
      </c>
      <c r="BL296" s="289" t="str">
        <f t="shared" ca="1" si="619"/>
        <v/>
      </c>
      <c r="BM296" s="289" t="str">
        <f t="shared" ca="1" si="620"/>
        <v/>
      </c>
      <c r="BN296" s="289" t="str">
        <f t="shared" ca="1" si="621"/>
        <v/>
      </c>
      <c r="BO296" s="289" t="str">
        <f t="shared" ca="1" si="622"/>
        <v/>
      </c>
      <c r="BP296" s="275"/>
      <c r="BQ296" s="83">
        <f t="shared" ca="1" si="537"/>
        <v>7</v>
      </c>
      <c r="BR296" s="82">
        <f t="shared" ca="1" si="538"/>
        <v>44</v>
      </c>
      <c r="BS296" s="83">
        <f t="shared" ca="1" si="539"/>
        <v>357</v>
      </c>
      <c r="BT296" s="52" t="str">
        <f t="shared" ca="1" si="535"/>
        <v>A366</v>
      </c>
      <c r="BV296" s="52" t="str">
        <f t="shared" ca="1" si="536"/>
        <v>A366</v>
      </c>
      <c r="BW296" s="84">
        <f ca="1">VLOOKUP($BK$6,INDIRECT($BT296):$BP$861,2,FALSE)</f>
        <v>358</v>
      </c>
      <c r="BX296" s="79" t="str">
        <f t="shared" ca="1" si="515"/>
        <v>Bebop Dorian</v>
      </c>
      <c r="BY296" s="78" t="str">
        <f t="shared" ca="1" si="516"/>
        <v>F</v>
      </c>
      <c r="BZ296" s="78" t="str">
        <f t="shared" ca="1" si="517"/>
        <v>F</v>
      </c>
      <c r="CA296" s="78" t="str">
        <f t="shared" ca="1" si="518"/>
        <v>G</v>
      </c>
      <c r="CB296" s="78" t="str">
        <f t="shared" ca="1" si="519"/>
        <v>Ab</v>
      </c>
      <c r="CC296" s="78" t="str">
        <f t="shared" ca="1" si="520"/>
        <v>A</v>
      </c>
      <c r="CD296" s="78" t="str">
        <f t="shared" ca="1" si="521"/>
        <v>Bb</v>
      </c>
      <c r="CE296" s="78" t="str">
        <f t="shared" ca="1" si="522"/>
        <v>C</v>
      </c>
      <c r="CF296" s="78" t="str">
        <f t="shared" ca="1" si="523"/>
        <v>D</v>
      </c>
      <c r="CG296" s="78" t="str">
        <f t="shared" ca="1" si="524"/>
        <v>Eb</v>
      </c>
      <c r="CH296" s="79" t="str">
        <f t="shared" ca="1" si="525"/>
        <v>F dim</v>
      </c>
      <c r="CI296" s="79" t="str">
        <f t="shared" ca="1" si="526"/>
        <v>*A min7</v>
      </c>
      <c r="CJ296" s="79" t="str">
        <f t="shared" ca="1" si="527"/>
        <v>*Bb7</v>
      </c>
      <c r="CK296" s="79" t="str">
        <f t="shared" ca="1" si="528"/>
        <v>A dim</v>
      </c>
      <c r="CL296" s="79" t="str">
        <f t="shared" ca="1" si="529"/>
        <v>Bb maj</v>
      </c>
      <c r="CM296" s="79" t="str">
        <f t="shared" ca="1" si="530"/>
        <v>C min</v>
      </c>
      <c r="CN296" s="79" t="str">
        <f t="shared" ca="1" si="531"/>
        <v>D dim</v>
      </c>
      <c r="CO296" s="79" t="str">
        <f t="shared" ca="1" si="532"/>
        <v>Eb alt b</v>
      </c>
      <c r="CP296" s="80">
        <f t="shared" ca="1" si="533"/>
        <v>37.5</v>
      </c>
      <c r="CQ296" s="78">
        <f t="shared" ca="1" si="534"/>
        <v>7</v>
      </c>
      <c r="DA296" s="81">
        <f t="shared" ca="1" si="576"/>
        <v>7</v>
      </c>
      <c r="DB296" s="82">
        <f t="shared" ca="1" si="577"/>
        <v>81</v>
      </c>
      <c r="DC296" s="83">
        <f t="shared" ca="1" si="578"/>
        <v>624</v>
      </c>
      <c r="DD296" s="52" t="str">
        <f t="shared" ca="1" si="573"/>
        <v>A633</v>
      </c>
      <c r="DF296" s="52" t="str">
        <f t="shared" ca="1" si="574"/>
        <v>A637</v>
      </c>
      <c r="DG296" s="84">
        <f ca="1">VLOOKUP($BK$6,INDIRECT($BT333):$BP$861,2,FALSE)</f>
        <v>629</v>
      </c>
      <c r="DH296" s="79" t="str">
        <f t="shared" ca="1" si="553"/>
        <v>Turkish</v>
      </c>
      <c r="DI296" s="78" t="str">
        <f t="shared" ca="1" si="554"/>
        <v>Ab</v>
      </c>
      <c r="DJ296" s="78" t="str">
        <f t="shared" ca="1" si="555"/>
        <v>Ab</v>
      </c>
      <c r="DK296" s="78" t="str">
        <f t="shared" ca="1" si="556"/>
        <v>A</v>
      </c>
      <c r="DL296" s="78" t="str">
        <f t="shared" ca="1" si="557"/>
        <v>B</v>
      </c>
      <c r="DM296" s="78" t="str">
        <f t="shared" ca="1" si="558"/>
        <v>Db</v>
      </c>
      <c r="DN296" s="78" t="str">
        <f t="shared" ca="1" si="559"/>
        <v>F</v>
      </c>
      <c r="DO296" s="78" t="str">
        <f t="shared" ca="1" si="560"/>
        <v>G</v>
      </c>
      <c r="DP296" s="78" t="str">
        <f t="shared" ca="1" si="561"/>
        <v/>
      </c>
      <c r="DQ296" s="78" t="str">
        <f t="shared" ca="1" si="562"/>
        <v/>
      </c>
      <c r="DR296" s="79" t="str">
        <f t="shared" ca="1" si="563"/>
        <v>Ab6 -or- *F min</v>
      </c>
      <c r="DS296" s="79" t="str">
        <f t="shared" ca="1" si="564"/>
        <v>A7</v>
      </c>
      <c r="DT296" s="79" t="str">
        <f t="shared" ca="1" si="565"/>
        <v>*F dim</v>
      </c>
      <c r="DU296" s="79" t="str">
        <f t="shared" ca="1" si="566"/>
        <v>*A7</v>
      </c>
      <c r="DV296" s="79" t="str">
        <f t="shared" ca="1" si="567"/>
        <v>F dim</v>
      </c>
      <c r="DW296" s="79" t="str">
        <f t="shared" ca="1" si="568"/>
        <v>G alt b -or- *A7</v>
      </c>
      <c r="DX296" s="79" t="str">
        <f t="shared" ca="1" si="569"/>
        <v/>
      </c>
      <c r="DY296" s="79" t="str">
        <f t="shared" ca="1" si="570"/>
        <v/>
      </c>
      <c r="DZ296" s="80">
        <f t="shared" ca="1" si="571"/>
        <v>40</v>
      </c>
      <c r="EA296" s="78">
        <f t="shared" ca="1" si="572"/>
        <v>7</v>
      </c>
    </row>
    <row r="297" spans="1:131" ht="16.2" thickBot="1" x14ac:dyDescent="0.35">
      <c r="A297" s="289" t="str">
        <f t="shared" ca="1" si="540"/>
        <v/>
      </c>
      <c r="B297" s="312">
        <f t="shared" si="551"/>
        <v>289</v>
      </c>
      <c r="C297" s="313" t="s">
        <v>10</v>
      </c>
      <c r="D297" s="312" t="s">
        <v>74</v>
      </c>
      <c r="E297" s="312">
        <v>8</v>
      </c>
      <c r="F297" s="314">
        <v>2</v>
      </c>
      <c r="G297" s="314">
        <v>1</v>
      </c>
      <c r="H297" s="314">
        <v>2</v>
      </c>
      <c r="I297" s="314">
        <v>2</v>
      </c>
      <c r="J297" s="314">
        <v>1</v>
      </c>
      <c r="K297" s="314">
        <v>1</v>
      </c>
      <c r="L297" s="314">
        <v>2</v>
      </c>
      <c r="M297" s="314">
        <v>1</v>
      </c>
      <c r="N297" s="314">
        <f>SUM($F297:G297)</f>
        <v>3</v>
      </c>
      <c r="O297" s="314">
        <f>SUM($F297:H297)</f>
        <v>5</v>
      </c>
      <c r="P297" s="314">
        <f>SUM($F297:I297)</f>
        <v>7</v>
      </c>
      <c r="Q297" s="314">
        <f>SUM($F297:J297)</f>
        <v>8</v>
      </c>
      <c r="R297" s="314">
        <f>SUM($F297:K297)</f>
        <v>9</v>
      </c>
      <c r="S297" s="314">
        <f>SUM($F297:L297)</f>
        <v>11</v>
      </c>
      <c r="T297" s="314">
        <f>SUM($F297:M297)</f>
        <v>12</v>
      </c>
      <c r="U297" s="313"/>
      <c r="V297" s="312" t="str">
        <f t="shared" si="604"/>
        <v>E</v>
      </c>
      <c r="W297" s="312" t="str">
        <f t="shared" ca="1" si="605"/>
        <v>Gb</v>
      </c>
      <c r="X297" s="312" t="str">
        <f t="shared" ca="1" si="606"/>
        <v>G</v>
      </c>
      <c r="Y297" s="312" t="str">
        <f t="shared" ca="1" si="607"/>
        <v>A</v>
      </c>
      <c r="Z297" s="312" t="str">
        <f t="shared" ca="1" si="608"/>
        <v>B</v>
      </c>
      <c r="AA297" s="312" t="str">
        <f t="shared" ca="1" si="609"/>
        <v>C</v>
      </c>
      <c r="AB297" s="312" t="str">
        <f t="shared" ca="1" si="610"/>
        <v>Db</v>
      </c>
      <c r="AC297" s="312" t="str">
        <f t="shared" ca="1" si="611"/>
        <v>Eb</v>
      </c>
      <c r="AD297" s="313">
        <f t="shared" si="612"/>
        <v>69</v>
      </c>
      <c r="AE297" s="313">
        <f t="shared" ca="1" si="548"/>
        <v>169</v>
      </c>
      <c r="AF297" s="313">
        <f t="shared" ca="1" si="549"/>
        <v>71</v>
      </c>
      <c r="AG297" s="313">
        <f t="shared" ca="1" si="597"/>
        <v>65</v>
      </c>
      <c r="AH297" s="313">
        <f t="shared" ca="1" si="598"/>
        <v>66</v>
      </c>
      <c r="AI297" s="313">
        <f t="shared" ca="1" si="599"/>
        <v>67</v>
      </c>
      <c r="AJ297" s="313">
        <f t="shared" ca="1" si="600"/>
        <v>166</v>
      </c>
      <c r="AK297" s="313">
        <f t="shared" ca="1" si="601"/>
        <v>167</v>
      </c>
      <c r="AL297" s="294" t="str">
        <f>_xlfn.CONCAT(V297," min")</f>
        <v>E min</v>
      </c>
      <c r="AM297" s="294" t="str">
        <f t="shared" ca="1" si="623"/>
        <v>Gb dim</v>
      </c>
      <c r="AN297" s="294" t="str">
        <f ca="1">_xlfn.CONCAT(X297," alt b")</f>
        <v>G alt b</v>
      </c>
      <c r="AO297" s="294" t="str">
        <f ca="1">_xlfn.CONCAT(Y297," dim")</f>
        <v>A dim</v>
      </c>
      <c r="AP297" s="301" t="str">
        <f ca="1">_xlfn.CONCAT(Z297, " sus2/4 - or - *",AB297," min7")</f>
        <v>B sus2/4 - or - *Db min7</v>
      </c>
      <c r="AQ297" s="294" t="str">
        <f ca="1">_xlfn.CONCAT(AA297," dim")</f>
        <v>C dim</v>
      </c>
      <c r="AR297" s="294" t="str">
        <f ca="1">_xlfn.CONCAT(AB297," dim")</f>
        <v>Db dim</v>
      </c>
      <c r="AS297" s="294" t="str">
        <f t="shared" ca="1" si="624"/>
        <v>Eb dim</v>
      </c>
      <c r="AT297" s="294" t="str">
        <f t="shared" ca="1" si="602"/>
        <v/>
      </c>
      <c r="AU297" s="294" t="str">
        <f t="shared" ca="1" si="603"/>
        <v/>
      </c>
      <c r="AV297" s="294" t="str">
        <f t="shared" ca="1" si="603"/>
        <v/>
      </c>
      <c r="AW297" s="294">
        <f t="shared" ca="1" si="603"/>
        <v>1</v>
      </c>
      <c r="AX297" s="294" t="str">
        <f t="shared" ca="1" si="603"/>
        <v/>
      </c>
      <c r="AY297" s="294" t="str">
        <f t="shared" ca="1" si="603"/>
        <v/>
      </c>
      <c r="AZ297" s="294" t="str">
        <f t="shared" ca="1" si="603"/>
        <v/>
      </c>
      <c r="BA297" s="294">
        <f t="shared" ca="1" si="603"/>
        <v>1</v>
      </c>
      <c r="BB297" s="294" t="str">
        <f t="shared" ca="1" si="603"/>
        <v/>
      </c>
      <c r="BC297" s="294" t="str">
        <f t="shared" ca="1" si="603"/>
        <v/>
      </c>
      <c r="BD297" s="294" t="str">
        <f t="shared" ca="1" si="603"/>
        <v/>
      </c>
      <c r="BE297" s="294" t="str">
        <f t="shared" ca="1" si="603"/>
        <v/>
      </c>
      <c r="BF297" s="289">
        <f t="shared" ca="1" si="613"/>
        <v>2</v>
      </c>
      <c r="BG297" s="302">
        <f t="shared" ca="1" si="614"/>
        <v>25</v>
      </c>
      <c r="BH297" s="289" t="str">
        <f t="shared" ca="1" si="615"/>
        <v/>
      </c>
      <c r="BI297" s="289" t="str">
        <f t="shared" ca="1" si="616"/>
        <v/>
      </c>
      <c r="BJ297" s="289" t="str">
        <f t="shared" ca="1" si="617"/>
        <v/>
      </c>
      <c r="BK297" s="289" t="str">
        <f t="shared" ca="1" si="618"/>
        <v/>
      </c>
      <c r="BL297" s="289" t="str">
        <f t="shared" ca="1" si="619"/>
        <v/>
      </c>
      <c r="BM297" s="289" t="str">
        <f t="shared" ca="1" si="620"/>
        <v/>
      </c>
      <c r="BN297" s="289" t="str">
        <f t="shared" ca="1" si="621"/>
        <v/>
      </c>
      <c r="BO297" s="289" t="str">
        <f t="shared" ca="1" si="622"/>
        <v/>
      </c>
      <c r="BP297" s="275"/>
      <c r="BQ297" s="83">
        <f t="shared" ca="1" si="537"/>
        <v>7</v>
      </c>
      <c r="BR297" s="82">
        <f t="shared" ca="1" si="538"/>
        <v>45</v>
      </c>
      <c r="BS297" s="83">
        <f t="shared" ca="1" si="539"/>
        <v>358</v>
      </c>
      <c r="BT297" s="52" t="str">
        <f t="shared" ca="1" si="535"/>
        <v>A367</v>
      </c>
      <c r="BV297" s="52" t="str">
        <f t="shared" ca="1" si="536"/>
        <v>A369</v>
      </c>
      <c r="BW297" s="84">
        <f ca="1">VLOOKUP($BK$6,INDIRECT($BT297):$BP$861,2,FALSE)</f>
        <v>361</v>
      </c>
      <c r="BX297" s="79" t="str">
        <f t="shared" ca="1" si="515"/>
        <v>Bebop Harmonic Minor</v>
      </c>
      <c r="BY297" s="78" t="str">
        <f t="shared" ca="1" si="516"/>
        <v>F</v>
      </c>
      <c r="BZ297" s="78" t="str">
        <f t="shared" ca="1" si="517"/>
        <v>F</v>
      </c>
      <c r="CA297" s="78" t="str">
        <f t="shared" ca="1" si="518"/>
        <v>G</v>
      </c>
      <c r="CB297" s="78" t="str">
        <f t="shared" ca="1" si="519"/>
        <v>Ab</v>
      </c>
      <c r="CC297" s="78" t="str">
        <f t="shared" ca="1" si="520"/>
        <v>Bb</v>
      </c>
      <c r="CD297" s="78" t="str">
        <f t="shared" ca="1" si="521"/>
        <v>C</v>
      </c>
      <c r="CE297" s="78" t="str">
        <f t="shared" ca="1" si="522"/>
        <v>Db</v>
      </c>
      <c r="CF297" s="78" t="str">
        <f t="shared" ca="1" si="523"/>
        <v>Eb</v>
      </c>
      <c r="CG297" s="78" t="str">
        <f t="shared" ca="1" si="524"/>
        <v>E</v>
      </c>
      <c r="CH297" s="79" t="str">
        <f t="shared" ca="1" si="525"/>
        <v>F min</v>
      </c>
      <c r="CI297" s="79" t="str">
        <f t="shared" ca="1" si="526"/>
        <v>G dim</v>
      </c>
      <c r="CJ297" s="79" t="str">
        <f t="shared" ca="1" si="527"/>
        <v>Ab maj</v>
      </c>
      <c r="CK297" s="79" t="str">
        <f t="shared" ca="1" si="528"/>
        <v>Bb dim</v>
      </c>
      <c r="CL297" s="79" t="str">
        <f t="shared" ca="1" si="529"/>
        <v>C min4</v>
      </c>
      <c r="CM297" s="79" t="str">
        <f t="shared" ca="1" si="530"/>
        <v>Db dim</v>
      </c>
      <c r="CN297" s="79" t="str">
        <f t="shared" ca="1" si="531"/>
        <v>Eb sus2/4 - or - *F min7</v>
      </c>
      <c r="CO297" s="79" t="str">
        <f t="shared" ca="1" si="532"/>
        <v>E dim</v>
      </c>
      <c r="CP297" s="80">
        <f t="shared" ca="1" si="533"/>
        <v>37.5</v>
      </c>
      <c r="CQ297" s="78">
        <f t="shared" ca="1" si="534"/>
        <v>7</v>
      </c>
      <c r="DA297" s="81">
        <f t="shared" ca="1" si="576"/>
        <v>7</v>
      </c>
      <c r="DB297" s="82">
        <f t="shared" ca="1" si="577"/>
        <v>82</v>
      </c>
      <c r="DC297" s="83">
        <f t="shared" ca="1" si="578"/>
        <v>629</v>
      </c>
      <c r="DD297" s="52" t="str">
        <f t="shared" ca="1" si="573"/>
        <v>A638</v>
      </c>
      <c r="DF297" s="52" t="str">
        <f t="shared" ca="1" si="574"/>
        <v>A639</v>
      </c>
      <c r="DG297" s="84">
        <f ca="1">VLOOKUP($BK$6,INDIRECT($BT334):$BP$861,2,FALSE)</f>
        <v>631</v>
      </c>
      <c r="DH297" s="79" t="str">
        <f t="shared" ca="1" si="553"/>
        <v>Minor Pentatonic (or Mongolian)</v>
      </c>
      <c r="DI297" s="78" t="str">
        <f t="shared" ca="1" si="554"/>
        <v>Ab</v>
      </c>
      <c r="DJ297" s="78" t="str">
        <f t="shared" ca="1" si="555"/>
        <v>Ab</v>
      </c>
      <c r="DK297" s="78" t="str">
        <f t="shared" ca="1" si="556"/>
        <v>Bb</v>
      </c>
      <c r="DL297" s="78" t="str">
        <f t="shared" ca="1" si="557"/>
        <v>C</v>
      </c>
      <c r="DM297" s="78" t="str">
        <f t="shared" ca="1" si="558"/>
        <v>Eb</v>
      </c>
      <c r="DN297" s="78" t="str">
        <f t="shared" ca="1" si="559"/>
        <v>F</v>
      </c>
      <c r="DO297" s="78" t="str">
        <f t="shared" ca="1" si="560"/>
        <v/>
      </c>
      <c r="DP297" s="78" t="str">
        <f t="shared" ca="1" si="561"/>
        <v/>
      </c>
      <c r="DQ297" s="78" t="str">
        <f t="shared" ca="1" si="562"/>
        <v/>
      </c>
      <c r="DR297" s="79" t="str">
        <f t="shared" ca="1" si="563"/>
        <v>*F min</v>
      </c>
      <c r="DS297" s="79" t="str">
        <f t="shared" ca="1" si="564"/>
        <v>Bb sus4/7</v>
      </c>
      <c r="DT297" s="79" t="str">
        <f t="shared" ca="1" si="565"/>
        <v>C sus4/7</v>
      </c>
      <c r="DU297" s="79" t="str">
        <f t="shared" ca="1" si="566"/>
        <v>Eb sus4/6 -or-*Ab maj</v>
      </c>
      <c r="DV297" s="79" t="str">
        <f t="shared" ca="1" si="567"/>
        <v>F sus4/7</v>
      </c>
      <c r="DW297" s="79" t="str">
        <f t="shared" ca="1" si="568"/>
        <v/>
      </c>
      <c r="DX297" s="79" t="str">
        <f t="shared" ca="1" si="569"/>
        <v/>
      </c>
      <c r="DY297" s="79" t="str">
        <f t="shared" ca="1" si="570"/>
        <v/>
      </c>
      <c r="DZ297" s="80">
        <f t="shared" ca="1" si="571"/>
        <v>40</v>
      </c>
      <c r="EA297" s="78">
        <f t="shared" ca="1" si="572"/>
        <v>7</v>
      </c>
    </row>
    <row r="298" spans="1:131" ht="16.2" thickBot="1" x14ac:dyDescent="0.35">
      <c r="A298" s="289" t="str">
        <f t="shared" ca="1" si="540"/>
        <v/>
      </c>
      <c r="B298" s="312">
        <f t="shared" si="551"/>
        <v>290</v>
      </c>
      <c r="C298" s="313" t="s">
        <v>11</v>
      </c>
      <c r="D298" s="312" t="s">
        <v>74</v>
      </c>
      <c r="E298" s="312">
        <v>8</v>
      </c>
      <c r="F298" s="314">
        <v>2</v>
      </c>
      <c r="G298" s="314">
        <v>1</v>
      </c>
      <c r="H298" s="314">
        <v>2</v>
      </c>
      <c r="I298" s="314">
        <v>2</v>
      </c>
      <c r="J298" s="314">
        <v>1</v>
      </c>
      <c r="K298" s="314">
        <v>2</v>
      </c>
      <c r="L298" s="314">
        <v>1</v>
      </c>
      <c r="M298" s="314">
        <v>1</v>
      </c>
      <c r="N298" s="314">
        <f>SUM($F298:G298)</f>
        <v>3</v>
      </c>
      <c r="O298" s="314">
        <f>SUM($F298:H298)</f>
        <v>5</v>
      </c>
      <c r="P298" s="314">
        <f>SUM($F298:I298)</f>
        <v>7</v>
      </c>
      <c r="Q298" s="314">
        <f>SUM($F298:J298)</f>
        <v>8</v>
      </c>
      <c r="R298" s="314">
        <f>SUM($F298:K298)</f>
        <v>10</v>
      </c>
      <c r="S298" s="314">
        <f>SUM($F298:L298)</f>
        <v>11</v>
      </c>
      <c r="T298" s="314">
        <f>SUM($F298:M298)</f>
        <v>12</v>
      </c>
      <c r="U298" s="313"/>
      <c r="V298" s="312" t="str">
        <f t="shared" si="604"/>
        <v>E</v>
      </c>
      <c r="W298" s="312" t="str">
        <f t="shared" ca="1" si="605"/>
        <v>Gb</v>
      </c>
      <c r="X298" s="312" t="str">
        <f t="shared" ca="1" si="606"/>
        <v>G</v>
      </c>
      <c r="Y298" s="312" t="str">
        <f t="shared" ca="1" si="607"/>
        <v>A</v>
      </c>
      <c r="Z298" s="312" t="str">
        <f t="shared" ca="1" si="608"/>
        <v>B</v>
      </c>
      <c r="AA298" s="312" t="str">
        <f t="shared" ca="1" si="609"/>
        <v>C</v>
      </c>
      <c r="AB298" s="312" t="str">
        <f t="shared" ca="1" si="610"/>
        <v>D</v>
      </c>
      <c r="AC298" s="312" t="str">
        <f t="shared" ca="1" si="611"/>
        <v>Eb</v>
      </c>
      <c r="AD298" s="313">
        <f t="shared" si="612"/>
        <v>69</v>
      </c>
      <c r="AE298" s="313">
        <f t="shared" ca="1" si="548"/>
        <v>169</v>
      </c>
      <c r="AF298" s="313">
        <f t="shared" ca="1" si="549"/>
        <v>71</v>
      </c>
      <c r="AG298" s="313">
        <f t="shared" ca="1" si="597"/>
        <v>65</v>
      </c>
      <c r="AH298" s="313">
        <f t="shared" ca="1" si="598"/>
        <v>66</v>
      </c>
      <c r="AI298" s="313">
        <f t="shared" ca="1" si="599"/>
        <v>67</v>
      </c>
      <c r="AJ298" s="313">
        <f t="shared" ca="1" si="600"/>
        <v>68</v>
      </c>
      <c r="AK298" s="313">
        <f t="shared" ca="1" si="601"/>
        <v>167</v>
      </c>
      <c r="AL298" s="294" t="str">
        <f>_xlfn.CONCAT(V298," min")</f>
        <v>E min</v>
      </c>
      <c r="AM298" s="294" t="str">
        <f t="shared" ca="1" si="623"/>
        <v>Gb dim</v>
      </c>
      <c r="AN298" s="294" t="str">
        <f ca="1">_xlfn.CONCAT(X298," maj")</f>
        <v>G maj</v>
      </c>
      <c r="AO298" s="294" t="str">
        <f ca="1">_xlfn.CONCAT(Y298," dim")</f>
        <v>A dim</v>
      </c>
      <c r="AP298" s="294" t="str">
        <f ca="1">_xlfn.CONCAT(Z298," min4")</f>
        <v>B min4</v>
      </c>
      <c r="AQ298" s="294" t="str">
        <f ca="1">_xlfn.CONCAT(AA298," dim")</f>
        <v>C dim</v>
      </c>
      <c r="AR298" s="301" t="str">
        <f ca="1">_xlfn.CONCAT(AB298," sus2/4 - or - *",V298," min7")</f>
        <v>D sus2/4 - or - *E min7</v>
      </c>
      <c r="AS298" s="294" t="str">
        <f t="shared" ca="1" si="624"/>
        <v>Eb dim</v>
      </c>
      <c r="AT298" s="294" t="str">
        <f t="shared" ca="1" si="602"/>
        <v/>
      </c>
      <c r="AU298" s="294" t="str">
        <f t="shared" ca="1" si="603"/>
        <v/>
      </c>
      <c r="AV298" s="294" t="str">
        <f t="shared" ca="1" si="603"/>
        <v/>
      </c>
      <c r="AW298" s="294">
        <f t="shared" ca="1" si="603"/>
        <v>1</v>
      </c>
      <c r="AX298" s="294" t="str">
        <f t="shared" ca="1" si="603"/>
        <v/>
      </c>
      <c r="AY298" s="294" t="str">
        <f t="shared" ca="1" si="603"/>
        <v/>
      </c>
      <c r="AZ298" s="294" t="str">
        <f t="shared" ca="1" si="603"/>
        <v/>
      </c>
      <c r="BA298" s="294">
        <f t="shared" ca="1" si="603"/>
        <v>1</v>
      </c>
      <c r="BB298" s="294" t="str">
        <f t="shared" ca="1" si="603"/>
        <v/>
      </c>
      <c r="BC298" s="294" t="str">
        <f t="shared" ca="1" si="603"/>
        <v/>
      </c>
      <c r="BD298" s="294" t="str">
        <f t="shared" ca="1" si="603"/>
        <v/>
      </c>
      <c r="BE298" s="294" t="str">
        <f t="shared" ca="1" si="603"/>
        <v/>
      </c>
      <c r="BF298" s="289">
        <f t="shared" ca="1" si="613"/>
        <v>2</v>
      </c>
      <c r="BG298" s="302">
        <f t="shared" ca="1" si="614"/>
        <v>25</v>
      </c>
      <c r="BH298" s="289" t="str">
        <f t="shared" ca="1" si="615"/>
        <v/>
      </c>
      <c r="BI298" s="289" t="str">
        <f t="shared" ca="1" si="616"/>
        <v/>
      </c>
      <c r="BJ298" s="289" t="str">
        <f t="shared" ca="1" si="617"/>
        <v/>
      </c>
      <c r="BK298" s="289" t="str">
        <f t="shared" ca="1" si="618"/>
        <v/>
      </c>
      <c r="BL298" s="289" t="str">
        <f t="shared" ca="1" si="619"/>
        <v/>
      </c>
      <c r="BM298" s="289" t="str">
        <f t="shared" ca="1" si="620"/>
        <v/>
      </c>
      <c r="BN298" s="289" t="str">
        <f t="shared" ca="1" si="621"/>
        <v/>
      </c>
      <c r="BO298" s="289" t="str">
        <f t="shared" ca="1" si="622"/>
        <v/>
      </c>
      <c r="BP298" s="275"/>
      <c r="BQ298" s="83">
        <f t="shared" ca="1" si="537"/>
        <v>7</v>
      </c>
      <c r="BR298" s="82">
        <f t="shared" ca="1" si="538"/>
        <v>46</v>
      </c>
      <c r="BS298" s="83">
        <f t="shared" ca="1" si="539"/>
        <v>361</v>
      </c>
      <c r="BT298" s="52" t="str">
        <f t="shared" ca="1" si="535"/>
        <v>A370</v>
      </c>
      <c r="BV298" s="52" t="str">
        <f t="shared" ca="1" si="536"/>
        <v>A413</v>
      </c>
      <c r="BW298" s="84">
        <f ca="1">VLOOKUP($BK$6,INDIRECT($BT298):$BP$861,2,FALSE)</f>
        <v>405</v>
      </c>
      <c r="BX298" s="79" t="str">
        <f t="shared" ca="1" si="515"/>
        <v>Blues</v>
      </c>
      <c r="BY298" s="78" t="str">
        <f t="shared" ca="1" si="516"/>
        <v>F</v>
      </c>
      <c r="BZ298" s="78" t="str">
        <f t="shared" ca="1" si="517"/>
        <v>F</v>
      </c>
      <c r="CA298" s="78" t="str">
        <f t="shared" ca="1" si="518"/>
        <v>Ab</v>
      </c>
      <c r="CB298" s="78" t="str">
        <f t="shared" ca="1" si="519"/>
        <v>Bb</v>
      </c>
      <c r="CC298" s="78" t="str">
        <f t="shared" ca="1" si="520"/>
        <v>B</v>
      </c>
      <c r="CD298" s="78" t="str">
        <f t="shared" ca="1" si="521"/>
        <v>C</v>
      </c>
      <c r="CE298" s="78" t="str">
        <f t="shared" ca="1" si="522"/>
        <v>Eb</v>
      </c>
      <c r="CF298" s="78" t="str">
        <f t="shared" ca="1" si="523"/>
        <v/>
      </c>
      <c r="CG298" s="78" t="str">
        <f t="shared" ca="1" si="524"/>
        <v/>
      </c>
      <c r="CH298" s="79" t="str">
        <f t="shared" ca="1" si="525"/>
        <v>F sus4</v>
      </c>
      <c r="CI298" s="79" t="str">
        <f t="shared" ca="1" si="526"/>
        <v>Ab min</v>
      </c>
      <c r="CJ298" s="79" t="str">
        <f t="shared" ca="1" si="527"/>
        <v>Bb sus2</v>
      </c>
      <c r="CK298" s="79" t="str">
        <f t="shared" ca="1" si="528"/>
        <v>*Ab min</v>
      </c>
      <c r="CL298" s="79" t="str">
        <f t="shared" ca="1" si="529"/>
        <v>C sus4/7</v>
      </c>
      <c r="CM298" s="79" t="str">
        <f t="shared" ca="1" si="530"/>
        <v>Eb sus4</v>
      </c>
      <c r="CN298" s="79" t="str">
        <f t="shared" ca="1" si="531"/>
        <v/>
      </c>
      <c r="CO298" s="79" t="str">
        <f t="shared" ca="1" si="532"/>
        <v/>
      </c>
      <c r="CP298" s="80">
        <f t="shared" ca="1" si="533"/>
        <v>33.333333333333329</v>
      </c>
      <c r="CQ298" s="78">
        <f t="shared" ca="1" si="534"/>
        <v>7</v>
      </c>
      <c r="DA298" s="81">
        <f t="shared" ca="1" si="576"/>
        <v>7</v>
      </c>
      <c r="DB298" s="82">
        <f t="shared" ca="1" si="577"/>
        <v>83</v>
      </c>
      <c r="DC298" s="83">
        <f t="shared" ca="1" si="578"/>
        <v>631</v>
      </c>
      <c r="DD298" s="52" t="str">
        <f t="shared" ca="1" si="573"/>
        <v>A640</v>
      </c>
      <c r="DF298" s="52" t="str">
        <f t="shared" ca="1" si="574"/>
        <v>A641</v>
      </c>
      <c r="DG298" s="84">
        <f ca="1">VLOOKUP($BK$6,INDIRECT($BT335):$BP$861,2,FALSE)</f>
        <v>633</v>
      </c>
      <c r="DH298" s="79" t="str">
        <f t="shared" ca="1" si="553"/>
        <v>Chinese</v>
      </c>
      <c r="DI298" s="78" t="str">
        <f t="shared" ca="1" si="554"/>
        <v>Ab</v>
      </c>
      <c r="DJ298" s="78" t="str">
        <f t="shared" ca="1" si="555"/>
        <v>Ab</v>
      </c>
      <c r="DK298" s="78" t="str">
        <f t="shared" ca="1" si="556"/>
        <v>C</v>
      </c>
      <c r="DL298" s="78" t="str">
        <f t="shared" ca="1" si="557"/>
        <v>D</v>
      </c>
      <c r="DM298" s="78" t="str">
        <f t="shared" ca="1" si="558"/>
        <v>Eb</v>
      </c>
      <c r="DN298" s="78" t="str">
        <f t="shared" ca="1" si="559"/>
        <v>G</v>
      </c>
      <c r="DO298" s="78" t="str">
        <f t="shared" ca="1" si="560"/>
        <v/>
      </c>
      <c r="DP298" s="78" t="str">
        <f t="shared" ca="1" si="561"/>
        <v/>
      </c>
      <c r="DQ298" s="78" t="str">
        <f t="shared" ca="1" si="562"/>
        <v/>
      </c>
      <c r="DR298" s="79" t="str">
        <f t="shared" ca="1" si="563"/>
        <v>*G sus b2</v>
      </c>
      <c r="DS298" s="79" t="str">
        <f t="shared" ca="1" si="564"/>
        <v>*Ab maj</v>
      </c>
      <c r="DT298" s="79" t="str">
        <f t="shared" ca="1" si="565"/>
        <v>D sus4/7</v>
      </c>
      <c r="DU298" s="79" t="str">
        <f t="shared" ca="1" si="566"/>
        <v>*Ab sus4/M7</v>
      </c>
      <c r="DV298" s="79" t="str">
        <f t="shared" ca="1" si="567"/>
        <v>*C min</v>
      </c>
      <c r="DW298" s="79" t="str">
        <f t="shared" ca="1" si="568"/>
        <v/>
      </c>
      <c r="DX298" s="79" t="str">
        <f t="shared" ca="1" si="569"/>
        <v/>
      </c>
      <c r="DY298" s="79" t="str">
        <f t="shared" ca="1" si="570"/>
        <v/>
      </c>
      <c r="DZ298" s="80">
        <f t="shared" ca="1" si="571"/>
        <v>40</v>
      </c>
      <c r="EA298" s="78">
        <f t="shared" ca="1" si="572"/>
        <v>7</v>
      </c>
    </row>
    <row r="299" spans="1:131" ht="16.2" thickBot="1" x14ac:dyDescent="0.35">
      <c r="A299" s="289" t="str">
        <f t="shared" ca="1" si="540"/>
        <v/>
      </c>
      <c r="B299" s="312">
        <f t="shared" si="551"/>
        <v>291</v>
      </c>
      <c r="C299" s="313" t="s">
        <v>12</v>
      </c>
      <c r="D299" s="312" t="s">
        <v>74</v>
      </c>
      <c r="E299" s="312">
        <v>8</v>
      </c>
      <c r="F299" s="314">
        <v>1</v>
      </c>
      <c r="G299" s="314">
        <v>2</v>
      </c>
      <c r="H299" s="314">
        <v>1</v>
      </c>
      <c r="I299" s="314">
        <v>1</v>
      </c>
      <c r="J299" s="314">
        <v>1</v>
      </c>
      <c r="K299" s="314">
        <v>2</v>
      </c>
      <c r="L299" s="314">
        <v>2</v>
      </c>
      <c r="M299" s="314">
        <v>2</v>
      </c>
      <c r="N299" s="314">
        <f>SUM($F299:G299)</f>
        <v>3</v>
      </c>
      <c r="O299" s="314">
        <f>SUM($F299:H299)</f>
        <v>4</v>
      </c>
      <c r="P299" s="314">
        <f>SUM($F299:I299)</f>
        <v>5</v>
      </c>
      <c r="Q299" s="314">
        <f>SUM($F299:J299)</f>
        <v>6</v>
      </c>
      <c r="R299" s="314">
        <f>SUM($F299:K299)</f>
        <v>8</v>
      </c>
      <c r="S299" s="314">
        <f>SUM($F299:L299)</f>
        <v>10</v>
      </c>
      <c r="T299" s="314">
        <f>SUM($F299:M299)</f>
        <v>12</v>
      </c>
      <c r="U299" s="313"/>
      <c r="V299" s="312" t="str">
        <f t="shared" si="604"/>
        <v>E</v>
      </c>
      <c r="W299" s="312" t="str">
        <f t="shared" ca="1" si="605"/>
        <v>F</v>
      </c>
      <c r="X299" s="312" t="str">
        <f t="shared" ca="1" si="606"/>
        <v>G</v>
      </c>
      <c r="Y299" s="312" t="str">
        <f t="shared" ca="1" si="607"/>
        <v>Ab</v>
      </c>
      <c r="Z299" s="312" t="str">
        <f t="shared" ca="1" si="608"/>
        <v>A</v>
      </c>
      <c r="AA299" s="312" t="str">
        <f t="shared" ca="1" si="609"/>
        <v>Bb</v>
      </c>
      <c r="AB299" s="312" t="str">
        <f t="shared" ca="1" si="610"/>
        <v>C</v>
      </c>
      <c r="AC299" s="312" t="str">
        <f t="shared" ca="1" si="611"/>
        <v>D</v>
      </c>
      <c r="AD299" s="313">
        <f t="shared" si="612"/>
        <v>69</v>
      </c>
      <c r="AE299" s="313">
        <f t="shared" ca="1" si="548"/>
        <v>70</v>
      </c>
      <c r="AF299" s="313">
        <f t="shared" ca="1" si="549"/>
        <v>71</v>
      </c>
      <c r="AG299" s="313">
        <f t="shared" ca="1" si="597"/>
        <v>163</v>
      </c>
      <c r="AH299" s="313">
        <f t="shared" ca="1" si="598"/>
        <v>65</v>
      </c>
      <c r="AI299" s="313">
        <f t="shared" ca="1" si="599"/>
        <v>164</v>
      </c>
      <c r="AJ299" s="313">
        <f t="shared" ca="1" si="600"/>
        <v>67</v>
      </c>
      <c r="AK299" s="313">
        <f t="shared" ca="1" si="601"/>
        <v>68</v>
      </c>
      <c r="AL299" s="294" t="str">
        <f>_xlfn.CONCAT(V299," min4")</f>
        <v>E min4</v>
      </c>
      <c r="AM299" s="294" t="str">
        <f t="shared" ca="1" si="623"/>
        <v>F dim</v>
      </c>
      <c r="AN299" s="301" t="str">
        <f ca="1">_xlfn.CONCAT(X298," sus2/4 - or - *",Z299," min7")</f>
        <v>G sus2/4 - or - *A min7</v>
      </c>
      <c r="AO299" s="301" t="str">
        <f ca="1">_xlfn.CONCAT("*",AA299," 7")</f>
        <v>*Bb 7</v>
      </c>
      <c r="AP299" s="294" t="str">
        <f ca="1">_xlfn.CONCAT(Z299," min")</f>
        <v>A min</v>
      </c>
      <c r="AQ299" s="294" t="str">
        <f ca="1">_xlfn.CONCAT(AA299," maj")</f>
        <v>Bb maj</v>
      </c>
      <c r="AR299" s="294" t="str">
        <f ca="1">_xlfn.CONCAT(AB299," maj")</f>
        <v>C maj</v>
      </c>
      <c r="AS299" s="294" t="str">
        <f t="shared" ca="1" si="624"/>
        <v>D dim</v>
      </c>
      <c r="AT299" s="294" t="str">
        <f t="shared" ca="1" si="602"/>
        <v/>
      </c>
      <c r="AU299" s="294" t="str">
        <f t="shared" ca="1" si="603"/>
        <v/>
      </c>
      <c r="AV299" s="294" t="str">
        <f t="shared" ca="1" si="603"/>
        <v/>
      </c>
      <c r="AW299" s="294" t="str">
        <f t="shared" ca="1" si="603"/>
        <v/>
      </c>
      <c r="AX299" s="294" t="str">
        <f t="shared" ca="1" si="603"/>
        <v/>
      </c>
      <c r="AY299" s="294">
        <f t="shared" ca="1" si="603"/>
        <v>1</v>
      </c>
      <c r="AZ299" s="294" t="str">
        <f t="shared" ca="1" si="603"/>
        <v/>
      </c>
      <c r="BA299" s="294">
        <f t="shared" ca="1" si="603"/>
        <v>1</v>
      </c>
      <c r="BB299" s="294" t="str">
        <f t="shared" ca="1" si="603"/>
        <v/>
      </c>
      <c r="BC299" s="294" t="str">
        <f t="shared" ca="1" si="603"/>
        <v/>
      </c>
      <c r="BD299" s="294" t="str">
        <f t="shared" ca="1" si="603"/>
        <v/>
      </c>
      <c r="BE299" s="294" t="str">
        <f t="shared" ca="1" si="603"/>
        <v/>
      </c>
      <c r="BF299" s="289">
        <f t="shared" ca="1" si="613"/>
        <v>2</v>
      </c>
      <c r="BG299" s="302">
        <f t="shared" ca="1" si="614"/>
        <v>25</v>
      </c>
      <c r="BH299" s="289" t="str">
        <f t="shared" ca="1" si="615"/>
        <v/>
      </c>
      <c r="BI299" s="289" t="str">
        <f t="shared" ca="1" si="616"/>
        <v/>
      </c>
      <c r="BJ299" s="289" t="str">
        <f t="shared" ca="1" si="617"/>
        <v/>
      </c>
      <c r="BK299" s="289" t="str">
        <f t="shared" ca="1" si="618"/>
        <v/>
      </c>
      <c r="BL299" s="289" t="str">
        <f t="shared" ca="1" si="619"/>
        <v/>
      </c>
      <c r="BM299" s="289" t="str">
        <f t="shared" ca="1" si="620"/>
        <v/>
      </c>
      <c r="BN299" s="289" t="str">
        <f t="shared" ca="1" si="621"/>
        <v/>
      </c>
      <c r="BO299" s="289" t="str">
        <f t="shared" ca="1" si="622"/>
        <v/>
      </c>
      <c r="BP299" s="275"/>
      <c r="BQ299" s="83">
        <f t="shared" ca="1" si="537"/>
        <v>7</v>
      </c>
      <c r="BR299" s="82">
        <f t="shared" ca="1" si="538"/>
        <v>47</v>
      </c>
      <c r="BS299" s="83">
        <f t="shared" ca="1" si="539"/>
        <v>405</v>
      </c>
      <c r="BT299" s="52" t="str">
        <f t="shared" ca="1" si="535"/>
        <v>A414</v>
      </c>
      <c r="BV299" s="52" t="str">
        <f t="shared" ca="1" si="536"/>
        <v>A414</v>
      </c>
      <c r="BW299" s="84">
        <f ca="1">VLOOKUP($BK$6,INDIRECT($BT299):$BP$861,2,FALSE)</f>
        <v>406</v>
      </c>
      <c r="BX299" s="79" t="str">
        <f t="shared" ca="1" si="515"/>
        <v xml:space="preserve"> Country/Gospel</v>
      </c>
      <c r="BY299" s="78" t="str">
        <f t="shared" ca="1" si="516"/>
        <v>F</v>
      </c>
      <c r="BZ299" s="78" t="str">
        <f t="shared" ca="1" si="517"/>
        <v>F</v>
      </c>
      <c r="CA299" s="78" t="str">
        <f t="shared" ca="1" si="518"/>
        <v>G</v>
      </c>
      <c r="CB299" s="78" t="str">
        <f t="shared" ca="1" si="519"/>
        <v>Ab</v>
      </c>
      <c r="CC299" s="78" t="str">
        <f t="shared" ca="1" si="520"/>
        <v>A</v>
      </c>
      <c r="CD299" s="78" t="str">
        <f t="shared" ca="1" si="521"/>
        <v>C</v>
      </c>
      <c r="CE299" s="78" t="str">
        <f t="shared" ca="1" si="522"/>
        <v>D</v>
      </c>
      <c r="CF299" s="78" t="str">
        <f t="shared" ca="1" si="523"/>
        <v/>
      </c>
      <c r="CG299" s="78" t="str">
        <f t="shared" ca="1" si="524"/>
        <v/>
      </c>
      <c r="CH299" s="79" t="str">
        <f t="shared" ca="1" si="525"/>
        <v>F min</v>
      </c>
      <c r="CI299" s="79" t="str">
        <f t="shared" ca="1" si="526"/>
        <v>G sus2</v>
      </c>
      <c r="CJ299" s="79" t="str">
        <f t="shared" ca="1" si="527"/>
        <v>*F min</v>
      </c>
      <c r="CK299" s="79" t="str">
        <f t="shared" ca="1" si="528"/>
        <v>*D min</v>
      </c>
      <c r="CL299" s="79" t="str">
        <f t="shared" ca="1" si="529"/>
        <v>*F min</v>
      </c>
      <c r="CM299" s="79" t="str">
        <f t="shared" ca="1" si="530"/>
        <v>D sus4</v>
      </c>
      <c r="CN299" s="79" t="str">
        <f t="shared" ca="1" si="531"/>
        <v/>
      </c>
      <c r="CO299" s="79" t="str">
        <f t="shared" ca="1" si="532"/>
        <v/>
      </c>
      <c r="CP299" s="80">
        <f t="shared" ca="1" si="533"/>
        <v>33.333333333333329</v>
      </c>
      <c r="CQ299" s="78">
        <f t="shared" ca="1" si="534"/>
        <v>7</v>
      </c>
      <c r="DA299" s="81">
        <f t="shared" ca="1" si="576"/>
        <v>7</v>
      </c>
      <c r="DB299" s="82">
        <f t="shared" ca="1" si="577"/>
        <v>84</v>
      </c>
      <c r="DC299" s="83">
        <f t="shared" ca="1" si="578"/>
        <v>633</v>
      </c>
      <c r="DD299" s="52" t="str">
        <f t="shared" ca="1" si="573"/>
        <v>A642</v>
      </c>
      <c r="DF299" s="52" t="str">
        <f t="shared" ca="1" si="574"/>
        <v>A645</v>
      </c>
      <c r="DG299" s="84">
        <f ca="1">VLOOKUP($BK$6,INDIRECT($BT336):$BP$861,2,FALSE)</f>
        <v>637</v>
      </c>
      <c r="DH299" s="79" t="str">
        <f t="shared" ca="1" si="553"/>
        <v>Kumoi</v>
      </c>
      <c r="DI299" s="78" t="str">
        <f t="shared" ca="1" si="554"/>
        <v>Ab</v>
      </c>
      <c r="DJ299" s="78" t="str">
        <f t="shared" ca="1" si="555"/>
        <v>Ab</v>
      </c>
      <c r="DK299" s="78" t="str">
        <f t="shared" ca="1" si="556"/>
        <v>Bb</v>
      </c>
      <c r="DL299" s="78" t="str">
        <f t="shared" ca="1" si="557"/>
        <v>B</v>
      </c>
      <c r="DM299" s="78" t="str">
        <f t="shared" ca="1" si="558"/>
        <v>Eb</v>
      </c>
      <c r="DN299" s="78" t="str">
        <f t="shared" ca="1" si="559"/>
        <v>F</v>
      </c>
      <c r="DO299" s="78" t="str">
        <f t="shared" ca="1" si="560"/>
        <v/>
      </c>
      <c r="DP299" s="78" t="str">
        <f t="shared" ca="1" si="561"/>
        <v/>
      </c>
      <c r="DQ299" s="78" t="str">
        <f t="shared" ca="1" si="562"/>
        <v/>
      </c>
      <c r="DR299" s="79" t="str">
        <f t="shared" ca="1" si="563"/>
        <v>Ab min6 -or- *F dim</v>
      </c>
      <c r="DS299" s="79" t="str">
        <f t="shared" ca="1" si="564"/>
        <v>Bb sus4/7</v>
      </c>
      <c r="DT299" s="79" t="str">
        <f t="shared" ca="1" si="565"/>
        <v>*F dim</v>
      </c>
      <c r="DU299" s="79" t="str">
        <f t="shared" ca="1" si="566"/>
        <v>*Ab min</v>
      </c>
      <c r="DV299" s="79" t="str">
        <f t="shared" ca="1" si="567"/>
        <v>F sus4/7</v>
      </c>
      <c r="DW299" s="79" t="str">
        <f t="shared" ca="1" si="568"/>
        <v/>
      </c>
      <c r="DX299" s="79" t="str">
        <f t="shared" ca="1" si="569"/>
        <v/>
      </c>
      <c r="DY299" s="79" t="str">
        <f t="shared" ca="1" si="570"/>
        <v/>
      </c>
      <c r="DZ299" s="80">
        <f t="shared" ca="1" si="571"/>
        <v>40</v>
      </c>
      <c r="EA299" s="78">
        <f t="shared" ca="1" si="572"/>
        <v>7</v>
      </c>
    </row>
    <row r="300" spans="1:131" ht="16.2" thickBot="1" x14ac:dyDescent="0.35">
      <c r="A300" s="289" t="str">
        <f t="shared" ca="1" si="540"/>
        <v/>
      </c>
      <c r="B300" s="312">
        <f t="shared" si="551"/>
        <v>292</v>
      </c>
      <c r="C300" s="313" t="s">
        <v>62</v>
      </c>
      <c r="D300" s="312" t="s">
        <v>74</v>
      </c>
      <c r="E300" s="312">
        <v>8</v>
      </c>
      <c r="F300" s="314">
        <v>1</v>
      </c>
      <c r="G300" s="314">
        <v>2</v>
      </c>
      <c r="H300" s="314">
        <v>1</v>
      </c>
      <c r="I300" s="314">
        <v>2</v>
      </c>
      <c r="J300" s="314">
        <v>1</v>
      </c>
      <c r="K300" s="314">
        <v>2</v>
      </c>
      <c r="L300" s="314">
        <v>1</v>
      </c>
      <c r="M300" s="314">
        <v>2</v>
      </c>
      <c r="N300" s="314">
        <f>SUM($F300:G300)</f>
        <v>3</v>
      </c>
      <c r="O300" s="314">
        <f>SUM($F300:H300)</f>
        <v>4</v>
      </c>
      <c r="P300" s="314">
        <f>SUM($F300:I300)</f>
        <v>6</v>
      </c>
      <c r="Q300" s="314">
        <f>SUM($F300:J300)</f>
        <v>7</v>
      </c>
      <c r="R300" s="314">
        <f>SUM($F300:K300)</f>
        <v>9</v>
      </c>
      <c r="S300" s="314">
        <f>SUM($F300:L300)</f>
        <v>10</v>
      </c>
      <c r="T300" s="314">
        <f>SUM($F300:M300)</f>
        <v>12</v>
      </c>
      <c r="U300" s="313"/>
      <c r="V300" s="312" t="str">
        <f t="shared" si="604"/>
        <v>E</v>
      </c>
      <c r="W300" s="312" t="str">
        <f t="shared" ca="1" si="605"/>
        <v>F</v>
      </c>
      <c r="X300" s="312" t="str">
        <f t="shared" ca="1" si="606"/>
        <v>G</v>
      </c>
      <c r="Y300" s="312" t="str">
        <f t="shared" ca="1" si="607"/>
        <v>Ab</v>
      </c>
      <c r="Z300" s="312" t="str">
        <f t="shared" ca="1" si="608"/>
        <v>Bb</v>
      </c>
      <c r="AA300" s="312" t="str">
        <f t="shared" ca="1" si="609"/>
        <v>B</v>
      </c>
      <c r="AB300" s="312" t="str">
        <f t="shared" ca="1" si="610"/>
        <v>Db</v>
      </c>
      <c r="AC300" s="312" t="str">
        <f t="shared" ca="1" si="611"/>
        <v>D</v>
      </c>
      <c r="AD300" s="313">
        <f t="shared" si="612"/>
        <v>69</v>
      </c>
      <c r="AE300" s="313">
        <f t="shared" ca="1" si="548"/>
        <v>70</v>
      </c>
      <c r="AF300" s="313">
        <f t="shared" ca="1" si="549"/>
        <v>71</v>
      </c>
      <c r="AG300" s="313">
        <f t="shared" ca="1" si="597"/>
        <v>163</v>
      </c>
      <c r="AH300" s="313">
        <f t="shared" ca="1" si="598"/>
        <v>164</v>
      </c>
      <c r="AI300" s="313">
        <f t="shared" ca="1" si="599"/>
        <v>66</v>
      </c>
      <c r="AJ300" s="313">
        <f t="shared" ca="1" si="600"/>
        <v>166</v>
      </c>
      <c r="AK300" s="313">
        <f t="shared" ca="1" si="601"/>
        <v>68</v>
      </c>
      <c r="AL300" s="294" t="str">
        <f>_xlfn.CONCAT(V300," dim")</f>
        <v>E dim</v>
      </c>
      <c r="AM300" s="294" t="str">
        <f t="shared" ca="1" si="623"/>
        <v>F dim</v>
      </c>
      <c r="AN300" s="294" t="str">
        <f t="shared" ref="AN300:AR301" ca="1" si="625">_xlfn.CONCAT(X300," dim")</f>
        <v>G dim</v>
      </c>
      <c r="AO300" s="294" t="str">
        <f t="shared" ca="1" si="625"/>
        <v>Ab dim</v>
      </c>
      <c r="AP300" s="294" t="str">
        <f t="shared" ca="1" si="625"/>
        <v>Bb dim</v>
      </c>
      <c r="AQ300" s="294" t="str">
        <f t="shared" ca="1" si="625"/>
        <v>B dim</v>
      </c>
      <c r="AR300" s="294" t="str">
        <f t="shared" ca="1" si="625"/>
        <v>Db dim</v>
      </c>
      <c r="AS300" s="294" t="str">
        <f t="shared" ca="1" si="624"/>
        <v>D dim</v>
      </c>
      <c r="AT300" s="294" t="str">
        <f t="shared" ca="1" si="602"/>
        <v/>
      </c>
      <c r="AU300" s="294" t="str">
        <f t="shared" ca="1" si="603"/>
        <v/>
      </c>
      <c r="AV300" s="294" t="str">
        <f t="shared" ca="1" si="603"/>
        <v/>
      </c>
      <c r="AW300" s="294" t="str">
        <f t="shared" ca="1" si="603"/>
        <v/>
      </c>
      <c r="AX300" s="294" t="str">
        <f t="shared" ca="1" si="603"/>
        <v/>
      </c>
      <c r="AY300" s="294">
        <f t="shared" ca="1" si="603"/>
        <v>1</v>
      </c>
      <c r="AZ300" s="294" t="str">
        <f t="shared" ca="1" si="603"/>
        <v/>
      </c>
      <c r="BA300" s="294">
        <f t="shared" ca="1" si="603"/>
        <v>1</v>
      </c>
      <c r="BB300" s="294" t="str">
        <f t="shared" ca="1" si="603"/>
        <v/>
      </c>
      <c r="BC300" s="294" t="str">
        <f t="shared" ca="1" si="603"/>
        <v/>
      </c>
      <c r="BD300" s="294" t="str">
        <f t="shared" ca="1" si="603"/>
        <v/>
      </c>
      <c r="BE300" s="294" t="str">
        <f t="shared" ca="1" si="603"/>
        <v/>
      </c>
      <c r="BF300" s="289">
        <f t="shared" ca="1" si="613"/>
        <v>2</v>
      </c>
      <c r="BG300" s="302">
        <f t="shared" ca="1" si="614"/>
        <v>25</v>
      </c>
      <c r="BH300" s="289" t="str">
        <f t="shared" ca="1" si="615"/>
        <v/>
      </c>
      <c r="BI300" s="289" t="str">
        <f t="shared" ca="1" si="616"/>
        <v/>
      </c>
      <c r="BJ300" s="289" t="str">
        <f t="shared" ca="1" si="617"/>
        <v/>
      </c>
      <c r="BK300" s="289" t="str">
        <f t="shared" ca="1" si="618"/>
        <v/>
      </c>
      <c r="BL300" s="289" t="str">
        <f t="shared" ca="1" si="619"/>
        <v/>
      </c>
      <c r="BM300" s="289" t="str">
        <f t="shared" ca="1" si="620"/>
        <v/>
      </c>
      <c r="BN300" s="289" t="str">
        <f t="shared" ca="1" si="621"/>
        <v/>
      </c>
      <c r="BO300" s="289" t="str">
        <f t="shared" ca="1" si="622"/>
        <v/>
      </c>
      <c r="BP300" s="275"/>
      <c r="BQ300" s="83">
        <f t="shared" ca="1" si="537"/>
        <v>7</v>
      </c>
      <c r="BR300" s="82">
        <f t="shared" ca="1" si="538"/>
        <v>48</v>
      </c>
      <c r="BS300" s="83">
        <f t="shared" ca="1" si="539"/>
        <v>406</v>
      </c>
      <c r="BT300" s="52" t="str">
        <f t="shared" ca="1" si="535"/>
        <v>A415</v>
      </c>
      <c r="BV300" s="52" t="str">
        <f t="shared" ca="1" si="536"/>
        <v>A415</v>
      </c>
      <c r="BW300" s="84">
        <f ca="1">VLOOKUP($BK$6,INDIRECT($BT300):$BP$861,2,FALSE)</f>
        <v>407</v>
      </c>
      <c r="BX300" s="79" t="str">
        <f t="shared" ca="1" si="515"/>
        <v>Altered Country</v>
      </c>
      <c r="BY300" s="78" t="str">
        <f t="shared" ca="1" si="516"/>
        <v>F</v>
      </c>
      <c r="BZ300" s="78" t="str">
        <f t="shared" ca="1" si="517"/>
        <v>F</v>
      </c>
      <c r="CA300" s="78" t="str">
        <f t="shared" ca="1" si="518"/>
        <v>G</v>
      </c>
      <c r="CB300" s="78" t="str">
        <f t="shared" ca="1" si="519"/>
        <v>Ab</v>
      </c>
      <c r="CC300" s="78" t="str">
        <f t="shared" ca="1" si="520"/>
        <v>A</v>
      </c>
      <c r="CD300" s="78" t="str">
        <f t="shared" ca="1" si="521"/>
        <v>C</v>
      </c>
      <c r="CE300" s="78" t="str">
        <f t="shared" ca="1" si="522"/>
        <v>Db</v>
      </c>
      <c r="CF300" s="78" t="str">
        <f t="shared" ca="1" si="523"/>
        <v/>
      </c>
      <c r="CG300" s="78" t="str">
        <f t="shared" ca="1" si="524"/>
        <v/>
      </c>
      <c r="CH300" s="79" t="str">
        <f t="shared" ca="1" si="525"/>
        <v>F min</v>
      </c>
      <c r="CI300" s="79" t="str">
        <f t="shared" ca="1" si="526"/>
        <v>*A7</v>
      </c>
      <c r="CJ300" s="79" t="str">
        <f t="shared" ca="1" si="527"/>
        <v>*F min</v>
      </c>
      <c r="CK300" s="79" t="str">
        <f t="shared" ca="1" si="528"/>
        <v>A aug</v>
      </c>
      <c r="CL300" s="79" t="str">
        <f t="shared" ca="1" si="529"/>
        <v>*F min</v>
      </c>
      <c r="CM300" s="79" t="str">
        <f t="shared" ca="1" si="530"/>
        <v>*A7</v>
      </c>
      <c r="CN300" s="79" t="str">
        <f t="shared" ca="1" si="531"/>
        <v/>
      </c>
      <c r="CO300" s="79" t="str">
        <f t="shared" ca="1" si="532"/>
        <v/>
      </c>
      <c r="CP300" s="80">
        <f t="shared" ca="1" si="533"/>
        <v>33.333333333333329</v>
      </c>
      <c r="CQ300" s="78">
        <f t="shared" ca="1" si="534"/>
        <v>7</v>
      </c>
      <c r="DA300" s="81">
        <f t="shared" ca="1" si="576"/>
        <v>7</v>
      </c>
      <c r="DB300" s="82">
        <f t="shared" ca="1" si="577"/>
        <v>85</v>
      </c>
      <c r="DC300" s="83">
        <f t="shared" ca="1" si="578"/>
        <v>637</v>
      </c>
      <c r="DD300" s="52" t="str">
        <f t="shared" ca="1" si="573"/>
        <v>A646</v>
      </c>
      <c r="DF300" s="52" t="str">
        <f t="shared" ca="1" si="574"/>
        <v>A646</v>
      </c>
      <c r="DG300" s="84">
        <f ca="1">VLOOKUP($BK$6,INDIRECT($BT337):$BP$861,2,FALSE)</f>
        <v>638</v>
      </c>
      <c r="DH300" s="79" t="str">
        <f t="shared" ca="1" si="553"/>
        <v>Sustained Sixth</v>
      </c>
      <c r="DI300" s="78" t="str">
        <f t="shared" ca="1" si="554"/>
        <v>Ab</v>
      </c>
      <c r="DJ300" s="78" t="str">
        <f t="shared" ca="1" si="555"/>
        <v>Ab</v>
      </c>
      <c r="DK300" s="78" t="str">
        <f t="shared" ca="1" si="556"/>
        <v>C</v>
      </c>
      <c r="DL300" s="78" t="str">
        <f t="shared" ca="1" si="557"/>
        <v>Db</v>
      </c>
      <c r="DM300" s="78" t="str">
        <f t="shared" ca="1" si="558"/>
        <v>Eb</v>
      </c>
      <c r="DN300" s="78" t="str">
        <f t="shared" ca="1" si="559"/>
        <v>F</v>
      </c>
      <c r="DO300" s="78" t="str">
        <f t="shared" ca="1" si="560"/>
        <v/>
      </c>
      <c r="DP300" s="78" t="str">
        <f t="shared" ca="1" si="561"/>
        <v/>
      </c>
      <c r="DQ300" s="78" t="str">
        <f t="shared" ca="1" si="562"/>
        <v/>
      </c>
      <c r="DR300" s="79" t="str">
        <f t="shared" ca="1" si="563"/>
        <v>Ab aug</v>
      </c>
      <c r="DS300" s="79" t="str">
        <f t="shared" ca="1" si="564"/>
        <v>*Ab maj</v>
      </c>
      <c r="DT300" s="79" t="str">
        <f t="shared" ca="1" si="565"/>
        <v>Db maj</v>
      </c>
      <c r="DU300" s="79" t="str">
        <f t="shared" ca="1" si="566"/>
        <v>Eb sus4/7</v>
      </c>
      <c r="DV300" s="79" t="str">
        <f t="shared" ca="1" si="567"/>
        <v>F sus7</v>
      </c>
      <c r="DW300" s="79" t="str">
        <f t="shared" ca="1" si="568"/>
        <v/>
      </c>
      <c r="DX300" s="79" t="str">
        <f t="shared" ca="1" si="569"/>
        <v/>
      </c>
      <c r="DY300" s="79" t="str">
        <f t="shared" ca="1" si="570"/>
        <v/>
      </c>
      <c r="DZ300" s="80">
        <f t="shared" ca="1" si="571"/>
        <v>40</v>
      </c>
      <c r="EA300" s="78">
        <f t="shared" ca="1" si="572"/>
        <v>7</v>
      </c>
    </row>
    <row r="301" spans="1:131" ht="16.2" thickBot="1" x14ac:dyDescent="0.35">
      <c r="A301" s="289" t="str">
        <f t="shared" ca="1" si="540"/>
        <v/>
      </c>
      <c r="B301" s="312">
        <f t="shared" si="551"/>
        <v>293</v>
      </c>
      <c r="C301" s="313" t="s">
        <v>13</v>
      </c>
      <c r="D301" s="312" t="s">
        <v>74</v>
      </c>
      <c r="E301" s="312">
        <v>8</v>
      </c>
      <c r="F301" s="314">
        <v>2</v>
      </c>
      <c r="G301" s="314">
        <v>1</v>
      </c>
      <c r="H301" s="314">
        <v>2</v>
      </c>
      <c r="I301" s="314">
        <v>1</v>
      </c>
      <c r="J301" s="314">
        <v>2</v>
      </c>
      <c r="K301" s="314">
        <v>1</v>
      </c>
      <c r="L301" s="314">
        <v>2</v>
      </c>
      <c r="M301" s="314">
        <v>1</v>
      </c>
      <c r="N301" s="314">
        <f>SUM($F301:G301)</f>
        <v>3</v>
      </c>
      <c r="O301" s="314">
        <f>SUM($F301:H301)</f>
        <v>5</v>
      </c>
      <c r="P301" s="314">
        <f>SUM($F301:I301)</f>
        <v>6</v>
      </c>
      <c r="Q301" s="314">
        <f>SUM($F301:J301)</f>
        <v>8</v>
      </c>
      <c r="R301" s="314">
        <f>SUM($F301:K301)</f>
        <v>9</v>
      </c>
      <c r="S301" s="314">
        <f>SUM($F301:L301)</f>
        <v>11</v>
      </c>
      <c r="T301" s="314">
        <f>SUM($F301:M301)</f>
        <v>12</v>
      </c>
      <c r="U301" s="313"/>
      <c r="V301" s="312" t="str">
        <f t="shared" si="604"/>
        <v>E</v>
      </c>
      <c r="W301" s="312" t="str">
        <f t="shared" ca="1" si="605"/>
        <v>Gb</v>
      </c>
      <c r="X301" s="312" t="str">
        <f t="shared" ca="1" si="606"/>
        <v>G</v>
      </c>
      <c r="Y301" s="312" t="str">
        <f t="shared" ca="1" si="607"/>
        <v>A</v>
      </c>
      <c r="Z301" s="312" t="str">
        <f t="shared" ca="1" si="608"/>
        <v>Bb</v>
      </c>
      <c r="AA301" s="312" t="str">
        <f t="shared" ca="1" si="609"/>
        <v>C</v>
      </c>
      <c r="AB301" s="312" t="str">
        <f t="shared" ca="1" si="610"/>
        <v>Db</v>
      </c>
      <c r="AC301" s="312" t="str">
        <f t="shared" ca="1" si="611"/>
        <v>Eb</v>
      </c>
      <c r="AD301" s="313">
        <f t="shared" si="612"/>
        <v>69</v>
      </c>
      <c r="AE301" s="313">
        <f t="shared" ca="1" si="548"/>
        <v>169</v>
      </c>
      <c r="AF301" s="313">
        <f t="shared" ca="1" si="549"/>
        <v>71</v>
      </c>
      <c r="AG301" s="313">
        <f t="shared" ca="1" si="597"/>
        <v>65</v>
      </c>
      <c r="AH301" s="313">
        <f t="shared" ca="1" si="598"/>
        <v>164</v>
      </c>
      <c r="AI301" s="313">
        <f t="shared" ca="1" si="599"/>
        <v>67</v>
      </c>
      <c r="AJ301" s="313">
        <f t="shared" ca="1" si="600"/>
        <v>166</v>
      </c>
      <c r="AK301" s="313">
        <f t="shared" ca="1" si="601"/>
        <v>167</v>
      </c>
      <c r="AL301" s="294" t="str">
        <f>_xlfn.CONCAT(V301," dim")</f>
        <v>E dim</v>
      </c>
      <c r="AM301" s="294" t="str">
        <f t="shared" ca="1" si="623"/>
        <v>Gb dim</v>
      </c>
      <c r="AN301" s="294" t="str">
        <f t="shared" ca="1" si="625"/>
        <v>G dim</v>
      </c>
      <c r="AO301" s="294" t="str">
        <f t="shared" ca="1" si="625"/>
        <v>A dim</v>
      </c>
      <c r="AP301" s="294" t="str">
        <f t="shared" ca="1" si="625"/>
        <v>Bb dim</v>
      </c>
      <c r="AQ301" s="294" t="str">
        <f t="shared" ca="1" si="625"/>
        <v>C dim</v>
      </c>
      <c r="AR301" s="294" t="str">
        <f t="shared" ca="1" si="625"/>
        <v>Db dim</v>
      </c>
      <c r="AS301" s="294" t="str">
        <f t="shared" ca="1" si="624"/>
        <v>Eb dim</v>
      </c>
      <c r="AT301" s="294" t="str">
        <f t="shared" ref="AT301:BE302" ca="1" si="626">IF(AT$9=$AD301,1,IF(AT$9=$AE301,1,IF(AT$9=$AF301,1,IF(AT$9=$AG301,1,IF(AT$9=$AH301,1,IF(AT$9=$AI301,1,IF(AT$9=$AJ301,1,IF(AT$9=$AK301,1,""))))))))</f>
        <v/>
      </c>
      <c r="AU301" s="294" t="str">
        <f t="shared" ca="1" si="626"/>
        <v/>
      </c>
      <c r="AV301" s="294" t="str">
        <f t="shared" ca="1" si="626"/>
        <v/>
      </c>
      <c r="AW301" s="294">
        <f t="shared" ca="1" si="626"/>
        <v>1</v>
      </c>
      <c r="AX301" s="294" t="str">
        <f t="shared" ca="1" si="626"/>
        <v/>
      </c>
      <c r="AY301" s="294" t="str">
        <f t="shared" ca="1" si="626"/>
        <v/>
      </c>
      <c r="AZ301" s="294" t="str">
        <f t="shared" ca="1" si="626"/>
        <v/>
      </c>
      <c r="BA301" s="294">
        <f t="shared" ca="1" si="626"/>
        <v>1</v>
      </c>
      <c r="BB301" s="294" t="str">
        <f t="shared" ca="1" si="626"/>
        <v/>
      </c>
      <c r="BC301" s="294" t="str">
        <f t="shared" ca="1" si="626"/>
        <v/>
      </c>
      <c r="BD301" s="294" t="str">
        <f t="shared" ca="1" si="626"/>
        <v/>
      </c>
      <c r="BE301" s="294" t="str">
        <f t="shared" ca="1" si="626"/>
        <v/>
      </c>
      <c r="BF301" s="289">
        <f t="shared" ca="1" si="613"/>
        <v>2</v>
      </c>
      <c r="BG301" s="302">
        <f t="shared" ca="1" si="614"/>
        <v>25</v>
      </c>
      <c r="BH301" s="289" t="str">
        <f t="shared" ca="1" si="615"/>
        <v/>
      </c>
      <c r="BI301" s="289" t="str">
        <f t="shared" ca="1" si="616"/>
        <v/>
      </c>
      <c r="BJ301" s="289" t="str">
        <f t="shared" ca="1" si="617"/>
        <v/>
      </c>
      <c r="BK301" s="289" t="str">
        <f t="shared" ca="1" si="618"/>
        <v/>
      </c>
      <c r="BL301" s="289" t="str">
        <f t="shared" ca="1" si="619"/>
        <v/>
      </c>
      <c r="BM301" s="289" t="str">
        <f t="shared" ca="1" si="620"/>
        <v/>
      </c>
      <c r="BN301" s="289" t="str">
        <f t="shared" ca="1" si="621"/>
        <v/>
      </c>
      <c r="BO301" s="289" t="str">
        <f t="shared" ca="1" si="622"/>
        <v/>
      </c>
      <c r="BP301" s="275"/>
      <c r="BQ301" s="83">
        <f t="shared" ca="1" si="537"/>
        <v>7</v>
      </c>
      <c r="BR301" s="82">
        <f t="shared" ca="1" si="538"/>
        <v>49</v>
      </c>
      <c r="BS301" s="83">
        <f t="shared" ca="1" si="539"/>
        <v>407</v>
      </c>
      <c r="BT301" s="52" t="str">
        <f t="shared" ca="1" si="535"/>
        <v>A416</v>
      </c>
      <c r="BV301" s="52" t="str">
        <f t="shared" ca="1" si="536"/>
        <v>A421</v>
      </c>
      <c r="BW301" s="84">
        <f ca="1">VLOOKUP($BK$6,INDIRECT($BT301):$BP$861,2,FALSE)</f>
        <v>413</v>
      </c>
      <c r="BX301" s="79" t="str">
        <f t="shared" ca="1" si="515"/>
        <v>Prometheus Neopolitan</v>
      </c>
      <c r="BY301" s="78" t="str">
        <f t="shared" ca="1" si="516"/>
        <v>F</v>
      </c>
      <c r="BZ301" s="78" t="str">
        <f t="shared" ca="1" si="517"/>
        <v>F</v>
      </c>
      <c r="CA301" s="78" t="str">
        <f t="shared" ca="1" si="518"/>
        <v>Gb</v>
      </c>
      <c r="CB301" s="78" t="str">
        <f t="shared" ca="1" si="519"/>
        <v>A</v>
      </c>
      <c r="CC301" s="78" t="str">
        <f t="shared" ca="1" si="520"/>
        <v>B</v>
      </c>
      <c r="CD301" s="78" t="str">
        <f t="shared" ca="1" si="521"/>
        <v>D</v>
      </c>
      <c r="CE301" s="78" t="str">
        <f t="shared" ca="1" si="522"/>
        <v>Eb</v>
      </c>
      <c r="CF301" s="78" t="str">
        <f t="shared" ca="1" si="523"/>
        <v/>
      </c>
      <c r="CG301" s="78" t="str">
        <f t="shared" ca="1" si="524"/>
        <v/>
      </c>
      <c r="CH301" s="79" t="str">
        <f t="shared" ca="1" si="525"/>
        <v>F6 -or- *D min</v>
      </c>
      <c r="CI301" s="79" t="str">
        <f t="shared" ca="1" si="526"/>
        <v>*B maj</v>
      </c>
      <c r="CJ301" s="79" t="str">
        <f t="shared" ca="1" si="527"/>
        <v>*D min</v>
      </c>
      <c r="CK301" s="79" t="str">
        <f t="shared" ca="1" si="528"/>
        <v>B maj</v>
      </c>
      <c r="CL301" s="79" t="str">
        <f t="shared" ca="1" si="529"/>
        <v>D min</v>
      </c>
      <c r="CM301" s="79" t="str">
        <f t="shared" ca="1" si="530"/>
        <v>*B maj</v>
      </c>
      <c r="CN301" s="79" t="str">
        <f t="shared" ca="1" si="531"/>
        <v/>
      </c>
      <c r="CO301" s="79" t="str">
        <f t="shared" ca="1" si="532"/>
        <v/>
      </c>
      <c r="CP301" s="80">
        <f t="shared" ca="1" si="533"/>
        <v>33.333333333333329</v>
      </c>
      <c r="CQ301" s="78">
        <f t="shared" ca="1" si="534"/>
        <v>7</v>
      </c>
      <c r="DA301" s="81">
        <f t="shared" ca="1" si="576"/>
        <v>7</v>
      </c>
      <c r="DB301" s="82">
        <f t="shared" ca="1" si="577"/>
        <v>86</v>
      </c>
      <c r="DC301" s="83">
        <f t="shared" ca="1" si="578"/>
        <v>638</v>
      </c>
      <c r="DD301" s="52" t="str">
        <f t="shared" ca="1" si="573"/>
        <v>A647</v>
      </c>
      <c r="DF301" s="52" t="str">
        <f t="shared" ca="1" si="574"/>
        <v>A654</v>
      </c>
      <c r="DG301" s="84">
        <f ca="1">VLOOKUP($BK$6,INDIRECT($BT338):$BP$861,2,FALSE)</f>
        <v>646</v>
      </c>
      <c r="DH301" s="79" t="str">
        <f t="shared" ca="1" si="553"/>
        <v>8 Tone Spanish</v>
      </c>
      <c r="DI301" s="78" t="str">
        <f t="shared" ca="1" si="554"/>
        <v>A</v>
      </c>
      <c r="DJ301" s="78" t="str">
        <f t="shared" ca="1" si="555"/>
        <v>A</v>
      </c>
      <c r="DK301" s="78" t="str">
        <f t="shared" ca="1" si="556"/>
        <v>Bb</v>
      </c>
      <c r="DL301" s="78" t="str">
        <f t="shared" ca="1" si="557"/>
        <v>C</v>
      </c>
      <c r="DM301" s="78" t="str">
        <f t="shared" ca="1" si="558"/>
        <v>Db</v>
      </c>
      <c r="DN301" s="78" t="str">
        <f t="shared" ca="1" si="559"/>
        <v>D</v>
      </c>
      <c r="DO301" s="78" t="str">
        <f t="shared" ca="1" si="560"/>
        <v>Eb</v>
      </c>
      <c r="DP301" s="78" t="str">
        <f t="shared" ca="1" si="561"/>
        <v>F</v>
      </c>
      <c r="DQ301" s="78" t="str">
        <f t="shared" ca="1" si="562"/>
        <v>G</v>
      </c>
      <c r="DR301" s="79" t="str">
        <f t="shared" ca="1" si="563"/>
        <v>A min4</v>
      </c>
      <c r="DS301" s="79" t="str">
        <f t="shared" ca="1" si="564"/>
        <v>Bb dim</v>
      </c>
      <c r="DT301" s="79" t="str">
        <f t="shared" ca="1" si="565"/>
        <v>C sus2/4 - or - *D min7</v>
      </c>
      <c r="DU301" s="79" t="str">
        <f t="shared" ca="1" si="566"/>
        <v>*Eb 7</v>
      </c>
      <c r="DV301" s="79" t="str">
        <f t="shared" ca="1" si="567"/>
        <v>D min</v>
      </c>
      <c r="DW301" s="79" t="str">
        <f t="shared" ca="1" si="568"/>
        <v>Eb maj</v>
      </c>
      <c r="DX301" s="79" t="str">
        <f t="shared" ca="1" si="569"/>
        <v>F maj</v>
      </c>
      <c r="DY301" s="79" t="str">
        <f t="shared" ca="1" si="570"/>
        <v>G dim</v>
      </c>
      <c r="DZ301" s="80">
        <f t="shared" ca="1" si="571"/>
        <v>37.5</v>
      </c>
      <c r="EA301" s="78">
        <f t="shared" ca="1" si="572"/>
        <v>7</v>
      </c>
    </row>
    <row r="302" spans="1:131" ht="16.2" thickBot="1" x14ac:dyDescent="0.35">
      <c r="A302" s="289" t="str">
        <f t="shared" ca="1" si="540"/>
        <v/>
      </c>
      <c r="B302" s="312">
        <f t="shared" si="551"/>
        <v>294</v>
      </c>
      <c r="C302" s="313" t="s">
        <v>14</v>
      </c>
      <c r="D302" s="312" t="s">
        <v>74</v>
      </c>
      <c r="E302" s="312">
        <v>8</v>
      </c>
      <c r="F302" s="314">
        <v>2</v>
      </c>
      <c r="G302" s="314">
        <v>2</v>
      </c>
      <c r="H302" s="314">
        <v>1</v>
      </c>
      <c r="I302" s="314">
        <v>1</v>
      </c>
      <c r="J302" s="314">
        <v>1</v>
      </c>
      <c r="K302" s="314">
        <v>2</v>
      </c>
      <c r="L302" s="314">
        <v>2</v>
      </c>
      <c r="M302" s="314">
        <v>1</v>
      </c>
      <c r="N302" s="314">
        <f>SUM($F302:G302)</f>
        <v>4</v>
      </c>
      <c r="O302" s="314">
        <f>SUM($F302:H302)</f>
        <v>5</v>
      </c>
      <c r="P302" s="314">
        <f>SUM($F302:I302)</f>
        <v>6</v>
      </c>
      <c r="Q302" s="314">
        <f>SUM($F302:J302)</f>
        <v>7</v>
      </c>
      <c r="R302" s="314">
        <f>SUM($F302:K302)</f>
        <v>9</v>
      </c>
      <c r="S302" s="314">
        <f>SUM($F302:L302)</f>
        <v>11</v>
      </c>
      <c r="T302" s="314">
        <f>SUM($F302:M302)</f>
        <v>12</v>
      </c>
      <c r="U302" s="313"/>
      <c r="V302" s="312" t="str">
        <f t="shared" si="604"/>
        <v>E</v>
      </c>
      <c r="W302" s="312" t="str">
        <f t="shared" ca="1" si="605"/>
        <v>Gb</v>
      </c>
      <c r="X302" s="312" t="str">
        <f t="shared" ca="1" si="606"/>
        <v>Ab</v>
      </c>
      <c r="Y302" s="312" t="str">
        <f t="shared" ca="1" si="607"/>
        <v>A</v>
      </c>
      <c r="Z302" s="312" t="str">
        <f t="shared" ca="1" si="608"/>
        <v>Bb</v>
      </c>
      <c r="AA302" s="312" t="str">
        <f t="shared" ca="1" si="609"/>
        <v>B</v>
      </c>
      <c r="AB302" s="312" t="str">
        <f t="shared" ca="1" si="610"/>
        <v>Db</v>
      </c>
      <c r="AC302" s="312" t="str">
        <f t="shared" ca="1" si="611"/>
        <v>Eb</v>
      </c>
      <c r="AD302" s="313">
        <f t="shared" si="612"/>
        <v>69</v>
      </c>
      <c r="AE302" s="313">
        <f t="shared" ca="1" si="548"/>
        <v>169</v>
      </c>
      <c r="AF302" s="313">
        <f t="shared" ca="1" si="549"/>
        <v>163</v>
      </c>
      <c r="AG302" s="313">
        <f t="shared" ca="1" si="597"/>
        <v>65</v>
      </c>
      <c r="AH302" s="313">
        <f t="shared" ca="1" si="598"/>
        <v>164</v>
      </c>
      <c r="AI302" s="313">
        <f t="shared" ca="1" si="599"/>
        <v>66</v>
      </c>
      <c r="AJ302" s="313">
        <f t="shared" ca="1" si="600"/>
        <v>166</v>
      </c>
      <c r="AK302" s="313">
        <f t="shared" ca="1" si="601"/>
        <v>167</v>
      </c>
      <c r="AL302" s="294" t="str">
        <f>_xlfn.CONCAT(V302," alt b")</f>
        <v>E alt b</v>
      </c>
      <c r="AM302" s="294" t="str">
        <f ca="1">_xlfn.CONCAT(W302," min4")</f>
        <v>Gb min4</v>
      </c>
      <c r="AN302" s="301" t="str">
        <f ca="1">_xlfn.CONCAT(X302," sus2/4 -or- *",Z302," min7")</f>
        <v>Ab sus2/4 -or- *Bb min7</v>
      </c>
      <c r="AO302" s="301" t="str">
        <f ca="1">_xlfn.CONCAT(Y302," sus2/4 -or- *",AA302," min7")</f>
        <v>A sus2/4 -or- *B min7</v>
      </c>
      <c r="AP302" s="294" t="str">
        <f ca="1">_xlfn.CONCAT(Z302," dim")</f>
        <v>Bb dim</v>
      </c>
      <c r="AQ302" s="294" t="str">
        <f ca="1">_xlfn.CONCAT(AA302," maj")</f>
        <v>B maj</v>
      </c>
      <c r="AR302" s="294" t="str">
        <f ca="1">_xlfn.CONCAT(AB302," min")</f>
        <v>Db min</v>
      </c>
      <c r="AS302" s="294" t="str">
        <f t="shared" ca="1" si="624"/>
        <v>Eb dim</v>
      </c>
      <c r="AT302" s="294" t="str">
        <f t="shared" ca="1" si="626"/>
        <v/>
      </c>
      <c r="AU302" s="294" t="str">
        <f t="shared" ca="1" si="626"/>
        <v/>
      </c>
      <c r="AV302" s="294" t="str">
        <f t="shared" ca="1" si="626"/>
        <v/>
      </c>
      <c r="AW302" s="294">
        <f t="shared" ca="1" si="626"/>
        <v>1</v>
      </c>
      <c r="AX302" s="294" t="str">
        <f t="shared" ca="1" si="626"/>
        <v/>
      </c>
      <c r="AY302" s="294" t="str">
        <f t="shared" ca="1" si="626"/>
        <v/>
      </c>
      <c r="AZ302" s="294" t="str">
        <f t="shared" ca="1" si="626"/>
        <v/>
      </c>
      <c r="BA302" s="294" t="str">
        <f t="shared" ca="1" si="626"/>
        <v/>
      </c>
      <c r="BB302" s="294" t="str">
        <f t="shared" ca="1" si="626"/>
        <v/>
      </c>
      <c r="BC302" s="294" t="str">
        <f t="shared" ca="1" si="626"/>
        <v/>
      </c>
      <c r="BD302" s="294" t="str">
        <f t="shared" ca="1" si="626"/>
        <v/>
      </c>
      <c r="BE302" s="294" t="str">
        <f t="shared" ca="1" si="626"/>
        <v/>
      </c>
      <c r="BF302" s="289">
        <f t="shared" ca="1" si="613"/>
        <v>1</v>
      </c>
      <c r="BG302" s="302">
        <f t="shared" ca="1" si="614"/>
        <v>12.5</v>
      </c>
      <c r="BH302" s="289" t="str">
        <f t="shared" ca="1" si="615"/>
        <v/>
      </c>
      <c r="BI302" s="289" t="str">
        <f t="shared" ca="1" si="616"/>
        <v/>
      </c>
      <c r="BJ302" s="289" t="str">
        <f t="shared" ca="1" si="617"/>
        <v/>
      </c>
      <c r="BK302" s="289" t="str">
        <f t="shared" ca="1" si="618"/>
        <v/>
      </c>
      <c r="BL302" s="289" t="str">
        <f t="shared" ca="1" si="619"/>
        <v/>
      </c>
      <c r="BM302" s="289" t="str">
        <f t="shared" ca="1" si="620"/>
        <v/>
      </c>
      <c r="BN302" s="289" t="str">
        <f t="shared" ca="1" si="621"/>
        <v/>
      </c>
      <c r="BO302" s="289" t="str">
        <f t="shared" ca="1" si="622"/>
        <v/>
      </c>
      <c r="BP302" s="275"/>
      <c r="BQ302" s="83">
        <f t="shared" ca="1" si="537"/>
        <v>7</v>
      </c>
      <c r="BR302" s="82">
        <f t="shared" ca="1" si="538"/>
        <v>50</v>
      </c>
      <c r="BS302" s="83">
        <f t="shared" ca="1" si="539"/>
        <v>413</v>
      </c>
      <c r="BT302" s="52" t="str">
        <f t="shared" ca="1" si="535"/>
        <v>A422</v>
      </c>
      <c r="BV302" s="52" t="str">
        <f t="shared" ca="1" si="536"/>
        <v>A425</v>
      </c>
      <c r="BW302" s="84">
        <f ca="1">VLOOKUP($BK$6,INDIRECT($BT302):$BP$861,2,FALSE)</f>
        <v>417</v>
      </c>
      <c r="BX302" s="79" t="str">
        <f t="shared" ca="1" si="515"/>
        <v>Major Pentatonic</v>
      </c>
      <c r="BY302" s="78" t="str">
        <f t="shared" ca="1" si="516"/>
        <v>F</v>
      </c>
      <c r="BZ302" s="78" t="str">
        <f t="shared" ca="1" si="517"/>
        <v>F</v>
      </c>
      <c r="CA302" s="78" t="str">
        <f t="shared" ca="1" si="518"/>
        <v>Ab</v>
      </c>
      <c r="CB302" s="78" t="str">
        <f t="shared" ca="1" si="519"/>
        <v>Bb</v>
      </c>
      <c r="CC302" s="78" t="str">
        <f t="shared" ca="1" si="520"/>
        <v>C</v>
      </c>
      <c r="CD302" s="78" t="str">
        <f t="shared" ca="1" si="521"/>
        <v>Eb</v>
      </c>
      <c r="CE302" s="78" t="str">
        <f t="shared" ca="1" si="522"/>
        <v/>
      </c>
      <c r="CF302" s="78" t="str">
        <f t="shared" ca="1" si="523"/>
        <v/>
      </c>
      <c r="CG302" s="78" t="str">
        <f t="shared" ca="1" si="524"/>
        <v/>
      </c>
      <c r="CH302" s="79" t="str">
        <f t="shared" ca="1" si="525"/>
        <v>F sus4/7  -or- *Bb sus4 -or- *Eb sus2</v>
      </c>
      <c r="CI302" s="79" t="str">
        <f t="shared" ca="1" si="526"/>
        <v>*F min</v>
      </c>
      <c r="CJ302" s="79" t="str">
        <f t="shared" ca="1" si="527"/>
        <v>Bb sus4/7  -or- * sus4</v>
      </c>
      <c r="CK302" s="79" t="str">
        <f t="shared" ca="1" si="528"/>
        <v>C sus4/7  -or- *F sus4</v>
      </c>
      <c r="CL302" s="79" t="str">
        <f t="shared" ca="1" si="529"/>
        <v>*Ab maj</v>
      </c>
      <c r="CM302" s="79" t="str">
        <f t="shared" ca="1" si="530"/>
        <v/>
      </c>
      <c r="CN302" s="79" t="str">
        <f t="shared" ca="1" si="531"/>
        <v/>
      </c>
      <c r="CO302" s="79" t="str">
        <f t="shared" ca="1" si="532"/>
        <v/>
      </c>
      <c r="CP302" s="80">
        <f t="shared" ca="1" si="533"/>
        <v>40</v>
      </c>
      <c r="CQ302" s="78">
        <f t="shared" ca="1" si="534"/>
        <v>7</v>
      </c>
      <c r="DA302" s="81">
        <f t="shared" ca="1" si="576"/>
        <v>7</v>
      </c>
      <c r="DB302" s="82">
        <f t="shared" ca="1" si="577"/>
        <v>87</v>
      </c>
      <c r="DC302" s="83">
        <f t="shared" ca="1" si="578"/>
        <v>646</v>
      </c>
      <c r="DD302" s="52" t="str">
        <f t="shared" ca="1" si="573"/>
        <v>A655</v>
      </c>
      <c r="DF302" s="52" t="str">
        <f t="shared" ca="1" si="574"/>
        <v>A697</v>
      </c>
      <c r="DG302" s="84">
        <f ca="1">VLOOKUP($BK$6,INDIRECT($BT339):$BP$861,2,FALSE)</f>
        <v>689</v>
      </c>
      <c r="DH302" s="79" t="str">
        <f t="shared" ca="1" si="553"/>
        <v>Blues</v>
      </c>
      <c r="DI302" s="78" t="str">
        <f t="shared" ca="1" si="554"/>
        <v>A</v>
      </c>
      <c r="DJ302" s="78" t="str">
        <f t="shared" ca="1" si="555"/>
        <v>A</v>
      </c>
      <c r="DK302" s="78" t="str">
        <f t="shared" ca="1" si="556"/>
        <v>C</v>
      </c>
      <c r="DL302" s="78" t="str">
        <f t="shared" ca="1" si="557"/>
        <v>D</v>
      </c>
      <c r="DM302" s="78" t="str">
        <f t="shared" ca="1" si="558"/>
        <v>Eb</v>
      </c>
      <c r="DN302" s="78" t="str">
        <f t="shared" ca="1" si="559"/>
        <v>E</v>
      </c>
      <c r="DO302" s="78" t="str">
        <f t="shared" ca="1" si="560"/>
        <v>G</v>
      </c>
      <c r="DP302" s="78" t="str">
        <f t="shared" ca="1" si="561"/>
        <v/>
      </c>
      <c r="DQ302" s="78" t="str">
        <f t="shared" ca="1" si="562"/>
        <v/>
      </c>
      <c r="DR302" s="79" t="str">
        <f t="shared" ca="1" si="563"/>
        <v>A sus4</v>
      </c>
      <c r="DS302" s="79" t="str">
        <f t="shared" ca="1" si="564"/>
        <v>C min</v>
      </c>
      <c r="DT302" s="79" t="str">
        <f t="shared" ca="1" si="565"/>
        <v>D sus2</v>
      </c>
      <c r="DU302" s="79" t="str">
        <f t="shared" ca="1" si="566"/>
        <v>*C min</v>
      </c>
      <c r="DV302" s="79" t="str">
        <f t="shared" ca="1" si="567"/>
        <v>E sus4/7</v>
      </c>
      <c r="DW302" s="79" t="str">
        <f t="shared" ca="1" si="568"/>
        <v>G sus4</v>
      </c>
      <c r="DX302" s="79" t="str">
        <f t="shared" ca="1" si="569"/>
        <v/>
      </c>
      <c r="DY302" s="79" t="str">
        <f t="shared" ca="1" si="570"/>
        <v/>
      </c>
      <c r="DZ302" s="80">
        <f t="shared" ca="1" si="571"/>
        <v>33.333333333333329</v>
      </c>
      <c r="EA302" s="78">
        <f t="shared" ca="1" si="572"/>
        <v>7</v>
      </c>
    </row>
    <row r="303" spans="1:131" ht="16.2" thickBot="1" x14ac:dyDescent="0.35">
      <c r="A303" s="289" t="str">
        <f t="shared" ca="1" si="540"/>
        <v/>
      </c>
      <c r="B303" s="312">
        <f t="shared" si="551"/>
        <v>295</v>
      </c>
      <c r="C303" s="313" t="s">
        <v>81</v>
      </c>
      <c r="D303" s="312" t="s">
        <v>74</v>
      </c>
      <c r="E303" s="312">
        <v>7</v>
      </c>
      <c r="F303" s="314">
        <v>2</v>
      </c>
      <c r="G303" s="314">
        <v>2</v>
      </c>
      <c r="H303" s="314">
        <v>1</v>
      </c>
      <c r="I303" s="314">
        <v>2</v>
      </c>
      <c r="J303" s="314">
        <v>2</v>
      </c>
      <c r="K303" s="314">
        <v>2</v>
      </c>
      <c r="L303" s="314">
        <v>1</v>
      </c>
      <c r="M303" s="314"/>
      <c r="N303" s="314">
        <f>SUM($F303:G303)</f>
        <v>4</v>
      </c>
      <c r="O303" s="314">
        <f>SUM($F303:H303)</f>
        <v>5</v>
      </c>
      <c r="P303" s="314">
        <f>SUM($F303:I303)</f>
        <v>7</v>
      </c>
      <c r="Q303" s="314">
        <f>SUM($F303:J303)</f>
        <v>9</v>
      </c>
      <c r="R303" s="314">
        <f>SUM($F303:K303)</f>
        <v>11</v>
      </c>
      <c r="S303" s="314">
        <f>SUM($F303:L303)</f>
        <v>12</v>
      </c>
      <c r="T303" s="314"/>
      <c r="U303" s="313"/>
      <c r="V303" s="312" t="str">
        <f t="shared" si="604"/>
        <v>E</v>
      </c>
      <c r="W303" s="312" t="str">
        <f t="shared" ca="1" si="605"/>
        <v>Gb</v>
      </c>
      <c r="X303" s="312" t="str">
        <f ca="1">OFFSET($H$6,0,N303,1,1)</f>
        <v>Ab</v>
      </c>
      <c r="Y303" s="312" t="str">
        <f ca="1">OFFSET($H$6,0,O303,1,1)</f>
        <v>A</v>
      </c>
      <c r="Z303" s="312" t="str">
        <f ca="1">OFFSET($H$6,0,P303,1,1)</f>
        <v>B</v>
      </c>
      <c r="AA303" s="312" t="str">
        <f ca="1">OFFSET($H$6,0,Q303,1,1)</f>
        <v>Db</v>
      </c>
      <c r="AB303" s="312" t="str">
        <f ca="1">OFFSET($H$6,0,R303,1,1)</f>
        <v>Eb</v>
      </c>
      <c r="AC303" s="312"/>
      <c r="AD303" s="313">
        <f t="shared" si="612"/>
        <v>69</v>
      </c>
      <c r="AE303" s="313">
        <f t="shared" ca="1" si="548"/>
        <v>169</v>
      </c>
      <c r="AF303" s="313">
        <f t="shared" ca="1" si="549"/>
        <v>163</v>
      </c>
      <c r="AG303" s="313">
        <f t="shared" ca="1" si="597"/>
        <v>65</v>
      </c>
      <c r="AH303" s="313">
        <f t="shared" ca="1" si="598"/>
        <v>66</v>
      </c>
      <c r="AI303" s="313">
        <f t="shared" ca="1" si="599"/>
        <v>166</v>
      </c>
      <c r="AJ303" s="313">
        <f t="shared" ca="1" si="600"/>
        <v>167</v>
      </c>
      <c r="AK303" s="313"/>
      <c r="AL303" s="294" t="str">
        <f>_xlfn.CONCAT(V303," maj")</f>
        <v>E maj</v>
      </c>
      <c r="AM303" s="294" t="str">
        <f ca="1">_xlfn.CONCAT(W303," min")</f>
        <v>Gb min</v>
      </c>
      <c r="AN303" s="294" t="str">
        <f ca="1">_xlfn.CONCAT(X303," min")</f>
        <v>Ab min</v>
      </c>
      <c r="AO303" s="294" t="str">
        <f ca="1">_xlfn.CONCAT(Y303," maj")</f>
        <v>A maj</v>
      </c>
      <c r="AP303" s="294" t="str">
        <f ca="1">_xlfn.CONCAT(Z303," maj")</f>
        <v>B maj</v>
      </c>
      <c r="AQ303" s="294" t="str">
        <f ca="1">_xlfn.CONCAT(AA303," min")</f>
        <v>Db min</v>
      </c>
      <c r="AR303" s="294" t="str">
        <f ca="1">_xlfn.CONCAT(AB303," dim")</f>
        <v>Eb dim</v>
      </c>
      <c r="AS303" s="294"/>
      <c r="AT303" s="294" t="str">
        <f ca="1">IF(AT$9=$AD303,1,IF(AT$9=$AE303,1,IF(AT$9=$AF303,1,IF(AT$9=$AG303,1,IF(AT$9=$AH303,1,IF(AT$9=$AI303,1,IF(AT$9=$AJ303,1,"")))))))</f>
        <v/>
      </c>
      <c r="AU303" s="294" t="str">
        <f t="shared" ref="AU303:BE318" ca="1" si="627">IF(AU$9=$AD303,1,IF(AU$9=$AE303,1,IF(AU$9=$AF303,1,IF(AU$9=$AG303,1,IF(AU$9=$AH303,1,IF(AU$9=$AI303,1,IF(AU$9=$AJ303,1,"")))))))</f>
        <v/>
      </c>
      <c r="AV303" s="294" t="str">
        <f t="shared" ca="1" si="627"/>
        <v/>
      </c>
      <c r="AW303" s="294">
        <f t="shared" ca="1" si="627"/>
        <v>1</v>
      </c>
      <c r="AX303" s="294" t="str">
        <f t="shared" ca="1" si="627"/>
        <v/>
      </c>
      <c r="AY303" s="294" t="str">
        <f t="shared" ca="1" si="627"/>
        <v/>
      </c>
      <c r="AZ303" s="294" t="str">
        <f t="shared" ca="1" si="627"/>
        <v/>
      </c>
      <c r="BA303" s="294" t="str">
        <f t="shared" ca="1" si="627"/>
        <v/>
      </c>
      <c r="BB303" s="294" t="str">
        <f t="shared" ca="1" si="627"/>
        <v/>
      </c>
      <c r="BC303" s="294" t="str">
        <f t="shared" ca="1" si="627"/>
        <v/>
      </c>
      <c r="BD303" s="294" t="str">
        <f t="shared" ca="1" si="627"/>
        <v/>
      </c>
      <c r="BE303" s="294" t="str">
        <f t="shared" ca="1" si="627"/>
        <v/>
      </c>
      <c r="BF303" s="289">
        <f t="shared" ca="1" si="613"/>
        <v>1</v>
      </c>
      <c r="BG303" s="302">
        <f t="shared" ca="1" si="614"/>
        <v>14.285714285714285</v>
      </c>
      <c r="BH303" s="289" t="str">
        <f t="shared" ca="1" si="615"/>
        <v/>
      </c>
      <c r="BI303" s="289" t="str">
        <f t="shared" ca="1" si="616"/>
        <v/>
      </c>
      <c r="BJ303" s="289" t="str">
        <f t="shared" ca="1" si="617"/>
        <v/>
      </c>
      <c r="BK303" s="289" t="str">
        <f t="shared" ca="1" si="618"/>
        <v/>
      </c>
      <c r="BL303" s="289" t="str">
        <f t="shared" ca="1" si="619"/>
        <v/>
      </c>
      <c r="BM303" s="289" t="str">
        <f t="shared" ca="1" si="620"/>
        <v/>
      </c>
      <c r="BN303" s="289" t="str">
        <f t="shared" ca="1" si="621"/>
        <v/>
      </c>
      <c r="BO303" s="289" t="str">
        <f t="shared" ca="1" si="622"/>
        <v/>
      </c>
      <c r="BP303" s="275"/>
      <c r="BQ303" s="83">
        <f t="shared" ca="1" si="537"/>
        <v>7</v>
      </c>
      <c r="BR303" s="82">
        <f t="shared" ca="1" si="538"/>
        <v>51</v>
      </c>
      <c r="BS303" s="83">
        <f t="shared" ca="1" si="539"/>
        <v>417</v>
      </c>
      <c r="BT303" s="52" t="str">
        <f t="shared" ca="1" si="535"/>
        <v>A426</v>
      </c>
      <c r="BV303" s="52" t="str">
        <f t="shared" ca="1" si="536"/>
        <v>A426</v>
      </c>
      <c r="BW303" s="84">
        <f ca="1">VLOOKUP($BK$6,INDIRECT($BT303):$BP$861,2,FALSE)</f>
        <v>418</v>
      </c>
      <c r="BX303" s="79" t="str">
        <f t="shared" ca="1" si="515"/>
        <v>Minor Pentatonic (or Mongolian)</v>
      </c>
      <c r="BY303" s="78" t="str">
        <f t="shared" ca="1" si="516"/>
        <v>F</v>
      </c>
      <c r="BZ303" s="78" t="str">
        <f t="shared" ca="1" si="517"/>
        <v>F</v>
      </c>
      <c r="CA303" s="78" t="str">
        <f t="shared" ca="1" si="518"/>
        <v>G</v>
      </c>
      <c r="CB303" s="78" t="str">
        <f t="shared" ca="1" si="519"/>
        <v>A</v>
      </c>
      <c r="CC303" s="78" t="str">
        <f t="shared" ca="1" si="520"/>
        <v>C</v>
      </c>
      <c r="CD303" s="78" t="str">
        <f t="shared" ca="1" si="521"/>
        <v>D</v>
      </c>
      <c r="CE303" s="78" t="str">
        <f t="shared" ca="1" si="522"/>
        <v/>
      </c>
      <c r="CF303" s="78" t="str">
        <f t="shared" ca="1" si="523"/>
        <v/>
      </c>
      <c r="CG303" s="78" t="str">
        <f t="shared" ca="1" si="524"/>
        <v/>
      </c>
      <c r="CH303" s="79" t="str">
        <f t="shared" ca="1" si="525"/>
        <v>*D min</v>
      </c>
      <c r="CI303" s="79" t="str">
        <f t="shared" ca="1" si="526"/>
        <v>G sus4/7</v>
      </c>
      <c r="CJ303" s="79" t="str">
        <f t="shared" ca="1" si="527"/>
        <v>A sus4/7</v>
      </c>
      <c r="CK303" s="79" t="str">
        <f t="shared" ca="1" si="528"/>
        <v>C sus4/6 -or-*F maj</v>
      </c>
      <c r="CL303" s="79" t="str">
        <f t="shared" ca="1" si="529"/>
        <v>D sus4/7</v>
      </c>
      <c r="CM303" s="79" t="str">
        <f t="shared" ca="1" si="530"/>
        <v/>
      </c>
      <c r="CN303" s="79" t="str">
        <f t="shared" ca="1" si="531"/>
        <v/>
      </c>
      <c r="CO303" s="79" t="str">
        <f t="shared" ca="1" si="532"/>
        <v/>
      </c>
      <c r="CP303" s="80">
        <f t="shared" ca="1" si="533"/>
        <v>40</v>
      </c>
      <c r="CQ303" s="78">
        <f t="shared" ca="1" si="534"/>
        <v>7</v>
      </c>
      <c r="DA303" s="81">
        <f t="shared" ca="1" si="576"/>
        <v>7</v>
      </c>
      <c r="DB303" s="82">
        <f t="shared" ca="1" si="577"/>
        <v>88</v>
      </c>
      <c r="DC303" s="83">
        <f t="shared" ca="1" si="578"/>
        <v>689</v>
      </c>
      <c r="DD303" s="52" t="str">
        <f t="shared" ca="1" si="573"/>
        <v>A698</v>
      </c>
      <c r="DF303" s="52" t="str">
        <f t="shared" ca="1" si="574"/>
        <v>A704</v>
      </c>
      <c r="DG303" s="84">
        <f ca="1">VLOOKUP($BK$6,INDIRECT($BT340):$BP$861,2,FALSE)</f>
        <v>696</v>
      </c>
      <c r="DH303" s="79" t="str">
        <f t="shared" ca="1" si="553"/>
        <v>Prometheus</v>
      </c>
      <c r="DI303" s="78" t="str">
        <f t="shared" ca="1" si="554"/>
        <v>A</v>
      </c>
      <c r="DJ303" s="78" t="str">
        <f t="shared" ca="1" si="555"/>
        <v>A</v>
      </c>
      <c r="DK303" s="78" t="str">
        <f t="shared" ca="1" si="556"/>
        <v>B</v>
      </c>
      <c r="DL303" s="78" t="str">
        <f t="shared" ca="1" si="557"/>
        <v>Db</v>
      </c>
      <c r="DM303" s="78" t="str">
        <f t="shared" ca="1" si="558"/>
        <v>Eb</v>
      </c>
      <c r="DN303" s="78" t="str">
        <f t="shared" ca="1" si="559"/>
        <v>Gb</v>
      </c>
      <c r="DO303" s="78" t="str">
        <f t="shared" ca="1" si="560"/>
        <v>G</v>
      </c>
      <c r="DP303" s="78" t="str">
        <f t="shared" ca="1" si="561"/>
        <v/>
      </c>
      <c r="DQ303" s="78" t="str">
        <f t="shared" ca="1" si="562"/>
        <v/>
      </c>
      <c r="DR303" s="79" t="str">
        <f t="shared" ca="1" si="563"/>
        <v>A6 -or- *Gb min</v>
      </c>
      <c r="DS303" s="79" t="str">
        <f t="shared" ca="1" si="564"/>
        <v>B aug</v>
      </c>
      <c r="DT303" s="79" t="str">
        <f t="shared" ca="1" si="565"/>
        <v>*Gb min</v>
      </c>
      <c r="DU303" s="79" t="str">
        <f t="shared" ca="1" si="566"/>
        <v>Eb aug</v>
      </c>
      <c r="DV303" s="79" t="str">
        <f t="shared" ca="1" si="567"/>
        <v>Gb min</v>
      </c>
      <c r="DW303" s="79" t="str">
        <f t="shared" ca="1" si="568"/>
        <v>G aug</v>
      </c>
      <c r="DX303" s="79" t="str">
        <f t="shared" ca="1" si="569"/>
        <v/>
      </c>
      <c r="DY303" s="79" t="str">
        <f t="shared" ca="1" si="570"/>
        <v/>
      </c>
      <c r="DZ303" s="80">
        <f t="shared" ca="1" si="571"/>
        <v>33.333333333333329</v>
      </c>
      <c r="EA303" s="78">
        <f t="shared" ca="1" si="572"/>
        <v>7</v>
      </c>
    </row>
    <row r="304" spans="1:131" ht="16.2" thickBot="1" x14ac:dyDescent="0.35">
      <c r="A304" s="289" t="str">
        <f t="shared" ca="1" si="540"/>
        <v/>
      </c>
      <c r="B304" s="312">
        <f t="shared" si="551"/>
        <v>296</v>
      </c>
      <c r="C304" s="313" t="s">
        <v>15</v>
      </c>
      <c r="D304" s="312" t="s">
        <v>74</v>
      </c>
      <c r="E304" s="312">
        <v>7</v>
      </c>
      <c r="F304" s="314">
        <v>2</v>
      </c>
      <c r="G304" s="314">
        <v>2</v>
      </c>
      <c r="H304" s="314">
        <v>1</v>
      </c>
      <c r="I304" s="314">
        <v>1</v>
      </c>
      <c r="J304" s="314">
        <v>3</v>
      </c>
      <c r="K304" s="314">
        <v>2</v>
      </c>
      <c r="L304" s="314">
        <v>1</v>
      </c>
      <c r="M304" s="314"/>
      <c r="N304" s="314">
        <f>SUM($F304:G304)</f>
        <v>4</v>
      </c>
      <c r="O304" s="314">
        <f>SUM($F304:H304)</f>
        <v>5</v>
      </c>
      <c r="P304" s="314">
        <f>SUM($F304:I304)</f>
        <v>6</v>
      </c>
      <c r="Q304" s="314">
        <f>SUM($F304:J304)</f>
        <v>9</v>
      </c>
      <c r="R304" s="314">
        <f>SUM($F304:K304)</f>
        <v>11</v>
      </c>
      <c r="S304" s="314">
        <f>SUM($F304:L304)</f>
        <v>12</v>
      </c>
      <c r="T304" s="314"/>
      <c r="U304" s="313"/>
      <c r="V304" s="312" t="str">
        <f t="shared" si="604"/>
        <v>E</v>
      </c>
      <c r="W304" s="312" t="str">
        <f t="shared" ca="1" si="605"/>
        <v>Gb</v>
      </c>
      <c r="X304" s="312" t="str">
        <f t="shared" ref="X304:X341" ca="1" si="628">OFFSET($H$6,0,N304,1,1)</f>
        <v>Ab</v>
      </c>
      <c r="Y304" s="312" t="str">
        <f t="shared" ref="Y304:Y341" ca="1" si="629">OFFSET($H$6,0,O304,1,1)</f>
        <v>A</v>
      </c>
      <c r="Z304" s="312" t="str">
        <f t="shared" ref="Z304:Z341" ca="1" si="630">OFFSET($H$6,0,P304,1,1)</f>
        <v>Bb</v>
      </c>
      <c r="AA304" s="312" t="str">
        <f t="shared" ref="AA304:AA341" ca="1" si="631">OFFSET($H$6,0,Q304,1,1)</f>
        <v>Db</v>
      </c>
      <c r="AB304" s="312" t="str">
        <f t="shared" ref="AB304:AB341" ca="1" si="632">OFFSET($H$6,0,R304,1,1)</f>
        <v>Eb</v>
      </c>
      <c r="AC304" s="312"/>
      <c r="AD304" s="313">
        <f t="shared" si="612"/>
        <v>69</v>
      </c>
      <c r="AE304" s="313">
        <f t="shared" ca="1" si="548"/>
        <v>169</v>
      </c>
      <c r="AF304" s="313">
        <f t="shared" ca="1" si="549"/>
        <v>163</v>
      </c>
      <c r="AG304" s="313">
        <f t="shared" ca="1" si="597"/>
        <v>65</v>
      </c>
      <c r="AH304" s="313">
        <f t="shared" ca="1" si="598"/>
        <v>164</v>
      </c>
      <c r="AI304" s="313">
        <f t="shared" ca="1" si="599"/>
        <v>166</v>
      </c>
      <c r="AJ304" s="313">
        <f t="shared" ca="1" si="600"/>
        <v>167</v>
      </c>
      <c r="AK304" s="313"/>
      <c r="AL304" s="294" t="str">
        <f>_xlfn.CONCAT(V304," alt b")</f>
        <v>E alt b</v>
      </c>
      <c r="AM304" s="294" t="str">
        <f ca="1">_xlfn.CONCAT(W304," min")</f>
        <v>Gb min</v>
      </c>
      <c r="AN304" s="294" t="str">
        <f ca="1">_xlfn.CONCAT(X304," sus2")</f>
        <v>Ab sus2</v>
      </c>
      <c r="AO304" s="294" t="str">
        <f ca="1">_xlfn.CONCAT(Y304," maj")</f>
        <v>A maj</v>
      </c>
      <c r="AP304" s="301" t="str">
        <f ca="1">_xlfn.CONCAT("*",AB304," min")</f>
        <v>*Eb min</v>
      </c>
      <c r="AQ304" s="294" t="str">
        <f ca="1">_xlfn.CONCAT(AA304," min")</f>
        <v>Db min</v>
      </c>
      <c r="AR304" s="294" t="str">
        <f ca="1">_xlfn.CONCAT(AB304," dim")</f>
        <v>Eb dim</v>
      </c>
      <c r="AS304" s="294"/>
      <c r="AT304" s="294" t="str">
        <f t="shared" ref="AT304:BE338" ca="1" si="633">IF(AT$9=$AD304,1,IF(AT$9=$AE304,1,IF(AT$9=$AF304,1,IF(AT$9=$AG304,1,IF(AT$9=$AH304,1,IF(AT$9=$AI304,1,IF(AT$9=$AJ304,1,"")))))))</f>
        <v/>
      </c>
      <c r="AU304" s="294" t="str">
        <f t="shared" ca="1" si="627"/>
        <v/>
      </c>
      <c r="AV304" s="294" t="str">
        <f t="shared" ca="1" si="627"/>
        <v/>
      </c>
      <c r="AW304" s="294">
        <f t="shared" ca="1" si="627"/>
        <v>1</v>
      </c>
      <c r="AX304" s="294" t="str">
        <f t="shared" ca="1" si="627"/>
        <v/>
      </c>
      <c r="AY304" s="294" t="str">
        <f t="shared" ca="1" si="627"/>
        <v/>
      </c>
      <c r="AZ304" s="294" t="str">
        <f t="shared" ca="1" si="627"/>
        <v/>
      </c>
      <c r="BA304" s="294" t="str">
        <f t="shared" ca="1" si="627"/>
        <v/>
      </c>
      <c r="BB304" s="294" t="str">
        <f t="shared" ca="1" si="627"/>
        <v/>
      </c>
      <c r="BC304" s="294" t="str">
        <f t="shared" ca="1" si="627"/>
        <v/>
      </c>
      <c r="BD304" s="294" t="str">
        <f t="shared" ca="1" si="627"/>
        <v/>
      </c>
      <c r="BE304" s="294" t="str">
        <f t="shared" ca="1" si="627"/>
        <v/>
      </c>
      <c r="BF304" s="289">
        <f t="shared" ca="1" si="613"/>
        <v>1</v>
      </c>
      <c r="BG304" s="302">
        <f t="shared" ca="1" si="614"/>
        <v>14.285714285714285</v>
      </c>
      <c r="BH304" s="289" t="str">
        <f t="shared" ca="1" si="615"/>
        <v/>
      </c>
      <c r="BI304" s="289" t="str">
        <f t="shared" ca="1" si="616"/>
        <v/>
      </c>
      <c r="BJ304" s="289" t="str">
        <f t="shared" ca="1" si="617"/>
        <v/>
      </c>
      <c r="BK304" s="289" t="str">
        <f t="shared" ca="1" si="618"/>
        <v/>
      </c>
      <c r="BL304" s="289" t="str">
        <f t="shared" ca="1" si="619"/>
        <v/>
      </c>
      <c r="BM304" s="289" t="str">
        <f t="shared" ca="1" si="620"/>
        <v/>
      </c>
      <c r="BN304" s="289" t="str">
        <f t="shared" ca="1" si="621"/>
        <v/>
      </c>
      <c r="BO304" s="289" t="str">
        <f t="shared" ca="1" si="622"/>
        <v/>
      </c>
      <c r="BP304" s="275"/>
      <c r="BQ304" s="83">
        <f t="shared" ca="1" si="537"/>
        <v>7</v>
      </c>
      <c r="BR304" s="82">
        <f t="shared" ca="1" si="538"/>
        <v>52</v>
      </c>
      <c r="BS304" s="83">
        <f t="shared" ca="1" si="539"/>
        <v>418</v>
      </c>
      <c r="BT304" s="52" t="str">
        <f t="shared" ca="1" si="535"/>
        <v>A427</v>
      </c>
      <c r="BV304" s="52" t="str">
        <f t="shared" ca="1" si="536"/>
        <v>A430</v>
      </c>
      <c r="BW304" s="84">
        <f ca="1">VLOOKUP($BK$6,INDIRECT($BT304):$BP$861,2,FALSE)</f>
        <v>422</v>
      </c>
      <c r="BX304" s="79" t="str">
        <f t="shared" ca="1" si="515"/>
        <v>Hirajoshi</v>
      </c>
      <c r="BY304" s="78" t="str">
        <f t="shared" ca="1" si="516"/>
        <v>F</v>
      </c>
      <c r="BZ304" s="78" t="str">
        <f t="shared" ca="1" si="517"/>
        <v>F</v>
      </c>
      <c r="CA304" s="78" t="str">
        <f t="shared" ca="1" si="518"/>
        <v>G</v>
      </c>
      <c r="CB304" s="78" t="str">
        <f t="shared" ca="1" si="519"/>
        <v>Ab</v>
      </c>
      <c r="CC304" s="78" t="str">
        <f t="shared" ca="1" si="520"/>
        <v>C</v>
      </c>
      <c r="CD304" s="78" t="str">
        <f t="shared" ca="1" si="521"/>
        <v>Db</v>
      </c>
      <c r="CE304" s="78" t="str">
        <f t="shared" ca="1" si="522"/>
        <v/>
      </c>
      <c r="CF304" s="78" t="str">
        <f t="shared" ca="1" si="523"/>
        <v/>
      </c>
      <c r="CG304" s="78" t="str">
        <f t="shared" ca="1" si="524"/>
        <v/>
      </c>
      <c r="CH304" s="79" t="str">
        <f t="shared" ca="1" si="525"/>
        <v>*Db maj</v>
      </c>
      <c r="CI304" s="79" t="str">
        <f t="shared" ca="1" si="526"/>
        <v>G sus4/7</v>
      </c>
      <c r="CJ304" s="79" t="str">
        <f t="shared" ca="1" si="527"/>
        <v>Ab sus4/M7</v>
      </c>
      <c r="CK304" s="79" t="str">
        <f t="shared" ca="1" si="528"/>
        <v>*F min</v>
      </c>
      <c r="CL304" s="79" t="str">
        <f t="shared" ca="1" si="529"/>
        <v>Db sus4/7</v>
      </c>
      <c r="CM304" s="79" t="str">
        <f t="shared" ca="1" si="530"/>
        <v/>
      </c>
      <c r="CN304" s="79" t="str">
        <f t="shared" ca="1" si="531"/>
        <v/>
      </c>
      <c r="CO304" s="79" t="str">
        <f t="shared" ca="1" si="532"/>
        <v/>
      </c>
      <c r="CP304" s="80">
        <f t="shared" ca="1" si="533"/>
        <v>40</v>
      </c>
      <c r="CQ304" s="78">
        <f t="shared" ca="1" si="534"/>
        <v>7</v>
      </c>
      <c r="DA304" s="81">
        <f t="shared" ca="1" si="576"/>
        <v>7</v>
      </c>
      <c r="DB304" s="82">
        <f t="shared" ca="1" si="577"/>
        <v>89</v>
      </c>
      <c r="DC304" s="83">
        <f t="shared" ca="1" si="578"/>
        <v>696</v>
      </c>
      <c r="DD304" s="52" t="str">
        <f t="shared" ca="1" si="573"/>
        <v>A705</v>
      </c>
      <c r="DF304" s="52" t="str">
        <f t="shared" ca="1" si="574"/>
        <v>A705</v>
      </c>
      <c r="DG304" s="84">
        <f ca="1">VLOOKUP($BK$6,INDIRECT($BT341):$BP$861,2,FALSE)</f>
        <v>697</v>
      </c>
      <c r="DH304" s="79" t="str">
        <f t="shared" ca="1" si="553"/>
        <v>Prometheus Neopolitan</v>
      </c>
      <c r="DI304" s="78" t="str">
        <f t="shared" ca="1" si="554"/>
        <v>A</v>
      </c>
      <c r="DJ304" s="78" t="str">
        <f t="shared" ca="1" si="555"/>
        <v>A</v>
      </c>
      <c r="DK304" s="78" t="str">
        <f t="shared" ca="1" si="556"/>
        <v>Bb</v>
      </c>
      <c r="DL304" s="78" t="str">
        <f t="shared" ca="1" si="557"/>
        <v>Db</v>
      </c>
      <c r="DM304" s="78" t="str">
        <f t="shared" ca="1" si="558"/>
        <v>Eb</v>
      </c>
      <c r="DN304" s="78" t="str">
        <f t="shared" ca="1" si="559"/>
        <v>Gb</v>
      </c>
      <c r="DO304" s="78" t="str">
        <f t="shared" ca="1" si="560"/>
        <v>G</v>
      </c>
      <c r="DP304" s="78" t="str">
        <f t="shared" ca="1" si="561"/>
        <v/>
      </c>
      <c r="DQ304" s="78" t="str">
        <f t="shared" ca="1" si="562"/>
        <v/>
      </c>
      <c r="DR304" s="79" t="str">
        <f t="shared" ca="1" si="563"/>
        <v>A6 -or- *Gb min</v>
      </c>
      <c r="DS304" s="79" t="str">
        <f t="shared" ca="1" si="564"/>
        <v>*Eb maj</v>
      </c>
      <c r="DT304" s="79" t="str">
        <f t="shared" ca="1" si="565"/>
        <v>*Gb min</v>
      </c>
      <c r="DU304" s="79" t="str">
        <f t="shared" ca="1" si="566"/>
        <v>Eb maj</v>
      </c>
      <c r="DV304" s="79" t="str">
        <f t="shared" ca="1" si="567"/>
        <v>Gb min</v>
      </c>
      <c r="DW304" s="79" t="str">
        <f t="shared" ca="1" si="568"/>
        <v>*Eb maj</v>
      </c>
      <c r="DX304" s="79" t="str">
        <f t="shared" ca="1" si="569"/>
        <v/>
      </c>
      <c r="DY304" s="79" t="str">
        <f t="shared" ca="1" si="570"/>
        <v/>
      </c>
      <c r="DZ304" s="80">
        <f t="shared" ca="1" si="571"/>
        <v>33.333333333333329</v>
      </c>
      <c r="EA304" s="78">
        <f t="shared" ca="1" si="572"/>
        <v>7</v>
      </c>
    </row>
    <row r="305" spans="1:131" ht="16.2" thickBot="1" x14ac:dyDescent="0.35">
      <c r="A305" s="289" t="str">
        <f t="shared" ca="1" si="540"/>
        <v/>
      </c>
      <c r="B305" s="312">
        <f t="shared" si="551"/>
        <v>297</v>
      </c>
      <c r="C305" s="313" t="s">
        <v>16</v>
      </c>
      <c r="D305" s="312" t="s">
        <v>74</v>
      </c>
      <c r="E305" s="312">
        <v>7</v>
      </c>
      <c r="F305" s="314">
        <v>2</v>
      </c>
      <c r="G305" s="314">
        <v>1</v>
      </c>
      <c r="H305" s="314">
        <v>2</v>
      </c>
      <c r="I305" s="314">
        <v>2</v>
      </c>
      <c r="J305" s="314">
        <v>2</v>
      </c>
      <c r="K305" s="314">
        <v>1</v>
      </c>
      <c r="L305" s="314">
        <v>2</v>
      </c>
      <c r="M305" s="314"/>
      <c r="N305" s="314">
        <f>SUM($F305:G305)</f>
        <v>3</v>
      </c>
      <c r="O305" s="314">
        <f>SUM($F305:H305)</f>
        <v>5</v>
      </c>
      <c r="P305" s="314">
        <f>SUM($F305:I305)</f>
        <v>7</v>
      </c>
      <c r="Q305" s="314">
        <f>SUM($F305:J305)</f>
        <v>9</v>
      </c>
      <c r="R305" s="314">
        <f>SUM($F305:K305)</f>
        <v>10</v>
      </c>
      <c r="S305" s="314">
        <f>SUM($F305:L305)</f>
        <v>12</v>
      </c>
      <c r="T305" s="314"/>
      <c r="U305" s="313"/>
      <c r="V305" s="312" t="str">
        <f t="shared" si="604"/>
        <v>E</v>
      </c>
      <c r="W305" s="312" t="str">
        <f t="shared" ca="1" si="605"/>
        <v>Gb</v>
      </c>
      <c r="X305" s="312" t="str">
        <f t="shared" ca="1" si="628"/>
        <v>G</v>
      </c>
      <c r="Y305" s="312" t="str">
        <f t="shared" ca="1" si="629"/>
        <v>A</v>
      </c>
      <c r="Z305" s="312" t="str">
        <f t="shared" ca="1" si="630"/>
        <v>B</v>
      </c>
      <c r="AA305" s="312" t="str">
        <f t="shared" ca="1" si="631"/>
        <v>Db</v>
      </c>
      <c r="AB305" s="312" t="str">
        <f t="shared" ca="1" si="632"/>
        <v>D</v>
      </c>
      <c r="AC305" s="312"/>
      <c r="AD305" s="313">
        <f t="shared" si="612"/>
        <v>69</v>
      </c>
      <c r="AE305" s="313">
        <f t="shared" ca="1" si="548"/>
        <v>169</v>
      </c>
      <c r="AF305" s="313">
        <f t="shared" ca="1" si="549"/>
        <v>71</v>
      </c>
      <c r="AG305" s="313">
        <f t="shared" ca="1" si="597"/>
        <v>65</v>
      </c>
      <c r="AH305" s="313">
        <f t="shared" ca="1" si="598"/>
        <v>66</v>
      </c>
      <c r="AI305" s="313">
        <f t="shared" ca="1" si="599"/>
        <v>166</v>
      </c>
      <c r="AJ305" s="313">
        <f t="shared" ca="1" si="600"/>
        <v>68</v>
      </c>
      <c r="AK305" s="313"/>
      <c r="AL305" s="294" t="str">
        <f>_xlfn.CONCAT(V305," min")</f>
        <v>E min</v>
      </c>
      <c r="AM305" s="294" t="str">
        <f ca="1">_xlfn.CONCAT(W305," min")</f>
        <v>Gb min</v>
      </c>
      <c r="AN305" s="294" t="str">
        <f ca="1">_xlfn.CONCAT(X305," maj")</f>
        <v>G maj</v>
      </c>
      <c r="AO305" s="294" t="str">
        <f ca="1">_xlfn.CONCAT(Y305," maj")</f>
        <v>A maj</v>
      </c>
      <c r="AP305" s="294" t="str">
        <f ca="1">_xlfn.CONCAT(Z305," min")</f>
        <v>B min</v>
      </c>
      <c r="AQ305" s="294" t="str">
        <f ca="1">_xlfn.CONCAT(AA305," dim")</f>
        <v>Db dim</v>
      </c>
      <c r="AR305" s="294" t="str">
        <f ca="1">_xlfn.CONCAT(AB305," min")</f>
        <v>D min</v>
      </c>
      <c r="AS305" s="294"/>
      <c r="AT305" s="294" t="str">
        <f t="shared" ca="1" si="633"/>
        <v/>
      </c>
      <c r="AU305" s="294" t="str">
        <f t="shared" ca="1" si="627"/>
        <v/>
      </c>
      <c r="AV305" s="294" t="str">
        <f t="shared" ca="1" si="627"/>
        <v/>
      </c>
      <c r="AW305" s="294" t="str">
        <f t="shared" ca="1" si="627"/>
        <v/>
      </c>
      <c r="AX305" s="294" t="str">
        <f t="shared" ca="1" si="627"/>
        <v/>
      </c>
      <c r="AY305" s="294" t="str">
        <f t="shared" ca="1" si="627"/>
        <v/>
      </c>
      <c r="AZ305" s="294" t="str">
        <f t="shared" ca="1" si="627"/>
        <v/>
      </c>
      <c r="BA305" s="294">
        <f t="shared" ca="1" si="627"/>
        <v>1</v>
      </c>
      <c r="BB305" s="294" t="str">
        <f t="shared" ca="1" si="627"/>
        <v/>
      </c>
      <c r="BC305" s="294" t="str">
        <f t="shared" ca="1" si="627"/>
        <v/>
      </c>
      <c r="BD305" s="294" t="str">
        <f t="shared" ca="1" si="627"/>
        <v/>
      </c>
      <c r="BE305" s="294" t="str">
        <f t="shared" ca="1" si="627"/>
        <v/>
      </c>
      <c r="BF305" s="289">
        <f t="shared" ca="1" si="613"/>
        <v>1</v>
      </c>
      <c r="BG305" s="302">
        <f t="shared" ca="1" si="614"/>
        <v>14.285714285714285</v>
      </c>
      <c r="BH305" s="289" t="str">
        <f t="shared" ca="1" si="615"/>
        <v/>
      </c>
      <c r="BI305" s="289" t="str">
        <f t="shared" ca="1" si="616"/>
        <v/>
      </c>
      <c r="BJ305" s="289" t="str">
        <f t="shared" ca="1" si="617"/>
        <v/>
      </c>
      <c r="BK305" s="289" t="str">
        <f t="shared" ca="1" si="618"/>
        <v/>
      </c>
      <c r="BL305" s="289" t="str">
        <f t="shared" ca="1" si="619"/>
        <v/>
      </c>
      <c r="BM305" s="289" t="str">
        <f t="shared" ca="1" si="620"/>
        <v/>
      </c>
      <c r="BN305" s="289" t="str">
        <f t="shared" ca="1" si="621"/>
        <v/>
      </c>
      <c r="BO305" s="289" t="str">
        <f t="shared" ca="1" si="622"/>
        <v/>
      </c>
      <c r="BP305" s="275"/>
      <c r="BQ305" s="83">
        <f t="shared" ca="1" si="537"/>
        <v>7</v>
      </c>
      <c r="BR305" s="82">
        <f t="shared" ca="1" si="538"/>
        <v>53</v>
      </c>
      <c r="BS305" s="83">
        <f t="shared" ca="1" si="539"/>
        <v>422</v>
      </c>
      <c r="BT305" s="52" t="str">
        <f t="shared" ca="1" si="535"/>
        <v>A431</v>
      </c>
      <c r="BV305" s="52" t="str">
        <f t="shared" ca="1" si="536"/>
        <v>A431</v>
      </c>
      <c r="BW305" s="84">
        <f ca="1">VLOOKUP($BK$6,INDIRECT($BT305):$BP$861,2,FALSE)</f>
        <v>423</v>
      </c>
      <c r="BX305" s="79" t="str">
        <f t="shared" ca="1" si="515"/>
        <v>Indian</v>
      </c>
      <c r="BY305" s="78" t="str">
        <f t="shared" ca="1" si="516"/>
        <v>F</v>
      </c>
      <c r="BZ305" s="78" t="str">
        <f t="shared" ca="1" si="517"/>
        <v>F</v>
      </c>
      <c r="CA305" s="78" t="str">
        <f t="shared" ca="1" si="518"/>
        <v>A</v>
      </c>
      <c r="CB305" s="78" t="str">
        <f t="shared" ca="1" si="519"/>
        <v>Bb</v>
      </c>
      <c r="CC305" s="78" t="str">
        <f t="shared" ca="1" si="520"/>
        <v>C</v>
      </c>
      <c r="CD305" s="78" t="str">
        <f t="shared" ca="1" si="521"/>
        <v>Eb</v>
      </c>
      <c r="CE305" s="78" t="str">
        <f t="shared" ca="1" si="522"/>
        <v/>
      </c>
      <c r="CF305" s="78" t="str">
        <f t="shared" ca="1" si="523"/>
        <v/>
      </c>
      <c r="CG305" s="78" t="str">
        <f t="shared" ca="1" si="524"/>
        <v/>
      </c>
      <c r="CH305" s="79" t="str">
        <f t="shared" ca="1" si="525"/>
        <v>F sus4/7</v>
      </c>
      <c r="CI305" s="79" t="str">
        <f t="shared" ca="1" si="526"/>
        <v>*F maj</v>
      </c>
      <c r="CJ305" s="79" t="str">
        <f t="shared" ca="1" si="527"/>
        <v>Bb sus4/M7</v>
      </c>
      <c r="CK305" s="79" t="str">
        <f t="shared" ca="1" si="528"/>
        <v>C sus4/7</v>
      </c>
      <c r="CL305" s="79" t="str">
        <f t="shared" ca="1" si="529"/>
        <v>*A dim</v>
      </c>
      <c r="CM305" s="79" t="str">
        <f t="shared" ca="1" si="530"/>
        <v/>
      </c>
      <c r="CN305" s="79" t="str">
        <f t="shared" ca="1" si="531"/>
        <v/>
      </c>
      <c r="CO305" s="79" t="str">
        <f t="shared" ca="1" si="532"/>
        <v/>
      </c>
      <c r="CP305" s="80">
        <f t="shared" ca="1" si="533"/>
        <v>40</v>
      </c>
      <c r="CQ305" s="78">
        <f t="shared" ca="1" si="534"/>
        <v>7</v>
      </c>
      <c r="DA305" s="81">
        <f t="shared" ca="1" si="576"/>
        <v>7</v>
      </c>
      <c r="DB305" s="82">
        <f t="shared" ca="1" si="577"/>
        <v>90</v>
      </c>
      <c r="DC305" s="83">
        <f t="shared" ca="1" si="578"/>
        <v>697</v>
      </c>
      <c r="DD305" s="52" t="str">
        <f t="shared" ca="1" si="573"/>
        <v>A706</v>
      </c>
      <c r="DF305" s="52" t="str">
        <f t="shared" ca="1" si="574"/>
        <v>A719</v>
      </c>
      <c r="DG305" s="84">
        <f ca="1">VLOOKUP($BK$6,INDIRECT($BT342):$BP$861,2,FALSE)</f>
        <v>711</v>
      </c>
      <c r="DH305" s="79" t="str">
        <f t="shared" ca="1" si="553"/>
        <v>3 Tone Augmented</v>
      </c>
      <c r="DI305" s="78" t="str">
        <f t="shared" ca="1" si="554"/>
        <v>A</v>
      </c>
      <c r="DJ305" s="78" t="str">
        <f t="shared" ca="1" si="555"/>
        <v>A</v>
      </c>
      <c r="DK305" s="78" t="str">
        <f t="shared" ca="1" si="556"/>
        <v>Db</v>
      </c>
      <c r="DL305" s="78" t="str">
        <f t="shared" ca="1" si="557"/>
        <v>F</v>
      </c>
      <c r="DM305" s="78" t="str">
        <f t="shared" ca="1" si="558"/>
        <v/>
      </c>
      <c r="DN305" s="78" t="str">
        <f t="shared" ca="1" si="559"/>
        <v/>
      </c>
      <c r="DO305" s="78" t="str">
        <f t="shared" ca="1" si="560"/>
        <v/>
      </c>
      <c r="DP305" s="78" t="str">
        <f t="shared" ca="1" si="561"/>
        <v/>
      </c>
      <c r="DQ305" s="78" t="str">
        <f t="shared" ca="1" si="562"/>
        <v/>
      </c>
      <c r="DR305" s="79" t="str">
        <f t="shared" ca="1" si="563"/>
        <v>A aug</v>
      </c>
      <c r="DS305" s="79" t="str">
        <f t="shared" ca="1" si="564"/>
        <v>Db aug</v>
      </c>
      <c r="DT305" s="79" t="str">
        <f t="shared" ca="1" si="565"/>
        <v>F aug</v>
      </c>
      <c r="DU305" s="79" t="str">
        <f t="shared" ca="1" si="566"/>
        <v/>
      </c>
      <c r="DV305" s="79" t="str">
        <f t="shared" ca="1" si="567"/>
        <v/>
      </c>
      <c r="DW305" s="79" t="str">
        <f t="shared" ca="1" si="568"/>
        <v/>
      </c>
      <c r="DX305" s="79" t="str">
        <f t="shared" ca="1" si="569"/>
        <v/>
      </c>
      <c r="DY305" s="79" t="str">
        <f t="shared" ca="1" si="570"/>
        <v/>
      </c>
      <c r="DZ305" s="80">
        <f t="shared" ca="1" si="571"/>
        <v>33.333333333333329</v>
      </c>
      <c r="EA305" s="78">
        <f t="shared" ca="1" si="572"/>
        <v>7</v>
      </c>
    </row>
    <row r="306" spans="1:131" ht="16.2" thickBot="1" x14ac:dyDescent="0.35">
      <c r="A306" s="289" t="str">
        <f t="shared" ca="1" si="540"/>
        <v/>
      </c>
      <c r="B306" s="312">
        <f t="shared" si="551"/>
        <v>298</v>
      </c>
      <c r="C306" s="313" t="s">
        <v>17</v>
      </c>
      <c r="D306" s="312" t="s">
        <v>74</v>
      </c>
      <c r="E306" s="312">
        <v>7</v>
      </c>
      <c r="F306" s="314">
        <v>1</v>
      </c>
      <c r="G306" s="314">
        <v>2</v>
      </c>
      <c r="H306" s="314">
        <v>2</v>
      </c>
      <c r="I306" s="314">
        <v>2</v>
      </c>
      <c r="J306" s="314">
        <v>2</v>
      </c>
      <c r="K306" s="314">
        <v>1</v>
      </c>
      <c r="L306" s="314">
        <v>2</v>
      </c>
      <c r="M306" s="314"/>
      <c r="N306" s="314">
        <f>SUM($F306:G306)</f>
        <v>3</v>
      </c>
      <c r="O306" s="314">
        <f>SUM($F306:H306)</f>
        <v>5</v>
      </c>
      <c r="P306" s="314">
        <f>SUM($F306:I306)</f>
        <v>7</v>
      </c>
      <c r="Q306" s="314">
        <f>SUM($F306:J306)</f>
        <v>9</v>
      </c>
      <c r="R306" s="314">
        <f>SUM($F306:K306)</f>
        <v>10</v>
      </c>
      <c r="S306" s="314">
        <f>SUM($F306:L306)</f>
        <v>12</v>
      </c>
      <c r="T306" s="314"/>
      <c r="U306" s="313"/>
      <c r="V306" s="312" t="str">
        <f t="shared" si="604"/>
        <v>E</v>
      </c>
      <c r="W306" s="312" t="str">
        <f t="shared" ca="1" si="605"/>
        <v>F</v>
      </c>
      <c r="X306" s="312" t="str">
        <f t="shared" ca="1" si="628"/>
        <v>G</v>
      </c>
      <c r="Y306" s="312" t="str">
        <f t="shared" ca="1" si="629"/>
        <v>A</v>
      </c>
      <c r="Z306" s="312" t="str">
        <f t="shared" ca="1" si="630"/>
        <v>B</v>
      </c>
      <c r="AA306" s="312" t="str">
        <f t="shared" ca="1" si="631"/>
        <v>Db</v>
      </c>
      <c r="AB306" s="312" t="str">
        <f t="shared" ca="1" si="632"/>
        <v>D</v>
      </c>
      <c r="AC306" s="312"/>
      <c r="AD306" s="313">
        <f t="shared" si="612"/>
        <v>69</v>
      </c>
      <c r="AE306" s="313">
        <f t="shared" ca="1" si="548"/>
        <v>70</v>
      </c>
      <c r="AF306" s="313">
        <f t="shared" ca="1" si="549"/>
        <v>71</v>
      </c>
      <c r="AG306" s="313">
        <f t="shared" ca="1" si="597"/>
        <v>65</v>
      </c>
      <c r="AH306" s="313">
        <f t="shared" ca="1" si="598"/>
        <v>66</v>
      </c>
      <c r="AI306" s="313">
        <f t="shared" ca="1" si="599"/>
        <v>166</v>
      </c>
      <c r="AJ306" s="313">
        <f t="shared" ca="1" si="600"/>
        <v>68</v>
      </c>
      <c r="AK306" s="313"/>
      <c r="AL306" s="294" t="str">
        <f>_xlfn.CONCAT(V306," min")</f>
        <v>E min</v>
      </c>
      <c r="AM306" s="294" t="str">
        <f ca="1">_xlfn.CONCAT(W306," aug")</f>
        <v>F aug</v>
      </c>
      <c r="AN306" s="294" t="str">
        <f ca="1">_xlfn.CONCAT(X306," maj")</f>
        <v>G maj</v>
      </c>
      <c r="AO306" s="294" t="str">
        <f ca="1">_xlfn.CONCAT(Y306," maj")</f>
        <v>A maj</v>
      </c>
      <c r="AP306" s="294" t="str">
        <f ca="1">_xlfn.CONCAT(Z306," dim")</f>
        <v>B dim</v>
      </c>
      <c r="AQ306" s="294" t="str">
        <f ca="1">_xlfn.CONCAT(AA306," dim")</f>
        <v>Db dim</v>
      </c>
      <c r="AR306" s="294" t="str">
        <f ca="1">_xlfn.CONCAT(AB306," min")</f>
        <v>D min</v>
      </c>
      <c r="AS306" s="294"/>
      <c r="AT306" s="294" t="str">
        <f t="shared" ca="1" si="633"/>
        <v/>
      </c>
      <c r="AU306" s="294" t="str">
        <f t="shared" ca="1" si="627"/>
        <v/>
      </c>
      <c r="AV306" s="294" t="str">
        <f t="shared" ca="1" si="627"/>
        <v/>
      </c>
      <c r="AW306" s="294" t="str">
        <f t="shared" ca="1" si="627"/>
        <v/>
      </c>
      <c r="AX306" s="294" t="str">
        <f t="shared" ca="1" si="627"/>
        <v/>
      </c>
      <c r="AY306" s="294">
        <f t="shared" ca="1" si="627"/>
        <v>1</v>
      </c>
      <c r="AZ306" s="294" t="str">
        <f t="shared" ca="1" si="627"/>
        <v/>
      </c>
      <c r="BA306" s="294">
        <f t="shared" ca="1" si="627"/>
        <v>1</v>
      </c>
      <c r="BB306" s="294" t="str">
        <f t="shared" ca="1" si="627"/>
        <v/>
      </c>
      <c r="BC306" s="294" t="str">
        <f t="shared" ca="1" si="627"/>
        <v/>
      </c>
      <c r="BD306" s="294" t="str">
        <f t="shared" ca="1" si="627"/>
        <v/>
      </c>
      <c r="BE306" s="294" t="str">
        <f t="shared" ca="1" si="627"/>
        <v/>
      </c>
      <c r="BF306" s="289">
        <f t="shared" ca="1" si="613"/>
        <v>2</v>
      </c>
      <c r="BG306" s="302">
        <f t="shared" ca="1" si="614"/>
        <v>28.571428571428569</v>
      </c>
      <c r="BH306" s="289" t="str">
        <f t="shared" ca="1" si="615"/>
        <v/>
      </c>
      <c r="BI306" s="289" t="str">
        <f t="shared" ca="1" si="616"/>
        <v/>
      </c>
      <c r="BJ306" s="289" t="str">
        <f t="shared" ca="1" si="617"/>
        <v/>
      </c>
      <c r="BK306" s="289" t="str">
        <f t="shared" ca="1" si="618"/>
        <v/>
      </c>
      <c r="BL306" s="289" t="str">
        <f t="shared" ca="1" si="619"/>
        <v/>
      </c>
      <c r="BM306" s="289" t="str">
        <f t="shared" ca="1" si="620"/>
        <v/>
      </c>
      <c r="BN306" s="289" t="str">
        <f t="shared" ca="1" si="621"/>
        <v/>
      </c>
      <c r="BO306" s="289" t="str">
        <f t="shared" ca="1" si="622"/>
        <v/>
      </c>
      <c r="BP306" s="275"/>
      <c r="BQ306" s="83">
        <f t="shared" ca="1" si="537"/>
        <v>7</v>
      </c>
      <c r="BR306" s="82">
        <f t="shared" ca="1" si="538"/>
        <v>54</v>
      </c>
      <c r="BS306" s="83">
        <f t="shared" ca="1" si="539"/>
        <v>423</v>
      </c>
      <c r="BT306" s="52" t="str">
        <f t="shared" ca="1" si="535"/>
        <v>A432</v>
      </c>
      <c r="BV306" s="52" t="str">
        <f t="shared" ca="1" si="536"/>
        <v>A432</v>
      </c>
      <c r="BW306" s="84">
        <f ca="1">VLOOKUP($BK$6,INDIRECT($BT306):$BP$861,2,FALSE)</f>
        <v>424</v>
      </c>
      <c r="BX306" s="79" t="str">
        <f t="shared" ca="1" si="515"/>
        <v>Kumoi</v>
      </c>
      <c r="BY306" s="78" t="str">
        <f t="shared" ca="1" si="516"/>
        <v>F</v>
      </c>
      <c r="BZ306" s="78" t="str">
        <f t="shared" ca="1" si="517"/>
        <v>F</v>
      </c>
      <c r="CA306" s="78" t="str">
        <f t="shared" ca="1" si="518"/>
        <v>G</v>
      </c>
      <c r="CB306" s="78" t="str">
        <f t="shared" ca="1" si="519"/>
        <v>Ab</v>
      </c>
      <c r="CC306" s="78" t="str">
        <f t="shared" ca="1" si="520"/>
        <v>C</v>
      </c>
      <c r="CD306" s="78" t="str">
        <f t="shared" ca="1" si="521"/>
        <v>D</v>
      </c>
      <c r="CE306" s="78" t="str">
        <f t="shared" ca="1" si="522"/>
        <v/>
      </c>
      <c r="CF306" s="78" t="str">
        <f t="shared" ca="1" si="523"/>
        <v/>
      </c>
      <c r="CG306" s="78" t="str">
        <f t="shared" ca="1" si="524"/>
        <v/>
      </c>
      <c r="CH306" s="79" t="str">
        <f t="shared" ca="1" si="525"/>
        <v>F min6 -or- *D dim</v>
      </c>
      <c r="CI306" s="79" t="str">
        <f t="shared" ca="1" si="526"/>
        <v>G sus4/7</v>
      </c>
      <c r="CJ306" s="79" t="str">
        <f t="shared" ca="1" si="527"/>
        <v>*D dim</v>
      </c>
      <c r="CK306" s="79" t="str">
        <f t="shared" ca="1" si="528"/>
        <v>*F min</v>
      </c>
      <c r="CL306" s="79" t="str">
        <f t="shared" ca="1" si="529"/>
        <v>D sus4/7</v>
      </c>
      <c r="CM306" s="79" t="str">
        <f t="shared" ca="1" si="530"/>
        <v/>
      </c>
      <c r="CN306" s="79" t="str">
        <f t="shared" ca="1" si="531"/>
        <v/>
      </c>
      <c r="CO306" s="79" t="str">
        <f t="shared" ca="1" si="532"/>
        <v/>
      </c>
      <c r="CP306" s="80">
        <f t="shared" ca="1" si="533"/>
        <v>40</v>
      </c>
      <c r="CQ306" s="78">
        <f t="shared" ca="1" si="534"/>
        <v>7</v>
      </c>
      <c r="DA306" s="81">
        <f t="shared" ca="1" si="576"/>
        <v>7</v>
      </c>
      <c r="DB306" s="82">
        <f t="shared" ca="1" si="577"/>
        <v>91</v>
      </c>
      <c r="DC306" s="83">
        <f t="shared" ca="1" si="578"/>
        <v>711</v>
      </c>
      <c r="DD306" s="52" t="str">
        <f t="shared" ca="1" si="573"/>
        <v>A720</v>
      </c>
      <c r="DF306" s="52" t="str">
        <f t="shared" ca="1" si="574"/>
        <v>A720</v>
      </c>
      <c r="DG306" s="84">
        <f ca="1">VLOOKUP($BK$6,INDIRECT($BT343):$BP$861,2,FALSE)</f>
        <v>712</v>
      </c>
      <c r="DH306" s="79" t="str">
        <f t="shared" ca="1" si="553"/>
        <v>Bebop Dominant</v>
      </c>
      <c r="DI306" s="78" t="str">
        <f t="shared" ca="1" si="554"/>
        <v>Bb</v>
      </c>
      <c r="DJ306" s="78" t="str">
        <f t="shared" ca="1" si="555"/>
        <v>Bb</v>
      </c>
      <c r="DK306" s="78" t="str">
        <f t="shared" ca="1" si="556"/>
        <v>C</v>
      </c>
      <c r="DL306" s="78" t="str">
        <f t="shared" ca="1" si="557"/>
        <v>D</v>
      </c>
      <c r="DM306" s="78" t="str">
        <f t="shared" ca="1" si="558"/>
        <v>Eb</v>
      </c>
      <c r="DN306" s="78" t="str">
        <f t="shared" ca="1" si="559"/>
        <v>F</v>
      </c>
      <c r="DO306" s="78" t="str">
        <f t="shared" ca="1" si="560"/>
        <v>G</v>
      </c>
      <c r="DP306" s="78" t="str">
        <f t="shared" ca="1" si="561"/>
        <v>Ab</v>
      </c>
      <c r="DQ306" s="78" t="str">
        <f t="shared" ca="1" si="562"/>
        <v>A</v>
      </c>
      <c r="DR306" s="79" t="str">
        <f t="shared" ca="1" si="563"/>
        <v>Bb maj</v>
      </c>
      <c r="DS306" s="79" t="str">
        <f t="shared" ca="1" si="564"/>
        <v>C min</v>
      </c>
      <c r="DT306" s="79" t="str">
        <f t="shared" ca="1" si="565"/>
        <v>D dim</v>
      </c>
      <c r="DU306" s="79" t="str">
        <f t="shared" ca="1" si="566"/>
        <v>Eb alt</v>
      </c>
      <c r="DV306" s="79" t="str">
        <f t="shared" ca="1" si="567"/>
        <v>*Bb sus7</v>
      </c>
      <c r="DW306" s="79" t="str">
        <f t="shared" ca="1" si="568"/>
        <v>*A min7</v>
      </c>
      <c r="DX306" s="79" t="str">
        <f t="shared" ca="1" si="569"/>
        <v>*Bb7</v>
      </c>
      <c r="DY306" s="79" t="str">
        <f t="shared" ca="1" si="570"/>
        <v>A dim</v>
      </c>
      <c r="DZ306" s="80">
        <f t="shared" ca="1" si="571"/>
        <v>37.5</v>
      </c>
      <c r="EA306" s="78">
        <f t="shared" ca="1" si="572"/>
        <v>7</v>
      </c>
    </row>
    <row r="307" spans="1:131" ht="16.2" thickBot="1" x14ac:dyDescent="0.35">
      <c r="A307" s="289" t="str">
        <f t="shared" ca="1" si="540"/>
        <v/>
      </c>
      <c r="B307" s="312">
        <f t="shared" si="551"/>
        <v>299</v>
      </c>
      <c r="C307" s="313" t="s">
        <v>18</v>
      </c>
      <c r="D307" s="312" t="s">
        <v>74</v>
      </c>
      <c r="E307" s="312">
        <v>7</v>
      </c>
      <c r="F307" s="314">
        <v>2</v>
      </c>
      <c r="G307" s="314">
        <v>1</v>
      </c>
      <c r="H307" s="314">
        <v>3</v>
      </c>
      <c r="I307" s="314">
        <v>1</v>
      </c>
      <c r="J307" s="314">
        <v>2</v>
      </c>
      <c r="K307" s="314">
        <v>1</v>
      </c>
      <c r="L307" s="314">
        <v>2</v>
      </c>
      <c r="M307" s="314"/>
      <c r="N307" s="314">
        <f>SUM($F307:G307)</f>
        <v>3</v>
      </c>
      <c r="O307" s="314">
        <f>SUM($F307:H307)</f>
        <v>6</v>
      </c>
      <c r="P307" s="314">
        <f>SUM($F307:I307)</f>
        <v>7</v>
      </c>
      <c r="Q307" s="314">
        <f>SUM($F307:J307)</f>
        <v>9</v>
      </c>
      <c r="R307" s="314">
        <f>SUM($F307:K307)</f>
        <v>10</v>
      </c>
      <c r="S307" s="314">
        <f>SUM($F307:L307)</f>
        <v>12</v>
      </c>
      <c r="T307" s="314"/>
      <c r="U307" s="313"/>
      <c r="V307" s="312" t="str">
        <f t="shared" si="604"/>
        <v>E</v>
      </c>
      <c r="W307" s="312" t="str">
        <f t="shared" ca="1" si="605"/>
        <v>Gb</v>
      </c>
      <c r="X307" s="312" t="str">
        <f t="shared" ca="1" si="628"/>
        <v>G</v>
      </c>
      <c r="Y307" s="312" t="str">
        <f t="shared" ca="1" si="629"/>
        <v>Bb</v>
      </c>
      <c r="Z307" s="312" t="str">
        <f t="shared" ca="1" si="630"/>
        <v>B</v>
      </c>
      <c r="AA307" s="312" t="str">
        <f t="shared" ca="1" si="631"/>
        <v>Db</v>
      </c>
      <c r="AB307" s="312" t="str">
        <f t="shared" ca="1" si="632"/>
        <v>D</v>
      </c>
      <c r="AC307" s="312"/>
      <c r="AD307" s="313">
        <f t="shared" si="612"/>
        <v>69</v>
      </c>
      <c r="AE307" s="313">
        <f t="shared" ca="1" si="548"/>
        <v>169</v>
      </c>
      <c r="AF307" s="313">
        <f t="shared" ca="1" si="549"/>
        <v>71</v>
      </c>
      <c r="AG307" s="313">
        <f t="shared" ca="1" si="597"/>
        <v>164</v>
      </c>
      <c r="AH307" s="313">
        <f t="shared" ca="1" si="598"/>
        <v>66</v>
      </c>
      <c r="AI307" s="313">
        <f t="shared" ca="1" si="599"/>
        <v>166</v>
      </c>
      <c r="AJ307" s="313">
        <f t="shared" ca="1" si="600"/>
        <v>68</v>
      </c>
      <c r="AK307" s="313"/>
      <c r="AL307" s="294" t="str">
        <f>_xlfn.CONCAT(V307," min")</f>
        <v>E min</v>
      </c>
      <c r="AM307" s="294" t="str">
        <f ca="1">_xlfn.CONCAT(W307," maj")</f>
        <v>Gb maj</v>
      </c>
      <c r="AN307" s="294" t="str">
        <f ca="1">_xlfn.CONCAT(X307," maj")</f>
        <v>G maj</v>
      </c>
      <c r="AO307" s="294" t="str">
        <f ca="1">_xlfn.CONCAT(Y307," dim")</f>
        <v>Bb dim</v>
      </c>
      <c r="AP307" s="294" t="str">
        <f ca="1">_xlfn.CONCAT(Z307," min")</f>
        <v>B min</v>
      </c>
      <c r="AQ307" s="294" t="str">
        <f ca="1">_xlfn.CONCAT(AA307," dim")</f>
        <v>Db dim</v>
      </c>
      <c r="AR307" s="294" t="str">
        <f ca="1">_xlfn.CONCAT(AB307," aug")</f>
        <v>D aug</v>
      </c>
      <c r="AS307" s="294"/>
      <c r="AT307" s="294" t="str">
        <f t="shared" ca="1" si="633"/>
        <v/>
      </c>
      <c r="AU307" s="294" t="str">
        <f t="shared" ca="1" si="627"/>
        <v/>
      </c>
      <c r="AV307" s="294" t="str">
        <f t="shared" ca="1" si="627"/>
        <v/>
      </c>
      <c r="AW307" s="294" t="str">
        <f t="shared" ca="1" si="627"/>
        <v/>
      </c>
      <c r="AX307" s="294" t="str">
        <f t="shared" ca="1" si="627"/>
        <v/>
      </c>
      <c r="AY307" s="294" t="str">
        <f t="shared" ca="1" si="627"/>
        <v/>
      </c>
      <c r="AZ307" s="294" t="str">
        <f t="shared" ca="1" si="627"/>
        <v/>
      </c>
      <c r="BA307" s="294">
        <f t="shared" ca="1" si="627"/>
        <v>1</v>
      </c>
      <c r="BB307" s="294" t="str">
        <f t="shared" ca="1" si="627"/>
        <v/>
      </c>
      <c r="BC307" s="294" t="str">
        <f t="shared" ca="1" si="627"/>
        <v/>
      </c>
      <c r="BD307" s="294" t="str">
        <f t="shared" ca="1" si="627"/>
        <v/>
      </c>
      <c r="BE307" s="294" t="str">
        <f t="shared" ca="1" si="627"/>
        <v/>
      </c>
      <c r="BF307" s="289">
        <f t="shared" ca="1" si="613"/>
        <v>1</v>
      </c>
      <c r="BG307" s="302">
        <f t="shared" ca="1" si="614"/>
        <v>14.285714285714285</v>
      </c>
      <c r="BH307" s="289" t="str">
        <f t="shared" ca="1" si="615"/>
        <v/>
      </c>
      <c r="BI307" s="289" t="str">
        <f t="shared" ca="1" si="616"/>
        <v/>
      </c>
      <c r="BJ307" s="289" t="str">
        <f t="shared" ca="1" si="617"/>
        <v/>
      </c>
      <c r="BK307" s="289" t="str">
        <f t="shared" ca="1" si="618"/>
        <v/>
      </c>
      <c r="BL307" s="289" t="str">
        <f t="shared" ca="1" si="619"/>
        <v/>
      </c>
      <c r="BM307" s="289" t="str">
        <f t="shared" ca="1" si="620"/>
        <v/>
      </c>
      <c r="BN307" s="289" t="str">
        <f t="shared" ca="1" si="621"/>
        <v/>
      </c>
      <c r="BO307" s="289" t="str">
        <f t="shared" ca="1" si="622"/>
        <v/>
      </c>
      <c r="BP307" s="275"/>
      <c r="BQ307" s="83">
        <f t="shared" ca="1" si="537"/>
        <v>7</v>
      </c>
      <c r="BR307" s="82">
        <f t="shared" ca="1" si="538"/>
        <v>55</v>
      </c>
      <c r="BS307" s="83">
        <f t="shared" ca="1" si="539"/>
        <v>424</v>
      </c>
      <c r="BT307" s="52" t="str">
        <f t="shared" ca="1" si="535"/>
        <v>A433</v>
      </c>
      <c r="BV307" s="52" t="str">
        <f t="shared" ca="1" si="536"/>
        <v>A435</v>
      </c>
      <c r="BW307" s="84">
        <f ca="1">VLOOKUP($BK$6,INDIRECT($BT307):$BP$861,2,FALSE)</f>
        <v>427</v>
      </c>
      <c r="BX307" s="79" t="str">
        <f t="shared" ca="1" si="515"/>
        <v>3 Tone Augmented</v>
      </c>
      <c r="BY307" s="78" t="str">
        <f t="shared" ca="1" si="516"/>
        <v>F</v>
      </c>
      <c r="BZ307" s="78" t="str">
        <f t="shared" ca="1" si="517"/>
        <v>F</v>
      </c>
      <c r="CA307" s="78" t="str">
        <f t="shared" ca="1" si="518"/>
        <v>A</v>
      </c>
      <c r="CB307" s="78" t="str">
        <f t="shared" ca="1" si="519"/>
        <v>Db</v>
      </c>
      <c r="CC307" s="78" t="str">
        <f t="shared" ca="1" si="520"/>
        <v/>
      </c>
      <c r="CD307" s="78" t="str">
        <f t="shared" ca="1" si="521"/>
        <v/>
      </c>
      <c r="CE307" s="78" t="str">
        <f t="shared" ca="1" si="522"/>
        <v/>
      </c>
      <c r="CF307" s="78" t="str">
        <f t="shared" ca="1" si="523"/>
        <v/>
      </c>
      <c r="CG307" s="78" t="str">
        <f t="shared" ca="1" si="524"/>
        <v/>
      </c>
      <c r="CH307" s="79" t="str">
        <f t="shared" ca="1" si="525"/>
        <v>F aug</v>
      </c>
      <c r="CI307" s="79" t="str">
        <f t="shared" ca="1" si="526"/>
        <v>A aug</v>
      </c>
      <c r="CJ307" s="79" t="str">
        <f t="shared" ca="1" si="527"/>
        <v>Db aug</v>
      </c>
      <c r="CK307" s="79" t="str">
        <f t="shared" ca="1" si="528"/>
        <v/>
      </c>
      <c r="CL307" s="79" t="str">
        <f t="shared" ca="1" si="529"/>
        <v/>
      </c>
      <c r="CM307" s="79" t="str">
        <f t="shared" ca="1" si="530"/>
        <v/>
      </c>
      <c r="CN307" s="79" t="str">
        <f t="shared" ca="1" si="531"/>
        <v/>
      </c>
      <c r="CO307" s="79" t="str">
        <f t="shared" ca="1" si="532"/>
        <v/>
      </c>
      <c r="CP307" s="80">
        <f t="shared" ca="1" si="533"/>
        <v>33.333333333333329</v>
      </c>
      <c r="CQ307" s="78">
        <f t="shared" ca="1" si="534"/>
        <v>7</v>
      </c>
      <c r="DA307" s="81">
        <f t="shared" ca="1" si="576"/>
        <v>7</v>
      </c>
      <c r="DB307" s="82">
        <f t="shared" ca="1" si="577"/>
        <v>92</v>
      </c>
      <c r="DC307" s="83">
        <f t="shared" ca="1" si="578"/>
        <v>712</v>
      </c>
      <c r="DD307" s="52" t="str">
        <f t="shared" ca="1" si="573"/>
        <v>A721</v>
      </c>
      <c r="DF307" s="52" t="str">
        <f t="shared" ca="1" si="574"/>
        <v>A721</v>
      </c>
      <c r="DG307" s="84">
        <f ca="1">VLOOKUP($BK$6,INDIRECT($BT344):$BP$861,2,FALSE)</f>
        <v>713</v>
      </c>
      <c r="DH307" s="79" t="str">
        <f t="shared" ca="1" si="553"/>
        <v>Bebop Dorian</v>
      </c>
      <c r="DI307" s="78" t="str">
        <f t="shared" ca="1" si="554"/>
        <v>Bb</v>
      </c>
      <c r="DJ307" s="78" t="str">
        <f t="shared" ca="1" si="555"/>
        <v>Bb</v>
      </c>
      <c r="DK307" s="78" t="str">
        <f t="shared" ca="1" si="556"/>
        <v>C</v>
      </c>
      <c r="DL307" s="78" t="str">
        <f t="shared" ca="1" si="557"/>
        <v>Db</v>
      </c>
      <c r="DM307" s="78" t="str">
        <f t="shared" ca="1" si="558"/>
        <v>D</v>
      </c>
      <c r="DN307" s="78" t="str">
        <f t="shared" ca="1" si="559"/>
        <v>Eb</v>
      </c>
      <c r="DO307" s="78" t="str">
        <f t="shared" ca="1" si="560"/>
        <v>F</v>
      </c>
      <c r="DP307" s="78" t="str">
        <f t="shared" ca="1" si="561"/>
        <v>G</v>
      </c>
      <c r="DQ307" s="78" t="str">
        <f t="shared" ca="1" si="562"/>
        <v>Ab</v>
      </c>
      <c r="DR307" s="79" t="str">
        <f t="shared" ca="1" si="563"/>
        <v>Bb dim</v>
      </c>
      <c r="DS307" s="79" t="str">
        <f t="shared" ca="1" si="564"/>
        <v>*D min7</v>
      </c>
      <c r="DT307" s="79" t="str">
        <f t="shared" ca="1" si="565"/>
        <v>*Eb7</v>
      </c>
      <c r="DU307" s="79" t="str">
        <f t="shared" ca="1" si="566"/>
        <v>D dim</v>
      </c>
      <c r="DV307" s="79" t="str">
        <f t="shared" ca="1" si="567"/>
        <v>Eb maj</v>
      </c>
      <c r="DW307" s="79" t="str">
        <f t="shared" ca="1" si="568"/>
        <v>F min</v>
      </c>
      <c r="DX307" s="79" t="str">
        <f t="shared" ca="1" si="569"/>
        <v>G dim</v>
      </c>
      <c r="DY307" s="79" t="str">
        <f t="shared" ca="1" si="570"/>
        <v>Ab alt b</v>
      </c>
      <c r="DZ307" s="80">
        <f t="shared" ca="1" si="571"/>
        <v>37.5</v>
      </c>
      <c r="EA307" s="78">
        <f t="shared" ca="1" si="572"/>
        <v>7</v>
      </c>
    </row>
    <row r="308" spans="1:131" ht="16.2" thickBot="1" x14ac:dyDescent="0.35">
      <c r="A308" s="289" t="str">
        <f t="shared" ca="1" si="540"/>
        <v/>
      </c>
      <c r="B308" s="312">
        <f t="shared" si="551"/>
        <v>300</v>
      </c>
      <c r="C308" s="313" t="s">
        <v>19</v>
      </c>
      <c r="D308" s="312" t="s">
        <v>74</v>
      </c>
      <c r="E308" s="312">
        <v>7</v>
      </c>
      <c r="F308" s="314">
        <v>2</v>
      </c>
      <c r="G308" s="314">
        <v>1</v>
      </c>
      <c r="H308" s="314">
        <v>2</v>
      </c>
      <c r="I308" s="314">
        <v>1</v>
      </c>
      <c r="J308" s="314">
        <v>3</v>
      </c>
      <c r="K308" s="314">
        <v>1</v>
      </c>
      <c r="L308" s="314">
        <v>2</v>
      </c>
      <c r="M308" s="314"/>
      <c r="N308" s="314">
        <f>SUM($F308:G308)</f>
        <v>3</v>
      </c>
      <c r="O308" s="314">
        <f>SUM($F308:H308)</f>
        <v>5</v>
      </c>
      <c r="P308" s="314">
        <f>SUM($F308:I308)</f>
        <v>6</v>
      </c>
      <c r="Q308" s="314">
        <f>SUM($F308:J308)</f>
        <v>9</v>
      </c>
      <c r="R308" s="314">
        <f>SUM($F308:K308)</f>
        <v>10</v>
      </c>
      <c r="S308" s="314">
        <f>SUM($F308:L308)</f>
        <v>12</v>
      </c>
      <c r="T308" s="314"/>
      <c r="U308" s="313"/>
      <c r="V308" s="312" t="str">
        <f t="shared" si="604"/>
        <v>E</v>
      </c>
      <c r="W308" s="312" t="str">
        <f t="shared" ca="1" si="605"/>
        <v>Gb</v>
      </c>
      <c r="X308" s="312" t="str">
        <f t="shared" ca="1" si="628"/>
        <v>G</v>
      </c>
      <c r="Y308" s="312" t="str">
        <f t="shared" ca="1" si="629"/>
        <v>A</v>
      </c>
      <c r="Z308" s="312" t="str">
        <f t="shared" ca="1" si="630"/>
        <v>Bb</v>
      </c>
      <c r="AA308" s="312" t="str">
        <f t="shared" ca="1" si="631"/>
        <v>Db</v>
      </c>
      <c r="AB308" s="312" t="str">
        <f t="shared" ca="1" si="632"/>
        <v>D</v>
      </c>
      <c r="AC308" s="312"/>
      <c r="AD308" s="313">
        <f t="shared" si="612"/>
        <v>69</v>
      </c>
      <c r="AE308" s="313">
        <f t="shared" ca="1" si="548"/>
        <v>169</v>
      </c>
      <c r="AF308" s="313">
        <f t="shared" ca="1" si="549"/>
        <v>71</v>
      </c>
      <c r="AG308" s="313">
        <f t="shared" ca="1" si="597"/>
        <v>65</v>
      </c>
      <c r="AH308" s="313">
        <f t="shared" ca="1" si="598"/>
        <v>164</v>
      </c>
      <c r="AI308" s="313">
        <f t="shared" ca="1" si="599"/>
        <v>166</v>
      </c>
      <c r="AJ308" s="313">
        <f t="shared" ca="1" si="600"/>
        <v>68</v>
      </c>
      <c r="AK308" s="313"/>
      <c r="AL308" s="294" t="str">
        <f>_xlfn.CONCAT(V308," dim")</f>
        <v>E dim</v>
      </c>
      <c r="AM308" s="294" t="str">
        <f ca="1">_xlfn.CONCAT(W308," min")</f>
        <v>Gb min</v>
      </c>
      <c r="AN308" s="294" t="str">
        <f ca="1">_xlfn.CONCAT(X308," min")</f>
        <v>G min</v>
      </c>
      <c r="AO308" s="294" t="str">
        <f ca="1">_xlfn.CONCAT(Y308," maj")</f>
        <v>A maj</v>
      </c>
      <c r="AP308" s="294" t="str">
        <f ca="1">_xlfn.CONCAT(Z308," aug")</f>
        <v>Bb aug</v>
      </c>
      <c r="AQ308" s="294" t="str">
        <f ca="1">_xlfn.CONCAT(AA308," dim")</f>
        <v>Db dim</v>
      </c>
      <c r="AR308" s="294" t="str">
        <f ca="1">_xlfn.CONCAT(AB308," maj")</f>
        <v>D maj</v>
      </c>
      <c r="AS308" s="294"/>
      <c r="AT308" s="294" t="str">
        <f t="shared" ca="1" si="633"/>
        <v/>
      </c>
      <c r="AU308" s="294" t="str">
        <f t="shared" ca="1" si="627"/>
        <v/>
      </c>
      <c r="AV308" s="294" t="str">
        <f t="shared" ca="1" si="627"/>
        <v/>
      </c>
      <c r="AW308" s="294" t="str">
        <f t="shared" ca="1" si="627"/>
        <v/>
      </c>
      <c r="AX308" s="294" t="str">
        <f t="shared" ca="1" si="627"/>
        <v/>
      </c>
      <c r="AY308" s="294" t="str">
        <f t="shared" ca="1" si="627"/>
        <v/>
      </c>
      <c r="AZ308" s="294" t="str">
        <f t="shared" ca="1" si="627"/>
        <v/>
      </c>
      <c r="BA308" s="294">
        <f t="shared" ca="1" si="627"/>
        <v>1</v>
      </c>
      <c r="BB308" s="294" t="str">
        <f t="shared" ca="1" si="627"/>
        <v/>
      </c>
      <c r="BC308" s="294" t="str">
        <f t="shared" ca="1" si="627"/>
        <v/>
      </c>
      <c r="BD308" s="294" t="str">
        <f t="shared" ca="1" si="627"/>
        <v/>
      </c>
      <c r="BE308" s="294" t="str">
        <f t="shared" ca="1" si="627"/>
        <v/>
      </c>
      <c r="BF308" s="289">
        <f t="shared" ca="1" si="613"/>
        <v>1</v>
      </c>
      <c r="BG308" s="302">
        <f t="shared" ca="1" si="614"/>
        <v>14.285714285714285</v>
      </c>
      <c r="BH308" s="289" t="str">
        <f t="shared" ca="1" si="615"/>
        <v/>
      </c>
      <c r="BI308" s="289" t="str">
        <f t="shared" ca="1" si="616"/>
        <v/>
      </c>
      <c r="BJ308" s="289" t="str">
        <f t="shared" ca="1" si="617"/>
        <v/>
      </c>
      <c r="BK308" s="289" t="str">
        <f t="shared" ca="1" si="618"/>
        <v/>
      </c>
      <c r="BL308" s="289" t="str">
        <f t="shared" ca="1" si="619"/>
        <v/>
      </c>
      <c r="BM308" s="289" t="str">
        <f t="shared" ca="1" si="620"/>
        <v/>
      </c>
      <c r="BN308" s="289" t="str">
        <f t="shared" ca="1" si="621"/>
        <v/>
      </c>
      <c r="BO308" s="289" t="str">
        <f t="shared" ca="1" si="622"/>
        <v/>
      </c>
      <c r="BP308" s="275"/>
      <c r="BQ308" s="83">
        <f t="shared" ca="1" si="537"/>
        <v>7</v>
      </c>
      <c r="BR308" s="82">
        <f t="shared" ca="1" si="538"/>
        <v>56</v>
      </c>
      <c r="BS308" s="83">
        <f t="shared" ca="1" si="539"/>
        <v>427</v>
      </c>
      <c r="BT308" s="52" t="str">
        <f t="shared" ca="1" si="535"/>
        <v>A436</v>
      </c>
      <c r="BV308" s="52" t="str">
        <f t="shared" ca="1" si="536"/>
        <v>A488</v>
      </c>
      <c r="BW308" s="84">
        <f ca="1">VLOOKUP($BK$6,INDIRECT($BT308):$BP$861,2,FALSE)</f>
        <v>480</v>
      </c>
      <c r="BX308" s="79" t="str">
        <f t="shared" ca="1" si="515"/>
        <v>6 Tone Symmetrical</v>
      </c>
      <c r="BY308" s="78" t="str">
        <f t="shared" ca="1" si="516"/>
        <v>Gb</v>
      </c>
      <c r="BZ308" s="78" t="str">
        <f t="shared" ca="1" si="517"/>
        <v>Gb</v>
      </c>
      <c r="CA308" s="78" t="str">
        <f t="shared" ca="1" si="518"/>
        <v>G</v>
      </c>
      <c r="CB308" s="78" t="str">
        <f t="shared" ca="1" si="519"/>
        <v>Bb</v>
      </c>
      <c r="CC308" s="78" t="str">
        <f t="shared" ca="1" si="520"/>
        <v>B</v>
      </c>
      <c r="CD308" s="78" t="str">
        <f t="shared" ca="1" si="521"/>
        <v>D</v>
      </c>
      <c r="CE308" s="78" t="str">
        <f t="shared" ca="1" si="522"/>
        <v>Eb</v>
      </c>
      <c r="CF308" s="78" t="str">
        <f t="shared" ca="1" si="523"/>
        <v/>
      </c>
      <c r="CG308" s="78" t="str">
        <f t="shared" ca="1" si="524"/>
        <v/>
      </c>
      <c r="CH308" s="79" t="str">
        <f t="shared" ca="1" si="525"/>
        <v>Gb aug</v>
      </c>
      <c r="CI308" s="79" t="str">
        <f t="shared" ca="1" si="526"/>
        <v>G aug</v>
      </c>
      <c r="CJ308" s="79" t="str">
        <f t="shared" ca="1" si="527"/>
        <v>Bb aug</v>
      </c>
      <c r="CK308" s="79" t="str">
        <f t="shared" ca="1" si="528"/>
        <v>B aug</v>
      </c>
      <c r="CL308" s="79" t="str">
        <f t="shared" ca="1" si="529"/>
        <v>D aug</v>
      </c>
      <c r="CM308" s="79" t="str">
        <f t="shared" ca="1" si="530"/>
        <v>Eb aug</v>
      </c>
      <c r="CN308" s="79" t="str">
        <f t="shared" ca="1" si="531"/>
        <v/>
      </c>
      <c r="CO308" s="79" t="str">
        <f t="shared" ca="1" si="532"/>
        <v/>
      </c>
      <c r="CP308" s="80">
        <f t="shared" ca="1" si="533"/>
        <v>33.333333333333329</v>
      </c>
      <c r="CQ308" s="78">
        <f t="shared" ca="1" si="534"/>
        <v>7</v>
      </c>
      <c r="DA308" s="81">
        <f t="shared" ca="1" si="576"/>
        <v>7</v>
      </c>
      <c r="DB308" s="82">
        <f t="shared" ca="1" si="577"/>
        <v>93</v>
      </c>
      <c r="DC308" s="83">
        <f t="shared" ca="1" si="578"/>
        <v>713</v>
      </c>
      <c r="DD308" s="52" t="str">
        <f t="shared" ca="1" si="573"/>
        <v>A722</v>
      </c>
      <c r="DF308" s="52" t="str">
        <f t="shared" ca="1" si="574"/>
        <v>A722</v>
      </c>
      <c r="DG308" s="84">
        <f ca="1">VLOOKUP($BK$6,INDIRECT($BT345):$BP$861,2,FALSE)</f>
        <v>714</v>
      </c>
      <c r="DH308" s="79" t="str">
        <f t="shared" ca="1" si="553"/>
        <v>Bebop Major</v>
      </c>
      <c r="DI308" s="78" t="str">
        <f t="shared" ca="1" si="554"/>
        <v>Bb</v>
      </c>
      <c r="DJ308" s="78" t="str">
        <f t="shared" ca="1" si="555"/>
        <v>Bb</v>
      </c>
      <c r="DK308" s="78" t="str">
        <f t="shared" ca="1" si="556"/>
        <v>C</v>
      </c>
      <c r="DL308" s="78" t="str">
        <f t="shared" ca="1" si="557"/>
        <v>D</v>
      </c>
      <c r="DM308" s="78" t="str">
        <f t="shared" ca="1" si="558"/>
        <v>Eb</v>
      </c>
      <c r="DN308" s="78" t="str">
        <f t="shared" ca="1" si="559"/>
        <v>F</v>
      </c>
      <c r="DO308" s="78" t="str">
        <f t="shared" ca="1" si="560"/>
        <v>Gb</v>
      </c>
      <c r="DP308" s="78" t="str">
        <f t="shared" ca="1" si="561"/>
        <v>G</v>
      </c>
      <c r="DQ308" s="78" t="str">
        <f t="shared" ca="1" si="562"/>
        <v>A</v>
      </c>
      <c r="DR308" s="79" t="str">
        <f t="shared" ca="1" si="563"/>
        <v>Bb maj</v>
      </c>
      <c r="DS308" s="79" t="str">
        <f t="shared" ca="1" si="564"/>
        <v>C dim</v>
      </c>
      <c r="DT308" s="79" t="str">
        <f t="shared" ca="1" si="565"/>
        <v>D min4</v>
      </c>
      <c r="DU308" s="79" t="str">
        <f t="shared" ca="1" si="566"/>
        <v>Eb dim</v>
      </c>
      <c r="DV308" s="79" t="str">
        <f t="shared" ca="1" si="567"/>
        <v>F sus2/4 - or - *G min7</v>
      </c>
      <c r="DW308" s="79" t="str">
        <f t="shared" ca="1" si="568"/>
        <v>Gb dim</v>
      </c>
      <c r="DX308" s="79" t="str">
        <f t="shared" ca="1" si="569"/>
        <v>G min</v>
      </c>
      <c r="DY308" s="79" t="str">
        <f t="shared" ca="1" si="570"/>
        <v>A dim</v>
      </c>
      <c r="DZ308" s="80">
        <f t="shared" ca="1" si="571"/>
        <v>37.5</v>
      </c>
      <c r="EA308" s="78">
        <f t="shared" ca="1" si="572"/>
        <v>7</v>
      </c>
    </row>
    <row r="309" spans="1:131" ht="16.2" thickBot="1" x14ac:dyDescent="0.35">
      <c r="A309" s="289" t="str">
        <f t="shared" ca="1" si="540"/>
        <v/>
      </c>
      <c r="B309" s="312">
        <f t="shared" si="551"/>
        <v>301</v>
      </c>
      <c r="C309" s="313" t="s">
        <v>20</v>
      </c>
      <c r="D309" s="312" t="s">
        <v>74</v>
      </c>
      <c r="E309" s="312">
        <v>7</v>
      </c>
      <c r="F309" s="314">
        <v>1</v>
      </c>
      <c r="G309" s="314">
        <v>2</v>
      </c>
      <c r="H309" s="314">
        <v>2</v>
      </c>
      <c r="I309" s="314">
        <v>2</v>
      </c>
      <c r="J309" s="314">
        <v>1</v>
      </c>
      <c r="K309" s="314">
        <v>2</v>
      </c>
      <c r="L309" s="314">
        <v>2</v>
      </c>
      <c r="M309" s="314"/>
      <c r="N309" s="314">
        <f>SUM($F309:G309)</f>
        <v>3</v>
      </c>
      <c r="O309" s="314">
        <f>SUM($F309:H309)</f>
        <v>5</v>
      </c>
      <c r="P309" s="314">
        <f>SUM($F309:I309)</f>
        <v>7</v>
      </c>
      <c r="Q309" s="314">
        <f>SUM($F309:J309)</f>
        <v>8</v>
      </c>
      <c r="R309" s="314">
        <f>SUM($F309:K309)</f>
        <v>10</v>
      </c>
      <c r="S309" s="314">
        <f>SUM($F309:L309)</f>
        <v>12</v>
      </c>
      <c r="T309" s="314"/>
      <c r="U309" s="313"/>
      <c r="V309" s="312" t="str">
        <f t="shared" si="604"/>
        <v>E</v>
      </c>
      <c r="W309" s="312" t="str">
        <f t="shared" ca="1" si="605"/>
        <v>F</v>
      </c>
      <c r="X309" s="312" t="str">
        <f t="shared" ca="1" si="628"/>
        <v>G</v>
      </c>
      <c r="Y309" s="312" t="str">
        <f t="shared" ca="1" si="629"/>
        <v>A</v>
      </c>
      <c r="Z309" s="312" t="str">
        <f t="shared" ca="1" si="630"/>
        <v>B</v>
      </c>
      <c r="AA309" s="312" t="str">
        <f t="shared" ca="1" si="631"/>
        <v>C</v>
      </c>
      <c r="AB309" s="312" t="str">
        <f t="shared" ca="1" si="632"/>
        <v>D</v>
      </c>
      <c r="AC309" s="312"/>
      <c r="AD309" s="313">
        <f t="shared" si="612"/>
        <v>69</v>
      </c>
      <c r="AE309" s="313">
        <f t="shared" ca="1" si="548"/>
        <v>70</v>
      </c>
      <c r="AF309" s="313">
        <f t="shared" ca="1" si="549"/>
        <v>71</v>
      </c>
      <c r="AG309" s="313">
        <f t="shared" ca="1" si="597"/>
        <v>65</v>
      </c>
      <c r="AH309" s="313">
        <f t="shared" ca="1" si="598"/>
        <v>66</v>
      </c>
      <c r="AI309" s="313">
        <f t="shared" ca="1" si="599"/>
        <v>67</v>
      </c>
      <c r="AJ309" s="313">
        <f t="shared" ca="1" si="600"/>
        <v>68</v>
      </c>
      <c r="AK309" s="313"/>
      <c r="AL309" s="294" t="str">
        <f>_xlfn.CONCAT(V309," min")</f>
        <v>E min</v>
      </c>
      <c r="AM309" s="294" t="str">
        <f ca="1">_xlfn.CONCAT(W309," maj")</f>
        <v>F maj</v>
      </c>
      <c r="AN309" s="294" t="str">
        <f ca="1">_xlfn.CONCAT(X309," maj")</f>
        <v>G maj</v>
      </c>
      <c r="AO309" s="294" t="str">
        <f ca="1">_xlfn.CONCAT(Y309," min")</f>
        <v>A min</v>
      </c>
      <c r="AP309" s="294" t="str">
        <f ca="1">_xlfn.CONCAT(Z309," dim")</f>
        <v>B dim</v>
      </c>
      <c r="AQ309" s="294" t="str">
        <f ca="1">_xlfn.CONCAT(AA309," maj")</f>
        <v>C maj</v>
      </c>
      <c r="AR309" s="294" t="str">
        <f ca="1">_xlfn.CONCAT(AB309," min")</f>
        <v>D min</v>
      </c>
      <c r="AS309" s="294"/>
      <c r="AT309" s="294" t="str">
        <f t="shared" ca="1" si="633"/>
        <v/>
      </c>
      <c r="AU309" s="294" t="str">
        <f t="shared" ca="1" si="627"/>
        <v/>
      </c>
      <c r="AV309" s="294" t="str">
        <f t="shared" ca="1" si="627"/>
        <v/>
      </c>
      <c r="AW309" s="294" t="str">
        <f t="shared" ca="1" si="627"/>
        <v/>
      </c>
      <c r="AX309" s="294" t="str">
        <f t="shared" ca="1" si="627"/>
        <v/>
      </c>
      <c r="AY309" s="294">
        <f t="shared" ca="1" si="627"/>
        <v>1</v>
      </c>
      <c r="AZ309" s="294" t="str">
        <f t="shared" ca="1" si="627"/>
        <v/>
      </c>
      <c r="BA309" s="294">
        <f t="shared" ca="1" si="627"/>
        <v>1</v>
      </c>
      <c r="BB309" s="294" t="str">
        <f t="shared" ca="1" si="627"/>
        <v/>
      </c>
      <c r="BC309" s="294" t="str">
        <f t="shared" ca="1" si="627"/>
        <v/>
      </c>
      <c r="BD309" s="294" t="str">
        <f t="shared" ca="1" si="627"/>
        <v/>
      </c>
      <c r="BE309" s="294" t="str">
        <f t="shared" ca="1" si="627"/>
        <v/>
      </c>
      <c r="BF309" s="289">
        <f t="shared" ca="1" si="613"/>
        <v>2</v>
      </c>
      <c r="BG309" s="302">
        <f t="shared" ca="1" si="614"/>
        <v>28.571428571428569</v>
      </c>
      <c r="BH309" s="289" t="str">
        <f t="shared" ca="1" si="615"/>
        <v/>
      </c>
      <c r="BI309" s="289" t="str">
        <f t="shared" ca="1" si="616"/>
        <v/>
      </c>
      <c r="BJ309" s="289" t="str">
        <f t="shared" ca="1" si="617"/>
        <v/>
      </c>
      <c r="BK309" s="289" t="str">
        <f t="shared" ca="1" si="618"/>
        <v/>
      </c>
      <c r="BL309" s="289" t="str">
        <f t="shared" ca="1" si="619"/>
        <v/>
      </c>
      <c r="BM309" s="289" t="str">
        <f t="shared" ca="1" si="620"/>
        <v/>
      </c>
      <c r="BN309" s="289" t="str">
        <f t="shared" ca="1" si="621"/>
        <v/>
      </c>
      <c r="BO309" s="289" t="str">
        <f t="shared" ca="1" si="622"/>
        <v/>
      </c>
      <c r="BP309" s="275"/>
      <c r="BQ309" s="83">
        <f t="shared" ca="1" si="537"/>
        <v>7</v>
      </c>
      <c r="BR309" s="82">
        <f t="shared" ca="1" si="538"/>
        <v>57</v>
      </c>
      <c r="BS309" s="83">
        <f t="shared" ca="1" si="539"/>
        <v>480</v>
      </c>
      <c r="BT309" s="52" t="str">
        <f t="shared" ca="1" si="535"/>
        <v>A489</v>
      </c>
      <c r="BV309" s="52" t="str">
        <f t="shared" ca="1" si="536"/>
        <v>A492</v>
      </c>
      <c r="BW309" s="84">
        <f ca="1">VLOOKUP($BK$6,INDIRECT($BT309):$BP$861,2,FALSE)</f>
        <v>484</v>
      </c>
      <c r="BX309" s="79" t="str">
        <f t="shared" ca="1" si="515"/>
        <v>Prometheus Neopolitan</v>
      </c>
      <c r="BY309" s="78" t="str">
        <f t="shared" ca="1" si="516"/>
        <v>Gb</v>
      </c>
      <c r="BZ309" s="78" t="str">
        <f t="shared" ca="1" si="517"/>
        <v>Gb</v>
      </c>
      <c r="CA309" s="78" t="str">
        <f t="shared" ca="1" si="518"/>
        <v>G</v>
      </c>
      <c r="CB309" s="78" t="str">
        <f t="shared" ca="1" si="519"/>
        <v>Bb</v>
      </c>
      <c r="CC309" s="78" t="str">
        <f t="shared" ca="1" si="520"/>
        <v>C</v>
      </c>
      <c r="CD309" s="78" t="str">
        <f t="shared" ca="1" si="521"/>
        <v>Eb</v>
      </c>
      <c r="CE309" s="78" t="str">
        <f t="shared" ca="1" si="522"/>
        <v>E</v>
      </c>
      <c r="CF309" s="78" t="str">
        <f t="shared" ca="1" si="523"/>
        <v/>
      </c>
      <c r="CG309" s="78" t="str">
        <f t="shared" ca="1" si="524"/>
        <v/>
      </c>
      <c r="CH309" s="79" t="str">
        <f t="shared" ca="1" si="525"/>
        <v>Gb6 -or- *Eb min</v>
      </c>
      <c r="CI309" s="79" t="str">
        <f t="shared" ca="1" si="526"/>
        <v>*C maj</v>
      </c>
      <c r="CJ309" s="79" t="str">
        <f t="shared" ca="1" si="527"/>
        <v>*Eb min</v>
      </c>
      <c r="CK309" s="79" t="str">
        <f t="shared" ca="1" si="528"/>
        <v>C maj</v>
      </c>
      <c r="CL309" s="79" t="str">
        <f t="shared" ca="1" si="529"/>
        <v>Eb min</v>
      </c>
      <c r="CM309" s="79" t="str">
        <f t="shared" ca="1" si="530"/>
        <v>*C maj</v>
      </c>
      <c r="CN309" s="79" t="str">
        <f t="shared" ca="1" si="531"/>
        <v/>
      </c>
      <c r="CO309" s="79" t="str">
        <f t="shared" ca="1" si="532"/>
        <v/>
      </c>
      <c r="CP309" s="80">
        <f t="shared" ca="1" si="533"/>
        <v>33.333333333333329</v>
      </c>
      <c r="CQ309" s="78">
        <f t="shared" ca="1" si="534"/>
        <v>7</v>
      </c>
      <c r="DA309" s="81">
        <f t="shared" ca="1" si="576"/>
        <v>7</v>
      </c>
      <c r="DB309" s="82">
        <f t="shared" ca="1" si="577"/>
        <v>94</v>
      </c>
      <c r="DC309" s="83">
        <f t="shared" ca="1" si="578"/>
        <v>714</v>
      </c>
      <c r="DD309" s="52" t="str">
        <f t="shared" ca="1" si="573"/>
        <v>A723</v>
      </c>
      <c r="DF309" s="52" t="str">
        <f t="shared" ca="1" si="574"/>
        <v>A723</v>
      </c>
      <c r="DG309" s="84">
        <f ca="1">VLOOKUP($BK$6,INDIRECT($BT346):$BP$861,2,FALSE)</f>
        <v>715</v>
      </c>
      <c r="DH309" s="79" t="str">
        <f t="shared" ca="1" si="553"/>
        <v>Bebop Melodic Minor</v>
      </c>
      <c r="DI309" s="78" t="str">
        <f t="shared" ca="1" si="554"/>
        <v>Bb</v>
      </c>
      <c r="DJ309" s="78" t="str">
        <f t="shared" ca="1" si="555"/>
        <v>Bb</v>
      </c>
      <c r="DK309" s="78" t="str">
        <f t="shared" ca="1" si="556"/>
        <v>C</v>
      </c>
      <c r="DL309" s="78" t="str">
        <f t="shared" ca="1" si="557"/>
        <v>Db</v>
      </c>
      <c r="DM309" s="78" t="str">
        <f t="shared" ca="1" si="558"/>
        <v>Eb</v>
      </c>
      <c r="DN309" s="78" t="str">
        <f t="shared" ca="1" si="559"/>
        <v>F</v>
      </c>
      <c r="DO309" s="78" t="str">
        <f t="shared" ca="1" si="560"/>
        <v>Gb</v>
      </c>
      <c r="DP309" s="78" t="str">
        <f t="shared" ca="1" si="561"/>
        <v>G</v>
      </c>
      <c r="DQ309" s="78" t="str">
        <f t="shared" ca="1" si="562"/>
        <v>A</v>
      </c>
      <c r="DR309" s="79" t="str">
        <f t="shared" ca="1" si="563"/>
        <v>Bb min</v>
      </c>
      <c r="DS309" s="79" t="str">
        <f t="shared" ca="1" si="564"/>
        <v>C dim</v>
      </c>
      <c r="DT309" s="79" t="str">
        <f t="shared" ca="1" si="565"/>
        <v>Db alt b</v>
      </c>
      <c r="DU309" s="79" t="str">
        <f t="shared" ca="1" si="566"/>
        <v>Eb dim</v>
      </c>
      <c r="DV309" s="79" t="str">
        <f t="shared" ca="1" si="567"/>
        <v>F sus2/4 - or - *G min7</v>
      </c>
      <c r="DW309" s="79" t="str">
        <f t="shared" ca="1" si="568"/>
        <v>Gb dim</v>
      </c>
      <c r="DX309" s="79" t="str">
        <f t="shared" ca="1" si="569"/>
        <v>G dim</v>
      </c>
      <c r="DY309" s="79" t="str">
        <f t="shared" ca="1" si="570"/>
        <v>A dim</v>
      </c>
      <c r="DZ309" s="80">
        <f t="shared" ca="1" si="571"/>
        <v>37.5</v>
      </c>
      <c r="EA309" s="78">
        <f t="shared" ca="1" si="572"/>
        <v>7</v>
      </c>
    </row>
    <row r="310" spans="1:131" ht="16.2" thickBot="1" x14ac:dyDescent="0.35">
      <c r="A310" s="289" t="str">
        <f t="shared" ca="1" si="540"/>
        <v/>
      </c>
      <c r="B310" s="312">
        <f t="shared" si="551"/>
        <v>302</v>
      </c>
      <c r="C310" s="313" t="s">
        <v>21</v>
      </c>
      <c r="D310" s="312" t="s">
        <v>74</v>
      </c>
      <c r="E310" s="312">
        <v>7</v>
      </c>
      <c r="F310" s="314">
        <v>1</v>
      </c>
      <c r="G310" s="314">
        <v>2</v>
      </c>
      <c r="H310" s="314">
        <v>1</v>
      </c>
      <c r="I310" s="314">
        <v>3</v>
      </c>
      <c r="J310" s="314">
        <v>1</v>
      </c>
      <c r="K310" s="314">
        <v>2</v>
      </c>
      <c r="L310" s="314">
        <v>2</v>
      </c>
      <c r="M310" s="314"/>
      <c r="N310" s="314">
        <f>SUM($F310:G310)</f>
        <v>3</v>
      </c>
      <c r="O310" s="314">
        <f>SUM($F310:H310)</f>
        <v>4</v>
      </c>
      <c r="P310" s="314">
        <f>SUM($F310:I310)</f>
        <v>7</v>
      </c>
      <c r="Q310" s="314">
        <f>SUM($F310:J310)</f>
        <v>8</v>
      </c>
      <c r="R310" s="314">
        <f>SUM($F310:K310)</f>
        <v>10</v>
      </c>
      <c r="S310" s="314">
        <f>SUM($F310:L310)</f>
        <v>12</v>
      </c>
      <c r="T310" s="314"/>
      <c r="U310" s="313"/>
      <c r="V310" s="312" t="str">
        <f t="shared" si="604"/>
        <v>E</v>
      </c>
      <c r="W310" s="312" t="str">
        <f t="shared" ca="1" si="605"/>
        <v>F</v>
      </c>
      <c r="X310" s="312" t="str">
        <f t="shared" ca="1" si="628"/>
        <v>G</v>
      </c>
      <c r="Y310" s="312" t="str">
        <f t="shared" ca="1" si="629"/>
        <v>Ab</v>
      </c>
      <c r="Z310" s="312" t="str">
        <f t="shared" ca="1" si="630"/>
        <v>B</v>
      </c>
      <c r="AA310" s="312" t="str">
        <f t="shared" ca="1" si="631"/>
        <v>C</v>
      </c>
      <c r="AB310" s="312" t="str">
        <f t="shared" ca="1" si="632"/>
        <v>D</v>
      </c>
      <c r="AC310" s="312"/>
      <c r="AD310" s="313">
        <f t="shared" si="612"/>
        <v>69</v>
      </c>
      <c r="AE310" s="313">
        <f t="shared" ca="1" si="548"/>
        <v>70</v>
      </c>
      <c r="AF310" s="313">
        <f t="shared" ca="1" si="549"/>
        <v>71</v>
      </c>
      <c r="AG310" s="313">
        <f t="shared" ca="1" si="597"/>
        <v>163</v>
      </c>
      <c r="AH310" s="313">
        <f t="shared" ca="1" si="598"/>
        <v>66</v>
      </c>
      <c r="AI310" s="313">
        <f t="shared" ca="1" si="599"/>
        <v>67</v>
      </c>
      <c r="AJ310" s="313">
        <f t="shared" ca="1" si="600"/>
        <v>68</v>
      </c>
      <c r="AK310" s="313"/>
      <c r="AL310" s="294" t="str">
        <f>_xlfn.CONCAT(V310," min")</f>
        <v>E min</v>
      </c>
      <c r="AM310" s="294" t="str">
        <f ca="1">_xlfn.CONCAT(W310," min")</f>
        <v>F min</v>
      </c>
      <c r="AN310" s="294" t="str">
        <f ca="1">_xlfn.CONCAT(X310," maj")</f>
        <v>G maj</v>
      </c>
      <c r="AO310" s="294" t="str">
        <f ca="1">_xlfn.CONCAT(Y310," aug")</f>
        <v>Ab aug</v>
      </c>
      <c r="AP310" s="294" t="str">
        <f ca="1">_xlfn.CONCAT(Z310," dim")</f>
        <v>B dim</v>
      </c>
      <c r="AQ310" s="294" t="str">
        <f ca="1">_xlfn.CONCAT(AA310," maj")</f>
        <v>C maj</v>
      </c>
      <c r="AR310" s="294" t="str">
        <f ca="1">_xlfn.CONCAT(AB310," dim")</f>
        <v>D dim</v>
      </c>
      <c r="AS310" s="294"/>
      <c r="AT310" s="294" t="str">
        <f t="shared" ca="1" si="633"/>
        <v/>
      </c>
      <c r="AU310" s="294" t="str">
        <f t="shared" ca="1" si="627"/>
        <v/>
      </c>
      <c r="AV310" s="294" t="str">
        <f t="shared" ca="1" si="627"/>
        <v/>
      </c>
      <c r="AW310" s="294" t="str">
        <f t="shared" ca="1" si="627"/>
        <v/>
      </c>
      <c r="AX310" s="294" t="str">
        <f t="shared" ca="1" si="627"/>
        <v/>
      </c>
      <c r="AY310" s="294">
        <f t="shared" ca="1" si="627"/>
        <v>1</v>
      </c>
      <c r="AZ310" s="294" t="str">
        <f t="shared" ca="1" si="627"/>
        <v/>
      </c>
      <c r="BA310" s="294">
        <f t="shared" ca="1" si="627"/>
        <v>1</v>
      </c>
      <c r="BB310" s="294" t="str">
        <f t="shared" ca="1" si="627"/>
        <v/>
      </c>
      <c r="BC310" s="294" t="str">
        <f t="shared" ca="1" si="627"/>
        <v/>
      </c>
      <c r="BD310" s="294" t="str">
        <f t="shared" ca="1" si="627"/>
        <v/>
      </c>
      <c r="BE310" s="294" t="str">
        <f t="shared" ca="1" si="627"/>
        <v/>
      </c>
      <c r="BF310" s="289">
        <f t="shared" ca="1" si="613"/>
        <v>2</v>
      </c>
      <c r="BG310" s="302">
        <f t="shared" ca="1" si="614"/>
        <v>28.571428571428569</v>
      </c>
      <c r="BH310" s="289" t="str">
        <f t="shared" ca="1" si="615"/>
        <v/>
      </c>
      <c r="BI310" s="289" t="str">
        <f t="shared" ca="1" si="616"/>
        <v/>
      </c>
      <c r="BJ310" s="289" t="str">
        <f t="shared" ca="1" si="617"/>
        <v/>
      </c>
      <c r="BK310" s="289" t="str">
        <f t="shared" ca="1" si="618"/>
        <v/>
      </c>
      <c r="BL310" s="289" t="str">
        <f t="shared" ca="1" si="619"/>
        <v/>
      </c>
      <c r="BM310" s="289" t="str">
        <f t="shared" ca="1" si="620"/>
        <v/>
      </c>
      <c r="BN310" s="289" t="str">
        <f t="shared" ca="1" si="621"/>
        <v/>
      </c>
      <c r="BO310" s="289" t="str">
        <f t="shared" ca="1" si="622"/>
        <v/>
      </c>
      <c r="BP310" s="275"/>
      <c r="BQ310" s="83">
        <f t="shared" ca="1" si="537"/>
        <v>7</v>
      </c>
      <c r="BR310" s="82">
        <f t="shared" ca="1" si="538"/>
        <v>58</v>
      </c>
      <c r="BS310" s="83">
        <f t="shared" ca="1" si="539"/>
        <v>484</v>
      </c>
      <c r="BT310" s="52" t="str">
        <f t="shared" ca="1" si="535"/>
        <v>A493</v>
      </c>
      <c r="BV310" s="52" t="str">
        <f t="shared" ca="1" si="536"/>
        <v>A494</v>
      </c>
      <c r="BW310" s="84">
        <f ca="1">VLOOKUP($BK$6,INDIRECT($BT310):$BP$861,2,FALSE)</f>
        <v>486</v>
      </c>
      <c r="BX310" s="79" t="str">
        <f t="shared" ca="1" si="515"/>
        <v>Muslim</v>
      </c>
      <c r="BY310" s="78" t="str">
        <f t="shared" ca="1" si="516"/>
        <v>Gb</v>
      </c>
      <c r="BZ310" s="78" t="str">
        <f t="shared" ca="1" si="517"/>
        <v>Gb</v>
      </c>
      <c r="CA310" s="78" t="str">
        <f t="shared" ca="1" si="518"/>
        <v>G</v>
      </c>
      <c r="CB310" s="78" t="str">
        <f t="shared" ca="1" si="519"/>
        <v>A</v>
      </c>
      <c r="CC310" s="78" t="str">
        <f t="shared" ca="1" si="520"/>
        <v>B</v>
      </c>
      <c r="CD310" s="78" t="str">
        <f t="shared" ca="1" si="521"/>
        <v>D</v>
      </c>
      <c r="CE310" s="78" t="str">
        <f t="shared" ca="1" si="522"/>
        <v>F</v>
      </c>
      <c r="CF310" s="78" t="str">
        <f t="shared" ca="1" si="523"/>
        <v/>
      </c>
      <c r="CG310" s="78" t="str">
        <f t="shared" ca="1" si="524"/>
        <v/>
      </c>
      <c r="CH310" s="79" t="str">
        <f t="shared" ca="1" si="525"/>
        <v>*D maj</v>
      </c>
      <c r="CI310" s="79" t="str">
        <f t="shared" ca="1" si="526"/>
        <v>G7</v>
      </c>
      <c r="CJ310" s="79" t="str">
        <f t="shared" ca="1" si="527"/>
        <v>*D maj</v>
      </c>
      <c r="CK310" s="79" t="str">
        <f t="shared" ca="1" si="528"/>
        <v>*G7</v>
      </c>
      <c r="CL310" s="79" t="str">
        <f t="shared" ca="1" si="529"/>
        <v>D maj</v>
      </c>
      <c r="CM310" s="79" t="str">
        <f t="shared" ca="1" si="530"/>
        <v>F alt b -or- *G7</v>
      </c>
      <c r="CN310" s="79" t="str">
        <f t="shared" ca="1" si="531"/>
        <v/>
      </c>
      <c r="CO310" s="79" t="str">
        <f t="shared" ca="1" si="532"/>
        <v/>
      </c>
      <c r="CP310" s="80">
        <f t="shared" ca="1" si="533"/>
        <v>40</v>
      </c>
      <c r="CQ310" s="78">
        <f t="shared" ca="1" si="534"/>
        <v>7</v>
      </c>
      <c r="DA310" s="81">
        <f t="shared" ca="1" si="576"/>
        <v>7</v>
      </c>
      <c r="DB310" s="82">
        <f t="shared" ca="1" si="577"/>
        <v>95</v>
      </c>
      <c r="DC310" s="83">
        <f t="shared" ca="1" si="578"/>
        <v>715</v>
      </c>
      <c r="DD310" s="52" t="str">
        <f t="shared" ca="1" si="573"/>
        <v>A724</v>
      </c>
      <c r="DF310" s="52" t="str">
        <f t="shared" ca="1" si="574"/>
        <v>A728</v>
      </c>
      <c r="DG310" s="84">
        <f ca="1">VLOOKUP($BK$6,INDIRECT($BT347):$BP$861,2,FALSE)</f>
        <v>720</v>
      </c>
      <c r="DH310" s="79" t="str">
        <f t="shared" ca="1" si="553"/>
        <v>Ichikosucho</v>
      </c>
      <c r="DI310" s="78" t="str">
        <f t="shared" ca="1" si="554"/>
        <v>Bb</v>
      </c>
      <c r="DJ310" s="78" t="str">
        <f t="shared" ca="1" si="555"/>
        <v>Bb</v>
      </c>
      <c r="DK310" s="78" t="str">
        <f t="shared" ca="1" si="556"/>
        <v>C</v>
      </c>
      <c r="DL310" s="78" t="str">
        <f t="shared" ca="1" si="557"/>
        <v>D</v>
      </c>
      <c r="DM310" s="78" t="str">
        <f t="shared" ca="1" si="558"/>
        <v>Eb</v>
      </c>
      <c r="DN310" s="78" t="str">
        <f t="shared" ca="1" si="559"/>
        <v>E</v>
      </c>
      <c r="DO310" s="78" t="str">
        <f t="shared" ca="1" si="560"/>
        <v>F</v>
      </c>
      <c r="DP310" s="78" t="str">
        <f t="shared" ca="1" si="561"/>
        <v>G</v>
      </c>
      <c r="DQ310" s="78" t="str">
        <f t="shared" ca="1" si="562"/>
        <v>A</v>
      </c>
      <c r="DR310" s="79" t="str">
        <f t="shared" ca="1" si="563"/>
        <v>Bb alt b</v>
      </c>
      <c r="DS310" s="79" t="str">
        <f t="shared" ca="1" si="564"/>
        <v>C min4</v>
      </c>
      <c r="DT310" s="79" t="str">
        <f t="shared" ca="1" si="565"/>
        <v>D sus2/4 -or- *E min7</v>
      </c>
      <c r="DU310" s="79" t="str">
        <f t="shared" ca="1" si="566"/>
        <v>Eb sus2/4 -or- *F min7</v>
      </c>
      <c r="DV310" s="79" t="str">
        <f t="shared" ca="1" si="567"/>
        <v>E dim</v>
      </c>
      <c r="DW310" s="79" t="str">
        <f t="shared" ca="1" si="568"/>
        <v>F maj</v>
      </c>
      <c r="DX310" s="79" t="str">
        <f t="shared" ca="1" si="569"/>
        <v>G min</v>
      </c>
      <c r="DY310" s="79" t="str">
        <f t="shared" ca="1" si="570"/>
        <v>A dim</v>
      </c>
      <c r="DZ310" s="80">
        <f t="shared" ca="1" si="571"/>
        <v>37.5</v>
      </c>
      <c r="EA310" s="78">
        <f t="shared" ca="1" si="572"/>
        <v>7</v>
      </c>
    </row>
    <row r="311" spans="1:131" ht="16.2" thickBot="1" x14ac:dyDescent="0.35">
      <c r="A311" s="289" t="str">
        <f t="shared" ca="1" si="540"/>
        <v/>
      </c>
      <c r="B311" s="312">
        <f t="shared" si="551"/>
        <v>303</v>
      </c>
      <c r="C311" s="313" t="s">
        <v>274</v>
      </c>
      <c r="D311" s="312" t="s">
        <v>74</v>
      </c>
      <c r="E311" s="312">
        <v>7</v>
      </c>
      <c r="F311" s="314">
        <v>1</v>
      </c>
      <c r="G311" s="314">
        <v>3</v>
      </c>
      <c r="H311" s="314">
        <v>1</v>
      </c>
      <c r="I311" s="314">
        <v>2</v>
      </c>
      <c r="J311" s="314">
        <v>1</v>
      </c>
      <c r="K311" s="314">
        <v>2</v>
      </c>
      <c r="L311" s="314">
        <v>2</v>
      </c>
      <c r="M311" s="314"/>
      <c r="N311" s="314">
        <f>SUM($F311:G311)</f>
        <v>4</v>
      </c>
      <c r="O311" s="314">
        <f>SUM($F311:H311)</f>
        <v>5</v>
      </c>
      <c r="P311" s="314">
        <f>SUM($F311:I311)</f>
        <v>7</v>
      </c>
      <c r="Q311" s="314">
        <f>SUM($F311:J311)</f>
        <v>8</v>
      </c>
      <c r="R311" s="314">
        <f>SUM($F311:K311)</f>
        <v>10</v>
      </c>
      <c r="S311" s="314">
        <f>SUM($F311:L311)</f>
        <v>12</v>
      </c>
      <c r="T311" s="314"/>
      <c r="U311" s="313"/>
      <c r="V311" s="312" t="str">
        <f t="shared" si="604"/>
        <v>E</v>
      </c>
      <c r="W311" s="312" t="str">
        <f t="shared" ca="1" si="605"/>
        <v>F</v>
      </c>
      <c r="X311" s="312" t="str">
        <f t="shared" ca="1" si="628"/>
        <v>Ab</v>
      </c>
      <c r="Y311" s="312" t="str">
        <f t="shared" ca="1" si="629"/>
        <v>A</v>
      </c>
      <c r="Z311" s="312" t="str">
        <f t="shared" ca="1" si="630"/>
        <v>B</v>
      </c>
      <c r="AA311" s="312" t="str">
        <f t="shared" ca="1" si="631"/>
        <v>C</v>
      </c>
      <c r="AB311" s="312" t="str">
        <f t="shared" ca="1" si="632"/>
        <v>D</v>
      </c>
      <c r="AC311" s="312"/>
      <c r="AD311" s="313">
        <f t="shared" si="612"/>
        <v>69</v>
      </c>
      <c r="AE311" s="313">
        <f t="shared" ca="1" si="548"/>
        <v>70</v>
      </c>
      <c r="AF311" s="313">
        <f t="shared" ca="1" si="549"/>
        <v>163</v>
      </c>
      <c r="AG311" s="313">
        <f t="shared" ca="1" si="597"/>
        <v>65</v>
      </c>
      <c r="AH311" s="313">
        <f t="shared" ca="1" si="598"/>
        <v>66</v>
      </c>
      <c r="AI311" s="313">
        <f t="shared" ca="1" si="599"/>
        <v>67</v>
      </c>
      <c r="AJ311" s="313">
        <f t="shared" ca="1" si="600"/>
        <v>68</v>
      </c>
      <c r="AK311" s="313"/>
      <c r="AL311" s="294" t="str">
        <f>_xlfn.CONCAT(V311," maj")</f>
        <v>E maj</v>
      </c>
      <c r="AM311" s="294" t="str">
        <f ca="1">_xlfn.CONCAT(W311," maj")</f>
        <v>F maj</v>
      </c>
      <c r="AN311" s="294" t="str">
        <f ca="1">_xlfn.CONCAT(X311," dim")</f>
        <v>Ab dim</v>
      </c>
      <c r="AO311" s="294" t="str">
        <f ca="1">_xlfn.CONCAT(Y311," min")</f>
        <v>A min</v>
      </c>
      <c r="AP311" s="294" t="str">
        <f ca="1">_xlfn.CONCAT(Z311," dim")</f>
        <v>B dim</v>
      </c>
      <c r="AQ311" s="294" t="str">
        <f ca="1">_xlfn.CONCAT(AA311," aug")</f>
        <v>C aug</v>
      </c>
      <c r="AR311" s="294" t="str">
        <f ca="1">_xlfn.CONCAT(AB311," min")</f>
        <v>D min</v>
      </c>
      <c r="AS311" s="294"/>
      <c r="AT311" s="294" t="str">
        <f t="shared" ca="1" si="633"/>
        <v/>
      </c>
      <c r="AU311" s="294" t="str">
        <f t="shared" ca="1" si="627"/>
        <v/>
      </c>
      <c r="AV311" s="294" t="str">
        <f t="shared" ca="1" si="627"/>
        <v/>
      </c>
      <c r="AW311" s="294" t="str">
        <f t="shared" ca="1" si="627"/>
        <v/>
      </c>
      <c r="AX311" s="294" t="str">
        <f t="shared" ca="1" si="627"/>
        <v/>
      </c>
      <c r="AY311" s="294">
        <f t="shared" ca="1" si="627"/>
        <v>1</v>
      </c>
      <c r="AZ311" s="294" t="str">
        <f t="shared" ca="1" si="627"/>
        <v/>
      </c>
      <c r="BA311" s="294" t="str">
        <f t="shared" ca="1" si="627"/>
        <v/>
      </c>
      <c r="BB311" s="294" t="str">
        <f t="shared" ca="1" si="627"/>
        <v/>
      </c>
      <c r="BC311" s="294" t="str">
        <f t="shared" ca="1" si="627"/>
        <v/>
      </c>
      <c r="BD311" s="294" t="str">
        <f t="shared" ca="1" si="627"/>
        <v/>
      </c>
      <c r="BE311" s="294" t="str">
        <f t="shared" ca="1" si="627"/>
        <v/>
      </c>
      <c r="BF311" s="289">
        <f t="shared" ca="1" si="613"/>
        <v>1</v>
      </c>
      <c r="BG311" s="302">
        <f t="shared" ca="1" si="614"/>
        <v>14.285714285714285</v>
      </c>
      <c r="BH311" s="289" t="str">
        <f t="shared" ca="1" si="615"/>
        <v/>
      </c>
      <c r="BI311" s="289" t="str">
        <f t="shared" ca="1" si="616"/>
        <v/>
      </c>
      <c r="BJ311" s="289" t="str">
        <f t="shared" ca="1" si="617"/>
        <v/>
      </c>
      <c r="BK311" s="289" t="str">
        <f t="shared" ca="1" si="618"/>
        <v/>
      </c>
      <c r="BL311" s="289" t="str">
        <f t="shared" ca="1" si="619"/>
        <v/>
      </c>
      <c r="BM311" s="289" t="str">
        <f t="shared" ca="1" si="620"/>
        <v/>
      </c>
      <c r="BN311" s="289" t="str">
        <f t="shared" ca="1" si="621"/>
        <v/>
      </c>
      <c r="BO311" s="289" t="str">
        <f t="shared" ca="1" si="622"/>
        <v/>
      </c>
      <c r="BP311" s="275"/>
      <c r="BQ311" s="83">
        <f t="shared" ca="1" si="537"/>
        <v>7</v>
      </c>
      <c r="BR311" s="82">
        <f t="shared" ca="1" si="538"/>
        <v>59</v>
      </c>
      <c r="BS311" s="83">
        <f t="shared" ca="1" si="539"/>
        <v>486</v>
      </c>
      <c r="BT311" s="52" t="str">
        <f t="shared" ca="1" si="535"/>
        <v>A495</v>
      </c>
      <c r="BV311" s="52" t="str">
        <f t="shared" ca="1" si="536"/>
        <v>A511</v>
      </c>
      <c r="BW311" s="84">
        <f ca="1">VLOOKUP($BK$6,INDIRECT($BT311):$BP$861,2,FALSE)</f>
        <v>503</v>
      </c>
      <c r="BX311" s="79" t="str">
        <f t="shared" ca="1" si="515"/>
        <v>Bebop Harmonic Minor</v>
      </c>
      <c r="BY311" s="78" t="str">
        <f t="shared" ca="1" si="516"/>
        <v>G</v>
      </c>
      <c r="BZ311" s="78" t="str">
        <f t="shared" ca="1" si="517"/>
        <v>G</v>
      </c>
      <c r="CA311" s="78" t="str">
        <f t="shared" ca="1" si="518"/>
        <v>A</v>
      </c>
      <c r="CB311" s="78" t="str">
        <f t="shared" ca="1" si="519"/>
        <v>Bb</v>
      </c>
      <c r="CC311" s="78" t="str">
        <f t="shared" ca="1" si="520"/>
        <v>C</v>
      </c>
      <c r="CD311" s="78" t="str">
        <f t="shared" ca="1" si="521"/>
        <v>D</v>
      </c>
      <c r="CE311" s="78" t="str">
        <f t="shared" ca="1" si="522"/>
        <v>Eb</v>
      </c>
      <c r="CF311" s="78" t="str">
        <f t="shared" ca="1" si="523"/>
        <v>F</v>
      </c>
      <c r="CG311" s="78" t="str">
        <f t="shared" ca="1" si="524"/>
        <v>Gb</v>
      </c>
      <c r="CH311" s="79" t="str">
        <f t="shared" ca="1" si="525"/>
        <v>G min</v>
      </c>
      <c r="CI311" s="79" t="str">
        <f t="shared" ca="1" si="526"/>
        <v>A dim</v>
      </c>
      <c r="CJ311" s="79" t="str">
        <f t="shared" ca="1" si="527"/>
        <v>Bb maj</v>
      </c>
      <c r="CK311" s="79" t="str">
        <f t="shared" ca="1" si="528"/>
        <v>C dim</v>
      </c>
      <c r="CL311" s="79" t="str">
        <f t="shared" ca="1" si="529"/>
        <v>D min4</v>
      </c>
      <c r="CM311" s="79" t="str">
        <f t="shared" ca="1" si="530"/>
        <v>Eb dim</v>
      </c>
      <c r="CN311" s="79" t="str">
        <f t="shared" ca="1" si="531"/>
        <v>F sus2/4 - or - *G min7</v>
      </c>
      <c r="CO311" s="79" t="str">
        <f t="shared" ca="1" si="532"/>
        <v>Gb dim</v>
      </c>
      <c r="CP311" s="80">
        <f t="shared" ca="1" si="533"/>
        <v>37.5</v>
      </c>
      <c r="CQ311" s="78">
        <f t="shared" ca="1" si="534"/>
        <v>7</v>
      </c>
      <c r="DA311" s="81">
        <f t="shared" ca="1" si="576"/>
        <v>7</v>
      </c>
      <c r="DB311" s="82">
        <f t="shared" ca="1" si="577"/>
        <v>96</v>
      </c>
      <c r="DC311" s="83">
        <f t="shared" ca="1" si="578"/>
        <v>720</v>
      </c>
      <c r="DD311" s="52" t="str">
        <f t="shared" ca="1" si="573"/>
        <v>A729</v>
      </c>
      <c r="DF311" s="52" t="str">
        <f t="shared" ca="1" si="574"/>
        <v>A768</v>
      </c>
      <c r="DG311" s="84">
        <f ca="1">VLOOKUP($BK$6,INDIRECT($BT348):$BP$861,2,FALSE)</f>
        <v>760</v>
      </c>
      <c r="DH311" s="79" t="str">
        <f t="shared" ca="1" si="553"/>
        <v>Blues</v>
      </c>
      <c r="DI311" s="78" t="str">
        <f t="shared" ca="1" si="554"/>
        <v>Bb</v>
      </c>
      <c r="DJ311" s="78" t="str">
        <f t="shared" ca="1" si="555"/>
        <v>Bb</v>
      </c>
      <c r="DK311" s="78" t="str">
        <f t="shared" ca="1" si="556"/>
        <v>Db</v>
      </c>
      <c r="DL311" s="78" t="str">
        <f t="shared" ca="1" si="557"/>
        <v>Eb</v>
      </c>
      <c r="DM311" s="78" t="str">
        <f t="shared" ca="1" si="558"/>
        <v>E</v>
      </c>
      <c r="DN311" s="78" t="str">
        <f t="shared" ca="1" si="559"/>
        <v>F</v>
      </c>
      <c r="DO311" s="78" t="str">
        <f t="shared" ca="1" si="560"/>
        <v>Ab</v>
      </c>
      <c r="DP311" s="78" t="str">
        <f t="shared" ca="1" si="561"/>
        <v/>
      </c>
      <c r="DQ311" s="78" t="str">
        <f t="shared" ca="1" si="562"/>
        <v/>
      </c>
      <c r="DR311" s="79" t="str">
        <f t="shared" ca="1" si="563"/>
        <v>Bb sus4</v>
      </c>
      <c r="DS311" s="79" t="str">
        <f t="shared" ca="1" si="564"/>
        <v>Db min</v>
      </c>
      <c r="DT311" s="79" t="str">
        <f t="shared" ca="1" si="565"/>
        <v>Eb sus2</v>
      </c>
      <c r="DU311" s="79" t="str">
        <f t="shared" ca="1" si="566"/>
        <v>*Db min</v>
      </c>
      <c r="DV311" s="79" t="str">
        <f t="shared" ca="1" si="567"/>
        <v>F sus4/7</v>
      </c>
      <c r="DW311" s="79" t="str">
        <f t="shared" ca="1" si="568"/>
        <v>Ab sus4</v>
      </c>
      <c r="DX311" s="79" t="str">
        <f t="shared" ca="1" si="569"/>
        <v/>
      </c>
      <c r="DY311" s="79" t="str">
        <f t="shared" ca="1" si="570"/>
        <v/>
      </c>
      <c r="DZ311" s="80">
        <f t="shared" ca="1" si="571"/>
        <v>33.333333333333329</v>
      </c>
      <c r="EA311" s="78">
        <f t="shared" ca="1" si="572"/>
        <v>7</v>
      </c>
    </row>
    <row r="312" spans="1:131" ht="16.2" thickBot="1" x14ac:dyDescent="0.35">
      <c r="A312" s="289" t="str">
        <f t="shared" ca="1" si="540"/>
        <v/>
      </c>
      <c r="B312" s="312">
        <f t="shared" si="551"/>
        <v>304</v>
      </c>
      <c r="C312" s="313" t="s">
        <v>22</v>
      </c>
      <c r="D312" s="312" t="s">
        <v>74</v>
      </c>
      <c r="E312" s="312">
        <v>7</v>
      </c>
      <c r="F312" s="314">
        <v>2</v>
      </c>
      <c r="G312" s="314">
        <v>2</v>
      </c>
      <c r="H312" s="314">
        <v>2</v>
      </c>
      <c r="I312" s="314">
        <v>1</v>
      </c>
      <c r="J312" s="314">
        <v>2</v>
      </c>
      <c r="K312" s="314">
        <v>2</v>
      </c>
      <c r="L312" s="314">
        <v>1</v>
      </c>
      <c r="M312" s="314"/>
      <c r="N312" s="314">
        <f>SUM($F312:G312)</f>
        <v>4</v>
      </c>
      <c r="O312" s="314">
        <f>SUM($F312:H312)</f>
        <v>6</v>
      </c>
      <c r="P312" s="314">
        <f>SUM($F312:I312)</f>
        <v>7</v>
      </c>
      <c r="Q312" s="314">
        <f>SUM($F312:J312)</f>
        <v>9</v>
      </c>
      <c r="R312" s="314">
        <f>SUM($F312:K312)</f>
        <v>11</v>
      </c>
      <c r="S312" s="314">
        <f>SUM($F312:L312)</f>
        <v>12</v>
      </c>
      <c r="T312" s="314"/>
      <c r="U312" s="313"/>
      <c r="V312" s="312" t="str">
        <f t="shared" si="604"/>
        <v>E</v>
      </c>
      <c r="W312" s="312" t="str">
        <f t="shared" ca="1" si="605"/>
        <v>Gb</v>
      </c>
      <c r="X312" s="312" t="str">
        <f t="shared" ca="1" si="628"/>
        <v>Ab</v>
      </c>
      <c r="Y312" s="312" t="str">
        <f t="shared" ca="1" si="629"/>
        <v>Bb</v>
      </c>
      <c r="Z312" s="312" t="str">
        <f t="shared" ca="1" si="630"/>
        <v>B</v>
      </c>
      <c r="AA312" s="312" t="str">
        <f t="shared" ca="1" si="631"/>
        <v>Db</v>
      </c>
      <c r="AB312" s="312" t="str">
        <f t="shared" ca="1" si="632"/>
        <v>Eb</v>
      </c>
      <c r="AC312" s="312"/>
      <c r="AD312" s="313">
        <f t="shared" si="612"/>
        <v>69</v>
      </c>
      <c r="AE312" s="313">
        <f t="shared" ca="1" si="548"/>
        <v>169</v>
      </c>
      <c r="AF312" s="313">
        <f t="shared" ca="1" si="549"/>
        <v>163</v>
      </c>
      <c r="AG312" s="313">
        <f t="shared" ca="1" si="597"/>
        <v>164</v>
      </c>
      <c r="AH312" s="313">
        <f t="shared" ca="1" si="598"/>
        <v>66</v>
      </c>
      <c r="AI312" s="313">
        <f t="shared" ca="1" si="599"/>
        <v>166</v>
      </c>
      <c r="AJ312" s="313">
        <f t="shared" ca="1" si="600"/>
        <v>167</v>
      </c>
      <c r="AK312" s="313"/>
      <c r="AL312" s="294" t="str">
        <f>_xlfn.CONCAT(V312," maj")</f>
        <v>E maj</v>
      </c>
      <c r="AM312" s="294" t="str">
        <f ca="1">_xlfn.CONCAT(W312," maj")</f>
        <v>Gb maj</v>
      </c>
      <c r="AN312" s="294" t="str">
        <f ca="1">_xlfn.CONCAT(X312," min")</f>
        <v>Ab min</v>
      </c>
      <c r="AO312" s="294" t="str">
        <f t="shared" ref="AO312:AO317" ca="1" si="634">_xlfn.CONCAT(Y312," dim")</f>
        <v>Bb dim</v>
      </c>
      <c r="AP312" s="294" t="str">
        <f ca="1">_xlfn.CONCAT(Z312," maj")</f>
        <v>B maj</v>
      </c>
      <c r="AQ312" s="294" t="str">
        <f ca="1">_xlfn.CONCAT(AA312," min")</f>
        <v>Db min</v>
      </c>
      <c r="AR312" s="294" t="str">
        <f ca="1">_xlfn.CONCAT(AB312," min")</f>
        <v>Eb min</v>
      </c>
      <c r="AS312" s="294"/>
      <c r="AT312" s="294" t="str">
        <f t="shared" ca="1" si="633"/>
        <v/>
      </c>
      <c r="AU312" s="294" t="str">
        <f t="shared" ca="1" si="627"/>
        <v/>
      </c>
      <c r="AV312" s="294" t="str">
        <f t="shared" ca="1" si="627"/>
        <v/>
      </c>
      <c r="AW312" s="294">
        <f t="shared" ca="1" si="627"/>
        <v>1</v>
      </c>
      <c r="AX312" s="294" t="str">
        <f t="shared" ca="1" si="627"/>
        <v/>
      </c>
      <c r="AY312" s="294" t="str">
        <f t="shared" ca="1" si="627"/>
        <v/>
      </c>
      <c r="AZ312" s="294" t="str">
        <f t="shared" ca="1" si="627"/>
        <v/>
      </c>
      <c r="BA312" s="294" t="str">
        <f t="shared" ca="1" si="627"/>
        <v/>
      </c>
      <c r="BB312" s="294" t="str">
        <f t="shared" ca="1" si="627"/>
        <v/>
      </c>
      <c r="BC312" s="294" t="str">
        <f t="shared" ca="1" si="627"/>
        <v/>
      </c>
      <c r="BD312" s="294" t="str">
        <f t="shared" ca="1" si="627"/>
        <v/>
      </c>
      <c r="BE312" s="294" t="str">
        <f t="shared" ca="1" si="627"/>
        <v/>
      </c>
      <c r="BF312" s="289">
        <f t="shared" ca="1" si="613"/>
        <v>1</v>
      </c>
      <c r="BG312" s="302">
        <f t="shared" ca="1" si="614"/>
        <v>14.285714285714285</v>
      </c>
      <c r="BH312" s="289" t="str">
        <f t="shared" ca="1" si="615"/>
        <v/>
      </c>
      <c r="BI312" s="289" t="str">
        <f t="shared" ca="1" si="616"/>
        <v/>
      </c>
      <c r="BJ312" s="289" t="str">
        <f t="shared" ca="1" si="617"/>
        <v/>
      </c>
      <c r="BK312" s="289" t="str">
        <f t="shared" ca="1" si="618"/>
        <v/>
      </c>
      <c r="BL312" s="289" t="str">
        <f t="shared" ca="1" si="619"/>
        <v/>
      </c>
      <c r="BM312" s="289" t="str">
        <f t="shared" ca="1" si="620"/>
        <v/>
      </c>
      <c r="BN312" s="289" t="str">
        <f t="shared" ca="1" si="621"/>
        <v/>
      </c>
      <c r="BO312" s="289" t="str">
        <f t="shared" ca="1" si="622"/>
        <v/>
      </c>
      <c r="BP312" s="275"/>
      <c r="BQ312" s="83">
        <f t="shared" ca="1" si="537"/>
        <v>7</v>
      </c>
      <c r="BR312" s="82">
        <f t="shared" ca="1" si="538"/>
        <v>60</v>
      </c>
      <c r="BS312" s="83">
        <f t="shared" ca="1" si="539"/>
        <v>503</v>
      </c>
      <c r="BT312" s="52" t="str">
        <f t="shared" ca="1" si="535"/>
        <v>A512</v>
      </c>
      <c r="BV312" s="52" t="str">
        <f t="shared" ca="1" si="536"/>
        <v>A512</v>
      </c>
      <c r="BW312" s="84">
        <f ca="1">VLOOKUP($BK$6,INDIRECT($BT312):$BP$861,2,FALSE)</f>
        <v>504</v>
      </c>
      <c r="BX312" s="79" t="str">
        <f t="shared" ca="1" si="515"/>
        <v>8 Tone Spanish</v>
      </c>
      <c r="BY312" s="78" t="str">
        <f t="shared" ca="1" si="516"/>
        <v>G</v>
      </c>
      <c r="BZ312" s="78" t="str">
        <f t="shared" ca="1" si="517"/>
        <v>G</v>
      </c>
      <c r="CA312" s="78" t="str">
        <f t="shared" ca="1" si="518"/>
        <v>Ab</v>
      </c>
      <c r="CB312" s="78" t="str">
        <f t="shared" ca="1" si="519"/>
        <v>Bb</v>
      </c>
      <c r="CC312" s="78" t="str">
        <f t="shared" ca="1" si="520"/>
        <v>B</v>
      </c>
      <c r="CD312" s="78" t="str">
        <f t="shared" ca="1" si="521"/>
        <v>C</v>
      </c>
      <c r="CE312" s="78" t="str">
        <f t="shared" ca="1" si="522"/>
        <v>Db</v>
      </c>
      <c r="CF312" s="78" t="str">
        <f t="shared" ca="1" si="523"/>
        <v>Eb</v>
      </c>
      <c r="CG312" s="78" t="str">
        <f t="shared" ca="1" si="524"/>
        <v>F</v>
      </c>
      <c r="CH312" s="79" t="str">
        <f t="shared" ca="1" si="525"/>
        <v>G min4</v>
      </c>
      <c r="CI312" s="79" t="str">
        <f t="shared" ca="1" si="526"/>
        <v>Ab dim</v>
      </c>
      <c r="CJ312" s="79" t="str">
        <f t="shared" ca="1" si="527"/>
        <v>Bb sus2/4 - or - *C min7</v>
      </c>
      <c r="CK312" s="79" t="str">
        <f t="shared" ca="1" si="528"/>
        <v>*Db 7</v>
      </c>
      <c r="CL312" s="79" t="str">
        <f t="shared" ca="1" si="529"/>
        <v>C min</v>
      </c>
      <c r="CM312" s="79" t="str">
        <f t="shared" ca="1" si="530"/>
        <v>Db maj</v>
      </c>
      <c r="CN312" s="79" t="str">
        <f t="shared" ca="1" si="531"/>
        <v>Eb maj</v>
      </c>
      <c r="CO312" s="79" t="str">
        <f t="shared" ca="1" si="532"/>
        <v>F dim</v>
      </c>
      <c r="CP312" s="80">
        <f t="shared" ca="1" si="533"/>
        <v>37.5</v>
      </c>
      <c r="CQ312" s="78">
        <f t="shared" ca="1" si="534"/>
        <v>7</v>
      </c>
      <c r="DA312" s="81">
        <f t="shared" ca="1" si="576"/>
        <v>7</v>
      </c>
      <c r="DB312" s="82">
        <f t="shared" ca="1" si="577"/>
        <v>97</v>
      </c>
      <c r="DC312" s="83">
        <f t="shared" ca="1" si="578"/>
        <v>760</v>
      </c>
      <c r="DD312" s="52" t="str">
        <f t="shared" ca="1" si="573"/>
        <v>A769</v>
      </c>
      <c r="DF312" s="52" t="str">
        <f t="shared" ca="1" si="574"/>
        <v>A769</v>
      </c>
      <c r="DG312" s="84">
        <f ca="1">VLOOKUP($BK$6,INDIRECT($BT349):$BP$861,2,FALSE)</f>
        <v>761</v>
      </c>
      <c r="DH312" s="79" t="str">
        <f t="shared" ca="1" si="553"/>
        <v xml:space="preserve"> Country/Gospel</v>
      </c>
      <c r="DI312" s="78" t="str">
        <f t="shared" ca="1" si="554"/>
        <v>Bb</v>
      </c>
      <c r="DJ312" s="78" t="str">
        <f t="shared" ca="1" si="555"/>
        <v>Bb</v>
      </c>
      <c r="DK312" s="78" t="str">
        <f t="shared" ca="1" si="556"/>
        <v>C</v>
      </c>
      <c r="DL312" s="78" t="str">
        <f t="shared" ca="1" si="557"/>
        <v>Db</v>
      </c>
      <c r="DM312" s="78" t="str">
        <f t="shared" ca="1" si="558"/>
        <v>D</v>
      </c>
      <c r="DN312" s="78" t="str">
        <f t="shared" ca="1" si="559"/>
        <v>F</v>
      </c>
      <c r="DO312" s="78" t="str">
        <f t="shared" ca="1" si="560"/>
        <v>G</v>
      </c>
      <c r="DP312" s="78" t="str">
        <f t="shared" ca="1" si="561"/>
        <v/>
      </c>
      <c r="DQ312" s="78" t="str">
        <f t="shared" ca="1" si="562"/>
        <v/>
      </c>
      <c r="DR312" s="79" t="str">
        <f t="shared" ca="1" si="563"/>
        <v>Bb min</v>
      </c>
      <c r="DS312" s="79" t="str">
        <f t="shared" ca="1" si="564"/>
        <v>C sus2</v>
      </c>
      <c r="DT312" s="79" t="str">
        <f t="shared" ca="1" si="565"/>
        <v>*Bb min</v>
      </c>
      <c r="DU312" s="79" t="str">
        <f t="shared" ca="1" si="566"/>
        <v>*G min</v>
      </c>
      <c r="DV312" s="79" t="str">
        <f t="shared" ca="1" si="567"/>
        <v>*Bb min</v>
      </c>
      <c r="DW312" s="79" t="str">
        <f t="shared" ca="1" si="568"/>
        <v>G sus4</v>
      </c>
      <c r="DX312" s="79" t="str">
        <f t="shared" ca="1" si="569"/>
        <v/>
      </c>
      <c r="DY312" s="79" t="str">
        <f t="shared" ca="1" si="570"/>
        <v/>
      </c>
      <c r="DZ312" s="80">
        <f t="shared" ca="1" si="571"/>
        <v>33.333333333333329</v>
      </c>
      <c r="EA312" s="78">
        <f t="shared" ca="1" si="572"/>
        <v>7</v>
      </c>
    </row>
    <row r="313" spans="1:131" ht="16.2" thickBot="1" x14ac:dyDescent="0.35">
      <c r="A313" s="289" t="str">
        <f t="shared" ca="1" si="540"/>
        <v/>
      </c>
      <c r="B313" s="312">
        <f t="shared" si="551"/>
        <v>305</v>
      </c>
      <c r="C313" s="313" t="s">
        <v>23</v>
      </c>
      <c r="D313" s="312" t="s">
        <v>74</v>
      </c>
      <c r="E313" s="312">
        <v>7</v>
      </c>
      <c r="F313" s="314">
        <v>3</v>
      </c>
      <c r="G313" s="314">
        <v>1</v>
      </c>
      <c r="H313" s="314">
        <v>2</v>
      </c>
      <c r="I313" s="314">
        <v>1</v>
      </c>
      <c r="J313" s="314">
        <v>2</v>
      </c>
      <c r="K313" s="314">
        <v>2</v>
      </c>
      <c r="L313" s="314">
        <v>1</v>
      </c>
      <c r="M313" s="314"/>
      <c r="N313" s="314">
        <f>SUM($F313:G313)</f>
        <v>4</v>
      </c>
      <c r="O313" s="314">
        <f>SUM($F313:H313)</f>
        <v>6</v>
      </c>
      <c r="P313" s="314">
        <f>SUM($F313:I313)</f>
        <v>7</v>
      </c>
      <c r="Q313" s="314">
        <f>SUM($F313:J313)</f>
        <v>9</v>
      </c>
      <c r="R313" s="314">
        <f>SUM($F313:K313)</f>
        <v>11</v>
      </c>
      <c r="S313" s="314">
        <f>SUM($F313:L313)</f>
        <v>12</v>
      </c>
      <c r="T313" s="314"/>
      <c r="U313" s="313"/>
      <c r="V313" s="312" t="str">
        <f t="shared" si="604"/>
        <v>E</v>
      </c>
      <c r="W313" s="312" t="str">
        <f t="shared" ca="1" si="605"/>
        <v>G</v>
      </c>
      <c r="X313" s="312" t="str">
        <f t="shared" ca="1" si="628"/>
        <v>Ab</v>
      </c>
      <c r="Y313" s="312" t="str">
        <f t="shared" ca="1" si="629"/>
        <v>Bb</v>
      </c>
      <c r="Z313" s="312" t="str">
        <f t="shared" ca="1" si="630"/>
        <v>B</v>
      </c>
      <c r="AA313" s="312" t="str">
        <f t="shared" ca="1" si="631"/>
        <v>Db</v>
      </c>
      <c r="AB313" s="312" t="str">
        <f t="shared" ca="1" si="632"/>
        <v>Eb</v>
      </c>
      <c r="AC313" s="312"/>
      <c r="AD313" s="313">
        <f t="shared" si="612"/>
        <v>69</v>
      </c>
      <c r="AE313" s="313">
        <f t="shared" ca="1" si="548"/>
        <v>71</v>
      </c>
      <c r="AF313" s="313">
        <f t="shared" ca="1" si="549"/>
        <v>163</v>
      </c>
      <c r="AG313" s="313">
        <f t="shared" ca="1" si="597"/>
        <v>164</v>
      </c>
      <c r="AH313" s="313">
        <f t="shared" ca="1" si="598"/>
        <v>66</v>
      </c>
      <c r="AI313" s="313">
        <f t="shared" ca="1" si="599"/>
        <v>166</v>
      </c>
      <c r="AJ313" s="313">
        <f t="shared" ca="1" si="600"/>
        <v>167</v>
      </c>
      <c r="AK313" s="313"/>
      <c r="AL313" s="294" t="str">
        <f>_xlfn.CONCAT(V313," maj")</f>
        <v>E maj</v>
      </c>
      <c r="AM313" s="294" t="str">
        <f ca="1">_xlfn.CONCAT(W313," dim")</f>
        <v>G dim</v>
      </c>
      <c r="AN313" s="294" t="str">
        <f ca="1">_xlfn.CONCAT(X313," min")</f>
        <v>Ab min</v>
      </c>
      <c r="AO313" s="294" t="str">
        <f t="shared" ca="1" si="634"/>
        <v>Bb dim</v>
      </c>
      <c r="AP313" s="294" t="str">
        <f ca="1">_xlfn.CONCAT(Z313," aug")</f>
        <v>B aug</v>
      </c>
      <c r="AQ313" s="294" t="str">
        <f ca="1">_xlfn.CONCAT(AA313," min")</f>
        <v>Db min</v>
      </c>
      <c r="AR313" s="294" t="str">
        <f ca="1">_xlfn.CONCAT(AB313," maj")</f>
        <v>Eb maj</v>
      </c>
      <c r="AS313" s="294"/>
      <c r="AT313" s="294" t="str">
        <f t="shared" ca="1" si="633"/>
        <v/>
      </c>
      <c r="AU313" s="294" t="str">
        <f t="shared" ca="1" si="627"/>
        <v/>
      </c>
      <c r="AV313" s="294" t="str">
        <f t="shared" ca="1" si="627"/>
        <v/>
      </c>
      <c r="AW313" s="294">
        <f t="shared" ca="1" si="627"/>
        <v>1</v>
      </c>
      <c r="AX313" s="294" t="str">
        <f t="shared" ca="1" si="627"/>
        <v/>
      </c>
      <c r="AY313" s="294" t="str">
        <f t="shared" ca="1" si="627"/>
        <v/>
      </c>
      <c r="AZ313" s="294" t="str">
        <f t="shared" ca="1" si="627"/>
        <v/>
      </c>
      <c r="BA313" s="294">
        <f t="shared" ca="1" si="627"/>
        <v>1</v>
      </c>
      <c r="BB313" s="294" t="str">
        <f t="shared" ca="1" si="627"/>
        <v/>
      </c>
      <c r="BC313" s="294" t="str">
        <f t="shared" ca="1" si="627"/>
        <v/>
      </c>
      <c r="BD313" s="294" t="str">
        <f t="shared" ca="1" si="627"/>
        <v/>
      </c>
      <c r="BE313" s="294" t="str">
        <f t="shared" ca="1" si="627"/>
        <v/>
      </c>
      <c r="BF313" s="289">
        <f t="shared" ca="1" si="613"/>
        <v>2</v>
      </c>
      <c r="BG313" s="302">
        <f t="shared" ca="1" si="614"/>
        <v>28.571428571428569</v>
      </c>
      <c r="BH313" s="289" t="str">
        <f t="shared" ca="1" si="615"/>
        <v/>
      </c>
      <c r="BI313" s="289" t="str">
        <f t="shared" ca="1" si="616"/>
        <v/>
      </c>
      <c r="BJ313" s="289" t="str">
        <f t="shared" ca="1" si="617"/>
        <v/>
      </c>
      <c r="BK313" s="289" t="str">
        <f t="shared" ca="1" si="618"/>
        <v/>
      </c>
      <c r="BL313" s="289" t="str">
        <f t="shared" ca="1" si="619"/>
        <v/>
      </c>
      <c r="BM313" s="289" t="str">
        <f t="shared" ca="1" si="620"/>
        <v/>
      </c>
      <c r="BN313" s="289" t="str">
        <f t="shared" ca="1" si="621"/>
        <v/>
      </c>
      <c r="BO313" s="289" t="str">
        <f t="shared" ca="1" si="622"/>
        <v/>
      </c>
      <c r="BP313" s="275"/>
      <c r="BQ313" s="83">
        <f t="shared" ca="1" si="537"/>
        <v>7</v>
      </c>
      <c r="BR313" s="82">
        <f t="shared" ca="1" si="538"/>
        <v>61</v>
      </c>
      <c r="BS313" s="83">
        <f t="shared" ca="1" si="539"/>
        <v>504</v>
      </c>
      <c r="BT313" s="52" t="str">
        <f t="shared" ca="1" si="535"/>
        <v>A513</v>
      </c>
      <c r="BV313" s="52" t="str">
        <f t="shared" ca="1" si="536"/>
        <v>A555</v>
      </c>
      <c r="BW313" s="84">
        <f ca="1">VLOOKUP($BK$6,INDIRECT($BT313):$BP$861,2,FALSE)</f>
        <v>547</v>
      </c>
      <c r="BX313" s="79" t="str">
        <f t="shared" ca="1" si="515"/>
        <v>Blues</v>
      </c>
      <c r="BY313" s="78" t="str">
        <f t="shared" ca="1" si="516"/>
        <v>G</v>
      </c>
      <c r="BZ313" s="78" t="str">
        <f t="shared" ca="1" si="517"/>
        <v>G</v>
      </c>
      <c r="CA313" s="78" t="str">
        <f t="shared" ca="1" si="518"/>
        <v>Bb</v>
      </c>
      <c r="CB313" s="78" t="str">
        <f t="shared" ca="1" si="519"/>
        <v>C</v>
      </c>
      <c r="CC313" s="78" t="str">
        <f t="shared" ca="1" si="520"/>
        <v>Db</v>
      </c>
      <c r="CD313" s="78" t="str">
        <f t="shared" ca="1" si="521"/>
        <v>D</v>
      </c>
      <c r="CE313" s="78" t="str">
        <f t="shared" ca="1" si="522"/>
        <v>F</v>
      </c>
      <c r="CF313" s="78" t="str">
        <f t="shared" ca="1" si="523"/>
        <v/>
      </c>
      <c r="CG313" s="78" t="str">
        <f t="shared" ca="1" si="524"/>
        <v/>
      </c>
      <c r="CH313" s="79" t="str">
        <f t="shared" ca="1" si="525"/>
        <v>G sus4</v>
      </c>
      <c r="CI313" s="79" t="str">
        <f t="shared" ca="1" si="526"/>
        <v>Bb min</v>
      </c>
      <c r="CJ313" s="79" t="str">
        <f t="shared" ca="1" si="527"/>
        <v>C sus2</v>
      </c>
      <c r="CK313" s="79" t="str">
        <f t="shared" ca="1" si="528"/>
        <v>*Bb min</v>
      </c>
      <c r="CL313" s="79" t="str">
        <f t="shared" ca="1" si="529"/>
        <v>D sus4/7</v>
      </c>
      <c r="CM313" s="79" t="str">
        <f t="shared" ca="1" si="530"/>
        <v>F sus4</v>
      </c>
      <c r="CN313" s="79" t="str">
        <f t="shared" ca="1" si="531"/>
        <v/>
      </c>
      <c r="CO313" s="79" t="str">
        <f t="shared" ca="1" si="532"/>
        <v/>
      </c>
      <c r="CP313" s="80">
        <f t="shared" ca="1" si="533"/>
        <v>33.333333333333329</v>
      </c>
      <c r="CQ313" s="78">
        <f t="shared" ca="1" si="534"/>
        <v>7</v>
      </c>
      <c r="DA313" s="81">
        <f t="shared" ca="1" si="576"/>
        <v>7</v>
      </c>
      <c r="DB313" s="82">
        <f t="shared" ca="1" si="577"/>
        <v>98</v>
      </c>
      <c r="DC313" s="83">
        <f t="shared" ca="1" si="578"/>
        <v>761</v>
      </c>
      <c r="DD313" s="52" t="str">
        <f t="shared" ca="1" si="573"/>
        <v>A770</v>
      </c>
      <c r="DF313" s="52" t="str">
        <f t="shared" ca="1" si="574"/>
        <v>A772</v>
      </c>
      <c r="DG313" s="84">
        <f ca="1">VLOOKUP($BK$6,INDIRECT($BT350):$BP$861,2,FALSE)</f>
        <v>764</v>
      </c>
      <c r="DH313" s="79" t="str">
        <f t="shared" ca="1" si="553"/>
        <v>6 Tone Symmetrical</v>
      </c>
      <c r="DI313" s="78" t="str">
        <f t="shared" ca="1" si="554"/>
        <v>Bb</v>
      </c>
      <c r="DJ313" s="78" t="str">
        <f t="shared" ca="1" si="555"/>
        <v>Bb</v>
      </c>
      <c r="DK313" s="78" t="str">
        <f t="shared" ca="1" si="556"/>
        <v>B</v>
      </c>
      <c r="DL313" s="78" t="str">
        <f t="shared" ca="1" si="557"/>
        <v>D</v>
      </c>
      <c r="DM313" s="78" t="str">
        <f t="shared" ca="1" si="558"/>
        <v>Eb</v>
      </c>
      <c r="DN313" s="78" t="str">
        <f t="shared" ca="1" si="559"/>
        <v>Gb</v>
      </c>
      <c r="DO313" s="78" t="str">
        <f t="shared" ca="1" si="560"/>
        <v>G</v>
      </c>
      <c r="DP313" s="78" t="str">
        <f t="shared" ca="1" si="561"/>
        <v/>
      </c>
      <c r="DQ313" s="78" t="str">
        <f t="shared" ca="1" si="562"/>
        <v/>
      </c>
      <c r="DR313" s="79" t="str">
        <f t="shared" ca="1" si="563"/>
        <v>Bb aug</v>
      </c>
      <c r="DS313" s="79" t="str">
        <f t="shared" ca="1" si="564"/>
        <v>B aug</v>
      </c>
      <c r="DT313" s="79" t="str">
        <f t="shared" ca="1" si="565"/>
        <v>D aug</v>
      </c>
      <c r="DU313" s="79" t="str">
        <f t="shared" ca="1" si="566"/>
        <v>Eb aug</v>
      </c>
      <c r="DV313" s="79" t="str">
        <f t="shared" ca="1" si="567"/>
        <v>Gb aug</v>
      </c>
      <c r="DW313" s="79" t="str">
        <f t="shared" ca="1" si="568"/>
        <v>G aug</v>
      </c>
      <c r="DX313" s="79" t="str">
        <f t="shared" ca="1" si="569"/>
        <v/>
      </c>
      <c r="DY313" s="79" t="str">
        <f t="shared" ca="1" si="570"/>
        <v/>
      </c>
      <c r="DZ313" s="80">
        <f t="shared" ca="1" si="571"/>
        <v>33.333333333333329</v>
      </c>
      <c r="EA313" s="78">
        <f t="shared" ca="1" si="572"/>
        <v>7</v>
      </c>
    </row>
    <row r="314" spans="1:131" ht="16.2" thickBot="1" x14ac:dyDescent="0.35">
      <c r="A314" s="289" t="str">
        <f t="shared" ca="1" si="540"/>
        <v/>
      </c>
      <c r="B314" s="312">
        <f t="shared" si="551"/>
        <v>306</v>
      </c>
      <c r="C314" s="313" t="s">
        <v>24</v>
      </c>
      <c r="D314" s="312" t="s">
        <v>74</v>
      </c>
      <c r="E314" s="312">
        <v>7</v>
      </c>
      <c r="F314" s="314">
        <v>3</v>
      </c>
      <c r="G314" s="314">
        <v>1</v>
      </c>
      <c r="H314" s="314">
        <v>2</v>
      </c>
      <c r="I314" s="314">
        <v>2</v>
      </c>
      <c r="J314" s="314">
        <v>1</v>
      </c>
      <c r="K314" s="314">
        <v>2</v>
      </c>
      <c r="L314" s="314">
        <v>1</v>
      </c>
      <c r="M314" s="314"/>
      <c r="N314" s="314">
        <f>SUM($F314:G314)</f>
        <v>4</v>
      </c>
      <c r="O314" s="314">
        <f>SUM($F314:H314)</f>
        <v>6</v>
      </c>
      <c r="P314" s="314">
        <f>SUM($F314:I314)</f>
        <v>8</v>
      </c>
      <c r="Q314" s="314">
        <f>SUM($F314:J314)</f>
        <v>9</v>
      </c>
      <c r="R314" s="314">
        <f>SUM($F314:K314)</f>
        <v>11</v>
      </c>
      <c r="S314" s="314">
        <f>SUM($F314:L314)</f>
        <v>12</v>
      </c>
      <c r="T314" s="314"/>
      <c r="U314" s="313"/>
      <c r="V314" s="312" t="str">
        <f t="shared" si="604"/>
        <v>E</v>
      </c>
      <c r="W314" s="312" t="str">
        <f t="shared" ca="1" si="605"/>
        <v>G</v>
      </c>
      <c r="X314" s="312" t="str">
        <f t="shared" ca="1" si="628"/>
        <v>Ab</v>
      </c>
      <c r="Y314" s="312" t="str">
        <f t="shared" ca="1" si="629"/>
        <v>Bb</v>
      </c>
      <c r="Z314" s="312" t="str">
        <f t="shared" ca="1" si="630"/>
        <v>C</v>
      </c>
      <c r="AA314" s="312" t="str">
        <f t="shared" ca="1" si="631"/>
        <v>Db</v>
      </c>
      <c r="AB314" s="312" t="str">
        <f t="shared" ca="1" si="632"/>
        <v>Eb</v>
      </c>
      <c r="AC314" s="312"/>
      <c r="AD314" s="313">
        <f t="shared" si="612"/>
        <v>69</v>
      </c>
      <c r="AE314" s="313">
        <f t="shared" ca="1" si="548"/>
        <v>71</v>
      </c>
      <c r="AF314" s="313">
        <f t="shared" ca="1" si="549"/>
        <v>163</v>
      </c>
      <c r="AG314" s="313">
        <f t="shared" ca="1" si="597"/>
        <v>164</v>
      </c>
      <c r="AH314" s="313">
        <f t="shared" ca="1" si="598"/>
        <v>67</v>
      </c>
      <c r="AI314" s="313">
        <f t="shared" ca="1" si="599"/>
        <v>166</v>
      </c>
      <c r="AJ314" s="313">
        <f t="shared" ca="1" si="600"/>
        <v>167</v>
      </c>
      <c r="AK314" s="313"/>
      <c r="AL314" s="294" t="str">
        <f>_xlfn.CONCAT(V314," aug")</f>
        <v>E aug</v>
      </c>
      <c r="AM314" s="294" t="str">
        <f ca="1">_xlfn.CONCAT(W314," dim")</f>
        <v>G dim</v>
      </c>
      <c r="AN314" s="294" t="str">
        <f ca="1">_xlfn.CONCAT(X314," maj")</f>
        <v>Ab maj</v>
      </c>
      <c r="AO314" s="294" t="str">
        <f t="shared" ca="1" si="634"/>
        <v>Bb dim</v>
      </c>
      <c r="AP314" s="294" t="str">
        <f ca="1">_xlfn.CONCAT(Z314," min")</f>
        <v>C min</v>
      </c>
      <c r="AQ314" s="294" t="str">
        <f ca="1">_xlfn.CONCAT(AA314," min")</f>
        <v>Db min</v>
      </c>
      <c r="AR314" s="294" t="str">
        <f ca="1">_xlfn.CONCAT(AB314," maj")</f>
        <v>Eb maj</v>
      </c>
      <c r="AS314" s="294"/>
      <c r="AT314" s="294" t="str">
        <f t="shared" ca="1" si="633"/>
        <v/>
      </c>
      <c r="AU314" s="294" t="str">
        <f t="shared" ca="1" si="627"/>
        <v/>
      </c>
      <c r="AV314" s="294" t="str">
        <f t="shared" ca="1" si="627"/>
        <v/>
      </c>
      <c r="AW314" s="294">
        <f t="shared" ca="1" si="627"/>
        <v>1</v>
      </c>
      <c r="AX314" s="294" t="str">
        <f t="shared" ca="1" si="627"/>
        <v/>
      </c>
      <c r="AY314" s="294" t="str">
        <f t="shared" ca="1" si="627"/>
        <v/>
      </c>
      <c r="AZ314" s="294" t="str">
        <f t="shared" ca="1" si="627"/>
        <v/>
      </c>
      <c r="BA314" s="294">
        <f t="shared" ca="1" si="627"/>
        <v>1</v>
      </c>
      <c r="BB314" s="294" t="str">
        <f t="shared" ca="1" si="627"/>
        <v/>
      </c>
      <c r="BC314" s="294" t="str">
        <f t="shared" ca="1" si="627"/>
        <v/>
      </c>
      <c r="BD314" s="294" t="str">
        <f t="shared" ca="1" si="627"/>
        <v/>
      </c>
      <c r="BE314" s="294" t="str">
        <f t="shared" ca="1" si="627"/>
        <v/>
      </c>
      <c r="BF314" s="289">
        <f t="shared" ca="1" si="613"/>
        <v>2</v>
      </c>
      <c r="BG314" s="302">
        <f t="shared" ca="1" si="614"/>
        <v>28.571428571428569</v>
      </c>
      <c r="BH314" s="289" t="str">
        <f t="shared" ca="1" si="615"/>
        <v/>
      </c>
      <c r="BI314" s="289" t="str">
        <f t="shared" ca="1" si="616"/>
        <v/>
      </c>
      <c r="BJ314" s="289" t="str">
        <f t="shared" ca="1" si="617"/>
        <v/>
      </c>
      <c r="BK314" s="289" t="str">
        <f t="shared" ca="1" si="618"/>
        <v/>
      </c>
      <c r="BL314" s="289" t="str">
        <f t="shared" ca="1" si="619"/>
        <v/>
      </c>
      <c r="BM314" s="289" t="str">
        <f t="shared" ca="1" si="620"/>
        <v/>
      </c>
      <c r="BN314" s="289" t="str">
        <f t="shared" ca="1" si="621"/>
        <v/>
      </c>
      <c r="BO314" s="289" t="str">
        <f t="shared" ca="1" si="622"/>
        <v/>
      </c>
      <c r="BP314" s="275"/>
      <c r="BQ314" s="83">
        <f t="shared" ca="1" si="537"/>
        <v>7</v>
      </c>
      <c r="BR314" s="82">
        <f t="shared" ca="1" si="538"/>
        <v>62</v>
      </c>
      <c r="BS314" s="83">
        <f t="shared" ca="1" si="539"/>
        <v>547</v>
      </c>
      <c r="BT314" s="52" t="str">
        <f t="shared" ca="1" si="535"/>
        <v>A556</v>
      </c>
      <c r="BV314" s="52" t="str">
        <f t="shared" ca="1" si="536"/>
        <v>A557</v>
      </c>
      <c r="BW314" s="84">
        <f ca="1">VLOOKUP($BK$6,INDIRECT($BT314):$BP$861,2,FALSE)</f>
        <v>549</v>
      </c>
      <c r="BX314" s="79" t="str">
        <f t="shared" ca="1" si="515"/>
        <v>Altered Country</v>
      </c>
      <c r="BY314" s="78" t="str">
        <f t="shared" ca="1" si="516"/>
        <v>G</v>
      </c>
      <c r="BZ314" s="78" t="str">
        <f t="shared" ca="1" si="517"/>
        <v>G</v>
      </c>
      <c r="CA314" s="78" t="str">
        <f t="shared" ca="1" si="518"/>
        <v>A</v>
      </c>
      <c r="CB314" s="78" t="str">
        <f t="shared" ca="1" si="519"/>
        <v>Bb</v>
      </c>
      <c r="CC314" s="78" t="str">
        <f t="shared" ca="1" si="520"/>
        <v>B</v>
      </c>
      <c r="CD314" s="78" t="str">
        <f t="shared" ca="1" si="521"/>
        <v>D</v>
      </c>
      <c r="CE314" s="78" t="str">
        <f t="shared" ca="1" si="522"/>
        <v>Eb</v>
      </c>
      <c r="CF314" s="78" t="str">
        <f t="shared" ca="1" si="523"/>
        <v/>
      </c>
      <c r="CG314" s="78" t="str">
        <f t="shared" ca="1" si="524"/>
        <v/>
      </c>
      <c r="CH314" s="79" t="str">
        <f t="shared" ca="1" si="525"/>
        <v>G min</v>
      </c>
      <c r="CI314" s="79" t="str">
        <f t="shared" ca="1" si="526"/>
        <v>*B7</v>
      </c>
      <c r="CJ314" s="79" t="str">
        <f t="shared" ca="1" si="527"/>
        <v>*G min</v>
      </c>
      <c r="CK314" s="79" t="str">
        <f t="shared" ca="1" si="528"/>
        <v>B aug</v>
      </c>
      <c r="CL314" s="79" t="str">
        <f t="shared" ca="1" si="529"/>
        <v>*G min</v>
      </c>
      <c r="CM314" s="79" t="str">
        <f t="shared" ca="1" si="530"/>
        <v>*B7</v>
      </c>
      <c r="CN314" s="79" t="str">
        <f t="shared" ca="1" si="531"/>
        <v/>
      </c>
      <c r="CO314" s="79" t="str">
        <f t="shared" ca="1" si="532"/>
        <v/>
      </c>
      <c r="CP314" s="80">
        <f t="shared" ca="1" si="533"/>
        <v>33.333333333333329</v>
      </c>
      <c r="CQ314" s="78">
        <f t="shared" ca="1" si="534"/>
        <v>7</v>
      </c>
      <c r="DA314" s="81">
        <f t="shared" ca="1" si="576"/>
        <v>7</v>
      </c>
      <c r="DB314" s="82">
        <f t="shared" ca="1" si="577"/>
        <v>99</v>
      </c>
      <c r="DC314" s="83">
        <f t="shared" ca="1" si="578"/>
        <v>764</v>
      </c>
      <c r="DD314" s="52" t="str">
        <f t="shared" ca="1" si="573"/>
        <v>A773</v>
      </c>
      <c r="DF314" s="52" t="str">
        <f t="shared" ca="1" si="574"/>
        <v>A779</v>
      </c>
      <c r="DG314" s="84">
        <f ca="1">VLOOKUP($BK$6,INDIRECT($BT351):$BP$861,2,FALSE)</f>
        <v>771</v>
      </c>
      <c r="DH314" s="79" t="str">
        <f t="shared" ca="1" si="553"/>
        <v>Turkish</v>
      </c>
      <c r="DI314" s="78" t="str">
        <f t="shared" ca="1" si="554"/>
        <v>Bb</v>
      </c>
      <c r="DJ314" s="78" t="str">
        <f t="shared" ca="1" si="555"/>
        <v>Bb</v>
      </c>
      <c r="DK314" s="78" t="str">
        <f t="shared" ca="1" si="556"/>
        <v>B</v>
      </c>
      <c r="DL314" s="78" t="str">
        <f t="shared" ca="1" si="557"/>
        <v>Db</v>
      </c>
      <c r="DM314" s="78" t="str">
        <f t="shared" ca="1" si="558"/>
        <v>Eb</v>
      </c>
      <c r="DN314" s="78" t="str">
        <f t="shared" ca="1" si="559"/>
        <v>G</v>
      </c>
      <c r="DO314" s="78" t="str">
        <f t="shared" ca="1" si="560"/>
        <v>A</v>
      </c>
      <c r="DP314" s="78" t="str">
        <f t="shared" ca="1" si="561"/>
        <v/>
      </c>
      <c r="DQ314" s="78" t="str">
        <f t="shared" ca="1" si="562"/>
        <v/>
      </c>
      <c r="DR314" s="79" t="str">
        <f t="shared" ca="1" si="563"/>
        <v>Bb6 -or- *G min</v>
      </c>
      <c r="DS314" s="79" t="str">
        <f t="shared" ca="1" si="564"/>
        <v>B7</v>
      </c>
      <c r="DT314" s="79" t="str">
        <f t="shared" ca="1" si="565"/>
        <v>*G dim</v>
      </c>
      <c r="DU314" s="79" t="str">
        <f t="shared" ca="1" si="566"/>
        <v>*B7</v>
      </c>
      <c r="DV314" s="79" t="str">
        <f t="shared" ca="1" si="567"/>
        <v>G dim</v>
      </c>
      <c r="DW314" s="79" t="str">
        <f t="shared" ca="1" si="568"/>
        <v>A alt b -or- *B7</v>
      </c>
      <c r="DX314" s="79" t="str">
        <f t="shared" ca="1" si="569"/>
        <v/>
      </c>
      <c r="DY314" s="79" t="str">
        <f t="shared" ca="1" si="570"/>
        <v/>
      </c>
      <c r="DZ314" s="80">
        <f t="shared" ca="1" si="571"/>
        <v>40</v>
      </c>
      <c r="EA314" s="78">
        <f t="shared" ca="1" si="572"/>
        <v>7</v>
      </c>
    </row>
    <row r="315" spans="1:131" ht="16.2" thickBot="1" x14ac:dyDescent="0.35">
      <c r="A315" s="289" t="str">
        <f t="shared" ca="1" si="540"/>
        <v/>
      </c>
      <c r="B315" s="312">
        <f t="shared" si="551"/>
        <v>307</v>
      </c>
      <c r="C315" s="313" t="s">
        <v>275</v>
      </c>
      <c r="D315" s="312" t="s">
        <v>74</v>
      </c>
      <c r="E315" s="312">
        <v>7</v>
      </c>
      <c r="F315" s="314">
        <v>2</v>
      </c>
      <c r="G315" s="314">
        <v>1</v>
      </c>
      <c r="H315" s="314">
        <v>3</v>
      </c>
      <c r="I315" s="314">
        <v>1</v>
      </c>
      <c r="J315" s="314">
        <v>2</v>
      </c>
      <c r="K315" s="314">
        <v>2</v>
      </c>
      <c r="L315" s="314">
        <v>1</v>
      </c>
      <c r="M315" s="314"/>
      <c r="N315" s="314">
        <f>SUM($F315:G315)</f>
        <v>3</v>
      </c>
      <c r="O315" s="314">
        <f>SUM($F315:H315)</f>
        <v>6</v>
      </c>
      <c r="P315" s="314">
        <f>SUM($F315:I315)</f>
        <v>7</v>
      </c>
      <c r="Q315" s="314">
        <f>SUM($F315:J315)</f>
        <v>9</v>
      </c>
      <c r="R315" s="314">
        <f>SUM($F315:K315)</f>
        <v>11</v>
      </c>
      <c r="S315" s="314">
        <f>SUM($F315:L315)</f>
        <v>12</v>
      </c>
      <c r="T315" s="314"/>
      <c r="U315" s="313"/>
      <c r="V315" s="312" t="str">
        <f t="shared" si="604"/>
        <v>E</v>
      </c>
      <c r="W315" s="312" t="str">
        <f t="shared" ca="1" si="605"/>
        <v>Gb</v>
      </c>
      <c r="X315" s="312" t="str">
        <f t="shared" ca="1" si="628"/>
        <v>G</v>
      </c>
      <c r="Y315" s="312" t="str">
        <f t="shared" ca="1" si="629"/>
        <v>Bb</v>
      </c>
      <c r="Z315" s="312" t="str">
        <f t="shared" ca="1" si="630"/>
        <v>B</v>
      </c>
      <c r="AA315" s="312" t="str">
        <f t="shared" ca="1" si="631"/>
        <v>Db</v>
      </c>
      <c r="AB315" s="312" t="str">
        <f t="shared" ca="1" si="632"/>
        <v>Eb</v>
      </c>
      <c r="AC315" s="312"/>
      <c r="AD315" s="313">
        <f t="shared" si="612"/>
        <v>69</v>
      </c>
      <c r="AE315" s="313">
        <f t="shared" ca="1" si="548"/>
        <v>169</v>
      </c>
      <c r="AF315" s="313">
        <f t="shared" ca="1" si="549"/>
        <v>71</v>
      </c>
      <c r="AG315" s="313">
        <f t="shared" ca="1" si="597"/>
        <v>164</v>
      </c>
      <c r="AH315" s="313">
        <f t="shared" ca="1" si="598"/>
        <v>66</v>
      </c>
      <c r="AI315" s="313">
        <f t="shared" ca="1" si="599"/>
        <v>166</v>
      </c>
      <c r="AJ315" s="313">
        <f t="shared" ca="1" si="600"/>
        <v>167</v>
      </c>
      <c r="AK315" s="313"/>
      <c r="AL315" s="294" t="str">
        <f>_xlfn.CONCAT(V315," min")</f>
        <v>E min</v>
      </c>
      <c r="AM315" s="294" t="str">
        <f ca="1">_xlfn.CONCAT(W315," maj")</f>
        <v>Gb maj</v>
      </c>
      <c r="AN315" s="294" t="str">
        <f ca="1">_xlfn.CONCAT(X315," aug")</f>
        <v>G aug</v>
      </c>
      <c r="AO315" s="294" t="str">
        <f t="shared" ca="1" si="634"/>
        <v>Bb dim</v>
      </c>
      <c r="AP315" s="294" t="str">
        <f ca="1">_xlfn.CONCAT(Z315," maj")</f>
        <v>B maj</v>
      </c>
      <c r="AQ315" s="294" t="str">
        <f ca="1">_xlfn.CONCAT(AA315," dim")</f>
        <v>Db dim</v>
      </c>
      <c r="AR315" s="294" t="str">
        <f ca="1">_xlfn.CONCAT(AB315," min")</f>
        <v>Eb min</v>
      </c>
      <c r="AS315" s="294"/>
      <c r="AT315" s="294" t="str">
        <f t="shared" ca="1" si="633"/>
        <v/>
      </c>
      <c r="AU315" s="294" t="str">
        <f t="shared" ca="1" si="627"/>
        <v/>
      </c>
      <c r="AV315" s="294" t="str">
        <f t="shared" ca="1" si="627"/>
        <v/>
      </c>
      <c r="AW315" s="294">
        <f t="shared" ca="1" si="627"/>
        <v>1</v>
      </c>
      <c r="AX315" s="294" t="str">
        <f t="shared" ca="1" si="627"/>
        <v/>
      </c>
      <c r="AY315" s="294" t="str">
        <f t="shared" ca="1" si="627"/>
        <v/>
      </c>
      <c r="AZ315" s="294" t="str">
        <f t="shared" ca="1" si="627"/>
        <v/>
      </c>
      <c r="BA315" s="294">
        <f t="shared" ca="1" si="627"/>
        <v>1</v>
      </c>
      <c r="BB315" s="294" t="str">
        <f t="shared" ca="1" si="627"/>
        <v/>
      </c>
      <c r="BC315" s="294" t="str">
        <f t="shared" ca="1" si="627"/>
        <v/>
      </c>
      <c r="BD315" s="294" t="str">
        <f t="shared" ca="1" si="627"/>
        <v/>
      </c>
      <c r="BE315" s="294" t="str">
        <f t="shared" ca="1" si="627"/>
        <v/>
      </c>
      <c r="BF315" s="289">
        <f t="shared" ca="1" si="613"/>
        <v>2</v>
      </c>
      <c r="BG315" s="302">
        <f t="shared" ca="1" si="614"/>
        <v>28.571428571428569</v>
      </c>
      <c r="BH315" s="289" t="str">
        <f t="shared" ca="1" si="615"/>
        <v/>
      </c>
      <c r="BI315" s="289" t="str">
        <f t="shared" ca="1" si="616"/>
        <v/>
      </c>
      <c r="BJ315" s="289" t="str">
        <f t="shared" ca="1" si="617"/>
        <v/>
      </c>
      <c r="BK315" s="289" t="str">
        <f t="shared" ca="1" si="618"/>
        <v/>
      </c>
      <c r="BL315" s="289" t="str">
        <f t="shared" ca="1" si="619"/>
        <v/>
      </c>
      <c r="BM315" s="289" t="str">
        <f t="shared" ca="1" si="620"/>
        <v/>
      </c>
      <c r="BN315" s="289" t="str">
        <f t="shared" ca="1" si="621"/>
        <v/>
      </c>
      <c r="BO315" s="289" t="str">
        <f t="shared" ca="1" si="622"/>
        <v/>
      </c>
      <c r="BP315" s="275"/>
      <c r="BQ315" s="83">
        <f t="shared" ca="1" si="537"/>
        <v>7</v>
      </c>
      <c r="BR315" s="82">
        <f t="shared" ca="1" si="538"/>
        <v>63</v>
      </c>
      <c r="BS315" s="83">
        <f t="shared" ca="1" si="539"/>
        <v>549</v>
      </c>
      <c r="BT315" s="52" t="str">
        <f t="shared" ca="1" si="535"/>
        <v>A558</v>
      </c>
      <c r="BV315" s="52" t="str">
        <f t="shared" ca="1" si="536"/>
        <v>A558</v>
      </c>
      <c r="BW315" s="84">
        <f ca="1">VLOOKUP($BK$6,INDIRECT($BT315):$BP$861,2,FALSE)</f>
        <v>550</v>
      </c>
      <c r="BX315" s="79" t="str">
        <f t="shared" ca="1" si="515"/>
        <v xml:space="preserve"> Augmented</v>
      </c>
      <c r="BY315" s="78" t="str">
        <f t="shared" ca="1" si="516"/>
        <v>G</v>
      </c>
      <c r="BZ315" s="78" t="str">
        <f t="shared" ca="1" si="517"/>
        <v>G</v>
      </c>
      <c r="CA315" s="78" t="str">
        <f t="shared" ca="1" si="518"/>
        <v>Bb</v>
      </c>
      <c r="CB315" s="78" t="str">
        <f t="shared" ca="1" si="519"/>
        <v>B</v>
      </c>
      <c r="CC315" s="78" t="str">
        <f t="shared" ca="1" si="520"/>
        <v>D</v>
      </c>
      <c r="CD315" s="78" t="str">
        <f t="shared" ca="1" si="521"/>
        <v>Eb</v>
      </c>
      <c r="CE315" s="78" t="str">
        <f t="shared" ca="1" si="522"/>
        <v>Gb</v>
      </c>
      <c r="CF315" s="78" t="str">
        <f t="shared" ca="1" si="523"/>
        <v/>
      </c>
      <c r="CG315" s="78" t="str">
        <f t="shared" ca="1" si="524"/>
        <v/>
      </c>
      <c r="CH315" s="79" t="str">
        <f t="shared" ca="1" si="525"/>
        <v>G aug</v>
      </c>
      <c r="CI315" s="79" t="str">
        <f t="shared" ca="1" si="526"/>
        <v>Bb aug</v>
      </c>
      <c r="CJ315" s="79" t="str">
        <f t="shared" ca="1" si="527"/>
        <v>B aug</v>
      </c>
      <c r="CK315" s="79" t="str">
        <f t="shared" ca="1" si="528"/>
        <v>D aug</v>
      </c>
      <c r="CL315" s="79" t="str">
        <f t="shared" ca="1" si="529"/>
        <v>Eb aug</v>
      </c>
      <c r="CM315" s="79" t="str">
        <f t="shared" ca="1" si="530"/>
        <v>Gb aug</v>
      </c>
      <c r="CN315" s="79" t="str">
        <f t="shared" ca="1" si="531"/>
        <v/>
      </c>
      <c r="CO315" s="79" t="str">
        <f t="shared" ca="1" si="532"/>
        <v/>
      </c>
      <c r="CP315" s="80">
        <f t="shared" ca="1" si="533"/>
        <v>33.333333333333329</v>
      </c>
      <c r="CQ315" s="78">
        <f t="shared" ca="1" si="534"/>
        <v>7</v>
      </c>
      <c r="DA315" s="81">
        <f t="shared" ca="1" si="576"/>
        <v>7</v>
      </c>
      <c r="DB315" s="82">
        <f t="shared" ca="1" si="577"/>
        <v>100</v>
      </c>
      <c r="DC315" s="83">
        <f t="shared" ca="1" si="578"/>
        <v>771</v>
      </c>
      <c r="DD315" s="52" t="str">
        <f t="shared" ca="1" si="573"/>
        <v>A780</v>
      </c>
      <c r="DF315" s="52" t="str">
        <f t="shared" ca="1" si="574"/>
        <v>A780</v>
      </c>
      <c r="DG315" s="84">
        <f ca="1">VLOOKUP($BK$6,INDIRECT($BT352):$BP$861,2,FALSE)</f>
        <v>772</v>
      </c>
      <c r="DH315" s="79" t="str">
        <f t="shared" ca="1" si="553"/>
        <v>Major Pentatonic</v>
      </c>
      <c r="DI315" s="78" t="str">
        <f t="shared" ca="1" si="554"/>
        <v>Bb</v>
      </c>
      <c r="DJ315" s="78" t="str">
        <f t="shared" ca="1" si="555"/>
        <v>Bb</v>
      </c>
      <c r="DK315" s="78" t="str">
        <f t="shared" ca="1" si="556"/>
        <v>Db</v>
      </c>
      <c r="DL315" s="78" t="str">
        <f t="shared" ca="1" si="557"/>
        <v>Eb</v>
      </c>
      <c r="DM315" s="78" t="str">
        <f t="shared" ca="1" si="558"/>
        <v>F</v>
      </c>
      <c r="DN315" s="78" t="str">
        <f t="shared" ca="1" si="559"/>
        <v>Ab</v>
      </c>
      <c r="DO315" s="78" t="str">
        <f t="shared" ca="1" si="560"/>
        <v/>
      </c>
      <c r="DP315" s="78" t="str">
        <f t="shared" ca="1" si="561"/>
        <v/>
      </c>
      <c r="DQ315" s="78" t="str">
        <f t="shared" ca="1" si="562"/>
        <v/>
      </c>
      <c r="DR315" s="79" t="str">
        <f t="shared" ca="1" si="563"/>
        <v>Bb sus4/7  -or- *Eb sus4 -or- *Ab sus2</v>
      </c>
      <c r="DS315" s="79" t="str">
        <f t="shared" ca="1" si="564"/>
        <v>*Bb min</v>
      </c>
      <c r="DT315" s="79" t="str">
        <f t="shared" ca="1" si="565"/>
        <v>Eb sus4/7  -or- * sus4</v>
      </c>
      <c r="DU315" s="79" t="str">
        <f t="shared" ca="1" si="566"/>
        <v>F sus4/7  -or- *Bb sus4</v>
      </c>
      <c r="DV315" s="79" t="str">
        <f t="shared" ca="1" si="567"/>
        <v>*Db maj</v>
      </c>
      <c r="DW315" s="79" t="str">
        <f t="shared" ca="1" si="568"/>
        <v/>
      </c>
      <c r="DX315" s="79" t="str">
        <f t="shared" ca="1" si="569"/>
        <v/>
      </c>
      <c r="DY315" s="79" t="str">
        <f t="shared" ca="1" si="570"/>
        <v/>
      </c>
      <c r="DZ315" s="80">
        <f t="shared" ca="1" si="571"/>
        <v>40</v>
      </c>
      <c r="EA315" s="78">
        <f t="shared" ca="1" si="572"/>
        <v>7</v>
      </c>
    </row>
    <row r="316" spans="1:131" ht="16.2" thickBot="1" x14ac:dyDescent="0.35">
      <c r="A316" s="289" t="str">
        <f t="shared" ca="1" si="540"/>
        <v/>
      </c>
      <c r="B316" s="312">
        <f t="shared" si="551"/>
        <v>308</v>
      </c>
      <c r="C316" s="313" t="s">
        <v>276</v>
      </c>
      <c r="D316" s="312" t="s">
        <v>74</v>
      </c>
      <c r="E316" s="312">
        <v>7</v>
      </c>
      <c r="F316" s="314">
        <v>2</v>
      </c>
      <c r="G316" s="314">
        <v>2</v>
      </c>
      <c r="H316" s="314">
        <v>2</v>
      </c>
      <c r="I316" s="314">
        <v>1</v>
      </c>
      <c r="J316" s="314">
        <v>2</v>
      </c>
      <c r="K316" s="314">
        <v>1</v>
      </c>
      <c r="L316" s="314">
        <v>2</v>
      </c>
      <c r="M316" s="314"/>
      <c r="N316" s="314">
        <f>SUM($F316:G316)</f>
        <v>4</v>
      </c>
      <c r="O316" s="314">
        <f>SUM($F316:H316)</f>
        <v>6</v>
      </c>
      <c r="P316" s="314">
        <f>SUM($F316:I316)</f>
        <v>7</v>
      </c>
      <c r="Q316" s="314">
        <f>SUM($F316:J316)</f>
        <v>9</v>
      </c>
      <c r="R316" s="314">
        <f>SUM($F316:K316)</f>
        <v>10</v>
      </c>
      <c r="S316" s="314">
        <f>SUM($F316:L316)</f>
        <v>12</v>
      </c>
      <c r="T316" s="314"/>
      <c r="U316" s="313"/>
      <c r="V316" s="312" t="str">
        <f t="shared" si="604"/>
        <v>E</v>
      </c>
      <c r="W316" s="312" t="str">
        <f t="shared" ca="1" si="605"/>
        <v>Gb</v>
      </c>
      <c r="X316" s="312" t="str">
        <f t="shared" ca="1" si="628"/>
        <v>Ab</v>
      </c>
      <c r="Y316" s="312" t="str">
        <f t="shared" ca="1" si="629"/>
        <v>Bb</v>
      </c>
      <c r="Z316" s="312" t="str">
        <f t="shared" ca="1" si="630"/>
        <v>B</v>
      </c>
      <c r="AA316" s="312" t="str">
        <f t="shared" ca="1" si="631"/>
        <v>Db</v>
      </c>
      <c r="AB316" s="312" t="str">
        <f t="shared" ca="1" si="632"/>
        <v>D</v>
      </c>
      <c r="AC316" s="312"/>
      <c r="AD316" s="313">
        <f t="shared" si="612"/>
        <v>69</v>
      </c>
      <c r="AE316" s="313">
        <f t="shared" ca="1" si="548"/>
        <v>169</v>
      </c>
      <c r="AF316" s="313">
        <f t="shared" ca="1" si="549"/>
        <v>163</v>
      </c>
      <c r="AG316" s="313">
        <f t="shared" ca="1" si="597"/>
        <v>164</v>
      </c>
      <c r="AH316" s="313">
        <f t="shared" ca="1" si="598"/>
        <v>66</v>
      </c>
      <c r="AI316" s="313">
        <f t="shared" ca="1" si="599"/>
        <v>166</v>
      </c>
      <c r="AJ316" s="313">
        <f t="shared" ca="1" si="600"/>
        <v>68</v>
      </c>
      <c r="AK316" s="313"/>
      <c r="AL316" s="294" t="str">
        <f>_xlfn.CONCAT(V316," maj")</f>
        <v>E maj</v>
      </c>
      <c r="AM316" s="294" t="str">
        <f ca="1">_xlfn.CONCAT(W316," maj")</f>
        <v>Gb maj</v>
      </c>
      <c r="AN316" s="294" t="str">
        <f ca="1">_xlfn.CONCAT(X316," dim")</f>
        <v>Ab dim</v>
      </c>
      <c r="AO316" s="294" t="str">
        <f t="shared" ca="1" si="634"/>
        <v>Bb dim</v>
      </c>
      <c r="AP316" s="294" t="str">
        <f ca="1">_xlfn.CONCAT(Z316," min")</f>
        <v>B min</v>
      </c>
      <c r="AQ316" s="294" t="str">
        <f ca="1">_xlfn.CONCAT(AA316," min")</f>
        <v>Db min</v>
      </c>
      <c r="AR316" s="294" t="str">
        <f ca="1">_xlfn.CONCAT(AB316," aug")</f>
        <v>D aug</v>
      </c>
      <c r="AS316" s="294"/>
      <c r="AT316" s="294" t="str">
        <f t="shared" ca="1" si="633"/>
        <v/>
      </c>
      <c r="AU316" s="294" t="str">
        <f t="shared" ca="1" si="627"/>
        <v/>
      </c>
      <c r="AV316" s="294" t="str">
        <f t="shared" ca="1" si="627"/>
        <v/>
      </c>
      <c r="AW316" s="294" t="str">
        <f t="shared" ca="1" si="627"/>
        <v/>
      </c>
      <c r="AX316" s="294" t="str">
        <f t="shared" ca="1" si="627"/>
        <v/>
      </c>
      <c r="AY316" s="294" t="str">
        <f t="shared" ca="1" si="627"/>
        <v/>
      </c>
      <c r="AZ316" s="294" t="str">
        <f t="shared" ca="1" si="627"/>
        <v/>
      </c>
      <c r="BA316" s="294" t="str">
        <f t="shared" ca="1" si="627"/>
        <v/>
      </c>
      <c r="BB316" s="294" t="str">
        <f t="shared" ca="1" si="627"/>
        <v/>
      </c>
      <c r="BC316" s="294" t="str">
        <f t="shared" ca="1" si="627"/>
        <v/>
      </c>
      <c r="BD316" s="294" t="str">
        <f t="shared" ca="1" si="627"/>
        <v/>
      </c>
      <c r="BE316" s="294" t="str">
        <f t="shared" ca="1" si="627"/>
        <v/>
      </c>
      <c r="BF316" s="289">
        <f t="shared" ca="1" si="613"/>
        <v>0</v>
      </c>
      <c r="BG316" s="302">
        <f t="shared" ca="1" si="614"/>
        <v>0</v>
      </c>
      <c r="BH316" s="289" t="str">
        <f t="shared" ca="1" si="615"/>
        <v/>
      </c>
      <c r="BI316" s="289" t="str">
        <f t="shared" ca="1" si="616"/>
        <v/>
      </c>
      <c r="BJ316" s="289" t="str">
        <f t="shared" ca="1" si="617"/>
        <v/>
      </c>
      <c r="BK316" s="289" t="str">
        <f t="shared" ca="1" si="618"/>
        <v/>
      </c>
      <c r="BL316" s="289" t="str">
        <f t="shared" ca="1" si="619"/>
        <v/>
      </c>
      <c r="BM316" s="289" t="str">
        <f t="shared" ca="1" si="620"/>
        <v/>
      </c>
      <c r="BN316" s="289" t="str">
        <f t="shared" ca="1" si="621"/>
        <v/>
      </c>
      <c r="BO316" s="289" t="str">
        <f t="shared" ca="1" si="622"/>
        <v/>
      </c>
      <c r="BP316" s="275"/>
      <c r="BQ316" s="83">
        <f t="shared" ca="1" si="537"/>
        <v>7</v>
      </c>
      <c r="BR316" s="82">
        <f t="shared" ca="1" si="538"/>
        <v>64</v>
      </c>
      <c r="BS316" s="83">
        <f t="shared" ca="1" si="539"/>
        <v>550</v>
      </c>
      <c r="BT316" s="52" t="str">
        <f t="shared" ca="1" si="535"/>
        <v>A559</v>
      </c>
      <c r="BV316" s="52" t="str">
        <f t="shared" ca="1" si="536"/>
        <v>A559</v>
      </c>
      <c r="BW316" s="84">
        <f ca="1">VLOOKUP($BK$6,INDIRECT($BT316):$BP$861,2,FALSE)</f>
        <v>551</v>
      </c>
      <c r="BX316" s="79" t="str">
        <f t="shared" ca="1" si="515"/>
        <v>6 Tone Symmetrical</v>
      </c>
      <c r="BY316" s="78" t="str">
        <f t="shared" ca="1" si="516"/>
        <v>G</v>
      </c>
      <c r="BZ316" s="78" t="str">
        <f t="shared" ca="1" si="517"/>
        <v>G</v>
      </c>
      <c r="CA316" s="78" t="str">
        <f t="shared" ca="1" si="518"/>
        <v>Ab</v>
      </c>
      <c r="CB316" s="78" t="str">
        <f t="shared" ca="1" si="519"/>
        <v>B</v>
      </c>
      <c r="CC316" s="78" t="str">
        <f t="shared" ca="1" si="520"/>
        <v>C</v>
      </c>
      <c r="CD316" s="78" t="str">
        <f t="shared" ca="1" si="521"/>
        <v>Eb</v>
      </c>
      <c r="CE316" s="78" t="str">
        <f t="shared" ca="1" si="522"/>
        <v>E</v>
      </c>
      <c r="CF316" s="78" t="str">
        <f t="shared" ca="1" si="523"/>
        <v/>
      </c>
      <c r="CG316" s="78" t="str">
        <f t="shared" ca="1" si="524"/>
        <v/>
      </c>
      <c r="CH316" s="79" t="str">
        <f t="shared" ca="1" si="525"/>
        <v>G aug</v>
      </c>
      <c r="CI316" s="79" t="str">
        <f t="shared" ca="1" si="526"/>
        <v>Ab aug</v>
      </c>
      <c r="CJ316" s="79" t="str">
        <f t="shared" ca="1" si="527"/>
        <v>B aug</v>
      </c>
      <c r="CK316" s="79" t="str">
        <f t="shared" ca="1" si="528"/>
        <v>C aug</v>
      </c>
      <c r="CL316" s="79" t="str">
        <f t="shared" ca="1" si="529"/>
        <v>Eb aug</v>
      </c>
      <c r="CM316" s="79" t="str">
        <f t="shared" ca="1" si="530"/>
        <v>E aug</v>
      </c>
      <c r="CN316" s="79" t="str">
        <f t="shared" ca="1" si="531"/>
        <v/>
      </c>
      <c r="CO316" s="79" t="str">
        <f t="shared" ca="1" si="532"/>
        <v/>
      </c>
      <c r="CP316" s="80">
        <f t="shared" ca="1" si="533"/>
        <v>33.333333333333329</v>
      </c>
      <c r="CQ316" s="78">
        <f t="shared" ca="1" si="534"/>
        <v>7</v>
      </c>
      <c r="DA316" s="81">
        <f t="shared" ca="1" si="576"/>
        <v>7</v>
      </c>
      <c r="DB316" s="82">
        <f t="shared" ca="1" si="577"/>
        <v>101</v>
      </c>
      <c r="DC316" s="83">
        <f t="shared" ca="1" si="578"/>
        <v>772</v>
      </c>
      <c r="DD316" s="52" t="str">
        <f t="shared" ca="1" si="573"/>
        <v>A781</v>
      </c>
      <c r="DF316" s="52" t="str">
        <f t="shared" ca="1" si="574"/>
        <v>A781</v>
      </c>
      <c r="DG316" s="84">
        <f ca="1">VLOOKUP($BK$6,INDIRECT($BT353):$BP$861,2,FALSE)</f>
        <v>773</v>
      </c>
      <c r="DH316" s="79" t="str">
        <f t="shared" ca="1" si="553"/>
        <v>Minor Pentatonic (or Mongolian)</v>
      </c>
      <c r="DI316" s="78" t="str">
        <f t="shared" ca="1" si="554"/>
        <v>Bb</v>
      </c>
      <c r="DJ316" s="78" t="str">
        <f t="shared" ca="1" si="555"/>
        <v>Bb</v>
      </c>
      <c r="DK316" s="78" t="str">
        <f t="shared" ca="1" si="556"/>
        <v>C</v>
      </c>
      <c r="DL316" s="78" t="str">
        <f t="shared" ca="1" si="557"/>
        <v>D</v>
      </c>
      <c r="DM316" s="78" t="str">
        <f t="shared" ca="1" si="558"/>
        <v>F</v>
      </c>
      <c r="DN316" s="78" t="str">
        <f t="shared" ca="1" si="559"/>
        <v>G</v>
      </c>
      <c r="DO316" s="78" t="str">
        <f t="shared" ca="1" si="560"/>
        <v/>
      </c>
      <c r="DP316" s="78" t="str">
        <f t="shared" ca="1" si="561"/>
        <v/>
      </c>
      <c r="DQ316" s="78" t="str">
        <f t="shared" ca="1" si="562"/>
        <v/>
      </c>
      <c r="DR316" s="79" t="str">
        <f t="shared" ca="1" si="563"/>
        <v>*G min</v>
      </c>
      <c r="DS316" s="79" t="str">
        <f t="shared" ca="1" si="564"/>
        <v>C sus4/7</v>
      </c>
      <c r="DT316" s="79" t="str">
        <f t="shared" ca="1" si="565"/>
        <v>D sus4/7</v>
      </c>
      <c r="DU316" s="79" t="str">
        <f t="shared" ca="1" si="566"/>
        <v>F sus4/6 -or-*Bb maj</v>
      </c>
      <c r="DV316" s="79" t="str">
        <f t="shared" ca="1" si="567"/>
        <v>G sus4/7</v>
      </c>
      <c r="DW316" s="79" t="str">
        <f t="shared" ca="1" si="568"/>
        <v/>
      </c>
      <c r="DX316" s="79" t="str">
        <f t="shared" ca="1" si="569"/>
        <v/>
      </c>
      <c r="DY316" s="79" t="str">
        <f t="shared" ca="1" si="570"/>
        <v/>
      </c>
      <c r="DZ316" s="80">
        <f t="shared" ca="1" si="571"/>
        <v>40</v>
      </c>
      <c r="EA316" s="78">
        <f t="shared" ca="1" si="572"/>
        <v>7</v>
      </c>
    </row>
    <row r="317" spans="1:131" ht="16.2" thickBot="1" x14ac:dyDescent="0.35">
      <c r="A317" s="289" t="str">
        <f t="shared" ca="1" si="540"/>
        <v/>
      </c>
      <c r="B317" s="312">
        <f t="shared" si="551"/>
        <v>309</v>
      </c>
      <c r="C317" s="313" t="s">
        <v>25</v>
      </c>
      <c r="D317" s="312" t="s">
        <v>74</v>
      </c>
      <c r="E317" s="312">
        <v>7</v>
      </c>
      <c r="F317" s="314">
        <v>2</v>
      </c>
      <c r="G317" s="314">
        <v>2</v>
      </c>
      <c r="H317" s="314">
        <v>2</v>
      </c>
      <c r="I317" s="314">
        <v>2</v>
      </c>
      <c r="J317" s="314">
        <v>1</v>
      </c>
      <c r="K317" s="314">
        <v>2</v>
      </c>
      <c r="L317" s="314">
        <v>1</v>
      </c>
      <c r="M317" s="314"/>
      <c r="N317" s="314">
        <f>SUM($F317:G317)</f>
        <v>4</v>
      </c>
      <c r="O317" s="314">
        <f>SUM($F317:H317)</f>
        <v>6</v>
      </c>
      <c r="P317" s="314">
        <f>SUM($F317:I317)</f>
        <v>8</v>
      </c>
      <c r="Q317" s="314">
        <f>SUM($F317:J317)</f>
        <v>9</v>
      </c>
      <c r="R317" s="314">
        <f>SUM($F317:K317)</f>
        <v>11</v>
      </c>
      <c r="S317" s="314">
        <f>SUM($F317:L317)</f>
        <v>12</v>
      </c>
      <c r="T317" s="314"/>
      <c r="U317" s="313"/>
      <c r="V317" s="312" t="str">
        <f t="shared" si="604"/>
        <v>E</v>
      </c>
      <c r="W317" s="312" t="str">
        <f t="shared" ca="1" si="605"/>
        <v>Gb</v>
      </c>
      <c r="X317" s="312" t="str">
        <f t="shared" ca="1" si="628"/>
        <v>Ab</v>
      </c>
      <c r="Y317" s="312" t="str">
        <f t="shared" ca="1" si="629"/>
        <v>Bb</v>
      </c>
      <c r="Z317" s="312" t="str">
        <f t="shared" ca="1" si="630"/>
        <v>C</v>
      </c>
      <c r="AA317" s="312" t="str">
        <f t="shared" ca="1" si="631"/>
        <v>Db</v>
      </c>
      <c r="AB317" s="312" t="str">
        <f t="shared" ca="1" si="632"/>
        <v>Eb</v>
      </c>
      <c r="AC317" s="312"/>
      <c r="AD317" s="313">
        <f t="shared" si="612"/>
        <v>69</v>
      </c>
      <c r="AE317" s="313">
        <f t="shared" ca="1" si="548"/>
        <v>169</v>
      </c>
      <c r="AF317" s="313">
        <f t="shared" ca="1" si="549"/>
        <v>163</v>
      </c>
      <c r="AG317" s="313">
        <f t="shared" ca="1" si="597"/>
        <v>164</v>
      </c>
      <c r="AH317" s="313">
        <f t="shared" ca="1" si="598"/>
        <v>67</v>
      </c>
      <c r="AI317" s="313">
        <f t="shared" ca="1" si="599"/>
        <v>166</v>
      </c>
      <c r="AJ317" s="313">
        <f t="shared" ca="1" si="600"/>
        <v>167</v>
      </c>
      <c r="AK317" s="313"/>
      <c r="AL317" s="294" t="str">
        <f>_xlfn.CONCAT(V317," aug")</f>
        <v>E aug</v>
      </c>
      <c r="AM317" s="294" t="str">
        <f ca="1">_xlfn.CONCAT(W317," maj")</f>
        <v>Gb maj</v>
      </c>
      <c r="AN317" s="294" t="str">
        <f ca="1">_xlfn.CONCAT(X317," maj")</f>
        <v>Ab maj</v>
      </c>
      <c r="AO317" s="294" t="str">
        <f t="shared" ca="1" si="634"/>
        <v>Bb dim</v>
      </c>
      <c r="AP317" s="294" t="str">
        <f ca="1">_xlfn.CONCAT(Z317," dim")</f>
        <v>C dim</v>
      </c>
      <c r="AQ317" s="294" t="str">
        <f ca="1">_xlfn.CONCAT(AA317," min")</f>
        <v>Db min</v>
      </c>
      <c r="AR317" s="294" t="str">
        <f ca="1">_xlfn.CONCAT(AB317," min")</f>
        <v>Eb min</v>
      </c>
      <c r="AS317" s="294"/>
      <c r="AT317" s="294" t="str">
        <f t="shared" ca="1" si="633"/>
        <v/>
      </c>
      <c r="AU317" s="294" t="str">
        <f t="shared" ca="1" si="627"/>
        <v/>
      </c>
      <c r="AV317" s="294" t="str">
        <f t="shared" ca="1" si="627"/>
        <v/>
      </c>
      <c r="AW317" s="294">
        <f t="shared" ca="1" si="627"/>
        <v>1</v>
      </c>
      <c r="AX317" s="294" t="str">
        <f t="shared" ca="1" si="627"/>
        <v/>
      </c>
      <c r="AY317" s="294" t="str">
        <f t="shared" ca="1" si="627"/>
        <v/>
      </c>
      <c r="AZ317" s="294" t="str">
        <f t="shared" ca="1" si="627"/>
        <v/>
      </c>
      <c r="BA317" s="294" t="str">
        <f t="shared" ca="1" si="627"/>
        <v/>
      </c>
      <c r="BB317" s="294" t="str">
        <f t="shared" ca="1" si="627"/>
        <v/>
      </c>
      <c r="BC317" s="294" t="str">
        <f t="shared" ca="1" si="627"/>
        <v/>
      </c>
      <c r="BD317" s="294" t="str">
        <f t="shared" ca="1" si="627"/>
        <v/>
      </c>
      <c r="BE317" s="294" t="str">
        <f t="shared" ca="1" si="627"/>
        <v/>
      </c>
      <c r="BF317" s="289">
        <f t="shared" ca="1" si="613"/>
        <v>1</v>
      </c>
      <c r="BG317" s="302">
        <f t="shared" ca="1" si="614"/>
        <v>14.285714285714285</v>
      </c>
      <c r="BH317" s="289" t="str">
        <f t="shared" ca="1" si="615"/>
        <v/>
      </c>
      <c r="BI317" s="289" t="str">
        <f t="shared" ca="1" si="616"/>
        <v/>
      </c>
      <c r="BJ317" s="289" t="str">
        <f t="shared" ca="1" si="617"/>
        <v/>
      </c>
      <c r="BK317" s="289" t="str">
        <f t="shared" ca="1" si="618"/>
        <v/>
      </c>
      <c r="BL317" s="289" t="str">
        <f t="shared" ca="1" si="619"/>
        <v/>
      </c>
      <c r="BM317" s="289" t="str">
        <f t="shared" ca="1" si="620"/>
        <v/>
      </c>
      <c r="BN317" s="289" t="str">
        <f t="shared" ca="1" si="621"/>
        <v/>
      </c>
      <c r="BO317" s="289" t="str">
        <f t="shared" ca="1" si="622"/>
        <v/>
      </c>
      <c r="BP317" s="275"/>
      <c r="BQ317" s="83">
        <f t="shared" ca="1" si="537"/>
        <v>7</v>
      </c>
      <c r="BR317" s="82">
        <f t="shared" ca="1" si="538"/>
        <v>65</v>
      </c>
      <c r="BS317" s="83">
        <f t="shared" ca="1" si="539"/>
        <v>551</v>
      </c>
      <c r="BT317" s="52" t="str">
        <f t="shared" ca="1" si="535"/>
        <v>A560</v>
      </c>
      <c r="BV317" s="52" t="str">
        <f t="shared" ca="1" si="536"/>
        <v>A562</v>
      </c>
      <c r="BW317" s="84">
        <f ca="1">VLOOKUP($BK$6,INDIRECT($BT317):$BP$861,2,FALSE)</f>
        <v>554</v>
      </c>
      <c r="BX317" s="79" t="str">
        <f t="shared" ref="BX317:BX380" ca="1" si="635">OFFSET(INDIRECT($BV317),0,2,1,1)</f>
        <v>Prometheus</v>
      </c>
      <c r="BY317" s="78" t="str">
        <f t="shared" ref="BY317:BY380" ca="1" si="636">OFFSET(INDIRECT($BV317),0,3,1,1)</f>
        <v>G</v>
      </c>
      <c r="BZ317" s="78" t="str">
        <f t="shared" ref="BZ317:BZ380" ca="1" si="637">OFFSET(INDIRECT($BV317),0,21,1,1)</f>
        <v>G</v>
      </c>
      <c r="CA317" s="78" t="str">
        <f t="shared" ref="CA317:CA380" ca="1" si="638">OFFSET(INDIRECT($BV317),0,22,1,1)</f>
        <v>A</v>
      </c>
      <c r="CB317" s="78" t="str">
        <f t="shared" ref="CB317:CB380" ca="1" si="639">OFFSET(INDIRECT($BV317),0,23,1,1)</f>
        <v>B</v>
      </c>
      <c r="CC317" s="78" t="str">
        <f t="shared" ref="CC317:CC380" ca="1" si="640">IF(OFFSET(INDIRECT($BV317),0,24,1,1)="","",OFFSET(INDIRECT($BV317),0,24,1,1))</f>
        <v>Db</v>
      </c>
      <c r="CD317" s="78" t="str">
        <f t="shared" ref="CD317:CD380" ca="1" si="641">IF(OFFSET(INDIRECT($BV317),0,25,1,1)="","",OFFSET(INDIRECT($BV317),0,25,1,1))</f>
        <v>E</v>
      </c>
      <c r="CE317" s="78" t="str">
        <f t="shared" ref="CE317:CE380" ca="1" si="642">IF(OFFSET(INDIRECT($BV317),0,26,1,1)="","",OFFSET(INDIRECT($BV317),0,26,1,1))</f>
        <v>F</v>
      </c>
      <c r="CF317" s="78" t="str">
        <f t="shared" ref="CF317:CF380" ca="1" si="643">IF(OFFSET(INDIRECT($BV317),0,27,1,1)="","",OFFSET(INDIRECT($BV317),0,27,1,1))</f>
        <v/>
      </c>
      <c r="CG317" s="78" t="str">
        <f t="shared" ref="CG317:CG380" ca="1" si="644">IF(OFFSET(INDIRECT($BV317),0,28,1,1)="","",OFFSET(INDIRECT($BV317),0,28,1,1))</f>
        <v/>
      </c>
      <c r="CH317" s="79" t="str">
        <f t="shared" ref="CH317:CH380" ca="1" si="645">OFFSET(INDIRECT($BV317),0,37,1,1)</f>
        <v>G6 -or- *E min</v>
      </c>
      <c r="CI317" s="79" t="str">
        <f t="shared" ref="CI317:CI380" ca="1" si="646">OFFSET(INDIRECT($BV317),0,38,1,1)</f>
        <v>A aug</v>
      </c>
      <c r="CJ317" s="79" t="str">
        <f t="shared" ref="CJ317:CJ380" ca="1" si="647">OFFSET(INDIRECT($BV317),0,39,1,1)</f>
        <v>*E min</v>
      </c>
      <c r="CK317" s="79" t="str">
        <f t="shared" ref="CK317:CK380" ca="1" si="648">IF(OFFSET(INDIRECT($BV317),0,40,1,1)="","",OFFSET(INDIRECT($BV317),0,40,1,1))</f>
        <v>Db aug</v>
      </c>
      <c r="CL317" s="79" t="str">
        <f t="shared" ref="CL317:CL380" ca="1" si="649">IF(OFFSET(INDIRECT($BV317),0,41,1,1)="","",OFFSET(INDIRECT($BV317),0,41,1,1))</f>
        <v>E min</v>
      </c>
      <c r="CM317" s="79" t="str">
        <f t="shared" ref="CM317:CM380" ca="1" si="650">IF(OFFSET(INDIRECT($BV317),0,42,1,1)="","",OFFSET(INDIRECT($BV317),0,42,1,1))</f>
        <v>F aug</v>
      </c>
      <c r="CN317" s="79" t="str">
        <f t="shared" ref="CN317:CN380" ca="1" si="651">IF(OFFSET(INDIRECT($BV317),0,43,1,1)="","",OFFSET(INDIRECT($BV317),0,43,1,1))</f>
        <v/>
      </c>
      <c r="CO317" s="79" t="str">
        <f t="shared" ref="CO317:CO380" ca="1" si="652">IF(OFFSET(INDIRECT($BV317),0,44,1,1)="","",OFFSET(INDIRECT($BV317),0,44,1,1))</f>
        <v/>
      </c>
      <c r="CP317" s="80">
        <f t="shared" ref="CP317:CP380" ca="1" si="653">OFFSET(INDIRECT($BV317),0,58,1,1)</f>
        <v>33.333333333333329</v>
      </c>
      <c r="CQ317" s="78">
        <f t="shared" ref="CQ317:CQ380" ca="1" si="654">OFFSET(INDIRECT($BV317),0,0,1,1)</f>
        <v>7</v>
      </c>
      <c r="DA317" s="81">
        <f t="shared" ca="1" si="576"/>
        <v>7</v>
      </c>
      <c r="DB317" s="82">
        <f t="shared" ca="1" si="577"/>
        <v>102</v>
      </c>
      <c r="DC317" s="83">
        <f t="shared" ca="1" si="578"/>
        <v>773</v>
      </c>
      <c r="DD317" s="52" t="str">
        <f t="shared" ca="1" si="573"/>
        <v>A782</v>
      </c>
      <c r="DF317" s="52" t="str">
        <f t="shared" ca="1" si="574"/>
        <v>A784</v>
      </c>
      <c r="DG317" s="84">
        <f ca="1">VLOOKUP($BK$6,INDIRECT($BT354):$BP$861,2,FALSE)</f>
        <v>776</v>
      </c>
      <c r="DH317" s="79" t="str">
        <f t="shared" ca="1" si="553"/>
        <v>Egyptian</v>
      </c>
      <c r="DI317" s="78" t="str">
        <f t="shared" ca="1" si="554"/>
        <v>Bb</v>
      </c>
      <c r="DJ317" s="78" t="str">
        <f t="shared" ca="1" si="555"/>
        <v>Bb</v>
      </c>
      <c r="DK317" s="78" t="str">
        <f t="shared" ca="1" si="556"/>
        <v>C</v>
      </c>
      <c r="DL317" s="78" t="str">
        <f t="shared" ca="1" si="557"/>
        <v>Eb</v>
      </c>
      <c r="DM317" s="78" t="str">
        <f t="shared" ca="1" si="558"/>
        <v>F</v>
      </c>
      <c r="DN317" s="78" t="str">
        <f t="shared" ca="1" si="559"/>
        <v>Ab</v>
      </c>
      <c r="DO317" s="78" t="str">
        <f t="shared" ca="1" si="560"/>
        <v/>
      </c>
      <c r="DP317" s="78" t="str">
        <f t="shared" ca="1" si="561"/>
        <v/>
      </c>
      <c r="DQ317" s="78" t="str">
        <f t="shared" ca="1" si="562"/>
        <v/>
      </c>
      <c r="DR317" s="79" t="str">
        <f t="shared" ca="1" si="563"/>
        <v>Bb sus4/7</v>
      </c>
      <c r="DS317" s="79" t="str">
        <f t="shared" ca="1" si="564"/>
        <v>C sus4/7</v>
      </c>
      <c r="DT317" s="79" t="str">
        <f t="shared" ca="1" si="565"/>
        <v>Eb sus4</v>
      </c>
      <c r="DU317" s="79" t="str">
        <f t="shared" ca="1" si="566"/>
        <v>F sus4/7</v>
      </c>
      <c r="DV317" s="79" t="str">
        <f t="shared" ca="1" si="567"/>
        <v>*F min</v>
      </c>
      <c r="DW317" s="79" t="str">
        <f t="shared" ca="1" si="568"/>
        <v/>
      </c>
      <c r="DX317" s="79" t="str">
        <f t="shared" ca="1" si="569"/>
        <v/>
      </c>
      <c r="DY317" s="79" t="str">
        <f t="shared" ca="1" si="570"/>
        <v/>
      </c>
      <c r="DZ317" s="80">
        <f t="shared" ca="1" si="571"/>
        <v>40</v>
      </c>
      <c r="EA317" s="78">
        <f t="shared" ca="1" si="572"/>
        <v>7</v>
      </c>
    </row>
    <row r="318" spans="1:131" ht="16.2" thickBot="1" x14ac:dyDescent="0.35">
      <c r="A318" s="289" t="str">
        <f t="shared" ca="1" si="540"/>
        <v/>
      </c>
      <c r="B318" s="312">
        <f t="shared" si="551"/>
        <v>310</v>
      </c>
      <c r="C318" s="313" t="s">
        <v>26</v>
      </c>
      <c r="D318" s="312" t="s">
        <v>74</v>
      </c>
      <c r="E318" s="312">
        <v>7</v>
      </c>
      <c r="F318" s="314">
        <v>2</v>
      </c>
      <c r="G318" s="314">
        <v>2</v>
      </c>
      <c r="H318" s="314">
        <v>2</v>
      </c>
      <c r="I318" s="314">
        <v>1</v>
      </c>
      <c r="J318" s="314">
        <v>1</v>
      </c>
      <c r="K318" s="314">
        <v>2</v>
      </c>
      <c r="L318" s="314">
        <v>2</v>
      </c>
      <c r="M318" s="314"/>
      <c r="N318" s="314">
        <f>SUM($F318:G318)</f>
        <v>4</v>
      </c>
      <c r="O318" s="314">
        <f>SUM($F318:H318)</f>
        <v>6</v>
      </c>
      <c r="P318" s="314">
        <f>SUM($F318:I318)</f>
        <v>7</v>
      </c>
      <c r="Q318" s="314">
        <f>SUM($F318:J318)</f>
        <v>8</v>
      </c>
      <c r="R318" s="314">
        <f>SUM($F318:K318)</f>
        <v>10</v>
      </c>
      <c r="S318" s="314">
        <f>SUM($F318:L318)</f>
        <v>12</v>
      </c>
      <c r="T318" s="314"/>
      <c r="U318" s="313"/>
      <c r="V318" s="312" t="str">
        <f t="shared" si="604"/>
        <v>E</v>
      </c>
      <c r="W318" s="312" t="str">
        <f t="shared" ca="1" si="605"/>
        <v>Gb</v>
      </c>
      <c r="X318" s="312" t="str">
        <f t="shared" ca="1" si="628"/>
        <v>Ab</v>
      </c>
      <c r="Y318" s="312" t="str">
        <f t="shared" ca="1" si="629"/>
        <v>Bb</v>
      </c>
      <c r="Z318" s="312" t="str">
        <f t="shared" ca="1" si="630"/>
        <v>B</v>
      </c>
      <c r="AA318" s="312" t="str">
        <f t="shared" ca="1" si="631"/>
        <v>C</v>
      </c>
      <c r="AB318" s="312" t="str">
        <f t="shared" ca="1" si="632"/>
        <v>D</v>
      </c>
      <c r="AC318" s="312"/>
      <c r="AD318" s="313">
        <f t="shared" si="612"/>
        <v>69</v>
      </c>
      <c r="AE318" s="313">
        <f t="shared" ca="1" si="548"/>
        <v>169</v>
      </c>
      <c r="AF318" s="313">
        <f t="shared" ca="1" si="549"/>
        <v>163</v>
      </c>
      <c r="AG318" s="313">
        <f t="shared" ca="1" si="597"/>
        <v>164</v>
      </c>
      <c r="AH318" s="313">
        <f t="shared" ca="1" si="598"/>
        <v>66</v>
      </c>
      <c r="AI318" s="313">
        <f t="shared" ca="1" si="599"/>
        <v>67</v>
      </c>
      <c r="AJ318" s="313">
        <f t="shared" ca="1" si="600"/>
        <v>68</v>
      </c>
      <c r="AK318" s="313"/>
      <c r="AL318" s="294" t="str">
        <f>_xlfn.CONCAT(V318," maj")</f>
        <v>E maj</v>
      </c>
      <c r="AM318" s="294" t="str">
        <f ca="1">_xlfn.CONCAT(W318," alt b")</f>
        <v>Gb alt b</v>
      </c>
      <c r="AN318" s="294" t="str">
        <f ca="1">_xlfn.CONCAT(X318," dim")</f>
        <v>Ab dim</v>
      </c>
      <c r="AO318" s="301" t="str">
        <f ca="1">_xlfn.CONCAT("*",AA318,"7")</f>
        <v>*C7</v>
      </c>
      <c r="AP318" s="294" t="str">
        <f ca="1">_xlfn.CONCAT(Z318," min")</f>
        <v>B min</v>
      </c>
      <c r="AQ318" s="294" t="str">
        <f ca="1">_xlfn.CONCAT(AA318," aug")</f>
        <v>C aug</v>
      </c>
      <c r="AR318" s="294" t="str">
        <f ca="1">_xlfn.CONCAT(AB318," aug")</f>
        <v>D aug</v>
      </c>
      <c r="AS318" s="294"/>
      <c r="AT318" s="294" t="str">
        <f t="shared" ca="1" si="633"/>
        <v/>
      </c>
      <c r="AU318" s="294" t="str">
        <f t="shared" ca="1" si="627"/>
        <v/>
      </c>
      <c r="AV318" s="294" t="str">
        <f t="shared" ca="1" si="627"/>
        <v/>
      </c>
      <c r="AW318" s="294" t="str">
        <f t="shared" ca="1" si="627"/>
        <v/>
      </c>
      <c r="AX318" s="294" t="str">
        <f t="shared" ca="1" si="627"/>
        <v/>
      </c>
      <c r="AY318" s="294" t="str">
        <f t="shared" ca="1" si="627"/>
        <v/>
      </c>
      <c r="AZ318" s="294" t="str">
        <f t="shared" ca="1" si="627"/>
        <v/>
      </c>
      <c r="BA318" s="294" t="str">
        <f t="shared" ca="1" si="627"/>
        <v/>
      </c>
      <c r="BB318" s="294" t="str">
        <f t="shared" ca="1" si="627"/>
        <v/>
      </c>
      <c r="BC318" s="294" t="str">
        <f t="shared" ca="1" si="627"/>
        <v/>
      </c>
      <c r="BD318" s="294" t="str">
        <f t="shared" ca="1" si="627"/>
        <v/>
      </c>
      <c r="BE318" s="294" t="str">
        <f t="shared" ca="1" si="627"/>
        <v/>
      </c>
      <c r="BF318" s="289">
        <f t="shared" ca="1" si="613"/>
        <v>0</v>
      </c>
      <c r="BG318" s="302">
        <f t="shared" ca="1" si="614"/>
        <v>0</v>
      </c>
      <c r="BH318" s="289" t="str">
        <f t="shared" ca="1" si="615"/>
        <v/>
      </c>
      <c r="BI318" s="289" t="str">
        <f t="shared" ca="1" si="616"/>
        <v/>
      </c>
      <c r="BJ318" s="289" t="str">
        <f t="shared" ca="1" si="617"/>
        <v/>
      </c>
      <c r="BK318" s="289" t="str">
        <f t="shared" ca="1" si="618"/>
        <v/>
      </c>
      <c r="BL318" s="289" t="str">
        <f t="shared" ca="1" si="619"/>
        <v/>
      </c>
      <c r="BM318" s="289" t="str">
        <f t="shared" ca="1" si="620"/>
        <v/>
      </c>
      <c r="BN318" s="289" t="str">
        <f t="shared" ca="1" si="621"/>
        <v/>
      </c>
      <c r="BO318" s="289" t="str">
        <f t="shared" ca="1" si="622"/>
        <v/>
      </c>
      <c r="BP318" s="275"/>
      <c r="BQ318" s="83">
        <f t="shared" ca="1" si="537"/>
        <v>7</v>
      </c>
      <c r="BR318" s="82">
        <f t="shared" ca="1" si="538"/>
        <v>66</v>
      </c>
      <c r="BS318" s="83">
        <f t="shared" ca="1" si="539"/>
        <v>554</v>
      </c>
      <c r="BT318" s="52" t="str">
        <f t="shared" ca="1" si="535"/>
        <v>A563</v>
      </c>
      <c r="BV318" s="52" t="str">
        <f t="shared" ca="1" si="536"/>
        <v>A563</v>
      </c>
      <c r="BW318" s="84">
        <f ca="1">VLOOKUP($BK$6,INDIRECT($BT318):$BP$861,2,FALSE)</f>
        <v>555</v>
      </c>
      <c r="BX318" s="79" t="str">
        <f t="shared" ca="1" si="635"/>
        <v>Prometheus Neopolitan</v>
      </c>
      <c r="BY318" s="78" t="str">
        <f t="shared" ca="1" si="636"/>
        <v>G</v>
      </c>
      <c r="BZ318" s="78" t="str">
        <f t="shared" ca="1" si="637"/>
        <v>G</v>
      </c>
      <c r="CA318" s="78" t="str">
        <f t="shared" ca="1" si="638"/>
        <v>Ab</v>
      </c>
      <c r="CB318" s="78" t="str">
        <f t="shared" ca="1" si="639"/>
        <v>B</v>
      </c>
      <c r="CC318" s="78" t="str">
        <f t="shared" ca="1" si="640"/>
        <v>Db</v>
      </c>
      <c r="CD318" s="78" t="str">
        <f t="shared" ca="1" si="641"/>
        <v>E</v>
      </c>
      <c r="CE318" s="78" t="str">
        <f t="shared" ca="1" si="642"/>
        <v>F</v>
      </c>
      <c r="CF318" s="78" t="str">
        <f t="shared" ca="1" si="643"/>
        <v/>
      </c>
      <c r="CG318" s="78" t="str">
        <f t="shared" ca="1" si="644"/>
        <v/>
      </c>
      <c r="CH318" s="79" t="str">
        <f t="shared" ca="1" si="645"/>
        <v>G6 -or- *E min</v>
      </c>
      <c r="CI318" s="79" t="str">
        <f t="shared" ca="1" si="646"/>
        <v>*Db maj</v>
      </c>
      <c r="CJ318" s="79" t="str">
        <f t="shared" ca="1" si="647"/>
        <v>*E min</v>
      </c>
      <c r="CK318" s="79" t="str">
        <f t="shared" ca="1" si="648"/>
        <v>Db maj</v>
      </c>
      <c r="CL318" s="79" t="str">
        <f t="shared" ca="1" si="649"/>
        <v>E min</v>
      </c>
      <c r="CM318" s="79" t="str">
        <f t="shared" ca="1" si="650"/>
        <v>*Db maj</v>
      </c>
      <c r="CN318" s="79" t="str">
        <f t="shared" ca="1" si="651"/>
        <v/>
      </c>
      <c r="CO318" s="79" t="str">
        <f t="shared" ca="1" si="652"/>
        <v/>
      </c>
      <c r="CP318" s="80">
        <f t="shared" ca="1" si="653"/>
        <v>33.333333333333329</v>
      </c>
      <c r="CQ318" s="78">
        <f t="shared" ca="1" si="654"/>
        <v>7</v>
      </c>
      <c r="DA318" s="81">
        <f t="shared" ca="1" si="576"/>
        <v>7</v>
      </c>
      <c r="DB318" s="82">
        <f t="shared" ca="1" si="577"/>
        <v>103</v>
      </c>
      <c r="DC318" s="83">
        <f t="shared" ca="1" si="578"/>
        <v>776</v>
      </c>
      <c r="DD318" s="52" t="str">
        <f t="shared" ca="1" si="573"/>
        <v>A785</v>
      </c>
      <c r="DF318" s="52" t="str">
        <f t="shared" ca="1" si="574"/>
        <v>A786</v>
      </c>
      <c r="DG318" s="84">
        <f ca="1">VLOOKUP($BK$6,INDIRECT($BT355):$BP$861,2,FALSE)</f>
        <v>778</v>
      </c>
      <c r="DH318" s="79" t="str">
        <f t="shared" ca="1" si="553"/>
        <v>Indian</v>
      </c>
      <c r="DI318" s="78" t="str">
        <f t="shared" ca="1" si="554"/>
        <v>Bb</v>
      </c>
      <c r="DJ318" s="78" t="str">
        <f t="shared" ca="1" si="555"/>
        <v>Bb</v>
      </c>
      <c r="DK318" s="78" t="str">
        <f t="shared" ca="1" si="556"/>
        <v>D</v>
      </c>
      <c r="DL318" s="78" t="str">
        <f t="shared" ca="1" si="557"/>
        <v>Eb</v>
      </c>
      <c r="DM318" s="78" t="str">
        <f t="shared" ca="1" si="558"/>
        <v>F</v>
      </c>
      <c r="DN318" s="78" t="str">
        <f t="shared" ca="1" si="559"/>
        <v>Ab</v>
      </c>
      <c r="DO318" s="78" t="str">
        <f t="shared" ca="1" si="560"/>
        <v/>
      </c>
      <c r="DP318" s="78" t="str">
        <f t="shared" ca="1" si="561"/>
        <v/>
      </c>
      <c r="DQ318" s="78" t="str">
        <f t="shared" ca="1" si="562"/>
        <v/>
      </c>
      <c r="DR318" s="79" t="str">
        <f t="shared" ca="1" si="563"/>
        <v>Bb sus4/7</v>
      </c>
      <c r="DS318" s="79" t="str">
        <f t="shared" ca="1" si="564"/>
        <v>*Bb maj</v>
      </c>
      <c r="DT318" s="79" t="str">
        <f t="shared" ca="1" si="565"/>
        <v>Eb sus4/M7</v>
      </c>
      <c r="DU318" s="79" t="str">
        <f t="shared" ca="1" si="566"/>
        <v>F sus4/7</v>
      </c>
      <c r="DV318" s="79" t="str">
        <f t="shared" ca="1" si="567"/>
        <v>*D dim</v>
      </c>
      <c r="DW318" s="79" t="str">
        <f t="shared" ca="1" si="568"/>
        <v/>
      </c>
      <c r="DX318" s="79" t="str">
        <f t="shared" ca="1" si="569"/>
        <v/>
      </c>
      <c r="DY318" s="79" t="str">
        <f t="shared" ca="1" si="570"/>
        <v/>
      </c>
      <c r="DZ318" s="80">
        <f t="shared" ca="1" si="571"/>
        <v>40</v>
      </c>
      <c r="EA318" s="78">
        <f t="shared" ca="1" si="572"/>
        <v>7</v>
      </c>
    </row>
    <row r="319" spans="1:131" ht="16.2" thickBot="1" x14ac:dyDescent="0.35">
      <c r="A319" s="289" t="str">
        <f t="shared" ca="1" si="540"/>
        <v/>
      </c>
      <c r="B319" s="312">
        <f t="shared" si="551"/>
        <v>311</v>
      </c>
      <c r="C319" s="313" t="s">
        <v>27</v>
      </c>
      <c r="D319" s="312" t="s">
        <v>74</v>
      </c>
      <c r="E319" s="312">
        <v>7</v>
      </c>
      <c r="F319" s="314">
        <v>2</v>
      </c>
      <c r="G319" s="314">
        <v>2</v>
      </c>
      <c r="H319" s="314">
        <v>1</v>
      </c>
      <c r="I319" s="314">
        <v>2</v>
      </c>
      <c r="J319" s="314">
        <v>2</v>
      </c>
      <c r="K319" s="314">
        <v>1</v>
      </c>
      <c r="L319" s="314">
        <v>2</v>
      </c>
      <c r="M319" s="314"/>
      <c r="N319" s="314">
        <f>SUM($F319:G319)</f>
        <v>4</v>
      </c>
      <c r="O319" s="314">
        <f>SUM($F319:H319)</f>
        <v>5</v>
      </c>
      <c r="P319" s="314">
        <f>SUM($F319:I319)</f>
        <v>7</v>
      </c>
      <c r="Q319" s="314">
        <f>SUM($F319:J319)</f>
        <v>9</v>
      </c>
      <c r="R319" s="314">
        <f>SUM($F319:K319)</f>
        <v>10</v>
      </c>
      <c r="S319" s="314">
        <f>SUM($F319:L319)</f>
        <v>12</v>
      </c>
      <c r="T319" s="314"/>
      <c r="U319" s="313"/>
      <c r="V319" s="312" t="str">
        <f t="shared" si="604"/>
        <v>E</v>
      </c>
      <c r="W319" s="312" t="str">
        <f t="shared" ca="1" si="605"/>
        <v>Gb</v>
      </c>
      <c r="X319" s="312" t="str">
        <f t="shared" ca="1" si="628"/>
        <v>Ab</v>
      </c>
      <c r="Y319" s="312" t="str">
        <f t="shared" ca="1" si="629"/>
        <v>A</v>
      </c>
      <c r="Z319" s="312" t="str">
        <f t="shared" ca="1" si="630"/>
        <v>B</v>
      </c>
      <c r="AA319" s="312" t="str">
        <f t="shared" ca="1" si="631"/>
        <v>Db</v>
      </c>
      <c r="AB319" s="312" t="str">
        <f t="shared" ca="1" si="632"/>
        <v>D</v>
      </c>
      <c r="AC319" s="312"/>
      <c r="AD319" s="313">
        <f t="shared" si="612"/>
        <v>69</v>
      </c>
      <c r="AE319" s="313">
        <f t="shared" ca="1" si="548"/>
        <v>169</v>
      </c>
      <c r="AF319" s="313">
        <f t="shared" ca="1" si="549"/>
        <v>163</v>
      </c>
      <c r="AG319" s="313">
        <f t="shared" ca="1" si="597"/>
        <v>65</v>
      </c>
      <c r="AH319" s="313">
        <f t="shared" ca="1" si="598"/>
        <v>66</v>
      </c>
      <c r="AI319" s="313">
        <f t="shared" ca="1" si="599"/>
        <v>166</v>
      </c>
      <c r="AJ319" s="313">
        <f t="shared" ca="1" si="600"/>
        <v>68</v>
      </c>
      <c r="AK319" s="313"/>
      <c r="AL319" s="294" t="str">
        <f>_xlfn.CONCAT(V319," maj")</f>
        <v>E maj</v>
      </c>
      <c r="AM319" s="294" t="str">
        <f ca="1">_xlfn.CONCAT(W319," min")</f>
        <v>Gb min</v>
      </c>
      <c r="AN319" s="294" t="str">
        <f ca="1">_xlfn.CONCAT(X319," dim")</f>
        <v>Ab dim</v>
      </c>
      <c r="AO319" s="294" t="str">
        <f ca="1">_xlfn.CONCAT(Y319," maj")</f>
        <v>A maj</v>
      </c>
      <c r="AP319" s="294" t="str">
        <f ca="1">_xlfn.CONCAT(Z319," min")</f>
        <v>B min</v>
      </c>
      <c r="AQ319" s="294" t="str">
        <f ca="1">_xlfn.CONCAT(AA319," min")</f>
        <v>Db min</v>
      </c>
      <c r="AR319" s="294" t="str">
        <f ca="1">_xlfn.CONCAT(AB319," maj")</f>
        <v>D maj</v>
      </c>
      <c r="AS319" s="294"/>
      <c r="AT319" s="294" t="str">
        <f t="shared" ca="1" si="633"/>
        <v/>
      </c>
      <c r="AU319" s="294" t="str">
        <f t="shared" ca="1" si="633"/>
        <v/>
      </c>
      <c r="AV319" s="294" t="str">
        <f t="shared" ca="1" si="633"/>
        <v/>
      </c>
      <c r="AW319" s="294" t="str">
        <f t="shared" ca="1" si="633"/>
        <v/>
      </c>
      <c r="AX319" s="294" t="str">
        <f t="shared" ca="1" si="633"/>
        <v/>
      </c>
      <c r="AY319" s="294" t="str">
        <f t="shared" ca="1" si="633"/>
        <v/>
      </c>
      <c r="AZ319" s="294" t="str">
        <f t="shared" ca="1" si="633"/>
        <v/>
      </c>
      <c r="BA319" s="294" t="str">
        <f t="shared" ca="1" si="633"/>
        <v/>
      </c>
      <c r="BB319" s="294" t="str">
        <f t="shared" ca="1" si="633"/>
        <v/>
      </c>
      <c r="BC319" s="294" t="str">
        <f t="shared" ca="1" si="633"/>
        <v/>
      </c>
      <c r="BD319" s="294" t="str">
        <f t="shared" ca="1" si="633"/>
        <v/>
      </c>
      <c r="BE319" s="294" t="str">
        <f t="shared" ca="1" si="633"/>
        <v/>
      </c>
      <c r="BF319" s="289">
        <f t="shared" ca="1" si="613"/>
        <v>0</v>
      </c>
      <c r="BG319" s="302">
        <f t="shared" ca="1" si="614"/>
        <v>0</v>
      </c>
      <c r="BH319" s="289" t="str">
        <f t="shared" ca="1" si="615"/>
        <v/>
      </c>
      <c r="BI319" s="289" t="str">
        <f t="shared" ca="1" si="616"/>
        <v/>
      </c>
      <c r="BJ319" s="289" t="str">
        <f t="shared" ca="1" si="617"/>
        <v/>
      </c>
      <c r="BK319" s="289" t="str">
        <f t="shared" ca="1" si="618"/>
        <v/>
      </c>
      <c r="BL319" s="289" t="str">
        <f t="shared" ca="1" si="619"/>
        <v/>
      </c>
      <c r="BM319" s="289" t="str">
        <f t="shared" ca="1" si="620"/>
        <v/>
      </c>
      <c r="BN319" s="289" t="str">
        <f t="shared" ca="1" si="621"/>
        <v/>
      </c>
      <c r="BO319" s="289" t="str">
        <f t="shared" ca="1" si="622"/>
        <v/>
      </c>
      <c r="BP319" s="275"/>
      <c r="BQ319" s="83">
        <f t="shared" ca="1" si="537"/>
        <v>7</v>
      </c>
      <c r="BR319" s="82">
        <f t="shared" ca="1" si="538"/>
        <v>67</v>
      </c>
      <c r="BS319" s="83">
        <f t="shared" ca="1" si="539"/>
        <v>555</v>
      </c>
      <c r="BT319" s="52" t="str">
        <f t="shared" ref="BT319:BT382" ca="1" si="655">_xlfn.CONCAT("A",BS319+9)</f>
        <v>A564</v>
      </c>
      <c r="BV319" s="52" t="str">
        <f t="shared" ref="BV319:BV382" ca="1" si="656">_xlfn.CONCAT("A",BW319+8)</f>
        <v>A565</v>
      </c>
      <c r="BW319" s="84">
        <f ca="1">VLOOKUP($BK$6,INDIRECT($BT319):$BP$861,2,FALSE)</f>
        <v>557</v>
      </c>
      <c r="BX319" s="79" t="str">
        <f t="shared" ca="1" si="635"/>
        <v>Muslim</v>
      </c>
      <c r="BY319" s="78" t="str">
        <f t="shared" ca="1" si="636"/>
        <v>G</v>
      </c>
      <c r="BZ319" s="78" t="str">
        <f t="shared" ca="1" si="637"/>
        <v>G</v>
      </c>
      <c r="CA319" s="78" t="str">
        <f t="shared" ca="1" si="638"/>
        <v>Ab</v>
      </c>
      <c r="CB319" s="78" t="str">
        <f t="shared" ca="1" si="639"/>
        <v>Bb</v>
      </c>
      <c r="CC319" s="78" t="str">
        <f t="shared" ca="1" si="640"/>
        <v>C</v>
      </c>
      <c r="CD319" s="78" t="str">
        <f t="shared" ca="1" si="641"/>
        <v>Eb</v>
      </c>
      <c r="CE319" s="78" t="str">
        <f t="shared" ca="1" si="642"/>
        <v>Gb</v>
      </c>
      <c r="CF319" s="78" t="str">
        <f t="shared" ca="1" si="643"/>
        <v/>
      </c>
      <c r="CG319" s="78" t="str">
        <f t="shared" ca="1" si="644"/>
        <v/>
      </c>
      <c r="CH319" s="79" t="str">
        <f t="shared" ca="1" si="645"/>
        <v>*Eb maj</v>
      </c>
      <c r="CI319" s="79" t="str">
        <f t="shared" ca="1" si="646"/>
        <v>Ab7</v>
      </c>
      <c r="CJ319" s="79" t="str">
        <f t="shared" ca="1" si="647"/>
        <v>*Eb maj</v>
      </c>
      <c r="CK319" s="79" t="str">
        <f t="shared" ca="1" si="648"/>
        <v>*Ab7</v>
      </c>
      <c r="CL319" s="79" t="str">
        <f t="shared" ca="1" si="649"/>
        <v>Eb maj</v>
      </c>
      <c r="CM319" s="79" t="str">
        <f t="shared" ca="1" si="650"/>
        <v>Gb alt b -or- *Ab7</v>
      </c>
      <c r="CN319" s="79" t="str">
        <f t="shared" ca="1" si="651"/>
        <v/>
      </c>
      <c r="CO319" s="79" t="str">
        <f t="shared" ca="1" si="652"/>
        <v/>
      </c>
      <c r="CP319" s="80">
        <f t="shared" ca="1" si="653"/>
        <v>40</v>
      </c>
      <c r="CQ319" s="78">
        <f t="shared" ca="1" si="654"/>
        <v>7</v>
      </c>
      <c r="DA319" s="81">
        <f t="shared" ca="1" si="576"/>
        <v>7</v>
      </c>
      <c r="DB319" s="82">
        <f t="shared" ca="1" si="577"/>
        <v>104</v>
      </c>
      <c r="DC319" s="83">
        <f t="shared" ca="1" si="578"/>
        <v>778</v>
      </c>
      <c r="DD319" s="52" t="str">
        <f t="shared" ca="1" si="573"/>
        <v>A787</v>
      </c>
      <c r="DF319" s="52" t="str">
        <f t="shared" ca="1" si="574"/>
        <v>A787</v>
      </c>
      <c r="DG319" s="84">
        <f ca="1">VLOOKUP($BK$6,INDIRECT($BT356):$BP$861,2,FALSE)</f>
        <v>779</v>
      </c>
      <c r="DH319" s="79" t="str">
        <f t="shared" ca="1" si="553"/>
        <v>Kumoi</v>
      </c>
      <c r="DI319" s="78" t="str">
        <f t="shared" ca="1" si="554"/>
        <v>Bb</v>
      </c>
      <c r="DJ319" s="78" t="str">
        <f t="shared" ca="1" si="555"/>
        <v>Bb</v>
      </c>
      <c r="DK319" s="78" t="str">
        <f t="shared" ca="1" si="556"/>
        <v>C</v>
      </c>
      <c r="DL319" s="78" t="str">
        <f t="shared" ca="1" si="557"/>
        <v>Db</v>
      </c>
      <c r="DM319" s="78" t="str">
        <f t="shared" ca="1" si="558"/>
        <v>F</v>
      </c>
      <c r="DN319" s="78" t="str">
        <f t="shared" ca="1" si="559"/>
        <v>G</v>
      </c>
      <c r="DO319" s="78" t="str">
        <f t="shared" ca="1" si="560"/>
        <v/>
      </c>
      <c r="DP319" s="78" t="str">
        <f t="shared" ca="1" si="561"/>
        <v/>
      </c>
      <c r="DQ319" s="78" t="str">
        <f t="shared" ca="1" si="562"/>
        <v/>
      </c>
      <c r="DR319" s="79" t="str">
        <f t="shared" ca="1" si="563"/>
        <v>Bb min6 -or- *G dim</v>
      </c>
      <c r="DS319" s="79" t="str">
        <f t="shared" ca="1" si="564"/>
        <v>C sus4/7</v>
      </c>
      <c r="DT319" s="79" t="str">
        <f t="shared" ca="1" si="565"/>
        <v>*G dim</v>
      </c>
      <c r="DU319" s="79" t="str">
        <f t="shared" ca="1" si="566"/>
        <v>*Bb min</v>
      </c>
      <c r="DV319" s="79" t="str">
        <f t="shared" ca="1" si="567"/>
        <v>G sus4/7</v>
      </c>
      <c r="DW319" s="79" t="str">
        <f t="shared" ca="1" si="568"/>
        <v/>
      </c>
      <c r="DX319" s="79" t="str">
        <f t="shared" ca="1" si="569"/>
        <v/>
      </c>
      <c r="DY319" s="79" t="str">
        <f t="shared" ca="1" si="570"/>
        <v/>
      </c>
      <c r="DZ319" s="80">
        <f t="shared" ca="1" si="571"/>
        <v>40</v>
      </c>
      <c r="EA319" s="78">
        <f t="shared" ca="1" si="572"/>
        <v>7</v>
      </c>
    </row>
    <row r="320" spans="1:131" ht="16.2" thickBot="1" x14ac:dyDescent="0.35">
      <c r="A320" s="289" t="str">
        <f t="shared" ca="1" si="540"/>
        <v/>
      </c>
      <c r="B320" s="312">
        <f t="shared" si="551"/>
        <v>312</v>
      </c>
      <c r="C320" s="313" t="s">
        <v>28</v>
      </c>
      <c r="D320" s="312" t="s">
        <v>74</v>
      </c>
      <c r="E320" s="312">
        <v>7</v>
      </c>
      <c r="F320" s="314">
        <v>1</v>
      </c>
      <c r="G320" s="314">
        <v>3</v>
      </c>
      <c r="H320" s="314">
        <v>1</v>
      </c>
      <c r="I320" s="314">
        <v>2</v>
      </c>
      <c r="J320" s="314">
        <v>2</v>
      </c>
      <c r="K320" s="314">
        <v>1</v>
      </c>
      <c r="L320" s="314">
        <v>2</v>
      </c>
      <c r="M320" s="314"/>
      <c r="N320" s="314">
        <f>SUM($F320:G320)</f>
        <v>4</v>
      </c>
      <c r="O320" s="314">
        <f>SUM($F320:H320)</f>
        <v>5</v>
      </c>
      <c r="P320" s="314">
        <f>SUM($F320:I320)</f>
        <v>7</v>
      </c>
      <c r="Q320" s="314">
        <f>SUM($F320:J320)</f>
        <v>9</v>
      </c>
      <c r="R320" s="314">
        <f>SUM($F320:K320)</f>
        <v>10</v>
      </c>
      <c r="S320" s="314">
        <f>SUM($F320:L320)</f>
        <v>12</v>
      </c>
      <c r="T320" s="314"/>
      <c r="U320" s="313"/>
      <c r="V320" s="312" t="str">
        <f t="shared" si="604"/>
        <v>E</v>
      </c>
      <c r="W320" s="312" t="str">
        <f t="shared" ca="1" si="605"/>
        <v>F</v>
      </c>
      <c r="X320" s="312" t="str">
        <f t="shared" ca="1" si="628"/>
        <v>Ab</v>
      </c>
      <c r="Y320" s="312" t="str">
        <f t="shared" ca="1" si="629"/>
        <v>A</v>
      </c>
      <c r="Z320" s="312" t="str">
        <f t="shared" ca="1" si="630"/>
        <v>B</v>
      </c>
      <c r="AA320" s="312" t="str">
        <f t="shared" ca="1" si="631"/>
        <v>Db</v>
      </c>
      <c r="AB320" s="312" t="str">
        <f t="shared" ca="1" si="632"/>
        <v>D</v>
      </c>
      <c r="AC320" s="312"/>
      <c r="AD320" s="313">
        <f t="shared" si="612"/>
        <v>69</v>
      </c>
      <c r="AE320" s="313">
        <f t="shared" ca="1" si="548"/>
        <v>70</v>
      </c>
      <c r="AF320" s="313">
        <f t="shared" ca="1" si="549"/>
        <v>163</v>
      </c>
      <c r="AG320" s="313">
        <f t="shared" ca="1" si="597"/>
        <v>65</v>
      </c>
      <c r="AH320" s="313">
        <f t="shared" ca="1" si="598"/>
        <v>66</v>
      </c>
      <c r="AI320" s="313">
        <f t="shared" ca="1" si="599"/>
        <v>166</v>
      </c>
      <c r="AJ320" s="313">
        <f t="shared" ca="1" si="600"/>
        <v>68</v>
      </c>
      <c r="AK320" s="313"/>
      <c r="AL320" s="294" t="str">
        <f>_xlfn.CONCAT(V320," maj")</f>
        <v>E maj</v>
      </c>
      <c r="AM320" s="294" t="str">
        <f ca="1">_xlfn.CONCAT(W320," aug")</f>
        <v>F aug</v>
      </c>
      <c r="AN320" s="294" t="str">
        <f ca="1">_xlfn.CONCAT(X320," dim")</f>
        <v>Ab dim</v>
      </c>
      <c r="AO320" s="294" t="str">
        <f ca="1">_xlfn.CONCAT(Y320," maj")</f>
        <v>A maj</v>
      </c>
      <c r="AP320" s="294" t="str">
        <f ca="1">_xlfn.CONCAT(Z320," dim")</f>
        <v>B dim</v>
      </c>
      <c r="AQ320" s="294" t="str">
        <f ca="1">_xlfn.CONCAT(AA320," maj")</f>
        <v>Db maj</v>
      </c>
      <c r="AR320" s="294" t="str">
        <f ca="1">_xlfn.CONCAT(AB320," min")</f>
        <v>D min</v>
      </c>
      <c r="AS320" s="294"/>
      <c r="AT320" s="294" t="str">
        <f t="shared" ca="1" si="633"/>
        <v/>
      </c>
      <c r="AU320" s="294" t="str">
        <f t="shared" ca="1" si="633"/>
        <v/>
      </c>
      <c r="AV320" s="294" t="str">
        <f t="shared" ca="1" si="633"/>
        <v/>
      </c>
      <c r="AW320" s="294" t="str">
        <f t="shared" ca="1" si="633"/>
        <v/>
      </c>
      <c r="AX320" s="294" t="str">
        <f t="shared" ca="1" si="633"/>
        <v/>
      </c>
      <c r="AY320" s="294">
        <f t="shared" ca="1" si="633"/>
        <v>1</v>
      </c>
      <c r="AZ320" s="294" t="str">
        <f t="shared" ca="1" si="633"/>
        <v/>
      </c>
      <c r="BA320" s="294" t="str">
        <f t="shared" ca="1" si="633"/>
        <v/>
      </c>
      <c r="BB320" s="294" t="str">
        <f t="shared" ca="1" si="633"/>
        <v/>
      </c>
      <c r="BC320" s="294" t="str">
        <f t="shared" ca="1" si="633"/>
        <v/>
      </c>
      <c r="BD320" s="294" t="str">
        <f t="shared" ca="1" si="633"/>
        <v/>
      </c>
      <c r="BE320" s="294" t="str">
        <f t="shared" ca="1" si="633"/>
        <v/>
      </c>
      <c r="BF320" s="289">
        <f t="shared" ca="1" si="613"/>
        <v>1</v>
      </c>
      <c r="BG320" s="302">
        <f t="shared" ca="1" si="614"/>
        <v>14.285714285714285</v>
      </c>
      <c r="BH320" s="289" t="str">
        <f t="shared" ca="1" si="615"/>
        <v/>
      </c>
      <c r="BI320" s="289" t="str">
        <f t="shared" ca="1" si="616"/>
        <v/>
      </c>
      <c r="BJ320" s="289" t="str">
        <f t="shared" ca="1" si="617"/>
        <v/>
      </c>
      <c r="BK320" s="289" t="str">
        <f t="shared" ca="1" si="618"/>
        <v/>
      </c>
      <c r="BL320" s="289" t="str">
        <f t="shared" ca="1" si="619"/>
        <v/>
      </c>
      <c r="BM320" s="289" t="str">
        <f t="shared" ca="1" si="620"/>
        <v/>
      </c>
      <c r="BN320" s="289" t="str">
        <f t="shared" ca="1" si="621"/>
        <v/>
      </c>
      <c r="BO320" s="289" t="str">
        <f t="shared" ca="1" si="622"/>
        <v/>
      </c>
      <c r="BP320" s="275"/>
      <c r="BQ320" s="83">
        <f t="shared" ref="BQ320:BQ356" ca="1" si="657">IF(BR320="","",BQ319)</f>
        <v>7</v>
      </c>
      <c r="BR320" s="82">
        <f t="shared" ref="BR320:BR356" ca="1" si="658">IF(BS320="","",BR319+1)</f>
        <v>68</v>
      </c>
      <c r="BS320" s="83">
        <f t="shared" ref="BS320:BS356" ca="1" si="659">IF(BW319=BS319,"",BW319)</f>
        <v>557</v>
      </c>
      <c r="BT320" s="52" t="str">
        <f t="shared" ca="1" si="655"/>
        <v>A566</v>
      </c>
      <c r="BV320" s="52" t="str">
        <f t="shared" ca="1" si="656"/>
        <v>A567</v>
      </c>
      <c r="BW320" s="84">
        <f ca="1">VLOOKUP($BK$6,INDIRECT($BT320):$BP$861,2,FALSE)</f>
        <v>559</v>
      </c>
      <c r="BX320" s="79" t="str">
        <f t="shared" ca="1" si="635"/>
        <v>Major Pentatonic</v>
      </c>
      <c r="BY320" s="78" t="str">
        <f t="shared" ca="1" si="636"/>
        <v>G</v>
      </c>
      <c r="BZ320" s="78" t="str">
        <f t="shared" ca="1" si="637"/>
        <v>G</v>
      </c>
      <c r="CA320" s="78" t="str">
        <f t="shared" ca="1" si="638"/>
        <v>Bb</v>
      </c>
      <c r="CB320" s="78" t="str">
        <f t="shared" ca="1" si="639"/>
        <v>C</v>
      </c>
      <c r="CC320" s="78" t="str">
        <f t="shared" ca="1" si="640"/>
        <v>D</v>
      </c>
      <c r="CD320" s="78" t="str">
        <f t="shared" ca="1" si="641"/>
        <v>F</v>
      </c>
      <c r="CE320" s="78" t="str">
        <f t="shared" ca="1" si="642"/>
        <v/>
      </c>
      <c r="CF320" s="78" t="str">
        <f t="shared" ca="1" si="643"/>
        <v/>
      </c>
      <c r="CG320" s="78" t="str">
        <f t="shared" ca="1" si="644"/>
        <v/>
      </c>
      <c r="CH320" s="79" t="str">
        <f t="shared" ca="1" si="645"/>
        <v>G sus4/7  -or- *C sus4 -or- *F sus2</v>
      </c>
      <c r="CI320" s="79" t="str">
        <f t="shared" ca="1" si="646"/>
        <v>*G min</v>
      </c>
      <c r="CJ320" s="79" t="str">
        <f t="shared" ca="1" si="647"/>
        <v>C sus4/7  -or- * sus4</v>
      </c>
      <c r="CK320" s="79" t="str">
        <f t="shared" ca="1" si="648"/>
        <v>D sus4/7  -or- *G sus4</v>
      </c>
      <c r="CL320" s="79" t="str">
        <f t="shared" ca="1" si="649"/>
        <v>*Bb maj</v>
      </c>
      <c r="CM320" s="79" t="str">
        <f t="shared" ca="1" si="650"/>
        <v/>
      </c>
      <c r="CN320" s="79" t="str">
        <f t="shared" ca="1" si="651"/>
        <v/>
      </c>
      <c r="CO320" s="79" t="str">
        <f t="shared" ca="1" si="652"/>
        <v/>
      </c>
      <c r="CP320" s="80">
        <f t="shared" ca="1" si="653"/>
        <v>40</v>
      </c>
      <c r="CQ320" s="78">
        <f t="shared" ca="1" si="654"/>
        <v>7</v>
      </c>
      <c r="DA320" s="81">
        <f t="shared" ca="1" si="576"/>
        <v>7</v>
      </c>
      <c r="DB320" s="82">
        <f t="shared" ca="1" si="577"/>
        <v>105</v>
      </c>
      <c r="DC320" s="83">
        <f t="shared" ca="1" si="578"/>
        <v>779</v>
      </c>
      <c r="DD320" s="52" t="str">
        <f t="shared" ca="1" si="573"/>
        <v>A788</v>
      </c>
      <c r="DF320" s="52" t="str">
        <f t="shared" ca="1" si="574"/>
        <v>A796</v>
      </c>
      <c r="DG320" s="84">
        <f ca="1">VLOOKUP($BK$6,INDIRECT($BT357):$BP$861,2,FALSE)</f>
        <v>788</v>
      </c>
      <c r="DH320" s="79" t="str">
        <f t="shared" ca="1" si="553"/>
        <v>8 Tone Spanish</v>
      </c>
      <c r="DI320" s="78" t="str">
        <f t="shared" ca="1" si="554"/>
        <v>B</v>
      </c>
      <c r="DJ320" s="78" t="str">
        <f t="shared" ca="1" si="555"/>
        <v>B</v>
      </c>
      <c r="DK320" s="78" t="str">
        <f t="shared" ca="1" si="556"/>
        <v>C</v>
      </c>
      <c r="DL320" s="78" t="str">
        <f t="shared" ca="1" si="557"/>
        <v>D</v>
      </c>
      <c r="DM320" s="78" t="str">
        <f t="shared" ca="1" si="558"/>
        <v>Eb</v>
      </c>
      <c r="DN320" s="78" t="str">
        <f t="shared" ca="1" si="559"/>
        <v>E</v>
      </c>
      <c r="DO320" s="78" t="str">
        <f t="shared" ca="1" si="560"/>
        <v>F</v>
      </c>
      <c r="DP320" s="78" t="str">
        <f t="shared" ca="1" si="561"/>
        <v>G</v>
      </c>
      <c r="DQ320" s="78" t="str">
        <f t="shared" ca="1" si="562"/>
        <v>A</v>
      </c>
      <c r="DR320" s="79" t="str">
        <f t="shared" ca="1" si="563"/>
        <v>B min4</v>
      </c>
      <c r="DS320" s="79" t="str">
        <f t="shared" ca="1" si="564"/>
        <v>C dim</v>
      </c>
      <c r="DT320" s="79" t="str">
        <f t="shared" ca="1" si="565"/>
        <v>D sus2/4 - or - *E min7</v>
      </c>
      <c r="DU320" s="79" t="str">
        <f t="shared" ca="1" si="566"/>
        <v>*F 7</v>
      </c>
      <c r="DV320" s="79" t="str">
        <f t="shared" ca="1" si="567"/>
        <v>E min</v>
      </c>
      <c r="DW320" s="79" t="str">
        <f t="shared" ca="1" si="568"/>
        <v>F maj</v>
      </c>
      <c r="DX320" s="79" t="str">
        <f t="shared" ca="1" si="569"/>
        <v>G maj</v>
      </c>
      <c r="DY320" s="79" t="str">
        <f t="shared" ca="1" si="570"/>
        <v>A dim</v>
      </c>
      <c r="DZ320" s="80">
        <f t="shared" ca="1" si="571"/>
        <v>37.5</v>
      </c>
      <c r="EA320" s="78">
        <f t="shared" ca="1" si="572"/>
        <v>7</v>
      </c>
    </row>
    <row r="321" spans="1:131" ht="16.2" thickBot="1" x14ac:dyDescent="0.35">
      <c r="A321" s="289" t="str">
        <f t="shared" ca="1" si="540"/>
        <v/>
      </c>
      <c r="B321" s="312">
        <f t="shared" si="551"/>
        <v>313</v>
      </c>
      <c r="C321" s="313" t="s">
        <v>277</v>
      </c>
      <c r="D321" s="312" t="s">
        <v>74</v>
      </c>
      <c r="E321" s="312">
        <v>7</v>
      </c>
      <c r="F321" s="314">
        <v>2</v>
      </c>
      <c r="G321" s="314">
        <v>2</v>
      </c>
      <c r="H321" s="314">
        <v>1</v>
      </c>
      <c r="I321" s="314">
        <v>2</v>
      </c>
      <c r="J321" s="314">
        <v>1</v>
      </c>
      <c r="K321" s="314">
        <v>2</v>
      </c>
      <c r="L321" s="314">
        <v>2</v>
      </c>
      <c r="M321" s="314"/>
      <c r="N321" s="314">
        <f>SUM($F321:G321)</f>
        <v>4</v>
      </c>
      <c r="O321" s="314">
        <f>SUM($F321:H321)</f>
        <v>5</v>
      </c>
      <c r="P321" s="314">
        <f>SUM($F321:I321)</f>
        <v>7</v>
      </c>
      <c r="Q321" s="314">
        <f>SUM($F321:J321)</f>
        <v>8</v>
      </c>
      <c r="R321" s="314">
        <f>SUM($F321:K321)</f>
        <v>10</v>
      </c>
      <c r="S321" s="314">
        <f>SUM($F321:L321)</f>
        <v>12</v>
      </c>
      <c r="T321" s="314"/>
      <c r="U321" s="313"/>
      <c r="V321" s="312" t="str">
        <f t="shared" si="604"/>
        <v>E</v>
      </c>
      <c r="W321" s="312" t="str">
        <f t="shared" ca="1" si="605"/>
        <v>Gb</v>
      </c>
      <c r="X321" s="312" t="str">
        <f t="shared" ca="1" si="628"/>
        <v>Ab</v>
      </c>
      <c r="Y321" s="312" t="str">
        <f t="shared" ca="1" si="629"/>
        <v>A</v>
      </c>
      <c r="Z321" s="312" t="str">
        <f t="shared" ca="1" si="630"/>
        <v>B</v>
      </c>
      <c r="AA321" s="312" t="str">
        <f t="shared" ca="1" si="631"/>
        <v>C</v>
      </c>
      <c r="AB321" s="312" t="str">
        <f t="shared" ca="1" si="632"/>
        <v>D</v>
      </c>
      <c r="AC321" s="312"/>
      <c r="AD321" s="313">
        <f t="shared" si="612"/>
        <v>69</v>
      </c>
      <c r="AE321" s="313">
        <f t="shared" ca="1" si="548"/>
        <v>169</v>
      </c>
      <c r="AF321" s="313">
        <f t="shared" ca="1" si="549"/>
        <v>163</v>
      </c>
      <c r="AG321" s="313">
        <f t="shared" ca="1" si="597"/>
        <v>65</v>
      </c>
      <c r="AH321" s="313">
        <f t="shared" ca="1" si="598"/>
        <v>66</v>
      </c>
      <c r="AI321" s="313">
        <f t="shared" ca="1" si="599"/>
        <v>67</v>
      </c>
      <c r="AJ321" s="313">
        <f t="shared" ca="1" si="600"/>
        <v>68</v>
      </c>
      <c r="AK321" s="313"/>
      <c r="AL321" s="294" t="str">
        <f>_xlfn.CONCAT(V321," maj")</f>
        <v>E maj</v>
      </c>
      <c r="AM321" s="294" t="str">
        <f ca="1">_xlfn.CONCAT(W321," dim")</f>
        <v>Gb dim</v>
      </c>
      <c r="AN321" s="294" t="str">
        <f ca="1">_xlfn.CONCAT(X321," dim")</f>
        <v>Ab dim</v>
      </c>
      <c r="AO321" s="294" t="str">
        <f ca="1">_xlfn.CONCAT(Y321," min")</f>
        <v>A min</v>
      </c>
      <c r="AP321" s="294" t="str">
        <f ca="1">_xlfn.CONCAT(Z321," min")</f>
        <v>B min</v>
      </c>
      <c r="AQ321" s="294" t="str">
        <f ca="1">_xlfn.CONCAT(AA321," aug")</f>
        <v>C aug</v>
      </c>
      <c r="AR321" s="294" t="str">
        <f ca="1">_xlfn.CONCAT(AB321," maj")</f>
        <v>D maj</v>
      </c>
      <c r="AS321" s="294"/>
      <c r="AT321" s="294" t="str">
        <f t="shared" ca="1" si="633"/>
        <v/>
      </c>
      <c r="AU321" s="294" t="str">
        <f t="shared" ca="1" si="633"/>
        <v/>
      </c>
      <c r="AV321" s="294" t="str">
        <f t="shared" ca="1" si="633"/>
        <v/>
      </c>
      <c r="AW321" s="294" t="str">
        <f t="shared" ca="1" si="633"/>
        <v/>
      </c>
      <c r="AX321" s="294" t="str">
        <f t="shared" ca="1" si="633"/>
        <v/>
      </c>
      <c r="AY321" s="294" t="str">
        <f t="shared" ca="1" si="633"/>
        <v/>
      </c>
      <c r="AZ321" s="294" t="str">
        <f t="shared" ca="1" si="633"/>
        <v/>
      </c>
      <c r="BA321" s="294" t="str">
        <f t="shared" ca="1" si="633"/>
        <v/>
      </c>
      <c r="BB321" s="294" t="str">
        <f t="shared" ca="1" si="633"/>
        <v/>
      </c>
      <c r="BC321" s="294" t="str">
        <f t="shared" ca="1" si="633"/>
        <v/>
      </c>
      <c r="BD321" s="294" t="str">
        <f t="shared" ca="1" si="633"/>
        <v/>
      </c>
      <c r="BE321" s="294" t="str">
        <f t="shared" ca="1" si="633"/>
        <v/>
      </c>
      <c r="BF321" s="289">
        <f t="shared" ca="1" si="613"/>
        <v>0</v>
      </c>
      <c r="BG321" s="302">
        <f t="shared" ca="1" si="614"/>
        <v>0</v>
      </c>
      <c r="BH321" s="289" t="str">
        <f t="shared" ca="1" si="615"/>
        <v/>
      </c>
      <c r="BI321" s="289" t="str">
        <f t="shared" ca="1" si="616"/>
        <v/>
      </c>
      <c r="BJ321" s="289" t="str">
        <f t="shared" ca="1" si="617"/>
        <v/>
      </c>
      <c r="BK321" s="289" t="str">
        <f t="shared" ca="1" si="618"/>
        <v/>
      </c>
      <c r="BL321" s="289" t="str">
        <f t="shared" ca="1" si="619"/>
        <v/>
      </c>
      <c r="BM321" s="289" t="str">
        <f t="shared" ca="1" si="620"/>
        <v/>
      </c>
      <c r="BN321" s="289" t="str">
        <f t="shared" ca="1" si="621"/>
        <v/>
      </c>
      <c r="BO321" s="289" t="str">
        <f t="shared" ca="1" si="622"/>
        <v/>
      </c>
      <c r="BP321" s="275"/>
      <c r="BQ321" s="83">
        <f t="shared" ca="1" si="657"/>
        <v>7</v>
      </c>
      <c r="BR321" s="82">
        <f t="shared" ca="1" si="658"/>
        <v>69</v>
      </c>
      <c r="BS321" s="83">
        <f t="shared" ca="1" si="659"/>
        <v>559</v>
      </c>
      <c r="BT321" s="52" t="str">
        <f t="shared" ca="1" si="655"/>
        <v>A568</v>
      </c>
      <c r="BV321" s="52" t="str">
        <f t="shared" ca="1" si="656"/>
        <v>A569</v>
      </c>
      <c r="BW321" s="84">
        <f ca="1">VLOOKUP($BK$6,INDIRECT($BT321):$BP$861,2,FALSE)</f>
        <v>561</v>
      </c>
      <c r="BX321" s="79" t="str">
        <f t="shared" ca="1" si="635"/>
        <v>Balinese (or Pelog)</v>
      </c>
      <c r="BY321" s="78" t="str">
        <f t="shared" ca="1" si="636"/>
        <v>G</v>
      </c>
      <c r="BZ321" s="78" t="str">
        <f t="shared" ca="1" si="637"/>
        <v>G</v>
      </c>
      <c r="CA321" s="78" t="str">
        <f t="shared" ca="1" si="638"/>
        <v>Ab</v>
      </c>
      <c r="CB321" s="78" t="str">
        <f t="shared" ca="1" si="639"/>
        <v>Bb</v>
      </c>
      <c r="CC321" s="78" t="str">
        <f t="shared" ca="1" si="640"/>
        <v>D</v>
      </c>
      <c r="CD321" s="78" t="str">
        <f t="shared" ca="1" si="641"/>
        <v>Eb</v>
      </c>
      <c r="CE321" s="78" t="str">
        <f t="shared" ca="1" si="642"/>
        <v/>
      </c>
      <c r="CF321" s="78" t="str">
        <f t="shared" ca="1" si="643"/>
        <v/>
      </c>
      <c r="CG321" s="78" t="str">
        <f t="shared" ca="1" si="644"/>
        <v/>
      </c>
      <c r="CH321" s="79" t="str">
        <f t="shared" ca="1" si="645"/>
        <v>*Eb maj</v>
      </c>
      <c r="CI321" s="79" t="str">
        <f t="shared" ca="1" si="646"/>
        <v>*G sus b2</v>
      </c>
      <c r="CJ321" s="79" t="str">
        <f t="shared" ca="1" si="647"/>
        <v>Bb sus4/7</v>
      </c>
      <c r="CK321" s="79" t="str">
        <f t="shared" ca="1" si="648"/>
        <v>*G min</v>
      </c>
      <c r="CL321" s="79" t="str">
        <f t="shared" ca="1" si="649"/>
        <v>Eb sus4/M7</v>
      </c>
      <c r="CM321" s="79" t="str">
        <f t="shared" ca="1" si="650"/>
        <v/>
      </c>
      <c r="CN321" s="79" t="str">
        <f t="shared" ca="1" si="651"/>
        <v/>
      </c>
      <c r="CO321" s="79" t="str">
        <f t="shared" ca="1" si="652"/>
        <v/>
      </c>
      <c r="CP321" s="80">
        <f t="shared" ca="1" si="653"/>
        <v>40</v>
      </c>
      <c r="CQ321" s="78">
        <f t="shared" ca="1" si="654"/>
        <v>7</v>
      </c>
      <c r="DA321" s="81">
        <f t="shared" ca="1" si="576"/>
        <v>7</v>
      </c>
      <c r="DB321" s="82">
        <f t="shared" ca="1" si="577"/>
        <v>106</v>
      </c>
      <c r="DC321" s="83">
        <f t="shared" ca="1" si="578"/>
        <v>788</v>
      </c>
      <c r="DD321" s="52" t="str">
        <f t="shared" ca="1" si="573"/>
        <v>A797</v>
      </c>
      <c r="DF321" s="52" t="str">
        <f t="shared" ca="1" si="574"/>
        <v>A841</v>
      </c>
      <c r="DG321" s="84">
        <f ca="1">VLOOKUP($BK$6,INDIRECT($BT358):$BP$861,2,FALSE)</f>
        <v>833</v>
      </c>
      <c r="DH321" s="79" t="str">
        <f t="shared" ca="1" si="553"/>
        <v>Altered Country</v>
      </c>
      <c r="DI321" s="78" t="str">
        <f t="shared" ca="1" si="554"/>
        <v>B</v>
      </c>
      <c r="DJ321" s="78" t="str">
        <f t="shared" ca="1" si="555"/>
        <v>B</v>
      </c>
      <c r="DK321" s="78" t="str">
        <f t="shared" ca="1" si="556"/>
        <v>Db</v>
      </c>
      <c r="DL321" s="78" t="str">
        <f t="shared" ca="1" si="557"/>
        <v>D</v>
      </c>
      <c r="DM321" s="78" t="str">
        <f t="shared" ca="1" si="558"/>
        <v>Eb</v>
      </c>
      <c r="DN321" s="78" t="str">
        <f t="shared" ca="1" si="559"/>
        <v>Gb</v>
      </c>
      <c r="DO321" s="78" t="str">
        <f t="shared" ca="1" si="560"/>
        <v>G</v>
      </c>
      <c r="DP321" s="78" t="str">
        <f t="shared" ca="1" si="561"/>
        <v/>
      </c>
      <c r="DQ321" s="78" t="str">
        <f t="shared" ca="1" si="562"/>
        <v/>
      </c>
      <c r="DR321" s="79" t="str">
        <f t="shared" ca="1" si="563"/>
        <v>B min</v>
      </c>
      <c r="DS321" s="79" t="str">
        <f t="shared" ca="1" si="564"/>
        <v>*Eb7</v>
      </c>
      <c r="DT321" s="79" t="str">
        <f t="shared" ca="1" si="565"/>
        <v>*B min</v>
      </c>
      <c r="DU321" s="79" t="str">
        <f t="shared" ca="1" si="566"/>
        <v>Eb aug</v>
      </c>
      <c r="DV321" s="79" t="str">
        <f t="shared" ca="1" si="567"/>
        <v>*B min</v>
      </c>
      <c r="DW321" s="79" t="str">
        <f t="shared" ca="1" si="568"/>
        <v>*Eb7</v>
      </c>
      <c r="DX321" s="79" t="str">
        <f t="shared" ca="1" si="569"/>
        <v/>
      </c>
      <c r="DY321" s="79" t="str">
        <f t="shared" ca="1" si="570"/>
        <v/>
      </c>
      <c r="DZ321" s="80">
        <f t="shared" ca="1" si="571"/>
        <v>33.333333333333329</v>
      </c>
      <c r="EA321" s="78">
        <f t="shared" ca="1" si="572"/>
        <v>7</v>
      </c>
    </row>
    <row r="322" spans="1:131" ht="16.2" thickBot="1" x14ac:dyDescent="0.35">
      <c r="A322" s="289" t="str">
        <f t="shared" ca="1" si="540"/>
        <v/>
      </c>
      <c r="B322" s="312">
        <f t="shared" si="551"/>
        <v>314</v>
      </c>
      <c r="C322" s="313" t="s">
        <v>82</v>
      </c>
      <c r="D322" s="312" t="s">
        <v>74</v>
      </c>
      <c r="E322" s="312">
        <v>7</v>
      </c>
      <c r="F322" s="314">
        <v>2</v>
      </c>
      <c r="G322" s="314">
        <v>1</v>
      </c>
      <c r="H322" s="314">
        <v>2</v>
      </c>
      <c r="I322" s="314">
        <v>2</v>
      </c>
      <c r="J322" s="314">
        <v>1</v>
      </c>
      <c r="K322" s="314">
        <v>2</v>
      </c>
      <c r="L322" s="314">
        <v>2</v>
      </c>
      <c r="M322" s="314"/>
      <c r="N322" s="314">
        <f>SUM($F322:G322)</f>
        <v>3</v>
      </c>
      <c r="O322" s="314">
        <f>SUM($F322:H322)</f>
        <v>5</v>
      </c>
      <c r="P322" s="314">
        <f>SUM($F322:I322)</f>
        <v>7</v>
      </c>
      <c r="Q322" s="314">
        <f>SUM($F322:J322)</f>
        <v>8</v>
      </c>
      <c r="R322" s="314">
        <f>SUM($F322:K322)</f>
        <v>10</v>
      </c>
      <c r="S322" s="314">
        <f>SUM($F322:L322)</f>
        <v>12</v>
      </c>
      <c r="T322" s="314"/>
      <c r="U322" s="313"/>
      <c r="V322" s="312" t="str">
        <f t="shared" si="604"/>
        <v>E</v>
      </c>
      <c r="W322" s="312" t="str">
        <f t="shared" ca="1" si="605"/>
        <v>Gb</v>
      </c>
      <c r="X322" s="312" t="str">
        <f t="shared" ca="1" si="628"/>
        <v>G</v>
      </c>
      <c r="Y322" s="312" t="str">
        <f t="shared" ca="1" si="629"/>
        <v>A</v>
      </c>
      <c r="Z322" s="312" t="str">
        <f t="shared" ca="1" si="630"/>
        <v>B</v>
      </c>
      <c r="AA322" s="312" t="str">
        <f t="shared" ca="1" si="631"/>
        <v>C</v>
      </c>
      <c r="AB322" s="312" t="str">
        <f t="shared" ca="1" si="632"/>
        <v>D</v>
      </c>
      <c r="AC322" s="312"/>
      <c r="AD322" s="313">
        <f t="shared" si="612"/>
        <v>69</v>
      </c>
      <c r="AE322" s="313">
        <f t="shared" ca="1" si="548"/>
        <v>169</v>
      </c>
      <c r="AF322" s="313">
        <f t="shared" ca="1" si="549"/>
        <v>71</v>
      </c>
      <c r="AG322" s="313">
        <f t="shared" ca="1" si="597"/>
        <v>65</v>
      </c>
      <c r="AH322" s="313">
        <f t="shared" ca="1" si="598"/>
        <v>66</v>
      </c>
      <c r="AI322" s="313">
        <f t="shared" ca="1" si="599"/>
        <v>67</v>
      </c>
      <c r="AJ322" s="313">
        <f t="shared" ca="1" si="600"/>
        <v>68</v>
      </c>
      <c r="AK322" s="313"/>
      <c r="AL322" s="294" t="str">
        <f>_xlfn.CONCAT(V322," min")</f>
        <v>E min</v>
      </c>
      <c r="AM322" s="294" t="str">
        <f ca="1">_xlfn.CONCAT(W322," dim")</f>
        <v>Gb dim</v>
      </c>
      <c r="AN322" s="294" t="str">
        <f ca="1">_xlfn.CONCAT(X322," maj")</f>
        <v>G maj</v>
      </c>
      <c r="AO322" s="294" t="str">
        <f ca="1">_xlfn.CONCAT(Y322," min")</f>
        <v>A min</v>
      </c>
      <c r="AP322" s="294" t="str">
        <f ca="1">_xlfn.CONCAT(Z322," min")</f>
        <v>B min</v>
      </c>
      <c r="AQ322" s="294" t="str">
        <f ca="1">_xlfn.CONCAT(AA322," maj")</f>
        <v>C maj</v>
      </c>
      <c r="AR322" s="294" t="str">
        <f ca="1">_xlfn.CONCAT(AB322," maj")</f>
        <v>D maj</v>
      </c>
      <c r="AS322" s="294"/>
      <c r="AT322" s="294" t="str">
        <f t="shared" ca="1" si="633"/>
        <v/>
      </c>
      <c r="AU322" s="294" t="str">
        <f t="shared" ca="1" si="633"/>
        <v/>
      </c>
      <c r="AV322" s="294" t="str">
        <f t="shared" ca="1" si="633"/>
        <v/>
      </c>
      <c r="AW322" s="294" t="str">
        <f t="shared" ca="1" si="633"/>
        <v/>
      </c>
      <c r="AX322" s="294" t="str">
        <f t="shared" ca="1" si="633"/>
        <v/>
      </c>
      <c r="AY322" s="294" t="str">
        <f t="shared" ca="1" si="633"/>
        <v/>
      </c>
      <c r="AZ322" s="294" t="str">
        <f t="shared" ca="1" si="633"/>
        <v/>
      </c>
      <c r="BA322" s="294">
        <f t="shared" ca="1" si="633"/>
        <v>1</v>
      </c>
      <c r="BB322" s="294" t="str">
        <f t="shared" ca="1" si="633"/>
        <v/>
      </c>
      <c r="BC322" s="294" t="str">
        <f t="shared" ca="1" si="633"/>
        <v/>
      </c>
      <c r="BD322" s="294" t="str">
        <f t="shared" ca="1" si="633"/>
        <v/>
      </c>
      <c r="BE322" s="294" t="str">
        <f t="shared" ca="1" si="633"/>
        <v/>
      </c>
      <c r="BF322" s="289">
        <f t="shared" ca="1" si="613"/>
        <v>1</v>
      </c>
      <c r="BG322" s="302">
        <f t="shared" ca="1" si="614"/>
        <v>14.285714285714285</v>
      </c>
      <c r="BH322" s="289" t="str">
        <f t="shared" ca="1" si="615"/>
        <v/>
      </c>
      <c r="BI322" s="289" t="str">
        <f t="shared" ca="1" si="616"/>
        <v/>
      </c>
      <c r="BJ322" s="289" t="str">
        <f t="shared" ca="1" si="617"/>
        <v/>
      </c>
      <c r="BK322" s="289" t="str">
        <f t="shared" ca="1" si="618"/>
        <v/>
      </c>
      <c r="BL322" s="289" t="str">
        <f t="shared" ca="1" si="619"/>
        <v/>
      </c>
      <c r="BM322" s="289" t="str">
        <f t="shared" ca="1" si="620"/>
        <v/>
      </c>
      <c r="BN322" s="289" t="str">
        <f t="shared" ca="1" si="621"/>
        <v/>
      </c>
      <c r="BO322" s="289" t="str">
        <f t="shared" ca="1" si="622"/>
        <v/>
      </c>
      <c r="BP322" s="275"/>
      <c r="BQ322" s="83">
        <f t="shared" ca="1" si="657"/>
        <v>7</v>
      </c>
      <c r="BR322" s="82">
        <f t="shared" ca="1" si="658"/>
        <v>70</v>
      </c>
      <c r="BS322" s="83">
        <f t="shared" ca="1" si="659"/>
        <v>561</v>
      </c>
      <c r="BT322" s="52" t="str">
        <f t="shared" ca="1" si="655"/>
        <v>A570</v>
      </c>
      <c r="BV322" s="52" t="str">
        <f t="shared" ca="1" si="656"/>
        <v>A571</v>
      </c>
      <c r="BW322" s="84">
        <f ca="1">VLOOKUP($BK$6,INDIRECT($BT322):$BP$861,2,FALSE)</f>
        <v>563</v>
      </c>
      <c r="BX322" s="79" t="str">
        <f t="shared" ca="1" si="635"/>
        <v>Egyptian</v>
      </c>
      <c r="BY322" s="78" t="str">
        <f t="shared" ca="1" si="636"/>
        <v>G</v>
      </c>
      <c r="BZ322" s="78" t="str">
        <f t="shared" ca="1" si="637"/>
        <v>G</v>
      </c>
      <c r="CA322" s="78" t="str">
        <f t="shared" ca="1" si="638"/>
        <v>A</v>
      </c>
      <c r="CB322" s="78" t="str">
        <f t="shared" ca="1" si="639"/>
        <v>C</v>
      </c>
      <c r="CC322" s="78" t="str">
        <f t="shared" ca="1" si="640"/>
        <v>D</v>
      </c>
      <c r="CD322" s="78" t="str">
        <f t="shared" ca="1" si="641"/>
        <v>F</v>
      </c>
      <c r="CE322" s="78" t="str">
        <f t="shared" ca="1" si="642"/>
        <v/>
      </c>
      <c r="CF322" s="78" t="str">
        <f t="shared" ca="1" si="643"/>
        <v/>
      </c>
      <c r="CG322" s="78" t="str">
        <f t="shared" ca="1" si="644"/>
        <v/>
      </c>
      <c r="CH322" s="79" t="str">
        <f t="shared" ca="1" si="645"/>
        <v>G sus4/7</v>
      </c>
      <c r="CI322" s="79" t="str">
        <f t="shared" ca="1" si="646"/>
        <v>A sus4/7</v>
      </c>
      <c r="CJ322" s="79" t="str">
        <f t="shared" ca="1" si="647"/>
        <v>C sus4</v>
      </c>
      <c r="CK322" s="79" t="str">
        <f t="shared" ca="1" si="648"/>
        <v>D sus4/7</v>
      </c>
      <c r="CL322" s="79" t="str">
        <f t="shared" ca="1" si="649"/>
        <v>*D min</v>
      </c>
      <c r="CM322" s="79" t="str">
        <f t="shared" ca="1" si="650"/>
        <v/>
      </c>
      <c r="CN322" s="79" t="str">
        <f t="shared" ca="1" si="651"/>
        <v/>
      </c>
      <c r="CO322" s="79" t="str">
        <f t="shared" ca="1" si="652"/>
        <v/>
      </c>
      <c r="CP322" s="80">
        <f t="shared" ca="1" si="653"/>
        <v>40</v>
      </c>
      <c r="CQ322" s="78">
        <f t="shared" ca="1" si="654"/>
        <v>7</v>
      </c>
      <c r="DA322" s="81">
        <f t="shared" ca="1" si="576"/>
        <v>7</v>
      </c>
      <c r="DB322" s="82">
        <f t="shared" ca="1" si="577"/>
        <v>107</v>
      </c>
      <c r="DC322" s="83">
        <f t="shared" ca="1" si="578"/>
        <v>833</v>
      </c>
      <c r="DD322" s="52" t="str">
        <f t="shared" ca="1" si="573"/>
        <v>A842</v>
      </c>
      <c r="DF322" s="52" t="str">
        <f t="shared" ca="1" si="574"/>
        <v>A842</v>
      </c>
      <c r="DG322" s="84">
        <f ca="1">VLOOKUP($BK$6,INDIRECT($BT359):$BP$861,2,FALSE)</f>
        <v>834</v>
      </c>
      <c r="DH322" s="79" t="str">
        <f t="shared" ca="1" si="553"/>
        <v xml:space="preserve"> Augmented</v>
      </c>
      <c r="DI322" s="78" t="str">
        <f t="shared" ca="1" si="554"/>
        <v>B</v>
      </c>
      <c r="DJ322" s="78" t="str">
        <f t="shared" ca="1" si="555"/>
        <v>B</v>
      </c>
      <c r="DK322" s="78" t="str">
        <f t="shared" ca="1" si="556"/>
        <v>D</v>
      </c>
      <c r="DL322" s="78" t="str">
        <f t="shared" ca="1" si="557"/>
        <v>Eb</v>
      </c>
      <c r="DM322" s="78" t="str">
        <f t="shared" ca="1" si="558"/>
        <v>Gb</v>
      </c>
      <c r="DN322" s="78" t="str">
        <f t="shared" ca="1" si="559"/>
        <v>G</v>
      </c>
      <c r="DO322" s="78" t="str">
        <f t="shared" ca="1" si="560"/>
        <v>Bb</v>
      </c>
      <c r="DP322" s="78" t="str">
        <f t="shared" ca="1" si="561"/>
        <v/>
      </c>
      <c r="DQ322" s="78" t="str">
        <f t="shared" ca="1" si="562"/>
        <v/>
      </c>
      <c r="DR322" s="79" t="str">
        <f t="shared" ca="1" si="563"/>
        <v>B aug</v>
      </c>
      <c r="DS322" s="79" t="str">
        <f t="shared" ca="1" si="564"/>
        <v>D aug</v>
      </c>
      <c r="DT322" s="79" t="str">
        <f t="shared" ca="1" si="565"/>
        <v>Eb aug</v>
      </c>
      <c r="DU322" s="79" t="str">
        <f t="shared" ca="1" si="566"/>
        <v>Gb aug</v>
      </c>
      <c r="DV322" s="79" t="str">
        <f t="shared" ca="1" si="567"/>
        <v>G aug</v>
      </c>
      <c r="DW322" s="79" t="str">
        <f t="shared" ca="1" si="568"/>
        <v>Bb aug</v>
      </c>
      <c r="DX322" s="79" t="str">
        <f t="shared" ca="1" si="569"/>
        <v/>
      </c>
      <c r="DY322" s="79" t="str">
        <f t="shared" ca="1" si="570"/>
        <v/>
      </c>
      <c r="DZ322" s="80">
        <f t="shared" ca="1" si="571"/>
        <v>33.333333333333329</v>
      </c>
      <c r="EA322" s="78">
        <f t="shared" ca="1" si="572"/>
        <v>7</v>
      </c>
    </row>
    <row r="323" spans="1:131" ht="16.2" thickBot="1" x14ac:dyDescent="0.35">
      <c r="A323" s="289" t="str">
        <f t="shared" ca="1" si="540"/>
        <v/>
      </c>
      <c r="B323" s="312">
        <f t="shared" si="551"/>
        <v>315</v>
      </c>
      <c r="C323" s="313" t="s">
        <v>29</v>
      </c>
      <c r="D323" s="312" t="s">
        <v>74</v>
      </c>
      <c r="E323" s="312">
        <v>7</v>
      </c>
      <c r="F323" s="314">
        <v>1</v>
      </c>
      <c r="G323" s="314">
        <v>2</v>
      </c>
      <c r="H323" s="314">
        <v>2</v>
      </c>
      <c r="I323" s="314">
        <v>1</v>
      </c>
      <c r="J323" s="314">
        <v>2</v>
      </c>
      <c r="K323" s="314">
        <v>2</v>
      </c>
      <c r="L323" s="314">
        <v>2</v>
      </c>
      <c r="M323" s="314"/>
      <c r="N323" s="314">
        <f>SUM($F323:G323)</f>
        <v>3</v>
      </c>
      <c r="O323" s="314">
        <f>SUM($F323:H323)</f>
        <v>5</v>
      </c>
      <c r="P323" s="314">
        <f>SUM($F323:I323)</f>
        <v>6</v>
      </c>
      <c r="Q323" s="314">
        <f>SUM($F323:J323)</f>
        <v>8</v>
      </c>
      <c r="R323" s="314">
        <f>SUM($F323:K323)</f>
        <v>10</v>
      </c>
      <c r="S323" s="314">
        <f>SUM($F323:L323)</f>
        <v>12</v>
      </c>
      <c r="T323" s="314"/>
      <c r="U323" s="313"/>
      <c r="V323" s="312" t="str">
        <f t="shared" si="604"/>
        <v>E</v>
      </c>
      <c r="W323" s="312" t="str">
        <f t="shared" ca="1" si="605"/>
        <v>F</v>
      </c>
      <c r="X323" s="312" t="str">
        <f t="shared" ca="1" si="628"/>
        <v>G</v>
      </c>
      <c r="Y323" s="312" t="str">
        <f t="shared" ca="1" si="629"/>
        <v>A</v>
      </c>
      <c r="Z323" s="312" t="str">
        <f t="shared" ca="1" si="630"/>
        <v>Bb</v>
      </c>
      <c r="AA323" s="312" t="str">
        <f t="shared" ca="1" si="631"/>
        <v>C</v>
      </c>
      <c r="AB323" s="312" t="str">
        <f t="shared" ca="1" si="632"/>
        <v>D</v>
      </c>
      <c r="AC323" s="312"/>
      <c r="AD323" s="313">
        <f t="shared" si="612"/>
        <v>69</v>
      </c>
      <c r="AE323" s="313">
        <f t="shared" ca="1" si="548"/>
        <v>70</v>
      </c>
      <c r="AF323" s="313">
        <f t="shared" ca="1" si="549"/>
        <v>71</v>
      </c>
      <c r="AG323" s="313">
        <f t="shared" ca="1" si="597"/>
        <v>65</v>
      </c>
      <c r="AH323" s="313">
        <f t="shared" ca="1" si="598"/>
        <v>164</v>
      </c>
      <c r="AI323" s="313">
        <f t="shared" ca="1" si="599"/>
        <v>67</v>
      </c>
      <c r="AJ323" s="313">
        <f t="shared" ca="1" si="600"/>
        <v>68</v>
      </c>
      <c r="AK323" s="313"/>
      <c r="AL323" s="294" t="str">
        <f t="shared" ref="AL323:AL328" si="660">_xlfn.CONCAT(V323," dim")</f>
        <v>E dim</v>
      </c>
      <c r="AM323" s="294" t="str">
        <f ca="1">_xlfn.CONCAT(W323," maj")</f>
        <v>F maj</v>
      </c>
      <c r="AN323" s="294" t="str">
        <f ca="1">_xlfn.CONCAT(X323," min")</f>
        <v>G min</v>
      </c>
      <c r="AO323" s="294" t="str">
        <f ca="1">_xlfn.CONCAT(Y323," min")</f>
        <v>A min</v>
      </c>
      <c r="AP323" s="294" t="str">
        <f ca="1">_xlfn.CONCAT(Z323," maj")</f>
        <v>Bb maj</v>
      </c>
      <c r="AQ323" s="294" t="str">
        <f ca="1">_xlfn.CONCAT(AA323," maj")</f>
        <v>C maj</v>
      </c>
      <c r="AR323" s="294" t="str">
        <f ca="1">_xlfn.CONCAT(AB323," min")</f>
        <v>D min</v>
      </c>
      <c r="AS323" s="294"/>
      <c r="AT323" s="294" t="str">
        <f t="shared" ca="1" si="633"/>
        <v/>
      </c>
      <c r="AU323" s="294" t="str">
        <f t="shared" ca="1" si="633"/>
        <v/>
      </c>
      <c r="AV323" s="294" t="str">
        <f t="shared" ca="1" si="633"/>
        <v/>
      </c>
      <c r="AW323" s="294" t="str">
        <f t="shared" ca="1" si="633"/>
        <v/>
      </c>
      <c r="AX323" s="294" t="str">
        <f t="shared" ca="1" si="633"/>
        <v/>
      </c>
      <c r="AY323" s="294">
        <f t="shared" ca="1" si="633"/>
        <v>1</v>
      </c>
      <c r="AZ323" s="294" t="str">
        <f t="shared" ca="1" si="633"/>
        <v/>
      </c>
      <c r="BA323" s="294">
        <f t="shared" ca="1" si="633"/>
        <v>1</v>
      </c>
      <c r="BB323" s="294" t="str">
        <f t="shared" ca="1" si="633"/>
        <v/>
      </c>
      <c r="BC323" s="294" t="str">
        <f t="shared" ca="1" si="633"/>
        <v/>
      </c>
      <c r="BD323" s="294" t="str">
        <f t="shared" ca="1" si="633"/>
        <v/>
      </c>
      <c r="BE323" s="294" t="str">
        <f t="shared" ca="1" si="633"/>
        <v/>
      </c>
      <c r="BF323" s="289">
        <f t="shared" ca="1" si="613"/>
        <v>2</v>
      </c>
      <c r="BG323" s="302">
        <f t="shared" ca="1" si="614"/>
        <v>28.571428571428569</v>
      </c>
      <c r="BH323" s="289" t="str">
        <f t="shared" ca="1" si="615"/>
        <v/>
      </c>
      <c r="BI323" s="289" t="str">
        <f t="shared" ca="1" si="616"/>
        <v/>
      </c>
      <c r="BJ323" s="289" t="str">
        <f t="shared" ca="1" si="617"/>
        <v/>
      </c>
      <c r="BK323" s="289" t="str">
        <f t="shared" ca="1" si="618"/>
        <v/>
      </c>
      <c r="BL323" s="289" t="str">
        <f t="shared" ca="1" si="619"/>
        <v/>
      </c>
      <c r="BM323" s="289" t="str">
        <f t="shared" ca="1" si="620"/>
        <v/>
      </c>
      <c r="BN323" s="289" t="str">
        <f t="shared" ca="1" si="621"/>
        <v/>
      </c>
      <c r="BO323" s="289" t="str">
        <f t="shared" ca="1" si="622"/>
        <v/>
      </c>
      <c r="BP323" s="275"/>
      <c r="BQ323" s="83">
        <f t="shared" ca="1" si="657"/>
        <v>7</v>
      </c>
      <c r="BR323" s="82">
        <f t="shared" ca="1" si="658"/>
        <v>71</v>
      </c>
      <c r="BS323" s="83">
        <f t="shared" ca="1" si="659"/>
        <v>563</v>
      </c>
      <c r="BT323" s="52" t="str">
        <f t="shared" ca="1" si="655"/>
        <v>A572</v>
      </c>
      <c r="BV323" s="52" t="str">
        <f t="shared" ca="1" si="656"/>
        <v>A572</v>
      </c>
      <c r="BW323" s="84">
        <f ca="1">VLOOKUP($BK$6,INDIRECT($BT323):$BP$861,2,FALSE)</f>
        <v>564</v>
      </c>
      <c r="BX323" s="79" t="str">
        <f t="shared" ca="1" si="635"/>
        <v>Hirajoshi</v>
      </c>
      <c r="BY323" s="78" t="str">
        <f t="shared" ca="1" si="636"/>
        <v>G</v>
      </c>
      <c r="BZ323" s="78" t="str">
        <f t="shared" ca="1" si="637"/>
        <v>G</v>
      </c>
      <c r="CA323" s="78" t="str">
        <f t="shared" ca="1" si="638"/>
        <v>A</v>
      </c>
      <c r="CB323" s="78" t="str">
        <f t="shared" ca="1" si="639"/>
        <v>Bb</v>
      </c>
      <c r="CC323" s="78" t="str">
        <f t="shared" ca="1" si="640"/>
        <v>D</v>
      </c>
      <c r="CD323" s="78" t="str">
        <f t="shared" ca="1" si="641"/>
        <v>Eb</v>
      </c>
      <c r="CE323" s="78" t="str">
        <f t="shared" ca="1" si="642"/>
        <v/>
      </c>
      <c r="CF323" s="78" t="str">
        <f t="shared" ca="1" si="643"/>
        <v/>
      </c>
      <c r="CG323" s="78" t="str">
        <f t="shared" ca="1" si="644"/>
        <v/>
      </c>
      <c r="CH323" s="79" t="str">
        <f t="shared" ca="1" si="645"/>
        <v>*Eb maj</v>
      </c>
      <c r="CI323" s="79" t="str">
        <f t="shared" ca="1" si="646"/>
        <v>A sus4/7</v>
      </c>
      <c r="CJ323" s="79" t="str">
        <f t="shared" ca="1" si="647"/>
        <v>Bb sus4/M7</v>
      </c>
      <c r="CK323" s="79" t="str">
        <f t="shared" ca="1" si="648"/>
        <v>*G min</v>
      </c>
      <c r="CL323" s="79" t="str">
        <f t="shared" ca="1" si="649"/>
        <v>Eb sus4/7</v>
      </c>
      <c r="CM323" s="79" t="str">
        <f t="shared" ca="1" si="650"/>
        <v/>
      </c>
      <c r="CN323" s="79" t="str">
        <f t="shared" ca="1" si="651"/>
        <v/>
      </c>
      <c r="CO323" s="79" t="str">
        <f t="shared" ca="1" si="652"/>
        <v/>
      </c>
      <c r="CP323" s="80">
        <f t="shared" ca="1" si="653"/>
        <v>40</v>
      </c>
      <c r="CQ323" s="78">
        <f t="shared" ca="1" si="654"/>
        <v>7</v>
      </c>
      <c r="DA323" s="81">
        <f t="shared" ca="1" si="576"/>
        <v>7</v>
      </c>
      <c r="DB323" s="82">
        <f t="shared" ca="1" si="577"/>
        <v>108</v>
      </c>
      <c r="DC323" s="83">
        <f t="shared" ca="1" si="578"/>
        <v>834</v>
      </c>
      <c r="DD323" s="52" t="str">
        <f t="shared" ca="1" si="573"/>
        <v>A843</v>
      </c>
      <c r="DF323" s="52" t="str">
        <f t="shared" ca="1" si="574"/>
        <v>A843</v>
      </c>
      <c r="DG323" s="84">
        <f ca="1">VLOOKUP($BK$6,INDIRECT($BT360):$BP$861,2,FALSE)</f>
        <v>835</v>
      </c>
      <c r="DH323" s="79" t="str">
        <f t="shared" ca="1" si="553"/>
        <v>6 Tone Symmetrical</v>
      </c>
      <c r="DI323" s="78" t="str">
        <f t="shared" ca="1" si="554"/>
        <v>B</v>
      </c>
      <c r="DJ323" s="78" t="str">
        <f t="shared" ca="1" si="555"/>
        <v>B</v>
      </c>
      <c r="DK323" s="78" t="str">
        <f t="shared" ca="1" si="556"/>
        <v>C</v>
      </c>
      <c r="DL323" s="78" t="str">
        <f t="shared" ca="1" si="557"/>
        <v>Eb</v>
      </c>
      <c r="DM323" s="78" t="str">
        <f t="shared" ca="1" si="558"/>
        <v>E</v>
      </c>
      <c r="DN323" s="78" t="str">
        <f t="shared" ca="1" si="559"/>
        <v>G</v>
      </c>
      <c r="DO323" s="78" t="str">
        <f t="shared" ca="1" si="560"/>
        <v>Ab</v>
      </c>
      <c r="DP323" s="78" t="str">
        <f t="shared" ca="1" si="561"/>
        <v/>
      </c>
      <c r="DQ323" s="78" t="str">
        <f t="shared" ca="1" si="562"/>
        <v/>
      </c>
      <c r="DR323" s="79" t="str">
        <f t="shared" ca="1" si="563"/>
        <v>B aug</v>
      </c>
      <c r="DS323" s="79" t="str">
        <f t="shared" ca="1" si="564"/>
        <v>C aug</v>
      </c>
      <c r="DT323" s="79" t="str">
        <f t="shared" ca="1" si="565"/>
        <v>Eb aug</v>
      </c>
      <c r="DU323" s="79" t="str">
        <f t="shared" ca="1" si="566"/>
        <v>E aug</v>
      </c>
      <c r="DV323" s="79" t="str">
        <f t="shared" ca="1" si="567"/>
        <v>G aug</v>
      </c>
      <c r="DW323" s="79" t="str">
        <f t="shared" ca="1" si="568"/>
        <v>Ab aug</v>
      </c>
      <c r="DX323" s="79" t="str">
        <f t="shared" ca="1" si="569"/>
        <v/>
      </c>
      <c r="DY323" s="79" t="str">
        <f t="shared" ca="1" si="570"/>
        <v/>
      </c>
      <c r="DZ323" s="80">
        <f t="shared" ca="1" si="571"/>
        <v>33.333333333333329</v>
      </c>
      <c r="EA323" s="78">
        <f t="shared" ca="1" si="572"/>
        <v>7</v>
      </c>
    </row>
    <row r="324" spans="1:131" ht="16.2" thickBot="1" x14ac:dyDescent="0.35">
      <c r="A324" s="289" t="str">
        <f t="shared" ca="1" si="540"/>
        <v/>
      </c>
      <c r="B324" s="312">
        <f t="shared" si="551"/>
        <v>316</v>
      </c>
      <c r="C324" s="313" t="s">
        <v>278</v>
      </c>
      <c r="D324" s="312" t="s">
        <v>74</v>
      </c>
      <c r="E324" s="312">
        <v>7</v>
      </c>
      <c r="F324" s="314">
        <v>2</v>
      </c>
      <c r="G324" s="314">
        <v>1</v>
      </c>
      <c r="H324" s="314">
        <v>2</v>
      </c>
      <c r="I324" s="314">
        <v>1</v>
      </c>
      <c r="J324" s="314">
        <v>2</v>
      </c>
      <c r="K324" s="314">
        <v>2</v>
      </c>
      <c r="L324" s="314">
        <v>2</v>
      </c>
      <c r="M324" s="314"/>
      <c r="N324" s="314">
        <f>SUM($F324:G324)</f>
        <v>3</v>
      </c>
      <c r="O324" s="314">
        <f>SUM($F324:H324)</f>
        <v>5</v>
      </c>
      <c r="P324" s="314">
        <f>SUM($F324:I324)</f>
        <v>6</v>
      </c>
      <c r="Q324" s="314">
        <f>SUM($F324:J324)</f>
        <v>8</v>
      </c>
      <c r="R324" s="314">
        <f>SUM($F324:K324)</f>
        <v>10</v>
      </c>
      <c r="S324" s="314">
        <f>SUM($F324:L324)</f>
        <v>12</v>
      </c>
      <c r="T324" s="314"/>
      <c r="U324" s="313"/>
      <c r="V324" s="312" t="str">
        <f t="shared" si="604"/>
        <v>E</v>
      </c>
      <c r="W324" s="312" t="str">
        <f t="shared" ca="1" si="605"/>
        <v>Gb</v>
      </c>
      <c r="X324" s="312" t="str">
        <f t="shared" ca="1" si="628"/>
        <v>G</v>
      </c>
      <c r="Y324" s="312" t="str">
        <f t="shared" ca="1" si="629"/>
        <v>A</v>
      </c>
      <c r="Z324" s="312" t="str">
        <f t="shared" ca="1" si="630"/>
        <v>Bb</v>
      </c>
      <c r="AA324" s="312" t="str">
        <f t="shared" ca="1" si="631"/>
        <v>C</v>
      </c>
      <c r="AB324" s="312" t="str">
        <f t="shared" ca="1" si="632"/>
        <v>D</v>
      </c>
      <c r="AC324" s="312"/>
      <c r="AD324" s="313">
        <f t="shared" si="612"/>
        <v>69</v>
      </c>
      <c r="AE324" s="313">
        <f t="shared" ca="1" si="548"/>
        <v>169</v>
      </c>
      <c r="AF324" s="313">
        <f t="shared" ca="1" si="549"/>
        <v>71</v>
      </c>
      <c r="AG324" s="313">
        <f t="shared" ca="1" si="597"/>
        <v>65</v>
      </c>
      <c r="AH324" s="313">
        <f t="shared" ca="1" si="598"/>
        <v>164</v>
      </c>
      <c r="AI324" s="313">
        <f t="shared" ca="1" si="599"/>
        <v>67</v>
      </c>
      <c r="AJ324" s="313">
        <f t="shared" ca="1" si="600"/>
        <v>68</v>
      </c>
      <c r="AK324" s="313"/>
      <c r="AL324" s="294" t="str">
        <f t="shared" si="660"/>
        <v>E dim</v>
      </c>
      <c r="AM324" s="294" t="str">
        <f ca="1">_xlfn.CONCAT(W324," dim")</f>
        <v>Gb dim</v>
      </c>
      <c r="AN324" s="294" t="str">
        <f ca="1">_xlfn.CONCAT(X324," min")</f>
        <v>G min</v>
      </c>
      <c r="AO324" s="294" t="str">
        <f ca="1">_xlfn.CONCAT(Y324," min")</f>
        <v>A min</v>
      </c>
      <c r="AP324" s="294" t="str">
        <f ca="1">_xlfn.CONCAT(Z324," aug")</f>
        <v>Bb aug</v>
      </c>
      <c r="AQ324" s="294" t="str">
        <f ca="1">_xlfn.CONCAT(AA324," maj")</f>
        <v>C maj</v>
      </c>
      <c r="AR324" s="294" t="str">
        <f ca="1">_xlfn.CONCAT(AB324," maj")</f>
        <v>D maj</v>
      </c>
      <c r="AS324" s="294"/>
      <c r="AT324" s="294" t="str">
        <f t="shared" ca="1" si="633"/>
        <v/>
      </c>
      <c r="AU324" s="294" t="str">
        <f t="shared" ca="1" si="633"/>
        <v/>
      </c>
      <c r="AV324" s="294" t="str">
        <f t="shared" ca="1" si="633"/>
        <v/>
      </c>
      <c r="AW324" s="294" t="str">
        <f t="shared" ca="1" si="633"/>
        <v/>
      </c>
      <c r="AX324" s="294" t="str">
        <f t="shared" ca="1" si="633"/>
        <v/>
      </c>
      <c r="AY324" s="294" t="str">
        <f t="shared" ca="1" si="633"/>
        <v/>
      </c>
      <c r="AZ324" s="294" t="str">
        <f t="shared" ca="1" si="633"/>
        <v/>
      </c>
      <c r="BA324" s="294">
        <f t="shared" ca="1" si="633"/>
        <v>1</v>
      </c>
      <c r="BB324" s="294" t="str">
        <f t="shared" ca="1" si="633"/>
        <v/>
      </c>
      <c r="BC324" s="294" t="str">
        <f t="shared" ca="1" si="633"/>
        <v/>
      </c>
      <c r="BD324" s="294" t="str">
        <f t="shared" ca="1" si="633"/>
        <v/>
      </c>
      <c r="BE324" s="294" t="str">
        <f t="shared" ca="1" si="633"/>
        <v/>
      </c>
      <c r="BF324" s="289">
        <f t="shared" ca="1" si="613"/>
        <v>1</v>
      </c>
      <c r="BG324" s="302">
        <f t="shared" ca="1" si="614"/>
        <v>14.285714285714285</v>
      </c>
      <c r="BH324" s="289" t="str">
        <f t="shared" ca="1" si="615"/>
        <v/>
      </c>
      <c r="BI324" s="289" t="str">
        <f t="shared" ca="1" si="616"/>
        <v/>
      </c>
      <c r="BJ324" s="289" t="str">
        <f t="shared" ca="1" si="617"/>
        <v/>
      </c>
      <c r="BK324" s="289" t="str">
        <f t="shared" ca="1" si="618"/>
        <v/>
      </c>
      <c r="BL324" s="289" t="str">
        <f t="shared" ca="1" si="619"/>
        <v/>
      </c>
      <c r="BM324" s="289" t="str">
        <f t="shared" ca="1" si="620"/>
        <v/>
      </c>
      <c r="BN324" s="289" t="str">
        <f t="shared" ca="1" si="621"/>
        <v/>
      </c>
      <c r="BO324" s="289" t="str">
        <f t="shared" ca="1" si="622"/>
        <v/>
      </c>
      <c r="BP324" s="275"/>
      <c r="BQ324" s="83">
        <f t="shared" ca="1" si="657"/>
        <v>7</v>
      </c>
      <c r="BR324" s="82">
        <f t="shared" ca="1" si="658"/>
        <v>72</v>
      </c>
      <c r="BS324" s="83">
        <f t="shared" ca="1" si="659"/>
        <v>564</v>
      </c>
      <c r="BT324" s="52" t="str">
        <f t="shared" ca="1" si="655"/>
        <v>A573</v>
      </c>
      <c r="BV324" s="52" t="str">
        <f t="shared" ca="1" si="656"/>
        <v>A573</v>
      </c>
      <c r="BW324" s="84">
        <f ca="1">VLOOKUP($BK$6,INDIRECT($BT324):$BP$861,2,FALSE)</f>
        <v>565</v>
      </c>
      <c r="BX324" s="79" t="str">
        <f t="shared" ca="1" si="635"/>
        <v>Indian</v>
      </c>
      <c r="BY324" s="78" t="str">
        <f t="shared" ca="1" si="636"/>
        <v>G</v>
      </c>
      <c r="BZ324" s="78" t="str">
        <f t="shared" ca="1" si="637"/>
        <v>G</v>
      </c>
      <c r="CA324" s="78" t="str">
        <f t="shared" ca="1" si="638"/>
        <v>B</v>
      </c>
      <c r="CB324" s="78" t="str">
        <f t="shared" ca="1" si="639"/>
        <v>C</v>
      </c>
      <c r="CC324" s="78" t="str">
        <f t="shared" ca="1" si="640"/>
        <v>D</v>
      </c>
      <c r="CD324" s="78" t="str">
        <f t="shared" ca="1" si="641"/>
        <v>F</v>
      </c>
      <c r="CE324" s="78" t="str">
        <f t="shared" ca="1" si="642"/>
        <v/>
      </c>
      <c r="CF324" s="78" t="str">
        <f t="shared" ca="1" si="643"/>
        <v/>
      </c>
      <c r="CG324" s="78" t="str">
        <f t="shared" ca="1" si="644"/>
        <v/>
      </c>
      <c r="CH324" s="79" t="str">
        <f t="shared" ca="1" si="645"/>
        <v>G sus4/7</v>
      </c>
      <c r="CI324" s="79" t="str">
        <f t="shared" ca="1" si="646"/>
        <v>*G maj</v>
      </c>
      <c r="CJ324" s="79" t="str">
        <f t="shared" ca="1" si="647"/>
        <v>C sus4/M7</v>
      </c>
      <c r="CK324" s="79" t="str">
        <f t="shared" ca="1" si="648"/>
        <v>D sus4/7</v>
      </c>
      <c r="CL324" s="79" t="str">
        <f t="shared" ca="1" si="649"/>
        <v>*B dim</v>
      </c>
      <c r="CM324" s="79" t="str">
        <f t="shared" ca="1" si="650"/>
        <v/>
      </c>
      <c r="CN324" s="79" t="str">
        <f t="shared" ca="1" si="651"/>
        <v/>
      </c>
      <c r="CO324" s="79" t="str">
        <f t="shared" ca="1" si="652"/>
        <v/>
      </c>
      <c r="CP324" s="80">
        <f t="shared" ca="1" si="653"/>
        <v>40</v>
      </c>
      <c r="CQ324" s="78">
        <f t="shared" ca="1" si="654"/>
        <v>7</v>
      </c>
      <c r="DA324" s="81">
        <f t="shared" ca="1" si="576"/>
        <v>7</v>
      </c>
      <c r="DB324" s="82">
        <f t="shared" ca="1" si="577"/>
        <v>109</v>
      </c>
      <c r="DC324" s="83">
        <f t="shared" ca="1" si="578"/>
        <v>835</v>
      </c>
      <c r="DD324" s="52" t="str">
        <f t="shared" ca="1" si="573"/>
        <v>A844</v>
      </c>
      <c r="DF324" s="52" t="str">
        <f t="shared" ca="1" si="574"/>
        <v>A846</v>
      </c>
      <c r="DG324" s="84">
        <f ca="1">VLOOKUP($BK$6,INDIRECT($BT361):$BP$861,2,FALSE)</f>
        <v>838</v>
      </c>
      <c r="DH324" s="79" t="str">
        <f t="shared" ca="1" si="553"/>
        <v>Prometheus</v>
      </c>
      <c r="DI324" s="78" t="str">
        <f t="shared" ca="1" si="554"/>
        <v>B</v>
      </c>
      <c r="DJ324" s="78" t="str">
        <f t="shared" ca="1" si="555"/>
        <v>B</v>
      </c>
      <c r="DK324" s="78" t="str">
        <f t="shared" ca="1" si="556"/>
        <v>Db</v>
      </c>
      <c r="DL324" s="78" t="str">
        <f t="shared" ca="1" si="557"/>
        <v>Eb</v>
      </c>
      <c r="DM324" s="78" t="str">
        <f t="shared" ca="1" si="558"/>
        <v>F</v>
      </c>
      <c r="DN324" s="78" t="str">
        <f t="shared" ca="1" si="559"/>
        <v>Ab</v>
      </c>
      <c r="DO324" s="78" t="str">
        <f t="shared" ca="1" si="560"/>
        <v>A</v>
      </c>
      <c r="DP324" s="78" t="str">
        <f t="shared" ca="1" si="561"/>
        <v/>
      </c>
      <c r="DQ324" s="78" t="str">
        <f t="shared" ca="1" si="562"/>
        <v/>
      </c>
      <c r="DR324" s="79" t="str">
        <f t="shared" ca="1" si="563"/>
        <v>B6 -or- *Ab min</v>
      </c>
      <c r="DS324" s="79" t="str">
        <f t="shared" ca="1" si="564"/>
        <v>Db aug</v>
      </c>
      <c r="DT324" s="79" t="str">
        <f t="shared" ca="1" si="565"/>
        <v>*Ab min</v>
      </c>
      <c r="DU324" s="79" t="str">
        <f t="shared" ca="1" si="566"/>
        <v>F aug</v>
      </c>
      <c r="DV324" s="79" t="str">
        <f t="shared" ca="1" si="567"/>
        <v>Ab min</v>
      </c>
      <c r="DW324" s="79" t="str">
        <f t="shared" ca="1" si="568"/>
        <v>A aug</v>
      </c>
      <c r="DX324" s="79" t="str">
        <f t="shared" ca="1" si="569"/>
        <v/>
      </c>
      <c r="DY324" s="79" t="str">
        <f t="shared" ca="1" si="570"/>
        <v/>
      </c>
      <c r="DZ324" s="80">
        <f t="shared" ca="1" si="571"/>
        <v>33.333333333333329</v>
      </c>
      <c r="EA324" s="78">
        <f t="shared" ca="1" si="572"/>
        <v>7</v>
      </c>
    </row>
    <row r="325" spans="1:131" ht="16.2" thickBot="1" x14ac:dyDescent="0.35">
      <c r="A325" s="289" t="str">
        <f t="shared" ca="1" si="540"/>
        <v/>
      </c>
      <c r="B325" s="312">
        <f t="shared" si="551"/>
        <v>317</v>
      </c>
      <c r="C325" s="313" t="s">
        <v>30</v>
      </c>
      <c r="D325" s="312" t="s">
        <v>74</v>
      </c>
      <c r="E325" s="312">
        <v>7</v>
      </c>
      <c r="F325" s="314">
        <v>1</v>
      </c>
      <c r="G325" s="314">
        <v>2</v>
      </c>
      <c r="H325" s="314">
        <v>2</v>
      </c>
      <c r="I325" s="314">
        <v>1</v>
      </c>
      <c r="J325" s="314">
        <v>3</v>
      </c>
      <c r="K325" s="314">
        <v>1</v>
      </c>
      <c r="L325" s="314">
        <v>2</v>
      </c>
      <c r="M325" s="314"/>
      <c r="N325" s="314">
        <f>SUM($F325:G325)</f>
        <v>3</v>
      </c>
      <c r="O325" s="314">
        <f>SUM($F325:H325)</f>
        <v>5</v>
      </c>
      <c r="P325" s="314">
        <f>SUM($F325:I325)</f>
        <v>6</v>
      </c>
      <c r="Q325" s="314">
        <f>SUM($F325:J325)</f>
        <v>9</v>
      </c>
      <c r="R325" s="314">
        <f>SUM($F325:K325)</f>
        <v>10</v>
      </c>
      <c r="S325" s="314">
        <f>SUM($F325:L325)</f>
        <v>12</v>
      </c>
      <c r="T325" s="314"/>
      <c r="U325" s="313"/>
      <c r="V325" s="312" t="str">
        <f t="shared" si="604"/>
        <v>E</v>
      </c>
      <c r="W325" s="312" t="str">
        <f t="shared" ca="1" si="605"/>
        <v>F</v>
      </c>
      <c r="X325" s="312" t="str">
        <f t="shared" ca="1" si="628"/>
        <v>G</v>
      </c>
      <c r="Y325" s="312" t="str">
        <f t="shared" ca="1" si="629"/>
        <v>A</v>
      </c>
      <c r="Z325" s="312" t="str">
        <f t="shared" ca="1" si="630"/>
        <v>Bb</v>
      </c>
      <c r="AA325" s="312" t="str">
        <f t="shared" ca="1" si="631"/>
        <v>Db</v>
      </c>
      <c r="AB325" s="312" t="str">
        <f t="shared" ca="1" si="632"/>
        <v>D</v>
      </c>
      <c r="AC325" s="312"/>
      <c r="AD325" s="313">
        <f t="shared" si="612"/>
        <v>69</v>
      </c>
      <c r="AE325" s="313">
        <f t="shared" ca="1" si="548"/>
        <v>70</v>
      </c>
      <c r="AF325" s="313">
        <f t="shared" ca="1" si="549"/>
        <v>71</v>
      </c>
      <c r="AG325" s="313">
        <f t="shared" ca="1" si="597"/>
        <v>65</v>
      </c>
      <c r="AH325" s="313">
        <f t="shared" ca="1" si="598"/>
        <v>164</v>
      </c>
      <c r="AI325" s="313">
        <f t="shared" ca="1" si="599"/>
        <v>166</v>
      </c>
      <c r="AJ325" s="313">
        <f t="shared" ca="1" si="600"/>
        <v>68</v>
      </c>
      <c r="AK325" s="313"/>
      <c r="AL325" s="294" t="str">
        <f t="shared" si="660"/>
        <v>E dim</v>
      </c>
      <c r="AM325" s="294" t="str">
        <f ca="1">_xlfn.CONCAT(W325," aug")</f>
        <v>F aug</v>
      </c>
      <c r="AN325" s="294" t="str">
        <f ca="1">_xlfn.CONCAT(X325," min")</f>
        <v>G min</v>
      </c>
      <c r="AO325" s="294" t="str">
        <f ca="1">_xlfn.CONCAT(Y325," maj")</f>
        <v>A maj</v>
      </c>
      <c r="AP325" s="294" t="str">
        <f ca="1">_xlfn.CONCAT(Z325," maj")</f>
        <v>Bb maj</v>
      </c>
      <c r="AQ325" s="294" t="str">
        <f ca="1">_xlfn.CONCAT(AA325," dim")</f>
        <v>Db dim</v>
      </c>
      <c r="AR325" s="294" t="str">
        <f ca="1">_xlfn.CONCAT(AB325," min")</f>
        <v>D min</v>
      </c>
      <c r="AS325" s="294"/>
      <c r="AT325" s="294" t="str">
        <f t="shared" ca="1" si="633"/>
        <v/>
      </c>
      <c r="AU325" s="294" t="str">
        <f t="shared" ca="1" si="633"/>
        <v/>
      </c>
      <c r="AV325" s="294" t="str">
        <f t="shared" ca="1" si="633"/>
        <v/>
      </c>
      <c r="AW325" s="294" t="str">
        <f t="shared" ca="1" si="633"/>
        <v/>
      </c>
      <c r="AX325" s="294" t="str">
        <f t="shared" ca="1" si="633"/>
        <v/>
      </c>
      <c r="AY325" s="294">
        <f t="shared" ca="1" si="633"/>
        <v>1</v>
      </c>
      <c r="AZ325" s="294" t="str">
        <f t="shared" ca="1" si="633"/>
        <v/>
      </c>
      <c r="BA325" s="294">
        <f t="shared" ca="1" si="633"/>
        <v>1</v>
      </c>
      <c r="BB325" s="294" t="str">
        <f t="shared" ca="1" si="633"/>
        <v/>
      </c>
      <c r="BC325" s="294" t="str">
        <f t="shared" ca="1" si="633"/>
        <v/>
      </c>
      <c r="BD325" s="294" t="str">
        <f t="shared" ca="1" si="633"/>
        <v/>
      </c>
      <c r="BE325" s="294" t="str">
        <f t="shared" ca="1" si="633"/>
        <v/>
      </c>
      <c r="BF325" s="289">
        <f t="shared" ca="1" si="613"/>
        <v>2</v>
      </c>
      <c r="BG325" s="302">
        <f t="shared" ca="1" si="614"/>
        <v>28.571428571428569</v>
      </c>
      <c r="BH325" s="289" t="str">
        <f t="shared" ca="1" si="615"/>
        <v/>
      </c>
      <c r="BI325" s="289" t="str">
        <f t="shared" ca="1" si="616"/>
        <v/>
      </c>
      <c r="BJ325" s="289" t="str">
        <f t="shared" ca="1" si="617"/>
        <v/>
      </c>
      <c r="BK325" s="289" t="str">
        <f t="shared" ca="1" si="618"/>
        <v/>
      </c>
      <c r="BL325" s="289" t="str">
        <f t="shared" ca="1" si="619"/>
        <v/>
      </c>
      <c r="BM325" s="289" t="str">
        <f t="shared" ca="1" si="620"/>
        <v/>
      </c>
      <c r="BN325" s="289" t="str">
        <f t="shared" ca="1" si="621"/>
        <v/>
      </c>
      <c r="BO325" s="289" t="str">
        <f t="shared" ca="1" si="622"/>
        <v/>
      </c>
      <c r="BP325" s="275"/>
      <c r="BQ325" s="83">
        <f t="shared" ca="1" si="657"/>
        <v>7</v>
      </c>
      <c r="BR325" s="82">
        <f t="shared" ca="1" si="658"/>
        <v>73</v>
      </c>
      <c r="BS325" s="83">
        <f t="shared" ca="1" si="659"/>
        <v>565</v>
      </c>
      <c r="BT325" s="52" t="str">
        <f t="shared" ca="1" si="655"/>
        <v>A574</v>
      </c>
      <c r="BV325" s="52" t="str">
        <f t="shared" ca="1" si="656"/>
        <v>A578</v>
      </c>
      <c r="BW325" s="84">
        <f ca="1">VLOOKUP($BK$6,INDIRECT($BT325):$BP$861,2,FALSE)</f>
        <v>570</v>
      </c>
      <c r="BX325" s="79" t="str">
        <f t="shared" ca="1" si="635"/>
        <v>Bebop Dominant</v>
      </c>
      <c r="BY325" s="78" t="str">
        <f t="shared" ca="1" si="636"/>
        <v>Ab</v>
      </c>
      <c r="BZ325" s="78" t="str">
        <f t="shared" ca="1" si="637"/>
        <v>Ab</v>
      </c>
      <c r="CA325" s="78" t="str">
        <f t="shared" ca="1" si="638"/>
        <v>Bb</v>
      </c>
      <c r="CB325" s="78" t="str">
        <f t="shared" ca="1" si="639"/>
        <v>C</v>
      </c>
      <c r="CC325" s="78" t="str">
        <f t="shared" ca="1" si="640"/>
        <v>Db</v>
      </c>
      <c r="CD325" s="78" t="str">
        <f t="shared" ca="1" si="641"/>
        <v>Eb</v>
      </c>
      <c r="CE325" s="78" t="str">
        <f t="shared" ca="1" si="642"/>
        <v>F</v>
      </c>
      <c r="CF325" s="78" t="str">
        <f t="shared" ca="1" si="643"/>
        <v>Gb</v>
      </c>
      <c r="CG325" s="78" t="str">
        <f t="shared" ca="1" si="644"/>
        <v>G</v>
      </c>
      <c r="CH325" s="79" t="str">
        <f t="shared" ca="1" si="645"/>
        <v>Ab maj</v>
      </c>
      <c r="CI325" s="79" t="str">
        <f t="shared" ca="1" si="646"/>
        <v>Bb min</v>
      </c>
      <c r="CJ325" s="79" t="str">
        <f t="shared" ca="1" si="647"/>
        <v>C dim</v>
      </c>
      <c r="CK325" s="79" t="str">
        <f t="shared" ca="1" si="648"/>
        <v>Db alt</v>
      </c>
      <c r="CL325" s="79" t="str">
        <f t="shared" ca="1" si="649"/>
        <v>*Ab sus7</v>
      </c>
      <c r="CM325" s="79" t="str">
        <f t="shared" ca="1" si="650"/>
        <v>*G min7</v>
      </c>
      <c r="CN325" s="79" t="str">
        <f t="shared" ca="1" si="651"/>
        <v>*Ab7</v>
      </c>
      <c r="CO325" s="79" t="str">
        <f t="shared" ca="1" si="652"/>
        <v>G dim</v>
      </c>
      <c r="CP325" s="80">
        <f t="shared" ca="1" si="653"/>
        <v>37.5</v>
      </c>
      <c r="CQ325" s="78">
        <f t="shared" ca="1" si="654"/>
        <v>7</v>
      </c>
      <c r="DA325" s="81">
        <f t="shared" ca="1" si="576"/>
        <v>7</v>
      </c>
      <c r="DB325" s="82">
        <f t="shared" ca="1" si="577"/>
        <v>110</v>
      </c>
      <c r="DC325" s="83">
        <f t="shared" ca="1" si="578"/>
        <v>838</v>
      </c>
      <c r="DD325" s="52" t="str">
        <f t="shared" ca="1" si="573"/>
        <v>A847</v>
      </c>
      <c r="DF325" s="52" t="str">
        <f t="shared" ca="1" si="574"/>
        <v>A847</v>
      </c>
      <c r="DG325" s="84">
        <f ca="1">VLOOKUP($BK$6,INDIRECT($BT362):$BP$861,2,FALSE)</f>
        <v>839</v>
      </c>
      <c r="DH325" s="79" t="str">
        <f t="shared" ca="1" si="553"/>
        <v>Prometheus Neopolitan</v>
      </c>
      <c r="DI325" s="78" t="str">
        <f t="shared" ca="1" si="554"/>
        <v>B</v>
      </c>
      <c r="DJ325" s="78" t="str">
        <f t="shared" ca="1" si="555"/>
        <v>B</v>
      </c>
      <c r="DK325" s="78" t="str">
        <f t="shared" ca="1" si="556"/>
        <v>C</v>
      </c>
      <c r="DL325" s="78" t="str">
        <f t="shared" ca="1" si="557"/>
        <v>Eb</v>
      </c>
      <c r="DM325" s="78" t="str">
        <f t="shared" ca="1" si="558"/>
        <v>F</v>
      </c>
      <c r="DN325" s="78" t="str">
        <f t="shared" ca="1" si="559"/>
        <v>Ab</v>
      </c>
      <c r="DO325" s="78" t="str">
        <f t="shared" ca="1" si="560"/>
        <v>A</v>
      </c>
      <c r="DP325" s="78" t="str">
        <f t="shared" ca="1" si="561"/>
        <v/>
      </c>
      <c r="DQ325" s="78" t="str">
        <f t="shared" ca="1" si="562"/>
        <v/>
      </c>
      <c r="DR325" s="79" t="str">
        <f t="shared" ca="1" si="563"/>
        <v>B6 -or- *Ab min</v>
      </c>
      <c r="DS325" s="79" t="str">
        <f t="shared" ca="1" si="564"/>
        <v>*F maj</v>
      </c>
      <c r="DT325" s="79" t="str">
        <f t="shared" ca="1" si="565"/>
        <v>*Ab min</v>
      </c>
      <c r="DU325" s="79" t="str">
        <f t="shared" ca="1" si="566"/>
        <v>F maj</v>
      </c>
      <c r="DV325" s="79" t="str">
        <f t="shared" ca="1" si="567"/>
        <v>Ab min</v>
      </c>
      <c r="DW325" s="79" t="str">
        <f t="shared" ca="1" si="568"/>
        <v>*F maj</v>
      </c>
      <c r="DX325" s="79" t="str">
        <f t="shared" ca="1" si="569"/>
        <v/>
      </c>
      <c r="DY325" s="79" t="str">
        <f t="shared" ca="1" si="570"/>
        <v/>
      </c>
      <c r="DZ325" s="80">
        <f t="shared" ca="1" si="571"/>
        <v>33.333333333333329</v>
      </c>
      <c r="EA325" s="78">
        <f t="shared" ca="1" si="572"/>
        <v>7</v>
      </c>
    </row>
    <row r="326" spans="1:131" ht="16.2" thickBot="1" x14ac:dyDescent="0.35">
      <c r="A326" s="289" t="str">
        <f t="shared" ca="1" si="540"/>
        <v/>
      </c>
      <c r="B326" s="312">
        <f t="shared" si="551"/>
        <v>318</v>
      </c>
      <c r="C326" s="313" t="s">
        <v>31</v>
      </c>
      <c r="D326" s="312" t="s">
        <v>74</v>
      </c>
      <c r="E326" s="312">
        <v>7</v>
      </c>
      <c r="F326" s="314">
        <v>1</v>
      </c>
      <c r="G326" s="314">
        <v>2</v>
      </c>
      <c r="H326" s="314">
        <v>2</v>
      </c>
      <c r="I326" s="314">
        <v>1</v>
      </c>
      <c r="J326" s="314">
        <v>2</v>
      </c>
      <c r="K326" s="314">
        <v>1</v>
      </c>
      <c r="L326" s="314">
        <v>3</v>
      </c>
      <c r="M326" s="314"/>
      <c r="N326" s="314">
        <f>SUM($F326:G326)</f>
        <v>3</v>
      </c>
      <c r="O326" s="314">
        <f>SUM($F326:H326)</f>
        <v>5</v>
      </c>
      <c r="P326" s="314">
        <f>SUM($F326:I326)</f>
        <v>6</v>
      </c>
      <c r="Q326" s="314">
        <f>SUM($F326:J326)</f>
        <v>8</v>
      </c>
      <c r="R326" s="314">
        <f>SUM($F326:K326)</f>
        <v>9</v>
      </c>
      <c r="S326" s="314">
        <f>SUM($F326:L326)</f>
        <v>12</v>
      </c>
      <c r="T326" s="314"/>
      <c r="U326" s="313"/>
      <c r="V326" s="312" t="str">
        <f t="shared" si="604"/>
        <v>E</v>
      </c>
      <c r="W326" s="312" t="str">
        <f t="shared" ca="1" si="605"/>
        <v>F</v>
      </c>
      <c r="X326" s="312" t="str">
        <f t="shared" ca="1" si="628"/>
        <v>G</v>
      </c>
      <c r="Y326" s="312" t="str">
        <f t="shared" ca="1" si="629"/>
        <v>A</v>
      </c>
      <c r="Z326" s="312" t="str">
        <f t="shared" ca="1" si="630"/>
        <v>Bb</v>
      </c>
      <c r="AA326" s="312" t="str">
        <f t="shared" ca="1" si="631"/>
        <v>C</v>
      </c>
      <c r="AB326" s="312" t="str">
        <f t="shared" ca="1" si="632"/>
        <v>Db</v>
      </c>
      <c r="AC326" s="312"/>
      <c r="AD326" s="313">
        <f t="shared" si="612"/>
        <v>69</v>
      </c>
      <c r="AE326" s="313">
        <f t="shared" ca="1" si="548"/>
        <v>70</v>
      </c>
      <c r="AF326" s="313">
        <f t="shared" ca="1" si="549"/>
        <v>71</v>
      </c>
      <c r="AG326" s="313">
        <f t="shared" ca="1" si="597"/>
        <v>65</v>
      </c>
      <c r="AH326" s="313">
        <f t="shared" ca="1" si="598"/>
        <v>164</v>
      </c>
      <c r="AI326" s="313">
        <f t="shared" ca="1" si="599"/>
        <v>67</v>
      </c>
      <c r="AJ326" s="313">
        <f t="shared" ca="1" si="600"/>
        <v>166</v>
      </c>
      <c r="AK326" s="313"/>
      <c r="AL326" s="294" t="str">
        <f t="shared" si="660"/>
        <v>E dim</v>
      </c>
      <c r="AM326" s="294" t="str">
        <f ca="1">_xlfn.CONCAT(W326," maj")</f>
        <v>F maj</v>
      </c>
      <c r="AN326" s="294" t="str">
        <f ca="1">_xlfn.CONCAT(X326," dim")</f>
        <v>G dim</v>
      </c>
      <c r="AO326" s="294" t="str">
        <f ca="1">_xlfn.CONCAT(Y326," min")</f>
        <v>A min</v>
      </c>
      <c r="AP326" s="294" t="str">
        <f ca="1">_xlfn.CONCAT(Z326," min")</f>
        <v>Bb min</v>
      </c>
      <c r="AQ326" s="294" t="str">
        <f ca="1">_xlfn.CONCAT(AA326," maj")</f>
        <v>C maj</v>
      </c>
      <c r="AR326" s="294" t="str">
        <f ca="1">_xlfn.CONCAT(AB326," aug")</f>
        <v>Db aug</v>
      </c>
      <c r="AS326" s="294"/>
      <c r="AT326" s="294" t="str">
        <f t="shared" ca="1" si="633"/>
        <v/>
      </c>
      <c r="AU326" s="294" t="str">
        <f t="shared" ca="1" si="633"/>
        <v/>
      </c>
      <c r="AV326" s="294" t="str">
        <f t="shared" ca="1" si="633"/>
        <v/>
      </c>
      <c r="AW326" s="294" t="str">
        <f t="shared" ca="1" si="633"/>
        <v/>
      </c>
      <c r="AX326" s="294" t="str">
        <f t="shared" ca="1" si="633"/>
        <v/>
      </c>
      <c r="AY326" s="294">
        <f t="shared" ca="1" si="633"/>
        <v>1</v>
      </c>
      <c r="AZ326" s="294" t="str">
        <f t="shared" ca="1" si="633"/>
        <v/>
      </c>
      <c r="BA326" s="294">
        <f t="shared" ca="1" si="633"/>
        <v>1</v>
      </c>
      <c r="BB326" s="294" t="str">
        <f t="shared" ca="1" si="633"/>
        <v/>
      </c>
      <c r="BC326" s="294" t="str">
        <f t="shared" ca="1" si="633"/>
        <v/>
      </c>
      <c r="BD326" s="294" t="str">
        <f t="shared" ca="1" si="633"/>
        <v/>
      </c>
      <c r="BE326" s="294" t="str">
        <f t="shared" ca="1" si="633"/>
        <v/>
      </c>
      <c r="BF326" s="289">
        <f t="shared" ca="1" si="613"/>
        <v>2</v>
      </c>
      <c r="BG326" s="302">
        <f t="shared" ca="1" si="614"/>
        <v>28.571428571428569</v>
      </c>
      <c r="BH326" s="289" t="str">
        <f t="shared" ca="1" si="615"/>
        <v/>
      </c>
      <c r="BI326" s="289" t="str">
        <f t="shared" ca="1" si="616"/>
        <v/>
      </c>
      <c r="BJ326" s="289" t="str">
        <f t="shared" ca="1" si="617"/>
        <v/>
      </c>
      <c r="BK326" s="289" t="str">
        <f t="shared" ca="1" si="618"/>
        <v/>
      </c>
      <c r="BL326" s="289" t="str">
        <f t="shared" ca="1" si="619"/>
        <v/>
      </c>
      <c r="BM326" s="289" t="str">
        <f t="shared" ca="1" si="620"/>
        <v/>
      </c>
      <c r="BN326" s="289" t="str">
        <f t="shared" ca="1" si="621"/>
        <v/>
      </c>
      <c r="BO326" s="289" t="str">
        <f t="shared" ca="1" si="622"/>
        <v/>
      </c>
      <c r="BP326" s="275"/>
      <c r="BQ326" s="83">
        <f t="shared" ca="1" si="657"/>
        <v>7</v>
      </c>
      <c r="BR326" s="82">
        <f t="shared" ca="1" si="658"/>
        <v>74</v>
      </c>
      <c r="BS326" s="83">
        <f t="shared" ca="1" si="659"/>
        <v>570</v>
      </c>
      <c r="BT326" s="52" t="str">
        <f t="shared" ca="1" si="655"/>
        <v>A579</v>
      </c>
      <c r="BV326" s="52" t="str">
        <f t="shared" ca="1" si="656"/>
        <v>A580</v>
      </c>
      <c r="BW326" s="84">
        <f ca="1">VLOOKUP($BK$6,INDIRECT($BT326):$BP$861,2,FALSE)</f>
        <v>572</v>
      </c>
      <c r="BX326" s="79" t="str">
        <f t="shared" ca="1" si="635"/>
        <v>Bebop Major</v>
      </c>
      <c r="BY326" s="78" t="str">
        <f t="shared" ca="1" si="636"/>
        <v>Ab</v>
      </c>
      <c r="BZ326" s="78" t="str">
        <f t="shared" ca="1" si="637"/>
        <v>Ab</v>
      </c>
      <c r="CA326" s="78" t="str">
        <f t="shared" ca="1" si="638"/>
        <v>Bb</v>
      </c>
      <c r="CB326" s="78" t="str">
        <f t="shared" ca="1" si="639"/>
        <v>C</v>
      </c>
      <c r="CC326" s="78" t="str">
        <f t="shared" ca="1" si="640"/>
        <v>Db</v>
      </c>
      <c r="CD326" s="78" t="str">
        <f t="shared" ca="1" si="641"/>
        <v>Eb</v>
      </c>
      <c r="CE326" s="78" t="str">
        <f t="shared" ca="1" si="642"/>
        <v>E</v>
      </c>
      <c r="CF326" s="78" t="str">
        <f t="shared" ca="1" si="643"/>
        <v>F</v>
      </c>
      <c r="CG326" s="78" t="str">
        <f t="shared" ca="1" si="644"/>
        <v>G</v>
      </c>
      <c r="CH326" s="79" t="str">
        <f t="shared" ca="1" si="645"/>
        <v>Ab maj</v>
      </c>
      <c r="CI326" s="79" t="str">
        <f t="shared" ca="1" si="646"/>
        <v>Bb dim</v>
      </c>
      <c r="CJ326" s="79" t="str">
        <f t="shared" ca="1" si="647"/>
        <v>C min4</v>
      </c>
      <c r="CK326" s="79" t="str">
        <f t="shared" ca="1" si="648"/>
        <v>Db dim</v>
      </c>
      <c r="CL326" s="79" t="str">
        <f t="shared" ca="1" si="649"/>
        <v>Eb sus2/4 - or - *F min7</v>
      </c>
      <c r="CM326" s="79" t="str">
        <f t="shared" ca="1" si="650"/>
        <v>E dim</v>
      </c>
      <c r="CN326" s="79" t="str">
        <f t="shared" ca="1" si="651"/>
        <v>F min</v>
      </c>
      <c r="CO326" s="79" t="str">
        <f t="shared" ca="1" si="652"/>
        <v>G dim</v>
      </c>
      <c r="CP326" s="80">
        <f t="shared" ca="1" si="653"/>
        <v>37.5</v>
      </c>
      <c r="CQ326" s="78">
        <f t="shared" ca="1" si="654"/>
        <v>7</v>
      </c>
      <c r="DA326" s="81">
        <f t="shared" ca="1" si="576"/>
        <v>7</v>
      </c>
      <c r="DB326" s="82">
        <f t="shared" ca="1" si="577"/>
        <v>111</v>
      </c>
      <c r="DC326" s="83">
        <f t="shared" ca="1" si="578"/>
        <v>839</v>
      </c>
      <c r="DD326" s="52" t="str">
        <f t="shared" ca="1" si="573"/>
        <v>A848</v>
      </c>
      <c r="DF326" s="52" t="str">
        <f t="shared" ca="1" si="574"/>
        <v>A854</v>
      </c>
      <c r="DG326" s="84">
        <f ca="1">VLOOKUP($BK$6,INDIRECT($BT363):$BP$861,2,FALSE)</f>
        <v>846</v>
      </c>
      <c r="DH326" s="79" t="str">
        <f t="shared" ca="1" si="553"/>
        <v>Chinese</v>
      </c>
      <c r="DI326" s="78" t="str">
        <f t="shared" ca="1" si="554"/>
        <v>B</v>
      </c>
      <c r="DJ326" s="78" t="str">
        <f t="shared" ca="1" si="555"/>
        <v>B</v>
      </c>
      <c r="DK326" s="78" t="str">
        <f t="shared" ca="1" si="556"/>
        <v>Eb</v>
      </c>
      <c r="DL326" s="78" t="str">
        <f t="shared" ca="1" si="557"/>
        <v>F</v>
      </c>
      <c r="DM326" s="78" t="str">
        <f t="shared" ca="1" si="558"/>
        <v>Gb</v>
      </c>
      <c r="DN326" s="78" t="str">
        <f t="shared" ca="1" si="559"/>
        <v>Bb</v>
      </c>
      <c r="DO326" s="78" t="str">
        <f t="shared" ca="1" si="560"/>
        <v/>
      </c>
      <c r="DP326" s="78" t="str">
        <f t="shared" ca="1" si="561"/>
        <v/>
      </c>
      <c r="DQ326" s="78" t="str">
        <f t="shared" ca="1" si="562"/>
        <v/>
      </c>
      <c r="DR326" s="79" t="str">
        <f t="shared" ca="1" si="563"/>
        <v>*Bb sus b2</v>
      </c>
      <c r="DS326" s="79" t="str">
        <f t="shared" ca="1" si="564"/>
        <v>*B maj</v>
      </c>
      <c r="DT326" s="79" t="str">
        <f t="shared" ca="1" si="565"/>
        <v>F sus4/7</v>
      </c>
      <c r="DU326" s="79" t="str">
        <f t="shared" ca="1" si="566"/>
        <v>*B sus4/M7</v>
      </c>
      <c r="DV326" s="79" t="str">
        <f t="shared" ca="1" si="567"/>
        <v>*Eb min</v>
      </c>
      <c r="DW326" s="79" t="str">
        <f t="shared" ca="1" si="568"/>
        <v/>
      </c>
      <c r="DX326" s="79" t="str">
        <f t="shared" ca="1" si="569"/>
        <v/>
      </c>
      <c r="DY326" s="79" t="str">
        <f t="shared" ca="1" si="570"/>
        <v/>
      </c>
      <c r="DZ326" s="80">
        <f t="shared" ca="1" si="571"/>
        <v>40</v>
      </c>
      <c r="EA326" s="78">
        <f t="shared" ca="1" si="572"/>
        <v>7</v>
      </c>
    </row>
    <row r="327" spans="1:131" ht="16.2" thickBot="1" x14ac:dyDescent="0.35">
      <c r="A327" s="289" t="str">
        <f t="shared" ca="1" si="540"/>
        <v/>
      </c>
      <c r="B327" s="312">
        <f t="shared" si="551"/>
        <v>319</v>
      </c>
      <c r="C327" s="313" t="s">
        <v>279</v>
      </c>
      <c r="D327" s="312" t="s">
        <v>74</v>
      </c>
      <c r="E327" s="312">
        <v>7</v>
      </c>
      <c r="F327" s="314">
        <v>1</v>
      </c>
      <c r="G327" s="314">
        <v>2</v>
      </c>
      <c r="H327" s="314">
        <v>1</v>
      </c>
      <c r="I327" s="314">
        <v>2</v>
      </c>
      <c r="J327" s="314">
        <v>2</v>
      </c>
      <c r="K327" s="314">
        <v>2</v>
      </c>
      <c r="L327" s="314">
        <v>2</v>
      </c>
      <c r="M327" s="314"/>
      <c r="N327" s="314">
        <f>SUM($F327:G327)</f>
        <v>3</v>
      </c>
      <c r="O327" s="314">
        <f>SUM($F327:H327)</f>
        <v>4</v>
      </c>
      <c r="P327" s="314">
        <f>SUM($F327:I327)</f>
        <v>6</v>
      </c>
      <c r="Q327" s="314">
        <f>SUM($F327:J327)</f>
        <v>8</v>
      </c>
      <c r="R327" s="314">
        <f>SUM($F327:K327)</f>
        <v>10</v>
      </c>
      <c r="S327" s="314">
        <f>SUM($F327:L327)</f>
        <v>12</v>
      </c>
      <c r="T327" s="314"/>
      <c r="U327" s="313"/>
      <c r="V327" s="312" t="str">
        <f t="shared" si="604"/>
        <v>E</v>
      </c>
      <c r="W327" s="312" t="str">
        <f t="shared" ca="1" si="605"/>
        <v>F</v>
      </c>
      <c r="X327" s="312" t="str">
        <f t="shared" ca="1" si="628"/>
        <v>G</v>
      </c>
      <c r="Y327" s="312" t="str">
        <f t="shared" ca="1" si="629"/>
        <v>Ab</v>
      </c>
      <c r="Z327" s="312" t="str">
        <f t="shared" ca="1" si="630"/>
        <v>Bb</v>
      </c>
      <c r="AA327" s="312" t="str">
        <f t="shared" ca="1" si="631"/>
        <v>C</v>
      </c>
      <c r="AB327" s="312" t="str">
        <f t="shared" ca="1" si="632"/>
        <v>D</v>
      </c>
      <c r="AC327" s="312"/>
      <c r="AD327" s="313">
        <f t="shared" si="612"/>
        <v>69</v>
      </c>
      <c r="AE327" s="313">
        <f t="shared" ca="1" si="548"/>
        <v>70</v>
      </c>
      <c r="AF327" s="313">
        <f t="shared" ca="1" si="549"/>
        <v>71</v>
      </c>
      <c r="AG327" s="313">
        <f t="shared" ca="1" si="597"/>
        <v>163</v>
      </c>
      <c r="AH327" s="313">
        <f t="shared" ca="1" si="598"/>
        <v>164</v>
      </c>
      <c r="AI327" s="313">
        <f t="shared" ca="1" si="599"/>
        <v>67</v>
      </c>
      <c r="AJ327" s="313">
        <f t="shared" ca="1" si="600"/>
        <v>68</v>
      </c>
      <c r="AK327" s="313"/>
      <c r="AL327" s="294" t="str">
        <f t="shared" si="660"/>
        <v>E dim</v>
      </c>
      <c r="AM327" s="294" t="str">
        <f ca="1">_xlfn.CONCAT(W327," min")</f>
        <v>F min</v>
      </c>
      <c r="AN327" s="294" t="str">
        <f ca="1">_xlfn.CONCAT(X327," min")</f>
        <v>G min</v>
      </c>
      <c r="AO327" s="294" t="str">
        <f ca="1">_xlfn.CONCAT(Y327," aug")</f>
        <v>Ab aug</v>
      </c>
      <c r="AP327" s="294" t="str">
        <f ca="1">_xlfn.CONCAT(Z327," maj")</f>
        <v>Bb maj</v>
      </c>
      <c r="AQ327" s="294" t="str">
        <f ca="1">_xlfn.CONCAT(AA327," maj")</f>
        <v>C maj</v>
      </c>
      <c r="AR327" s="294" t="str">
        <f ca="1">_xlfn.CONCAT(AB327," dim")</f>
        <v>D dim</v>
      </c>
      <c r="AS327" s="294"/>
      <c r="AT327" s="294" t="str">
        <f t="shared" ca="1" si="633"/>
        <v/>
      </c>
      <c r="AU327" s="294" t="str">
        <f t="shared" ca="1" si="633"/>
        <v/>
      </c>
      <c r="AV327" s="294" t="str">
        <f t="shared" ca="1" si="633"/>
        <v/>
      </c>
      <c r="AW327" s="294" t="str">
        <f t="shared" ca="1" si="633"/>
        <v/>
      </c>
      <c r="AX327" s="294" t="str">
        <f t="shared" ca="1" si="633"/>
        <v/>
      </c>
      <c r="AY327" s="294">
        <f t="shared" ca="1" si="633"/>
        <v>1</v>
      </c>
      <c r="AZ327" s="294" t="str">
        <f t="shared" ca="1" si="633"/>
        <v/>
      </c>
      <c r="BA327" s="294">
        <f t="shared" ca="1" si="633"/>
        <v>1</v>
      </c>
      <c r="BB327" s="294" t="str">
        <f t="shared" ca="1" si="633"/>
        <v/>
      </c>
      <c r="BC327" s="294" t="str">
        <f t="shared" ca="1" si="633"/>
        <v/>
      </c>
      <c r="BD327" s="294" t="str">
        <f t="shared" ca="1" si="633"/>
        <v/>
      </c>
      <c r="BE327" s="294" t="str">
        <f t="shared" ca="1" si="633"/>
        <v/>
      </c>
      <c r="BF327" s="289">
        <f t="shared" ca="1" si="613"/>
        <v>2</v>
      </c>
      <c r="BG327" s="302">
        <f t="shared" ca="1" si="614"/>
        <v>28.571428571428569</v>
      </c>
      <c r="BH327" s="289" t="str">
        <f t="shared" ca="1" si="615"/>
        <v/>
      </c>
      <c r="BI327" s="289" t="str">
        <f t="shared" ca="1" si="616"/>
        <v/>
      </c>
      <c r="BJ327" s="289" t="str">
        <f t="shared" ca="1" si="617"/>
        <v/>
      </c>
      <c r="BK327" s="289" t="str">
        <f t="shared" ca="1" si="618"/>
        <v/>
      </c>
      <c r="BL327" s="289" t="str">
        <f t="shared" ca="1" si="619"/>
        <v/>
      </c>
      <c r="BM327" s="289" t="str">
        <f t="shared" ca="1" si="620"/>
        <v/>
      </c>
      <c r="BN327" s="289" t="str">
        <f t="shared" ca="1" si="621"/>
        <v/>
      </c>
      <c r="BO327" s="289" t="str">
        <f t="shared" ca="1" si="622"/>
        <v/>
      </c>
      <c r="BP327" s="275"/>
      <c r="BQ327" s="83">
        <f t="shared" ca="1" si="657"/>
        <v>7</v>
      </c>
      <c r="BR327" s="82">
        <f t="shared" ca="1" si="658"/>
        <v>75</v>
      </c>
      <c r="BS327" s="83">
        <f t="shared" ca="1" si="659"/>
        <v>572</v>
      </c>
      <c r="BT327" s="52" t="str">
        <f t="shared" ca="1" si="655"/>
        <v>A581</v>
      </c>
      <c r="BV327" s="52" t="str">
        <f t="shared" ca="1" si="656"/>
        <v>A581</v>
      </c>
      <c r="BW327" s="84">
        <f ca="1">VLOOKUP($BK$6,INDIRECT($BT327):$BP$861,2,FALSE)</f>
        <v>573</v>
      </c>
      <c r="BX327" s="79" t="str">
        <f t="shared" ca="1" si="635"/>
        <v>Bebop Melodic Minor</v>
      </c>
      <c r="BY327" s="78" t="str">
        <f t="shared" ca="1" si="636"/>
        <v>Ab</v>
      </c>
      <c r="BZ327" s="78" t="str">
        <f t="shared" ca="1" si="637"/>
        <v>Ab</v>
      </c>
      <c r="CA327" s="78" t="str">
        <f t="shared" ca="1" si="638"/>
        <v>Bb</v>
      </c>
      <c r="CB327" s="78" t="str">
        <f t="shared" ca="1" si="639"/>
        <v>B</v>
      </c>
      <c r="CC327" s="78" t="str">
        <f t="shared" ca="1" si="640"/>
        <v>Db</v>
      </c>
      <c r="CD327" s="78" t="str">
        <f t="shared" ca="1" si="641"/>
        <v>Eb</v>
      </c>
      <c r="CE327" s="78" t="str">
        <f t="shared" ca="1" si="642"/>
        <v>E</v>
      </c>
      <c r="CF327" s="78" t="str">
        <f t="shared" ca="1" si="643"/>
        <v>F</v>
      </c>
      <c r="CG327" s="78" t="str">
        <f t="shared" ca="1" si="644"/>
        <v>G</v>
      </c>
      <c r="CH327" s="79" t="str">
        <f t="shared" ca="1" si="645"/>
        <v>Ab min</v>
      </c>
      <c r="CI327" s="79" t="str">
        <f t="shared" ca="1" si="646"/>
        <v>Bb dim</v>
      </c>
      <c r="CJ327" s="79" t="str">
        <f t="shared" ca="1" si="647"/>
        <v>B alt b</v>
      </c>
      <c r="CK327" s="79" t="str">
        <f t="shared" ca="1" si="648"/>
        <v>Db dim</v>
      </c>
      <c r="CL327" s="79" t="str">
        <f t="shared" ca="1" si="649"/>
        <v>Eb sus2/4 - or - *F min7</v>
      </c>
      <c r="CM327" s="79" t="str">
        <f t="shared" ca="1" si="650"/>
        <v>E dim</v>
      </c>
      <c r="CN327" s="79" t="str">
        <f t="shared" ca="1" si="651"/>
        <v>F dim</v>
      </c>
      <c r="CO327" s="79" t="str">
        <f t="shared" ca="1" si="652"/>
        <v>G dim</v>
      </c>
      <c r="CP327" s="80">
        <f t="shared" ca="1" si="653"/>
        <v>37.5</v>
      </c>
      <c r="CQ327" s="78">
        <f t="shared" ca="1" si="654"/>
        <v>7</v>
      </c>
      <c r="DA327" s="81">
        <f t="shared" ca="1" si="576"/>
        <v>7</v>
      </c>
      <c r="DB327" s="82">
        <f t="shared" ca="1" si="577"/>
        <v>112</v>
      </c>
      <c r="DC327" s="83">
        <f t="shared" ca="1" si="578"/>
        <v>846</v>
      </c>
      <c r="DD327" s="52" t="str">
        <f t="shared" ca="1" si="573"/>
        <v>A855</v>
      </c>
      <c r="DF327" s="52" t="e">
        <f t="shared" ca="1" si="574"/>
        <v>#N/A</v>
      </c>
      <c r="DG327" s="84" t="e">
        <f ca="1">VLOOKUP($BK$6,INDIRECT($BT364):$BP$861,2,FALSE)</f>
        <v>#N/A</v>
      </c>
      <c r="DH327" s="79" t="e">
        <f t="shared" ca="1" si="553"/>
        <v>#N/A</v>
      </c>
      <c r="DI327" s="78" t="e">
        <f t="shared" ca="1" si="554"/>
        <v>#N/A</v>
      </c>
      <c r="DJ327" s="78" t="e">
        <f t="shared" ca="1" si="555"/>
        <v>#N/A</v>
      </c>
      <c r="DK327" s="78" t="e">
        <f t="shared" ca="1" si="556"/>
        <v>#N/A</v>
      </c>
      <c r="DL327" s="78" t="e">
        <f t="shared" ca="1" si="557"/>
        <v>#N/A</v>
      </c>
      <c r="DM327" s="78" t="e">
        <f t="shared" ca="1" si="558"/>
        <v>#N/A</v>
      </c>
      <c r="DN327" s="78" t="e">
        <f t="shared" ca="1" si="559"/>
        <v>#N/A</v>
      </c>
      <c r="DO327" s="78" t="e">
        <f t="shared" ca="1" si="560"/>
        <v>#N/A</v>
      </c>
      <c r="DP327" s="78" t="e">
        <f t="shared" ca="1" si="561"/>
        <v>#N/A</v>
      </c>
      <c r="DQ327" s="78" t="e">
        <f t="shared" ca="1" si="562"/>
        <v>#N/A</v>
      </c>
      <c r="DR327" s="79" t="e">
        <f t="shared" ca="1" si="563"/>
        <v>#N/A</v>
      </c>
      <c r="DS327" s="79" t="e">
        <f t="shared" ca="1" si="564"/>
        <v>#N/A</v>
      </c>
      <c r="DT327" s="79" t="e">
        <f t="shared" ca="1" si="565"/>
        <v>#N/A</v>
      </c>
      <c r="DU327" s="79" t="e">
        <f t="shared" ca="1" si="566"/>
        <v>#N/A</v>
      </c>
      <c r="DV327" s="79" t="e">
        <f t="shared" ca="1" si="567"/>
        <v>#N/A</v>
      </c>
      <c r="DW327" s="79" t="e">
        <f t="shared" ca="1" si="568"/>
        <v>#N/A</v>
      </c>
      <c r="DX327" s="79" t="e">
        <f t="shared" ca="1" si="569"/>
        <v>#N/A</v>
      </c>
      <c r="DY327" s="79" t="e">
        <f t="shared" ca="1" si="570"/>
        <v>#N/A</v>
      </c>
      <c r="DZ327" s="80" t="e">
        <f t="shared" ca="1" si="571"/>
        <v>#N/A</v>
      </c>
      <c r="EA327" s="78" t="e">
        <f t="shared" ca="1" si="572"/>
        <v>#N/A</v>
      </c>
    </row>
    <row r="328" spans="1:131" ht="16.2" thickBot="1" x14ac:dyDescent="0.35">
      <c r="A328" s="289" t="str">
        <f t="shared" ca="1" si="540"/>
        <v/>
      </c>
      <c r="B328" s="312">
        <f t="shared" si="551"/>
        <v>320</v>
      </c>
      <c r="C328" s="313" t="s">
        <v>280</v>
      </c>
      <c r="D328" s="312" t="s">
        <v>74</v>
      </c>
      <c r="E328" s="312">
        <v>7</v>
      </c>
      <c r="F328" s="314">
        <v>1</v>
      </c>
      <c r="G328" s="314">
        <v>2</v>
      </c>
      <c r="H328" s="314">
        <v>1</v>
      </c>
      <c r="I328" s="314">
        <v>2</v>
      </c>
      <c r="J328" s="314">
        <v>2</v>
      </c>
      <c r="K328" s="314">
        <v>1</v>
      </c>
      <c r="L328" s="314">
        <v>3</v>
      </c>
      <c r="M328" s="314"/>
      <c r="N328" s="314">
        <f>SUM($F328:G328)</f>
        <v>3</v>
      </c>
      <c r="O328" s="314">
        <f>SUM($F328:H328)</f>
        <v>4</v>
      </c>
      <c r="P328" s="314">
        <f>SUM($F328:I328)</f>
        <v>6</v>
      </c>
      <c r="Q328" s="314">
        <f>SUM($F328:J328)</f>
        <v>8</v>
      </c>
      <c r="R328" s="314">
        <f>SUM($F328:K328)</f>
        <v>9</v>
      </c>
      <c r="S328" s="314">
        <f>SUM($F328:L328)</f>
        <v>12</v>
      </c>
      <c r="T328" s="314"/>
      <c r="U328" s="313"/>
      <c r="V328" s="312" t="str">
        <f t="shared" si="604"/>
        <v>E</v>
      </c>
      <c r="W328" s="312" t="str">
        <f t="shared" ca="1" si="605"/>
        <v>F</v>
      </c>
      <c r="X328" s="312" t="str">
        <f t="shared" ca="1" si="628"/>
        <v>G</v>
      </c>
      <c r="Y328" s="312" t="str">
        <f t="shared" ca="1" si="629"/>
        <v>Ab</v>
      </c>
      <c r="Z328" s="312" t="str">
        <f t="shared" ca="1" si="630"/>
        <v>Bb</v>
      </c>
      <c r="AA328" s="312" t="str">
        <f t="shared" ca="1" si="631"/>
        <v>C</v>
      </c>
      <c r="AB328" s="312" t="str">
        <f t="shared" ca="1" si="632"/>
        <v>Db</v>
      </c>
      <c r="AC328" s="312"/>
      <c r="AD328" s="313">
        <f t="shared" si="612"/>
        <v>69</v>
      </c>
      <c r="AE328" s="313">
        <f t="shared" ca="1" si="548"/>
        <v>70</v>
      </c>
      <c r="AF328" s="313">
        <f t="shared" ca="1" si="549"/>
        <v>71</v>
      </c>
      <c r="AG328" s="313">
        <f t="shared" ca="1" si="597"/>
        <v>163</v>
      </c>
      <c r="AH328" s="313">
        <f t="shared" ca="1" si="598"/>
        <v>164</v>
      </c>
      <c r="AI328" s="313">
        <f t="shared" ca="1" si="599"/>
        <v>67</v>
      </c>
      <c r="AJ328" s="313">
        <f t="shared" ca="1" si="600"/>
        <v>166</v>
      </c>
      <c r="AK328" s="313"/>
      <c r="AL328" s="294" t="str">
        <f t="shared" si="660"/>
        <v>E dim</v>
      </c>
      <c r="AM328" s="294" t="str">
        <f ca="1">_xlfn.CONCAT(W328," min")</f>
        <v>F min</v>
      </c>
      <c r="AN328" s="294" t="str">
        <f ca="1">_xlfn.CONCAT(X328," dim")</f>
        <v>G dim</v>
      </c>
      <c r="AO328" s="294" t="str">
        <f ca="1">_xlfn.CONCAT(Y328," aug")</f>
        <v>Ab aug</v>
      </c>
      <c r="AP328" s="294" t="str">
        <f ca="1">_xlfn.CONCAT(Z328," min")</f>
        <v>Bb min</v>
      </c>
      <c r="AQ328" s="294" t="str">
        <f ca="1">_xlfn.CONCAT(AA328," maj")</f>
        <v>C maj</v>
      </c>
      <c r="AR328" s="294" t="str">
        <f ca="1">_xlfn.CONCAT(AB328," maj")</f>
        <v>Db maj</v>
      </c>
      <c r="AS328" s="294"/>
      <c r="AT328" s="294" t="str">
        <f t="shared" ca="1" si="633"/>
        <v/>
      </c>
      <c r="AU328" s="294" t="str">
        <f t="shared" ca="1" si="633"/>
        <v/>
      </c>
      <c r="AV328" s="294" t="str">
        <f t="shared" ca="1" si="633"/>
        <v/>
      </c>
      <c r="AW328" s="294" t="str">
        <f t="shared" ca="1" si="633"/>
        <v/>
      </c>
      <c r="AX328" s="294" t="str">
        <f t="shared" ca="1" si="633"/>
        <v/>
      </c>
      <c r="AY328" s="294">
        <f t="shared" ca="1" si="633"/>
        <v>1</v>
      </c>
      <c r="AZ328" s="294" t="str">
        <f t="shared" ca="1" si="633"/>
        <v/>
      </c>
      <c r="BA328" s="294">
        <f t="shared" ca="1" si="633"/>
        <v>1</v>
      </c>
      <c r="BB328" s="294" t="str">
        <f t="shared" ca="1" si="633"/>
        <v/>
      </c>
      <c r="BC328" s="294" t="str">
        <f t="shared" ca="1" si="633"/>
        <v/>
      </c>
      <c r="BD328" s="294" t="str">
        <f t="shared" ca="1" si="633"/>
        <v/>
      </c>
      <c r="BE328" s="294" t="str">
        <f t="shared" ca="1" si="633"/>
        <v/>
      </c>
      <c r="BF328" s="289">
        <f t="shared" ca="1" si="613"/>
        <v>2</v>
      </c>
      <c r="BG328" s="302">
        <f t="shared" ca="1" si="614"/>
        <v>28.571428571428569</v>
      </c>
      <c r="BH328" s="289" t="str">
        <f t="shared" ca="1" si="615"/>
        <v/>
      </c>
      <c r="BI328" s="289" t="str">
        <f t="shared" ca="1" si="616"/>
        <v/>
      </c>
      <c r="BJ328" s="289" t="str">
        <f t="shared" ca="1" si="617"/>
        <v/>
      </c>
      <c r="BK328" s="289" t="str">
        <f t="shared" ca="1" si="618"/>
        <v/>
      </c>
      <c r="BL328" s="289" t="str">
        <f t="shared" ca="1" si="619"/>
        <v/>
      </c>
      <c r="BM328" s="289" t="str">
        <f t="shared" ca="1" si="620"/>
        <v/>
      </c>
      <c r="BN328" s="289" t="str">
        <f t="shared" ca="1" si="621"/>
        <v/>
      </c>
      <c r="BO328" s="289" t="str">
        <f t="shared" ca="1" si="622"/>
        <v/>
      </c>
      <c r="BP328" s="275"/>
      <c r="BQ328" s="83">
        <f t="shared" ca="1" si="657"/>
        <v>7</v>
      </c>
      <c r="BR328" s="82">
        <f t="shared" ca="1" si="658"/>
        <v>76</v>
      </c>
      <c r="BS328" s="83">
        <f t="shared" ca="1" si="659"/>
        <v>573</v>
      </c>
      <c r="BT328" s="52" t="str">
        <f t="shared" ca="1" si="655"/>
        <v>A582</v>
      </c>
      <c r="BV328" s="52" t="str">
        <f t="shared" ca="1" si="656"/>
        <v>A586</v>
      </c>
      <c r="BW328" s="84">
        <f ca="1">VLOOKUP($BK$6,INDIRECT($BT328):$BP$861,2,FALSE)</f>
        <v>578</v>
      </c>
      <c r="BX328" s="79" t="str">
        <f t="shared" ca="1" si="635"/>
        <v>Ichikosucho</v>
      </c>
      <c r="BY328" s="78" t="str">
        <f t="shared" ca="1" si="636"/>
        <v>Ab</v>
      </c>
      <c r="BZ328" s="78" t="str">
        <f t="shared" ca="1" si="637"/>
        <v>Ab</v>
      </c>
      <c r="CA328" s="78" t="str">
        <f t="shared" ca="1" si="638"/>
        <v>Bb</v>
      </c>
      <c r="CB328" s="78" t="str">
        <f t="shared" ca="1" si="639"/>
        <v>C</v>
      </c>
      <c r="CC328" s="78" t="str">
        <f t="shared" ca="1" si="640"/>
        <v>Db</v>
      </c>
      <c r="CD328" s="78" t="str">
        <f t="shared" ca="1" si="641"/>
        <v>D</v>
      </c>
      <c r="CE328" s="78" t="str">
        <f t="shared" ca="1" si="642"/>
        <v>Eb</v>
      </c>
      <c r="CF328" s="78" t="str">
        <f t="shared" ca="1" si="643"/>
        <v>F</v>
      </c>
      <c r="CG328" s="78" t="str">
        <f t="shared" ca="1" si="644"/>
        <v>G</v>
      </c>
      <c r="CH328" s="79" t="str">
        <f t="shared" ca="1" si="645"/>
        <v>Ab alt b</v>
      </c>
      <c r="CI328" s="79" t="str">
        <f t="shared" ca="1" si="646"/>
        <v>Bb min4</v>
      </c>
      <c r="CJ328" s="79" t="str">
        <f t="shared" ca="1" si="647"/>
        <v>C sus2/4 -or- *D min7</v>
      </c>
      <c r="CK328" s="79" t="str">
        <f t="shared" ca="1" si="648"/>
        <v>Db sus2/4 -or- *Eb min7</v>
      </c>
      <c r="CL328" s="79" t="str">
        <f t="shared" ca="1" si="649"/>
        <v>D dim</v>
      </c>
      <c r="CM328" s="79" t="str">
        <f t="shared" ca="1" si="650"/>
        <v>Eb maj</v>
      </c>
      <c r="CN328" s="79" t="str">
        <f t="shared" ca="1" si="651"/>
        <v>F min</v>
      </c>
      <c r="CO328" s="79" t="str">
        <f t="shared" ca="1" si="652"/>
        <v>G dim</v>
      </c>
      <c r="CP328" s="80">
        <f t="shared" ca="1" si="653"/>
        <v>37.5</v>
      </c>
      <c r="CQ328" s="78">
        <f t="shared" ca="1" si="654"/>
        <v>7</v>
      </c>
      <c r="DA328" s="81" t="e">
        <f t="shared" ca="1" si="576"/>
        <v>#N/A</v>
      </c>
      <c r="DB328" s="82" t="e">
        <f t="shared" ca="1" si="577"/>
        <v>#N/A</v>
      </c>
      <c r="DC328" s="83" t="e">
        <f t="shared" ca="1" si="578"/>
        <v>#N/A</v>
      </c>
      <c r="DD328" s="52" t="e">
        <f t="shared" ca="1" si="573"/>
        <v>#N/A</v>
      </c>
      <c r="DF328" s="52" t="e">
        <f t="shared" ca="1" si="574"/>
        <v>#N/A</v>
      </c>
      <c r="DG328" s="84" t="e">
        <f ca="1">VLOOKUP($BK$6,INDIRECT($BT365):$BP$861,2,FALSE)</f>
        <v>#N/A</v>
      </c>
      <c r="DH328" s="79" t="e">
        <f t="shared" ca="1" si="553"/>
        <v>#N/A</v>
      </c>
      <c r="DI328" s="78" t="e">
        <f t="shared" ca="1" si="554"/>
        <v>#N/A</v>
      </c>
      <c r="DJ328" s="78" t="e">
        <f t="shared" ca="1" si="555"/>
        <v>#N/A</v>
      </c>
      <c r="DK328" s="78" t="e">
        <f t="shared" ca="1" si="556"/>
        <v>#N/A</v>
      </c>
      <c r="DL328" s="78" t="e">
        <f t="shared" ca="1" si="557"/>
        <v>#N/A</v>
      </c>
      <c r="DM328" s="78" t="e">
        <f t="shared" ca="1" si="558"/>
        <v>#N/A</v>
      </c>
      <c r="DN328" s="78" t="e">
        <f t="shared" ca="1" si="559"/>
        <v>#N/A</v>
      </c>
      <c r="DO328" s="78" t="e">
        <f t="shared" ca="1" si="560"/>
        <v>#N/A</v>
      </c>
      <c r="DP328" s="78" t="e">
        <f t="shared" ca="1" si="561"/>
        <v>#N/A</v>
      </c>
      <c r="DQ328" s="78" t="e">
        <f t="shared" ca="1" si="562"/>
        <v>#N/A</v>
      </c>
      <c r="DR328" s="79" t="e">
        <f t="shared" ca="1" si="563"/>
        <v>#N/A</v>
      </c>
      <c r="DS328" s="79" t="e">
        <f t="shared" ca="1" si="564"/>
        <v>#N/A</v>
      </c>
      <c r="DT328" s="79" t="e">
        <f t="shared" ca="1" si="565"/>
        <v>#N/A</v>
      </c>
      <c r="DU328" s="79" t="e">
        <f t="shared" ca="1" si="566"/>
        <v>#N/A</v>
      </c>
      <c r="DV328" s="79" t="e">
        <f t="shared" ca="1" si="567"/>
        <v>#N/A</v>
      </c>
      <c r="DW328" s="79" t="e">
        <f t="shared" ca="1" si="568"/>
        <v>#N/A</v>
      </c>
      <c r="DX328" s="79" t="e">
        <f t="shared" ca="1" si="569"/>
        <v>#N/A</v>
      </c>
      <c r="DY328" s="79" t="e">
        <f t="shared" ca="1" si="570"/>
        <v>#N/A</v>
      </c>
      <c r="DZ328" s="80" t="e">
        <f t="shared" ca="1" si="571"/>
        <v>#N/A</v>
      </c>
      <c r="EA328" s="78" t="e">
        <f t="shared" ca="1" si="572"/>
        <v>#N/A</v>
      </c>
    </row>
    <row r="329" spans="1:131" ht="16.2" thickBot="1" x14ac:dyDescent="0.35">
      <c r="A329" s="289" t="str">
        <f t="shared" ca="1" si="540"/>
        <v/>
      </c>
      <c r="B329" s="312">
        <f t="shared" si="551"/>
        <v>321</v>
      </c>
      <c r="C329" s="313" t="s">
        <v>281</v>
      </c>
      <c r="D329" s="312" t="s">
        <v>74</v>
      </c>
      <c r="E329" s="312">
        <v>7</v>
      </c>
      <c r="F329" s="314">
        <v>2</v>
      </c>
      <c r="G329" s="314">
        <v>1</v>
      </c>
      <c r="H329" s="314">
        <v>2</v>
      </c>
      <c r="I329" s="314">
        <v>2</v>
      </c>
      <c r="J329" s="314">
        <v>1</v>
      </c>
      <c r="K329" s="314">
        <v>3</v>
      </c>
      <c r="L329" s="314">
        <v>1</v>
      </c>
      <c r="M329" s="314"/>
      <c r="N329" s="314">
        <f>SUM($F329:G329)</f>
        <v>3</v>
      </c>
      <c r="O329" s="314">
        <f>SUM($F329:H329)</f>
        <v>5</v>
      </c>
      <c r="P329" s="314">
        <f>SUM($F329:I329)</f>
        <v>7</v>
      </c>
      <c r="Q329" s="314">
        <f>SUM($F329:J329)</f>
        <v>8</v>
      </c>
      <c r="R329" s="314">
        <f>SUM($F329:K329)</f>
        <v>11</v>
      </c>
      <c r="S329" s="314">
        <f>SUM($F329:L329)</f>
        <v>12</v>
      </c>
      <c r="T329" s="314"/>
      <c r="U329" s="313"/>
      <c r="V329" s="312" t="str">
        <f t="shared" si="604"/>
        <v>E</v>
      </c>
      <c r="W329" s="312" t="str">
        <f t="shared" ca="1" si="605"/>
        <v>Gb</v>
      </c>
      <c r="X329" s="312" t="str">
        <f t="shared" ca="1" si="628"/>
        <v>G</v>
      </c>
      <c r="Y329" s="312" t="str">
        <f t="shared" ca="1" si="629"/>
        <v>A</v>
      </c>
      <c r="Z329" s="312" t="str">
        <f t="shared" ca="1" si="630"/>
        <v>B</v>
      </c>
      <c r="AA329" s="312" t="str">
        <f t="shared" ca="1" si="631"/>
        <v>C</v>
      </c>
      <c r="AB329" s="312" t="str">
        <f t="shared" ca="1" si="632"/>
        <v>Eb</v>
      </c>
      <c r="AC329" s="312"/>
      <c r="AD329" s="313">
        <f t="shared" si="612"/>
        <v>69</v>
      </c>
      <c r="AE329" s="313">
        <f t="shared" ca="1" si="548"/>
        <v>169</v>
      </c>
      <c r="AF329" s="313">
        <f t="shared" ca="1" si="549"/>
        <v>71</v>
      </c>
      <c r="AG329" s="313">
        <f t="shared" ca="1" si="597"/>
        <v>65</v>
      </c>
      <c r="AH329" s="313">
        <f t="shared" ca="1" si="598"/>
        <v>66</v>
      </c>
      <c r="AI329" s="313">
        <f t="shared" ca="1" si="599"/>
        <v>67</v>
      </c>
      <c r="AJ329" s="313">
        <f t="shared" ca="1" si="600"/>
        <v>167</v>
      </c>
      <c r="AK329" s="313"/>
      <c r="AL329" s="294" t="str">
        <f>_xlfn.CONCAT(V329," min")</f>
        <v>E min</v>
      </c>
      <c r="AM329" s="294" t="str">
        <f ca="1">_xlfn.CONCAT(W329," dim")</f>
        <v>Gb dim</v>
      </c>
      <c r="AN329" s="294" t="str">
        <f ca="1">_xlfn.CONCAT(X329," aug")</f>
        <v>G aug</v>
      </c>
      <c r="AO329" s="294" t="str">
        <f ca="1">_xlfn.CONCAT(Y329," min")</f>
        <v>A min</v>
      </c>
      <c r="AP329" s="294" t="str">
        <f ca="1">_xlfn.CONCAT(Z329," maj")</f>
        <v>B maj</v>
      </c>
      <c r="AQ329" s="294" t="str">
        <f ca="1">_xlfn.CONCAT(AA329," maj")</f>
        <v>C maj</v>
      </c>
      <c r="AR329" s="294" t="str">
        <f ca="1">_xlfn.CONCAT(AB329," dim")</f>
        <v>Eb dim</v>
      </c>
      <c r="AS329" s="294"/>
      <c r="AT329" s="294" t="str">
        <f t="shared" ca="1" si="633"/>
        <v/>
      </c>
      <c r="AU329" s="294" t="str">
        <f t="shared" ca="1" si="633"/>
        <v/>
      </c>
      <c r="AV329" s="294" t="str">
        <f t="shared" ca="1" si="633"/>
        <v/>
      </c>
      <c r="AW329" s="294">
        <f t="shared" ca="1" si="633"/>
        <v>1</v>
      </c>
      <c r="AX329" s="294" t="str">
        <f t="shared" ca="1" si="633"/>
        <v/>
      </c>
      <c r="AY329" s="294" t="str">
        <f t="shared" ca="1" si="633"/>
        <v/>
      </c>
      <c r="AZ329" s="294" t="str">
        <f t="shared" ca="1" si="633"/>
        <v/>
      </c>
      <c r="BA329" s="294">
        <f t="shared" ca="1" si="633"/>
        <v>1</v>
      </c>
      <c r="BB329" s="294" t="str">
        <f t="shared" ca="1" si="633"/>
        <v/>
      </c>
      <c r="BC329" s="294" t="str">
        <f t="shared" ca="1" si="633"/>
        <v/>
      </c>
      <c r="BD329" s="294" t="str">
        <f t="shared" ca="1" si="633"/>
        <v/>
      </c>
      <c r="BE329" s="294" t="str">
        <f t="shared" ca="1" si="633"/>
        <v/>
      </c>
      <c r="BF329" s="289">
        <f t="shared" ca="1" si="613"/>
        <v>2</v>
      </c>
      <c r="BG329" s="302">
        <f t="shared" ca="1" si="614"/>
        <v>28.571428571428569</v>
      </c>
      <c r="BH329" s="289" t="str">
        <f t="shared" ca="1" si="615"/>
        <v/>
      </c>
      <c r="BI329" s="289" t="str">
        <f t="shared" ca="1" si="616"/>
        <v/>
      </c>
      <c r="BJ329" s="289" t="str">
        <f t="shared" ca="1" si="617"/>
        <v/>
      </c>
      <c r="BK329" s="289" t="str">
        <f t="shared" ca="1" si="618"/>
        <v/>
      </c>
      <c r="BL329" s="289" t="str">
        <f t="shared" ca="1" si="619"/>
        <v/>
      </c>
      <c r="BM329" s="289" t="str">
        <f t="shared" ca="1" si="620"/>
        <v/>
      </c>
      <c r="BN329" s="289" t="str">
        <f t="shared" ca="1" si="621"/>
        <v/>
      </c>
      <c r="BO329" s="289" t="str">
        <f t="shared" ca="1" si="622"/>
        <v/>
      </c>
      <c r="BP329" s="275"/>
      <c r="BQ329" s="83">
        <f t="shared" ca="1" si="657"/>
        <v>7</v>
      </c>
      <c r="BR329" s="82">
        <f t="shared" ca="1" si="658"/>
        <v>77</v>
      </c>
      <c r="BS329" s="83">
        <f t="shared" ca="1" si="659"/>
        <v>578</v>
      </c>
      <c r="BT329" s="52" t="str">
        <f t="shared" ca="1" si="655"/>
        <v>A587</v>
      </c>
      <c r="BV329" s="52" t="str">
        <f t="shared" ca="1" si="656"/>
        <v>A627</v>
      </c>
      <c r="BW329" s="84">
        <f ca="1">VLOOKUP($BK$6,INDIRECT($BT329):$BP$861,2,FALSE)</f>
        <v>619</v>
      </c>
      <c r="BX329" s="79" t="str">
        <f t="shared" ca="1" si="635"/>
        <v xml:space="preserve"> Country/Gospel</v>
      </c>
      <c r="BY329" s="78" t="str">
        <f t="shared" ca="1" si="636"/>
        <v>Ab</v>
      </c>
      <c r="BZ329" s="78" t="str">
        <f t="shared" ca="1" si="637"/>
        <v>Ab</v>
      </c>
      <c r="CA329" s="78" t="str">
        <f t="shared" ca="1" si="638"/>
        <v>Bb</v>
      </c>
      <c r="CB329" s="78" t="str">
        <f t="shared" ca="1" si="639"/>
        <v>B</v>
      </c>
      <c r="CC329" s="78" t="str">
        <f t="shared" ca="1" si="640"/>
        <v>C</v>
      </c>
      <c r="CD329" s="78" t="str">
        <f t="shared" ca="1" si="641"/>
        <v>Eb</v>
      </c>
      <c r="CE329" s="78" t="str">
        <f t="shared" ca="1" si="642"/>
        <v>F</v>
      </c>
      <c r="CF329" s="78" t="str">
        <f t="shared" ca="1" si="643"/>
        <v/>
      </c>
      <c r="CG329" s="78" t="str">
        <f t="shared" ca="1" si="644"/>
        <v/>
      </c>
      <c r="CH329" s="79" t="str">
        <f t="shared" ca="1" si="645"/>
        <v>Ab min</v>
      </c>
      <c r="CI329" s="79" t="str">
        <f t="shared" ca="1" si="646"/>
        <v>Bb sus2</v>
      </c>
      <c r="CJ329" s="79" t="str">
        <f t="shared" ca="1" si="647"/>
        <v>*Ab min</v>
      </c>
      <c r="CK329" s="79" t="str">
        <f t="shared" ca="1" si="648"/>
        <v>*F min</v>
      </c>
      <c r="CL329" s="79" t="str">
        <f t="shared" ca="1" si="649"/>
        <v>*Ab min</v>
      </c>
      <c r="CM329" s="79" t="str">
        <f t="shared" ca="1" si="650"/>
        <v>F sus4</v>
      </c>
      <c r="CN329" s="79" t="str">
        <f t="shared" ca="1" si="651"/>
        <v/>
      </c>
      <c r="CO329" s="79" t="str">
        <f t="shared" ca="1" si="652"/>
        <v/>
      </c>
      <c r="CP329" s="80">
        <f t="shared" ca="1" si="653"/>
        <v>33.333333333333329</v>
      </c>
      <c r="CQ329" s="78">
        <f t="shared" ca="1" si="654"/>
        <v>7</v>
      </c>
      <c r="DA329" s="81" t="e">
        <f t="shared" ca="1" si="576"/>
        <v>#N/A</v>
      </c>
      <c r="DB329" s="82" t="e">
        <f t="shared" ca="1" si="577"/>
        <v>#N/A</v>
      </c>
      <c r="DC329" s="83" t="e">
        <f t="shared" ca="1" si="578"/>
        <v>#N/A</v>
      </c>
      <c r="DD329" s="52" t="e">
        <f t="shared" ca="1" si="573"/>
        <v>#N/A</v>
      </c>
      <c r="DF329" s="52" t="e">
        <f t="shared" ca="1" si="574"/>
        <v>#N/A</v>
      </c>
      <c r="DG329" s="84" t="e">
        <f ca="1">VLOOKUP($BK$6,INDIRECT($BT366):$BP$861,2,FALSE)</f>
        <v>#N/A</v>
      </c>
      <c r="DH329" s="79" t="e">
        <f t="shared" ca="1" si="553"/>
        <v>#N/A</v>
      </c>
      <c r="DI329" s="78" t="e">
        <f t="shared" ca="1" si="554"/>
        <v>#N/A</v>
      </c>
      <c r="DJ329" s="78" t="e">
        <f t="shared" ca="1" si="555"/>
        <v>#N/A</v>
      </c>
      <c r="DK329" s="78" t="e">
        <f t="shared" ca="1" si="556"/>
        <v>#N/A</v>
      </c>
      <c r="DL329" s="78" t="e">
        <f t="shared" ca="1" si="557"/>
        <v>#N/A</v>
      </c>
      <c r="DM329" s="78" t="e">
        <f t="shared" ca="1" si="558"/>
        <v>#N/A</v>
      </c>
      <c r="DN329" s="78" t="e">
        <f t="shared" ca="1" si="559"/>
        <v>#N/A</v>
      </c>
      <c r="DO329" s="78" t="e">
        <f t="shared" ca="1" si="560"/>
        <v>#N/A</v>
      </c>
      <c r="DP329" s="78" t="e">
        <f t="shared" ca="1" si="561"/>
        <v>#N/A</v>
      </c>
      <c r="DQ329" s="78" t="e">
        <f t="shared" ca="1" si="562"/>
        <v>#N/A</v>
      </c>
      <c r="DR329" s="79" t="e">
        <f t="shared" ca="1" si="563"/>
        <v>#N/A</v>
      </c>
      <c r="DS329" s="79" t="e">
        <f t="shared" ca="1" si="564"/>
        <v>#N/A</v>
      </c>
      <c r="DT329" s="79" t="e">
        <f t="shared" ca="1" si="565"/>
        <v>#N/A</v>
      </c>
      <c r="DU329" s="79" t="e">
        <f t="shared" ca="1" si="566"/>
        <v>#N/A</v>
      </c>
      <c r="DV329" s="79" t="e">
        <f t="shared" ca="1" si="567"/>
        <v>#N/A</v>
      </c>
      <c r="DW329" s="79" t="e">
        <f t="shared" ca="1" si="568"/>
        <v>#N/A</v>
      </c>
      <c r="DX329" s="79" t="e">
        <f t="shared" ca="1" si="569"/>
        <v>#N/A</v>
      </c>
      <c r="DY329" s="79" t="e">
        <f t="shared" ca="1" si="570"/>
        <v>#N/A</v>
      </c>
      <c r="DZ329" s="80" t="e">
        <f t="shared" ca="1" si="571"/>
        <v>#N/A</v>
      </c>
      <c r="EA329" s="78" t="e">
        <f t="shared" ca="1" si="572"/>
        <v>#N/A</v>
      </c>
    </row>
    <row r="330" spans="1:131" ht="16.2" thickBot="1" x14ac:dyDescent="0.35">
      <c r="A330" s="289" t="str">
        <f t="shared" ca="1" si="540"/>
        <v/>
      </c>
      <c r="B330" s="312">
        <f t="shared" si="551"/>
        <v>322</v>
      </c>
      <c r="C330" s="313" t="s">
        <v>273</v>
      </c>
      <c r="D330" s="312" t="s">
        <v>74</v>
      </c>
      <c r="E330" s="312">
        <v>7</v>
      </c>
      <c r="F330" s="314">
        <v>1</v>
      </c>
      <c r="G330" s="314">
        <v>3</v>
      </c>
      <c r="H330" s="314">
        <v>1</v>
      </c>
      <c r="I330" s="314">
        <v>2</v>
      </c>
      <c r="J330" s="314">
        <v>1</v>
      </c>
      <c r="K330" s="314">
        <v>3</v>
      </c>
      <c r="L330" s="314">
        <v>1</v>
      </c>
      <c r="M330" s="314"/>
      <c r="N330" s="314">
        <f>SUM($F330:G330)</f>
        <v>4</v>
      </c>
      <c r="O330" s="314">
        <f>SUM($F330:H330)</f>
        <v>5</v>
      </c>
      <c r="P330" s="314">
        <f>SUM($F330:I330)</f>
        <v>7</v>
      </c>
      <c r="Q330" s="314">
        <f>SUM($F330:J330)</f>
        <v>8</v>
      </c>
      <c r="R330" s="314">
        <f>SUM($F330:K330)</f>
        <v>11</v>
      </c>
      <c r="S330" s="314">
        <f>SUM($F330:L330)</f>
        <v>12</v>
      </c>
      <c r="T330" s="314"/>
      <c r="U330" s="313"/>
      <c r="V330" s="312" t="str">
        <f t="shared" si="604"/>
        <v>E</v>
      </c>
      <c r="W330" s="312" t="str">
        <f t="shared" ca="1" si="605"/>
        <v>F</v>
      </c>
      <c r="X330" s="312" t="str">
        <f t="shared" ca="1" si="628"/>
        <v>Ab</v>
      </c>
      <c r="Y330" s="312" t="str">
        <f t="shared" ca="1" si="629"/>
        <v>A</v>
      </c>
      <c r="Z330" s="312" t="str">
        <f t="shared" ca="1" si="630"/>
        <v>B</v>
      </c>
      <c r="AA330" s="312" t="str">
        <f t="shared" ca="1" si="631"/>
        <v>C</v>
      </c>
      <c r="AB330" s="312" t="str">
        <f t="shared" ca="1" si="632"/>
        <v>Eb</v>
      </c>
      <c r="AC330" s="312"/>
      <c r="AD330" s="313">
        <f t="shared" si="612"/>
        <v>69</v>
      </c>
      <c r="AE330" s="313">
        <f t="shared" ca="1" si="548"/>
        <v>70</v>
      </c>
      <c r="AF330" s="313">
        <f t="shared" ca="1" si="549"/>
        <v>163</v>
      </c>
      <c r="AG330" s="313">
        <f t="shared" ca="1" si="597"/>
        <v>65</v>
      </c>
      <c r="AH330" s="313">
        <f t="shared" ca="1" si="598"/>
        <v>66</v>
      </c>
      <c r="AI330" s="313">
        <f t="shared" ca="1" si="599"/>
        <v>67</v>
      </c>
      <c r="AJ330" s="313">
        <f t="shared" ca="1" si="600"/>
        <v>167</v>
      </c>
      <c r="AK330" s="313"/>
      <c r="AL330" s="294" t="str">
        <f>_xlfn.CONCAT(V330," maj")</f>
        <v>E maj</v>
      </c>
      <c r="AM330" s="294" t="str">
        <f ca="1">_xlfn.CONCAT(W330," maj")</f>
        <v>F maj</v>
      </c>
      <c r="AN330" s="294" t="str">
        <f ca="1">_xlfn.CONCAT(X330," min")</f>
        <v>Ab min</v>
      </c>
      <c r="AO330" s="294" t="str">
        <f ca="1">_xlfn.CONCAT(Y330," min")</f>
        <v>A min</v>
      </c>
      <c r="AP330" s="294" t="str">
        <f ca="1">_xlfn.CONCAT(Z330," alt b")</f>
        <v>B alt b</v>
      </c>
      <c r="AQ330" s="294" t="str">
        <f ca="1">_xlfn.CONCAT(AA330," aug")</f>
        <v>C aug</v>
      </c>
      <c r="AR330" s="301" t="str">
        <f ca="1">_xlfn.CONCAT("*",W330,"7")</f>
        <v>*F7</v>
      </c>
      <c r="AS330" s="294"/>
      <c r="AT330" s="294" t="str">
        <f t="shared" ca="1" si="633"/>
        <v/>
      </c>
      <c r="AU330" s="294" t="str">
        <f t="shared" ca="1" si="633"/>
        <v/>
      </c>
      <c r="AV330" s="294" t="str">
        <f t="shared" ca="1" si="633"/>
        <v/>
      </c>
      <c r="AW330" s="294">
        <f t="shared" ca="1" si="633"/>
        <v>1</v>
      </c>
      <c r="AX330" s="294" t="str">
        <f t="shared" ca="1" si="633"/>
        <v/>
      </c>
      <c r="AY330" s="294">
        <f t="shared" ca="1" si="633"/>
        <v>1</v>
      </c>
      <c r="AZ330" s="294" t="str">
        <f t="shared" ca="1" si="633"/>
        <v/>
      </c>
      <c r="BA330" s="294" t="str">
        <f t="shared" ca="1" si="633"/>
        <v/>
      </c>
      <c r="BB330" s="294" t="str">
        <f t="shared" ca="1" si="633"/>
        <v/>
      </c>
      <c r="BC330" s="294" t="str">
        <f t="shared" ca="1" si="633"/>
        <v/>
      </c>
      <c r="BD330" s="294" t="str">
        <f t="shared" ca="1" si="633"/>
        <v/>
      </c>
      <c r="BE330" s="294" t="str">
        <f t="shared" ca="1" si="633"/>
        <v/>
      </c>
      <c r="BF330" s="289">
        <f t="shared" ca="1" si="613"/>
        <v>2</v>
      </c>
      <c r="BG330" s="302">
        <f t="shared" ca="1" si="614"/>
        <v>28.571428571428569</v>
      </c>
      <c r="BH330" s="289" t="str">
        <f t="shared" ca="1" si="615"/>
        <v/>
      </c>
      <c r="BI330" s="289" t="str">
        <f t="shared" ca="1" si="616"/>
        <v/>
      </c>
      <c r="BJ330" s="289" t="str">
        <f t="shared" ca="1" si="617"/>
        <v/>
      </c>
      <c r="BK330" s="289" t="str">
        <f t="shared" ca="1" si="618"/>
        <v/>
      </c>
      <c r="BL330" s="289" t="str">
        <f t="shared" ca="1" si="619"/>
        <v/>
      </c>
      <c r="BM330" s="289" t="str">
        <f t="shared" ca="1" si="620"/>
        <v/>
      </c>
      <c r="BN330" s="289" t="str">
        <f t="shared" ca="1" si="621"/>
        <v/>
      </c>
      <c r="BO330" s="289" t="str">
        <f t="shared" ca="1" si="622"/>
        <v/>
      </c>
      <c r="BP330" s="275"/>
      <c r="BQ330" s="83">
        <f t="shared" ca="1" si="657"/>
        <v>7</v>
      </c>
      <c r="BR330" s="82">
        <f t="shared" ca="1" si="658"/>
        <v>78</v>
      </c>
      <c r="BS330" s="83">
        <f t="shared" ca="1" si="659"/>
        <v>619</v>
      </c>
      <c r="BT330" s="52" t="str">
        <f t="shared" ca="1" si="655"/>
        <v>A628</v>
      </c>
      <c r="BV330" s="52" t="str">
        <f t="shared" ca="1" si="656"/>
        <v>A629</v>
      </c>
      <c r="BW330" s="84">
        <f ca="1">VLOOKUP($BK$6,INDIRECT($BT330):$BP$861,2,FALSE)</f>
        <v>621</v>
      </c>
      <c r="BX330" s="79" t="str">
        <f t="shared" ca="1" si="635"/>
        <v xml:space="preserve"> Augmented</v>
      </c>
      <c r="BY330" s="78" t="str">
        <f t="shared" ca="1" si="636"/>
        <v>Ab</v>
      </c>
      <c r="BZ330" s="78" t="str">
        <f t="shared" ca="1" si="637"/>
        <v>Ab</v>
      </c>
      <c r="CA330" s="78" t="str">
        <f t="shared" ca="1" si="638"/>
        <v>B</v>
      </c>
      <c r="CB330" s="78" t="str">
        <f t="shared" ca="1" si="639"/>
        <v>C</v>
      </c>
      <c r="CC330" s="78" t="str">
        <f t="shared" ca="1" si="640"/>
        <v>Eb</v>
      </c>
      <c r="CD330" s="78" t="str">
        <f t="shared" ca="1" si="641"/>
        <v>E</v>
      </c>
      <c r="CE330" s="78" t="str">
        <f t="shared" ca="1" si="642"/>
        <v>G</v>
      </c>
      <c r="CF330" s="78" t="str">
        <f t="shared" ca="1" si="643"/>
        <v/>
      </c>
      <c r="CG330" s="78" t="str">
        <f t="shared" ca="1" si="644"/>
        <v/>
      </c>
      <c r="CH330" s="79" t="str">
        <f t="shared" ca="1" si="645"/>
        <v>Ab aug</v>
      </c>
      <c r="CI330" s="79" t="str">
        <f t="shared" ca="1" si="646"/>
        <v>B aug</v>
      </c>
      <c r="CJ330" s="79" t="str">
        <f t="shared" ca="1" si="647"/>
        <v>C aug</v>
      </c>
      <c r="CK330" s="79" t="str">
        <f t="shared" ca="1" si="648"/>
        <v>Eb aug</v>
      </c>
      <c r="CL330" s="79" t="str">
        <f t="shared" ca="1" si="649"/>
        <v>E aug</v>
      </c>
      <c r="CM330" s="79" t="str">
        <f t="shared" ca="1" si="650"/>
        <v>G aug</v>
      </c>
      <c r="CN330" s="79" t="str">
        <f t="shared" ca="1" si="651"/>
        <v/>
      </c>
      <c r="CO330" s="79" t="str">
        <f t="shared" ca="1" si="652"/>
        <v/>
      </c>
      <c r="CP330" s="80">
        <f t="shared" ca="1" si="653"/>
        <v>33.333333333333329</v>
      </c>
      <c r="CQ330" s="78">
        <f t="shared" ca="1" si="654"/>
        <v>7</v>
      </c>
      <c r="DA330" s="81" t="e">
        <f t="shared" ca="1" si="576"/>
        <v>#N/A</v>
      </c>
      <c r="DB330" s="82" t="e">
        <f t="shared" ca="1" si="577"/>
        <v>#N/A</v>
      </c>
      <c r="DC330" s="83" t="e">
        <f t="shared" ca="1" si="578"/>
        <v>#N/A</v>
      </c>
      <c r="DD330" s="52" t="e">
        <f t="shared" ca="1" si="573"/>
        <v>#N/A</v>
      </c>
      <c r="DF330" s="52" t="e">
        <f t="shared" ca="1" si="574"/>
        <v>#N/A</v>
      </c>
      <c r="DG330" s="84" t="e">
        <f ca="1">VLOOKUP($BK$6,INDIRECT($BT367):$BP$861,2,FALSE)</f>
        <v>#N/A</v>
      </c>
      <c r="DH330" s="79" t="e">
        <f t="shared" ca="1" si="553"/>
        <v>#N/A</v>
      </c>
      <c r="DI330" s="78" t="e">
        <f t="shared" ca="1" si="554"/>
        <v>#N/A</v>
      </c>
      <c r="DJ330" s="78" t="e">
        <f t="shared" ca="1" si="555"/>
        <v>#N/A</v>
      </c>
      <c r="DK330" s="78" t="e">
        <f t="shared" ca="1" si="556"/>
        <v>#N/A</v>
      </c>
      <c r="DL330" s="78" t="e">
        <f t="shared" ca="1" si="557"/>
        <v>#N/A</v>
      </c>
      <c r="DM330" s="78" t="e">
        <f t="shared" ca="1" si="558"/>
        <v>#N/A</v>
      </c>
      <c r="DN330" s="78" t="e">
        <f t="shared" ca="1" si="559"/>
        <v>#N/A</v>
      </c>
      <c r="DO330" s="78" t="e">
        <f t="shared" ca="1" si="560"/>
        <v>#N/A</v>
      </c>
      <c r="DP330" s="78" t="e">
        <f t="shared" ca="1" si="561"/>
        <v>#N/A</v>
      </c>
      <c r="DQ330" s="78" t="e">
        <f t="shared" ca="1" si="562"/>
        <v>#N/A</v>
      </c>
      <c r="DR330" s="79" t="e">
        <f t="shared" ca="1" si="563"/>
        <v>#N/A</v>
      </c>
      <c r="DS330" s="79" t="e">
        <f t="shared" ca="1" si="564"/>
        <v>#N/A</v>
      </c>
      <c r="DT330" s="79" t="e">
        <f t="shared" ca="1" si="565"/>
        <v>#N/A</v>
      </c>
      <c r="DU330" s="79" t="e">
        <f t="shared" ca="1" si="566"/>
        <v>#N/A</v>
      </c>
      <c r="DV330" s="79" t="e">
        <f t="shared" ca="1" si="567"/>
        <v>#N/A</v>
      </c>
      <c r="DW330" s="79" t="e">
        <f t="shared" ca="1" si="568"/>
        <v>#N/A</v>
      </c>
      <c r="DX330" s="79" t="e">
        <f t="shared" ca="1" si="569"/>
        <v>#N/A</v>
      </c>
      <c r="DY330" s="79" t="e">
        <f t="shared" ca="1" si="570"/>
        <v>#N/A</v>
      </c>
      <c r="DZ330" s="80" t="e">
        <f t="shared" ca="1" si="571"/>
        <v>#N/A</v>
      </c>
      <c r="EA330" s="78" t="e">
        <f t="shared" ca="1" si="572"/>
        <v>#N/A</v>
      </c>
    </row>
    <row r="331" spans="1:131" ht="16.2" thickBot="1" x14ac:dyDescent="0.35">
      <c r="A331" s="289" t="str">
        <f t="shared" ref="A331:A394" ca="1" si="661">BH331</f>
        <v/>
      </c>
      <c r="B331" s="312">
        <f t="shared" si="551"/>
        <v>323</v>
      </c>
      <c r="C331" s="313" t="s">
        <v>32</v>
      </c>
      <c r="D331" s="312" t="s">
        <v>74</v>
      </c>
      <c r="E331" s="312">
        <v>7</v>
      </c>
      <c r="F331" s="314">
        <v>2</v>
      </c>
      <c r="G331" s="314">
        <v>1</v>
      </c>
      <c r="H331" s="314">
        <v>2</v>
      </c>
      <c r="I331" s="314">
        <v>2</v>
      </c>
      <c r="J331" s="314">
        <v>2</v>
      </c>
      <c r="K331" s="314">
        <v>2</v>
      </c>
      <c r="L331" s="314">
        <v>1</v>
      </c>
      <c r="M331" s="314"/>
      <c r="N331" s="314">
        <f>SUM($F331:G331)</f>
        <v>3</v>
      </c>
      <c r="O331" s="314">
        <f>SUM($F331:H331)</f>
        <v>5</v>
      </c>
      <c r="P331" s="314">
        <f>SUM($F331:I331)</f>
        <v>7</v>
      </c>
      <c r="Q331" s="314">
        <f>SUM($F331:J331)</f>
        <v>9</v>
      </c>
      <c r="R331" s="314">
        <f>SUM($F331:K331)</f>
        <v>11</v>
      </c>
      <c r="S331" s="314">
        <f>SUM($F331:L331)</f>
        <v>12</v>
      </c>
      <c r="T331" s="314"/>
      <c r="U331" s="313"/>
      <c r="V331" s="312" t="str">
        <f t="shared" si="604"/>
        <v>E</v>
      </c>
      <c r="W331" s="312" t="str">
        <f t="shared" ca="1" si="605"/>
        <v>Gb</v>
      </c>
      <c r="X331" s="312" t="str">
        <f t="shared" ca="1" si="628"/>
        <v>G</v>
      </c>
      <c r="Y331" s="312" t="str">
        <f t="shared" ca="1" si="629"/>
        <v>A</v>
      </c>
      <c r="Z331" s="312" t="str">
        <f t="shared" ca="1" si="630"/>
        <v>B</v>
      </c>
      <c r="AA331" s="312" t="str">
        <f t="shared" ca="1" si="631"/>
        <v>Db</v>
      </c>
      <c r="AB331" s="312" t="str">
        <f t="shared" ca="1" si="632"/>
        <v>Eb</v>
      </c>
      <c r="AC331" s="312"/>
      <c r="AD331" s="313">
        <f t="shared" si="612"/>
        <v>69</v>
      </c>
      <c r="AE331" s="313">
        <f t="shared" ca="1" si="548"/>
        <v>169</v>
      </c>
      <c r="AF331" s="313">
        <f t="shared" ca="1" si="549"/>
        <v>71</v>
      </c>
      <c r="AG331" s="313">
        <f t="shared" ca="1" si="597"/>
        <v>65</v>
      </c>
      <c r="AH331" s="313">
        <f t="shared" ca="1" si="598"/>
        <v>66</v>
      </c>
      <c r="AI331" s="313">
        <f t="shared" ca="1" si="599"/>
        <v>166</v>
      </c>
      <c r="AJ331" s="313">
        <f t="shared" ca="1" si="600"/>
        <v>167</v>
      </c>
      <c r="AK331" s="313"/>
      <c r="AL331" s="294" t="str">
        <f>_xlfn.CONCAT(V331," min")</f>
        <v>E min</v>
      </c>
      <c r="AM331" s="294" t="str">
        <f ca="1">_xlfn.CONCAT(W331," min")</f>
        <v>Gb min</v>
      </c>
      <c r="AN331" s="294" t="str">
        <f ca="1">_xlfn.CONCAT(X331," aug")</f>
        <v>G aug</v>
      </c>
      <c r="AO331" s="294" t="str">
        <f ca="1">_xlfn.CONCAT(Y331," maj")</f>
        <v>A maj</v>
      </c>
      <c r="AP331" s="294" t="str">
        <f ca="1">_xlfn.CONCAT(Z331," maj")</f>
        <v>B maj</v>
      </c>
      <c r="AQ331" s="294" t="str">
        <f ca="1">_xlfn.CONCAT(AA331," dim")</f>
        <v>Db dim</v>
      </c>
      <c r="AR331" s="294" t="str">
        <f ca="1">_xlfn.CONCAT(AB331," dim")</f>
        <v>Eb dim</v>
      </c>
      <c r="AS331" s="294"/>
      <c r="AT331" s="294" t="str">
        <f t="shared" ca="1" si="633"/>
        <v/>
      </c>
      <c r="AU331" s="294" t="str">
        <f t="shared" ca="1" si="633"/>
        <v/>
      </c>
      <c r="AV331" s="294" t="str">
        <f t="shared" ca="1" si="633"/>
        <v/>
      </c>
      <c r="AW331" s="294">
        <f t="shared" ca="1" si="633"/>
        <v>1</v>
      </c>
      <c r="AX331" s="294" t="str">
        <f t="shared" ca="1" si="633"/>
        <v/>
      </c>
      <c r="AY331" s="294" t="str">
        <f t="shared" ca="1" si="633"/>
        <v/>
      </c>
      <c r="AZ331" s="294" t="str">
        <f t="shared" ca="1" si="633"/>
        <v/>
      </c>
      <c r="BA331" s="294">
        <f t="shared" ca="1" si="633"/>
        <v>1</v>
      </c>
      <c r="BB331" s="294" t="str">
        <f t="shared" ca="1" si="633"/>
        <v/>
      </c>
      <c r="BC331" s="294" t="str">
        <f t="shared" ca="1" si="633"/>
        <v/>
      </c>
      <c r="BD331" s="294" t="str">
        <f t="shared" ca="1" si="633"/>
        <v/>
      </c>
      <c r="BE331" s="294" t="str">
        <f t="shared" ca="1" si="633"/>
        <v/>
      </c>
      <c r="BF331" s="289">
        <f t="shared" ca="1" si="613"/>
        <v>2</v>
      </c>
      <c r="BG331" s="302">
        <f t="shared" ca="1" si="614"/>
        <v>28.571428571428569</v>
      </c>
      <c r="BH331" s="289" t="str">
        <f t="shared" ca="1" si="615"/>
        <v/>
      </c>
      <c r="BI331" s="289" t="str">
        <f t="shared" ca="1" si="616"/>
        <v/>
      </c>
      <c r="BJ331" s="289" t="str">
        <f t="shared" ca="1" si="617"/>
        <v/>
      </c>
      <c r="BK331" s="289" t="str">
        <f t="shared" ca="1" si="618"/>
        <v/>
      </c>
      <c r="BL331" s="289" t="str">
        <f t="shared" ca="1" si="619"/>
        <v/>
      </c>
      <c r="BM331" s="289" t="str">
        <f t="shared" ca="1" si="620"/>
        <v/>
      </c>
      <c r="BN331" s="289" t="str">
        <f t="shared" ca="1" si="621"/>
        <v/>
      </c>
      <c r="BO331" s="289" t="str">
        <f t="shared" ca="1" si="622"/>
        <v/>
      </c>
      <c r="BP331" s="275"/>
      <c r="BQ331" s="83">
        <f t="shared" ca="1" si="657"/>
        <v>7</v>
      </c>
      <c r="BR331" s="82">
        <f t="shared" ca="1" si="658"/>
        <v>79</v>
      </c>
      <c r="BS331" s="83">
        <f t="shared" ca="1" si="659"/>
        <v>621</v>
      </c>
      <c r="BT331" s="52" t="str">
        <f t="shared" ca="1" si="655"/>
        <v>A630</v>
      </c>
      <c r="BV331" s="52" t="str">
        <f t="shared" ca="1" si="656"/>
        <v>A631</v>
      </c>
      <c r="BW331" s="84">
        <f ca="1">VLOOKUP($BK$6,INDIRECT($BT331):$BP$861,2,FALSE)</f>
        <v>623</v>
      </c>
      <c r="BX331" s="79" t="str">
        <f t="shared" ca="1" si="635"/>
        <v>Symmetrical Blues</v>
      </c>
      <c r="BY331" s="78" t="str">
        <f t="shared" ca="1" si="636"/>
        <v>Ab</v>
      </c>
      <c r="BZ331" s="78" t="str">
        <f t="shared" ca="1" si="637"/>
        <v>Ab</v>
      </c>
      <c r="CA331" s="78" t="str">
        <f t="shared" ca="1" si="638"/>
        <v>B</v>
      </c>
      <c r="CB331" s="78" t="str">
        <f t="shared" ca="1" si="639"/>
        <v>Db</v>
      </c>
      <c r="CC331" s="78" t="str">
        <f t="shared" ca="1" si="640"/>
        <v>D</v>
      </c>
      <c r="CD331" s="78" t="str">
        <f t="shared" ca="1" si="641"/>
        <v>Eb</v>
      </c>
      <c r="CE331" s="78" t="str">
        <f t="shared" ca="1" si="642"/>
        <v>F</v>
      </c>
      <c r="CF331" s="78" t="str">
        <f t="shared" ca="1" si="643"/>
        <v/>
      </c>
      <c r="CG331" s="78" t="str">
        <f t="shared" ca="1" si="644"/>
        <v/>
      </c>
      <c r="CH331" s="79" t="str">
        <f t="shared" ca="1" si="645"/>
        <v>Ab sus4</v>
      </c>
      <c r="CI331" s="79" t="str">
        <f t="shared" ca="1" si="646"/>
        <v>B dim</v>
      </c>
      <c r="CJ331" s="79" t="str">
        <f t="shared" ca="1" si="647"/>
        <v>Db sus2</v>
      </c>
      <c r="CK331" s="79" t="str">
        <f t="shared" ca="1" si="648"/>
        <v>*B dim</v>
      </c>
      <c r="CL331" s="79" t="str">
        <f t="shared" ca="1" si="649"/>
        <v>Eb sus4/7</v>
      </c>
      <c r="CM331" s="79" t="str">
        <f t="shared" ca="1" si="650"/>
        <v>F sus6 -or- *Db maj</v>
      </c>
      <c r="CN331" s="79" t="str">
        <f t="shared" ca="1" si="651"/>
        <v/>
      </c>
      <c r="CO331" s="79" t="str">
        <f t="shared" ca="1" si="652"/>
        <v/>
      </c>
      <c r="CP331" s="80">
        <f t="shared" ca="1" si="653"/>
        <v>33.333333333333329</v>
      </c>
      <c r="CQ331" s="78">
        <f t="shared" ca="1" si="654"/>
        <v>7</v>
      </c>
      <c r="DA331" s="81" t="e">
        <f t="shared" ca="1" si="576"/>
        <v>#N/A</v>
      </c>
      <c r="DB331" s="82" t="e">
        <f t="shared" ca="1" si="577"/>
        <v>#N/A</v>
      </c>
      <c r="DC331" s="83" t="e">
        <f t="shared" ca="1" si="578"/>
        <v>#N/A</v>
      </c>
      <c r="DD331" s="52" t="e">
        <f t="shared" ca="1" si="573"/>
        <v>#N/A</v>
      </c>
      <c r="DF331" s="52" t="e">
        <f t="shared" ca="1" si="574"/>
        <v>#N/A</v>
      </c>
      <c r="DG331" s="84" t="e">
        <f ca="1">VLOOKUP($BK$6,INDIRECT($BT368):$BP$861,2,FALSE)</f>
        <v>#N/A</v>
      </c>
      <c r="DH331" s="79" t="e">
        <f t="shared" ca="1" si="553"/>
        <v>#N/A</v>
      </c>
      <c r="DI331" s="78" t="e">
        <f t="shared" ca="1" si="554"/>
        <v>#N/A</v>
      </c>
      <c r="DJ331" s="78" t="e">
        <f t="shared" ca="1" si="555"/>
        <v>#N/A</v>
      </c>
      <c r="DK331" s="78" t="e">
        <f t="shared" ca="1" si="556"/>
        <v>#N/A</v>
      </c>
      <c r="DL331" s="78" t="e">
        <f t="shared" ca="1" si="557"/>
        <v>#N/A</v>
      </c>
      <c r="DM331" s="78" t="e">
        <f t="shared" ca="1" si="558"/>
        <v>#N/A</v>
      </c>
      <c r="DN331" s="78" t="e">
        <f t="shared" ca="1" si="559"/>
        <v>#N/A</v>
      </c>
      <c r="DO331" s="78" t="e">
        <f t="shared" ca="1" si="560"/>
        <v>#N/A</v>
      </c>
      <c r="DP331" s="78" t="e">
        <f t="shared" ca="1" si="561"/>
        <v>#N/A</v>
      </c>
      <c r="DQ331" s="78" t="e">
        <f t="shared" ca="1" si="562"/>
        <v>#N/A</v>
      </c>
      <c r="DR331" s="79" t="e">
        <f t="shared" ca="1" si="563"/>
        <v>#N/A</v>
      </c>
      <c r="DS331" s="79" t="e">
        <f t="shared" ca="1" si="564"/>
        <v>#N/A</v>
      </c>
      <c r="DT331" s="79" t="e">
        <f t="shared" ca="1" si="565"/>
        <v>#N/A</v>
      </c>
      <c r="DU331" s="79" t="e">
        <f t="shared" ca="1" si="566"/>
        <v>#N/A</v>
      </c>
      <c r="DV331" s="79" t="e">
        <f t="shared" ca="1" si="567"/>
        <v>#N/A</v>
      </c>
      <c r="DW331" s="79" t="e">
        <f t="shared" ca="1" si="568"/>
        <v>#N/A</v>
      </c>
      <c r="DX331" s="79" t="e">
        <f t="shared" ca="1" si="569"/>
        <v>#N/A</v>
      </c>
      <c r="DY331" s="79" t="e">
        <f t="shared" ca="1" si="570"/>
        <v>#N/A</v>
      </c>
      <c r="DZ331" s="80" t="e">
        <f t="shared" ca="1" si="571"/>
        <v>#N/A</v>
      </c>
      <c r="EA331" s="78" t="e">
        <f t="shared" ca="1" si="572"/>
        <v>#N/A</v>
      </c>
    </row>
    <row r="332" spans="1:131" ht="16.2" thickBot="1" x14ac:dyDescent="0.35">
      <c r="A332" s="289" t="str">
        <f t="shared" ca="1" si="661"/>
        <v/>
      </c>
      <c r="B332" s="312">
        <f t="shared" si="551"/>
        <v>324</v>
      </c>
      <c r="C332" s="313" t="s">
        <v>33</v>
      </c>
      <c r="D332" s="312" t="s">
        <v>74</v>
      </c>
      <c r="E332" s="312">
        <v>7</v>
      </c>
      <c r="F332" s="314">
        <v>2</v>
      </c>
      <c r="G332" s="314">
        <v>2</v>
      </c>
      <c r="H332" s="314">
        <v>1</v>
      </c>
      <c r="I332" s="314">
        <v>1</v>
      </c>
      <c r="J332" s="314">
        <v>2</v>
      </c>
      <c r="K332" s="314">
        <v>2</v>
      </c>
      <c r="L332" s="314">
        <v>2</v>
      </c>
      <c r="M332" s="314"/>
      <c r="N332" s="314">
        <f>SUM($F332:G332)</f>
        <v>4</v>
      </c>
      <c r="O332" s="314">
        <f>SUM($F332:H332)</f>
        <v>5</v>
      </c>
      <c r="P332" s="314">
        <f>SUM($F332:I332)</f>
        <v>6</v>
      </c>
      <c r="Q332" s="314">
        <f>SUM($F332:J332)</f>
        <v>8</v>
      </c>
      <c r="R332" s="314">
        <f>SUM($F332:K332)</f>
        <v>10</v>
      </c>
      <c r="S332" s="314">
        <f>SUM($F332:L332)</f>
        <v>12</v>
      </c>
      <c r="T332" s="314"/>
      <c r="U332" s="313"/>
      <c r="V332" s="312" t="str">
        <f t="shared" si="604"/>
        <v>E</v>
      </c>
      <c r="W332" s="312" t="str">
        <f t="shared" ca="1" si="605"/>
        <v>Gb</v>
      </c>
      <c r="X332" s="312" t="str">
        <f t="shared" ca="1" si="628"/>
        <v>Ab</v>
      </c>
      <c r="Y332" s="312" t="str">
        <f t="shared" ca="1" si="629"/>
        <v>A</v>
      </c>
      <c r="Z332" s="312" t="str">
        <f t="shared" ca="1" si="630"/>
        <v>Bb</v>
      </c>
      <c r="AA332" s="312" t="str">
        <f t="shared" ca="1" si="631"/>
        <v>C</v>
      </c>
      <c r="AB332" s="312" t="str">
        <f t="shared" ca="1" si="632"/>
        <v>D</v>
      </c>
      <c r="AC332" s="312"/>
      <c r="AD332" s="313">
        <f t="shared" si="612"/>
        <v>69</v>
      </c>
      <c r="AE332" s="313">
        <f t="shared" ca="1" si="548"/>
        <v>169</v>
      </c>
      <c r="AF332" s="313">
        <f t="shared" ca="1" si="549"/>
        <v>163</v>
      </c>
      <c r="AG332" s="313">
        <f t="shared" ca="1" si="597"/>
        <v>65</v>
      </c>
      <c r="AH332" s="313">
        <f t="shared" ca="1" si="598"/>
        <v>164</v>
      </c>
      <c r="AI332" s="313">
        <f t="shared" ca="1" si="599"/>
        <v>67</v>
      </c>
      <c r="AJ332" s="313">
        <f t="shared" ca="1" si="600"/>
        <v>68</v>
      </c>
      <c r="AK332" s="313"/>
      <c r="AL332" s="294" t="str">
        <f>_xlfn.CONCAT(V332," alt b")</f>
        <v>E alt b</v>
      </c>
      <c r="AM332" s="294" t="str">
        <f ca="1">_xlfn.CONCAT(W332," dim")</f>
        <v>Gb dim</v>
      </c>
      <c r="AN332" s="301" t="str">
        <f ca="1">_xlfn.CONCAT("*",Z332,"7")</f>
        <v>*Bb7</v>
      </c>
      <c r="AO332" s="294" t="str">
        <f ca="1">_xlfn.CONCAT(Y332," min")</f>
        <v>A min</v>
      </c>
      <c r="AP332" s="294" t="str">
        <f ca="1">_xlfn.CONCAT(Z332," aug")</f>
        <v>Bb aug</v>
      </c>
      <c r="AQ332" s="294" t="str">
        <f ca="1">_xlfn.CONCAT(AA332," aug")</f>
        <v>C aug</v>
      </c>
      <c r="AR332" s="294" t="str">
        <f ca="1">_xlfn.CONCAT(AB332," maj")</f>
        <v>D maj</v>
      </c>
      <c r="AS332" s="294"/>
      <c r="AT332" s="294" t="str">
        <f t="shared" ca="1" si="633"/>
        <v/>
      </c>
      <c r="AU332" s="294" t="str">
        <f t="shared" ca="1" si="633"/>
        <v/>
      </c>
      <c r="AV332" s="294" t="str">
        <f t="shared" ca="1" si="633"/>
        <v/>
      </c>
      <c r="AW332" s="294" t="str">
        <f t="shared" ca="1" si="633"/>
        <v/>
      </c>
      <c r="AX332" s="294" t="str">
        <f t="shared" ca="1" si="633"/>
        <v/>
      </c>
      <c r="AY332" s="294" t="str">
        <f t="shared" ca="1" si="633"/>
        <v/>
      </c>
      <c r="AZ332" s="294" t="str">
        <f t="shared" ca="1" si="633"/>
        <v/>
      </c>
      <c r="BA332" s="294" t="str">
        <f t="shared" ca="1" si="633"/>
        <v/>
      </c>
      <c r="BB332" s="294" t="str">
        <f t="shared" ca="1" si="633"/>
        <v/>
      </c>
      <c r="BC332" s="294" t="str">
        <f t="shared" ca="1" si="633"/>
        <v/>
      </c>
      <c r="BD332" s="294" t="str">
        <f t="shared" ca="1" si="633"/>
        <v/>
      </c>
      <c r="BE332" s="294" t="str">
        <f t="shared" ca="1" si="633"/>
        <v/>
      </c>
      <c r="BF332" s="289">
        <f t="shared" ca="1" si="613"/>
        <v>0</v>
      </c>
      <c r="BG332" s="302">
        <f t="shared" ca="1" si="614"/>
        <v>0</v>
      </c>
      <c r="BH332" s="289" t="str">
        <f t="shared" ca="1" si="615"/>
        <v/>
      </c>
      <c r="BI332" s="289" t="str">
        <f t="shared" ca="1" si="616"/>
        <v/>
      </c>
      <c r="BJ332" s="289" t="str">
        <f t="shared" ca="1" si="617"/>
        <v/>
      </c>
      <c r="BK332" s="289" t="str">
        <f t="shared" ca="1" si="618"/>
        <v/>
      </c>
      <c r="BL332" s="289" t="str">
        <f t="shared" ca="1" si="619"/>
        <v/>
      </c>
      <c r="BM332" s="289" t="str">
        <f t="shared" ca="1" si="620"/>
        <v/>
      </c>
      <c r="BN332" s="289" t="str">
        <f t="shared" ca="1" si="621"/>
        <v/>
      </c>
      <c r="BO332" s="289" t="str">
        <f t="shared" ca="1" si="622"/>
        <v/>
      </c>
      <c r="BP332" s="275"/>
      <c r="BQ332" s="83">
        <f t="shared" ca="1" si="657"/>
        <v>7</v>
      </c>
      <c r="BR332" s="82">
        <f t="shared" ca="1" si="658"/>
        <v>80</v>
      </c>
      <c r="BS332" s="83">
        <f t="shared" ca="1" si="659"/>
        <v>623</v>
      </c>
      <c r="BT332" s="52" t="str">
        <f t="shared" ca="1" si="655"/>
        <v>A632</v>
      </c>
      <c r="BV332" s="52" t="str">
        <f t="shared" ca="1" si="656"/>
        <v>A632</v>
      </c>
      <c r="BW332" s="84">
        <f ca="1">VLOOKUP($BK$6,INDIRECT($BT332):$BP$861,2,FALSE)</f>
        <v>624</v>
      </c>
      <c r="BX332" s="79" t="str">
        <f t="shared" ca="1" si="635"/>
        <v>Symmetrical Exotic</v>
      </c>
      <c r="BY332" s="78" t="str">
        <f t="shared" ca="1" si="636"/>
        <v>Ab</v>
      </c>
      <c r="BZ332" s="78" t="str">
        <f t="shared" ca="1" si="637"/>
        <v>Ab</v>
      </c>
      <c r="CA332" s="78" t="str">
        <f t="shared" ca="1" si="638"/>
        <v>A</v>
      </c>
      <c r="CB332" s="78" t="str">
        <f t="shared" ca="1" si="639"/>
        <v>B</v>
      </c>
      <c r="CC332" s="78" t="str">
        <f t="shared" ca="1" si="640"/>
        <v>D</v>
      </c>
      <c r="CD332" s="78" t="str">
        <f t="shared" ca="1" si="641"/>
        <v>F</v>
      </c>
      <c r="CE332" s="78" t="str">
        <f t="shared" ca="1" si="642"/>
        <v>G</v>
      </c>
      <c r="CF332" s="78" t="str">
        <f t="shared" ca="1" si="643"/>
        <v/>
      </c>
      <c r="CG332" s="78" t="str">
        <f t="shared" ca="1" si="644"/>
        <v/>
      </c>
      <c r="CH332" s="79" t="str">
        <f t="shared" ca="1" si="645"/>
        <v>Ab min6 -or- *F dim</v>
      </c>
      <c r="CI332" s="79" t="str">
        <f t="shared" ca="1" si="646"/>
        <v>A sus4/7</v>
      </c>
      <c r="CJ332" s="79" t="str">
        <f t="shared" ca="1" si="647"/>
        <v>*F dim</v>
      </c>
      <c r="CK332" s="79" t="str">
        <f t="shared" ca="1" si="648"/>
        <v>D sus4</v>
      </c>
      <c r="CL332" s="79" t="str">
        <f t="shared" ca="1" si="649"/>
        <v>F dim</v>
      </c>
      <c r="CM332" s="79" t="str">
        <f t="shared" ca="1" si="650"/>
        <v>G sus2</v>
      </c>
      <c r="CN332" s="79" t="str">
        <f t="shared" ca="1" si="651"/>
        <v/>
      </c>
      <c r="CO332" s="79" t="str">
        <f t="shared" ca="1" si="652"/>
        <v/>
      </c>
      <c r="CP332" s="80">
        <f t="shared" ca="1" si="653"/>
        <v>33.333333333333329</v>
      </c>
      <c r="CQ332" s="78">
        <f t="shared" ca="1" si="654"/>
        <v>7</v>
      </c>
      <c r="DA332" s="81" t="e">
        <f t="shared" ca="1" si="576"/>
        <v>#N/A</v>
      </c>
      <c r="DB332" s="82" t="e">
        <f t="shared" ca="1" si="577"/>
        <v>#N/A</v>
      </c>
      <c r="DC332" s="83" t="e">
        <f t="shared" ca="1" si="578"/>
        <v>#N/A</v>
      </c>
      <c r="DD332" s="52" t="e">
        <f t="shared" ca="1" si="573"/>
        <v>#N/A</v>
      </c>
      <c r="DF332" s="52" t="e">
        <f t="shared" ca="1" si="574"/>
        <v>#N/A</v>
      </c>
      <c r="DG332" s="84" t="e">
        <f ca="1">VLOOKUP($BK$6,INDIRECT($BT369):$BP$861,2,FALSE)</f>
        <v>#N/A</v>
      </c>
      <c r="DH332" s="79" t="e">
        <f t="shared" ca="1" si="553"/>
        <v>#N/A</v>
      </c>
      <c r="DI332" s="78" t="e">
        <f t="shared" ca="1" si="554"/>
        <v>#N/A</v>
      </c>
      <c r="DJ332" s="78" t="e">
        <f t="shared" ca="1" si="555"/>
        <v>#N/A</v>
      </c>
      <c r="DK332" s="78" t="e">
        <f t="shared" ca="1" si="556"/>
        <v>#N/A</v>
      </c>
      <c r="DL332" s="78" t="e">
        <f t="shared" ca="1" si="557"/>
        <v>#N/A</v>
      </c>
      <c r="DM332" s="78" t="e">
        <f t="shared" ca="1" si="558"/>
        <v>#N/A</v>
      </c>
      <c r="DN332" s="78" t="e">
        <f t="shared" ca="1" si="559"/>
        <v>#N/A</v>
      </c>
      <c r="DO332" s="78" t="e">
        <f t="shared" ca="1" si="560"/>
        <v>#N/A</v>
      </c>
      <c r="DP332" s="78" t="e">
        <f t="shared" ca="1" si="561"/>
        <v>#N/A</v>
      </c>
      <c r="DQ332" s="78" t="e">
        <f t="shared" ca="1" si="562"/>
        <v>#N/A</v>
      </c>
      <c r="DR332" s="79" t="e">
        <f t="shared" ca="1" si="563"/>
        <v>#N/A</v>
      </c>
      <c r="DS332" s="79" t="e">
        <f t="shared" ca="1" si="564"/>
        <v>#N/A</v>
      </c>
      <c r="DT332" s="79" t="e">
        <f t="shared" ca="1" si="565"/>
        <v>#N/A</v>
      </c>
      <c r="DU332" s="79" t="e">
        <f t="shared" ca="1" si="566"/>
        <v>#N/A</v>
      </c>
      <c r="DV332" s="79" t="e">
        <f t="shared" ca="1" si="567"/>
        <v>#N/A</v>
      </c>
      <c r="DW332" s="79" t="e">
        <f t="shared" ca="1" si="568"/>
        <v>#N/A</v>
      </c>
      <c r="DX332" s="79" t="e">
        <f t="shared" ca="1" si="569"/>
        <v>#N/A</v>
      </c>
      <c r="DY332" s="79" t="e">
        <f t="shared" ca="1" si="570"/>
        <v>#N/A</v>
      </c>
      <c r="DZ332" s="80" t="e">
        <f t="shared" ca="1" si="571"/>
        <v>#N/A</v>
      </c>
      <c r="EA332" s="78" t="e">
        <f t="shared" ca="1" si="572"/>
        <v>#N/A</v>
      </c>
    </row>
    <row r="333" spans="1:131" ht="16.2" thickBot="1" x14ac:dyDescent="0.35">
      <c r="A333" s="289" t="str">
        <f t="shared" ca="1" si="661"/>
        <v/>
      </c>
      <c r="B333" s="312">
        <f t="shared" si="551"/>
        <v>325</v>
      </c>
      <c r="C333" s="313" t="s">
        <v>34</v>
      </c>
      <c r="D333" s="312" t="s">
        <v>74</v>
      </c>
      <c r="E333" s="312">
        <v>7</v>
      </c>
      <c r="F333" s="314">
        <v>1</v>
      </c>
      <c r="G333" s="314">
        <v>3</v>
      </c>
      <c r="H333" s="314">
        <v>2</v>
      </c>
      <c r="I333" s="314">
        <v>2</v>
      </c>
      <c r="J333" s="314">
        <v>2</v>
      </c>
      <c r="K333" s="314">
        <v>1</v>
      </c>
      <c r="L333" s="314">
        <v>1</v>
      </c>
      <c r="M333" s="314"/>
      <c r="N333" s="314">
        <f>SUM($F333:G333)</f>
        <v>4</v>
      </c>
      <c r="O333" s="314">
        <f>SUM($F333:H333)</f>
        <v>6</v>
      </c>
      <c r="P333" s="314">
        <f>SUM($F333:I333)</f>
        <v>8</v>
      </c>
      <c r="Q333" s="314">
        <f>SUM($F333:J333)</f>
        <v>10</v>
      </c>
      <c r="R333" s="314">
        <f>SUM($F333:K333)</f>
        <v>11</v>
      </c>
      <c r="S333" s="314">
        <f>SUM($F333:L333)</f>
        <v>12</v>
      </c>
      <c r="T333" s="314"/>
      <c r="U333" s="313"/>
      <c r="V333" s="312" t="str">
        <f t="shared" si="604"/>
        <v>E</v>
      </c>
      <c r="W333" s="312" t="str">
        <f t="shared" ca="1" si="605"/>
        <v>F</v>
      </c>
      <c r="X333" s="312" t="str">
        <f t="shared" ca="1" si="628"/>
        <v>Ab</v>
      </c>
      <c r="Y333" s="312" t="str">
        <f t="shared" ca="1" si="629"/>
        <v>Bb</v>
      </c>
      <c r="Z333" s="312" t="str">
        <f t="shared" ca="1" si="630"/>
        <v>C</v>
      </c>
      <c r="AA333" s="312" t="str">
        <f t="shared" ca="1" si="631"/>
        <v>D</v>
      </c>
      <c r="AB333" s="312" t="str">
        <f t="shared" ca="1" si="632"/>
        <v>Eb</v>
      </c>
      <c r="AC333" s="312"/>
      <c r="AD333" s="313">
        <f t="shared" si="612"/>
        <v>69</v>
      </c>
      <c r="AE333" s="313">
        <f t="shared" ca="1" si="548"/>
        <v>70</v>
      </c>
      <c r="AF333" s="313">
        <f t="shared" ca="1" si="549"/>
        <v>163</v>
      </c>
      <c r="AG333" s="313">
        <f t="shared" ca="1" si="597"/>
        <v>164</v>
      </c>
      <c r="AH333" s="313">
        <f t="shared" ca="1" si="598"/>
        <v>67</v>
      </c>
      <c r="AI333" s="313">
        <f t="shared" ca="1" si="599"/>
        <v>68</v>
      </c>
      <c r="AJ333" s="313">
        <f t="shared" ca="1" si="600"/>
        <v>167</v>
      </c>
      <c r="AK333" s="313"/>
      <c r="AL333" s="294" t="str">
        <f>_xlfn.CONCAT(V333," aug")</f>
        <v>E aug</v>
      </c>
      <c r="AM333" s="301" t="str">
        <f ca="1">_xlfn.CONCAT("*",Y333," maj")</f>
        <v>*Bb maj</v>
      </c>
      <c r="AN333" s="294" t="str">
        <f ca="1">_xlfn.CONCAT(X333," maj")</f>
        <v>Ab maj</v>
      </c>
      <c r="AO333" s="294" t="str">
        <f ca="1">_xlfn.CONCAT(Y333," alt b")</f>
        <v>Bb alt b</v>
      </c>
      <c r="AP333" s="294" t="str">
        <f ca="1">_xlfn.CONCAT(Z333," min4")</f>
        <v>C min4</v>
      </c>
      <c r="AQ333" s="301" t="str">
        <f>_xlfn.CONCAT("*",V333,"7")</f>
        <v>*E7</v>
      </c>
      <c r="AR333" s="294" t="str">
        <f ca="1">_xlfn.CONCAT(AB333," sus2")</f>
        <v>Eb sus2</v>
      </c>
      <c r="AS333" s="294"/>
      <c r="AT333" s="294" t="str">
        <f t="shared" ca="1" si="633"/>
        <v/>
      </c>
      <c r="AU333" s="294" t="str">
        <f t="shared" ca="1" si="633"/>
        <v/>
      </c>
      <c r="AV333" s="294" t="str">
        <f t="shared" ca="1" si="633"/>
        <v/>
      </c>
      <c r="AW333" s="294">
        <f t="shared" ca="1" si="633"/>
        <v>1</v>
      </c>
      <c r="AX333" s="294" t="str">
        <f t="shared" ca="1" si="633"/>
        <v/>
      </c>
      <c r="AY333" s="294">
        <f t="shared" ca="1" si="633"/>
        <v>1</v>
      </c>
      <c r="AZ333" s="294" t="str">
        <f t="shared" ca="1" si="633"/>
        <v/>
      </c>
      <c r="BA333" s="294" t="str">
        <f t="shared" ca="1" si="633"/>
        <v/>
      </c>
      <c r="BB333" s="294" t="str">
        <f t="shared" ca="1" si="633"/>
        <v/>
      </c>
      <c r="BC333" s="294" t="str">
        <f t="shared" ca="1" si="633"/>
        <v/>
      </c>
      <c r="BD333" s="294" t="str">
        <f t="shared" ca="1" si="633"/>
        <v/>
      </c>
      <c r="BE333" s="294" t="str">
        <f t="shared" ca="1" si="633"/>
        <v/>
      </c>
      <c r="BF333" s="289">
        <f t="shared" ca="1" si="613"/>
        <v>2</v>
      </c>
      <c r="BG333" s="302">
        <f t="shared" ca="1" si="614"/>
        <v>28.571428571428569</v>
      </c>
      <c r="BH333" s="289" t="str">
        <f t="shared" ca="1" si="615"/>
        <v/>
      </c>
      <c r="BI333" s="289" t="str">
        <f t="shared" ca="1" si="616"/>
        <v/>
      </c>
      <c r="BJ333" s="289" t="str">
        <f t="shared" ca="1" si="617"/>
        <v/>
      </c>
      <c r="BK333" s="289" t="str">
        <f t="shared" ca="1" si="618"/>
        <v/>
      </c>
      <c r="BL333" s="289" t="str">
        <f t="shared" ca="1" si="619"/>
        <v/>
      </c>
      <c r="BM333" s="289" t="str">
        <f t="shared" ca="1" si="620"/>
        <v/>
      </c>
      <c r="BN333" s="289" t="str">
        <f t="shared" ca="1" si="621"/>
        <v/>
      </c>
      <c r="BO333" s="289" t="str">
        <f t="shared" ca="1" si="622"/>
        <v/>
      </c>
      <c r="BP333" s="275"/>
      <c r="BQ333" s="83">
        <f t="shared" ca="1" si="657"/>
        <v>7</v>
      </c>
      <c r="BR333" s="82">
        <f t="shared" ca="1" si="658"/>
        <v>81</v>
      </c>
      <c r="BS333" s="83">
        <f t="shared" ca="1" si="659"/>
        <v>624</v>
      </c>
      <c r="BT333" s="52" t="str">
        <f t="shared" ca="1" si="655"/>
        <v>A633</v>
      </c>
      <c r="BV333" s="52" t="str">
        <f t="shared" ca="1" si="656"/>
        <v>A637</v>
      </c>
      <c r="BW333" s="84">
        <f ca="1">VLOOKUP($BK$6,INDIRECT($BT333):$BP$861,2,FALSE)</f>
        <v>629</v>
      </c>
      <c r="BX333" s="79" t="str">
        <f t="shared" ca="1" si="635"/>
        <v>Turkish</v>
      </c>
      <c r="BY333" s="78" t="str">
        <f t="shared" ca="1" si="636"/>
        <v>Ab</v>
      </c>
      <c r="BZ333" s="78" t="str">
        <f t="shared" ca="1" si="637"/>
        <v>Ab</v>
      </c>
      <c r="CA333" s="78" t="str">
        <f t="shared" ca="1" si="638"/>
        <v>A</v>
      </c>
      <c r="CB333" s="78" t="str">
        <f t="shared" ca="1" si="639"/>
        <v>B</v>
      </c>
      <c r="CC333" s="78" t="str">
        <f t="shared" ca="1" si="640"/>
        <v>Db</v>
      </c>
      <c r="CD333" s="78" t="str">
        <f t="shared" ca="1" si="641"/>
        <v>F</v>
      </c>
      <c r="CE333" s="78" t="str">
        <f t="shared" ca="1" si="642"/>
        <v>G</v>
      </c>
      <c r="CF333" s="78" t="str">
        <f t="shared" ca="1" si="643"/>
        <v/>
      </c>
      <c r="CG333" s="78" t="str">
        <f t="shared" ca="1" si="644"/>
        <v/>
      </c>
      <c r="CH333" s="79" t="str">
        <f t="shared" ca="1" si="645"/>
        <v>Ab6 -or- *F min</v>
      </c>
      <c r="CI333" s="79" t="str">
        <f t="shared" ca="1" si="646"/>
        <v>A7</v>
      </c>
      <c r="CJ333" s="79" t="str">
        <f t="shared" ca="1" si="647"/>
        <v>*F dim</v>
      </c>
      <c r="CK333" s="79" t="str">
        <f t="shared" ca="1" si="648"/>
        <v>*A7</v>
      </c>
      <c r="CL333" s="79" t="str">
        <f t="shared" ca="1" si="649"/>
        <v>F dim</v>
      </c>
      <c r="CM333" s="79" t="str">
        <f t="shared" ca="1" si="650"/>
        <v>G alt b -or- *A7</v>
      </c>
      <c r="CN333" s="79" t="str">
        <f t="shared" ca="1" si="651"/>
        <v/>
      </c>
      <c r="CO333" s="79" t="str">
        <f t="shared" ca="1" si="652"/>
        <v/>
      </c>
      <c r="CP333" s="80">
        <f t="shared" ca="1" si="653"/>
        <v>40</v>
      </c>
      <c r="CQ333" s="78">
        <f t="shared" ca="1" si="654"/>
        <v>7</v>
      </c>
      <c r="DA333" s="81" t="e">
        <f t="shared" ca="1" si="576"/>
        <v>#N/A</v>
      </c>
      <c r="DB333" s="82" t="e">
        <f t="shared" ca="1" si="577"/>
        <v>#N/A</v>
      </c>
      <c r="DC333" s="83" t="e">
        <f t="shared" ca="1" si="578"/>
        <v>#N/A</v>
      </c>
      <c r="DD333" s="52" t="e">
        <f t="shared" ca="1" si="573"/>
        <v>#N/A</v>
      </c>
      <c r="DF333" s="52" t="e">
        <f t="shared" ca="1" si="574"/>
        <v>#N/A</v>
      </c>
      <c r="DG333" s="84" t="e">
        <f ca="1">VLOOKUP($BK$6,INDIRECT($BT370):$BP$861,2,FALSE)</f>
        <v>#N/A</v>
      </c>
      <c r="DH333" s="79" t="e">
        <f t="shared" ca="1" si="553"/>
        <v>#N/A</v>
      </c>
      <c r="DI333" s="78" t="e">
        <f t="shared" ca="1" si="554"/>
        <v>#N/A</v>
      </c>
      <c r="DJ333" s="78" t="e">
        <f t="shared" ca="1" si="555"/>
        <v>#N/A</v>
      </c>
      <c r="DK333" s="78" t="e">
        <f t="shared" ca="1" si="556"/>
        <v>#N/A</v>
      </c>
      <c r="DL333" s="78" t="e">
        <f t="shared" ca="1" si="557"/>
        <v>#N/A</v>
      </c>
      <c r="DM333" s="78" t="e">
        <f t="shared" ca="1" si="558"/>
        <v>#N/A</v>
      </c>
      <c r="DN333" s="78" t="e">
        <f t="shared" ca="1" si="559"/>
        <v>#N/A</v>
      </c>
      <c r="DO333" s="78" t="e">
        <f t="shared" ca="1" si="560"/>
        <v>#N/A</v>
      </c>
      <c r="DP333" s="78" t="e">
        <f t="shared" ca="1" si="561"/>
        <v>#N/A</v>
      </c>
      <c r="DQ333" s="78" t="e">
        <f t="shared" ca="1" si="562"/>
        <v>#N/A</v>
      </c>
      <c r="DR333" s="79" t="e">
        <f t="shared" ca="1" si="563"/>
        <v>#N/A</v>
      </c>
      <c r="DS333" s="79" t="e">
        <f t="shared" ca="1" si="564"/>
        <v>#N/A</v>
      </c>
      <c r="DT333" s="79" t="e">
        <f t="shared" ca="1" si="565"/>
        <v>#N/A</v>
      </c>
      <c r="DU333" s="79" t="e">
        <f t="shared" ca="1" si="566"/>
        <v>#N/A</v>
      </c>
      <c r="DV333" s="79" t="e">
        <f t="shared" ca="1" si="567"/>
        <v>#N/A</v>
      </c>
      <c r="DW333" s="79" t="e">
        <f t="shared" ca="1" si="568"/>
        <v>#N/A</v>
      </c>
      <c r="DX333" s="79" t="e">
        <f t="shared" ca="1" si="569"/>
        <v>#N/A</v>
      </c>
      <c r="DY333" s="79" t="e">
        <f t="shared" ca="1" si="570"/>
        <v>#N/A</v>
      </c>
      <c r="DZ333" s="80" t="e">
        <f t="shared" ca="1" si="571"/>
        <v>#N/A</v>
      </c>
      <c r="EA333" s="78" t="e">
        <f t="shared" ca="1" si="572"/>
        <v>#N/A</v>
      </c>
    </row>
    <row r="334" spans="1:131" ht="16.2" thickBot="1" x14ac:dyDescent="0.35">
      <c r="A334" s="289" t="str">
        <f t="shared" ca="1" si="661"/>
        <v/>
      </c>
      <c r="B334" s="312">
        <f t="shared" si="551"/>
        <v>326</v>
      </c>
      <c r="C334" s="313" t="s">
        <v>35</v>
      </c>
      <c r="D334" s="312" t="s">
        <v>74</v>
      </c>
      <c r="E334" s="312">
        <v>7</v>
      </c>
      <c r="F334" s="314">
        <v>3</v>
      </c>
      <c r="G334" s="314">
        <v>1</v>
      </c>
      <c r="H334" s="314">
        <v>2</v>
      </c>
      <c r="I334" s="314">
        <v>1</v>
      </c>
      <c r="J334" s="314">
        <v>2</v>
      </c>
      <c r="K334" s="314">
        <v>1</v>
      </c>
      <c r="L334" s="314">
        <v>2</v>
      </c>
      <c r="M334" s="314"/>
      <c r="N334" s="314">
        <f>SUM($F334:G334)</f>
        <v>4</v>
      </c>
      <c r="O334" s="314">
        <f>SUM($F334:H334)</f>
        <v>6</v>
      </c>
      <c r="P334" s="314">
        <f>SUM($F334:I334)</f>
        <v>7</v>
      </c>
      <c r="Q334" s="314">
        <f>SUM($F334:J334)</f>
        <v>9</v>
      </c>
      <c r="R334" s="314">
        <f>SUM($F334:K334)</f>
        <v>10</v>
      </c>
      <c r="S334" s="314">
        <f>SUM($F334:L334)</f>
        <v>12</v>
      </c>
      <c r="T334" s="314"/>
      <c r="U334" s="313"/>
      <c r="V334" s="312" t="str">
        <f t="shared" si="604"/>
        <v>E</v>
      </c>
      <c r="W334" s="312" t="str">
        <f t="shared" ca="1" si="605"/>
        <v>G</v>
      </c>
      <c r="X334" s="312" t="str">
        <f t="shared" ca="1" si="628"/>
        <v>Ab</v>
      </c>
      <c r="Y334" s="312" t="str">
        <f t="shared" ca="1" si="629"/>
        <v>Bb</v>
      </c>
      <c r="Z334" s="312" t="str">
        <f t="shared" ca="1" si="630"/>
        <v>B</v>
      </c>
      <c r="AA334" s="312" t="str">
        <f t="shared" ca="1" si="631"/>
        <v>Db</v>
      </c>
      <c r="AB334" s="312" t="str">
        <f t="shared" ca="1" si="632"/>
        <v>D</v>
      </c>
      <c r="AC334" s="312"/>
      <c r="AD334" s="313">
        <f t="shared" si="612"/>
        <v>69</v>
      </c>
      <c r="AE334" s="313">
        <f t="shared" ca="1" si="548"/>
        <v>71</v>
      </c>
      <c r="AF334" s="313">
        <f t="shared" ca="1" si="549"/>
        <v>163</v>
      </c>
      <c r="AG334" s="313">
        <f t="shared" ca="1" si="597"/>
        <v>164</v>
      </c>
      <c r="AH334" s="313">
        <f t="shared" ca="1" si="598"/>
        <v>66</v>
      </c>
      <c r="AI334" s="313">
        <f t="shared" ca="1" si="599"/>
        <v>166</v>
      </c>
      <c r="AJ334" s="313">
        <f t="shared" ca="1" si="600"/>
        <v>68</v>
      </c>
      <c r="AK334" s="313"/>
      <c r="AL334" s="294" t="str">
        <f>_xlfn.CONCAT(V334," maj")</f>
        <v>E maj</v>
      </c>
      <c r="AM334" s="294" t="str">
        <f ca="1">_xlfn.CONCAT(W334," dim")</f>
        <v>G dim</v>
      </c>
      <c r="AN334" s="294" t="str">
        <f ca="1">_xlfn.CONCAT(X334," dim")</f>
        <v>Ab dim</v>
      </c>
      <c r="AO334" s="294" t="str">
        <f ca="1">_xlfn.CONCAT(Y334," dim")</f>
        <v>Bb dim</v>
      </c>
      <c r="AP334" s="301" t="str">
        <f ca="1">_xlfn.CONCAT("*",W334," maj")</f>
        <v>*G maj</v>
      </c>
      <c r="AQ334" s="294" t="str">
        <f ca="1">_xlfn.CONCAT(AA334," min")</f>
        <v>Db min</v>
      </c>
      <c r="AR334" s="301" t="str">
        <f ca="1">_xlfn.CONCAT("*",W334," min")</f>
        <v>*G min</v>
      </c>
      <c r="AS334" s="294"/>
      <c r="AT334" s="294" t="str">
        <f t="shared" ca="1" si="633"/>
        <v/>
      </c>
      <c r="AU334" s="294" t="str">
        <f t="shared" ca="1" si="633"/>
        <v/>
      </c>
      <c r="AV334" s="294" t="str">
        <f t="shared" ca="1" si="633"/>
        <v/>
      </c>
      <c r="AW334" s="294" t="str">
        <f t="shared" ca="1" si="633"/>
        <v/>
      </c>
      <c r="AX334" s="294" t="str">
        <f t="shared" ca="1" si="633"/>
        <v/>
      </c>
      <c r="AY334" s="294" t="str">
        <f t="shared" ca="1" si="633"/>
        <v/>
      </c>
      <c r="AZ334" s="294" t="str">
        <f t="shared" ca="1" si="633"/>
        <v/>
      </c>
      <c r="BA334" s="294">
        <f t="shared" ca="1" si="633"/>
        <v>1</v>
      </c>
      <c r="BB334" s="294" t="str">
        <f t="shared" ca="1" si="633"/>
        <v/>
      </c>
      <c r="BC334" s="294" t="str">
        <f t="shared" ca="1" si="633"/>
        <v/>
      </c>
      <c r="BD334" s="294" t="str">
        <f t="shared" ca="1" si="633"/>
        <v/>
      </c>
      <c r="BE334" s="294" t="str">
        <f t="shared" ca="1" si="633"/>
        <v/>
      </c>
      <c r="BF334" s="289">
        <f t="shared" ca="1" si="613"/>
        <v>1</v>
      </c>
      <c r="BG334" s="302">
        <f t="shared" ca="1" si="614"/>
        <v>14.285714285714285</v>
      </c>
      <c r="BH334" s="289" t="str">
        <f t="shared" ca="1" si="615"/>
        <v/>
      </c>
      <c r="BI334" s="289" t="str">
        <f t="shared" ca="1" si="616"/>
        <v/>
      </c>
      <c r="BJ334" s="289" t="str">
        <f t="shared" ca="1" si="617"/>
        <v/>
      </c>
      <c r="BK334" s="289" t="str">
        <f t="shared" ca="1" si="618"/>
        <v/>
      </c>
      <c r="BL334" s="289" t="str">
        <f t="shared" ca="1" si="619"/>
        <v/>
      </c>
      <c r="BM334" s="289" t="str">
        <f t="shared" ca="1" si="620"/>
        <v/>
      </c>
      <c r="BN334" s="289" t="str">
        <f t="shared" ca="1" si="621"/>
        <v/>
      </c>
      <c r="BO334" s="289" t="str">
        <f t="shared" ca="1" si="622"/>
        <v/>
      </c>
      <c r="BP334" s="275"/>
      <c r="BQ334" s="83">
        <f t="shared" ca="1" si="657"/>
        <v>7</v>
      </c>
      <c r="BR334" s="82">
        <f t="shared" ca="1" si="658"/>
        <v>82</v>
      </c>
      <c r="BS334" s="83">
        <f t="shared" ca="1" si="659"/>
        <v>629</v>
      </c>
      <c r="BT334" s="52" t="str">
        <f t="shared" ca="1" si="655"/>
        <v>A638</v>
      </c>
      <c r="BV334" s="52" t="str">
        <f t="shared" ca="1" si="656"/>
        <v>A639</v>
      </c>
      <c r="BW334" s="84">
        <f ca="1">VLOOKUP($BK$6,INDIRECT($BT334):$BP$861,2,FALSE)</f>
        <v>631</v>
      </c>
      <c r="BX334" s="79" t="str">
        <f t="shared" ca="1" si="635"/>
        <v>Minor Pentatonic (or Mongolian)</v>
      </c>
      <c r="BY334" s="78" t="str">
        <f t="shared" ca="1" si="636"/>
        <v>Ab</v>
      </c>
      <c r="BZ334" s="78" t="str">
        <f t="shared" ca="1" si="637"/>
        <v>Ab</v>
      </c>
      <c r="CA334" s="78" t="str">
        <f t="shared" ca="1" si="638"/>
        <v>Bb</v>
      </c>
      <c r="CB334" s="78" t="str">
        <f t="shared" ca="1" si="639"/>
        <v>C</v>
      </c>
      <c r="CC334" s="78" t="str">
        <f t="shared" ca="1" si="640"/>
        <v>Eb</v>
      </c>
      <c r="CD334" s="78" t="str">
        <f t="shared" ca="1" si="641"/>
        <v>F</v>
      </c>
      <c r="CE334" s="78" t="str">
        <f t="shared" ca="1" si="642"/>
        <v/>
      </c>
      <c r="CF334" s="78" t="str">
        <f t="shared" ca="1" si="643"/>
        <v/>
      </c>
      <c r="CG334" s="78" t="str">
        <f t="shared" ca="1" si="644"/>
        <v/>
      </c>
      <c r="CH334" s="79" t="str">
        <f t="shared" ca="1" si="645"/>
        <v>*F min</v>
      </c>
      <c r="CI334" s="79" t="str">
        <f t="shared" ca="1" si="646"/>
        <v>Bb sus4/7</v>
      </c>
      <c r="CJ334" s="79" t="str">
        <f t="shared" ca="1" si="647"/>
        <v>C sus4/7</v>
      </c>
      <c r="CK334" s="79" t="str">
        <f t="shared" ca="1" si="648"/>
        <v>Eb sus4/6 -or-*Ab maj</v>
      </c>
      <c r="CL334" s="79" t="str">
        <f t="shared" ca="1" si="649"/>
        <v>F sus4/7</v>
      </c>
      <c r="CM334" s="79" t="str">
        <f t="shared" ca="1" si="650"/>
        <v/>
      </c>
      <c r="CN334" s="79" t="str">
        <f t="shared" ca="1" si="651"/>
        <v/>
      </c>
      <c r="CO334" s="79" t="str">
        <f t="shared" ca="1" si="652"/>
        <v/>
      </c>
      <c r="CP334" s="80">
        <f t="shared" ca="1" si="653"/>
        <v>40</v>
      </c>
      <c r="CQ334" s="78">
        <f t="shared" ca="1" si="654"/>
        <v>7</v>
      </c>
      <c r="DA334" s="81" t="e">
        <f t="shared" ca="1" si="576"/>
        <v>#N/A</v>
      </c>
      <c r="DB334" s="82" t="e">
        <f t="shared" ca="1" si="577"/>
        <v>#N/A</v>
      </c>
      <c r="DC334" s="83" t="e">
        <f t="shared" ca="1" si="578"/>
        <v>#N/A</v>
      </c>
      <c r="DD334" s="52" t="e">
        <f t="shared" ca="1" si="573"/>
        <v>#N/A</v>
      </c>
      <c r="DF334" s="52" t="e">
        <f t="shared" ca="1" si="574"/>
        <v>#N/A</v>
      </c>
      <c r="DG334" s="84" t="e">
        <f ca="1">VLOOKUP($BK$6,INDIRECT($BT371):$BP$861,2,FALSE)</f>
        <v>#N/A</v>
      </c>
      <c r="DH334" s="79" t="e">
        <f t="shared" ca="1" si="553"/>
        <v>#N/A</v>
      </c>
      <c r="DI334" s="78" t="e">
        <f t="shared" ca="1" si="554"/>
        <v>#N/A</v>
      </c>
      <c r="DJ334" s="78" t="e">
        <f t="shared" ca="1" si="555"/>
        <v>#N/A</v>
      </c>
      <c r="DK334" s="78" t="e">
        <f t="shared" ca="1" si="556"/>
        <v>#N/A</v>
      </c>
      <c r="DL334" s="78" t="e">
        <f t="shared" ca="1" si="557"/>
        <v>#N/A</v>
      </c>
      <c r="DM334" s="78" t="e">
        <f t="shared" ca="1" si="558"/>
        <v>#N/A</v>
      </c>
      <c r="DN334" s="78" t="e">
        <f t="shared" ca="1" si="559"/>
        <v>#N/A</v>
      </c>
      <c r="DO334" s="78" t="e">
        <f t="shared" ca="1" si="560"/>
        <v>#N/A</v>
      </c>
      <c r="DP334" s="78" t="e">
        <f t="shared" ca="1" si="561"/>
        <v>#N/A</v>
      </c>
      <c r="DQ334" s="78" t="e">
        <f t="shared" ca="1" si="562"/>
        <v>#N/A</v>
      </c>
      <c r="DR334" s="79" t="e">
        <f t="shared" ca="1" si="563"/>
        <v>#N/A</v>
      </c>
      <c r="DS334" s="79" t="e">
        <f t="shared" ca="1" si="564"/>
        <v>#N/A</v>
      </c>
      <c r="DT334" s="79" t="e">
        <f t="shared" ca="1" si="565"/>
        <v>#N/A</v>
      </c>
      <c r="DU334" s="79" t="e">
        <f t="shared" ca="1" si="566"/>
        <v>#N/A</v>
      </c>
      <c r="DV334" s="79" t="e">
        <f t="shared" ca="1" si="567"/>
        <v>#N/A</v>
      </c>
      <c r="DW334" s="79" t="e">
        <f t="shared" ca="1" si="568"/>
        <v>#N/A</v>
      </c>
      <c r="DX334" s="79" t="e">
        <f t="shared" ca="1" si="569"/>
        <v>#N/A</v>
      </c>
      <c r="DY334" s="79" t="e">
        <f t="shared" ca="1" si="570"/>
        <v>#N/A</v>
      </c>
      <c r="DZ334" s="80" t="e">
        <f t="shared" ca="1" si="571"/>
        <v>#N/A</v>
      </c>
      <c r="EA334" s="78" t="e">
        <f t="shared" ca="1" si="572"/>
        <v>#N/A</v>
      </c>
    </row>
    <row r="335" spans="1:131" ht="16.2" thickBot="1" x14ac:dyDescent="0.35">
      <c r="A335" s="289" t="str">
        <f t="shared" ca="1" si="661"/>
        <v/>
      </c>
      <c r="B335" s="312">
        <f t="shared" si="551"/>
        <v>327</v>
      </c>
      <c r="C335" s="313" t="s">
        <v>282</v>
      </c>
      <c r="D335" s="312" t="s">
        <v>74</v>
      </c>
      <c r="E335" s="312">
        <v>7</v>
      </c>
      <c r="F335" s="314">
        <v>2</v>
      </c>
      <c r="G335" s="314">
        <v>1</v>
      </c>
      <c r="H335" s="314">
        <v>3</v>
      </c>
      <c r="I335" s="314">
        <v>1</v>
      </c>
      <c r="J335" s="314">
        <v>1</v>
      </c>
      <c r="K335" s="314">
        <v>3</v>
      </c>
      <c r="L335" s="314">
        <v>1</v>
      </c>
      <c r="M335" s="314"/>
      <c r="N335" s="314">
        <f>SUM($F335:G335)</f>
        <v>3</v>
      </c>
      <c r="O335" s="314">
        <f>SUM($F335:H335)</f>
        <v>6</v>
      </c>
      <c r="P335" s="314">
        <f>SUM($F335:I335)</f>
        <v>7</v>
      </c>
      <c r="Q335" s="314">
        <f>SUM($F335:J335)</f>
        <v>8</v>
      </c>
      <c r="R335" s="314">
        <f>SUM($F335:K335)</f>
        <v>11</v>
      </c>
      <c r="S335" s="314">
        <f>SUM($F335:L335)</f>
        <v>12</v>
      </c>
      <c r="T335" s="314"/>
      <c r="U335" s="313"/>
      <c r="V335" s="312" t="str">
        <f t="shared" si="604"/>
        <v>E</v>
      </c>
      <c r="W335" s="312" t="str">
        <f t="shared" ca="1" si="605"/>
        <v>Gb</v>
      </c>
      <c r="X335" s="312" t="str">
        <f t="shared" ca="1" si="628"/>
        <v>G</v>
      </c>
      <c r="Y335" s="312" t="str">
        <f t="shared" ca="1" si="629"/>
        <v>Bb</v>
      </c>
      <c r="Z335" s="312" t="str">
        <f t="shared" ca="1" si="630"/>
        <v>B</v>
      </c>
      <c r="AA335" s="312" t="str">
        <f t="shared" ca="1" si="631"/>
        <v>C</v>
      </c>
      <c r="AB335" s="312" t="str">
        <f t="shared" ca="1" si="632"/>
        <v>Eb</v>
      </c>
      <c r="AC335" s="312"/>
      <c r="AD335" s="313">
        <f t="shared" si="612"/>
        <v>69</v>
      </c>
      <c r="AE335" s="313">
        <f t="shared" ca="1" si="548"/>
        <v>169</v>
      </c>
      <c r="AF335" s="313">
        <f t="shared" ca="1" si="549"/>
        <v>71</v>
      </c>
      <c r="AG335" s="313">
        <f t="shared" ca="1" si="597"/>
        <v>164</v>
      </c>
      <c r="AH335" s="313">
        <f t="shared" ca="1" si="598"/>
        <v>66</v>
      </c>
      <c r="AI335" s="313">
        <f t="shared" ca="1" si="599"/>
        <v>67</v>
      </c>
      <c r="AJ335" s="313">
        <f t="shared" ca="1" si="600"/>
        <v>167</v>
      </c>
      <c r="AK335" s="313"/>
      <c r="AL335" s="294" t="str">
        <f>_xlfn.CONCAT(V335," min")</f>
        <v>E min</v>
      </c>
      <c r="AM335" s="294" t="str">
        <f ca="1">_xlfn.CONCAT(W335," alt b")</f>
        <v>Gb alt b</v>
      </c>
      <c r="AN335" s="294" t="str">
        <f ca="1">_xlfn.CONCAT(X335," aug")</f>
        <v>G aug</v>
      </c>
      <c r="AO335" s="301" t="str">
        <f ca="1">_xlfn.CONCAT("*",AA335,"7")</f>
        <v>*C7</v>
      </c>
      <c r="AP335" s="294" t="str">
        <f ca="1">_xlfn.CONCAT(Z335," maj")</f>
        <v>B maj</v>
      </c>
      <c r="AQ335" s="294" t="str">
        <f ca="1">_xlfn.CONCAT(AA335," maj")</f>
        <v>C maj</v>
      </c>
      <c r="AR335" s="294" t="str">
        <f ca="1">_xlfn.CONCAT(AB335," maj")</f>
        <v>Eb maj</v>
      </c>
      <c r="AS335" s="294"/>
      <c r="AT335" s="294" t="str">
        <f t="shared" ca="1" si="633"/>
        <v/>
      </c>
      <c r="AU335" s="294" t="str">
        <f t="shared" ca="1" si="633"/>
        <v/>
      </c>
      <c r="AV335" s="294" t="str">
        <f t="shared" ca="1" si="633"/>
        <v/>
      </c>
      <c r="AW335" s="294">
        <f t="shared" ca="1" si="633"/>
        <v>1</v>
      </c>
      <c r="AX335" s="294" t="str">
        <f t="shared" ca="1" si="633"/>
        <v/>
      </c>
      <c r="AY335" s="294" t="str">
        <f t="shared" ca="1" si="633"/>
        <v/>
      </c>
      <c r="AZ335" s="294" t="str">
        <f t="shared" ca="1" si="633"/>
        <v/>
      </c>
      <c r="BA335" s="294">
        <f t="shared" ca="1" si="633"/>
        <v>1</v>
      </c>
      <c r="BB335" s="294" t="str">
        <f t="shared" ca="1" si="633"/>
        <v/>
      </c>
      <c r="BC335" s="294" t="str">
        <f t="shared" ca="1" si="633"/>
        <v/>
      </c>
      <c r="BD335" s="294" t="str">
        <f t="shared" ca="1" si="633"/>
        <v/>
      </c>
      <c r="BE335" s="294" t="str">
        <f t="shared" ca="1" si="633"/>
        <v/>
      </c>
      <c r="BF335" s="289">
        <f t="shared" ca="1" si="613"/>
        <v>2</v>
      </c>
      <c r="BG335" s="302">
        <f t="shared" ca="1" si="614"/>
        <v>28.571428571428569</v>
      </c>
      <c r="BH335" s="289" t="str">
        <f t="shared" ca="1" si="615"/>
        <v/>
      </c>
      <c r="BI335" s="289" t="str">
        <f t="shared" ca="1" si="616"/>
        <v/>
      </c>
      <c r="BJ335" s="289" t="str">
        <f t="shared" ca="1" si="617"/>
        <v/>
      </c>
      <c r="BK335" s="289" t="str">
        <f t="shared" ca="1" si="618"/>
        <v/>
      </c>
      <c r="BL335" s="289" t="str">
        <f t="shared" ca="1" si="619"/>
        <v/>
      </c>
      <c r="BM335" s="289" t="str">
        <f t="shared" ca="1" si="620"/>
        <v/>
      </c>
      <c r="BN335" s="289" t="str">
        <f t="shared" ca="1" si="621"/>
        <v/>
      </c>
      <c r="BO335" s="289" t="str">
        <f t="shared" ca="1" si="622"/>
        <v/>
      </c>
      <c r="BP335" s="275"/>
      <c r="BQ335" s="83">
        <f t="shared" ca="1" si="657"/>
        <v>7</v>
      </c>
      <c r="BR335" s="82">
        <f t="shared" ca="1" si="658"/>
        <v>83</v>
      </c>
      <c r="BS335" s="83">
        <f t="shared" ca="1" si="659"/>
        <v>631</v>
      </c>
      <c r="BT335" s="52" t="str">
        <f t="shared" ca="1" si="655"/>
        <v>A640</v>
      </c>
      <c r="BV335" s="52" t="str">
        <f t="shared" ca="1" si="656"/>
        <v>A641</v>
      </c>
      <c r="BW335" s="84">
        <f ca="1">VLOOKUP($BK$6,INDIRECT($BT335):$BP$861,2,FALSE)</f>
        <v>633</v>
      </c>
      <c r="BX335" s="79" t="str">
        <f t="shared" ca="1" si="635"/>
        <v>Chinese</v>
      </c>
      <c r="BY335" s="78" t="str">
        <f t="shared" ca="1" si="636"/>
        <v>Ab</v>
      </c>
      <c r="BZ335" s="78" t="str">
        <f t="shared" ca="1" si="637"/>
        <v>Ab</v>
      </c>
      <c r="CA335" s="78" t="str">
        <f t="shared" ca="1" si="638"/>
        <v>C</v>
      </c>
      <c r="CB335" s="78" t="str">
        <f t="shared" ca="1" si="639"/>
        <v>D</v>
      </c>
      <c r="CC335" s="78" t="str">
        <f t="shared" ca="1" si="640"/>
        <v>Eb</v>
      </c>
      <c r="CD335" s="78" t="str">
        <f t="shared" ca="1" si="641"/>
        <v>G</v>
      </c>
      <c r="CE335" s="78" t="str">
        <f t="shared" ca="1" si="642"/>
        <v/>
      </c>
      <c r="CF335" s="78" t="str">
        <f t="shared" ca="1" si="643"/>
        <v/>
      </c>
      <c r="CG335" s="78" t="str">
        <f t="shared" ca="1" si="644"/>
        <v/>
      </c>
      <c r="CH335" s="79" t="str">
        <f t="shared" ca="1" si="645"/>
        <v>*G sus b2</v>
      </c>
      <c r="CI335" s="79" t="str">
        <f t="shared" ca="1" si="646"/>
        <v>*Ab maj</v>
      </c>
      <c r="CJ335" s="79" t="str">
        <f t="shared" ca="1" si="647"/>
        <v>D sus4/7</v>
      </c>
      <c r="CK335" s="79" t="str">
        <f t="shared" ca="1" si="648"/>
        <v>*Ab sus4/M7</v>
      </c>
      <c r="CL335" s="79" t="str">
        <f t="shared" ca="1" si="649"/>
        <v>*C min</v>
      </c>
      <c r="CM335" s="79" t="str">
        <f t="shared" ca="1" si="650"/>
        <v/>
      </c>
      <c r="CN335" s="79" t="str">
        <f t="shared" ca="1" si="651"/>
        <v/>
      </c>
      <c r="CO335" s="79" t="str">
        <f t="shared" ca="1" si="652"/>
        <v/>
      </c>
      <c r="CP335" s="80">
        <f t="shared" ca="1" si="653"/>
        <v>40</v>
      </c>
      <c r="CQ335" s="78">
        <f t="shared" ca="1" si="654"/>
        <v>7</v>
      </c>
      <c r="DA335" s="81" t="e">
        <f t="shared" ca="1" si="576"/>
        <v>#N/A</v>
      </c>
      <c r="DB335" s="82" t="e">
        <f t="shared" ca="1" si="577"/>
        <v>#N/A</v>
      </c>
      <c r="DC335" s="83" t="e">
        <f t="shared" ca="1" si="578"/>
        <v>#N/A</v>
      </c>
      <c r="DD335" s="52" t="e">
        <f t="shared" ca="1" si="573"/>
        <v>#N/A</v>
      </c>
      <c r="DF335" s="52" t="e">
        <f t="shared" ca="1" si="574"/>
        <v>#N/A</v>
      </c>
      <c r="DG335" s="84" t="e">
        <f ca="1">VLOOKUP($BK$6,INDIRECT($BT372):$BP$861,2,FALSE)</f>
        <v>#N/A</v>
      </c>
      <c r="DH335" s="79" t="e">
        <f t="shared" ca="1" si="553"/>
        <v>#N/A</v>
      </c>
      <c r="DI335" s="78" t="e">
        <f t="shared" ca="1" si="554"/>
        <v>#N/A</v>
      </c>
      <c r="DJ335" s="78" t="e">
        <f t="shared" ca="1" si="555"/>
        <v>#N/A</v>
      </c>
      <c r="DK335" s="78" t="e">
        <f t="shared" ca="1" si="556"/>
        <v>#N/A</v>
      </c>
      <c r="DL335" s="78" t="e">
        <f t="shared" ca="1" si="557"/>
        <v>#N/A</v>
      </c>
      <c r="DM335" s="78" t="e">
        <f t="shared" ca="1" si="558"/>
        <v>#N/A</v>
      </c>
      <c r="DN335" s="78" t="e">
        <f t="shared" ca="1" si="559"/>
        <v>#N/A</v>
      </c>
      <c r="DO335" s="78" t="e">
        <f t="shared" ca="1" si="560"/>
        <v>#N/A</v>
      </c>
      <c r="DP335" s="78" t="e">
        <f t="shared" ca="1" si="561"/>
        <v>#N/A</v>
      </c>
      <c r="DQ335" s="78" t="e">
        <f t="shared" ca="1" si="562"/>
        <v>#N/A</v>
      </c>
      <c r="DR335" s="79" t="e">
        <f t="shared" ca="1" si="563"/>
        <v>#N/A</v>
      </c>
      <c r="DS335" s="79" t="e">
        <f t="shared" ca="1" si="564"/>
        <v>#N/A</v>
      </c>
      <c r="DT335" s="79" t="e">
        <f t="shared" ca="1" si="565"/>
        <v>#N/A</v>
      </c>
      <c r="DU335" s="79" t="e">
        <f t="shared" ca="1" si="566"/>
        <v>#N/A</v>
      </c>
      <c r="DV335" s="79" t="e">
        <f t="shared" ca="1" si="567"/>
        <v>#N/A</v>
      </c>
      <c r="DW335" s="79" t="e">
        <f t="shared" ca="1" si="568"/>
        <v>#N/A</v>
      </c>
      <c r="DX335" s="79" t="e">
        <f t="shared" ca="1" si="569"/>
        <v>#N/A</v>
      </c>
      <c r="DY335" s="79" t="e">
        <f t="shared" ca="1" si="570"/>
        <v>#N/A</v>
      </c>
      <c r="DZ335" s="80" t="e">
        <f t="shared" ca="1" si="571"/>
        <v>#N/A</v>
      </c>
      <c r="EA335" s="78" t="e">
        <f t="shared" ca="1" si="572"/>
        <v>#N/A</v>
      </c>
    </row>
    <row r="336" spans="1:131" ht="16.2" thickBot="1" x14ac:dyDescent="0.35">
      <c r="A336" s="289">
        <f t="shared" ca="1" si="661"/>
        <v>6</v>
      </c>
      <c r="B336" s="312">
        <f t="shared" si="551"/>
        <v>328</v>
      </c>
      <c r="C336" s="313" t="s">
        <v>36</v>
      </c>
      <c r="D336" s="312" t="s">
        <v>74</v>
      </c>
      <c r="E336" s="312">
        <v>7</v>
      </c>
      <c r="F336" s="314">
        <v>1</v>
      </c>
      <c r="G336" s="314">
        <v>2</v>
      </c>
      <c r="H336" s="314">
        <v>2</v>
      </c>
      <c r="I336" s="314">
        <v>2</v>
      </c>
      <c r="J336" s="314">
        <v>1</v>
      </c>
      <c r="K336" s="314">
        <v>3</v>
      </c>
      <c r="L336" s="314">
        <v>1</v>
      </c>
      <c r="M336" s="314"/>
      <c r="N336" s="314">
        <f>SUM($F336:G336)</f>
        <v>3</v>
      </c>
      <c r="O336" s="314">
        <f>SUM($F336:H336)</f>
        <v>5</v>
      </c>
      <c r="P336" s="314">
        <f>SUM($F336:I336)</f>
        <v>7</v>
      </c>
      <c r="Q336" s="314">
        <f>SUM($F336:J336)</f>
        <v>8</v>
      </c>
      <c r="R336" s="314">
        <f>SUM($F336:K336)</f>
        <v>11</v>
      </c>
      <c r="S336" s="314">
        <f>SUM($F336:L336)</f>
        <v>12</v>
      </c>
      <c r="T336" s="314"/>
      <c r="U336" s="313"/>
      <c r="V336" s="312" t="str">
        <f t="shared" si="604"/>
        <v>E</v>
      </c>
      <c r="W336" s="312" t="str">
        <f t="shared" ca="1" si="605"/>
        <v>F</v>
      </c>
      <c r="X336" s="312" t="str">
        <f t="shared" ca="1" si="628"/>
        <v>G</v>
      </c>
      <c r="Y336" s="312" t="str">
        <f t="shared" ca="1" si="629"/>
        <v>A</v>
      </c>
      <c r="Z336" s="312" t="str">
        <f t="shared" ca="1" si="630"/>
        <v>B</v>
      </c>
      <c r="AA336" s="312" t="str">
        <f t="shared" ca="1" si="631"/>
        <v>C</v>
      </c>
      <c r="AB336" s="312" t="str">
        <f t="shared" ca="1" si="632"/>
        <v>Eb</v>
      </c>
      <c r="AC336" s="312"/>
      <c r="AD336" s="313">
        <f t="shared" si="612"/>
        <v>69</v>
      </c>
      <c r="AE336" s="313">
        <f t="shared" ca="1" si="548"/>
        <v>70</v>
      </c>
      <c r="AF336" s="313">
        <f t="shared" ca="1" si="549"/>
        <v>71</v>
      </c>
      <c r="AG336" s="313">
        <f t="shared" ca="1" si="597"/>
        <v>65</v>
      </c>
      <c r="AH336" s="313">
        <f t="shared" ca="1" si="598"/>
        <v>66</v>
      </c>
      <c r="AI336" s="313">
        <f t="shared" ca="1" si="599"/>
        <v>67</v>
      </c>
      <c r="AJ336" s="313">
        <f t="shared" ca="1" si="600"/>
        <v>167</v>
      </c>
      <c r="AK336" s="313"/>
      <c r="AL336" s="294" t="str">
        <f>_xlfn.CONCAT(V336," min")</f>
        <v>E min</v>
      </c>
      <c r="AM336" s="294" t="str">
        <f ca="1">_xlfn.CONCAT(W336," maj")</f>
        <v>F maj</v>
      </c>
      <c r="AN336" s="294" t="str">
        <f ca="1">_xlfn.CONCAT(X336," aug")</f>
        <v>G aug</v>
      </c>
      <c r="AO336" s="294" t="str">
        <f ca="1">_xlfn.CONCAT(Y336," min")</f>
        <v>A min</v>
      </c>
      <c r="AP336" s="294" t="str">
        <f ca="1">_xlfn.CONCAT(Z336," alt b")</f>
        <v>B alt b</v>
      </c>
      <c r="AQ336" s="294" t="str">
        <f ca="1">_xlfn.CONCAT(AA336," maj")</f>
        <v>C maj</v>
      </c>
      <c r="AR336" s="301" t="str">
        <f ca="1">_xlfn.CONCAT("*",W336,"7")</f>
        <v>*F7</v>
      </c>
      <c r="AS336" s="294"/>
      <c r="AT336" s="294" t="str">
        <f t="shared" ca="1" si="633"/>
        <v/>
      </c>
      <c r="AU336" s="294" t="str">
        <f t="shared" ca="1" si="633"/>
        <v/>
      </c>
      <c r="AV336" s="294" t="str">
        <f t="shared" ca="1" si="633"/>
        <v/>
      </c>
      <c r="AW336" s="294">
        <f t="shared" ca="1" si="633"/>
        <v>1</v>
      </c>
      <c r="AX336" s="294" t="str">
        <f t="shared" ca="1" si="633"/>
        <v/>
      </c>
      <c r="AY336" s="294">
        <f t="shared" ca="1" si="633"/>
        <v>1</v>
      </c>
      <c r="AZ336" s="294" t="str">
        <f t="shared" ca="1" si="633"/>
        <v/>
      </c>
      <c r="BA336" s="294">
        <f t="shared" ca="1" si="633"/>
        <v>1</v>
      </c>
      <c r="BB336" s="294" t="str">
        <f t="shared" ca="1" si="633"/>
        <v/>
      </c>
      <c r="BC336" s="294" t="str">
        <f t="shared" ca="1" si="633"/>
        <v/>
      </c>
      <c r="BD336" s="294" t="str">
        <f t="shared" ca="1" si="633"/>
        <v/>
      </c>
      <c r="BE336" s="294" t="str">
        <f t="shared" ca="1" si="633"/>
        <v/>
      </c>
      <c r="BF336" s="289">
        <f t="shared" ca="1" si="613"/>
        <v>3</v>
      </c>
      <c r="BG336" s="302">
        <f t="shared" ca="1" si="614"/>
        <v>42.857142857142854</v>
      </c>
      <c r="BH336" s="289">
        <f t="shared" ca="1" si="615"/>
        <v>6</v>
      </c>
      <c r="BI336" s="289" t="str">
        <f t="shared" ca="1" si="616"/>
        <v/>
      </c>
      <c r="BJ336" s="289" t="str">
        <f t="shared" ca="1" si="617"/>
        <v/>
      </c>
      <c r="BK336" s="289" t="str">
        <f t="shared" ca="1" si="618"/>
        <v/>
      </c>
      <c r="BL336" s="289" t="str">
        <f t="shared" ca="1" si="619"/>
        <v/>
      </c>
      <c r="BM336" s="289" t="str">
        <f t="shared" ca="1" si="620"/>
        <v/>
      </c>
      <c r="BN336" s="289">
        <f t="shared" ca="1" si="621"/>
        <v>1</v>
      </c>
      <c r="BO336" s="289" t="str">
        <f t="shared" ca="1" si="622"/>
        <v/>
      </c>
      <c r="BP336" s="275"/>
      <c r="BQ336" s="83">
        <f t="shared" ca="1" si="657"/>
        <v>7</v>
      </c>
      <c r="BR336" s="82">
        <f t="shared" ca="1" si="658"/>
        <v>84</v>
      </c>
      <c r="BS336" s="83">
        <f t="shared" ca="1" si="659"/>
        <v>633</v>
      </c>
      <c r="BT336" s="52" t="str">
        <f t="shared" ca="1" si="655"/>
        <v>A642</v>
      </c>
      <c r="BV336" s="52" t="str">
        <f t="shared" ca="1" si="656"/>
        <v>A645</v>
      </c>
      <c r="BW336" s="84">
        <f ca="1">VLOOKUP($BK$6,INDIRECT($BT336):$BP$861,2,FALSE)</f>
        <v>637</v>
      </c>
      <c r="BX336" s="79" t="str">
        <f t="shared" ca="1" si="635"/>
        <v>Kumoi</v>
      </c>
      <c r="BY336" s="78" t="str">
        <f t="shared" ca="1" si="636"/>
        <v>Ab</v>
      </c>
      <c r="BZ336" s="78" t="str">
        <f t="shared" ca="1" si="637"/>
        <v>Ab</v>
      </c>
      <c r="CA336" s="78" t="str">
        <f t="shared" ca="1" si="638"/>
        <v>Bb</v>
      </c>
      <c r="CB336" s="78" t="str">
        <f t="shared" ca="1" si="639"/>
        <v>B</v>
      </c>
      <c r="CC336" s="78" t="str">
        <f t="shared" ca="1" si="640"/>
        <v>Eb</v>
      </c>
      <c r="CD336" s="78" t="str">
        <f t="shared" ca="1" si="641"/>
        <v>F</v>
      </c>
      <c r="CE336" s="78" t="str">
        <f t="shared" ca="1" si="642"/>
        <v/>
      </c>
      <c r="CF336" s="78" t="str">
        <f t="shared" ca="1" si="643"/>
        <v/>
      </c>
      <c r="CG336" s="78" t="str">
        <f t="shared" ca="1" si="644"/>
        <v/>
      </c>
      <c r="CH336" s="79" t="str">
        <f t="shared" ca="1" si="645"/>
        <v>Ab min6 -or- *F dim</v>
      </c>
      <c r="CI336" s="79" t="str">
        <f t="shared" ca="1" si="646"/>
        <v>Bb sus4/7</v>
      </c>
      <c r="CJ336" s="79" t="str">
        <f t="shared" ca="1" si="647"/>
        <v>*F dim</v>
      </c>
      <c r="CK336" s="79" t="str">
        <f t="shared" ca="1" si="648"/>
        <v>*Ab min</v>
      </c>
      <c r="CL336" s="79" t="str">
        <f t="shared" ca="1" si="649"/>
        <v>F sus4/7</v>
      </c>
      <c r="CM336" s="79" t="str">
        <f t="shared" ca="1" si="650"/>
        <v/>
      </c>
      <c r="CN336" s="79" t="str">
        <f t="shared" ca="1" si="651"/>
        <v/>
      </c>
      <c r="CO336" s="79" t="str">
        <f t="shared" ca="1" si="652"/>
        <v/>
      </c>
      <c r="CP336" s="80">
        <f t="shared" ca="1" si="653"/>
        <v>40</v>
      </c>
      <c r="CQ336" s="78">
        <f t="shared" ca="1" si="654"/>
        <v>7</v>
      </c>
      <c r="DA336" s="81" t="e">
        <f t="shared" ca="1" si="576"/>
        <v>#N/A</v>
      </c>
      <c r="DB336" s="82" t="e">
        <f t="shared" ca="1" si="577"/>
        <v>#N/A</v>
      </c>
      <c r="DC336" s="83" t="e">
        <f t="shared" ca="1" si="578"/>
        <v>#N/A</v>
      </c>
      <c r="DD336" s="52" t="e">
        <f t="shared" ca="1" si="573"/>
        <v>#N/A</v>
      </c>
      <c r="DF336" s="52" t="e">
        <f t="shared" ca="1" si="574"/>
        <v>#N/A</v>
      </c>
      <c r="DG336" s="84" t="e">
        <f ca="1">VLOOKUP($BK$6,INDIRECT($BT373):$BP$861,2,FALSE)</f>
        <v>#N/A</v>
      </c>
      <c r="DH336" s="79" t="e">
        <f t="shared" ca="1" si="553"/>
        <v>#N/A</v>
      </c>
      <c r="DI336" s="78" t="e">
        <f t="shared" ca="1" si="554"/>
        <v>#N/A</v>
      </c>
      <c r="DJ336" s="78" t="e">
        <f t="shared" ca="1" si="555"/>
        <v>#N/A</v>
      </c>
      <c r="DK336" s="78" t="e">
        <f t="shared" ca="1" si="556"/>
        <v>#N/A</v>
      </c>
      <c r="DL336" s="78" t="e">
        <f t="shared" ca="1" si="557"/>
        <v>#N/A</v>
      </c>
      <c r="DM336" s="78" t="e">
        <f t="shared" ca="1" si="558"/>
        <v>#N/A</v>
      </c>
      <c r="DN336" s="78" t="e">
        <f t="shared" ca="1" si="559"/>
        <v>#N/A</v>
      </c>
      <c r="DO336" s="78" t="e">
        <f t="shared" ca="1" si="560"/>
        <v>#N/A</v>
      </c>
      <c r="DP336" s="78" t="e">
        <f t="shared" ca="1" si="561"/>
        <v>#N/A</v>
      </c>
      <c r="DQ336" s="78" t="e">
        <f t="shared" ca="1" si="562"/>
        <v>#N/A</v>
      </c>
      <c r="DR336" s="79" t="e">
        <f t="shared" ca="1" si="563"/>
        <v>#N/A</v>
      </c>
      <c r="DS336" s="79" t="e">
        <f t="shared" ca="1" si="564"/>
        <v>#N/A</v>
      </c>
      <c r="DT336" s="79" t="e">
        <f t="shared" ca="1" si="565"/>
        <v>#N/A</v>
      </c>
      <c r="DU336" s="79" t="e">
        <f t="shared" ca="1" si="566"/>
        <v>#N/A</v>
      </c>
      <c r="DV336" s="79" t="e">
        <f t="shared" ca="1" si="567"/>
        <v>#N/A</v>
      </c>
      <c r="DW336" s="79" t="e">
        <f t="shared" ca="1" si="568"/>
        <v>#N/A</v>
      </c>
      <c r="DX336" s="79" t="e">
        <f t="shared" ca="1" si="569"/>
        <v>#N/A</v>
      </c>
      <c r="DY336" s="79" t="e">
        <f t="shared" ca="1" si="570"/>
        <v>#N/A</v>
      </c>
      <c r="DZ336" s="80" t="e">
        <f t="shared" ca="1" si="571"/>
        <v>#N/A</v>
      </c>
      <c r="EA336" s="78" t="e">
        <f t="shared" ca="1" si="572"/>
        <v>#N/A</v>
      </c>
    </row>
    <row r="337" spans="1:131" ht="16.2" thickBot="1" x14ac:dyDescent="0.35">
      <c r="A337" s="289">
        <f t="shared" ca="1" si="661"/>
        <v>6</v>
      </c>
      <c r="B337" s="312">
        <f t="shared" si="551"/>
        <v>329</v>
      </c>
      <c r="C337" s="313" t="s">
        <v>37</v>
      </c>
      <c r="D337" s="312" t="s">
        <v>74</v>
      </c>
      <c r="E337" s="312">
        <v>7</v>
      </c>
      <c r="F337" s="314">
        <v>1</v>
      </c>
      <c r="G337" s="314">
        <v>2</v>
      </c>
      <c r="H337" s="314">
        <v>2</v>
      </c>
      <c r="I337" s="314">
        <v>2</v>
      </c>
      <c r="J337" s="314">
        <v>2</v>
      </c>
      <c r="K337" s="314">
        <v>2</v>
      </c>
      <c r="L337" s="314">
        <v>1</v>
      </c>
      <c r="M337" s="314"/>
      <c r="N337" s="314">
        <f>SUM($F337:G337)</f>
        <v>3</v>
      </c>
      <c r="O337" s="314">
        <f>SUM($F337:H337)</f>
        <v>5</v>
      </c>
      <c r="P337" s="314">
        <f>SUM($F337:I337)</f>
        <v>7</v>
      </c>
      <c r="Q337" s="314">
        <f>SUM($F337:J337)</f>
        <v>9</v>
      </c>
      <c r="R337" s="314">
        <f>SUM($F337:K337)</f>
        <v>11</v>
      </c>
      <c r="S337" s="314">
        <f>SUM($F337:L337)</f>
        <v>12</v>
      </c>
      <c r="T337" s="314"/>
      <c r="U337" s="313"/>
      <c r="V337" s="312" t="str">
        <f t="shared" si="604"/>
        <v>E</v>
      </c>
      <c r="W337" s="312" t="str">
        <f t="shared" ca="1" si="605"/>
        <v>F</v>
      </c>
      <c r="X337" s="312" t="str">
        <f t="shared" ca="1" si="628"/>
        <v>G</v>
      </c>
      <c r="Y337" s="312" t="str">
        <f t="shared" ca="1" si="629"/>
        <v>A</v>
      </c>
      <c r="Z337" s="312" t="str">
        <f t="shared" ca="1" si="630"/>
        <v>B</v>
      </c>
      <c r="AA337" s="312" t="str">
        <f t="shared" ca="1" si="631"/>
        <v>Db</v>
      </c>
      <c r="AB337" s="312" t="str">
        <f t="shared" ca="1" si="632"/>
        <v>Eb</v>
      </c>
      <c r="AC337" s="312"/>
      <c r="AD337" s="313">
        <f t="shared" si="612"/>
        <v>69</v>
      </c>
      <c r="AE337" s="313">
        <f t="shared" ca="1" si="548"/>
        <v>70</v>
      </c>
      <c r="AF337" s="313">
        <f t="shared" ca="1" si="549"/>
        <v>71</v>
      </c>
      <c r="AG337" s="313">
        <f t="shared" ca="1" si="597"/>
        <v>65</v>
      </c>
      <c r="AH337" s="313">
        <f t="shared" ca="1" si="598"/>
        <v>66</v>
      </c>
      <c r="AI337" s="313">
        <f t="shared" ca="1" si="599"/>
        <v>166</v>
      </c>
      <c r="AJ337" s="313">
        <f t="shared" ca="1" si="600"/>
        <v>167</v>
      </c>
      <c r="AK337" s="313"/>
      <c r="AL337" s="294" t="str">
        <f>_xlfn.CONCAT(V337," min")</f>
        <v>E min</v>
      </c>
      <c r="AM337" s="294" t="str">
        <f ca="1">_xlfn.CONCAT(W337," aug")</f>
        <v>F aug</v>
      </c>
      <c r="AN337" s="294" t="str">
        <f ca="1">_xlfn.CONCAT(X337," aug")</f>
        <v>G aug</v>
      </c>
      <c r="AO337" s="294" t="str">
        <f ca="1">_xlfn.CONCAT(Y337," maj")</f>
        <v>A maj</v>
      </c>
      <c r="AP337" s="294" t="str">
        <f ca="1">_xlfn.CONCAT(Z337," alt b")</f>
        <v>B alt b</v>
      </c>
      <c r="AQ337" s="294" t="str">
        <f ca="1">_xlfn.CONCAT(AA337," dim")</f>
        <v>Db dim</v>
      </c>
      <c r="AR337" s="301" t="str">
        <f ca="1">_xlfn.CONCAT("*",W337,"7")</f>
        <v>*F7</v>
      </c>
      <c r="AS337" s="294"/>
      <c r="AT337" s="294" t="str">
        <f t="shared" ca="1" si="633"/>
        <v/>
      </c>
      <c r="AU337" s="294" t="str">
        <f t="shared" ca="1" si="633"/>
        <v/>
      </c>
      <c r="AV337" s="294" t="str">
        <f t="shared" ca="1" si="633"/>
        <v/>
      </c>
      <c r="AW337" s="294">
        <f t="shared" ca="1" si="633"/>
        <v>1</v>
      </c>
      <c r="AX337" s="294" t="str">
        <f t="shared" ca="1" si="633"/>
        <v/>
      </c>
      <c r="AY337" s="294">
        <f t="shared" ca="1" si="633"/>
        <v>1</v>
      </c>
      <c r="AZ337" s="294" t="str">
        <f t="shared" ca="1" si="633"/>
        <v/>
      </c>
      <c r="BA337" s="294">
        <f t="shared" ca="1" si="633"/>
        <v>1</v>
      </c>
      <c r="BB337" s="294" t="str">
        <f t="shared" ca="1" si="633"/>
        <v/>
      </c>
      <c r="BC337" s="294" t="str">
        <f t="shared" ca="1" si="633"/>
        <v/>
      </c>
      <c r="BD337" s="294" t="str">
        <f t="shared" ca="1" si="633"/>
        <v/>
      </c>
      <c r="BE337" s="294" t="str">
        <f t="shared" ca="1" si="633"/>
        <v/>
      </c>
      <c r="BF337" s="289">
        <f t="shared" ca="1" si="613"/>
        <v>3</v>
      </c>
      <c r="BG337" s="302">
        <f t="shared" ca="1" si="614"/>
        <v>42.857142857142854</v>
      </c>
      <c r="BH337" s="289">
        <f t="shared" ca="1" si="615"/>
        <v>6</v>
      </c>
      <c r="BI337" s="289" t="str">
        <f t="shared" ca="1" si="616"/>
        <v/>
      </c>
      <c r="BJ337" s="289" t="str">
        <f t="shared" ca="1" si="617"/>
        <v/>
      </c>
      <c r="BK337" s="289" t="str">
        <f t="shared" ca="1" si="618"/>
        <v/>
      </c>
      <c r="BL337" s="289" t="str">
        <f t="shared" ca="1" si="619"/>
        <v/>
      </c>
      <c r="BM337" s="289" t="str">
        <f t="shared" ca="1" si="620"/>
        <v/>
      </c>
      <c r="BN337" s="289">
        <f t="shared" ca="1" si="621"/>
        <v>1</v>
      </c>
      <c r="BO337" s="289" t="str">
        <f t="shared" ca="1" si="622"/>
        <v/>
      </c>
      <c r="BP337" s="275"/>
      <c r="BQ337" s="83">
        <f t="shared" ca="1" si="657"/>
        <v>7</v>
      </c>
      <c r="BR337" s="82">
        <f t="shared" ca="1" si="658"/>
        <v>85</v>
      </c>
      <c r="BS337" s="83">
        <f t="shared" ca="1" si="659"/>
        <v>637</v>
      </c>
      <c r="BT337" s="52" t="str">
        <f t="shared" ca="1" si="655"/>
        <v>A646</v>
      </c>
      <c r="BV337" s="52" t="str">
        <f t="shared" ca="1" si="656"/>
        <v>A646</v>
      </c>
      <c r="BW337" s="84">
        <f ca="1">VLOOKUP($BK$6,INDIRECT($BT337):$BP$861,2,FALSE)</f>
        <v>638</v>
      </c>
      <c r="BX337" s="79" t="str">
        <f t="shared" ca="1" si="635"/>
        <v>Sustained Sixth</v>
      </c>
      <c r="BY337" s="78" t="str">
        <f t="shared" ca="1" si="636"/>
        <v>Ab</v>
      </c>
      <c r="BZ337" s="78" t="str">
        <f t="shared" ca="1" si="637"/>
        <v>Ab</v>
      </c>
      <c r="CA337" s="78" t="str">
        <f t="shared" ca="1" si="638"/>
        <v>C</v>
      </c>
      <c r="CB337" s="78" t="str">
        <f t="shared" ca="1" si="639"/>
        <v>Db</v>
      </c>
      <c r="CC337" s="78" t="str">
        <f t="shared" ca="1" si="640"/>
        <v>Eb</v>
      </c>
      <c r="CD337" s="78" t="str">
        <f t="shared" ca="1" si="641"/>
        <v>F</v>
      </c>
      <c r="CE337" s="78" t="str">
        <f t="shared" ca="1" si="642"/>
        <v/>
      </c>
      <c r="CF337" s="78" t="str">
        <f t="shared" ca="1" si="643"/>
        <v/>
      </c>
      <c r="CG337" s="78" t="str">
        <f t="shared" ca="1" si="644"/>
        <v/>
      </c>
      <c r="CH337" s="79" t="str">
        <f t="shared" ca="1" si="645"/>
        <v>Ab aug</v>
      </c>
      <c r="CI337" s="79" t="str">
        <f t="shared" ca="1" si="646"/>
        <v>*Ab maj</v>
      </c>
      <c r="CJ337" s="79" t="str">
        <f t="shared" ca="1" si="647"/>
        <v>Db maj</v>
      </c>
      <c r="CK337" s="79" t="str">
        <f t="shared" ca="1" si="648"/>
        <v>Eb sus4/7</v>
      </c>
      <c r="CL337" s="79" t="str">
        <f t="shared" ca="1" si="649"/>
        <v>F sus7</v>
      </c>
      <c r="CM337" s="79" t="str">
        <f t="shared" ca="1" si="650"/>
        <v/>
      </c>
      <c r="CN337" s="79" t="str">
        <f t="shared" ca="1" si="651"/>
        <v/>
      </c>
      <c r="CO337" s="79" t="str">
        <f t="shared" ca="1" si="652"/>
        <v/>
      </c>
      <c r="CP337" s="80">
        <f t="shared" ca="1" si="653"/>
        <v>40</v>
      </c>
      <c r="CQ337" s="78">
        <f t="shared" ca="1" si="654"/>
        <v>7</v>
      </c>
      <c r="DA337" s="81" t="e">
        <f t="shared" ca="1" si="576"/>
        <v>#N/A</v>
      </c>
      <c r="DB337" s="82" t="e">
        <f t="shared" ca="1" si="577"/>
        <v>#N/A</v>
      </c>
      <c r="DC337" s="83" t="e">
        <f t="shared" ca="1" si="578"/>
        <v>#N/A</v>
      </c>
      <c r="DD337" s="52" t="e">
        <f t="shared" ca="1" si="573"/>
        <v>#N/A</v>
      </c>
      <c r="DF337" s="52" t="e">
        <f t="shared" ca="1" si="574"/>
        <v>#N/A</v>
      </c>
      <c r="DG337" s="84" t="e">
        <f ca="1">VLOOKUP($BK$6,INDIRECT($BT374):$BP$861,2,FALSE)</f>
        <v>#N/A</v>
      </c>
      <c r="DH337" s="79" t="e">
        <f t="shared" ca="1" si="553"/>
        <v>#N/A</v>
      </c>
      <c r="DI337" s="78" t="e">
        <f t="shared" ca="1" si="554"/>
        <v>#N/A</v>
      </c>
      <c r="DJ337" s="78" t="e">
        <f t="shared" ca="1" si="555"/>
        <v>#N/A</v>
      </c>
      <c r="DK337" s="78" t="e">
        <f t="shared" ca="1" si="556"/>
        <v>#N/A</v>
      </c>
      <c r="DL337" s="78" t="e">
        <f t="shared" ca="1" si="557"/>
        <v>#N/A</v>
      </c>
      <c r="DM337" s="78" t="e">
        <f t="shared" ca="1" si="558"/>
        <v>#N/A</v>
      </c>
      <c r="DN337" s="78" t="e">
        <f t="shared" ca="1" si="559"/>
        <v>#N/A</v>
      </c>
      <c r="DO337" s="78" t="e">
        <f t="shared" ca="1" si="560"/>
        <v>#N/A</v>
      </c>
      <c r="DP337" s="78" t="e">
        <f t="shared" ca="1" si="561"/>
        <v>#N/A</v>
      </c>
      <c r="DQ337" s="78" t="e">
        <f t="shared" ca="1" si="562"/>
        <v>#N/A</v>
      </c>
      <c r="DR337" s="79" t="e">
        <f t="shared" ca="1" si="563"/>
        <v>#N/A</v>
      </c>
      <c r="DS337" s="79" t="e">
        <f t="shared" ca="1" si="564"/>
        <v>#N/A</v>
      </c>
      <c r="DT337" s="79" t="e">
        <f t="shared" ca="1" si="565"/>
        <v>#N/A</v>
      </c>
      <c r="DU337" s="79" t="e">
        <f t="shared" ca="1" si="566"/>
        <v>#N/A</v>
      </c>
      <c r="DV337" s="79" t="e">
        <f t="shared" ca="1" si="567"/>
        <v>#N/A</v>
      </c>
      <c r="DW337" s="79" t="e">
        <f t="shared" ca="1" si="568"/>
        <v>#N/A</v>
      </c>
      <c r="DX337" s="79" t="e">
        <f t="shared" ca="1" si="569"/>
        <v>#N/A</v>
      </c>
      <c r="DY337" s="79" t="e">
        <f t="shared" ca="1" si="570"/>
        <v>#N/A</v>
      </c>
      <c r="DZ337" s="80" t="e">
        <f t="shared" ca="1" si="571"/>
        <v>#N/A</v>
      </c>
      <c r="EA337" s="78" t="e">
        <f t="shared" ca="1" si="572"/>
        <v>#N/A</v>
      </c>
    </row>
    <row r="338" spans="1:131" ht="16.2" thickBot="1" x14ac:dyDescent="0.35">
      <c r="A338" s="289" t="str">
        <f t="shared" ca="1" si="661"/>
        <v/>
      </c>
      <c r="B338" s="312">
        <f t="shared" si="551"/>
        <v>330</v>
      </c>
      <c r="C338" s="313" t="s">
        <v>38</v>
      </c>
      <c r="D338" s="312" t="s">
        <v>74</v>
      </c>
      <c r="E338" s="312">
        <v>7</v>
      </c>
      <c r="F338" s="314">
        <v>1</v>
      </c>
      <c r="G338" s="314">
        <v>3</v>
      </c>
      <c r="H338" s="314">
        <v>1</v>
      </c>
      <c r="I338" s="314">
        <v>1</v>
      </c>
      <c r="J338" s="314">
        <v>3</v>
      </c>
      <c r="K338" s="314">
        <v>2</v>
      </c>
      <c r="L338" s="314">
        <v>1</v>
      </c>
      <c r="M338" s="314"/>
      <c r="N338" s="314">
        <f>SUM($F338:G338)</f>
        <v>4</v>
      </c>
      <c r="O338" s="314">
        <f>SUM($F338:H338)</f>
        <v>5</v>
      </c>
      <c r="P338" s="314">
        <f>SUM($F338:I338)</f>
        <v>6</v>
      </c>
      <c r="Q338" s="314">
        <f>SUM($F338:J338)</f>
        <v>9</v>
      </c>
      <c r="R338" s="314">
        <f>SUM($F338:K338)</f>
        <v>11</v>
      </c>
      <c r="S338" s="314">
        <f>SUM($F338:L338)</f>
        <v>12</v>
      </c>
      <c r="T338" s="314"/>
      <c r="U338" s="313"/>
      <c r="V338" s="312" t="str">
        <f t="shared" si="604"/>
        <v>E</v>
      </c>
      <c r="W338" s="312" t="str">
        <f t="shared" ca="1" si="605"/>
        <v>F</v>
      </c>
      <c r="X338" s="312" t="str">
        <f t="shared" ca="1" si="628"/>
        <v>Ab</v>
      </c>
      <c r="Y338" s="312" t="str">
        <f t="shared" ca="1" si="629"/>
        <v>A</v>
      </c>
      <c r="Z338" s="312" t="str">
        <f t="shared" ca="1" si="630"/>
        <v>Bb</v>
      </c>
      <c r="AA338" s="312" t="str">
        <f t="shared" ca="1" si="631"/>
        <v>Db</v>
      </c>
      <c r="AB338" s="312" t="str">
        <f t="shared" ca="1" si="632"/>
        <v>Eb</v>
      </c>
      <c r="AC338" s="312"/>
      <c r="AD338" s="313">
        <f t="shared" si="612"/>
        <v>69</v>
      </c>
      <c r="AE338" s="313">
        <f t="shared" ref="AE338:AE401" ca="1" si="662">IF(LEN(W338)=1,_xlfn.UNICODE(W338),_xlfn.UNICODE(W338)+_xlfn.UNICODE("b"))</f>
        <v>70</v>
      </c>
      <c r="AF338" s="313">
        <f t="shared" ref="AF338:AF401" ca="1" si="663">IF(LEN(X338)=1,_xlfn.UNICODE(X338),_xlfn.UNICODE(X338)+_xlfn.UNICODE("b"))</f>
        <v>163</v>
      </c>
      <c r="AG338" s="313">
        <f t="shared" ca="1" si="597"/>
        <v>65</v>
      </c>
      <c r="AH338" s="313">
        <f t="shared" ca="1" si="598"/>
        <v>164</v>
      </c>
      <c r="AI338" s="313">
        <f t="shared" ca="1" si="599"/>
        <v>166</v>
      </c>
      <c r="AJ338" s="313">
        <f t="shared" ca="1" si="600"/>
        <v>167</v>
      </c>
      <c r="AK338" s="313"/>
      <c r="AL338" s="294" t="str">
        <f>_xlfn.CONCAT(V338," alt b")</f>
        <v>E alt b</v>
      </c>
      <c r="AM338" s="294" t="str">
        <f ca="1">_xlfn.CONCAT(W338," aug")</f>
        <v>F aug</v>
      </c>
      <c r="AN338" s="294" t="str">
        <f ca="1">_xlfn.CONCAT(X338," sus2")</f>
        <v>Ab sus2</v>
      </c>
      <c r="AO338" s="294" t="str">
        <f ca="1">_xlfn.CONCAT(Y338," maj")</f>
        <v>A maj</v>
      </c>
      <c r="AP338" s="294" t="str">
        <f ca="1">_xlfn.CONCAT(Z338," sus4")</f>
        <v>Bb sus4</v>
      </c>
      <c r="AQ338" s="294" t="str">
        <f ca="1">_xlfn.CONCAT(AA338," min")</f>
        <v>Db min</v>
      </c>
      <c r="AR338" s="301" t="str">
        <f ca="1">_xlfn.CONCAT("*",W338,"7")</f>
        <v>*F7</v>
      </c>
      <c r="AS338" s="294"/>
      <c r="AT338" s="294" t="str">
        <f t="shared" ca="1" si="633"/>
        <v/>
      </c>
      <c r="AU338" s="294" t="str">
        <f t="shared" ca="1" si="633"/>
        <v/>
      </c>
      <c r="AV338" s="294" t="str">
        <f t="shared" ca="1" si="633"/>
        <v/>
      </c>
      <c r="AW338" s="294">
        <f t="shared" ca="1" si="633"/>
        <v>1</v>
      </c>
      <c r="AX338" s="294" t="str">
        <f t="shared" ca="1" si="633"/>
        <v/>
      </c>
      <c r="AY338" s="294">
        <f t="shared" ca="1" si="633"/>
        <v>1</v>
      </c>
      <c r="AZ338" s="294" t="str">
        <f t="shared" ca="1" si="633"/>
        <v/>
      </c>
      <c r="BA338" s="294" t="str">
        <f t="shared" ca="1" si="633"/>
        <v/>
      </c>
      <c r="BB338" s="294" t="str">
        <f t="shared" ca="1" si="633"/>
        <v/>
      </c>
      <c r="BC338" s="294" t="str">
        <f t="shared" ca="1" si="633"/>
        <v/>
      </c>
      <c r="BD338" s="294" t="str">
        <f t="shared" ca="1" si="633"/>
        <v/>
      </c>
      <c r="BE338" s="294" t="str">
        <f t="shared" ca="1" si="633"/>
        <v/>
      </c>
      <c r="BF338" s="289">
        <f t="shared" ca="1" si="613"/>
        <v>2</v>
      </c>
      <c r="BG338" s="302">
        <f t="shared" ca="1" si="614"/>
        <v>28.571428571428569</v>
      </c>
      <c r="BH338" s="289" t="str">
        <f t="shared" ca="1" si="615"/>
        <v/>
      </c>
      <c r="BI338" s="289" t="str">
        <f t="shared" ca="1" si="616"/>
        <v/>
      </c>
      <c r="BJ338" s="289" t="str">
        <f t="shared" ca="1" si="617"/>
        <v/>
      </c>
      <c r="BK338" s="289" t="str">
        <f t="shared" ca="1" si="618"/>
        <v/>
      </c>
      <c r="BL338" s="289" t="str">
        <f t="shared" ca="1" si="619"/>
        <v/>
      </c>
      <c r="BM338" s="289" t="str">
        <f t="shared" ca="1" si="620"/>
        <v/>
      </c>
      <c r="BN338" s="289" t="str">
        <f t="shared" ca="1" si="621"/>
        <v/>
      </c>
      <c r="BO338" s="289" t="str">
        <f t="shared" ca="1" si="622"/>
        <v/>
      </c>
      <c r="BP338" s="275"/>
      <c r="BQ338" s="83">
        <f t="shared" ca="1" si="657"/>
        <v>7</v>
      </c>
      <c r="BR338" s="82">
        <f t="shared" ca="1" si="658"/>
        <v>86</v>
      </c>
      <c r="BS338" s="83">
        <f t="shared" ca="1" si="659"/>
        <v>638</v>
      </c>
      <c r="BT338" s="52" t="str">
        <f t="shared" ca="1" si="655"/>
        <v>A647</v>
      </c>
      <c r="BV338" s="52" t="str">
        <f t="shared" ca="1" si="656"/>
        <v>A654</v>
      </c>
      <c r="BW338" s="84">
        <f ca="1">VLOOKUP($BK$6,INDIRECT($BT338):$BP$861,2,FALSE)</f>
        <v>646</v>
      </c>
      <c r="BX338" s="79" t="str">
        <f t="shared" ca="1" si="635"/>
        <v>8 Tone Spanish</v>
      </c>
      <c r="BY338" s="78" t="str">
        <f t="shared" ca="1" si="636"/>
        <v>A</v>
      </c>
      <c r="BZ338" s="78" t="str">
        <f t="shared" ca="1" si="637"/>
        <v>A</v>
      </c>
      <c r="CA338" s="78" t="str">
        <f t="shared" ca="1" si="638"/>
        <v>Bb</v>
      </c>
      <c r="CB338" s="78" t="str">
        <f t="shared" ca="1" si="639"/>
        <v>C</v>
      </c>
      <c r="CC338" s="78" t="str">
        <f t="shared" ca="1" si="640"/>
        <v>Db</v>
      </c>
      <c r="CD338" s="78" t="str">
        <f t="shared" ca="1" si="641"/>
        <v>D</v>
      </c>
      <c r="CE338" s="78" t="str">
        <f t="shared" ca="1" si="642"/>
        <v>Eb</v>
      </c>
      <c r="CF338" s="78" t="str">
        <f t="shared" ca="1" si="643"/>
        <v>F</v>
      </c>
      <c r="CG338" s="78" t="str">
        <f t="shared" ca="1" si="644"/>
        <v>G</v>
      </c>
      <c r="CH338" s="79" t="str">
        <f t="shared" ca="1" si="645"/>
        <v>A min4</v>
      </c>
      <c r="CI338" s="79" t="str">
        <f t="shared" ca="1" si="646"/>
        <v>Bb dim</v>
      </c>
      <c r="CJ338" s="79" t="str">
        <f t="shared" ca="1" si="647"/>
        <v>C sus2/4 - or - *D min7</v>
      </c>
      <c r="CK338" s="79" t="str">
        <f t="shared" ca="1" si="648"/>
        <v>*Eb 7</v>
      </c>
      <c r="CL338" s="79" t="str">
        <f t="shared" ca="1" si="649"/>
        <v>D min</v>
      </c>
      <c r="CM338" s="79" t="str">
        <f t="shared" ca="1" si="650"/>
        <v>Eb maj</v>
      </c>
      <c r="CN338" s="79" t="str">
        <f t="shared" ca="1" si="651"/>
        <v>F maj</v>
      </c>
      <c r="CO338" s="79" t="str">
        <f t="shared" ca="1" si="652"/>
        <v>G dim</v>
      </c>
      <c r="CP338" s="80">
        <f t="shared" ca="1" si="653"/>
        <v>37.5</v>
      </c>
      <c r="CQ338" s="78">
        <f t="shared" ca="1" si="654"/>
        <v>7</v>
      </c>
      <c r="DA338" s="81" t="e">
        <f t="shared" ca="1" si="576"/>
        <v>#N/A</v>
      </c>
      <c r="DB338" s="82" t="e">
        <f t="shared" ca="1" si="577"/>
        <v>#N/A</v>
      </c>
      <c r="DC338" s="83" t="e">
        <f t="shared" ca="1" si="578"/>
        <v>#N/A</v>
      </c>
      <c r="DD338" s="52" t="e">
        <f t="shared" ca="1" si="573"/>
        <v>#N/A</v>
      </c>
      <c r="DF338" s="52" t="e">
        <f t="shared" ca="1" si="574"/>
        <v>#N/A</v>
      </c>
      <c r="DG338" s="84" t="e">
        <f ca="1">VLOOKUP($BK$6,INDIRECT($BT375):$BP$861,2,FALSE)</f>
        <v>#N/A</v>
      </c>
      <c r="DH338" s="79" t="e">
        <f t="shared" ca="1" si="553"/>
        <v>#N/A</v>
      </c>
      <c r="DI338" s="78" t="e">
        <f t="shared" ca="1" si="554"/>
        <v>#N/A</v>
      </c>
      <c r="DJ338" s="78" t="e">
        <f t="shared" ca="1" si="555"/>
        <v>#N/A</v>
      </c>
      <c r="DK338" s="78" t="e">
        <f t="shared" ca="1" si="556"/>
        <v>#N/A</v>
      </c>
      <c r="DL338" s="78" t="e">
        <f t="shared" ca="1" si="557"/>
        <v>#N/A</v>
      </c>
      <c r="DM338" s="78" t="e">
        <f t="shared" ca="1" si="558"/>
        <v>#N/A</v>
      </c>
      <c r="DN338" s="78" t="e">
        <f t="shared" ca="1" si="559"/>
        <v>#N/A</v>
      </c>
      <c r="DO338" s="78" t="e">
        <f t="shared" ca="1" si="560"/>
        <v>#N/A</v>
      </c>
      <c r="DP338" s="78" t="e">
        <f t="shared" ca="1" si="561"/>
        <v>#N/A</v>
      </c>
      <c r="DQ338" s="78" t="e">
        <f t="shared" ca="1" si="562"/>
        <v>#N/A</v>
      </c>
      <c r="DR338" s="79" t="e">
        <f t="shared" ca="1" si="563"/>
        <v>#N/A</v>
      </c>
      <c r="DS338" s="79" t="e">
        <f t="shared" ca="1" si="564"/>
        <v>#N/A</v>
      </c>
      <c r="DT338" s="79" t="e">
        <f t="shared" ca="1" si="565"/>
        <v>#N/A</v>
      </c>
      <c r="DU338" s="79" t="e">
        <f t="shared" ca="1" si="566"/>
        <v>#N/A</v>
      </c>
      <c r="DV338" s="79" t="e">
        <f t="shared" ca="1" si="567"/>
        <v>#N/A</v>
      </c>
      <c r="DW338" s="79" t="e">
        <f t="shared" ca="1" si="568"/>
        <v>#N/A</v>
      </c>
      <c r="DX338" s="79" t="e">
        <f t="shared" ca="1" si="569"/>
        <v>#N/A</v>
      </c>
      <c r="DY338" s="79" t="e">
        <f t="shared" ca="1" si="570"/>
        <v>#N/A</v>
      </c>
      <c r="DZ338" s="80" t="e">
        <f t="shared" ca="1" si="571"/>
        <v>#N/A</v>
      </c>
      <c r="EA338" s="78" t="e">
        <f t="shared" ca="1" si="572"/>
        <v>#N/A</v>
      </c>
    </row>
    <row r="339" spans="1:131" ht="16.2" thickBot="1" x14ac:dyDescent="0.35">
      <c r="A339" s="289" t="str">
        <f t="shared" ca="1" si="661"/>
        <v/>
      </c>
      <c r="B339" s="312">
        <f t="shared" si="551"/>
        <v>331</v>
      </c>
      <c r="C339" s="313" t="s">
        <v>39</v>
      </c>
      <c r="D339" s="312" t="s">
        <v>74</v>
      </c>
      <c r="E339" s="312">
        <v>7</v>
      </c>
      <c r="F339" s="314">
        <v>1</v>
      </c>
      <c r="G339" s="314">
        <v>3</v>
      </c>
      <c r="H339" s="314">
        <v>2</v>
      </c>
      <c r="I339" s="314">
        <v>1</v>
      </c>
      <c r="J339" s="314">
        <v>1</v>
      </c>
      <c r="K339" s="314">
        <v>3</v>
      </c>
      <c r="L339" s="314">
        <v>1</v>
      </c>
      <c r="M339" s="314"/>
      <c r="N339" s="314">
        <f>SUM($F339:G339)</f>
        <v>4</v>
      </c>
      <c r="O339" s="314">
        <f>SUM($F339:H339)</f>
        <v>6</v>
      </c>
      <c r="P339" s="314">
        <f>SUM($F339:I339)</f>
        <v>7</v>
      </c>
      <c r="Q339" s="314">
        <f>SUM($F339:J339)</f>
        <v>8</v>
      </c>
      <c r="R339" s="314">
        <f>SUM($F339:K339)</f>
        <v>11</v>
      </c>
      <c r="S339" s="314">
        <f>SUM($F339:L339)</f>
        <v>12</v>
      </c>
      <c r="T339" s="314"/>
      <c r="U339" s="313"/>
      <c r="V339" s="312" t="str">
        <f t="shared" si="604"/>
        <v>E</v>
      </c>
      <c r="W339" s="312" t="str">
        <f t="shared" ca="1" si="605"/>
        <v>F</v>
      </c>
      <c r="X339" s="312" t="str">
        <f t="shared" ca="1" si="628"/>
        <v>Ab</v>
      </c>
      <c r="Y339" s="312" t="str">
        <f t="shared" ca="1" si="629"/>
        <v>Bb</v>
      </c>
      <c r="Z339" s="312" t="str">
        <f t="shared" ca="1" si="630"/>
        <v>B</v>
      </c>
      <c r="AA339" s="312" t="str">
        <f t="shared" ca="1" si="631"/>
        <v>C</v>
      </c>
      <c r="AB339" s="312" t="str">
        <f t="shared" ca="1" si="632"/>
        <v>Eb</v>
      </c>
      <c r="AC339" s="312"/>
      <c r="AD339" s="313">
        <f t="shared" si="612"/>
        <v>69</v>
      </c>
      <c r="AE339" s="313">
        <f t="shared" ca="1" si="662"/>
        <v>70</v>
      </c>
      <c r="AF339" s="313">
        <f t="shared" ca="1" si="663"/>
        <v>163</v>
      </c>
      <c r="AG339" s="313">
        <f t="shared" ca="1" si="597"/>
        <v>164</v>
      </c>
      <c r="AH339" s="313">
        <f t="shared" ca="1" si="598"/>
        <v>66</v>
      </c>
      <c r="AI339" s="313">
        <f t="shared" ca="1" si="599"/>
        <v>67</v>
      </c>
      <c r="AJ339" s="313">
        <f t="shared" ca="1" si="600"/>
        <v>167</v>
      </c>
      <c r="AK339" s="313"/>
      <c r="AL339" s="294" t="str">
        <f>_xlfn.CONCAT(V339," maj")</f>
        <v>E maj</v>
      </c>
      <c r="AM339" s="294" t="str">
        <f ca="1">_xlfn.CONCAT(W339," sus4")</f>
        <v>F sus4</v>
      </c>
      <c r="AN339" s="294" t="str">
        <f ca="1">_xlfn.CONCAT(X339," min")</f>
        <v>Ab min</v>
      </c>
      <c r="AO339" s="301" t="str">
        <f ca="1">_xlfn.CONCAT("*",AA339,"7")</f>
        <v>*C7</v>
      </c>
      <c r="AP339" s="294" t="str">
        <f ca="1">_xlfn.CONCAT(Z339," alt b")</f>
        <v>B alt b</v>
      </c>
      <c r="AQ339" s="294" t="str">
        <f ca="1">_xlfn.CONCAT(AA339," aug")</f>
        <v>C aug</v>
      </c>
      <c r="AR339" s="294" t="str">
        <f ca="1">_xlfn.CONCAT(AB339," sus2")</f>
        <v>Eb sus2</v>
      </c>
      <c r="AS339" s="294"/>
      <c r="AT339" s="294" t="str">
        <f t="shared" ref="AT339:BE341" ca="1" si="664">IF(AT$9=$AD339,1,IF(AT$9=$AE339,1,IF(AT$9=$AF339,1,IF(AT$9=$AG339,1,IF(AT$9=$AH339,1,IF(AT$9=$AI339,1,IF(AT$9=$AJ339,1,"")))))))</f>
        <v/>
      </c>
      <c r="AU339" s="294" t="str">
        <f t="shared" ca="1" si="664"/>
        <v/>
      </c>
      <c r="AV339" s="294" t="str">
        <f t="shared" ca="1" si="664"/>
        <v/>
      </c>
      <c r="AW339" s="294">
        <f t="shared" ca="1" si="664"/>
        <v>1</v>
      </c>
      <c r="AX339" s="294" t="str">
        <f t="shared" ca="1" si="664"/>
        <v/>
      </c>
      <c r="AY339" s="294">
        <f t="shared" ca="1" si="664"/>
        <v>1</v>
      </c>
      <c r="AZ339" s="294" t="str">
        <f t="shared" ca="1" si="664"/>
        <v/>
      </c>
      <c r="BA339" s="294" t="str">
        <f t="shared" ca="1" si="664"/>
        <v/>
      </c>
      <c r="BB339" s="294" t="str">
        <f t="shared" ca="1" si="664"/>
        <v/>
      </c>
      <c r="BC339" s="294" t="str">
        <f t="shared" ca="1" si="664"/>
        <v/>
      </c>
      <c r="BD339" s="294" t="str">
        <f t="shared" ca="1" si="664"/>
        <v/>
      </c>
      <c r="BE339" s="294" t="str">
        <f t="shared" ca="1" si="664"/>
        <v/>
      </c>
      <c r="BF339" s="289">
        <f t="shared" ca="1" si="613"/>
        <v>2</v>
      </c>
      <c r="BG339" s="302">
        <f t="shared" ca="1" si="614"/>
        <v>28.571428571428569</v>
      </c>
      <c r="BH339" s="289" t="str">
        <f t="shared" ca="1" si="615"/>
        <v/>
      </c>
      <c r="BI339" s="289" t="str">
        <f t="shared" ca="1" si="616"/>
        <v/>
      </c>
      <c r="BJ339" s="289" t="str">
        <f t="shared" ca="1" si="617"/>
        <v/>
      </c>
      <c r="BK339" s="289" t="str">
        <f t="shared" ca="1" si="618"/>
        <v/>
      </c>
      <c r="BL339" s="289" t="str">
        <f t="shared" ca="1" si="619"/>
        <v/>
      </c>
      <c r="BM339" s="289" t="str">
        <f t="shared" ca="1" si="620"/>
        <v/>
      </c>
      <c r="BN339" s="289" t="str">
        <f t="shared" ca="1" si="621"/>
        <v/>
      </c>
      <c r="BO339" s="289" t="str">
        <f t="shared" ca="1" si="622"/>
        <v/>
      </c>
      <c r="BP339" s="275"/>
      <c r="BQ339" s="83">
        <f t="shared" ca="1" si="657"/>
        <v>7</v>
      </c>
      <c r="BR339" s="82">
        <f t="shared" ca="1" si="658"/>
        <v>87</v>
      </c>
      <c r="BS339" s="83">
        <f t="shared" ca="1" si="659"/>
        <v>646</v>
      </c>
      <c r="BT339" s="52" t="str">
        <f t="shared" ca="1" si="655"/>
        <v>A655</v>
      </c>
      <c r="BV339" s="52" t="str">
        <f t="shared" ca="1" si="656"/>
        <v>A697</v>
      </c>
      <c r="BW339" s="84">
        <f ca="1">VLOOKUP($BK$6,INDIRECT($BT339):$BP$861,2,FALSE)</f>
        <v>689</v>
      </c>
      <c r="BX339" s="79" t="str">
        <f t="shared" ca="1" si="635"/>
        <v>Blues</v>
      </c>
      <c r="BY339" s="78" t="str">
        <f t="shared" ca="1" si="636"/>
        <v>A</v>
      </c>
      <c r="BZ339" s="78" t="str">
        <f t="shared" ca="1" si="637"/>
        <v>A</v>
      </c>
      <c r="CA339" s="78" t="str">
        <f t="shared" ca="1" si="638"/>
        <v>C</v>
      </c>
      <c r="CB339" s="78" t="str">
        <f t="shared" ca="1" si="639"/>
        <v>D</v>
      </c>
      <c r="CC339" s="78" t="str">
        <f t="shared" ca="1" si="640"/>
        <v>Eb</v>
      </c>
      <c r="CD339" s="78" t="str">
        <f t="shared" ca="1" si="641"/>
        <v>E</v>
      </c>
      <c r="CE339" s="78" t="str">
        <f t="shared" ca="1" si="642"/>
        <v>G</v>
      </c>
      <c r="CF339" s="78" t="str">
        <f t="shared" ca="1" si="643"/>
        <v/>
      </c>
      <c r="CG339" s="78" t="str">
        <f t="shared" ca="1" si="644"/>
        <v/>
      </c>
      <c r="CH339" s="79" t="str">
        <f t="shared" ca="1" si="645"/>
        <v>A sus4</v>
      </c>
      <c r="CI339" s="79" t="str">
        <f t="shared" ca="1" si="646"/>
        <v>C min</v>
      </c>
      <c r="CJ339" s="79" t="str">
        <f t="shared" ca="1" si="647"/>
        <v>D sus2</v>
      </c>
      <c r="CK339" s="79" t="str">
        <f t="shared" ca="1" si="648"/>
        <v>*C min</v>
      </c>
      <c r="CL339" s="79" t="str">
        <f t="shared" ca="1" si="649"/>
        <v>E sus4/7</v>
      </c>
      <c r="CM339" s="79" t="str">
        <f t="shared" ca="1" si="650"/>
        <v>G sus4</v>
      </c>
      <c r="CN339" s="79" t="str">
        <f t="shared" ca="1" si="651"/>
        <v/>
      </c>
      <c r="CO339" s="79" t="str">
        <f t="shared" ca="1" si="652"/>
        <v/>
      </c>
      <c r="CP339" s="80">
        <f t="shared" ca="1" si="653"/>
        <v>33.333333333333329</v>
      </c>
      <c r="CQ339" s="78">
        <f t="shared" ca="1" si="654"/>
        <v>7</v>
      </c>
      <c r="DA339" s="81" t="e">
        <f t="shared" ca="1" si="576"/>
        <v>#N/A</v>
      </c>
      <c r="DB339" s="82" t="e">
        <f t="shared" ca="1" si="577"/>
        <v>#N/A</v>
      </c>
      <c r="DC339" s="83" t="e">
        <f t="shared" ca="1" si="578"/>
        <v>#N/A</v>
      </c>
      <c r="DD339" s="52" t="e">
        <f t="shared" ca="1" si="573"/>
        <v>#N/A</v>
      </c>
      <c r="DF339" s="52" t="e">
        <f t="shared" ca="1" si="574"/>
        <v>#N/A</v>
      </c>
      <c r="DG339" s="84" t="e">
        <f ca="1">VLOOKUP($BK$6,INDIRECT($BT376):$BP$861,2,FALSE)</f>
        <v>#N/A</v>
      </c>
      <c r="DH339" s="79" t="e">
        <f t="shared" ca="1" si="553"/>
        <v>#N/A</v>
      </c>
      <c r="DI339" s="78" t="e">
        <f t="shared" ca="1" si="554"/>
        <v>#N/A</v>
      </c>
      <c r="DJ339" s="78" t="e">
        <f t="shared" ca="1" si="555"/>
        <v>#N/A</v>
      </c>
      <c r="DK339" s="78" t="e">
        <f t="shared" ca="1" si="556"/>
        <v>#N/A</v>
      </c>
      <c r="DL339" s="78" t="e">
        <f t="shared" ca="1" si="557"/>
        <v>#N/A</v>
      </c>
      <c r="DM339" s="78" t="e">
        <f t="shared" ca="1" si="558"/>
        <v>#N/A</v>
      </c>
      <c r="DN339" s="78" t="e">
        <f t="shared" ca="1" si="559"/>
        <v>#N/A</v>
      </c>
      <c r="DO339" s="78" t="e">
        <f t="shared" ca="1" si="560"/>
        <v>#N/A</v>
      </c>
      <c r="DP339" s="78" t="e">
        <f t="shared" ca="1" si="561"/>
        <v>#N/A</v>
      </c>
      <c r="DQ339" s="78" t="e">
        <f t="shared" ca="1" si="562"/>
        <v>#N/A</v>
      </c>
      <c r="DR339" s="79" t="e">
        <f t="shared" ca="1" si="563"/>
        <v>#N/A</v>
      </c>
      <c r="DS339" s="79" t="e">
        <f t="shared" ca="1" si="564"/>
        <v>#N/A</v>
      </c>
      <c r="DT339" s="79" t="e">
        <f t="shared" ca="1" si="565"/>
        <v>#N/A</v>
      </c>
      <c r="DU339" s="79" t="e">
        <f t="shared" ca="1" si="566"/>
        <v>#N/A</v>
      </c>
      <c r="DV339" s="79" t="e">
        <f t="shared" ca="1" si="567"/>
        <v>#N/A</v>
      </c>
      <c r="DW339" s="79" t="e">
        <f t="shared" ca="1" si="568"/>
        <v>#N/A</v>
      </c>
      <c r="DX339" s="79" t="e">
        <f t="shared" ca="1" si="569"/>
        <v>#N/A</v>
      </c>
      <c r="DY339" s="79" t="e">
        <f t="shared" ca="1" si="570"/>
        <v>#N/A</v>
      </c>
      <c r="DZ339" s="80" t="e">
        <f t="shared" ca="1" si="571"/>
        <v>#N/A</v>
      </c>
      <c r="EA339" s="78" t="e">
        <f t="shared" ca="1" si="572"/>
        <v>#N/A</v>
      </c>
    </row>
    <row r="340" spans="1:131" ht="16.2" thickBot="1" x14ac:dyDescent="0.35">
      <c r="A340" s="289">
        <f t="shared" ca="1" si="661"/>
        <v>6</v>
      </c>
      <c r="B340" s="312">
        <f t="shared" si="551"/>
        <v>332</v>
      </c>
      <c r="C340" s="313" t="s">
        <v>40</v>
      </c>
      <c r="D340" s="312" t="s">
        <v>74</v>
      </c>
      <c r="E340" s="312">
        <v>7</v>
      </c>
      <c r="F340" s="314">
        <v>1</v>
      </c>
      <c r="G340" s="314">
        <v>2</v>
      </c>
      <c r="H340" s="314">
        <v>3</v>
      </c>
      <c r="I340" s="314">
        <v>1</v>
      </c>
      <c r="J340" s="314">
        <v>1</v>
      </c>
      <c r="K340" s="314">
        <v>3</v>
      </c>
      <c r="L340" s="314">
        <v>1</v>
      </c>
      <c r="M340" s="314"/>
      <c r="N340" s="314">
        <f>SUM($F340:G340)</f>
        <v>3</v>
      </c>
      <c r="O340" s="314">
        <f>SUM($F340:H340)</f>
        <v>6</v>
      </c>
      <c r="P340" s="314">
        <f>SUM($F340:I340)</f>
        <v>7</v>
      </c>
      <c r="Q340" s="314">
        <f>SUM($F340:J340)</f>
        <v>8</v>
      </c>
      <c r="R340" s="314">
        <f>SUM($F340:K340)</f>
        <v>11</v>
      </c>
      <c r="S340" s="314">
        <f>SUM($F340:L340)</f>
        <v>12</v>
      </c>
      <c r="T340" s="314"/>
      <c r="U340" s="313"/>
      <c r="V340" s="312" t="str">
        <f t="shared" si="604"/>
        <v>E</v>
      </c>
      <c r="W340" s="312" t="str">
        <f t="shared" ca="1" si="605"/>
        <v>F</v>
      </c>
      <c r="X340" s="312" t="str">
        <f t="shared" ca="1" si="628"/>
        <v>G</v>
      </c>
      <c r="Y340" s="312" t="str">
        <f t="shared" ca="1" si="629"/>
        <v>Bb</v>
      </c>
      <c r="Z340" s="312" t="str">
        <f t="shared" ca="1" si="630"/>
        <v>B</v>
      </c>
      <c r="AA340" s="312" t="str">
        <f t="shared" ca="1" si="631"/>
        <v>C</v>
      </c>
      <c r="AB340" s="312" t="str">
        <f t="shared" ca="1" si="632"/>
        <v>Eb</v>
      </c>
      <c r="AC340" s="312"/>
      <c r="AD340" s="313">
        <f t="shared" si="612"/>
        <v>69</v>
      </c>
      <c r="AE340" s="313">
        <f t="shared" ca="1" si="662"/>
        <v>70</v>
      </c>
      <c r="AF340" s="313">
        <f t="shared" ca="1" si="663"/>
        <v>71</v>
      </c>
      <c r="AG340" s="313">
        <f t="shared" ca="1" si="597"/>
        <v>164</v>
      </c>
      <c r="AH340" s="313">
        <f t="shared" ca="1" si="598"/>
        <v>66</v>
      </c>
      <c r="AI340" s="313">
        <f t="shared" ca="1" si="599"/>
        <v>67</v>
      </c>
      <c r="AJ340" s="313">
        <f t="shared" ca="1" si="600"/>
        <v>167</v>
      </c>
      <c r="AK340" s="313"/>
      <c r="AL340" s="294" t="str">
        <f>_xlfn.CONCAT(V340," min")</f>
        <v>E min</v>
      </c>
      <c r="AM340" s="294" t="str">
        <f ca="1">_xlfn.CONCAT(W340," sus4")</f>
        <v>F sus4</v>
      </c>
      <c r="AN340" s="294" t="str">
        <f ca="1">_xlfn.CONCAT(X340," aug")</f>
        <v>G aug</v>
      </c>
      <c r="AO340" s="301" t="str">
        <f ca="1">_xlfn.CONCAT("*",AA340,"7")</f>
        <v>*C7</v>
      </c>
      <c r="AP340" s="294" t="str">
        <f ca="1">_xlfn.CONCAT(Z340," alt b")</f>
        <v>B alt b</v>
      </c>
      <c r="AQ340" s="294" t="str">
        <f ca="1">_xlfn.CONCAT(AA340," maj")</f>
        <v>C maj</v>
      </c>
      <c r="AR340" s="294" t="str">
        <f ca="1">_xlfn.CONCAT(AB340," sus2")</f>
        <v>Eb sus2</v>
      </c>
      <c r="AS340" s="294"/>
      <c r="AT340" s="294" t="str">
        <f t="shared" ca="1" si="664"/>
        <v/>
      </c>
      <c r="AU340" s="294" t="str">
        <f t="shared" ca="1" si="664"/>
        <v/>
      </c>
      <c r="AV340" s="294" t="str">
        <f t="shared" ca="1" si="664"/>
        <v/>
      </c>
      <c r="AW340" s="294">
        <f t="shared" ca="1" si="664"/>
        <v>1</v>
      </c>
      <c r="AX340" s="294" t="str">
        <f t="shared" ca="1" si="664"/>
        <v/>
      </c>
      <c r="AY340" s="294">
        <f t="shared" ca="1" si="664"/>
        <v>1</v>
      </c>
      <c r="AZ340" s="294" t="str">
        <f t="shared" ca="1" si="664"/>
        <v/>
      </c>
      <c r="BA340" s="294">
        <f t="shared" ca="1" si="664"/>
        <v>1</v>
      </c>
      <c r="BB340" s="294" t="str">
        <f t="shared" ca="1" si="664"/>
        <v/>
      </c>
      <c r="BC340" s="294" t="str">
        <f t="shared" ca="1" si="664"/>
        <v/>
      </c>
      <c r="BD340" s="294" t="str">
        <f t="shared" ca="1" si="664"/>
        <v/>
      </c>
      <c r="BE340" s="294" t="str">
        <f t="shared" ca="1" si="664"/>
        <v/>
      </c>
      <c r="BF340" s="289">
        <f t="shared" ca="1" si="613"/>
        <v>3</v>
      </c>
      <c r="BG340" s="302">
        <f t="shared" ca="1" si="614"/>
        <v>42.857142857142854</v>
      </c>
      <c r="BH340" s="289">
        <f t="shared" ca="1" si="615"/>
        <v>6</v>
      </c>
      <c r="BI340" s="289" t="str">
        <f t="shared" ca="1" si="616"/>
        <v/>
      </c>
      <c r="BJ340" s="289" t="str">
        <f t="shared" ca="1" si="617"/>
        <v/>
      </c>
      <c r="BK340" s="289" t="str">
        <f t="shared" ca="1" si="618"/>
        <v/>
      </c>
      <c r="BL340" s="289" t="str">
        <f t="shared" ca="1" si="619"/>
        <v/>
      </c>
      <c r="BM340" s="289" t="str">
        <f t="shared" ca="1" si="620"/>
        <v/>
      </c>
      <c r="BN340" s="289">
        <f t="shared" ca="1" si="621"/>
        <v>1</v>
      </c>
      <c r="BO340" s="289" t="str">
        <f t="shared" ca="1" si="622"/>
        <v/>
      </c>
      <c r="BP340" s="275"/>
      <c r="BQ340" s="83">
        <f t="shared" ca="1" si="657"/>
        <v>7</v>
      </c>
      <c r="BR340" s="82">
        <f t="shared" ca="1" si="658"/>
        <v>88</v>
      </c>
      <c r="BS340" s="83">
        <f t="shared" ca="1" si="659"/>
        <v>689</v>
      </c>
      <c r="BT340" s="52" t="str">
        <f t="shared" ca="1" si="655"/>
        <v>A698</v>
      </c>
      <c r="BV340" s="52" t="str">
        <f t="shared" ca="1" si="656"/>
        <v>A704</v>
      </c>
      <c r="BW340" s="84">
        <f ca="1">VLOOKUP($BK$6,INDIRECT($BT340):$BP$861,2,FALSE)</f>
        <v>696</v>
      </c>
      <c r="BX340" s="79" t="str">
        <f t="shared" ca="1" si="635"/>
        <v>Prometheus</v>
      </c>
      <c r="BY340" s="78" t="str">
        <f t="shared" ca="1" si="636"/>
        <v>A</v>
      </c>
      <c r="BZ340" s="78" t="str">
        <f t="shared" ca="1" si="637"/>
        <v>A</v>
      </c>
      <c r="CA340" s="78" t="str">
        <f t="shared" ca="1" si="638"/>
        <v>B</v>
      </c>
      <c r="CB340" s="78" t="str">
        <f t="shared" ca="1" si="639"/>
        <v>Db</v>
      </c>
      <c r="CC340" s="78" t="str">
        <f t="shared" ca="1" si="640"/>
        <v>Eb</v>
      </c>
      <c r="CD340" s="78" t="str">
        <f t="shared" ca="1" si="641"/>
        <v>Gb</v>
      </c>
      <c r="CE340" s="78" t="str">
        <f t="shared" ca="1" si="642"/>
        <v>G</v>
      </c>
      <c r="CF340" s="78" t="str">
        <f t="shared" ca="1" si="643"/>
        <v/>
      </c>
      <c r="CG340" s="78" t="str">
        <f t="shared" ca="1" si="644"/>
        <v/>
      </c>
      <c r="CH340" s="79" t="str">
        <f t="shared" ca="1" si="645"/>
        <v>A6 -or- *Gb min</v>
      </c>
      <c r="CI340" s="79" t="str">
        <f t="shared" ca="1" si="646"/>
        <v>B aug</v>
      </c>
      <c r="CJ340" s="79" t="str">
        <f t="shared" ca="1" si="647"/>
        <v>*Gb min</v>
      </c>
      <c r="CK340" s="79" t="str">
        <f t="shared" ca="1" si="648"/>
        <v>Eb aug</v>
      </c>
      <c r="CL340" s="79" t="str">
        <f t="shared" ca="1" si="649"/>
        <v>Gb min</v>
      </c>
      <c r="CM340" s="79" t="str">
        <f t="shared" ca="1" si="650"/>
        <v>G aug</v>
      </c>
      <c r="CN340" s="79" t="str">
        <f t="shared" ca="1" si="651"/>
        <v/>
      </c>
      <c r="CO340" s="79" t="str">
        <f t="shared" ca="1" si="652"/>
        <v/>
      </c>
      <c r="CP340" s="80">
        <f t="shared" ca="1" si="653"/>
        <v>33.333333333333329</v>
      </c>
      <c r="CQ340" s="78">
        <f t="shared" ca="1" si="654"/>
        <v>7</v>
      </c>
      <c r="DA340" s="81" t="e">
        <f t="shared" ca="1" si="576"/>
        <v>#N/A</v>
      </c>
      <c r="DB340" s="82" t="e">
        <f t="shared" ca="1" si="577"/>
        <v>#N/A</v>
      </c>
      <c r="DC340" s="83" t="e">
        <f t="shared" ca="1" si="578"/>
        <v>#N/A</v>
      </c>
      <c r="DD340" s="52" t="e">
        <f t="shared" ca="1" si="573"/>
        <v>#N/A</v>
      </c>
      <c r="DF340" s="52" t="e">
        <f t="shared" ca="1" si="574"/>
        <v>#N/A</v>
      </c>
      <c r="DG340" s="84" t="e">
        <f ca="1">VLOOKUP($BK$6,INDIRECT($BT377):$BP$861,2,FALSE)</f>
        <v>#N/A</v>
      </c>
      <c r="DH340" s="79" t="e">
        <f t="shared" ca="1" si="553"/>
        <v>#N/A</v>
      </c>
      <c r="DI340" s="78" t="e">
        <f t="shared" ca="1" si="554"/>
        <v>#N/A</v>
      </c>
      <c r="DJ340" s="78" t="e">
        <f t="shared" ca="1" si="555"/>
        <v>#N/A</v>
      </c>
      <c r="DK340" s="78" t="e">
        <f t="shared" ca="1" si="556"/>
        <v>#N/A</v>
      </c>
      <c r="DL340" s="78" t="e">
        <f t="shared" ca="1" si="557"/>
        <v>#N/A</v>
      </c>
      <c r="DM340" s="78" t="e">
        <f t="shared" ca="1" si="558"/>
        <v>#N/A</v>
      </c>
      <c r="DN340" s="78" t="e">
        <f t="shared" ca="1" si="559"/>
        <v>#N/A</v>
      </c>
      <c r="DO340" s="78" t="e">
        <f t="shared" ca="1" si="560"/>
        <v>#N/A</v>
      </c>
      <c r="DP340" s="78" t="e">
        <f t="shared" ca="1" si="561"/>
        <v>#N/A</v>
      </c>
      <c r="DQ340" s="78" t="e">
        <f t="shared" ca="1" si="562"/>
        <v>#N/A</v>
      </c>
      <c r="DR340" s="79" t="e">
        <f t="shared" ca="1" si="563"/>
        <v>#N/A</v>
      </c>
      <c r="DS340" s="79" t="e">
        <f t="shared" ca="1" si="564"/>
        <v>#N/A</v>
      </c>
      <c r="DT340" s="79" t="e">
        <f t="shared" ca="1" si="565"/>
        <v>#N/A</v>
      </c>
      <c r="DU340" s="79" t="e">
        <f t="shared" ca="1" si="566"/>
        <v>#N/A</v>
      </c>
      <c r="DV340" s="79" t="e">
        <f t="shared" ca="1" si="567"/>
        <v>#N/A</v>
      </c>
      <c r="DW340" s="79" t="e">
        <f t="shared" ca="1" si="568"/>
        <v>#N/A</v>
      </c>
      <c r="DX340" s="79" t="e">
        <f t="shared" ca="1" si="569"/>
        <v>#N/A</v>
      </c>
      <c r="DY340" s="79" t="e">
        <f t="shared" ca="1" si="570"/>
        <v>#N/A</v>
      </c>
      <c r="DZ340" s="80" t="e">
        <f t="shared" ca="1" si="571"/>
        <v>#N/A</v>
      </c>
      <c r="EA340" s="78" t="e">
        <f t="shared" ca="1" si="572"/>
        <v>#N/A</v>
      </c>
    </row>
    <row r="341" spans="1:131" ht="16.2" thickBot="1" x14ac:dyDescent="0.35">
      <c r="A341" s="289" t="str">
        <f t="shared" ca="1" si="661"/>
        <v/>
      </c>
      <c r="B341" s="312">
        <f t="shared" ref="B341:B404" si="665">B340+1</f>
        <v>333</v>
      </c>
      <c r="C341" s="313" t="s">
        <v>41</v>
      </c>
      <c r="D341" s="312" t="s">
        <v>74</v>
      </c>
      <c r="E341" s="312">
        <v>7</v>
      </c>
      <c r="F341" s="314">
        <v>2</v>
      </c>
      <c r="G341" s="314">
        <v>2</v>
      </c>
      <c r="H341" s="314">
        <v>2</v>
      </c>
      <c r="I341" s="314">
        <v>2</v>
      </c>
      <c r="J341" s="314">
        <v>2</v>
      </c>
      <c r="K341" s="314">
        <v>1</v>
      </c>
      <c r="L341" s="314">
        <v>1</v>
      </c>
      <c r="M341" s="314"/>
      <c r="N341" s="314">
        <f>SUM($F341:G341)</f>
        <v>4</v>
      </c>
      <c r="O341" s="314">
        <f>SUM($F341:H341)</f>
        <v>6</v>
      </c>
      <c r="P341" s="314">
        <f>SUM($F341:I341)</f>
        <v>8</v>
      </c>
      <c r="Q341" s="314">
        <f>SUM($F341:J341)</f>
        <v>10</v>
      </c>
      <c r="R341" s="314">
        <f>SUM($F341:K341)</f>
        <v>11</v>
      </c>
      <c r="S341" s="314">
        <f>SUM($F341:L341)</f>
        <v>12</v>
      </c>
      <c r="T341" s="314"/>
      <c r="U341" s="313"/>
      <c r="V341" s="312" t="str">
        <f t="shared" si="604"/>
        <v>E</v>
      </c>
      <c r="W341" s="312" t="str">
        <f t="shared" ca="1" si="605"/>
        <v>Gb</v>
      </c>
      <c r="X341" s="312" t="str">
        <f t="shared" ca="1" si="628"/>
        <v>Ab</v>
      </c>
      <c r="Y341" s="312" t="str">
        <f t="shared" ca="1" si="629"/>
        <v>Bb</v>
      </c>
      <c r="Z341" s="312" t="str">
        <f t="shared" ca="1" si="630"/>
        <v>C</v>
      </c>
      <c r="AA341" s="312" t="str">
        <f t="shared" ca="1" si="631"/>
        <v>D</v>
      </c>
      <c r="AB341" s="312" t="str">
        <f t="shared" ca="1" si="632"/>
        <v>Eb</v>
      </c>
      <c r="AC341" s="312"/>
      <c r="AD341" s="313">
        <f t="shared" si="612"/>
        <v>69</v>
      </c>
      <c r="AE341" s="313">
        <f t="shared" ca="1" si="662"/>
        <v>169</v>
      </c>
      <c r="AF341" s="313">
        <f t="shared" ca="1" si="663"/>
        <v>163</v>
      </c>
      <c r="AG341" s="313">
        <f t="shared" ca="1" si="597"/>
        <v>164</v>
      </c>
      <c r="AH341" s="313">
        <f t="shared" ca="1" si="598"/>
        <v>67</v>
      </c>
      <c r="AI341" s="313">
        <f t="shared" ca="1" si="599"/>
        <v>68</v>
      </c>
      <c r="AJ341" s="313">
        <f t="shared" ca="1" si="600"/>
        <v>167</v>
      </c>
      <c r="AK341" s="313"/>
      <c r="AL341" s="294" t="str">
        <f>_xlfn.CONCAT(V341," aug")</f>
        <v>E aug</v>
      </c>
      <c r="AM341" s="294" t="str">
        <f ca="1">_xlfn.CONCAT(W341," aug")</f>
        <v>Gb aug</v>
      </c>
      <c r="AN341" s="294" t="str">
        <f ca="1">_xlfn.CONCAT(X341," maj")</f>
        <v>Ab maj</v>
      </c>
      <c r="AO341" s="294" t="str">
        <f ca="1">_xlfn.CONCAT(Y341," alt b")</f>
        <v>Bb alt b</v>
      </c>
      <c r="AP341" s="294" t="str">
        <f ca="1">_xlfn.CONCAT(Z341," dim")</f>
        <v>C dim</v>
      </c>
      <c r="AQ341" s="301" t="str">
        <f>_xlfn.CONCAT("*",V341,"7")</f>
        <v>*E7</v>
      </c>
      <c r="AR341" s="294" t="str">
        <f ca="1">_xlfn.CONCAT(AB341," min")</f>
        <v>Eb min</v>
      </c>
      <c r="AS341" s="294"/>
      <c r="AT341" s="294" t="str">
        <f t="shared" ca="1" si="664"/>
        <v/>
      </c>
      <c r="AU341" s="294" t="str">
        <f t="shared" ca="1" si="664"/>
        <v/>
      </c>
      <c r="AV341" s="294" t="str">
        <f t="shared" ca="1" si="664"/>
        <v/>
      </c>
      <c r="AW341" s="294">
        <f t="shared" ca="1" si="664"/>
        <v>1</v>
      </c>
      <c r="AX341" s="294" t="str">
        <f t="shared" ca="1" si="664"/>
        <v/>
      </c>
      <c r="AY341" s="294" t="str">
        <f t="shared" ca="1" si="664"/>
        <v/>
      </c>
      <c r="AZ341" s="294" t="str">
        <f t="shared" ca="1" si="664"/>
        <v/>
      </c>
      <c r="BA341" s="294" t="str">
        <f t="shared" ca="1" si="664"/>
        <v/>
      </c>
      <c r="BB341" s="294" t="str">
        <f t="shared" ca="1" si="664"/>
        <v/>
      </c>
      <c r="BC341" s="294" t="str">
        <f t="shared" ca="1" si="664"/>
        <v/>
      </c>
      <c r="BD341" s="294" t="str">
        <f t="shared" ca="1" si="664"/>
        <v/>
      </c>
      <c r="BE341" s="294" t="str">
        <f t="shared" ca="1" si="664"/>
        <v/>
      </c>
      <c r="BF341" s="289">
        <f t="shared" ca="1" si="613"/>
        <v>1</v>
      </c>
      <c r="BG341" s="302">
        <f t="shared" ca="1" si="614"/>
        <v>14.285714285714285</v>
      </c>
      <c r="BH341" s="289" t="str">
        <f t="shared" ca="1" si="615"/>
        <v/>
      </c>
      <c r="BI341" s="289" t="str">
        <f t="shared" ca="1" si="616"/>
        <v/>
      </c>
      <c r="BJ341" s="289" t="str">
        <f t="shared" ca="1" si="617"/>
        <v/>
      </c>
      <c r="BK341" s="289" t="str">
        <f t="shared" ca="1" si="618"/>
        <v/>
      </c>
      <c r="BL341" s="289" t="str">
        <f t="shared" ca="1" si="619"/>
        <v/>
      </c>
      <c r="BM341" s="289" t="str">
        <f t="shared" ca="1" si="620"/>
        <v/>
      </c>
      <c r="BN341" s="289" t="str">
        <f t="shared" ca="1" si="621"/>
        <v/>
      </c>
      <c r="BO341" s="289" t="str">
        <f t="shared" ca="1" si="622"/>
        <v/>
      </c>
      <c r="BP341" s="275"/>
      <c r="BQ341" s="83">
        <f t="shared" ca="1" si="657"/>
        <v>7</v>
      </c>
      <c r="BR341" s="82">
        <f t="shared" ca="1" si="658"/>
        <v>89</v>
      </c>
      <c r="BS341" s="83">
        <f t="shared" ca="1" si="659"/>
        <v>696</v>
      </c>
      <c r="BT341" s="52" t="str">
        <f t="shared" ca="1" si="655"/>
        <v>A705</v>
      </c>
      <c r="BV341" s="52" t="str">
        <f t="shared" ca="1" si="656"/>
        <v>A705</v>
      </c>
      <c r="BW341" s="84">
        <f ca="1">VLOOKUP($BK$6,INDIRECT($BT341):$BP$861,2,FALSE)</f>
        <v>697</v>
      </c>
      <c r="BX341" s="79" t="str">
        <f t="shared" ca="1" si="635"/>
        <v>Prometheus Neopolitan</v>
      </c>
      <c r="BY341" s="78" t="str">
        <f t="shared" ca="1" si="636"/>
        <v>A</v>
      </c>
      <c r="BZ341" s="78" t="str">
        <f t="shared" ca="1" si="637"/>
        <v>A</v>
      </c>
      <c r="CA341" s="78" t="str">
        <f t="shared" ca="1" si="638"/>
        <v>Bb</v>
      </c>
      <c r="CB341" s="78" t="str">
        <f t="shared" ca="1" si="639"/>
        <v>Db</v>
      </c>
      <c r="CC341" s="78" t="str">
        <f t="shared" ca="1" si="640"/>
        <v>Eb</v>
      </c>
      <c r="CD341" s="78" t="str">
        <f t="shared" ca="1" si="641"/>
        <v>Gb</v>
      </c>
      <c r="CE341" s="78" t="str">
        <f t="shared" ca="1" si="642"/>
        <v>G</v>
      </c>
      <c r="CF341" s="78" t="str">
        <f t="shared" ca="1" si="643"/>
        <v/>
      </c>
      <c r="CG341" s="78" t="str">
        <f t="shared" ca="1" si="644"/>
        <v/>
      </c>
      <c r="CH341" s="79" t="str">
        <f t="shared" ca="1" si="645"/>
        <v>A6 -or- *Gb min</v>
      </c>
      <c r="CI341" s="79" t="str">
        <f t="shared" ca="1" si="646"/>
        <v>*Eb maj</v>
      </c>
      <c r="CJ341" s="79" t="str">
        <f t="shared" ca="1" si="647"/>
        <v>*Gb min</v>
      </c>
      <c r="CK341" s="79" t="str">
        <f t="shared" ca="1" si="648"/>
        <v>Eb maj</v>
      </c>
      <c r="CL341" s="79" t="str">
        <f t="shared" ca="1" si="649"/>
        <v>Gb min</v>
      </c>
      <c r="CM341" s="79" t="str">
        <f t="shared" ca="1" si="650"/>
        <v>*Eb maj</v>
      </c>
      <c r="CN341" s="79" t="str">
        <f t="shared" ca="1" si="651"/>
        <v/>
      </c>
      <c r="CO341" s="79" t="str">
        <f t="shared" ca="1" si="652"/>
        <v/>
      </c>
      <c r="CP341" s="80">
        <f t="shared" ca="1" si="653"/>
        <v>33.333333333333329</v>
      </c>
      <c r="CQ341" s="78">
        <f t="shared" ca="1" si="654"/>
        <v>7</v>
      </c>
      <c r="DA341" s="81" t="e">
        <f t="shared" ca="1" si="576"/>
        <v>#N/A</v>
      </c>
      <c r="DB341" s="82" t="e">
        <f t="shared" ca="1" si="577"/>
        <v>#N/A</v>
      </c>
      <c r="DC341" s="83" t="e">
        <f t="shared" ca="1" si="578"/>
        <v>#N/A</v>
      </c>
      <c r="DD341" s="52" t="e">
        <f t="shared" ca="1" si="573"/>
        <v>#N/A</v>
      </c>
      <c r="DF341" s="52" t="e">
        <f t="shared" ca="1" si="574"/>
        <v>#N/A</v>
      </c>
      <c r="DG341" s="84" t="e">
        <f ca="1">VLOOKUP($BK$6,INDIRECT($BT378):$BP$861,2,FALSE)</f>
        <v>#N/A</v>
      </c>
      <c r="DH341" s="79" t="e">
        <f t="shared" ca="1" si="553"/>
        <v>#N/A</v>
      </c>
      <c r="DI341" s="78" t="e">
        <f t="shared" ca="1" si="554"/>
        <v>#N/A</v>
      </c>
      <c r="DJ341" s="78" t="e">
        <f t="shared" ca="1" si="555"/>
        <v>#N/A</v>
      </c>
      <c r="DK341" s="78" t="e">
        <f t="shared" ca="1" si="556"/>
        <v>#N/A</v>
      </c>
      <c r="DL341" s="78" t="e">
        <f t="shared" ca="1" si="557"/>
        <v>#N/A</v>
      </c>
      <c r="DM341" s="78" t="e">
        <f t="shared" ca="1" si="558"/>
        <v>#N/A</v>
      </c>
      <c r="DN341" s="78" t="e">
        <f t="shared" ca="1" si="559"/>
        <v>#N/A</v>
      </c>
      <c r="DO341" s="78" t="e">
        <f t="shared" ca="1" si="560"/>
        <v>#N/A</v>
      </c>
      <c r="DP341" s="78" t="e">
        <f t="shared" ca="1" si="561"/>
        <v>#N/A</v>
      </c>
      <c r="DQ341" s="78" t="e">
        <f t="shared" ca="1" si="562"/>
        <v>#N/A</v>
      </c>
      <c r="DR341" s="79" t="e">
        <f t="shared" ca="1" si="563"/>
        <v>#N/A</v>
      </c>
      <c r="DS341" s="79" t="e">
        <f t="shared" ca="1" si="564"/>
        <v>#N/A</v>
      </c>
      <c r="DT341" s="79" t="e">
        <f t="shared" ca="1" si="565"/>
        <v>#N/A</v>
      </c>
      <c r="DU341" s="79" t="e">
        <f t="shared" ca="1" si="566"/>
        <v>#N/A</v>
      </c>
      <c r="DV341" s="79" t="e">
        <f t="shared" ca="1" si="567"/>
        <v>#N/A</v>
      </c>
      <c r="DW341" s="79" t="e">
        <f t="shared" ca="1" si="568"/>
        <v>#N/A</v>
      </c>
      <c r="DX341" s="79" t="e">
        <f t="shared" ca="1" si="569"/>
        <v>#N/A</v>
      </c>
      <c r="DY341" s="79" t="e">
        <f t="shared" ca="1" si="570"/>
        <v>#N/A</v>
      </c>
      <c r="DZ341" s="80" t="e">
        <f t="shared" ca="1" si="571"/>
        <v>#N/A</v>
      </c>
      <c r="EA341" s="78" t="e">
        <f t="shared" ca="1" si="572"/>
        <v>#N/A</v>
      </c>
    </row>
    <row r="342" spans="1:131" ht="16.2" thickBot="1" x14ac:dyDescent="0.35">
      <c r="A342" s="289" t="str">
        <f t="shared" ca="1" si="661"/>
        <v/>
      </c>
      <c r="B342" s="312">
        <f t="shared" si="665"/>
        <v>334</v>
      </c>
      <c r="C342" s="313" t="s">
        <v>42</v>
      </c>
      <c r="D342" s="312" t="s">
        <v>74</v>
      </c>
      <c r="E342" s="312">
        <v>6</v>
      </c>
      <c r="F342" s="314">
        <v>3</v>
      </c>
      <c r="G342" s="314">
        <v>2</v>
      </c>
      <c r="H342" s="314">
        <v>1</v>
      </c>
      <c r="I342" s="314">
        <v>1</v>
      </c>
      <c r="J342" s="314">
        <v>3</v>
      </c>
      <c r="K342" s="314">
        <v>2</v>
      </c>
      <c r="L342" s="314"/>
      <c r="M342" s="314"/>
      <c r="N342" s="314">
        <f>SUM($F342:G342)</f>
        <v>5</v>
      </c>
      <c r="O342" s="314">
        <f>SUM($F342:H342)</f>
        <v>6</v>
      </c>
      <c r="P342" s="314">
        <f>SUM($F342:I342)</f>
        <v>7</v>
      </c>
      <c r="Q342" s="314">
        <f>SUM($F342:J342)</f>
        <v>10</v>
      </c>
      <c r="R342" s="314">
        <f>SUM($F342:K342)</f>
        <v>12</v>
      </c>
      <c r="S342" s="314"/>
      <c r="T342" s="314"/>
      <c r="U342" s="313"/>
      <c r="V342" s="312" t="str">
        <f t="shared" si="604"/>
        <v>E</v>
      </c>
      <c r="W342" s="312" t="str">
        <f t="shared" ca="1" si="605"/>
        <v>G</v>
      </c>
      <c r="X342" s="312" t="str">
        <f t="shared" ref="X342:X353" ca="1" si="666">OFFSET($H$6,0,N342,1,1)</f>
        <v>A</v>
      </c>
      <c r="Y342" s="312" t="str">
        <f t="shared" ref="Y342:Y353" ca="1" si="667">OFFSET($H$6,0,O342,1,1)</f>
        <v>Bb</v>
      </c>
      <c r="Z342" s="312" t="str">
        <f t="shared" ref="Z342:Z353" ca="1" si="668">OFFSET($H$6,0,P342,1,1)</f>
        <v>B</v>
      </c>
      <c r="AA342" s="312" t="str">
        <f t="shared" ref="AA342:AA353" ca="1" si="669">OFFSET($H$6,0,Q342,1,1)</f>
        <v>D</v>
      </c>
      <c r="AB342" s="312"/>
      <c r="AC342" s="312"/>
      <c r="AD342" s="313">
        <f t="shared" si="612"/>
        <v>69</v>
      </c>
      <c r="AE342" s="313">
        <f t="shared" ca="1" si="662"/>
        <v>71</v>
      </c>
      <c r="AF342" s="313">
        <f t="shared" ca="1" si="663"/>
        <v>65</v>
      </c>
      <c r="AG342" s="313">
        <f t="shared" ca="1" si="597"/>
        <v>164</v>
      </c>
      <c r="AH342" s="313">
        <f t="shared" ca="1" si="598"/>
        <v>66</v>
      </c>
      <c r="AI342" s="313">
        <f t="shared" ca="1" si="599"/>
        <v>68</v>
      </c>
      <c r="AJ342" s="313"/>
      <c r="AK342" s="313"/>
      <c r="AL342" s="294" t="str">
        <f>_xlfn.CONCAT(V342," sus4")</f>
        <v>E sus4</v>
      </c>
      <c r="AM342" s="294" t="str">
        <f ca="1">_xlfn.CONCAT(W342," min")</f>
        <v>G min</v>
      </c>
      <c r="AN342" s="294" t="str">
        <f ca="1">_xlfn.CONCAT(X342," sus2")</f>
        <v>A sus2</v>
      </c>
      <c r="AO342" s="301" t="str">
        <f ca="1">_xlfn.CONCAT("*",W342," min")</f>
        <v>*G min</v>
      </c>
      <c r="AP342" s="294" t="str">
        <f ca="1">_xlfn.CONCAT(Z342," sus4/7")</f>
        <v>B sus4/7</v>
      </c>
      <c r="AQ342" s="294" t="str">
        <f ca="1">_xlfn.CONCAT(AA342," sus4")</f>
        <v>D sus4</v>
      </c>
      <c r="AR342" s="294"/>
      <c r="AS342" s="294"/>
      <c r="AT342" s="294" t="str">
        <f ca="1">IF(AT$9=$AD342,1,IF(AT$9=$AE342,1,IF(AT$9=$AF342,1,IF(AT$9=$AG342,1,IF(AT$9=$AH342,1,IF(AT$9=$AI342,1,""))))))</f>
        <v/>
      </c>
      <c r="AU342" s="294" t="str">
        <f t="shared" ref="AU342:BE353" ca="1" si="670">IF(AU$9=$AD342,1,IF(AU$9=$AE342,1,IF(AU$9=$AF342,1,IF(AU$9=$AG342,1,IF(AU$9=$AH342,1,IF(AU$9=$AI342,1,""))))))</f>
        <v/>
      </c>
      <c r="AV342" s="294" t="str">
        <f t="shared" ca="1" si="670"/>
        <v/>
      </c>
      <c r="AW342" s="294" t="str">
        <f t="shared" ca="1" si="670"/>
        <v/>
      </c>
      <c r="AX342" s="294" t="str">
        <f t="shared" ca="1" si="670"/>
        <v/>
      </c>
      <c r="AY342" s="294" t="str">
        <f t="shared" ca="1" si="670"/>
        <v/>
      </c>
      <c r="AZ342" s="294" t="str">
        <f t="shared" ca="1" si="670"/>
        <v/>
      </c>
      <c r="BA342" s="294">
        <f t="shared" ca="1" si="670"/>
        <v>1</v>
      </c>
      <c r="BB342" s="294" t="str">
        <f t="shared" ca="1" si="670"/>
        <v/>
      </c>
      <c r="BC342" s="294" t="str">
        <f t="shared" ca="1" si="670"/>
        <v/>
      </c>
      <c r="BD342" s="294" t="str">
        <f t="shared" ca="1" si="670"/>
        <v/>
      </c>
      <c r="BE342" s="294" t="str">
        <f t="shared" ca="1" si="670"/>
        <v/>
      </c>
      <c r="BF342" s="289">
        <f t="shared" ca="1" si="613"/>
        <v>1</v>
      </c>
      <c r="BG342" s="302">
        <f t="shared" ca="1" si="614"/>
        <v>16.666666666666664</v>
      </c>
      <c r="BH342" s="289" t="str">
        <f t="shared" ca="1" si="615"/>
        <v/>
      </c>
      <c r="BI342" s="289" t="str">
        <f t="shared" ca="1" si="616"/>
        <v/>
      </c>
      <c r="BJ342" s="289" t="str">
        <f t="shared" ca="1" si="617"/>
        <v/>
      </c>
      <c r="BK342" s="289" t="str">
        <f t="shared" ca="1" si="618"/>
        <v/>
      </c>
      <c r="BL342" s="289" t="str">
        <f t="shared" ca="1" si="619"/>
        <v/>
      </c>
      <c r="BM342" s="289" t="str">
        <f t="shared" ca="1" si="620"/>
        <v/>
      </c>
      <c r="BN342" s="289" t="str">
        <f t="shared" ca="1" si="621"/>
        <v/>
      </c>
      <c r="BO342" s="289" t="str">
        <f t="shared" ca="1" si="622"/>
        <v/>
      </c>
      <c r="BP342" s="275"/>
      <c r="BQ342" s="83">
        <f t="shared" ca="1" si="657"/>
        <v>7</v>
      </c>
      <c r="BR342" s="82">
        <f t="shared" ca="1" si="658"/>
        <v>90</v>
      </c>
      <c r="BS342" s="83">
        <f t="shared" ca="1" si="659"/>
        <v>697</v>
      </c>
      <c r="BT342" s="52" t="str">
        <f t="shared" ca="1" si="655"/>
        <v>A706</v>
      </c>
      <c r="BV342" s="52" t="str">
        <f t="shared" ca="1" si="656"/>
        <v>A719</v>
      </c>
      <c r="BW342" s="84">
        <f ca="1">VLOOKUP($BK$6,INDIRECT($BT342):$BP$861,2,FALSE)</f>
        <v>711</v>
      </c>
      <c r="BX342" s="79" t="str">
        <f t="shared" ca="1" si="635"/>
        <v>3 Tone Augmented</v>
      </c>
      <c r="BY342" s="78" t="str">
        <f t="shared" ca="1" si="636"/>
        <v>A</v>
      </c>
      <c r="BZ342" s="78" t="str">
        <f t="shared" ca="1" si="637"/>
        <v>A</v>
      </c>
      <c r="CA342" s="78" t="str">
        <f t="shared" ca="1" si="638"/>
        <v>Db</v>
      </c>
      <c r="CB342" s="78" t="str">
        <f t="shared" ca="1" si="639"/>
        <v>F</v>
      </c>
      <c r="CC342" s="78" t="str">
        <f t="shared" ca="1" si="640"/>
        <v/>
      </c>
      <c r="CD342" s="78" t="str">
        <f t="shared" ca="1" si="641"/>
        <v/>
      </c>
      <c r="CE342" s="78" t="str">
        <f t="shared" ca="1" si="642"/>
        <v/>
      </c>
      <c r="CF342" s="78" t="str">
        <f t="shared" ca="1" si="643"/>
        <v/>
      </c>
      <c r="CG342" s="78" t="str">
        <f t="shared" ca="1" si="644"/>
        <v/>
      </c>
      <c r="CH342" s="79" t="str">
        <f t="shared" ca="1" si="645"/>
        <v>A aug</v>
      </c>
      <c r="CI342" s="79" t="str">
        <f t="shared" ca="1" si="646"/>
        <v>Db aug</v>
      </c>
      <c r="CJ342" s="79" t="str">
        <f t="shared" ca="1" si="647"/>
        <v>F aug</v>
      </c>
      <c r="CK342" s="79" t="str">
        <f t="shared" ca="1" si="648"/>
        <v/>
      </c>
      <c r="CL342" s="79" t="str">
        <f t="shared" ca="1" si="649"/>
        <v/>
      </c>
      <c r="CM342" s="79" t="str">
        <f t="shared" ca="1" si="650"/>
        <v/>
      </c>
      <c r="CN342" s="79" t="str">
        <f t="shared" ca="1" si="651"/>
        <v/>
      </c>
      <c r="CO342" s="79" t="str">
        <f t="shared" ca="1" si="652"/>
        <v/>
      </c>
      <c r="CP342" s="80">
        <f t="shared" ca="1" si="653"/>
        <v>33.333333333333329</v>
      </c>
      <c r="CQ342" s="78">
        <f t="shared" ca="1" si="654"/>
        <v>7</v>
      </c>
      <c r="DA342" s="81" t="e">
        <f t="shared" ca="1" si="576"/>
        <v>#N/A</v>
      </c>
      <c r="DB342" s="82" t="e">
        <f t="shared" ca="1" si="577"/>
        <v>#N/A</v>
      </c>
      <c r="DC342" s="83" t="e">
        <f t="shared" ca="1" si="578"/>
        <v>#N/A</v>
      </c>
      <c r="DD342" s="52" t="e">
        <f t="shared" ca="1" si="573"/>
        <v>#N/A</v>
      </c>
      <c r="DF342" s="52" t="e">
        <f t="shared" ca="1" si="574"/>
        <v>#N/A</v>
      </c>
      <c r="DG342" s="84" t="e">
        <f ca="1">VLOOKUP($BK$6,INDIRECT($BT379):$BP$861,2,FALSE)</f>
        <v>#N/A</v>
      </c>
      <c r="DH342" s="79" t="e">
        <f t="shared" ca="1" si="553"/>
        <v>#N/A</v>
      </c>
      <c r="DI342" s="78" t="e">
        <f t="shared" ca="1" si="554"/>
        <v>#N/A</v>
      </c>
      <c r="DJ342" s="78" t="e">
        <f t="shared" ca="1" si="555"/>
        <v>#N/A</v>
      </c>
      <c r="DK342" s="78" t="e">
        <f t="shared" ca="1" si="556"/>
        <v>#N/A</v>
      </c>
      <c r="DL342" s="78" t="e">
        <f t="shared" ca="1" si="557"/>
        <v>#N/A</v>
      </c>
      <c r="DM342" s="78" t="e">
        <f t="shared" ca="1" si="558"/>
        <v>#N/A</v>
      </c>
      <c r="DN342" s="78" t="e">
        <f t="shared" ca="1" si="559"/>
        <v>#N/A</v>
      </c>
      <c r="DO342" s="78" t="e">
        <f t="shared" ca="1" si="560"/>
        <v>#N/A</v>
      </c>
      <c r="DP342" s="78" t="e">
        <f t="shared" ca="1" si="561"/>
        <v>#N/A</v>
      </c>
      <c r="DQ342" s="78" t="e">
        <f t="shared" ca="1" si="562"/>
        <v>#N/A</v>
      </c>
      <c r="DR342" s="79" t="e">
        <f t="shared" ca="1" si="563"/>
        <v>#N/A</v>
      </c>
      <c r="DS342" s="79" t="e">
        <f t="shared" ca="1" si="564"/>
        <v>#N/A</v>
      </c>
      <c r="DT342" s="79" t="e">
        <f t="shared" ca="1" si="565"/>
        <v>#N/A</v>
      </c>
      <c r="DU342" s="79" t="e">
        <f t="shared" ca="1" si="566"/>
        <v>#N/A</v>
      </c>
      <c r="DV342" s="79" t="e">
        <f t="shared" ca="1" si="567"/>
        <v>#N/A</v>
      </c>
      <c r="DW342" s="79" t="e">
        <f t="shared" ca="1" si="568"/>
        <v>#N/A</v>
      </c>
      <c r="DX342" s="79" t="e">
        <f t="shared" ca="1" si="569"/>
        <v>#N/A</v>
      </c>
      <c r="DY342" s="79" t="e">
        <f t="shared" ca="1" si="570"/>
        <v>#N/A</v>
      </c>
      <c r="DZ342" s="80" t="e">
        <f t="shared" ca="1" si="571"/>
        <v>#N/A</v>
      </c>
      <c r="EA342" s="78" t="e">
        <f t="shared" ca="1" si="572"/>
        <v>#N/A</v>
      </c>
    </row>
    <row r="343" spans="1:131" ht="16.2" thickBot="1" x14ac:dyDescent="0.35">
      <c r="A343" s="289" t="str">
        <f t="shared" ca="1" si="661"/>
        <v/>
      </c>
      <c r="B343" s="312">
        <f t="shared" si="665"/>
        <v>335</v>
      </c>
      <c r="C343" s="313" t="s">
        <v>43</v>
      </c>
      <c r="D343" s="312" t="s">
        <v>74</v>
      </c>
      <c r="E343" s="312">
        <v>6</v>
      </c>
      <c r="F343" s="314">
        <v>2</v>
      </c>
      <c r="G343" s="314">
        <v>1</v>
      </c>
      <c r="H343" s="314">
        <v>1</v>
      </c>
      <c r="I343" s="314">
        <v>3</v>
      </c>
      <c r="J343" s="314">
        <v>2</v>
      </c>
      <c r="K343" s="314">
        <v>3</v>
      </c>
      <c r="L343" s="314"/>
      <c r="M343" s="314"/>
      <c r="N343" s="314">
        <f>SUM($F343:G343)</f>
        <v>3</v>
      </c>
      <c r="O343" s="314">
        <f>SUM($F343:H343)</f>
        <v>4</v>
      </c>
      <c r="P343" s="314">
        <f>SUM($F343:I343)</f>
        <v>7</v>
      </c>
      <c r="Q343" s="314">
        <f>SUM($F343:J343)</f>
        <v>9</v>
      </c>
      <c r="R343" s="314">
        <f>SUM($F343:K343)</f>
        <v>12</v>
      </c>
      <c r="S343" s="314"/>
      <c r="T343" s="314"/>
      <c r="U343" s="313"/>
      <c r="V343" s="312" t="str">
        <f t="shared" si="604"/>
        <v>E</v>
      </c>
      <c r="W343" s="312" t="str">
        <f t="shared" ca="1" si="605"/>
        <v>Gb</v>
      </c>
      <c r="X343" s="312" t="str">
        <f t="shared" ca="1" si="666"/>
        <v>G</v>
      </c>
      <c r="Y343" s="312" t="str">
        <f t="shared" ca="1" si="667"/>
        <v>Ab</v>
      </c>
      <c r="Z343" s="312" t="str">
        <f t="shared" ca="1" si="668"/>
        <v>B</v>
      </c>
      <c r="AA343" s="312" t="str">
        <f t="shared" ca="1" si="669"/>
        <v>Db</v>
      </c>
      <c r="AB343" s="312"/>
      <c r="AC343" s="312"/>
      <c r="AD343" s="313">
        <f t="shared" si="612"/>
        <v>69</v>
      </c>
      <c r="AE343" s="313">
        <f t="shared" ca="1" si="662"/>
        <v>169</v>
      </c>
      <c r="AF343" s="313">
        <f t="shared" ca="1" si="663"/>
        <v>71</v>
      </c>
      <c r="AG343" s="313">
        <f t="shared" ca="1" si="597"/>
        <v>163</v>
      </c>
      <c r="AH343" s="313">
        <f t="shared" ca="1" si="598"/>
        <v>66</v>
      </c>
      <c r="AI343" s="313">
        <f t="shared" ca="1" si="599"/>
        <v>166</v>
      </c>
      <c r="AJ343" s="313"/>
      <c r="AK343" s="313"/>
      <c r="AL343" s="294" t="str">
        <f>_xlfn.CONCAT(V343," min")</f>
        <v>E min</v>
      </c>
      <c r="AM343" s="294" t="str">
        <f ca="1">_xlfn.CONCAT(W343," sus2")</f>
        <v>Gb sus2</v>
      </c>
      <c r="AN343" s="301" t="str">
        <f>_xlfn.CONCAT("*",V343," min")</f>
        <v>*E min</v>
      </c>
      <c r="AO343" s="301" t="str">
        <f ca="1">_xlfn.CONCAT("*",AA343," min")</f>
        <v>*Db min</v>
      </c>
      <c r="AP343" s="301" t="str">
        <f>_xlfn.CONCAT("*",V343," min")</f>
        <v>*E min</v>
      </c>
      <c r="AQ343" s="294" t="str">
        <f ca="1">_xlfn.CONCAT(AA343," sus4")</f>
        <v>Db sus4</v>
      </c>
      <c r="AR343" s="294"/>
      <c r="AS343" s="294"/>
      <c r="AT343" s="294" t="str">
        <f t="shared" ref="AT343:AT353" ca="1" si="671">IF(AT$9=$AD343,1,IF(AT$9=$AE343,1,IF(AT$9=$AF343,1,IF(AT$9=$AG343,1,IF(AT$9=$AH343,1,IF(AT$9=$AI343,1,""))))))</f>
        <v/>
      </c>
      <c r="AU343" s="294" t="str">
        <f t="shared" ca="1" si="670"/>
        <v/>
      </c>
      <c r="AV343" s="294" t="str">
        <f t="shared" ca="1" si="670"/>
        <v/>
      </c>
      <c r="AW343" s="294" t="str">
        <f t="shared" ca="1" si="670"/>
        <v/>
      </c>
      <c r="AX343" s="294" t="str">
        <f t="shared" ca="1" si="670"/>
        <v/>
      </c>
      <c r="AY343" s="294" t="str">
        <f t="shared" ca="1" si="670"/>
        <v/>
      </c>
      <c r="AZ343" s="294" t="str">
        <f t="shared" ca="1" si="670"/>
        <v/>
      </c>
      <c r="BA343" s="294">
        <f t="shared" ca="1" si="670"/>
        <v>1</v>
      </c>
      <c r="BB343" s="294" t="str">
        <f t="shared" ca="1" si="670"/>
        <v/>
      </c>
      <c r="BC343" s="294" t="str">
        <f t="shared" ca="1" si="670"/>
        <v/>
      </c>
      <c r="BD343" s="294" t="str">
        <f t="shared" ca="1" si="670"/>
        <v/>
      </c>
      <c r="BE343" s="294" t="str">
        <f t="shared" ca="1" si="670"/>
        <v/>
      </c>
      <c r="BF343" s="289">
        <f t="shared" ca="1" si="613"/>
        <v>1</v>
      </c>
      <c r="BG343" s="302">
        <f t="shared" ca="1" si="614"/>
        <v>16.666666666666664</v>
      </c>
      <c r="BH343" s="289" t="str">
        <f t="shared" ca="1" si="615"/>
        <v/>
      </c>
      <c r="BI343" s="289" t="str">
        <f t="shared" ca="1" si="616"/>
        <v/>
      </c>
      <c r="BJ343" s="289" t="str">
        <f t="shared" ca="1" si="617"/>
        <v/>
      </c>
      <c r="BK343" s="289" t="str">
        <f t="shared" ca="1" si="618"/>
        <v/>
      </c>
      <c r="BL343" s="289" t="str">
        <f t="shared" ca="1" si="619"/>
        <v/>
      </c>
      <c r="BM343" s="289" t="str">
        <f t="shared" ca="1" si="620"/>
        <v/>
      </c>
      <c r="BN343" s="289" t="str">
        <f t="shared" ca="1" si="621"/>
        <v/>
      </c>
      <c r="BO343" s="289" t="str">
        <f t="shared" ca="1" si="622"/>
        <v/>
      </c>
      <c r="BP343" s="275"/>
      <c r="BQ343" s="83">
        <f t="shared" ca="1" si="657"/>
        <v>7</v>
      </c>
      <c r="BR343" s="82">
        <f t="shared" ca="1" si="658"/>
        <v>91</v>
      </c>
      <c r="BS343" s="83">
        <f t="shared" ca="1" si="659"/>
        <v>711</v>
      </c>
      <c r="BT343" s="52" t="str">
        <f t="shared" ca="1" si="655"/>
        <v>A720</v>
      </c>
      <c r="BV343" s="52" t="str">
        <f t="shared" ca="1" si="656"/>
        <v>A720</v>
      </c>
      <c r="BW343" s="84">
        <f ca="1">VLOOKUP($BK$6,INDIRECT($BT343):$BP$861,2,FALSE)</f>
        <v>712</v>
      </c>
      <c r="BX343" s="79" t="str">
        <f t="shared" ca="1" si="635"/>
        <v>Bebop Dominant</v>
      </c>
      <c r="BY343" s="78" t="str">
        <f t="shared" ca="1" si="636"/>
        <v>Bb</v>
      </c>
      <c r="BZ343" s="78" t="str">
        <f t="shared" ca="1" si="637"/>
        <v>Bb</v>
      </c>
      <c r="CA343" s="78" t="str">
        <f t="shared" ca="1" si="638"/>
        <v>C</v>
      </c>
      <c r="CB343" s="78" t="str">
        <f t="shared" ca="1" si="639"/>
        <v>D</v>
      </c>
      <c r="CC343" s="78" t="str">
        <f t="shared" ca="1" si="640"/>
        <v>Eb</v>
      </c>
      <c r="CD343" s="78" t="str">
        <f t="shared" ca="1" si="641"/>
        <v>F</v>
      </c>
      <c r="CE343" s="78" t="str">
        <f t="shared" ca="1" si="642"/>
        <v>G</v>
      </c>
      <c r="CF343" s="78" t="str">
        <f t="shared" ca="1" si="643"/>
        <v>Ab</v>
      </c>
      <c r="CG343" s="78" t="str">
        <f t="shared" ca="1" si="644"/>
        <v>A</v>
      </c>
      <c r="CH343" s="79" t="str">
        <f t="shared" ca="1" si="645"/>
        <v>Bb maj</v>
      </c>
      <c r="CI343" s="79" t="str">
        <f t="shared" ca="1" si="646"/>
        <v>C min</v>
      </c>
      <c r="CJ343" s="79" t="str">
        <f t="shared" ca="1" si="647"/>
        <v>D dim</v>
      </c>
      <c r="CK343" s="79" t="str">
        <f t="shared" ca="1" si="648"/>
        <v>Eb alt</v>
      </c>
      <c r="CL343" s="79" t="str">
        <f t="shared" ca="1" si="649"/>
        <v>*Bb sus7</v>
      </c>
      <c r="CM343" s="79" t="str">
        <f t="shared" ca="1" si="650"/>
        <v>*A min7</v>
      </c>
      <c r="CN343" s="79" t="str">
        <f t="shared" ca="1" si="651"/>
        <v>*Bb7</v>
      </c>
      <c r="CO343" s="79" t="str">
        <f t="shared" ca="1" si="652"/>
        <v>A dim</v>
      </c>
      <c r="CP343" s="80">
        <f t="shared" ca="1" si="653"/>
        <v>37.5</v>
      </c>
      <c r="CQ343" s="78">
        <f t="shared" ca="1" si="654"/>
        <v>7</v>
      </c>
      <c r="DA343" s="81" t="e">
        <f t="shared" ca="1" si="576"/>
        <v>#N/A</v>
      </c>
      <c r="DB343" s="82" t="e">
        <f t="shared" ca="1" si="577"/>
        <v>#N/A</v>
      </c>
      <c r="DC343" s="83" t="e">
        <f t="shared" ca="1" si="578"/>
        <v>#N/A</v>
      </c>
      <c r="DD343" s="52" t="e">
        <f t="shared" ca="1" si="573"/>
        <v>#N/A</v>
      </c>
      <c r="DF343" s="52" t="e">
        <f t="shared" ca="1" si="574"/>
        <v>#N/A</v>
      </c>
      <c r="DG343" s="84" t="e">
        <f ca="1">VLOOKUP($BK$6,INDIRECT($BT380):$BP$861,2,FALSE)</f>
        <v>#N/A</v>
      </c>
      <c r="DH343" s="79" t="e">
        <f t="shared" ca="1" si="553"/>
        <v>#N/A</v>
      </c>
      <c r="DI343" s="78" t="e">
        <f t="shared" ca="1" si="554"/>
        <v>#N/A</v>
      </c>
      <c r="DJ343" s="78" t="e">
        <f t="shared" ca="1" si="555"/>
        <v>#N/A</v>
      </c>
      <c r="DK343" s="78" t="e">
        <f t="shared" ca="1" si="556"/>
        <v>#N/A</v>
      </c>
      <c r="DL343" s="78" t="e">
        <f t="shared" ca="1" si="557"/>
        <v>#N/A</v>
      </c>
      <c r="DM343" s="78" t="e">
        <f t="shared" ca="1" si="558"/>
        <v>#N/A</v>
      </c>
      <c r="DN343" s="78" t="e">
        <f t="shared" ca="1" si="559"/>
        <v>#N/A</v>
      </c>
      <c r="DO343" s="78" t="e">
        <f t="shared" ca="1" si="560"/>
        <v>#N/A</v>
      </c>
      <c r="DP343" s="78" t="e">
        <f t="shared" ca="1" si="561"/>
        <v>#N/A</v>
      </c>
      <c r="DQ343" s="78" t="e">
        <f t="shared" ca="1" si="562"/>
        <v>#N/A</v>
      </c>
      <c r="DR343" s="79" t="e">
        <f t="shared" ca="1" si="563"/>
        <v>#N/A</v>
      </c>
      <c r="DS343" s="79" t="e">
        <f t="shared" ca="1" si="564"/>
        <v>#N/A</v>
      </c>
      <c r="DT343" s="79" t="e">
        <f t="shared" ca="1" si="565"/>
        <v>#N/A</v>
      </c>
      <c r="DU343" s="79" t="e">
        <f t="shared" ca="1" si="566"/>
        <v>#N/A</v>
      </c>
      <c r="DV343" s="79" t="e">
        <f t="shared" ca="1" si="567"/>
        <v>#N/A</v>
      </c>
      <c r="DW343" s="79" t="e">
        <f t="shared" ca="1" si="568"/>
        <v>#N/A</v>
      </c>
      <c r="DX343" s="79" t="e">
        <f t="shared" ca="1" si="569"/>
        <v>#N/A</v>
      </c>
      <c r="DY343" s="79" t="e">
        <f t="shared" ca="1" si="570"/>
        <v>#N/A</v>
      </c>
      <c r="DZ343" s="80" t="e">
        <f t="shared" ca="1" si="571"/>
        <v>#N/A</v>
      </c>
      <c r="EA343" s="78" t="e">
        <f t="shared" ca="1" si="572"/>
        <v>#N/A</v>
      </c>
    </row>
    <row r="344" spans="1:131" ht="16.2" thickBot="1" x14ac:dyDescent="0.35">
      <c r="A344" s="289" t="str">
        <f t="shared" ca="1" si="661"/>
        <v/>
      </c>
      <c r="B344" s="312">
        <f t="shared" si="665"/>
        <v>336</v>
      </c>
      <c r="C344" s="313" t="s">
        <v>83</v>
      </c>
      <c r="D344" s="312" t="s">
        <v>74</v>
      </c>
      <c r="E344" s="312">
        <v>6</v>
      </c>
      <c r="F344" s="314">
        <v>2</v>
      </c>
      <c r="G344" s="314">
        <v>1</v>
      </c>
      <c r="H344" s="314">
        <v>1</v>
      </c>
      <c r="I344" s="314">
        <v>3</v>
      </c>
      <c r="J344" s="314">
        <v>1</v>
      </c>
      <c r="K344" s="314">
        <v>4</v>
      </c>
      <c r="L344" s="314"/>
      <c r="M344" s="314"/>
      <c r="N344" s="314">
        <f>SUM($F344:G344)</f>
        <v>3</v>
      </c>
      <c r="O344" s="314">
        <f>SUM($F344:H344)</f>
        <v>4</v>
      </c>
      <c r="P344" s="314">
        <f>SUM($F344:I344)</f>
        <v>7</v>
      </c>
      <c r="Q344" s="314">
        <f>SUM($F344:J344)</f>
        <v>8</v>
      </c>
      <c r="R344" s="314">
        <f>SUM($F344:K344)</f>
        <v>12</v>
      </c>
      <c r="S344" s="314"/>
      <c r="T344" s="314"/>
      <c r="U344" s="313"/>
      <c r="V344" s="312" t="str">
        <f t="shared" si="604"/>
        <v>E</v>
      </c>
      <c r="W344" s="312" t="str">
        <f t="shared" ca="1" si="605"/>
        <v>Gb</v>
      </c>
      <c r="X344" s="312" t="str">
        <f t="shared" ca="1" si="666"/>
        <v>G</v>
      </c>
      <c r="Y344" s="312" t="str">
        <f t="shared" ca="1" si="667"/>
        <v>Ab</v>
      </c>
      <c r="Z344" s="312" t="str">
        <f t="shared" ca="1" si="668"/>
        <v>B</v>
      </c>
      <c r="AA344" s="312" t="str">
        <f t="shared" ca="1" si="669"/>
        <v>C</v>
      </c>
      <c r="AB344" s="312"/>
      <c r="AC344" s="312"/>
      <c r="AD344" s="313">
        <f t="shared" si="612"/>
        <v>69</v>
      </c>
      <c r="AE344" s="313">
        <f t="shared" ca="1" si="662"/>
        <v>169</v>
      </c>
      <c r="AF344" s="313">
        <f t="shared" ca="1" si="663"/>
        <v>71</v>
      </c>
      <c r="AG344" s="313">
        <f t="shared" ca="1" si="597"/>
        <v>163</v>
      </c>
      <c r="AH344" s="313">
        <f t="shared" ca="1" si="598"/>
        <v>66</v>
      </c>
      <c r="AI344" s="313">
        <f t="shared" ca="1" si="599"/>
        <v>67</v>
      </c>
      <c r="AJ344" s="313"/>
      <c r="AK344" s="313"/>
      <c r="AL344" s="294" t="str">
        <f>_xlfn.CONCAT(V344," min")</f>
        <v>E min</v>
      </c>
      <c r="AM344" s="301" t="str">
        <f ca="1">_xlfn.CONCAT("*",Y344,"7")</f>
        <v>*Ab7</v>
      </c>
      <c r="AN344" s="301" t="str">
        <f>_xlfn.CONCAT("*",V344," min")</f>
        <v>*E min</v>
      </c>
      <c r="AO344" s="294" t="str">
        <f ca="1">_xlfn.CONCAT(Y344," aug")</f>
        <v>Ab aug</v>
      </c>
      <c r="AP344" s="301" t="str">
        <f>_xlfn.CONCAT("*",V344," min")</f>
        <v>*E min</v>
      </c>
      <c r="AQ344" s="301" t="str">
        <f ca="1">_xlfn.CONCAT("*",Y344,"7")</f>
        <v>*Ab7</v>
      </c>
      <c r="AR344" s="294"/>
      <c r="AS344" s="294"/>
      <c r="AT344" s="294" t="str">
        <f t="shared" ca="1" si="671"/>
        <v/>
      </c>
      <c r="AU344" s="294" t="str">
        <f t="shared" ca="1" si="670"/>
        <v/>
      </c>
      <c r="AV344" s="294" t="str">
        <f t="shared" ca="1" si="670"/>
        <v/>
      </c>
      <c r="AW344" s="294" t="str">
        <f t="shared" ca="1" si="670"/>
        <v/>
      </c>
      <c r="AX344" s="294" t="str">
        <f t="shared" ca="1" si="670"/>
        <v/>
      </c>
      <c r="AY344" s="294" t="str">
        <f t="shared" ca="1" si="670"/>
        <v/>
      </c>
      <c r="AZ344" s="294" t="str">
        <f t="shared" ca="1" si="670"/>
        <v/>
      </c>
      <c r="BA344" s="294">
        <f t="shared" ca="1" si="670"/>
        <v>1</v>
      </c>
      <c r="BB344" s="294" t="str">
        <f t="shared" ca="1" si="670"/>
        <v/>
      </c>
      <c r="BC344" s="294" t="str">
        <f t="shared" ca="1" si="670"/>
        <v/>
      </c>
      <c r="BD344" s="294" t="str">
        <f t="shared" ca="1" si="670"/>
        <v/>
      </c>
      <c r="BE344" s="294" t="str">
        <f t="shared" ca="1" si="670"/>
        <v/>
      </c>
      <c r="BF344" s="289">
        <f t="shared" ca="1" si="613"/>
        <v>1</v>
      </c>
      <c r="BG344" s="302">
        <f t="shared" ca="1" si="614"/>
        <v>16.666666666666664</v>
      </c>
      <c r="BH344" s="289" t="str">
        <f t="shared" ca="1" si="615"/>
        <v/>
      </c>
      <c r="BI344" s="289" t="str">
        <f t="shared" ca="1" si="616"/>
        <v/>
      </c>
      <c r="BJ344" s="289" t="str">
        <f t="shared" ca="1" si="617"/>
        <v/>
      </c>
      <c r="BK344" s="289" t="str">
        <f t="shared" ca="1" si="618"/>
        <v/>
      </c>
      <c r="BL344" s="289" t="str">
        <f t="shared" ca="1" si="619"/>
        <v/>
      </c>
      <c r="BM344" s="289" t="str">
        <f t="shared" ca="1" si="620"/>
        <v/>
      </c>
      <c r="BN344" s="289" t="str">
        <f t="shared" ca="1" si="621"/>
        <v/>
      </c>
      <c r="BO344" s="289" t="str">
        <f t="shared" ca="1" si="622"/>
        <v/>
      </c>
      <c r="BP344" s="275"/>
      <c r="BQ344" s="83">
        <f t="shared" ca="1" si="657"/>
        <v>7</v>
      </c>
      <c r="BR344" s="82">
        <f t="shared" ca="1" si="658"/>
        <v>92</v>
      </c>
      <c r="BS344" s="83">
        <f t="shared" ca="1" si="659"/>
        <v>712</v>
      </c>
      <c r="BT344" s="52" t="str">
        <f t="shared" ca="1" si="655"/>
        <v>A721</v>
      </c>
      <c r="BV344" s="52" t="str">
        <f t="shared" ca="1" si="656"/>
        <v>A721</v>
      </c>
      <c r="BW344" s="84">
        <f ca="1">VLOOKUP($BK$6,INDIRECT($BT344):$BP$861,2,FALSE)</f>
        <v>713</v>
      </c>
      <c r="BX344" s="79" t="str">
        <f t="shared" ca="1" si="635"/>
        <v>Bebop Dorian</v>
      </c>
      <c r="BY344" s="78" t="str">
        <f t="shared" ca="1" si="636"/>
        <v>Bb</v>
      </c>
      <c r="BZ344" s="78" t="str">
        <f t="shared" ca="1" si="637"/>
        <v>Bb</v>
      </c>
      <c r="CA344" s="78" t="str">
        <f t="shared" ca="1" si="638"/>
        <v>C</v>
      </c>
      <c r="CB344" s="78" t="str">
        <f t="shared" ca="1" si="639"/>
        <v>Db</v>
      </c>
      <c r="CC344" s="78" t="str">
        <f t="shared" ca="1" si="640"/>
        <v>D</v>
      </c>
      <c r="CD344" s="78" t="str">
        <f t="shared" ca="1" si="641"/>
        <v>Eb</v>
      </c>
      <c r="CE344" s="78" t="str">
        <f t="shared" ca="1" si="642"/>
        <v>F</v>
      </c>
      <c r="CF344" s="78" t="str">
        <f t="shared" ca="1" si="643"/>
        <v>G</v>
      </c>
      <c r="CG344" s="78" t="str">
        <f t="shared" ca="1" si="644"/>
        <v>Ab</v>
      </c>
      <c r="CH344" s="79" t="str">
        <f t="shared" ca="1" si="645"/>
        <v>Bb dim</v>
      </c>
      <c r="CI344" s="79" t="str">
        <f t="shared" ca="1" si="646"/>
        <v>*D min7</v>
      </c>
      <c r="CJ344" s="79" t="str">
        <f t="shared" ca="1" si="647"/>
        <v>*Eb7</v>
      </c>
      <c r="CK344" s="79" t="str">
        <f t="shared" ca="1" si="648"/>
        <v>D dim</v>
      </c>
      <c r="CL344" s="79" t="str">
        <f t="shared" ca="1" si="649"/>
        <v>Eb maj</v>
      </c>
      <c r="CM344" s="79" t="str">
        <f t="shared" ca="1" si="650"/>
        <v>F min</v>
      </c>
      <c r="CN344" s="79" t="str">
        <f t="shared" ca="1" si="651"/>
        <v>G dim</v>
      </c>
      <c r="CO344" s="79" t="str">
        <f t="shared" ca="1" si="652"/>
        <v>Ab alt b</v>
      </c>
      <c r="CP344" s="80">
        <f t="shared" ca="1" si="653"/>
        <v>37.5</v>
      </c>
      <c r="CQ344" s="78">
        <f t="shared" ca="1" si="654"/>
        <v>7</v>
      </c>
      <c r="DA344" s="81" t="e">
        <f t="shared" ca="1" si="576"/>
        <v>#N/A</v>
      </c>
      <c r="DB344" s="82" t="e">
        <f t="shared" ca="1" si="577"/>
        <v>#N/A</v>
      </c>
      <c r="DC344" s="83" t="e">
        <f t="shared" ca="1" si="578"/>
        <v>#N/A</v>
      </c>
      <c r="DD344" s="52" t="e">
        <f t="shared" ca="1" si="573"/>
        <v>#N/A</v>
      </c>
      <c r="DF344" s="52" t="e">
        <f t="shared" ca="1" si="574"/>
        <v>#N/A</v>
      </c>
      <c r="DG344" s="84" t="e">
        <f ca="1">VLOOKUP($BK$6,INDIRECT($BT381):$BP$861,2,FALSE)</f>
        <v>#N/A</v>
      </c>
      <c r="DH344" s="79" t="e">
        <f t="shared" ref="DH344:DH407" ca="1" si="672">OFFSET(INDIRECT($BV381),0,2,1,1)</f>
        <v>#N/A</v>
      </c>
      <c r="DI344" s="78" t="e">
        <f t="shared" ref="DI344:DI407" ca="1" si="673">OFFSET(INDIRECT($BV381),0,3,1,1)</f>
        <v>#N/A</v>
      </c>
      <c r="DJ344" s="78" t="e">
        <f t="shared" ref="DJ344:DJ407" ca="1" si="674">OFFSET(INDIRECT($BV381),0,21,1,1)</f>
        <v>#N/A</v>
      </c>
      <c r="DK344" s="78" t="e">
        <f t="shared" ref="DK344:DK407" ca="1" si="675">OFFSET(INDIRECT($BV381),0,22,1,1)</f>
        <v>#N/A</v>
      </c>
      <c r="DL344" s="78" t="e">
        <f t="shared" ref="DL344:DL407" ca="1" si="676">OFFSET(INDIRECT($BV381),0,23,1,1)</f>
        <v>#N/A</v>
      </c>
      <c r="DM344" s="78" t="e">
        <f t="shared" ref="DM344:DM407" ca="1" si="677">IF(OFFSET(INDIRECT($BV381),0,24,1,1)="","",OFFSET(INDIRECT($BV381),0,24,1,1))</f>
        <v>#N/A</v>
      </c>
      <c r="DN344" s="78" t="e">
        <f t="shared" ref="DN344:DN407" ca="1" si="678">IF(OFFSET(INDIRECT($BV381),0,25,1,1)="","",OFFSET(INDIRECT($BV381),0,25,1,1))</f>
        <v>#N/A</v>
      </c>
      <c r="DO344" s="78" t="e">
        <f t="shared" ref="DO344:DO407" ca="1" si="679">IF(OFFSET(INDIRECT($BV381),0,26,1,1)="","",OFFSET(INDIRECT($BV381),0,26,1,1))</f>
        <v>#N/A</v>
      </c>
      <c r="DP344" s="78" t="e">
        <f t="shared" ref="DP344:DP407" ca="1" si="680">IF(OFFSET(INDIRECT($BV381),0,27,1,1)="","",OFFSET(INDIRECT($BV381),0,27,1,1))</f>
        <v>#N/A</v>
      </c>
      <c r="DQ344" s="78" t="e">
        <f t="shared" ref="DQ344:DQ407" ca="1" si="681">IF(OFFSET(INDIRECT($BV381),0,28,1,1)="","",OFFSET(INDIRECT($BV381),0,28,1,1))</f>
        <v>#N/A</v>
      </c>
      <c r="DR344" s="79" t="e">
        <f t="shared" ref="DR344:DR407" ca="1" si="682">OFFSET(INDIRECT($BV381),0,37,1,1)</f>
        <v>#N/A</v>
      </c>
      <c r="DS344" s="79" t="e">
        <f t="shared" ref="DS344:DS407" ca="1" si="683">OFFSET(INDIRECT($BV381),0,38,1,1)</f>
        <v>#N/A</v>
      </c>
      <c r="DT344" s="79" t="e">
        <f t="shared" ref="DT344:DT407" ca="1" si="684">OFFSET(INDIRECT($BV381),0,39,1,1)</f>
        <v>#N/A</v>
      </c>
      <c r="DU344" s="79" t="e">
        <f t="shared" ref="DU344:DU407" ca="1" si="685">IF(OFFSET(INDIRECT($BV381),0,40,1,1)="","",OFFSET(INDIRECT($BV381),0,40,1,1))</f>
        <v>#N/A</v>
      </c>
      <c r="DV344" s="79" t="e">
        <f t="shared" ref="DV344:DV407" ca="1" si="686">IF(OFFSET(INDIRECT($BV381),0,41,1,1)="","",OFFSET(INDIRECT($BV381),0,41,1,1))</f>
        <v>#N/A</v>
      </c>
      <c r="DW344" s="79" t="e">
        <f t="shared" ref="DW344:DW407" ca="1" si="687">IF(OFFSET(INDIRECT($BV381),0,42,1,1)="","",OFFSET(INDIRECT($BV381),0,42,1,1))</f>
        <v>#N/A</v>
      </c>
      <c r="DX344" s="79" t="e">
        <f t="shared" ref="DX344:DX407" ca="1" si="688">IF(OFFSET(INDIRECT($BV381),0,43,1,1)="","",OFFSET(INDIRECT($BV381),0,43,1,1))</f>
        <v>#N/A</v>
      </c>
      <c r="DY344" s="79" t="e">
        <f t="shared" ref="DY344:DY407" ca="1" si="689">IF(OFFSET(INDIRECT($BV381),0,44,1,1)="","",OFFSET(INDIRECT($BV381),0,44,1,1))</f>
        <v>#N/A</v>
      </c>
      <c r="DZ344" s="80" t="e">
        <f t="shared" ref="DZ344:DZ407" ca="1" si="690">OFFSET(INDIRECT($BV381),0,58,1,1)</f>
        <v>#N/A</v>
      </c>
      <c r="EA344" s="78" t="e">
        <f t="shared" ref="EA344:EA407" ca="1" si="691">OFFSET(INDIRECT($BV381),0,0,1,1)</f>
        <v>#N/A</v>
      </c>
    </row>
    <row r="345" spans="1:131" ht="16.2" thickBot="1" x14ac:dyDescent="0.35">
      <c r="A345" s="289">
        <f t="shared" ca="1" si="661"/>
        <v>7</v>
      </c>
      <c r="B345" s="312">
        <f t="shared" si="665"/>
        <v>337</v>
      </c>
      <c r="C345" s="313" t="s">
        <v>44</v>
      </c>
      <c r="D345" s="312" t="s">
        <v>74</v>
      </c>
      <c r="E345" s="312">
        <v>6</v>
      </c>
      <c r="F345" s="314">
        <v>3</v>
      </c>
      <c r="G345" s="314">
        <v>1</v>
      </c>
      <c r="H345" s="314">
        <v>3</v>
      </c>
      <c r="I345" s="314">
        <v>1</v>
      </c>
      <c r="J345" s="314">
        <v>3</v>
      </c>
      <c r="K345" s="314">
        <v>1</v>
      </c>
      <c r="L345" s="314"/>
      <c r="M345" s="314"/>
      <c r="N345" s="314">
        <f>SUM($F345:G345)</f>
        <v>4</v>
      </c>
      <c r="O345" s="314">
        <f>SUM($F345:H345)</f>
        <v>7</v>
      </c>
      <c r="P345" s="314">
        <f>SUM($F345:I345)</f>
        <v>8</v>
      </c>
      <c r="Q345" s="314">
        <f>SUM($F345:J345)</f>
        <v>11</v>
      </c>
      <c r="R345" s="314">
        <f>SUM($F345:K345)</f>
        <v>12</v>
      </c>
      <c r="S345" s="314"/>
      <c r="T345" s="314"/>
      <c r="U345" s="313"/>
      <c r="V345" s="312" t="str">
        <f t="shared" si="604"/>
        <v>E</v>
      </c>
      <c r="W345" s="312" t="str">
        <f t="shared" ca="1" si="605"/>
        <v>G</v>
      </c>
      <c r="X345" s="312" t="str">
        <f t="shared" ca="1" si="666"/>
        <v>Ab</v>
      </c>
      <c r="Y345" s="312" t="str">
        <f t="shared" ca="1" si="667"/>
        <v>B</v>
      </c>
      <c r="Z345" s="312" t="str">
        <f t="shared" ca="1" si="668"/>
        <v>C</v>
      </c>
      <c r="AA345" s="312" t="str">
        <f t="shared" ca="1" si="669"/>
        <v>Eb</v>
      </c>
      <c r="AB345" s="312"/>
      <c r="AC345" s="312"/>
      <c r="AD345" s="313">
        <f t="shared" si="612"/>
        <v>69</v>
      </c>
      <c r="AE345" s="313">
        <f t="shared" ca="1" si="662"/>
        <v>71</v>
      </c>
      <c r="AF345" s="313">
        <f t="shared" ca="1" si="663"/>
        <v>163</v>
      </c>
      <c r="AG345" s="313">
        <f t="shared" ca="1" si="597"/>
        <v>66</v>
      </c>
      <c r="AH345" s="313">
        <f t="shared" ca="1" si="598"/>
        <v>67</v>
      </c>
      <c r="AI345" s="313">
        <f t="shared" ca="1" si="599"/>
        <v>167</v>
      </c>
      <c r="AJ345" s="313"/>
      <c r="AK345" s="313"/>
      <c r="AL345" s="294" t="str">
        <f t="shared" ref="AL345:AN346" si="692">_xlfn.CONCAT(V345," aug")</f>
        <v>E aug</v>
      </c>
      <c r="AM345" s="294" t="str">
        <f t="shared" ca="1" si="692"/>
        <v>G aug</v>
      </c>
      <c r="AN345" s="294" t="str">
        <f t="shared" ca="1" si="692"/>
        <v>Ab aug</v>
      </c>
      <c r="AO345" s="294" t="str">
        <f ca="1">_xlfn.CONCAT(Y345," aug")</f>
        <v>B aug</v>
      </c>
      <c r="AP345" s="294" t="str">
        <f ca="1">_xlfn.CONCAT(Z345," aug")</f>
        <v>C aug</v>
      </c>
      <c r="AQ345" s="294" t="str">
        <f ca="1">_xlfn.CONCAT(AA345," aug")</f>
        <v>Eb aug</v>
      </c>
      <c r="AR345" s="294"/>
      <c r="AS345" s="294"/>
      <c r="AT345" s="294" t="str">
        <f t="shared" ca="1" si="671"/>
        <v/>
      </c>
      <c r="AU345" s="294" t="str">
        <f t="shared" ca="1" si="670"/>
        <v/>
      </c>
      <c r="AV345" s="294" t="str">
        <f t="shared" ca="1" si="670"/>
        <v/>
      </c>
      <c r="AW345" s="294">
        <f t="shared" ca="1" si="670"/>
        <v>1</v>
      </c>
      <c r="AX345" s="294" t="str">
        <f t="shared" ca="1" si="670"/>
        <v/>
      </c>
      <c r="AY345" s="294" t="str">
        <f t="shared" ca="1" si="670"/>
        <v/>
      </c>
      <c r="AZ345" s="294" t="str">
        <f t="shared" ca="1" si="670"/>
        <v/>
      </c>
      <c r="BA345" s="294">
        <f t="shared" ca="1" si="670"/>
        <v>1</v>
      </c>
      <c r="BB345" s="294" t="str">
        <f t="shared" ca="1" si="670"/>
        <v/>
      </c>
      <c r="BC345" s="294" t="str">
        <f t="shared" ca="1" si="670"/>
        <v/>
      </c>
      <c r="BD345" s="294" t="str">
        <f t="shared" ca="1" si="670"/>
        <v/>
      </c>
      <c r="BE345" s="294" t="str">
        <f t="shared" ca="1" si="670"/>
        <v/>
      </c>
      <c r="BF345" s="289">
        <f t="shared" ca="1" si="613"/>
        <v>2</v>
      </c>
      <c r="BG345" s="302">
        <f t="shared" ca="1" si="614"/>
        <v>33.333333333333329</v>
      </c>
      <c r="BH345" s="289">
        <f t="shared" ca="1" si="615"/>
        <v>7</v>
      </c>
      <c r="BI345" s="289" t="str">
        <f t="shared" ca="1" si="616"/>
        <v/>
      </c>
      <c r="BJ345" s="289" t="str">
        <f t="shared" ca="1" si="617"/>
        <v/>
      </c>
      <c r="BK345" s="289" t="str">
        <f t="shared" ca="1" si="618"/>
        <v/>
      </c>
      <c r="BL345" s="289" t="str">
        <f t="shared" ca="1" si="619"/>
        <v/>
      </c>
      <c r="BM345" s="289" t="str">
        <f t="shared" ca="1" si="620"/>
        <v/>
      </c>
      <c r="BN345" s="289" t="str">
        <f t="shared" ca="1" si="621"/>
        <v/>
      </c>
      <c r="BO345" s="289">
        <f t="shared" ca="1" si="622"/>
        <v>1</v>
      </c>
      <c r="BP345" s="275"/>
      <c r="BQ345" s="83">
        <f t="shared" ca="1" si="657"/>
        <v>7</v>
      </c>
      <c r="BR345" s="82">
        <f t="shared" ca="1" si="658"/>
        <v>93</v>
      </c>
      <c r="BS345" s="83">
        <f t="shared" ca="1" si="659"/>
        <v>713</v>
      </c>
      <c r="BT345" s="52" t="str">
        <f t="shared" ca="1" si="655"/>
        <v>A722</v>
      </c>
      <c r="BV345" s="52" t="str">
        <f t="shared" ca="1" si="656"/>
        <v>A722</v>
      </c>
      <c r="BW345" s="84">
        <f ca="1">VLOOKUP($BK$6,INDIRECT($BT345):$BP$861,2,FALSE)</f>
        <v>714</v>
      </c>
      <c r="BX345" s="79" t="str">
        <f t="shared" ca="1" si="635"/>
        <v>Bebop Major</v>
      </c>
      <c r="BY345" s="78" t="str">
        <f t="shared" ca="1" si="636"/>
        <v>Bb</v>
      </c>
      <c r="BZ345" s="78" t="str">
        <f t="shared" ca="1" si="637"/>
        <v>Bb</v>
      </c>
      <c r="CA345" s="78" t="str">
        <f t="shared" ca="1" si="638"/>
        <v>C</v>
      </c>
      <c r="CB345" s="78" t="str">
        <f t="shared" ca="1" si="639"/>
        <v>D</v>
      </c>
      <c r="CC345" s="78" t="str">
        <f t="shared" ca="1" si="640"/>
        <v>Eb</v>
      </c>
      <c r="CD345" s="78" t="str">
        <f t="shared" ca="1" si="641"/>
        <v>F</v>
      </c>
      <c r="CE345" s="78" t="str">
        <f t="shared" ca="1" si="642"/>
        <v>Gb</v>
      </c>
      <c r="CF345" s="78" t="str">
        <f t="shared" ca="1" si="643"/>
        <v>G</v>
      </c>
      <c r="CG345" s="78" t="str">
        <f t="shared" ca="1" si="644"/>
        <v>A</v>
      </c>
      <c r="CH345" s="79" t="str">
        <f t="shared" ca="1" si="645"/>
        <v>Bb maj</v>
      </c>
      <c r="CI345" s="79" t="str">
        <f t="shared" ca="1" si="646"/>
        <v>C dim</v>
      </c>
      <c r="CJ345" s="79" t="str">
        <f t="shared" ca="1" si="647"/>
        <v>D min4</v>
      </c>
      <c r="CK345" s="79" t="str">
        <f t="shared" ca="1" si="648"/>
        <v>Eb dim</v>
      </c>
      <c r="CL345" s="79" t="str">
        <f t="shared" ca="1" si="649"/>
        <v>F sus2/4 - or - *G min7</v>
      </c>
      <c r="CM345" s="79" t="str">
        <f t="shared" ca="1" si="650"/>
        <v>Gb dim</v>
      </c>
      <c r="CN345" s="79" t="str">
        <f t="shared" ca="1" si="651"/>
        <v>G min</v>
      </c>
      <c r="CO345" s="79" t="str">
        <f t="shared" ca="1" si="652"/>
        <v>A dim</v>
      </c>
      <c r="CP345" s="80">
        <f t="shared" ca="1" si="653"/>
        <v>37.5</v>
      </c>
      <c r="CQ345" s="78">
        <f t="shared" ca="1" si="654"/>
        <v>7</v>
      </c>
      <c r="DA345" s="81" t="e">
        <f t="shared" ca="1" si="576"/>
        <v>#N/A</v>
      </c>
      <c r="DB345" s="82" t="e">
        <f t="shared" ca="1" si="577"/>
        <v>#N/A</v>
      </c>
      <c r="DC345" s="83" t="e">
        <f t="shared" ca="1" si="578"/>
        <v>#N/A</v>
      </c>
      <c r="DD345" s="52" t="e">
        <f t="shared" ca="1" si="573"/>
        <v>#N/A</v>
      </c>
      <c r="DF345" s="52" t="e">
        <f t="shared" ca="1" si="574"/>
        <v>#N/A</v>
      </c>
      <c r="DG345" s="84" t="e">
        <f ca="1">VLOOKUP($BK$6,INDIRECT($BT382):$BP$861,2,FALSE)</f>
        <v>#N/A</v>
      </c>
      <c r="DH345" s="79" t="e">
        <f t="shared" ca="1" si="672"/>
        <v>#N/A</v>
      </c>
      <c r="DI345" s="78" t="e">
        <f t="shared" ca="1" si="673"/>
        <v>#N/A</v>
      </c>
      <c r="DJ345" s="78" t="e">
        <f t="shared" ca="1" si="674"/>
        <v>#N/A</v>
      </c>
      <c r="DK345" s="78" t="e">
        <f t="shared" ca="1" si="675"/>
        <v>#N/A</v>
      </c>
      <c r="DL345" s="78" t="e">
        <f t="shared" ca="1" si="676"/>
        <v>#N/A</v>
      </c>
      <c r="DM345" s="78" t="e">
        <f t="shared" ca="1" si="677"/>
        <v>#N/A</v>
      </c>
      <c r="DN345" s="78" t="e">
        <f t="shared" ca="1" si="678"/>
        <v>#N/A</v>
      </c>
      <c r="DO345" s="78" t="e">
        <f t="shared" ca="1" si="679"/>
        <v>#N/A</v>
      </c>
      <c r="DP345" s="78" t="e">
        <f t="shared" ca="1" si="680"/>
        <v>#N/A</v>
      </c>
      <c r="DQ345" s="78" t="e">
        <f t="shared" ca="1" si="681"/>
        <v>#N/A</v>
      </c>
      <c r="DR345" s="79" t="e">
        <f t="shared" ca="1" si="682"/>
        <v>#N/A</v>
      </c>
      <c r="DS345" s="79" t="e">
        <f t="shared" ca="1" si="683"/>
        <v>#N/A</v>
      </c>
      <c r="DT345" s="79" t="e">
        <f t="shared" ca="1" si="684"/>
        <v>#N/A</v>
      </c>
      <c r="DU345" s="79" t="e">
        <f t="shared" ca="1" si="685"/>
        <v>#N/A</v>
      </c>
      <c r="DV345" s="79" t="e">
        <f t="shared" ca="1" si="686"/>
        <v>#N/A</v>
      </c>
      <c r="DW345" s="79" t="e">
        <f t="shared" ca="1" si="687"/>
        <v>#N/A</v>
      </c>
      <c r="DX345" s="79" t="e">
        <f t="shared" ca="1" si="688"/>
        <v>#N/A</v>
      </c>
      <c r="DY345" s="79" t="e">
        <f t="shared" ca="1" si="689"/>
        <v>#N/A</v>
      </c>
      <c r="DZ345" s="80" t="e">
        <f t="shared" ca="1" si="690"/>
        <v>#N/A</v>
      </c>
      <c r="EA345" s="78" t="e">
        <f t="shared" ca="1" si="691"/>
        <v>#N/A</v>
      </c>
    </row>
    <row r="346" spans="1:131" ht="16.2" thickBot="1" x14ac:dyDescent="0.35">
      <c r="A346" s="289" t="str">
        <f t="shared" ca="1" si="661"/>
        <v/>
      </c>
      <c r="B346" s="312">
        <f t="shared" si="665"/>
        <v>338</v>
      </c>
      <c r="C346" s="313" t="s">
        <v>45</v>
      </c>
      <c r="D346" s="312" t="s">
        <v>74</v>
      </c>
      <c r="E346" s="312">
        <v>6</v>
      </c>
      <c r="F346" s="314">
        <v>1</v>
      </c>
      <c r="G346" s="314">
        <v>3</v>
      </c>
      <c r="H346" s="314">
        <v>1</v>
      </c>
      <c r="I346" s="314">
        <v>3</v>
      </c>
      <c r="J346" s="314">
        <v>1</v>
      </c>
      <c r="K346" s="314">
        <v>3</v>
      </c>
      <c r="L346" s="314"/>
      <c r="M346" s="314"/>
      <c r="N346" s="314">
        <f>SUM($F346:G346)</f>
        <v>4</v>
      </c>
      <c r="O346" s="314">
        <f>SUM($F346:H346)</f>
        <v>5</v>
      </c>
      <c r="P346" s="314">
        <f>SUM($F346:I346)</f>
        <v>8</v>
      </c>
      <c r="Q346" s="314">
        <f>SUM($F346:J346)</f>
        <v>9</v>
      </c>
      <c r="R346" s="314">
        <f>SUM($F346:K346)</f>
        <v>12</v>
      </c>
      <c r="S346" s="314"/>
      <c r="T346" s="314"/>
      <c r="U346" s="313"/>
      <c r="V346" s="312" t="str">
        <f t="shared" si="604"/>
        <v>E</v>
      </c>
      <c r="W346" s="312" t="str">
        <f t="shared" ca="1" si="605"/>
        <v>F</v>
      </c>
      <c r="X346" s="312" t="str">
        <f t="shared" ca="1" si="666"/>
        <v>Ab</v>
      </c>
      <c r="Y346" s="312" t="str">
        <f t="shared" ca="1" si="667"/>
        <v>A</v>
      </c>
      <c r="Z346" s="312" t="str">
        <f t="shared" ca="1" si="668"/>
        <v>C</v>
      </c>
      <c r="AA346" s="312" t="str">
        <f t="shared" ca="1" si="669"/>
        <v>Db</v>
      </c>
      <c r="AB346" s="312"/>
      <c r="AC346" s="312"/>
      <c r="AD346" s="313">
        <f t="shared" si="612"/>
        <v>69</v>
      </c>
      <c r="AE346" s="313">
        <f t="shared" ca="1" si="662"/>
        <v>70</v>
      </c>
      <c r="AF346" s="313">
        <f t="shared" ca="1" si="663"/>
        <v>163</v>
      </c>
      <c r="AG346" s="313">
        <f t="shared" ca="1" si="597"/>
        <v>65</v>
      </c>
      <c r="AH346" s="313">
        <f t="shared" ca="1" si="598"/>
        <v>67</v>
      </c>
      <c r="AI346" s="313">
        <f t="shared" ca="1" si="599"/>
        <v>166</v>
      </c>
      <c r="AJ346" s="313"/>
      <c r="AK346" s="313"/>
      <c r="AL346" s="294" t="str">
        <f t="shared" si="692"/>
        <v>E aug</v>
      </c>
      <c r="AM346" s="294" t="str">
        <f t="shared" ca="1" si="692"/>
        <v>F aug</v>
      </c>
      <c r="AN346" s="294" t="str">
        <f t="shared" ca="1" si="692"/>
        <v>Ab aug</v>
      </c>
      <c r="AO346" s="294" t="str">
        <f ca="1">_xlfn.CONCAT(Y346," aug")</f>
        <v>A aug</v>
      </c>
      <c r="AP346" s="294" t="str">
        <f ca="1">_xlfn.CONCAT(Z346," aug")</f>
        <v>C aug</v>
      </c>
      <c r="AQ346" s="294" t="str">
        <f ca="1">_xlfn.CONCAT(AA346," aug")</f>
        <v>Db aug</v>
      </c>
      <c r="AR346" s="294"/>
      <c r="AS346" s="294"/>
      <c r="AT346" s="294" t="str">
        <f t="shared" ca="1" si="671"/>
        <v/>
      </c>
      <c r="AU346" s="294" t="str">
        <f t="shared" ca="1" si="670"/>
        <v/>
      </c>
      <c r="AV346" s="294" t="str">
        <f t="shared" ca="1" si="670"/>
        <v/>
      </c>
      <c r="AW346" s="294" t="str">
        <f t="shared" ca="1" si="670"/>
        <v/>
      </c>
      <c r="AX346" s="294" t="str">
        <f t="shared" ca="1" si="670"/>
        <v/>
      </c>
      <c r="AY346" s="294">
        <f t="shared" ca="1" si="670"/>
        <v>1</v>
      </c>
      <c r="AZ346" s="294" t="str">
        <f t="shared" ca="1" si="670"/>
        <v/>
      </c>
      <c r="BA346" s="294" t="str">
        <f t="shared" ca="1" si="670"/>
        <v/>
      </c>
      <c r="BB346" s="294" t="str">
        <f t="shared" ca="1" si="670"/>
        <v/>
      </c>
      <c r="BC346" s="294" t="str">
        <f t="shared" ca="1" si="670"/>
        <v/>
      </c>
      <c r="BD346" s="294" t="str">
        <f t="shared" ca="1" si="670"/>
        <v/>
      </c>
      <c r="BE346" s="294" t="str">
        <f t="shared" ca="1" si="670"/>
        <v/>
      </c>
      <c r="BF346" s="289">
        <f t="shared" ca="1" si="613"/>
        <v>1</v>
      </c>
      <c r="BG346" s="302">
        <f t="shared" ca="1" si="614"/>
        <v>16.666666666666664</v>
      </c>
      <c r="BH346" s="289" t="str">
        <f t="shared" ca="1" si="615"/>
        <v/>
      </c>
      <c r="BI346" s="289" t="str">
        <f t="shared" ca="1" si="616"/>
        <v/>
      </c>
      <c r="BJ346" s="289" t="str">
        <f t="shared" ca="1" si="617"/>
        <v/>
      </c>
      <c r="BK346" s="289" t="str">
        <f t="shared" ca="1" si="618"/>
        <v/>
      </c>
      <c r="BL346" s="289" t="str">
        <f t="shared" ca="1" si="619"/>
        <v/>
      </c>
      <c r="BM346" s="289" t="str">
        <f t="shared" ca="1" si="620"/>
        <v/>
      </c>
      <c r="BN346" s="289" t="str">
        <f t="shared" ca="1" si="621"/>
        <v/>
      </c>
      <c r="BO346" s="289" t="str">
        <f t="shared" ca="1" si="622"/>
        <v/>
      </c>
      <c r="BP346" s="275"/>
      <c r="BQ346" s="83">
        <f t="shared" ca="1" si="657"/>
        <v>7</v>
      </c>
      <c r="BR346" s="82">
        <f t="shared" ca="1" si="658"/>
        <v>94</v>
      </c>
      <c r="BS346" s="83">
        <f t="shared" ca="1" si="659"/>
        <v>714</v>
      </c>
      <c r="BT346" s="52" t="str">
        <f t="shared" ca="1" si="655"/>
        <v>A723</v>
      </c>
      <c r="BV346" s="52" t="str">
        <f t="shared" ca="1" si="656"/>
        <v>A723</v>
      </c>
      <c r="BW346" s="84">
        <f ca="1">VLOOKUP($BK$6,INDIRECT($BT346):$BP$861,2,FALSE)</f>
        <v>715</v>
      </c>
      <c r="BX346" s="79" t="str">
        <f t="shared" ca="1" si="635"/>
        <v>Bebop Melodic Minor</v>
      </c>
      <c r="BY346" s="78" t="str">
        <f t="shared" ca="1" si="636"/>
        <v>Bb</v>
      </c>
      <c r="BZ346" s="78" t="str">
        <f t="shared" ca="1" si="637"/>
        <v>Bb</v>
      </c>
      <c r="CA346" s="78" t="str">
        <f t="shared" ca="1" si="638"/>
        <v>C</v>
      </c>
      <c r="CB346" s="78" t="str">
        <f t="shared" ca="1" si="639"/>
        <v>Db</v>
      </c>
      <c r="CC346" s="78" t="str">
        <f t="shared" ca="1" si="640"/>
        <v>Eb</v>
      </c>
      <c r="CD346" s="78" t="str">
        <f t="shared" ca="1" si="641"/>
        <v>F</v>
      </c>
      <c r="CE346" s="78" t="str">
        <f t="shared" ca="1" si="642"/>
        <v>Gb</v>
      </c>
      <c r="CF346" s="78" t="str">
        <f t="shared" ca="1" si="643"/>
        <v>G</v>
      </c>
      <c r="CG346" s="78" t="str">
        <f t="shared" ca="1" si="644"/>
        <v>A</v>
      </c>
      <c r="CH346" s="79" t="str">
        <f t="shared" ca="1" si="645"/>
        <v>Bb min</v>
      </c>
      <c r="CI346" s="79" t="str">
        <f t="shared" ca="1" si="646"/>
        <v>C dim</v>
      </c>
      <c r="CJ346" s="79" t="str">
        <f t="shared" ca="1" si="647"/>
        <v>Db alt b</v>
      </c>
      <c r="CK346" s="79" t="str">
        <f t="shared" ca="1" si="648"/>
        <v>Eb dim</v>
      </c>
      <c r="CL346" s="79" t="str">
        <f t="shared" ca="1" si="649"/>
        <v>F sus2/4 - or - *G min7</v>
      </c>
      <c r="CM346" s="79" t="str">
        <f t="shared" ca="1" si="650"/>
        <v>Gb dim</v>
      </c>
      <c r="CN346" s="79" t="str">
        <f t="shared" ca="1" si="651"/>
        <v>G dim</v>
      </c>
      <c r="CO346" s="79" t="str">
        <f t="shared" ca="1" si="652"/>
        <v>A dim</v>
      </c>
      <c r="CP346" s="80">
        <f t="shared" ca="1" si="653"/>
        <v>37.5</v>
      </c>
      <c r="CQ346" s="78">
        <f t="shared" ca="1" si="654"/>
        <v>7</v>
      </c>
      <c r="DA346" s="81" t="e">
        <f t="shared" ca="1" si="576"/>
        <v>#N/A</v>
      </c>
      <c r="DB346" s="82" t="e">
        <f t="shared" ca="1" si="577"/>
        <v>#N/A</v>
      </c>
      <c r="DC346" s="83" t="e">
        <f t="shared" ca="1" si="578"/>
        <v>#N/A</v>
      </c>
      <c r="DD346" s="52" t="e">
        <f t="shared" ref="DD346:DD409" ca="1" si="693">_xlfn.CONCAT("A",DC346+9)</f>
        <v>#N/A</v>
      </c>
      <c r="DF346" s="52" t="e">
        <f t="shared" ref="DF346:DF409" ca="1" si="694">_xlfn.CONCAT("A",DG346+8)</f>
        <v>#N/A</v>
      </c>
      <c r="DG346" s="84" t="e">
        <f ca="1">VLOOKUP($BK$6,INDIRECT($BT383):$BP$861,2,FALSE)</f>
        <v>#N/A</v>
      </c>
      <c r="DH346" s="79" t="e">
        <f t="shared" ca="1" si="672"/>
        <v>#N/A</v>
      </c>
      <c r="DI346" s="78" t="e">
        <f t="shared" ca="1" si="673"/>
        <v>#N/A</v>
      </c>
      <c r="DJ346" s="78" t="e">
        <f t="shared" ca="1" si="674"/>
        <v>#N/A</v>
      </c>
      <c r="DK346" s="78" t="e">
        <f t="shared" ca="1" si="675"/>
        <v>#N/A</v>
      </c>
      <c r="DL346" s="78" t="e">
        <f t="shared" ca="1" si="676"/>
        <v>#N/A</v>
      </c>
      <c r="DM346" s="78" t="e">
        <f t="shared" ca="1" si="677"/>
        <v>#N/A</v>
      </c>
      <c r="DN346" s="78" t="e">
        <f t="shared" ca="1" si="678"/>
        <v>#N/A</v>
      </c>
      <c r="DO346" s="78" t="e">
        <f t="shared" ca="1" si="679"/>
        <v>#N/A</v>
      </c>
      <c r="DP346" s="78" t="e">
        <f t="shared" ca="1" si="680"/>
        <v>#N/A</v>
      </c>
      <c r="DQ346" s="78" t="e">
        <f t="shared" ca="1" si="681"/>
        <v>#N/A</v>
      </c>
      <c r="DR346" s="79" t="e">
        <f t="shared" ca="1" si="682"/>
        <v>#N/A</v>
      </c>
      <c r="DS346" s="79" t="e">
        <f t="shared" ca="1" si="683"/>
        <v>#N/A</v>
      </c>
      <c r="DT346" s="79" t="e">
        <f t="shared" ca="1" si="684"/>
        <v>#N/A</v>
      </c>
      <c r="DU346" s="79" t="e">
        <f t="shared" ca="1" si="685"/>
        <v>#N/A</v>
      </c>
      <c r="DV346" s="79" t="e">
        <f t="shared" ca="1" si="686"/>
        <v>#N/A</v>
      </c>
      <c r="DW346" s="79" t="e">
        <f t="shared" ca="1" si="687"/>
        <v>#N/A</v>
      </c>
      <c r="DX346" s="79" t="e">
        <f t="shared" ca="1" si="688"/>
        <v>#N/A</v>
      </c>
      <c r="DY346" s="79" t="e">
        <f t="shared" ca="1" si="689"/>
        <v>#N/A</v>
      </c>
      <c r="DZ346" s="80" t="e">
        <f t="shared" ca="1" si="690"/>
        <v>#N/A</v>
      </c>
      <c r="EA346" s="78" t="e">
        <f t="shared" ca="1" si="691"/>
        <v>#N/A</v>
      </c>
    </row>
    <row r="347" spans="1:131" ht="16.2" thickBot="1" x14ac:dyDescent="0.35">
      <c r="A347" s="289" t="str">
        <f t="shared" ca="1" si="661"/>
        <v/>
      </c>
      <c r="B347" s="312">
        <f t="shared" si="665"/>
        <v>339</v>
      </c>
      <c r="C347" s="313" t="s">
        <v>46</v>
      </c>
      <c r="D347" s="312" t="s">
        <v>74</v>
      </c>
      <c r="E347" s="312">
        <v>6</v>
      </c>
      <c r="F347" s="314">
        <v>3</v>
      </c>
      <c r="G347" s="314">
        <v>2</v>
      </c>
      <c r="H347" s="314">
        <v>1</v>
      </c>
      <c r="I347" s="314">
        <v>1</v>
      </c>
      <c r="J347" s="314">
        <v>2</v>
      </c>
      <c r="K347" s="314">
        <v>3</v>
      </c>
      <c r="L347" s="314"/>
      <c r="M347" s="314"/>
      <c r="N347" s="314">
        <f>SUM($F347:G347)</f>
        <v>5</v>
      </c>
      <c r="O347" s="314">
        <f>SUM($F347:H347)</f>
        <v>6</v>
      </c>
      <c r="P347" s="314">
        <f>SUM($F347:I347)</f>
        <v>7</v>
      </c>
      <c r="Q347" s="314">
        <f>SUM($F347:J347)</f>
        <v>9</v>
      </c>
      <c r="R347" s="314">
        <f>SUM($F347:K347)</f>
        <v>12</v>
      </c>
      <c r="S347" s="314"/>
      <c r="T347" s="314"/>
      <c r="U347" s="313"/>
      <c r="V347" s="312" t="str">
        <f t="shared" si="604"/>
        <v>E</v>
      </c>
      <c r="W347" s="312" t="str">
        <f t="shared" ca="1" si="605"/>
        <v>G</v>
      </c>
      <c r="X347" s="312" t="str">
        <f t="shared" ca="1" si="666"/>
        <v>A</v>
      </c>
      <c r="Y347" s="312" t="str">
        <f t="shared" ca="1" si="667"/>
        <v>Bb</v>
      </c>
      <c r="Z347" s="312" t="str">
        <f t="shared" ca="1" si="668"/>
        <v>B</v>
      </c>
      <c r="AA347" s="312" t="str">
        <f t="shared" ca="1" si="669"/>
        <v>Db</v>
      </c>
      <c r="AB347" s="312"/>
      <c r="AC347" s="312"/>
      <c r="AD347" s="313">
        <f t="shared" si="612"/>
        <v>69</v>
      </c>
      <c r="AE347" s="313">
        <f t="shared" ca="1" si="662"/>
        <v>71</v>
      </c>
      <c r="AF347" s="313">
        <f t="shared" ca="1" si="663"/>
        <v>65</v>
      </c>
      <c r="AG347" s="313">
        <f t="shared" ca="1" si="597"/>
        <v>164</v>
      </c>
      <c r="AH347" s="313">
        <f t="shared" ca="1" si="598"/>
        <v>66</v>
      </c>
      <c r="AI347" s="313">
        <f t="shared" ca="1" si="599"/>
        <v>166</v>
      </c>
      <c r="AJ347" s="313"/>
      <c r="AK347" s="313"/>
      <c r="AL347" s="294" t="str">
        <f>_xlfn.CONCAT(V347," sus4")</f>
        <v>E sus4</v>
      </c>
      <c r="AM347" s="294" t="str">
        <f ca="1">_xlfn.CONCAT(W347," dim")</f>
        <v>G dim</v>
      </c>
      <c r="AN347" s="294" t="str">
        <f ca="1">_xlfn.CONCAT(X347," sus2")</f>
        <v>A sus2</v>
      </c>
      <c r="AO347" s="301" t="str">
        <f ca="1">_xlfn.CONCAT("*",W347," dim")</f>
        <v>*G dim</v>
      </c>
      <c r="AP347" s="294" t="str">
        <f ca="1">_xlfn.CONCAT(Z347," sus4/7")</f>
        <v>B sus4/7</v>
      </c>
      <c r="AQ347" s="301" t="str">
        <f ca="1">_xlfn.CONCAT(AA347," sus6 -or- *",X347," maj")</f>
        <v>Db sus6 -or- *A maj</v>
      </c>
      <c r="AR347" s="294"/>
      <c r="AS347" s="294"/>
      <c r="AT347" s="294" t="str">
        <f t="shared" ca="1" si="671"/>
        <v/>
      </c>
      <c r="AU347" s="294" t="str">
        <f t="shared" ca="1" si="670"/>
        <v/>
      </c>
      <c r="AV347" s="294" t="str">
        <f t="shared" ca="1" si="670"/>
        <v/>
      </c>
      <c r="AW347" s="294" t="str">
        <f t="shared" ca="1" si="670"/>
        <v/>
      </c>
      <c r="AX347" s="294" t="str">
        <f t="shared" ca="1" si="670"/>
        <v/>
      </c>
      <c r="AY347" s="294" t="str">
        <f t="shared" ca="1" si="670"/>
        <v/>
      </c>
      <c r="AZ347" s="294" t="str">
        <f t="shared" ca="1" si="670"/>
        <v/>
      </c>
      <c r="BA347" s="294">
        <f t="shared" ca="1" si="670"/>
        <v>1</v>
      </c>
      <c r="BB347" s="294" t="str">
        <f t="shared" ca="1" si="670"/>
        <v/>
      </c>
      <c r="BC347" s="294" t="str">
        <f t="shared" ca="1" si="670"/>
        <v/>
      </c>
      <c r="BD347" s="294" t="str">
        <f t="shared" ca="1" si="670"/>
        <v/>
      </c>
      <c r="BE347" s="294" t="str">
        <f t="shared" ca="1" si="670"/>
        <v/>
      </c>
      <c r="BF347" s="289">
        <f t="shared" ca="1" si="613"/>
        <v>1</v>
      </c>
      <c r="BG347" s="302">
        <f t="shared" ca="1" si="614"/>
        <v>16.666666666666664</v>
      </c>
      <c r="BH347" s="289" t="str">
        <f t="shared" ca="1" si="615"/>
        <v/>
      </c>
      <c r="BI347" s="289" t="str">
        <f t="shared" ca="1" si="616"/>
        <v/>
      </c>
      <c r="BJ347" s="289" t="str">
        <f t="shared" ca="1" si="617"/>
        <v/>
      </c>
      <c r="BK347" s="289" t="str">
        <f t="shared" ca="1" si="618"/>
        <v/>
      </c>
      <c r="BL347" s="289" t="str">
        <f t="shared" ca="1" si="619"/>
        <v/>
      </c>
      <c r="BM347" s="289" t="str">
        <f t="shared" ca="1" si="620"/>
        <v/>
      </c>
      <c r="BN347" s="289" t="str">
        <f t="shared" ca="1" si="621"/>
        <v/>
      </c>
      <c r="BO347" s="289" t="str">
        <f t="shared" ca="1" si="622"/>
        <v/>
      </c>
      <c r="BP347" s="275"/>
      <c r="BQ347" s="83">
        <f t="shared" ca="1" si="657"/>
        <v>7</v>
      </c>
      <c r="BR347" s="82">
        <f t="shared" ca="1" si="658"/>
        <v>95</v>
      </c>
      <c r="BS347" s="83">
        <f t="shared" ca="1" si="659"/>
        <v>715</v>
      </c>
      <c r="BT347" s="52" t="str">
        <f t="shared" ca="1" si="655"/>
        <v>A724</v>
      </c>
      <c r="BV347" s="52" t="str">
        <f t="shared" ca="1" si="656"/>
        <v>A728</v>
      </c>
      <c r="BW347" s="84">
        <f ca="1">VLOOKUP($BK$6,INDIRECT($BT347):$BP$861,2,FALSE)</f>
        <v>720</v>
      </c>
      <c r="BX347" s="79" t="str">
        <f t="shared" ca="1" si="635"/>
        <v>Ichikosucho</v>
      </c>
      <c r="BY347" s="78" t="str">
        <f t="shared" ca="1" si="636"/>
        <v>Bb</v>
      </c>
      <c r="BZ347" s="78" t="str">
        <f t="shared" ca="1" si="637"/>
        <v>Bb</v>
      </c>
      <c r="CA347" s="78" t="str">
        <f t="shared" ca="1" si="638"/>
        <v>C</v>
      </c>
      <c r="CB347" s="78" t="str">
        <f t="shared" ca="1" si="639"/>
        <v>D</v>
      </c>
      <c r="CC347" s="78" t="str">
        <f t="shared" ca="1" si="640"/>
        <v>Eb</v>
      </c>
      <c r="CD347" s="78" t="str">
        <f t="shared" ca="1" si="641"/>
        <v>E</v>
      </c>
      <c r="CE347" s="78" t="str">
        <f t="shared" ca="1" si="642"/>
        <v>F</v>
      </c>
      <c r="CF347" s="78" t="str">
        <f t="shared" ca="1" si="643"/>
        <v>G</v>
      </c>
      <c r="CG347" s="78" t="str">
        <f t="shared" ca="1" si="644"/>
        <v>A</v>
      </c>
      <c r="CH347" s="79" t="str">
        <f t="shared" ca="1" si="645"/>
        <v>Bb alt b</v>
      </c>
      <c r="CI347" s="79" t="str">
        <f t="shared" ca="1" si="646"/>
        <v>C min4</v>
      </c>
      <c r="CJ347" s="79" t="str">
        <f t="shared" ca="1" si="647"/>
        <v>D sus2/4 -or- *E min7</v>
      </c>
      <c r="CK347" s="79" t="str">
        <f t="shared" ca="1" si="648"/>
        <v>Eb sus2/4 -or- *F min7</v>
      </c>
      <c r="CL347" s="79" t="str">
        <f t="shared" ca="1" si="649"/>
        <v>E dim</v>
      </c>
      <c r="CM347" s="79" t="str">
        <f t="shared" ca="1" si="650"/>
        <v>F maj</v>
      </c>
      <c r="CN347" s="79" t="str">
        <f t="shared" ca="1" si="651"/>
        <v>G min</v>
      </c>
      <c r="CO347" s="79" t="str">
        <f t="shared" ca="1" si="652"/>
        <v>A dim</v>
      </c>
      <c r="CP347" s="80">
        <f t="shared" ca="1" si="653"/>
        <v>37.5</v>
      </c>
      <c r="CQ347" s="78">
        <f t="shared" ca="1" si="654"/>
        <v>7</v>
      </c>
      <c r="DA347" s="81" t="e">
        <f t="shared" ref="DA347:DA410" ca="1" si="695">IF(DB347="","",DA346)</f>
        <v>#N/A</v>
      </c>
      <c r="DB347" s="82" t="e">
        <f t="shared" ref="DB347:DB410" ca="1" si="696">IF(DC347="","",DB346+1)</f>
        <v>#N/A</v>
      </c>
      <c r="DC347" s="83" t="e">
        <f t="shared" ref="DC347:DC410" ca="1" si="697">IF(DG346=DC346,"",DG346)</f>
        <v>#N/A</v>
      </c>
      <c r="DD347" s="52" t="e">
        <f t="shared" ca="1" si="693"/>
        <v>#N/A</v>
      </c>
      <c r="DF347" s="52" t="e">
        <f t="shared" ca="1" si="694"/>
        <v>#N/A</v>
      </c>
      <c r="DG347" s="84" t="e">
        <f ca="1">VLOOKUP($BK$6,INDIRECT($BT384):$BP$861,2,FALSE)</f>
        <v>#N/A</v>
      </c>
      <c r="DH347" s="79" t="e">
        <f t="shared" ca="1" si="672"/>
        <v>#N/A</v>
      </c>
      <c r="DI347" s="78" t="e">
        <f t="shared" ca="1" si="673"/>
        <v>#N/A</v>
      </c>
      <c r="DJ347" s="78" t="e">
        <f t="shared" ca="1" si="674"/>
        <v>#N/A</v>
      </c>
      <c r="DK347" s="78" t="e">
        <f t="shared" ca="1" si="675"/>
        <v>#N/A</v>
      </c>
      <c r="DL347" s="78" t="e">
        <f t="shared" ca="1" si="676"/>
        <v>#N/A</v>
      </c>
      <c r="DM347" s="78" t="e">
        <f t="shared" ca="1" si="677"/>
        <v>#N/A</v>
      </c>
      <c r="DN347" s="78" t="e">
        <f t="shared" ca="1" si="678"/>
        <v>#N/A</v>
      </c>
      <c r="DO347" s="78" t="e">
        <f t="shared" ca="1" si="679"/>
        <v>#N/A</v>
      </c>
      <c r="DP347" s="78" t="e">
        <f t="shared" ca="1" si="680"/>
        <v>#N/A</v>
      </c>
      <c r="DQ347" s="78" t="e">
        <f t="shared" ca="1" si="681"/>
        <v>#N/A</v>
      </c>
      <c r="DR347" s="79" t="e">
        <f t="shared" ca="1" si="682"/>
        <v>#N/A</v>
      </c>
      <c r="DS347" s="79" t="e">
        <f t="shared" ca="1" si="683"/>
        <v>#N/A</v>
      </c>
      <c r="DT347" s="79" t="e">
        <f t="shared" ca="1" si="684"/>
        <v>#N/A</v>
      </c>
      <c r="DU347" s="79" t="e">
        <f t="shared" ca="1" si="685"/>
        <v>#N/A</v>
      </c>
      <c r="DV347" s="79" t="e">
        <f t="shared" ca="1" si="686"/>
        <v>#N/A</v>
      </c>
      <c r="DW347" s="79" t="e">
        <f t="shared" ca="1" si="687"/>
        <v>#N/A</v>
      </c>
      <c r="DX347" s="79" t="e">
        <f t="shared" ca="1" si="688"/>
        <v>#N/A</v>
      </c>
      <c r="DY347" s="79" t="e">
        <f t="shared" ca="1" si="689"/>
        <v>#N/A</v>
      </c>
      <c r="DZ347" s="80" t="e">
        <f t="shared" ca="1" si="690"/>
        <v>#N/A</v>
      </c>
      <c r="EA347" s="78" t="e">
        <f t="shared" ca="1" si="691"/>
        <v>#N/A</v>
      </c>
    </row>
    <row r="348" spans="1:131" ht="16.2" thickBot="1" x14ac:dyDescent="0.35">
      <c r="A348" s="289">
        <f t="shared" ca="1" si="661"/>
        <v>6</v>
      </c>
      <c r="B348" s="312">
        <f t="shared" si="665"/>
        <v>340</v>
      </c>
      <c r="C348" s="313" t="s">
        <v>47</v>
      </c>
      <c r="D348" s="312" t="s">
        <v>74</v>
      </c>
      <c r="E348" s="312">
        <v>6</v>
      </c>
      <c r="F348" s="314">
        <v>1</v>
      </c>
      <c r="G348" s="314">
        <v>2</v>
      </c>
      <c r="H348" s="314">
        <v>3</v>
      </c>
      <c r="I348" s="314">
        <v>3</v>
      </c>
      <c r="J348" s="314">
        <v>2</v>
      </c>
      <c r="K348" s="314">
        <v>1</v>
      </c>
      <c r="L348" s="314"/>
      <c r="M348" s="314"/>
      <c r="N348" s="314">
        <f>SUM($F348:G348)</f>
        <v>3</v>
      </c>
      <c r="O348" s="314">
        <f>SUM($F348:H348)</f>
        <v>6</v>
      </c>
      <c r="P348" s="314">
        <f>SUM($F348:I348)</f>
        <v>9</v>
      </c>
      <c r="Q348" s="314">
        <f>SUM($F348:J348)</f>
        <v>11</v>
      </c>
      <c r="R348" s="314">
        <f>SUM($F348:K348)</f>
        <v>12</v>
      </c>
      <c r="S348" s="314"/>
      <c r="T348" s="314"/>
      <c r="U348" s="313"/>
      <c r="V348" s="312" t="str">
        <f t="shared" si="604"/>
        <v>E</v>
      </c>
      <c r="W348" s="312" t="str">
        <f t="shared" ca="1" si="605"/>
        <v>F</v>
      </c>
      <c r="X348" s="312" t="str">
        <f t="shared" ca="1" si="666"/>
        <v>G</v>
      </c>
      <c r="Y348" s="312" t="str">
        <f t="shared" ca="1" si="667"/>
        <v>Bb</v>
      </c>
      <c r="Z348" s="312" t="str">
        <f t="shared" ca="1" si="668"/>
        <v>Db</v>
      </c>
      <c r="AA348" s="312" t="str">
        <f t="shared" ca="1" si="669"/>
        <v>Eb</v>
      </c>
      <c r="AB348" s="312"/>
      <c r="AC348" s="312"/>
      <c r="AD348" s="313">
        <f t="shared" si="612"/>
        <v>69</v>
      </c>
      <c r="AE348" s="313">
        <f t="shared" ca="1" si="662"/>
        <v>70</v>
      </c>
      <c r="AF348" s="313">
        <f t="shared" ca="1" si="663"/>
        <v>71</v>
      </c>
      <c r="AG348" s="313">
        <f t="shared" ca="1" si="597"/>
        <v>164</v>
      </c>
      <c r="AH348" s="313">
        <f t="shared" ca="1" si="598"/>
        <v>166</v>
      </c>
      <c r="AI348" s="313">
        <f t="shared" ca="1" si="599"/>
        <v>167</v>
      </c>
      <c r="AJ348" s="313"/>
      <c r="AK348" s="313"/>
      <c r="AL348" s="301" t="str">
        <f ca="1">_xlfn.CONCAT(V348," min6 -or- *",Z348," dim")</f>
        <v>E min6 -or- *Db dim</v>
      </c>
      <c r="AM348" s="294" t="str">
        <f ca="1">_xlfn.CONCAT(W348," sus4/7")</f>
        <v>F sus4/7</v>
      </c>
      <c r="AN348" s="301" t="str">
        <f ca="1">_xlfn.CONCAT("*",Z348," dim")</f>
        <v>*Db dim</v>
      </c>
      <c r="AO348" s="294" t="str">
        <f ca="1">_xlfn.CONCAT(Y348," sus4")</f>
        <v>Bb sus4</v>
      </c>
      <c r="AP348" s="294" t="str">
        <f ca="1">_xlfn.CONCAT(Z348," dim")</f>
        <v>Db dim</v>
      </c>
      <c r="AQ348" s="294" t="str">
        <f ca="1">_xlfn.CONCAT(AA348," sus2")</f>
        <v>Eb sus2</v>
      </c>
      <c r="AR348" s="294"/>
      <c r="AS348" s="294"/>
      <c r="AT348" s="294" t="str">
        <f t="shared" ca="1" si="671"/>
        <v/>
      </c>
      <c r="AU348" s="294" t="str">
        <f t="shared" ca="1" si="670"/>
        <v/>
      </c>
      <c r="AV348" s="294" t="str">
        <f t="shared" ca="1" si="670"/>
        <v/>
      </c>
      <c r="AW348" s="294">
        <f t="shared" ca="1" si="670"/>
        <v>1</v>
      </c>
      <c r="AX348" s="294" t="str">
        <f t="shared" ca="1" si="670"/>
        <v/>
      </c>
      <c r="AY348" s="294">
        <f t="shared" ca="1" si="670"/>
        <v>1</v>
      </c>
      <c r="AZ348" s="294" t="str">
        <f t="shared" ca="1" si="670"/>
        <v/>
      </c>
      <c r="BA348" s="294">
        <f t="shared" ca="1" si="670"/>
        <v>1</v>
      </c>
      <c r="BB348" s="294" t="str">
        <f t="shared" ca="1" si="670"/>
        <v/>
      </c>
      <c r="BC348" s="294" t="str">
        <f t="shared" ca="1" si="670"/>
        <v/>
      </c>
      <c r="BD348" s="294" t="str">
        <f t="shared" ca="1" si="670"/>
        <v/>
      </c>
      <c r="BE348" s="294" t="str">
        <f t="shared" ca="1" si="670"/>
        <v/>
      </c>
      <c r="BF348" s="289">
        <f t="shared" ca="1" si="613"/>
        <v>3</v>
      </c>
      <c r="BG348" s="302">
        <f t="shared" ca="1" si="614"/>
        <v>50</v>
      </c>
      <c r="BH348" s="289">
        <f t="shared" ca="1" si="615"/>
        <v>6</v>
      </c>
      <c r="BI348" s="289" t="str">
        <f t="shared" ca="1" si="616"/>
        <v/>
      </c>
      <c r="BJ348" s="289" t="str">
        <f t="shared" ca="1" si="617"/>
        <v/>
      </c>
      <c r="BK348" s="289" t="str">
        <f t="shared" ca="1" si="618"/>
        <v/>
      </c>
      <c r="BL348" s="289" t="str">
        <f t="shared" ca="1" si="619"/>
        <v/>
      </c>
      <c r="BM348" s="289" t="str">
        <f t="shared" ca="1" si="620"/>
        <v/>
      </c>
      <c r="BN348" s="289">
        <f t="shared" ca="1" si="621"/>
        <v>1</v>
      </c>
      <c r="BO348" s="289" t="str">
        <f t="shared" ca="1" si="622"/>
        <v/>
      </c>
      <c r="BP348" s="275"/>
      <c r="BQ348" s="83">
        <f t="shared" ca="1" si="657"/>
        <v>7</v>
      </c>
      <c r="BR348" s="82">
        <f t="shared" ca="1" si="658"/>
        <v>96</v>
      </c>
      <c r="BS348" s="83">
        <f t="shared" ca="1" si="659"/>
        <v>720</v>
      </c>
      <c r="BT348" s="52" t="str">
        <f t="shared" ca="1" si="655"/>
        <v>A729</v>
      </c>
      <c r="BV348" s="52" t="str">
        <f t="shared" ca="1" si="656"/>
        <v>A768</v>
      </c>
      <c r="BW348" s="84">
        <f ca="1">VLOOKUP($BK$6,INDIRECT($BT348):$BP$861,2,FALSE)</f>
        <v>760</v>
      </c>
      <c r="BX348" s="79" t="str">
        <f t="shared" ca="1" si="635"/>
        <v>Blues</v>
      </c>
      <c r="BY348" s="78" t="str">
        <f t="shared" ca="1" si="636"/>
        <v>Bb</v>
      </c>
      <c r="BZ348" s="78" t="str">
        <f t="shared" ca="1" si="637"/>
        <v>Bb</v>
      </c>
      <c r="CA348" s="78" t="str">
        <f t="shared" ca="1" si="638"/>
        <v>Db</v>
      </c>
      <c r="CB348" s="78" t="str">
        <f t="shared" ca="1" si="639"/>
        <v>Eb</v>
      </c>
      <c r="CC348" s="78" t="str">
        <f t="shared" ca="1" si="640"/>
        <v>E</v>
      </c>
      <c r="CD348" s="78" t="str">
        <f t="shared" ca="1" si="641"/>
        <v>F</v>
      </c>
      <c r="CE348" s="78" t="str">
        <f t="shared" ca="1" si="642"/>
        <v>Ab</v>
      </c>
      <c r="CF348" s="78" t="str">
        <f t="shared" ca="1" si="643"/>
        <v/>
      </c>
      <c r="CG348" s="78" t="str">
        <f t="shared" ca="1" si="644"/>
        <v/>
      </c>
      <c r="CH348" s="79" t="str">
        <f t="shared" ca="1" si="645"/>
        <v>Bb sus4</v>
      </c>
      <c r="CI348" s="79" t="str">
        <f t="shared" ca="1" si="646"/>
        <v>Db min</v>
      </c>
      <c r="CJ348" s="79" t="str">
        <f t="shared" ca="1" si="647"/>
        <v>Eb sus2</v>
      </c>
      <c r="CK348" s="79" t="str">
        <f t="shared" ca="1" si="648"/>
        <v>*Db min</v>
      </c>
      <c r="CL348" s="79" t="str">
        <f t="shared" ca="1" si="649"/>
        <v>F sus4/7</v>
      </c>
      <c r="CM348" s="79" t="str">
        <f t="shared" ca="1" si="650"/>
        <v>Ab sus4</v>
      </c>
      <c r="CN348" s="79" t="str">
        <f t="shared" ca="1" si="651"/>
        <v/>
      </c>
      <c r="CO348" s="79" t="str">
        <f t="shared" ca="1" si="652"/>
        <v/>
      </c>
      <c r="CP348" s="80">
        <f t="shared" ca="1" si="653"/>
        <v>33.333333333333329</v>
      </c>
      <c r="CQ348" s="78">
        <f t="shared" ca="1" si="654"/>
        <v>7</v>
      </c>
      <c r="DA348" s="81" t="e">
        <f t="shared" ca="1" si="695"/>
        <v>#N/A</v>
      </c>
      <c r="DB348" s="82" t="e">
        <f t="shared" ca="1" si="696"/>
        <v>#N/A</v>
      </c>
      <c r="DC348" s="83" t="e">
        <f t="shared" ca="1" si="697"/>
        <v>#N/A</v>
      </c>
      <c r="DD348" s="52" t="e">
        <f t="shared" ca="1" si="693"/>
        <v>#N/A</v>
      </c>
      <c r="DF348" s="52" t="e">
        <f t="shared" ca="1" si="694"/>
        <v>#N/A</v>
      </c>
      <c r="DG348" s="84" t="e">
        <f ca="1">VLOOKUP($BK$6,INDIRECT($BT385):$BP$861,2,FALSE)</f>
        <v>#N/A</v>
      </c>
      <c r="DH348" s="79" t="e">
        <f t="shared" ca="1" si="672"/>
        <v>#N/A</v>
      </c>
      <c r="DI348" s="78" t="e">
        <f t="shared" ca="1" si="673"/>
        <v>#N/A</v>
      </c>
      <c r="DJ348" s="78" t="e">
        <f t="shared" ca="1" si="674"/>
        <v>#N/A</v>
      </c>
      <c r="DK348" s="78" t="e">
        <f t="shared" ca="1" si="675"/>
        <v>#N/A</v>
      </c>
      <c r="DL348" s="78" t="e">
        <f t="shared" ca="1" si="676"/>
        <v>#N/A</v>
      </c>
      <c r="DM348" s="78" t="e">
        <f t="shared" ca="1" si="677"/>
        <v>#N/A</v>
      </c>
      <c r="DN348" s="78" t="e">
        <f t="shared" ca="1" si="678"/>
        <v>#N/A</v>
      </c>
      <c r="DO348" s="78" t="e">
        <f t="shared" ca="1" si="679"/>
        <v>#N/A</v>
      </c>
      <c r="DP348" s="78" t="e">
        <f t="shared" ca="1" si="680"/>
        <v>#N/A</v>
      </c>
      <c r="DQ348" s="78" t="e">
        <f t="shared" ca="1" si="681"/>
        <v>#N/A</v>
      </c>
      <c r="DR348" s="79" t="e">
        <f t="shared" ca="1" si="682"/>
        <v>#N/A</v>
      </c>
      <c r="DS348" s="79" t="e">
        <f t="shared" ca="1" si="683"/>
        <v>#N/A</v>
      </c>
      <c r="DT348" s="79" t="e">
        <f t="shared" ca="1" si="684"/>
        <v>#N/A</v>
      </c>
      <c r="DU348" s="79" t="e">
        <f t="shared" ca="1" si="685"/>
        <v>#N/A</v>
      </c>
      <c r="DV348" s="79" t="e">
        <f t="shared" ca="1" si="686"/>
        <v>#N/A</v>
      </c>
      <c r="DW348" s="79" t="e">
        <f t="shared" ca="1" si="687"/>
        <v>#N/A</v>
      </c>
      <c r="DX348" s="79" t="e">
        <f t="shared" ca="1" si="688"/>
        <v>#N/A</v>
      </c>
      <c r="DY348" s="79" t="e">
        <f t="shared" ca="1" si="689"/>
        <v>#N/A</v>
      </c>
      <c r="DZ348" s="80" t="e">
        <f t="shared" ca="1" si="690"/>
        <v>#N/A</v>
      </c>
      <c r="EA348" s="78" t="e">
        <f t="shared" ca="1" si="691"/>
        <v>#N/A</v>
      </c>
    </row>
    <row r="349" spans="1:131" ht="16.2" thickBot="1" x14ac:dyDescent="0.35">
      <c r="A349" s="289" t="str">
        <f t="shared" ca="1" si="661"/>
        <v/>
      </c>
      <c r="B349" s="312">
        <f t="shared" si="665"/>
        <v>341</v>
      </c>
      <c r="C349" s="313" t="s">
        <v>48</v>
      </c>
      <c r="D349" s="312" t="s">
        <v>74</v>
      </c>
      <c r="E349" s="312">
        <v>6</v>
      </c>
      <c r="F349" s="314">
        <v>2</v>
      </c>
      <c r="G349" s="314">
        <v>2</v>
      </c>
      <c r="H349" s="314">
        <v>2</v>
      </c>
      <c r="I349" s="314">
        <v>3</v>
      </c>
      <c r="J349" s="314">
        <v>1</v>
      </c>
      <c r="K349" s="314">
        <v>2</v>
      </c>
      <c r="L349" s="314"/>
      <c r="M349" s="314"/>
      <c r="N349" s="314">
        <f>SUM($F349:G349)</f>
        <v>4</v>
      </c>
      <c r="O349" s="314">
        <f>SUM($F349:H349)</f>
        <v>6</v>
      </c>
      <c r="P349" s="314">
        <f>SUM($F349:I349)</f>
        <v>9</v>
      </c>
      <c r="Q349" s="314">
        <f>SUM($F349:J349)</f>
        <v>10</v>
      </c>
      <c r="R349" s="314">
        <f>SUM($F349:K349)</f>
        <v>12</v>
      </c>
      <c r="S349" s="314"/>
      <c r="T349" s="314"/>
      <c r="U349" s="313"/>
      <c r="V349" s="312" t="str">
        <f t="shared" si="604"/>
        <v>E</v>
      </c>
      <c r="W349" s="312" t="str">
        <f t="shared" ca="1" si="605"/>
        <v>Gb</v>
      </c>
      <c r="X349" s="312" t="str">
        <f t="shared" ca="1" si="666"/>
        <v>Ab</v>
      </c>
      <c r="Y349" s="312" t="str">
        <f t="shared" ca="1" si="667"/>
        <v>Bb</v>
      </c>
      <c r="Z349" s="312" t="str">
        <f t="shared" ca="1" si="668"/>
        <v>Db</v>
      </c>
      <c r="AA349" s="312" t="str">
        <f t="shared" ca="1" si="669"/>
        <v>D</v>
      </c>
      <c r="AB349" s="312"/>
      <c r="AC349" s="312"/>
      <c r="AD349" s="313">
        <f t="shared" si="612"/>
        <v>69</v>
      </c>
      <c r="AE349" s="313">
        <f t="shared" ca="1" si="662"/>
        <v>169</v>
      </c>
      <c r="AF349" s="313">
        <f t="shared" ca="1" si="663"/>
        <v>163</v>
      </c>
      <c r="AG349" s="313">
        <f t="shared" ca="1" si="597"/>
        <v>164</v>
      </c>
      <c r="AH349" s="313">
        <f t="shared" ca="1" si="598"/>
        <v>166</v>
      </c>
      <c r="AI349" s="313">
        <f t="shared" ca="1" si="599"/>
        <v>68</v>
      </c>
      <c r="AJ349" s="313"/>
      <c r="AK349" s="313"/>
      <c r="AL349" s="301" t="str">
        <f ca="1">_xlfn.CONCAT(V349,"6 -or- *",Z349," min")</f>
        <v>E6 -or- *Db min</v>
      </c>
      <c r="AM349" s="294" t="str">
        <f ca="1">_xlfn.CONCAT(W349," aug")</f>
        <v>Gb aug</v>
      </c>
      <c r="AN349" s="301" t="str">
        <f ca="1">_xlfn.CONCAT("*",Z349," min")</f>
        <v>*Db min</v>
      </c>
      <c r="AO349" s="294" t="str">
        <f ca="1">_xlfn.CONCAT(Y349," aug")</f>
        <v>Bb aug</v>
      </c>
      <c r="AP349" s="294" t="str">
        <f ca="1">_xlfn.CONCAT(Z349," min")</f>
        <v>Db min</v>
      </c>
      <c r="AQ349" s="294" t="str">
        <f ca="1">_xlfn.CONCAT(AA349," aug")</f>
        <v>D aug</v>
      </c>
      <c r="AR349" s="294"/>
      <c r="AS349" s="294"/>
      <c r="AT349" s="294" t="str">
        <f t="shared" ca="1" si="671"/>
        <v/>
      </c>
      <c r="AU349" s="294" t="str">
        <f t="shared" ca="1" si="670"/>
        <v/>
      </c>
      <c r="AV349" s="294" t="str">
        <f t="shared" ca="1" si="670"/>
        <v/>
      </c>
      <c r="AW349" s="294" t="str">
        <f t="shared" ca="1" si="670"/>
        <v/>
      </c>
      <c r="AX349" s="294" t="str">
        <f t="shared" ca="1" si="670"/>
        <v/>
      </c>
      <c r="AY349" s="294" t="str">
        <f t="shared" ca="1" si="670"/>
        <v/>
      </c>
      <c r="AZ349" s="294" t="str">
        <f t="shared" ca="1" si="670"/>
        <v/>
      </c>
      <c r="BA349" s="294" t="str">
        <f t="shared" ca="1" si="670"/>
        <v/>
      </c>
      <c r="BB349" s="294" t="str">
        <f t="shared" ca="1" si="670"/>
        <v/>
      </c>
      <c r="BC349" s="294" t="str">
        <f t="shared" ca="1" si="670"/>
        <v/>
      </c>
      <c r="BD349" s="294" t="str">
        <f t="shared" ca="1" si="670"/>
        <v/>
      </c>
      <c r="BE349" s="294" t="str">
        <f t="shared" ca="1" si="670"/>
        <v/>
      </c>
      <c r="BF349" s="289">
        <f t="shared" ca="1" si="613"/>
        <v>0</v>
      </c>
      <c r="BG349" s="302">
        <f t="shared" ca="1" si="614"/>
        <v>0</v>
      </c>
      <c r="BH349" s="289" t="str">
        <f t="shared" ca="1" si="615"/>
        <v/>
      </c>
      <c r="BI349" s="289" t="str">
        <f t="shared" ca="1" si="616"/>
        <v/>
      </c>
      <c r="BJ349" s="289" t="str">
        <f t="shared" ca="1" si="617"/>
        <v/>
      </c>
      <c r="BK349" s="289" t="str">
        <f t="shared" ca="1" si="618"/>
        <v/>
      </c>
      <c r="BL349" s="289" t="str">
        <f t="shared" ca="1" si="619"/>
        <v/>
      </c>
      <c r="BM349" s="289" t="str">
        <f t="shared" ca="1" si="620"/>
        <v/>
      </c>
      <c r="BN349" s="289" t="str">
        <f t="shared" ca="1" si="621"/>
        <v/>
      </c>
      <c r="BO349" s="289" t="str">
        <f t="shared" ca="1" si="622"/>
        <v/>
      </c>
      <c r="BP349" s="275"/>
      <c r="BQ349" s="83">
        <f t="shared" ca="1" si="657"/>
        <v>7</v>
      </c>
      <c r="BR349" s="82">
        <f t="shared" ca="1" si="658"/>
        <v>97</v>
      </c>
      <c r="BS349" s="83">
        <f t="shared" ca="1" si="659"/>
        <v>760</v>
      </c>
      <c r="BT349" s="52" t="str">
        <f t="shared" ca="1" si="655"/>
        <v>A769</v>
      </c>
      <c r="BV349" s="52" t="str">
        <f t="shared" ca="1" si="656"/>
        <v>A769</v>
      </c>
      <c r="BW349" s="84">
        <f ca="1">VLOOKUP($BK$6,INDIRECT($BT349):$BP$861,2,FALSE)</f>
        <v>761</v>
      </c>
      <c r="BX349" s="79" t="str">
        <f t="shared" ca="1" si="635"/>
        <v xml:space="preserve"> Country/Gospel</v>
      </c>
      <c r="BY349" s="78" t="str">
        <f t="shared" ca="1" si="636"/>
        <v>Bb</v>
      </c>
      <c r="BZ349" s="78" t="str">
        <f t="shared" ca="1" si="637"/>
        <v>Bb</v>
      </c>
      <c r="CA349" s="78" t="str">
        <f t="shared" ca="1" si="638"/>
        <v>C</v>
      </c>
      <c r="CB349" s="78" t="str">
        <f t="shared" ca="1" si="639"/>
        <v>Db</v>
      </c>
      <c r="CC349" s="78" t="str">
        <f t="shared" ca="1" si="640"/>
        <v>D</v>
      </c>
      <c r="CD349" s="78" t="str">
        <f t="shared" ca="1" si="641"/>
        <v>F</v>
      </c>
      <c r="CE349" s="78" t="str">
        <f t="shared" ca="1" si="642"/>
        <v>G</v>
      </c>
      <c r="CF349" s="78" t="str">
        <f t="shared" ca="1" si="643"/>
        <v/>
      </c>
      <c r="CG349" s="78" t="str">
        <f t="shared" ca="1" si="644"/>
        <v/>
      </c>
      <c r="CH349" s="79" t="str">
        <f t="shared" ca="1" si="645"/>
        <v>Bb min</v>
      </c>
      <c r="CI349" s="79" t="str">
        <f t="shared" ca="1" si="646"/>
        <v>C sus2</v>
      </c>
      <c r="CJ349" s="79" t="str">
        <f t="shared" ca="1" si="647"/>
        <v>*Bb min</v>
      </c>
      <c r="CK349" s="79" t="str">
        <f t="shared" ca="1" si="648"/>
        <v>*G min</v>
      </c>
      <c r="CL349" s="79" t="str">
        <f t="shared" ca="1" si="649"/>
        <v>*Bb min</v>
      </c>
      <c r="CM349" s="79" t="str">
        <f t="shared" ca="1" si="650"/>
        <v>G sus4</v>
      </c>
      <c r="CN349" s="79" t="str">
        <f t="shared" ca="1" si="651"/>
        <v/>
      </c>
      <c r="CO349" s="79" t="str">
        <f t="shared" ca="1" si="652"/>
        <v/>
      </c>
      <c r="CP349" s="80">
        <f t="shared" ca="1" si="653"/>
        <v>33.333333333333329</v>
      </c>
      <c r="CQ349" s="78">
        <f t="shared" ca="1" si="654"/>
        <v>7</v>
      </c>
      <c r="DA349" s="81" t="e">
        <f t="shared" ca="1" si="695"/>
        <v>#N/A</v>
      </c>
      <c r="DB349" s="82" t="e">
        <f t="shared" ca="1" si="696"/>
        <v>#N/A</v>
      </c>
      <c r="DC349" s="83" t="e">
        <f t="shared" ca="1" si="697"/>
        <v>#N/A</v>
      </c>
      <c r="DD349" s="52" t="e">
        <f t="shared" ca="1" si="693"/>
        <v>#N/A</v>
      </c>
      <c r="DF349" s="52" t="e">
        <f t="shared" ca="1" si="694"/>
        <v>#N/A</v>
      </c>
      <c r="DG349" s="84" t="e">
        <f ca="1">VLOOKUP($BK$6,INDIRECT($BT386):$BP$861,2,FALSE)</f>
        <v>#N/A</v>
      </c>
      <c r="DH349" s="79" t="e">
        <f t="shared" ca="1" si="672"/>
        <v>#N/A</v>
      </c>
      <c r="DI349" s="78" t="e">
        <f t="shared" ca="1" si="673"/>
        <v>#N/A</v>
      </c>
      <c r="DJ349" s="78" t="e">
        <f t="shared" ca="1" si="674"/>
        <v>#N/A</v>
      </c>
      <c r="DK349" s="78" t="e">
        <f t="shared" ca="1" si="675"/>
        <v>#N/A</v>
      </c>
      <c r="DL349" s="78" t="e">
        <f t="shared" ca="1" si="676"/>
        <v>#N/A</v>
      </c>
      <c r="DM349" s="78" t="e">
        <f t="shared" ca="1" si="677"/>
        <v>#N/A</v>
      </c>
      <c r="DN349" s="78" t="e">
        <f t="shared" ca="1" si="678"/>
        <v>#N/A</v>
      </c>
      <c r="DO349" s="78" t="e">
        <f t="shared" ca="1" si="679"/>
        <v>#N/A</v>
      </c>
      <c r="DP349" s="78" t="e">
        <f t="shared" ca="1" si="680"/>
        <v>#N/A</v>
      </c>
      <c r="DQ349" s="78" t="e">
        <f t="shared" ca="1" si="681"/>
        <v>#N/A</v>
      </c>
      <c r="DR349" s="79" t="e">
        <f t="shared" ca="1" si="682"/>
        <v>#N/A</v>
      </c>
      <c r="DS349" s="79" t="e">
        <f t="shared" ca="1" si="683"/>
        <v>#N/A</v>
      </c>
      <c r="DT349" s="79" t="e">
        <f t="shared" ca="1" si="684"/>
        <v>#N/A</v>
      </c>
      <c r="DU349" s="79" t="e">
        <f t="shared" ca="1" si="685"/>
        <v>#N/A</v>
      </c>
      <c r="DV349" s="79" t="e">
        <f t="shared" ca="1" si="686"/>
        <v>#N/A</v>
      </c>
      <c r="DW349" s="79" t="e">
        <f t="shared" ca="1" si="687"/>
        <v>#N/A</v>
      </c>
      <c r="DX349" s="79" t="e">
        <f t="shared" ca="1" si="688"/>
        <v>#N/A</v>
      </c>
      <c r="DY349" s="79" t="e">
        <f t="shared" ca="1" si="689"/>
        <v>#N/A</v>
      </c>
      <c r="DZ349" s="80" t="e">
        <f t="shared" ca="1" si="690"/>
        <v>#N/A</v>
      </c>
      <c r="EA349" s="78" t="e">
        <f t="shared" ca="1" si="691"/>
        <v>#N/A</v>
      </c>
    </row>
    <row r="350" spans="1:131" ht="16.2" thickBot="1" x14ac:dyDescent="0.35">
      <c r="A350" s="289" t="str">
        <f t="shared" ca="1" si="661"/>
        <v/>
      </c>
      <c r="B350" s="312">
        <f t="shared" si="665"/>
        <v>342</v>
      </c>
      <c r="C350" s="313" t="s">
        <v>49</v>
      </c>
      <c r="D350" s="312" t="s">
        <v>74</v>
      </c>
      <c r="E350" s="312">
        <v>6</v>
      </c>
      <c r="F350" s="314">
        <v>1</v>
      </c>
      <c r="G350" s="314">
        <v>3</v>
      </c>
      <c r="H350" s="314">
        <v>2</v>
      </c>
      <c r="I350" s="314">
        <v>3</v>
      </c>
      <c r="J350" s="314">
        <v>1</v>
      </c>
      <c r="K350" s="314">
        <v>2</v>
      </c>
      <c r="L350" s="314"/>
      <c r="M350" s="314"/>
      <c r="N350" s="314">
        <f>SUM($F350:G350)</f>
        <v>4</v>
      </c>
      <c r="O350" s="314">
        <f>SUM($F350:H350)</f>
        <v>6</v>
      </c>
      <c r="P350" s="314">
        <f>SUM($F350:I350)</f>
        <v>9</v>
      </c>
      <c r="Q350" s="314">
        <f>SUM($F350:J350)</f>
        <v>10</v>
      </c>
      <c r="R350" s="314">
        <f>SUM($F350:K350)</f>
        <v>12</v>
      </c>
      <c r="S350" s="314"/>
      <c r="T350" s="314"/>
      <c r="U350" s="313"/>
      <c r="V350" s="312" t="str">
        <f t="shared" si="604"/>
        <v>E</v>
      </c>
      <c r="W350" s="312" t="str">
        <f t="shared" ca="1" si="605"/>
        <v>F</v>
      </c>
      <c r="X350" s="312" t="str">
        <f t="shared" ca="1" si="666"/>
        <v>Ab</v>
      </c>
      <c r="Y350" s="312" t="str">
        <f t="shared" ca="1" si="667"/>
        <v>Bb</v>
      </c>
      <c r="Z350" s="312" t="str">
        <f t="shared" ca="1" si="668"/>
        <v>Db</v>
      </c>
      <c r="AA350" s="312" t="str">
        <f t="shared" ca="1" si="669"/>
        <v>D</v>
      </c>
      <c r="AB350" s="312"/>
      <c r="AC350" s="312"/>
      <c r="AD350" s="313">
        <f t="shared" si="612"/>
        <v>69</v>
      </c>
      <c r="AE350" s="313">
        <f t="shared" ca="1" si="662"/>
        <v>70</v>
      </c>
      <c r="AF350" s="313">
        <f t="shared" ca="1" si="663"/>
        <v>163</v>
      </c>
      <c r="AG350" s="313">
        <f t="shared" ca="1" si="597"/>
        <v>164</v>
      </c>
      <c r="AH350" s="313">
        <f t="shared" ca="1" si="598"/>
        <v>166</v>
      </c>
      <c r="AI350" s="313">
        <f t="shared" ca="1" si="599"/>
        <v>68</v>
      </c>
      <c r="AJ350" s="313"/>
      <c r="AK350" s="313"/>
      <c r="AL350" s="301" t="str">
        <f ca="1">_xlfn.CONCAT(V350,"6 -or- *",Z350," min")</f>
        <v>E6 -or- *Db min</v>
      </c>
      <c r="AM350" s="301" t="str">
        <f ca="1">_xlfn.CONCAT("*",Y350," maj")</f>
        <v>*Bb maj</v>
      </c>
      <c r="AN350" s="301" t="str">
        <f ca="1">_xlfn.CONCAT("*",Z350," min")</f>
        <v>*Db min</v>
      </c>
      <c r="AO350" s="294" t="str">
        <f ca="1">_xlfn.CONCAT(Y350," maj")</f>
        <v>Bb maj</v>
      </c>
      <c r="AP350" s="294" t="str">
        <f ca="1">_xlfn.CONCAT(Z350," min")</f>
        <v>Db min</v>
      </c>
      <c r="AQ350" s="301" t="str">
        <f ca="1">_xlfn.CONCAT("*",Y350," maj")</f>
        <v>*Bb maj</v>
      </c>
      <c r="AR350" s="294"/>
      <c r="AS350" s="294"/>
      <c r="AT350" s="294" t="str">
        <f t="shared" ca="1" si="671"/>
        <v/>
      </c>
      <c r="AU350" s="294" t="str">
        <f t="shared" ca="1" si="670"/>
        <v/>
      </c>
      <c r="AV350" s="294" t="str">
        <f t="shared" ca="1" si="670"/>
        <v/>
      </c>
      <c r="AW350" s="294" t="str">
        <f t="shared" ca="1" si="670"/>
        <v/>
      </c>
      <c r="AX350" s="294" t="str">
        <f t="shared" ca="1" si="670"/>
        <v/>
      </c>
      <c r="AY350" s="294">
        <f t="shared" ca="1" si="670"/>
        <v>1</v>
      </c>
      <c r="AZ350" s="294" t="str">
        <f t="shared" ca="1" si="670"/>
        <v/>
      </c>
      <c r="BA350" s="294" t="str">
        <f t="shared" ca="1" si="670"/>
        <v/>
      </c>
      <c r="BB350" s="294" t="str">
        <f t="shared" ca="1" si="670"/>
        <v/>
      </c>
      <c r="BC350" s="294" t="str">
        <f t="shared" ca="1" si="670"/>
        <v/>
      </c>
      <c r="BD350" s="294" t="str">
        <f t="shared" ca="1" si="670"/>
        <v/>
      </c>
      <c r="BE350" s="294" t="str">
        <f t="shared" ca="1" si="670"/>
        <v/>
      </c>
      <c r="BF350" s="289">
        <f t="shared" ca="1" si="613"/>
        <v>1</v>
      </c>
      <c r="BG350" s="302">
        <f t="shared" ca="1" si="614"/>
        <v>16.666666666666664</v>
      </c>
      <c r="BH350" s="289" t="str">
        <f t="shared" ca="1" si="615"/>
        <v/>
      </c>
      <c r="BI350" s="289" t="str">
        <f t="shared" ca="1" si="616"/>
        <v/>
      </c>
      <c r="BJ350" s="289" t="str">
        <f t="shared" ca="1" si="617"/>
        <v/>
      </c>
      <c r="BK350" s="289" t="str">
        <f t="shared" ca="1" si="618"/>
        <v/>
      </c>
      <c r="BL350" s="289" t="str">
        <f t="shared" ca="1" si="619"/>
        <v/>
      </c>
      <c r="BM350" s="289" t="str">
        <f t="shared" ca="1" si="620"/>
        <v/>
      </c>
      <c r="BN350" s="289" t="str">
        <f t="shared" ca="1" si="621"/>
        <v/>
      </c>
      <c r="BO350" s="289" t="str">
        <f t="shared" ca="1" si="622"/>
        <v/>
      </c>
      <c r="BP350" s="275"/>
      <c r="BQ350" s="83">
        <f t="shared" ca="1" si="657"/>
        <v>7</v>
      </c>
      <c r="BR350" s="82">
        <f t="shared" ca="1" si="658"/>
        <v>98</v>
      </c>
      <c r="BS350" s="83">
        <f t="shared" ca="1" si="659"/>
        <v>761</v>
      </c>
      <c r="BT350" s="52" t="str">
        <f t="shared" ca="1" si="655"/>
        <v>A770</v>
      </c>
      <c r="BV350" s="52" t="str">
        <f t="shared" ca="1" si="656"/>
        <v>A772</v>
      </c>
      <c r="BW350" s="84">
        <f ca="1">VLOOKUP($BK$6,INDIRECT($BT350):$BP$861,2,FALSE)</f>
        <v>764</v>
      </c>
      <c r="BX350" s="79" t="str">
        <f t="shared" ca="1" si="635"/>
        <v>6 Tone Symmetrical</v>
      </c>
      <c r="BY350" s="78" t="str">
        <f t="shared" ca="1" si="636"/>
        <v>Bb</v>
      </c>
      <c r="BZ350" s="78" t="str">
        <f t="shared" ca="1" si="637"/>
        <v>Bb</v>
      </c>
      <c r="CA350" s="78" t="str">
        <f t="shared" ca="1" si="638"/>
        <v>B</v>
      </c>
      <c r="CB350" s="78" t="str">
        <f t="shared" ca="1" si="639"/>
        <v>D</v>
      </c>
      <c r="CC350" s="78" t="str">
        <f t="shared" ca="1" si="640"/>
        <v>Eb</v>
      </c>
      <c r="CD350" s="78" t="str">
        <f t="shared" ca="1" si="641"/>
        <v>Gb</v>
      </c>
      <c r="CE350" s="78" t="str">
        <f t="shared" ca="1" si="642"/>
        <v>G</v>
      </c>
      <c r="CF350" s="78" t="str">
        <f t="shared" ca="1" si="643"/>
        <v/>
      </c>
      <c r="CG350" s="78" t="str">
        <f t="shared" ca="1" si="644"/>
        <v/>
      </c>
      <c r="CH350" s="79" t="str">
        <f t="shared" ca="1" si="645"/>
        <v>Bb aug</v>
      </c>
      <c r="CI350" s="79" t="str">
        <f t="shared" ca="1" si="646"/>
        <v>B aug</v>
      </c>
      <c r="CJ350" s="79" t="str">
        <f t="shared" ca="1" si="647"/>
        <v>D aug</v>
      </c>
      <c r="CK350" s="79" t="str">
        <f t="shared" ca="1" si="648"/>
        <v>Eb aug</v>
      </c>
      <c r="CL350" s="79" t="str">
        <f t="shared" ca="1" si="649"/>
        <v>Gb aug</v>
      </c>
      <c r="CM350" s="79" t="str">
        <f t="shared" ca="1" si="650"/>
        <v>G aug</v>
      </c>
      <c r="CN350" s="79" t="str">
        <f t="shared" ca="1" si="651"/>
        <v/>
      </c>
      <c r="CO350" s="79" t="str">
        <f t="shared" ca="1" si="652"/>
        <v/>
      </c>
      <c r="CP350" s="80">
        <f t="shared" ca="1" si="653"/>
        <v>33.333333333333329</v>
      </c>
      <c r="CQ350" s="78">
        <f t="shared" ca="1" si="654"/>
        <v>7</v>
      </c>
      <c r="DA350" s="81" t="e">
        <f t="shared" ca="1" si="695"/>
        <v>#N/A</v>
      </c>
      <c r="DB350" s="82" t="e">
        <f t="shared" ca="1" si="696"/>
        <v>#N/A</v>
      </c>
      <c r="DC350" s="83" t="e">
        <f t="shared" ca="1" si="697"/>
        <v>#N/A</v>
      </c>
      <c r="DD350" s="52" t="e">
        <f t="shared" ca="1" si="693"/>
        <v>#N/A</v>
      </c>
      <c r="DF350" s="52" t="e">
        <f t="shared" ca="1" si="694"/>
        <v>#N/A</v>
      </c>
      <c r="DG350" s="84" t="e">
        <f ca="1">VLOOKUP($BK$6,INDIRECT($BT387):$BP$861,2,FALSE)</f>
        <v>#N/A</v>
      </c>
      <c r="DH350" s="79" t="e">
        <f t="shared" ca="1" si="672"/>
        <v>#N/A</v>
      </c>
      <c r="DI350" s="78" t="e">
        <f t="shared" ca="1" si="673"/>
        <v>#N/A</v>
      </c>
      <c r="DJ350" s="78" t="e">
        <f t="shared" ca="1" si="674"/>
        <v>#N/A</v>
      </c>
      <c r="DK350" s="78" t="e">
        <f t="shared" ca="1" si="675"/>
        <v>#N/A</v>
      </c>
      <c r="DL350" s="78" t="e">
        <f t="shared" ca="1" si="676"/>
        <v>#N/A</v>
      </c>
      <c r="DM350" s="78" t="e">
        <f t="shared" ca="1" si="677"/>
        <v>#N/A</v>
      </c>
      <c r="DN350" s="78" t="e">
        <f t="shared" ca="1" si="678"/>
        <v>#N/A</v>
      </c>
      <c r="DO350" s="78" t="e">
        <f t="shared" ca="1" si="679"/>
        <v>#N/A</v>
      </c>
      <c r="DP350" s="78" t="e">
        <f t="shared" ca="1" si="680"/>
        <v>#N/A</v>
      </c>
      <c r="DQ350" s="78" t="e">
        <f t="shared" ca="1" si="681"/>
        <v>#N/A</v>
      </c>
      <c r="DR350" s="79" t="e">
        <f t="shared" ca="1" si="682"/>
        <v>#N/A</v>
      </c>
      <c r="DS350" s="79" t="e">
        <f t="shared" ca="1" si="683"/>
        <v>#N/A</v>
      </c>
      <c r="DT350" s="79" t="e">
        <f t="shared" ca="1" si="684"/>
        <v>#N/A</v>
      </c>
      <c r="DU350" s="79" t="e">
        <f t="shared" ca="1" si="685"/>
        <v>#N/A</v>
      </c>
      <c r="DV350" s="79" t="e">
        <f t="shared" ca="1" si="686"/>
        <v>#N/A</v>
      </c>
      <c r="DW350" s="79" t="e">
        <f t="shared" ca="1" si="687"/>
        <v>#N/A</v>
      </c>
      <c r="DX350" s="79" t="e">
        <f t="shared" ca="1" si="688"/>
        <v>#N/A</v>
      </c>
      <c r="DY350" s="79" t="e">
        <f t="shared" ca="1" si="689"/>
        <v>#N/A</v>
      </c>
      <c r="DZ350" s="80" t="e">
        <f t="shared" ca="1" si="690"/>
        <v>#N/A</v>
      </c>
      <c r="EA350" s="78" t="e">
        <f t="shared" ca="1" si="691"/>
        <v>#N/A</v>
      </c>
    </row>
    <row r="351" spans="1:131" ht="16.2" thickBot="1" x14ac:dyDescent="0.35">
      <c r="A351" s="289" t="str">
        <f t="shared" ca="1" si="661"/>
        <v/>
      </c>
      <c r="B351" s="312">
        <f t="shared" si="665"/>
        <v>343</v>
      </c>
      <c r="C351" s="313" t="s">
        <v>50</v>
      </c>
      <c r="D351" s="312" t="s">
        <v>74</v>
      </c>
      <c r="E351" s="312">
        <v>6</v>
      </c>
      <c r="F351" s="314">
        <v>2</v>
      </c>
      <c r="G351" s="314">
        <v>2</v>
      </c>
      <c r="H351" s="314">
        <v>2</v>
      </c>
      <c r="I351" s="314">
        <v>2</v>
      </c>
      <c r="J351" s="314">
        <v>2</v>
      </c>
      <c r="K351" s="314">
        <v>2</v>
      </c>
      <c r="L351" s="314"/>
      <c r="M351" s="314"/>
      <c r="N351" s="314">
        <f>SUM($F351:G351)</f>
        <v>4</v>
      </c>
      <c r="O351" s="314">
        <f>SUM($F351:H351)</f>
        <v>6</v>
      </c>
      <c r="P351" s="314">
        <f>SUM($F351:I351)</f>
        <v>8</v>
      </c>
      <c r="Q351" s="314">
        <f>SUM($F351:J351)</f>
        <v>10</v>
      </c>
      <c r="R351" s="314">
        <f>SUM($F351:K351)</f>
        <v>12</v>
      </c>
      <c r="S351" s="314"/>
      <c r="T351" s="314"/>
      <c r="U351" s="313"/>
      <c r="V351" s="312" t="str">
        <f t="shared" si="604"/>
        <v>E</v>
      </c>
      <c r="W351" s="312" t="str">
        <f t="shared" ca="1" si="605"/>
        <v>Gb</v>
      </c>
      <c r="X351" s="312" t="str">
        <f t="shared" ca="1" si="666"/>
        <v>Ab</v>
      </c>
      <c r="Y351" s="312" t="str">
        <f t="shared" ca="1" si="667"/>
        <v>Bb</v>
      </c>
      <c r="Z351" s="312" t="str">
        <f t="shared" ca="1" si="668"/>
        <v>C</v>
      </c>
      <c r="AA351" s="312" t="str">
        <f t="shared" ca="1" si="669"/>
        <v>D</v>
      </c>
      <c r="AB351" s="312"/>
      <c r="AC351" s="312"/>
      <c r="AD351" s="313">
        <f t="shared" si="612"/>
        <v>69</v>
      </c>
      <c r="AE351" s="313">
        <f t="shared" ca="1" si="662"/>
        <v>169</v>
      </c>
      <c r="AF351" s="313">
        <f t="shared" ca="1" si="663"/>
        <v>163</v>
      </c>
      <c r="AG351" s="313">
        <f t="shared" ca="1" si="597"/>
        <v>164</v>
      </c>
      <c r="AH351" s="313">
        <f t="shared" ca="1" si="598"/>
        <v>67</v>
      </c>
      <c r="AI351" s="313">
        <f t="shared" ca="1" si="599"/>
        <v>68</v>
      </c>
      <c r="AJ351" s="313"/>
      <c r="AK351" s="313"/>
      <c r="AL351" s="294" t="str">
        <f t="shared" ref="AL351:AQ351" si="698">_xlfn.CONCAT(V351," aug")</f>
        <v>E aug</v>
      </c>
      <c r="AM351" s="294" t="str">
        <f t="shared" ca="1" si="698"/>
        <v>Gb aug</v>
      </c>
      <c r="AN351" s="294" t="str">
        <f t="shared" ca="1" si="698"/>
        <v>Ab aug</v>
      </c>
      <c r="AO351" s="294" t="str">
        <f t="shared" ca="1" si="698"/>
        <v>Bb aug</v>
      </c>
      <c r="AP351" s="294" t="str">
        <f t="shared" ca="1" si="698"/>
        <v>C aug</v>
      </c>
      <c r="AQ351" s="294" t="str">
        <f t="shared" ca="1" si="698"/>
        <v>D aug</v>
      </c>
      <c r="AR351" s="294"/>
      <c r="AS351" s="294"/>
      <c r="AT351" s="294" t="str">
        <f t="shared" ca="1" si="671"/>
        <v/>
      </c>
      <c r="AU351" s="294" t="str">
        <f t="shared" ca="1" si="670"/>
        <v/>
      </c>
      <c r="AV351" s="294" t="str">
        <f t="shared" ca="1" si="670"/>
        <v/>
      </c>
      <c r="AW351" s="294" t="str">
        <f t="shared" ca="1" si="670"/>
        <v/>
      </c>
      <c r="AX351" s="294" t="str">
        <f t="shared" ca="1" si="670"/>
        <v/>
      </c>
      <c r="AY351" s="294" t="str">
        <f t="shared" ca="1" si="670"/>
        <v/>
      </c>
      <c r="AZ351" s="294" t="str">
        <f t="shared" ca="1" si="670"/>
        <v/>
      </c>
      <c r="BA351" s="294" t="str">
        <f t="shared" ca="1" si="670"/>
        <v/>
      </c>
      <c r="BB351" s="294" t="str">
        <f t="shared" ca="1" si="670"/>
        <v/>
      </c>
      <c r="BC351" s="294" t="str">
        <f t="shared" ca="1" si="670"/>
        <v/>
      </c>
      <c r="BD351" s="294" t="str">
        <f t="shared" ca="1" si="670"/>
        <v/>
      </c>
      <c r="BE351" s="294" t="str">
        <f t="shared" ca="1" si="670"/>
        <v/>
      </c>
      <c r="BF351" s="289">
        <f t="shared" ca="1" si="613"/>
        <v>0</v>
      </c>
      <c r="BG351" s="302">
        <f t="shared" ca="1" si="614"/>
        <v>0</v>
      </c>
      <c r="BH351" s="289" t="str">
        <f t="shared" ca="1" si="615"/>
        <v/>
      </c>
      <c r="BI351" s="289" t="str">
        <f t="shared" ca="1" si="616"/>
        <v/>
      </c>
      <c r="BJ351" s="289" t="str">
        <f t="shared" ca="1" si="617"/>
        <v/>
      </c>
      <c r="BK351" s="289" t="str">
        <f t="shared" ca="1" si="618"/>
        <v/>
      </c>
      <c r="BL351" s="289" t="str">
        <f t="shared" ca="1" si="619"/>
        <v/>
      </c>
      <c r="BM351" s="289" t="str">
        <f t="shared" ca="1" si="620"/>
        <v/>
      </c>
      <c r="BN351" s="289" t="str">
        <f t="shared" ca="1" si="621"/>
        <v/>
      </c>
      <c r="BO351" s="289" t="str">
        <f t="shared" ca="1" si="622"/>
        <v/>
      </c>
      <c r="BP351" s="275"/>
      <c r="BQ351" s="83">
        <f t="shared" ca="1" si="657"/>
        <v>7</v>
      </c>
      <c r="BR351" s="82">
        <f t="shared" ca="1" si="658"/>
        <v>99</v>
      </c>
      <c r="BS351" s="83">
        <f t="shared" ca="1" si="659"/>
        <v>764</v>
      </c>
      <c r="BT351" s="52" t="str">
        <f t="shared" ca="1" si="655"/>
        <v>A773</v>
      </c>
      <c r="BV351" s="52" t="str">
        <f t="shared" ca="1" si="656"/>
        <v>A779</v>
      </c>
      <c r="BW351" s="84">
        <f ca="1">VLOOKUP($BK$6,INDIRECT($BT351):$BP$861,2,FALSE)</f>
        <v>771</v>
      </c>
      <c r="BX351" s="79" t="str">
        <f t="shared" ca="1" si="635"/>
        <v>Turkish</v>
      </c>
      <c r="BY351" s="78" t="str">
        <f t="shared" ca="1" si="636"/>
        <v>Bb</v>
      </c>
      <c r="BZ351" s="78" t="str">
        <f t="shared" ca="1" si="637"/>
        <v>Bb</v>
      </c>
      <c r="CA351" s="78" t="str">
        <f t="shared" ca="1" si="638"/>
        <v>B</v>
      </c>
      <c r="CB351" s="78" t="str">
        <f t="shared" ca="1" si="639"/>
        <v>Db</v>
      </c>
      <c r="CC351" s="78" t="str">
        <f t="shared" ca="1" si="640"/>
        <v>Eb</v>
      </c>
      <c r="CD351" s="78" t="str">
        <f t="shared" ca="1" si="641"/>
        <v>G</v>
      </c>
      <c r="CE351" s="78" t="str">
        <f t="shared" ca="1" si="642"/>
        <v>A</v>
      </c>
      <c r="CF351" s="78" t="str">
        <f t="shared" ca="1" si="643"/>
        <v/>
      </c>
      <c r="CG351" s="78" t="str">
        <f t="shared" ca="1" si="644"/>
        <v/>
      </c>
      <c r="CH351" s="79" t="str">
        <f t="shared" ca="1" si="645"/>
        <v>Bb6 -or- *G min</v>
      </c>
      <c r="CI351" s="79" t="str">
        <f t="shared" ca="1" si="646"/>
        <v>B7</v>
      </c>
      <c r="CJ351" s="79" t="str">
        <f t="shared" ca="1" si="647"/>
        <v>*G dim</v>
      </c>
      <c r="CK351" s="79" t="str">
        <f t="shared" ca="1" si="648"/>
        <v>*B7</v>
      </c>
      <c r="CL351" s="79" t="str">
        <f t="shared" ca="1" si="649"/>
        <v>G dim</v>
      </c>
      <c r="CM351" s="79" t="str">
        <f t="shared" ca="1" si="650"/>
        <v>A alt b -or- *B7</v>
      </c>
      <c r="CN351" s="79" t="str">
        <f t="shared" ca="1" si="651"/>
        <v/>
      </c>
      <c r="CO351" s="79" t="str">
        <f t="shared" ca="1" si="652"/>
        <v/>
      </c>
      <c r="CP351" s="80">
        <f t="shared" ca="1" si="653"/>
        <v>40</v>
      </c>
      <c r="CQ351" s="78">
        <f t="shared" ca="1" si="654"/>
        <v>7</v>
      </c>
      <c r="DA351" s="81" t="e">
        <f t="shared" ca="1" si="695"/>
        <v>#N/A</v>
      </c>
      <c r="DB351" s="82" t="e">
        <f t="shared" ca="1" si="696"/>
        <v>#N/A</v>
      </c>
      <c r="DC351" s="83" t="e">
        <f t="shared" ca="1" si="697"/>
        <v>#N/A</v>
      </c>
      <c r="DD351" s="52" t="e">
        <f t="shared" ca="1" si="693"/>
        <v>#N/A</v>
      </c>
      <c r="DF351" s="52" t="e">
        <f t="shared" ca="1" si="694"/>
        <v>#N/A</v>
      </c>
      <c r="DG351" s="84" t="e">
        <f ca="1">VLOOKUP($BK$6,INDIRECT($BT388):$BP$861,2,FALSE)</f>
        <v>#N/A</v>
      </c>
      <c r="DH351" s="79" t="e">
        <f t="shared" ca="1" si="672"/>
        <v>#N/A</v>
      </c>
      <c r="DI351" s="78" t="e">
        <f t="shared" ca="1" si="673"/>
        <v>#N/A</v>
      </c>
      <c r="DJ351" s="78" t="e">
        <f t="shared" ca="1" si="674"/>
        <v>#N/A</v>
      </c>
      <c r="DK351" s="78" t="e">
        <f t="shared" ca="1" si="675"/>
        <v>#N/A</v>
      </c>
      <c r="DL351" s="78" t="e">
        <f t="shared" ca="1" si="676"/>
        <v>#N/A</v>
      </c>
      <c r="DM351" s="78" t="e">
        <f t="shared" ca="1" si="677"/>
        <v>#N/A</v>
      </c>
      <c r="DN351" s="78" t="e">
        <f t="shared" ca="1" si="678"/>
        <v>#N/A</v>
      </c>
      <c r="DO351" s="78" t="e">
        <f t="shared" ca="1" si="679"/>
        <v>#N/A</v>
      </c>
      <c r="DP351" s="78" t="e">
        <f t="shared" ca="1" si="680"/>
        <v>#N/A</v>
      </c>
      <c r="DQ351" s="78" t="e">
        <f t="shared" ca="1" si="681"/>
        <v>#N/A</v>
      </c>
      <c r="DR351" s="79" t="e">
        <f t="shared" ca="1" si="682"/>
        <v>#N/A</v>
      </c>
      <c r="DS351" s="79" t="e">
        <f t="shared" ca="1" si="683"/>
        <v>#N/A</v>
      </c>
      <c r="DT351" s="79" t="e">
        <f t="shared" ca="1" si="684"/>
        <v>#N/A</v>
      </c>
      <c r="DU351" s="79" t="e">
        <f t="shared" ca="1" si="685"/>
        <v>#N/A</v>
      </c>
      <c r="DV351" s="79" t="e">
        <f t="shared" ca="1" si="686"/>
        <v>#N/A</v>
      </c>
      <c r="DW351" s="79" t="e">
        <f t="shared" ca="1" si="687"/>
        <v>#N/A</v>
      </c>
      <c r="DX351" s="79" t="e">
        <f t="shared" ca="1" si="688"/>
        <v>#N/A</v>
      </c>
      <c r="DY351" s="79" t="e">
        <f t="shared" ca="1" si="689"/>
        <v>#N/A</v>
      </c>
      <c r="DZ351" s="80" t="e">
        <f t="shared" ca="1" si="690"/>
        <v>#N/A</v>
      </c>
      <c r="EA351" s="78" t="e">
        <f t="shared" ca="1" si="691"/>
        <v>#N/A</v>
      </c>
    </row>
    <row r="352" spans="1:131" ht="16.2" thickBot="1" x14ac:dyDescent="0.35">
      <c r="A352" s="289">
        <f t="shared" ca="1" si="661"/>
        <v>5</v>
      </c>
      <c r="B352" s="312">
        <f t="shared" si="665"/>
        <v>344</v>
      </c>
      <c r="C352" s="313" t="s">
        <v>57</v>
      </c>
      <c r="D352" s="312" t="s">
        <v>74</v>
      </c>
      <c r="E352" s="312">
        <v>5</v>
      </c>
      <c r="F352" s="312">
        <v>1</v>
      </c>
      <c r="G352" s="312">
        <v>2</v>
      </c>
      <c r="H352" s="312">
        <v>2</v>
      </c>
      <c r="I352" s="312">
        <v>3</v>
      </c>
      <c r="J352" s="312">
        <v>3</v>
      </c>
      <c r="K352" s="312">
        <v>1</v>
      </c>
      <c r="L352" s="312"/>
      <c r="M352" s="312"/>
      <c r="N352" s="314">
        <f>SUM($F352:G352)</f>
        <v>3</v>
      </c>
      <c r="O352" s="314">
        <f>SUM($F352:H352)</f>
        <v>5</v>
      </c>
      <c r="P352" s="314">
        <f>SUM($F352:I352)</f>
        <v>8</v>
      </c>
      <c r="Q352" s="314">
        <f>SUM($F352:J352)</f>
        <v>11</v>
      </c>
      <c r="R352" s="314">
        <f>SUM($F352:K352)</f>
        <v>12</v>
      </c>
      <c r="S352" s="314"/>
      <c r="T352" s="314"/>
      <c r="U352" s="313"/>
      <c r="V352" s="312" t="str">
        <f t="shared" si="604"/>
        <v>E</v>
      </c>
      <c r="W352" s="312" t="str">
        <f t="shared" ca="1" si="605"/>
        <v>F</v>
      </c>
      <c r="X352" s="312" t="str">
        <f t="shared" ca="1" si="666"/>
        <v>G</v>
      </c>
      <c r="Y352" s="312" t="str">
        <f t="shared" ca="1" si="667"/>
        <v>A</v>
      </c>
      <c r="Z352" s="312" t="str">
        <f t="shared" ca="1" si="668"/>
        <v>C</v>
      </c>
      <c r="AA352" s="312" t="str">
        <f t="shared" ca="1" si="669"/>
        <v>Eb</v>
      </c>
      <c r="AB352" s="312"/>
      <c r="AC352" s="312"/>
      <c r="AD352" s="313">
        <f t="shared" si="612"/>
        <v>69</v>
      </c>
      <c r="AE352" s="313">
        <f t="shared" ca="1" si="662"/>
        <v>70</v>
      </c>
      <c r="AF352" s="313">
        <f t="shared" ca="1" si="663"/>
        <v>71</v>
      </c>
      <c r="AG352" s="313">
        <f t="shared" ca="1" si="597"/>
        <v>65</v>
      </c>
      <c r="AH352" s="313">
        <f t="shared" ca="1" si="598"/>
        <v>67</v>
      </c>
      <c r="AI352" s="313">
        <f t="shared" ca="1" si="599"/>
        <v>167</v>
      </c>
      <c r="AJ352" s="313"/>
      <c r="AK352" s="313"/>
      <c r="AL352" s="301" t="str">
        <f ca="1">_xlfn.CONCAT("*",Z352," maj")</f>
        <v>*C maj</v>
      </c>
      <c r="AM352" s="294" t="str">
        <f ca="1">_xlfn.CONCAT(W352,"7")</f>
        <v>F7</v>
      </c>
      <c r="AN352" s="301" t="str">
        <f ca="1">_xlfn.CONCAT("*",Z352," maj")</f>
        <v>*C maj</v>
      </c>
      <c r="AO352" s="301" t="str">
        <f ca="1">_xlfn.CONCAT("*",W352,"7")</f>
        <v>*F7</v>
      </c>
      <c r="AP352" s="294" t="str">
        <f ca="1">_xlfn.CONCAT(Z352," maj")</f>
        <v>C maj</v>
      </c>
      <c r="AQ352" s="301" t="str">
        <f ca="1">_xlfn.CONCAT(AA352," alt b -or- *",W352,"7")</f>
        <v>Eb alt b -or- *F7</v>
      </c>
      <c r="AR352" s="294"/>
      <c r="AS352" s="294"/>
      <c r="AT352" s="294" t="str">
        <f t="shared" ca="1" si="671"/>
        <v/>
      </c>
      <c r="AU352" s="294" t="str">
        <f t="shared" ca="1" si="670"/>
        <v/>
      </c>
      <c r="AV352" s="294" t="str">
        <f t="shared" ca="1" si="670"/>
        <v/>
      </c>
      <c r="AW352" s="294">
        <f t="shared" ca="1" si="670"/>
        <v>1</v>
      </c>
      <c r="AX352" s="294" t="str">
        <f t="shared" ca="1" si="670"/>
        <v/>
      </c>
      <c r="AY352" s="294">
        <f t="shared" ca="1" si="670"/>
        <v>1</v>
      </c>
      <c r="AZ352" s="294" t="str">
        <f t="shared" ca="1" si="670"/>
        <v/>
      </c>
      <c r="BA352" s="294">
        <f t="shared" ca="1" si="670"/>
        <v>1</v>
      </c>
      <c r="BB352" s="294" t="str">
        <f t="shared" ca="1" si="670"/>
        <v/>
      </c>
      <c r="BC352" s="294" t="str">
        <f t="shared" ca="1" si="670"/>
        <v/>
      </c>
      <c r="BD352" s="294" t="str">
        <f t="shared" ca="1" si="670"/>
        <v/>
      </c>
      <c r="BE352" s="294" t="str">
        <f t="shared" ca="1" si="670"/>
        <v/>
      </c>
      <c r="BF352" s="289">
        <f t="shared" ca="1" si="613"/>
        <v>3</v>
      </c>
      <c r="BG352" s="302">
        <f t="shared" ca="1" si="614"/>
        <v>60</v>
      </c>
      <c r="BH352" s="289">
        <f t="shared" ca="1" si="615"/>
        <v>5</v>
      </c>
      <c r="BI352" s="289" t="str">
        <f t="shared" ca="1" si="616"/>
        <v/>
      </c>
      <c r="BJ352" s="289" t="str">
        <f t="shared" ca="1" si="617"/>
        <v/>
      </c>
      <c r="BK352" s="289" t="str">
        <f t="shared" ca="1" si="618"/>
        <v/>
      </c>
      <c r="BL352" s="289" t="str">
        <f t="shared" ca="1" si="619"/>
        <v/>
      </c>
      <c r="BM352" s="289">
        <f t="shared" ca="1" si="620"/>
        <v>1</v>
      </c>
      <c r="BN352" s="289" t="str">
        <f t="shared" ca="1" si="621"/>
        <v/>
      </c>
      <c r="BO352" s="289" t="str">
        <f t="shared" ca="1" si="622"/>
        <v/>
      </c>
      <c r="BP352" s="275"/>
      <c r="BQ352" s="83">
        <f t="shared" ca="1" si="657"/>
        <v>7</v>
      </c>
      <c r="BR352" s="82">
        <f t="shared" ca="1" si="658"/>
        <v>100</v>
      </c>
      <c r="BS352" s="83">
        <f t="shared" ca="1" si="659"/>
        <v>771</v>
      </c>
      <c r="BT352" s="52" t="str">
        <f t="shared" ca="1" si="655"/>
        <v>A780</v>
      </c>
      <c r="BV352" s="52" t="str">
        <f t="shared" ca="1" si="656"/>
        <v>A780</v>
      </c>
      <c r="BW352" s="84">
        <f ca="1">VLOOKUP($BK$6,INDIRECT($BT352):$BP$861,2,FALSE)</f>
        <v>772</v>
      </c>
      <c r="BX352" s="79" t="str">
        <f t="shared" ca="1" si="635"/>
        <v>Major Pentatonic</v>
      </c>
      <c r="BY352" s="78" t="str">
        <f t="shared" ca="1" si="636"/>
        <v>Bb</v>
      </c>
      <c r="BZ352" s="78" t="str">
        <f t="shared" ca="1" si="637"/>
        <v>Bb</v>
      </c>
      <c r="CA352" s="78" t="str">
        <f t="shared" ca="1" si="638"/>
        <v>Db</v>
      </c>
      <c r="CB352" s="78" t="str">
        <f t="shared" ca="1" si="639"/>
        <v>Eb</v>
      </c>
      <c r="CC352" s="78" t="str">
        <f t="shared" ca="1" si="640"/>
        <v>F</v>
      </c>
      <c r="CD352" s="78" t="str">
        <f t="shared" ca="1" si="641"/>
        <v>Ab</v>
      </c>
      <c r="CE352" s="78" t="str">
        <f t="shared" ca="1" si="642"/>
        <v/>
      </c>
      <c r="CF352" s="78" t="str">
        <f t="shared" ca="1" si="643"/>
        <v/>
      </c>
      <c r="CG352" s="78" t="str">
        <f t="shared" ca="1" si="644"/>
        <v/>
      </c>
      <c r="CH352" s="79" t="str">
        <f t="shared" ca="1" si="645"/>
        <v>Bb sus4/7  -or- *Eb sus4 -or- *Ab sus2</v>
      </c>
      <c r="CI352" s="79" t="str">
        <f t="shared" ca="1" si="646"/>
        <v>*Bb min</v>
      </c>
      <c r="CJ352" s="79" t="str">
        <f t="shared" ca="1" si="647"/>
        <v>Eb sus4/7  -or- * sus4</v>
      </c>
      <c r="CK352" s="79" t="str">
        <f t="shared" ca="1" si="648"/>
        <v>F sus4/7  -or- *Bb sus4</v>
      </c>
      <c r="CL352" s="79" t="str">
        <f t="shared" ca="1" si="649"/>
        <v>*Db maj</v>
      </c>
      <c r="CM352" s="79" t="str">
        <f t="shared" ca="1" si="650"/>
        <v/>
      </c>
      <c r="CN352" s="79" t="str">
        <f t="shared" ca="1" si="651"/>
        <v/>
      </c>
      <c r="CO352" s="79" t="str">
        <f t="shared" ca="1" si="652"/>
        <v/>
      </c>
      <c r="CP352" s="80">
        <f t="shared" ca="1" si="653"/>
        <v>40</v>
      </c>
      <c r="CQ352" s="78">
        <f t="shared" ca="1" si="654"/>
        <v>7</v>
      </c>
      <c r="DA352" s="81" t="e">
        <f t="shared" ca="1" si="695"/>
        <v>#N/A</v>
      </c>
      <c r="DB352" s="82" t="e">
        <f t="shared" ca="1" si="696"/>
        <v>#N/A</v>
      </c>
      <c r="DC352" s="83" t="e">
        <f t="shared" ca="1" si="697"/>
        <v>#N/A</v>
      </c>
      <c r="DD352" s="52" t="e">
        <f t="shared" ca="1" si="693"/>
        <v>#N/A</v>
      </c>
      <c r="DF352" s="52" t="e">
        <f t="shared" ca="1" si="694"/>
        <v>#N/A</v>
      </c>
      <c r="DG352" s="84" t="e">
        <f ca="1">VLOOKUP($BK$6,INDIRECT($BT389):$BP$861,2,FALSE)</f>
        <v>#N/A</v>
      </c>
      <c r="DH352" s="79" t="e">
        <f t="shared" ca="1" si="672"/>
        <v>#N/A</v>
      </c>
      <c r="DI352" s="78" t="e">
        <f t="shared" ca="1" si="673"/>
        <v>#N/A</v>
      </c>
      <c r="DJ352" s="78" t="e">
        <f t="shared" ca="1" si="674"/>
        <v>#N/A</v>
      </c>
      <c r="DK352" s="78" t="e">
        <f t="shared" ca="1" si="675"/>
        <v>#N/A</v>
      </c>
      <c r="DL352" s="78" t="e">
        <f t="shared" ca="1" si="676"/>
        <v>#N/A</v>
      </c>
      <c r="DM352" s="78" t="e">
        <f t="shared" ca="1" si="677"/>
        <v>#N/A</v>
      </c>
      <c r="DN352" s="78" t="e">
        <f t="shared" ca="1" si="678"/>
        <v>#N/A</v>
      </c>
      <c r="DO352" s="78" t="e">
        <f t="shared" ca="1" si="679"/>
        <v>#N/A</v>
      </c>
      <c r="DP352" s="78" t="e">
        <f t="shared" ca="1" si="680"/>
        <v>#N/A</v>
      </c>
      <c r="DQ352" s="78" t="e">
        <f t="shared" ca="1" si="681"/>
        <v>#N/A</v>
      </c>
      <c r="DR352" s="79" t="e">
        <f t="shared" ca="1" si="682"/>
        <v>#N/A</v>
      </c>
      <c r="DS352" s="79" t="e">
        <f t="shared" ca="1" si="683"/>
        <v>#N/A</v>
      </c>
      <c r="DT352" s="79" t="e">
        <f t="shared" ca="1" si="684"/>
        <v>#N/A</v>
      </c>
      <c r="DU352" s="79" t="e">
        <f t="shared" ca="1" si="685"/>
        <v>#N/A</v>
      </c>
      <c r="DV352" s="79" t="e">
        <f t="shared" ca="1" si="686"/>
        <v>#N/A</v>
      </c>
      <c r="DW352" s="79" t="e">
        <f t="shared" ca="1" si="687"/>
        <v>#N/A</v>
      </c>
      <c r="DX352" s="79" t="e">
        <f t="shared" ca="1" si="688"/>
        <v>#N/A</v>
      </c>
      <c r="DY352" s="79" t="e">
        <f t="shared" ca="1" si="689"/>
        <v>#N/A</v>
      </c>
      <c r="DZ352" s="80" t="e">
        <f t="shared" ca="1" si="690"/>
        <v>#N/A</v>
      </c>
      <c r="EA352" s="78" t="e">
        <f t="shared" ca="1" si="691"/>
        <v>#N/A</v>
      </c>
    </row>
    <row r="353" spans="1:131" ht="16.2" thickBot="1" x14ac:dyDescent="0.35">
      <c r="A353" s="289">
        <f t="shared" ca="1" si="661"/>
        <v>5</v>
      </c>
      <c r="B353" s="312">
        <f t="shared" si="665"/>
        <v>345</v>
      </c>
      <c r="C353" s="313" t="s">
        <v>58</v>
      </c>
      <c r="D353" s="312" t="s">
        <v>74</v>
      </c>
      <c r="E353" s="312">
        <v>5</v>
      </c>
      <c r="F353" s="312">
        <v>1</v>
      </c>
      <c r="G353" s="312">
        <v>2</v>
      </c>
      <c r="H353" s="312">
        <v>2</v>
      </c>
      <c r="I353" s="312">
        <v>4</v>
      </c>
      <c r="J353" s="312">
        <v>2</v>
      </c>
      <c r="K353" s="312">
        <v>1</v>
      </c>
      <c r="L353" s="312"/>
      <c r="M353" s="312"/>
      <c r="N353" s="314">
        <f>SUM($F353:G353)</f>
        <v>3</v>
      </c>
      <c r="O353" s="314">
        <f>SUM($F353:H353)</f>
        <v>5</v>
      </c>
      <c r="P353" s="314">
        <f>SUM($F353:I353)</f>
        <v>9</v>
      </c>
      <c r="Q353" s="314">
        <f>SUM($F353:J353)</f>
        <v>11</v>
      </c>
      <c r="R353" s="314">
        <f>SUM($F353:K353)</f>
        <v>12</v>
      </c>
      <c r="S353" s="314"/>
      <c r="T353" s="314"/>
      <c r="U353" s="313"/>
      <c r="V353" s="312" t="str">
        <f t="shared" si="604"/>
        <v>E</v>
      </c>
      <c r="W353" s="312" t="str">
        <f t="shared" ca="1" si="605"/>
        <v>F</v>
      </c>
      <c r="X353" s="312" t="str">
        <f t="shared" ca="1" si="666"/>
        <v>G</v>
      </c>
      <c r="Y353" s="312" t="str">
        <f t="shared" ca="1" si="667"/>
        <v>A</v>
      </c>
      <c r="Z353" s="312" t="str">
        <f t="shared" ca="1" si="668"/>
        <v>Db</v>
      </c>
      <c r="AA353" s="312" t="str">
        <f t="shared" ca="1" si="669"/>
        <v>Eb</v>
      </c>
      <c r="AB353" s="312"/>
      <c r="AC353" s="312"/>
      <c r="AD353" s="313">
        <f t="shared" si="612"/>
        <v>69</v>
      </c>
      <c r="AE353" s="313">
        <f t="shared" ca="1" si="662"/>
        <v>70</v>
      </c>
      <c r="AF353" s="313">
        <f t="shared" ca="1" si="663"/>
        <v>71</v>
      </c>
      <c r="AG353" s="313">
        <f t="shared" ca="1" si="597"/>
        <v>65</v>
      </c>
      <c r="AH353" s="313">
        <f t="shared" ca="1" si="598"/>
        <v>166</v>
      </c>
      <c r="AI353" s="313">
        <f t="shared" ca="1" si="599"/>
        <v>167</v>
      </c>
      <c r="AJ353" s="313"/>
      <c r="AK353" s="313"/>
      <c r="AL353" s="301" t="str">
        <f ca="1">_xlfn.CONCAT(V353,"6 -or- *",Z353," min")</f>
        <v>E6 -or- *Db min</v>
      </c>
      <c r="AM353" s="294" t="str">
        <f ca="1">_xlfn.CONCAT(W353,"7")</f>
        <v>F7</v>
      </c>
      <c r="AN353" s="301" t="str">
        <f ca="1">_xlfn.CONCAT("*",Z353," dim")</f>
        <v>*Db dim</v>
      </c>
      <c r="AO353" s="301" t="str">
        <f ca="1">_xlfn.CONCAT("*",W353,"7")</f>
        <v>*F7</v>
      </c>
      <c r="AP353" s="294" t="str">
        <f ca="1">_xlfn.CONCAT(Z353," dim")</f>
        <v>Db dim</v>
      </c>
      <c r="AQ353" s="301" t="str">
        <f ca="1">_xlfn.CONCAT(AA353," alt b -or- *",W353,"7")</f>
        <v>Eb alt b -or- *F7</v>
      </c>
      <c r="AR353" s="294"/>
      <c r="AS353" s="294"/>
      <c r="AT353" s="294" t="str">
        <f t="shared" ca="1" si="671"/>
        <v/>
      </c>
      <c r="AU353" s="294" t="str">
        <f t="shared" ca="1" si="670"/>
        <v/>
      </c>
      <c r="AV353" s="294" t="str">
        <f t="shared" ca="1" si="670"/>
        <v/>
      </c>
      <c r="AW353" s="294">
        <f t="shared" ca="1" si="670"/>
        <v>1</v>
      </c>
      <c r="AX353" s="294" t="str">
        <f t="shared" ca="1" si="670"/>
        <v/>
      </c>
      <c r="AY353" s="294">
        <f t="shared" ca="1" si="670"/>
        <v>1</v>
      </c>
      <c r="AZ353" s="294" t="str">
        <f t="shared" ca="1" si="670"/>
        <v/>
      </c>
      <c r="BA353" s="294">
        <f t="shared" ca="1" si="670"/>
        <v>1</v>
      </c>
      <c r="BB353" s="294" t="str">
        <f t="shared" ca="1" si="670"/>
        <v/>
      </c>
      <c r="BC353" s="294" t="str">
        <f t="shared" ca="1" si="670"/>
        <v/>
      </c>
      <c r="BD353" s="294" t="str">
        <f t="shared" ca="1" si="670"/>
        <v/>
      </c>
      <c r="BE353" s="294" t="str">
        <f t="shared" ca="1" si="670"/>
        <v/>
      </c>
      <c r="BF353" s="289">
        <f t="shared" ca="1" si="613"/>
        <v>3</v>
      </c>
      <c r="BG353" s="302">
        <f t="shared" ca="1" si="614"/>
        <v>60</v>
      </c>
      <c r="BH353" s="289">
        <f t="shared" ca="1" si="615"/>
        <v>5</v>
      </c>
      <c r="BI353" s="289" t="str">
        <f t="shared" ca="1" si="616"/>
        <v/>
      </c>
      <c r="BJ353" s="289" t="str">
        <f t="shared" ca="1" si="617"/>
        <v/>
      </c>
      <c r="BK353" s="289" t="str">
        <f t="shared" ca="1" si="618"/>
        <v/>
      </c>
      <c r="BL353" s="289" t="str">
        <f t="shared" ca="1" si="619"/>
        <v/>
      </c>
      <c r="BM353" s="289">
        <f t="shared" ca="1" si="620"/>
        <v>1</v>
      </c>
      <c r="BN353" s="289" t="str">
        <f t="shared" ca="1" si="621"/>
        <v/>
      </c>
      <c r="BO353" s="289" t="str">
        <f t="shared" ca="1" si="622"/>
        <v/>
      </c>
      <c r="BP353" s="275"/>
      <c r="BQ353" s="83">
        <f t="shared" ca="1" si="657"/>
        <v>7</v>
      </c>
      <c r="BR353" s="82">
        <f t="shared" ca="1" si="658"/>
        <v>101</v>
      </c>
      <c r="BS353" s="83">
        <f t="shared" ca="1" si="659"/>
        <v>772</v>
      </c>
      <c r="BT353" s="52" t="str">
        <f t="shared" ca="1" si="655"/>
        <v>A781</v>
      </c>
      <c r="BV353" s="52" t="str">
        <f t="shared" ca="1" si="656"/>
        <v>A781</v>
      </c>
      <c r="BW353" s="84">
        <f ca="1">VLOOKUP($BK$6,INDIRECT($BT353):$BP$861,2,FALSE)</f>
        <v>773</v>
      </c>
      <c r="BX353" s="79" t="str">
        <f t="shared" ca="1" si="635"/>
        <v>Minor Pentatonic (or Mongolian)</v>
      </c>
      <c r="BY353" s="78" t="str">
        <f t="shared" ca="1" si="636"/>
        <v>Bb</v>
      </c>
      <c r="BZ353" s="78" t="str">
        <f t="shared" ca="1" si="637"/>
        <v>Bb</v>
      </c>
      <c r="CA353" s="78" t="str">
        <f t="shared" ca="1" si="638"/>
        <v>C</v>
      </c>
      <c r="CB353" s="78" t="str">
        <f t="shared" ca="1" si="639"/>
        <v>D</v>
      </c>
      <c r="CC353" s="78" t="str">
        <f t="shared" ca="1" si="640"/>
        <v>F</v>
      </c>
      <c r="CD353" s="78" t="str">
        <f t="shared" ca="1" si="641"/>
        <v>G</v>
      </c>
      <c r="CE353" s="78" t="str">
        <f t="shared" ca="1" si="642"/>
        <v/>
      </c>
      <c r="CF353" s="78" t="str">
        <f t="shared" ca="1" si="643"/>
        <v/>
      </c>
      <c r="CG353" s="78" t="str">
        <f t="shared" ca="1" si="644"/>
        <v/>
      </c>
      <c r="CH353" s="79" t="str">
        <f t="shared" ca="1" si="645"/>
        <v>*G min</v>
      </c>
      <c r="CI353" s="79" t="str">
        <f t="shared" ca="1" si="646"/>
        <v>C sus4/7</v>
      </c>
      <c r="CJ353" s="79" t="str">
        <f t="shared" ca="1" si="647"/>
        <v>D sus4/7</v>
      </c>
      <c r="CK353" s="79" t="str">
        <f t="shared" ca="1" si="648"/>
        <v>F sus4/6 -or-*Bb maj</v>
      </c>
      <c r="CL353" s="79" t="str">
        <f t="shared" ca="1" si="649"/>
        <v>G sus4/7</v>
      </c>
      <c r="CM353" s="79" t="str">
        <f t="shared" ca="1" si="650"/>
        <v/>
      </c>
      <c r="CN353" s="79" t="str">
        <f t="shared" ca="1" si="651"/>
        <v/>
      </c>
      <c r="CO353" s="79" t="str">
        <f t="shared" ca="1" si="652"/>
        <v/>
      </c>
      <c r="CP353" s="80">
        <f t="shared" ca="1" si="653"/>
        <v>40</v>
      </c>
      <c r="CQ353" s="78">
        <f t="shared" ca="1" si="654"/>
        <v>7</v>
      </c>
      <c r="DA353" s="81" t="e">
        <f t="shared" ca="1" si="695"/>
        <v>#N/A</v>
      </c>
      <c r="DB353" s="82" t="e">
        <f t="shared" ca="1" si="696"/>
        <v>#N/A</v>
      </c>
      <c r="DC353" s="83" t="e">
        <f t="shared" ca="1" si="697"/>
        <v>#N/A</v>
      </c>
      <c r="DD353" s="52" t="e">
        <f t="shared" ca="1" si="693"/>
        <v>#N/A</v>
      </c>
      <c r="DF353" s="52" t="e">
        <f t="shared" ca="1" si="694"/>
        <v>#N/A</v>
      </c>
      <c r="DG353" s="84" t="e">
        <f ca="1">VLOOKUP($BK$6,INDIRECT($BT390):$BP$861,2,FALSE)</f>
        <v>#N/A</v>
      </c>
      <c r="DH353" s="79" t="e">
        <f t="shared" ca="1" si="672"/>
        <v>#N/A</v>
      </c>
      <c r="DI353" s="78" t="e">
        <f t="shared" ca="1" si="673"/>
        <v>#N/A</v>
      </c>
      <c r="DJ353" s="78" t="e">
        <f t="shared" ca="1" si="674"/>
        <v>#N/A</v>
      </c>
      <c r="DK353" s="78" t="e">
        <f t="shared" ca="1" si="675"/>
        <v>#N/A</v>
      </c>
      <c r="DL353" s="78" t="e">
        <f t="shared" ca="1" si="676"/>
        <v>#N/A</v>
      </c>
      <c r="DM353" s="78" t="e">
        <f t="shared" ca="1" si="677"/>
        <v>#N/A</v>
      </c>
      <c r="DN353" s="78" t="e">
        <f t="shared" ca="1" si="678"/>
        <v>#N/A</v>
      </c>
      <c r="DO353" s="78" t="e">
        <f t="shared" ca="1" si="679"/>
        <v>#N/A</v>
      </c>
      <c r="DP353" s="78" t="e">
        <f t="shared" ca="1" si="680"/>
        <v>#N/A</v>
      </c>
      <c r="DQ353" s="78" t="e">
        <f t="shared" ca="1" si="681"/>
        <v>#N/A</v>
      </c>
      <c r="DR353" s="79" t="e">
        <f t="shared" ca="1" si="682"/>
        <v>#N/A</v>
      </c>
      <c r="DS353" s="79" t="e">
        <f t="shared" ca="1" si="683"/>
        <v>#N/A</v>
      </c>
      <c r="DT353" s="79" t="e">
        <f t="shared" ca="1" si="684"/>
        <v>#N/A</v>
      </c>
      <c r="DU353" s="79" t="e">
        <f t="shared" ca="1" si="685"/>
        <v>#N/A</v>
      </c>
      <c r="DV353" s="79" t="e">
        <f t="shared" ca="1" si="686"/>
        <v>#N/A</v>
      </c>
      <c r="DW353" s="79" t="e">
        <f t="shared" ca="1" si="687"/>
        <v>#N/A</v>
      </c>
      <c r="DX353" s="79" t="e">
        <f t="shared" ca="1" si="688"/>
        <v>#N/A</v>
      </c>
      <c r="DY353" s="79" t="e">
        <f t="shared" ca="1" si="689"/>
        <v>#N/A</v>
      </c>
      <c r="DZ353" s="80" t="e">
        <f t="shared" ca="1" si="690"/>
        <v>#N/A</v>
      </c>
      <c r="EA353" s="78" t="e">
        <f t="shared" ca="1" si="691"/>
        <v>#N/A</v>
      </c>
    </row>
    <row r="354" spans="1:131" ht="16.2" thickBot="1" x14ac:dyDescent="0.35">
      <c r="A354" s="289" t="str">
        <f t="shared" ca="1" si="661"/>
        <v/>
      </c>
      <c r="B354" s="312">
        <f t="shared" si="665"/>
        <v>346</v>
      </c>
      <c r="C354" s="313" t="s">
        <v>51</v>
      </c>
      <c r="D354" s="312" t="s">
        <v>74</v>
      </c>
      <c r="E354" s="312">
        <v>5</v>
      </c>
      <c r="F354" s="314">
        <v>3</v>
      </c>
      <c r="G354" s="314">
        <v>2</v>
      </c>
      <c r="H354" s="314">
        <v>2</v>
      </c>
      <c r="I354" s="314">
        <v>3</v>
      </c>
      <c r="J354" s="314">
        <v>2</v>
      </c>
      <c r="K354" s="314"/>
      <c r="L354" s="314"/>
      <c r="M354" s="314"/>
      <c r="N354" s="314">
        <f>SUM($F354:G354)</f>
        <v>5</v>
      </c>
      <c r="O354" s="314">
        <f>SUM($F354:H354)</f>
        <v>7</v>
      </c>
      <c r="P354" s="314">
        <f>SUM($F354:I354)</f>
        <v>10</v>
      </c>
      <c r="Q354" s="314">
        <f>SUM($F354:J354)</f>
        <v>12</v>
      </c>
      <c r="R354" s="314"/>
      <c r="S354" s="314"/>
      <c r="T354" s="314"/>
      <c r="U354" s="313"/>
      <c r="V354" s="312" t="str">
        <f t="shared" si="604"/>
        <v>E</v>
      </c>
      <c r="W354" s="312" t="str">
        <f t="shared" ca="1" si="605"/>
        <v>G</v>
      </c>
      <c r="X354" s="312" t="str">
        <f t="shared" ref="X354:X362" ca="1" si="699">OFFSET($H$6,0,N354,1,1)</f>
        <v>A</v>
      </c>
      <c r="Y354" s="312" t="str">
        <f t="shared" ref="Y354:Y362" ca="1" si="700">OFFSET($H$6,0,O354,1,1)</f>
        <v>B</v>
      </c>
      <c r="Z354" s="312" t="str">
        <f t="shared" ref="Z354:Z362" ca="1" si="701">OFFSET($H$6,0,P354,1,1)</f>
        <v>D</v>
      </c>
      <c r="AA354" s="312"/>
      <c r="AB354" s="312"/>
      <c r="AC354" s="312"/>
      <c r="AD354" s="313">
        <f t="shared" si="612"/>
        <v>69</v>
      </c>
      <c r="AE354" s="313">
        <f t="shared" ca="1" si="662"/>
        <v>71</v>
      </c>
      <c r="AF354" s="313">
        <f t="shared" ca="1" si="663"/>
        <v>65</v>
      </c>
      <c r="AG354" s="313">
        <f t="shared" ca="1" si="597"/>
        <v>66</v>
      </c>
      <c r="AH354" s="313">
        <f t="shared" ca="1" si="598"/>
        <v>68</v>
      </c>
      <c r="AI354" s="313"/>
      <c r="AJ354" s="313"/>
      <c r="AK354" s="313"/>
      <c r="AL354" s="301" t="str">
        <f ca="1">_xlfn.CONCAT(V354," sus4/7  -or- *",X354," sus4 -or- *",Z354," sus2")</f>
        <v>E sus4/7  -or- *A sus4 -or- *D sus2</v>
      </c>
      <c r="AM354" s="301" t="str">
        <f>_xlfn.CONCAT("*",V354," min")</f>
        <v>*E min</v>
      </c>
      <c r="AN354" s="301" t="str">
        <f ca="1">_xlfn.CONCAT(X354," sus4/7  -or- *",AA354," sus4")</f>
        <v>A sus4/7  -or- * sus4</v>
      </c>
      <c r="AO354" s="301" t="str">
        <f ca="1">_xlfn.CONCAT(Y354," sus4/7  -or- *",V354," sus4")</f>
        <v>B sus4/7  -or- *E sus4</v>
      </c>
      <c r="AP354" s="301" t="str">
        <f ca="1">_xlfn.CONCAT("*",W354," maj")</f>
        <v>*G maj</v>
      </c>
      <c r="AQ354" s="294"/>
      <c r="AR354" s="294"/>
      <c r="AS354" s="294"/>
      <c r="AT354" s="294" t="str">
        <f ca="1">IF(AT$9=$AD354,1,IF(AT$9=$AE354,1,IF(AT$9=$AF354,1,IF(AT$9=$AG354,1,IF(AT$9=$AH354,1,"")))))</f>
        <v/>
      </c>
      <c r="AU354" s="294" t="str">
        <f t="shared" ref="AU354:BE362" ca="1" si="702">IF(AU$9=$AD354,1,IF(AU$9=$AE354,1,IF(AU$9=$AF354,1,IF(AU$9=$AG354,1,IF(AU$9=$AH354,1,"")))))</f>
        <v/>
      </c>
      <c r="AV354" s="294" t="str">
        <f t="shared" ca="1" si="702"/>
        <v/>
      </c>
      <c r="AW354" s="294" t="str">
        <f t="shared" ca="1" si="702"/>
        <v/>
      </c>
      <c r="AX354" s="294" t="str">
        <f t="shared" ca="1" si="702"/>
        <v/>
      </c>
      <c r="AY354" s="294" t="str">
        <f t="shared" ca="1" si="702"/>
        <v/>
      </c>
      <c r="AZ354" s="294" t="str">
        <f t="shared" ca="1" si="702"/>
        <v/>
      </c>
      <c r="BA354" s="294">
        <f t="shared" ca="1" si="702"/>
        <v>1</v>
      </c>
      <c r="BB354" s="294" t="str">
        <f t="shared" ca="1" si="702"/>
        <v/>
      </c>
      <c r="BC354" s="294" t="str">
        <f t="shared" ca="1" si="702"/>
        <v/>
      </c>
      <c r="BD354" s="294" t="str">
        <f t="shared" ca="1" si="702"/>
        <v/>
      </c>
      <c r="BE354" s="294" t="str">
        <f t="shared" ca="1" si="702"/>
        <v/>
      </c>
      <c r="BF354" s="289">
        <f t="shared" ca="1" si="613"/>
        <v>1</v>
      </c>
      <c r="BG354" s="302">
        <f t="shared" ca="1" si="614"/>
        <v>20</v>
      </c>
      <c r="BH354" s="289" t="str">
        <f t="shared" ca="1" si="615"/>
        <v/>
      </c>
      <c r="BI354" s="289" t="str">
        <f t="shared" ca="1" si="616"/>
        <v/>
      </c>
      <c r="BJ354" s="289" t="str">
        <f t="shared" ca="1" si="617"/>
        <v/>
      </c>
      <c r="BK354" s="289" t="str">
        <f t="shared" ca="1" si="618"/>
        <v/>
      </c>
      <c r="BL354" s="289" t="str">
        <f t="shared" ca="1" si="619"/>
        <v/>
      </c>
      <c r="BM354" s="289" t="str">
        <f t="shared" ca="1" si="620"/>
        <v/>
      </c>
      <c r="BN354" s="289" t="str">
        <f t="shared" ca="1" si="621"/>
        <v/>
      </c>
      <c r="BO354" s="289" t="str">
        <f t="shared" ca="1" si="622"/>
        <v/>
      </c>
      <c r="BP354" s="275"/>
      <c r="BQ354" s="83">
        <f t="shared" ca="1" si="657"/>
        <v>7</v>
      </c>
      <c r="BR354" s="82">
        <f t="shared" ca="1" si="658"/>
        <v>102</v>
      </c>
      <c r="BS354" s="83">
        <f t="shared" ca="1" si="659"/>
        <v>773</v>
      </c>
      <c r="BT354" s="52" t="str">
        <f t="shared" ca="1" si="655"/>
        <v>A782</v>
      </c>
      <c r="BV354" s="52" t="str">
        <f t="shared" ca="1" si="656"/>
        <v>A784</v>
      </c>
      <c r="BW354" s="84">
        <f ca="1">VLOOKUP($BK$6,INDIRECT($BT354):$BP$861,2,FALSE)</f>
        <v>776</v>
      </c>
      <c r="BX354" s="79" t="str">
        <f t="shared" ca="1" si="635"/>
        <v>Egyptian</v>
      </c>
      <c r="BY354" s="78" t="str">
        <f t="shared" ca="1" si="636"/>
        <v>Bb</v>
      </c>
      <c r="BZ354" s="78" t="str">
        <f t="shared" ca="1" si="637"/>
        <v>Bb</v>
      </c>
      <c r="CA354" s="78" t="str">
        <f t="shared" ca="1" si="638"/>
        <v>C</v>
      </c>
      <c r="CB354" s="78" t="str">
        <f t="shared" ca="1" si="639"/>
        <v>Eb</v>
      </c>
      <c r="CC354" s="78" t="str">
        <f t="shared" ca="1" si="640"/>
        <v>F</v>
      </c>
      <c r="CD354" s="78" t="str">
        <f t="shared" ca="1" si="641"/>
        <v>Ab</v>
      </c>
      <c r="CE354" s="78" t="str">
        <f t="shared" ca="1" si="642"/>
        <v/>
      </c>
      <c r="CF354" s="78" t="str">
        <f t="shared" ca="1" si="643"/>
        <v/>
      </c>
      <c r="CG354" s="78" t="str">
        <f t="shared" ca="1" si="644"/>
        <v/>
      </c>
      <c r="CH354" s="79" t="str">
        <f t="shared" ca="1" si="645"/>
        <v>Bb sus4/7</v>
      </c>
      <c r="CI354" s="79" t="str">
        <f t="shared" ca="1" si="646"/>
        <v>C sus4/7</v>
      </c>
      <c r="CJ354" s="79" t="str">
        <f t="shared" ca="1" si="647"/>
        <v>Eb sus4</v>
      </c>
      <c r="CK354" s="79" t="str">
        <f t="shared" ca="1" si="648"/>
        <v>F sus4/7</v>
      </c>
      <c r="CL354" s="79" t="str">
        <f t="shared" ca="1" si="649"/>
        <v>*F min</v>
      </c>
      <c r="CM354" s="79" t="str">
        <f t="shared" ca="1" si="650"/>
        <v/>
      </c>
      <c r="CN354" s="79" t="str">
        <f t="shared" ca="1" si="651"/>
        <v/>
      </c>
      <c r="CO354" s="79" t="str">
        <f t="shared" ca="1" si="652"/>
        <v/>
      </c>
      <c r="CP354" s="80">
        <f t="shared" ca="1" si="653"/>
        <v>40</v>
      </c>
      <c r="CQ354" s="78">
        <f t="shared" ca="1" si="654"/>
        <v>7</v>
      </c>
      <c r="DA354" s="81" t="e">
        <f t="shared" ca="1" si="695"/>
        <v>#N/A</v>
      </c>
      <c r="DB354" s="82" t="e">
        <f t="shared" ca="1" si="696"/>
        <v>#N/A</v>
      </c>
      <c r="DC354" s="83" t="e">
        <f t="shared" ca="1" si="697"/>
        <v>#N/A</v>
      </c>
      <c r="DD354" s="52" t="e">
        <f t="shared" ca="1" si="693"/>
        <v>#N/A</v>
      </c>
      <c r="DF354" s="52" t="e">
        <f t="shared" ca="1" si="694"/>
        <v>#N/A</v>
      </c>
      <c r="DG354" s="84" t="e">
        <f ca="1">VLOOKUP($BK$6,INDIRECT($BT391):$BP$861,2,FALSE)</f>
        <v>#N/A</v>
      </c>
      <c r="DH354" s="79" t="e">
        <f t="shared" ca="1" si="672"/>
        <v>#N/A</v>
      </c>
      <c r="DI354" s="78" t="e">
        <f t="shared" ca="1" si="673"/>
        <v>#N/A</v>
      </c>
      <c r="DJ354" s="78" t="e">
        <f t="shared" ca="1" si="674"/>
        <v>#N/A</v>
      </c>
      <c r="DK354" s="78" t="e">
        <f t="shared" ca="1" si="675"/>
        <v>#N/A</v>
      </c>
      <c r="DL354" s="78" t="e">
        <f t="shared" ca="1" si="676"/>
        <v>#N/A</v>
      </c>
      <c r="DM354" s="78" t="e">
        <f t="shared" ca="1" si="677"/>
        <v>#N/A</v>
      </c>
      <c r="DN354" s="78" t="e">
        <f t="shared" ca="1" si="678"/>
        <v>#N/A</v>
      </c>
      <c r="DO354" s="78" t="e">
        <f t="shared" ca="1" si="679"/>
        <v>#N/A</v>
      </c>
      <c r="DP354" s="78" t="e">
        <f t="shared" ca="1" si="680"/>
        <v>#N/A</v>
      </c>
      <c r="DQ354" s="78" t="e">
        <f t="shared" ca="1" si="681"/>
        <v>#N/A</v>
      </c>
      <c r="DR354" s="79" t="e">
        <f t="shared" ca="1" si="682"/>
        <v>#N/A</v>
      </c>
      <c r="DS354" s="79" t="e">
        <f t="shared" ca="1" si="683"/>
        <v>#N/A</v>
      </c>
      <c r="DT354" s="79" t="e">
        <f t="shared" ca="1" si="684"/>
        <v>#N/A</v>
      </c>
      <c r="DU354" s="79" t="e">
        <f t="shared" ca="1" si="685"/>
        <v>#N/A</v>
      </c>
      <c r="DV354" s="79" t="e">
        <f t="shared" ca="1" si="686"/>
        <v>#N/A</v>
      </c>
      <c r="DW354" s="79" t="e">
        <f t="shared" ca="1" si="687"/>
        <v>#N/A</v>
      </c>
      <c r="DX354" s="79" t="e">
        <f t="shared" ca="1" si="688"/>
        <v>#N/A</v>
      </c>
      <c r="DY354" s="79" t="e">
        <f t="shared" ca="1" si="689"/>
        <v>#N/A</v>
      </c>
      <c r="DZ354" s="80" t="e">
        <f t="shared" ca="1" si="690"/>
        <v>#N/A</v>
      </c>
      <c r="EA354" s="78" t="e">
        <f t="shared" ca="1" si="691"/>
        <v>#N/A</v>
      </c>
    </row>
    <row r="355" spans="1:131" ht="16.2" thickBot="1" x14ac:dyDescent="0.35">
      <c r="A355" s="289" t="str">
        <f t="shared" ca="1" si="661"/>
        <v/>
      </c>
      <c r="B355" s="312">
        <f t="shared" si="665"/>
        <v>347</v>
      </c>
      <c r="C355" s="313" t="s">
        <v>271</v>
      </c>
      <c r="D355" s="312" t="s">
        <v>74</v>
      </c>
      <c r="E355" s="312">
        <v>5</v>
      </c>
      <c r="F355" s="314">
        <v>2</v>
      </c>
      <c r="G355" s="314">
        <v>2</v>
      </c>
      <c r="H355" s="314">
        <v>3</v>
      </c>
      <c r="I355" s="314">
        <v>2</v>
      </c>
      <c r="J355" s="314">
        <v>3</v>
      </c>
      <c r="K355" s="314"/>
      <c r="L355" s="314"/>
      <c r="M355" s="314"/>
      <c r="N355" s="314">
        <f>SUM($F355:G355)</f>
        <v>4</v>
      </c>
      <c r="O355" s="314">
        <f>SUM($F355:H355)</f>
        <v>7</v>
      </c>
      <c r="P355" s="314">
        <f>SUM($F355:I355)</f>
        <v>9</v>
      </c>
      <c r="Q355" s="314">
        <f>SUM($F355:J355)</f>
        <v>12</v>
      </c>
      <c r="R355" s="314"/>
      <c r="S355" s="314"/>
      <c r="T355" s="314"/>
      <c r="U355" s="313"/>
      <c r="V355" s="312" t="str">
        <f t="shared" si="604"/>
        <v>E</v>
      </c>
      <c r="W355" s="312" t="str">
        <f t="shared" ca="1" si="605"/>
        <v>Gb</v>
      </c>
      <c r="X355" s="312" t="str">
        <f t="shared" ca="1" si="699"/>
        <v>Ab</v>
      </c>
      <c r="Y355" s="312" t="str">
        <f t="shared" ca="1" si="700"/>
        <v>B</v>
      </c>
      <c r="Z355" s="312" t="str">
        <f t="shared" ca="1" si="701"/>
        <v>Db</v>
      </c>
      <c r="AA355" s="312"/>
      <c r="AB355" s="312"/>
      <c r="AC355" s="312"/>
      <c r="AD355" s="313">
        <f t="shared" si="612"/>
        <v>69</v>
      </c>
      <c r="AE355" s="313">
        <f t="shared" ca="1" si="662"/>
        <v>169</v>
      </c>
      <c r="AF355" s="313">
        <f t="shared" ca="1" si="663"/>
        <v>163</v>
      </c>
      <c r="AG355" s="313">
        <f t="shared" ca="1" si="597"/>
        <v>66</v>
      </c>
      <c r="AH355" s="313">
        <f t="shared" ca="1" si="598"/>
        <v>166</v>
      </c>
      <c r="AI355" s="313"/>
      <c r="AJ355" s="313"/>
      <c r="AK355" s="313"/>
      <c r="AL355" s="301" t="str">
        <f ca="1">_xlfn.CONCAT("*",Z355," min")</f>
        <v>*Db min</v>
      </c>
      <c r="AM355" s="294" t="str">
        <f ca="1">_xlfn.CONCAT(W355," sus4/7")</f>
        <v>Gb sus4/7</v>
      </c>
      <c r="AN355" s="294" t="str">
        <f ca="1">_xlfn.CONCAT(X355," sus4/7")</f>
        <v>Ab sus4/7</v>
      </c>
      <c r="AO355" s="301" t="str">
        <f ca="1">_xlfn.CONCAT(Y355," sus4/6 -or-","*", V355," maj")</f>
        <v>B sus4/6 -or-*E maj</v>
      </c>
      <c r="AP355" s="294" t="str">
        <f ca="1">_xlfn.CONCAT(Z355," sus4/7")</f>
        <v>Db sus4/7</v>
      </c>
      <c r="AQ355" s="294"/>
      <c r="AR355" s="294"/>
      <c r="AS355" s="294"/>
      <c r="AT355" s="294" t="str">
        <f t="shared" ref="AT355:AT362" ca="1" si="703">IF(AT$9=$AD355,1,IF(AT$9=$AE355,1,IF(AT$9=$AF355,1,IF(AT$9=$AG355,1,IF(AT$9=$AH355,1,"")))))</f>
        <v/>
      </c>
      <c r="AU355" s="294" t="str">
        <f t="shared" ca="1" si="702"/>
        <v/>
      </c>
      <c r="AV355" s="294" t="str">
        <f t="shared" ca="1" si="702"/>
        <v/>
      </c>
      <c r="AW355" s="294" t="str">
        <f t="shared" ca="1" si="702"/>
        <v/>
      </c>
      <c r="AX355" s="294" t="str">
        <f t="shared" ca="1" si="702"/>
        <v/>
      </c>
      <c r="AY355" s="294" t="str">
        <f t="shared" ca="1" si="702"/>
        <v/>
      </c>
      <c r="AZ355" s="294" t="str">
        <f t="shared" ca="1" si="702"/>
        <v/>
      </c>
      <c r="BA355" s="294" t="str">
        <f t="shared" ca="1" si="702"/>
        <v/>
      </c>
      <c r="BB355" s="294" t="str">
        <f t="shared" ca="1" si="702"/>
        <v/>
      </c>
      <c r="BC355" s="294" t="str">
        <f t="shared" ca="1" si="702"/>
        <v/>
      </c>
      <c r="BD355" s="294" t="str">
        <f t="shared" ca="1" si="702"/>
        <v/>
      </c>
      <c r="BE355" s="294" t="str">
        <f t="shared" ca="1" si="702"/>
        <v/>
      </c>
      <c r="BF355" s="289">
        <f t="shared" ca="1" si="613"/>
        <v>0</v>
      </c>
      <c r="BG355" s="302">
        <f t="shared" ca="1" si="614"/>
        <v>0</v>
      </c>
      <c r="BH355" s="289" t="str">
        <f t="shared" ca="1" si="615"/>
        <v/>
      </c>
      <c r="BI355" s="289" t="str">
        <f t="shared" ca="1" si="616"/>
        <v/>
      </c>
      <c r="BJ355" s="289" t="str">
        <f t="shared" ca="1" si="617"/>
        <v/>
      </c>
      <c r="BK355" s="289" t="str">
        <f t="shared" ca="1" si="618"/>
        <v/>
      </c>
      <c r="BL355" s="289" t="str">
        <f t="shared" ca="1" si="619"/>
        <v/>
      </c>
      <c r="BM355" s="289" t="str">
        <f t="shared" ca="1" si="620"/>
        <v/>
      </c>
      <c r="BN355" s="289" t="str">
        <f t="shared" ca="1" si="621"/>
        <v/>
      </c>
      <c r="BO355" s="289" t="str">
        <f t="shared" ca="1" si="622"/>
        <v/>
      </c>
      <c r="BP355" s="275"/>
      <c r="BQ355" s="83">
        <f t="shared" ca="1" si="657"/>
        <v>7</v>
      </c>
      <c r="BR355" s="82">
        <f t="shared" ca="1" si="658"/>
        <v>103</v>
      </c>
      <c r="BS355" s="83">
        <f t="shared" ca="1" si="659"/>
        <v>776</v>
      </c>
      <c r="BT355" s="52" t="str">
        <f t="shared" ca="1" si="655"/>
        <v>A785</v>
      </c>
      <c r="BV355" s="52" t="str">
        <f t="shared" ca="1" si="656"/>
        <v>A786</v>
      </c>
      <c r="BW355" s="84">
        <f ca="1">VLOOKUP($BK$6,INDIRECT($BT355):$BP$861,2,FALSE)</f>
        <v>778</v>
      </c>
      <c r="BX355" s="79" t="str">
        <f t="shared" ca="1" si="635"/>
        <v>Indian</v>
      </c>
      <c r="BY355" s="78" t="str">
        <f t="shared" ca="1" si="636"/>
        <v>Bb</v>
      </c>
      <c r="BZ355" s="78" t="str">
        <f t="shared" ca="1" si="637"/>
        <v>Bb</v>
      </c>
      <c r="CA355" s="78" t="str">
        <f t="shared" ca="1" si="638"/>
        <v>D</v>
      </c>
      <c r="CB355" s="78" t="str">
        <f t="shared" ca="1" si="639"/>
        <v>Eb</v>
      </c>
      <c r="CC355" s="78" t="str">
        <f t="shared" ca="1" si="640"/>
        <v>F</v>
      </c>
      <c r="CD355" s="78" t="str">
        <f t="shared" ca="1" si="641"/>
        <v>Ab</v>
      </c>
      <c r="CE355" s="78" t="str">
        <f t="shared" ca="1" si="642"/>
        <v/>
      </c>
      <c r="CF355" s="78" t="str">
        <f t="shared" ca="1" si="643"/>
        <v/>
      </c>
      <c r="CG355" s="78" t="str">
        <f t="shared" ca="1" si="644"/>
        <v/>
      </c>
      <c r="CH355" s="79" t="str">
        <f t="shared" ca="1" si="645"/>
        <v>Bb sus4/7</v>
      </c>
      <c r="CI355" s="79" t="str">
        <f t="shared" ca="1" si="646"/>
        <v>*Bb maj</v>
      </c>
      <c r="CJ355" s="79" t="str">
        <f t="shared" ca="1" si="647"/>
        <v>Eb sus4/M7</v>
      </c>
      <c r="CK355" s="79" t="str">
        <f t="shared" ca="1" si="648"/>
        <v>F sus4/7</v>
      </c>
      <c r="CL355" s="79" t="str">
        <f t="shared" ca="1" si="649"/>
        <v>*D dim</v>
      </c>
      <c r="CM355" s="79" t="str">
        <f t="shared" ca="1" si="650"/>
        <v/>
      </c>
      <c r="CN355" s="79" t="str">
        <f t="shared" ca="1" si="651"/>
        <v/>
      </c>
      <c r="CO355" s="79" t="str">
        <f t="shared" ca="1" si="652"/>
        <v/>
      </c>
      <c r="CP355" s="80">
        <f t="shared" ca="1" si="653"/>
        <v>40</v>
      </c>
      <c r="CQ355" s="78">
        <f t="shared" ca="1" si="654"/>
        <v>7</v>
      </c>
      <c r="DA355" s="81" t="e">
        <f t="shared" ca="1" si="695"/>
        <v>#N/A</v>
      </c>
      <c r="DB355" s="82" t="e">
        <f t="shared" ca="1" si="696"/>
        <v>#N/A</v>
      </c>
      <c r="DC355" s="83" t="e">
        <f t="shared" ca="1" si="697"/>
        <v>#N/A</v>
      </c>
      <c r="DD355" s="52" t="e">
        <f t="shared" ca="1" si="693"/>
        <v>#N/A</v>
      </c>
      <c r="DF355" s="52" t="e">
        <f t="shared" ca="1" si="694"/>
        <v>#N/A</v>
      </c>
      <c r="DG355" s="84" t="e">
        <f ca="1">VLOOKUP($BK$6,INDIRECT($BT392):$BP$861,2,FALSE)</f>
        <v>#N/A</v>
      </c>
      <c r="DH355" s="79" t="e">
        <f t="shared" ca="1" si="672"/>
        <v>#N/A</v>
      </c>
      <c r="DI355" s="78" t="e">
        <f t="shared" ca="1" si="673"/>
        <v>#N/A</v>
      </c>
      <c r="DJ355" s="78" t="e">
        <f t="shared" ca="1" si="674"/>
        <v>#N/A</v>
      </c>
      <c r="DK355" s="78" t="e">
        <f t="shared" ca="1" si="675"/>
        <v>#N/A</v>
      </c>
      <c r="DL355" s="78" t="e">
        <f t="shared" ca="1" si="676"/>
        <v>#N/A</v>
      </c>
      <c r="DM355" s="78" t="e">
        <f t="shared" ca="1" si="677"/>
        <v>#N/A</v>
      </c>
      <c r="DN355" s="78" t="e">
        <f t="shared" ca="1" si="678"/>
        <v>#N/A</v>
      </c>
      <c r="DO355" s="78" t="e">
        <f t="shared" ca="1" si="679"/>
        <v>#N/A</v>
      </c>
      <c r="DP355" s="78" t="e">
        <f t="shared" ca="1" si="680"/>
        <v>#N/A</v>
      </c>
      <c r="DQ355" s="78" t="e">
        <f t="shared" ca="1" si="681"/>
        <v>#N/A</v>
      </c>
      <c r="DR355" s="79" t="e">
        <f t="shared" ca="1" si="682"/>
        <v>#N/A</v>
      </c>
      <c r="DS355" s="79" t="e">
        <f t="shared" ca="1" si="683"/>
        <v>#N/A</v>
      </c>
      <c r="DT355" s="79" t="e">
        <f t="shared" ca="1" si="684"/>
        <v>#N/A</v>
      </c>
      <c r="DU355" s="79" t="e">
        <f t="shared" ca="1" si="685"/>
        <v>#N/A</v>
      </c>
      <c r="DV355" s="79" t="e">
        <f t="shared" ca="1" si="686"/>
        <v>#N/A</v>
      </c>
      <c r="DW355" s="79" t="e">
        <f t="shared" ca="1" si="687"/>
        <v>#N/A</v>
      </c>
      <c r="DX355" s="79" t="e">
        <f t="shared" ca="1" si="688"/>
        <v>#N/A</v>
      </c>
      <c r="DY355" s="79" t="e">
        <f t="shared" ca="1" si="689"/>
        <v>#N/A</v>
      </c>
      <c r="DZ355" s="80" t="e">
        <f t="shared" ca="1" si="690"/>
        <v>#N/A</v>
      </c>
      <c r="EA355" s="78" t="e">
        <f t="shared" ca="1" si="691"/>
        <v>#N/A</v>
      </c>
    </row>
    <row r="356" spans="1:131" ht="16.2" thickBot="1" x14ac:dyDescent="0.35">
      <c r="A356" s="289">
        <f t="shared" ca="1" si="661"/>
        <v>7</v>
      </c>
      <c r="B356" s="312">
        <f t="shared" si="665"/>
        <v>348</v>
      </c>
      <c r="C356" s="313" t="s">
        <v>272</v>
      </c>
      <c r="D356" s="312" t="s">
        <v>74</v>
      </c>
      <c r="E356" s="312">
        <v>5</v>
      </c>
      <c r="F356" s="314">
        <v>1</v>
      </c>
      <c r="G356" s="314">
        <v>2</v>
      </c>
      <c r="H356" s="314">
        <v>4</v>
      </c>
      <c r="I356" s="314">
        <v>1</v>
      </c>
      <c r="J356" s="314">
        <v>4</v>
      </c>
      <c r="K356" s="314"/>
      <c r="L356" s="314"/>
      <c r="M356" s="314"/>
      <c r="N356" s="314">
        <f>SUM($F356:G356)</f>
        <v>3</v>
      </c>
      <c r="O356" s="314">
        <f>SUM($F356:H356)</f>
        <v>7</v>
      </c>
      <c r="P356" s="314">
        <f>SUM($F356:I356)</f>
        <v>8</v>
      </c>
      <c r="Q356" s="314">
        <f>SUM($F356:J356)</f>
        <v>12</v>
      </c>
      <c r="R356" s="314"/>
      <c r="S356" s="314"/>
      <c r="T356" s="314"/>
      <c r="U356" s="313"/>
      <c r="V356" s="312" t="str">
        <f t="shared" si="604"/>
        <v>E</v>
      </c>
      <c r="W356" s="312" t="str">
        <f t="shared" ca="1" si="605"/>
        <v>F</v>
      </c>
      <c r="X356" s="312" t="str">
        <f t="shared" ca="1" si="699"/>
        <v>G</v>
      </c>
      <c r="Y356" s="312" t="str">
        <f t="shared" ca="1" si="700"/>
        <v>B</v>
      </c>
      <c r="Z356" s="312" t="str">
        <f t="shared" ca="1" si="701"/>
        <v>C</v>
      </c>
      <c r="AA356" s="312"/>
      <c r="AB356" s="312"/>
      <c r="AC356" s="312"/>
      <c r="AD356" s="313">
        <f t="shared" si="612"/>
        <v>69</v>
      </c>
      <c r="AE356" s="313">
        <f t="shared" ca="1" si="662"/>
        <v>70</v>
      </c>
      <c r="AF356" s="313">
        <f t="shared" ca="1" si="663"/>
        <v>71</v>
      </c>
      <c r="AG356" s="313">
        <f t="shared" ca="1" si="597"/>
        <v>66</v>
      </c>
      <c r="AH356" s="313">
        <f t="shared" ca="1" si="598"/>
        <v>67</v>
      </c>
      <c r="AI356" s="313"/>
      <c r="AJ356" s="313"/>
      <c r="AK356" s="313"/>
      <c r="AL356" s="301" t="str">
        <f ca="1">_xlfn.CONCAT("*",Z356," maj")</f>
        <v>*C maj</v>
      </c>
      <c r="AM356" s="301" t="str">
        <f>_xlfn.CONCAT("*",V356," sus b2")</f>
        <v>*E sus b2</v>
      </c>
      <c r="AN356" s="294" t="str">
        <f ca="1">_xlfn.CONCAT(X356," sus4/7")</f>
        <v>G sus4/7</v>
      </c>
      <c r="AO356" s="301" t="str">
        <f>_xlfn.CONCAT("*", V356," min")</f>
        <v>*E min</v>
      </c>
      <c r="AP356" s="294" t="str">
        <f ca="1">_xlfn.CONCAT(Z356," sus4/M7")</f>
        <v>C sus4/M7</v>
      </c>
      <c r="AQ356" s="294"/>
      <c r="AR356" s="294"/>
      <c r="AS356" s="294"/>
      <c r="AT356" s="294" t="str">
        <f t="shared" ca="1" si="703"/>
        <v/>
      </c>
      <c r="AU356" s="294" t="str">
        <f t="shared" ca="1" si="702"/>
        <v/>
      </c>
      <c r="AV356" s="294" t="str">
        <f t="shared" ca="1" si="702"/>
        <v/>
      </c>
      <c r="AW356" s="294" t="str">
        <f t="shared" ca="1" si="702"/>
        <v/>
      </c>
      <c r="AX356" s="294" t="str">
        <f t="shared" ca="1" si="702"/>
        <v/>
      </c>
      <c r="AY356" s="294">
        <f t="shared" ca="1" si="702"/>
        <v>1</v>
      </c>
      <c r="AZ356" s="294" t="str">
        <f t="shared" ca="1" si="702"/>
        <v/>
      </c>
      <c r="BA356" s="294">
        <f t="shared" ca="1" si="702"/>
        <v>1</v>
      </c>
      <c r="BB356" s="294" t="str">
        <f t="shared" ca="1" si="702"/>
        <v/>
      </c>
      <c r="BC356" s="294" t="str">
        <f t="shared" ca="1" si="702"/>
        <v/>
      </c>
      <c r="BD356" s="294" t="str">
        <f t="shared" ca="1" si="702"/>
        <v/>
      </c>
      <c r="BE356" s="294" t="str">
        <f t="shared" ca="1" si="702"/>
        <v/>
      </c>
      <c r="BF356" s="289">
        <f t="shared" ca="1" si="613"/>
        <v>2</v>
      </c>
      <c r="BG356" s="302">
        <f t="shared" ca="1" si="614"/>
        <v>40</v>
      </c>
      <c r="BH356" s="289">
        <f t="shared" ca="1" si="615"/>
        <v>7</v>
      </c>
      <c r="BI356" s="289" t="str">
        <f t="shared" ca="1" si="616"/>
        <v/>
      </c>
      <c r="BJ356" s="289" t="str">
        <f t="shared" ca="1" si="617"/>
        <v/>
      </c>
      <c r="BK356" s="289" t="str">
        <f t="shared" ca="1" si="618"/>
        <v/>
      </c>
      <c r="BL356" s="289" t="str">
        <f t="shared" ca="1" si="619"/>
        <v/>
      </c>
      <c r="BM356" s="289" t="str">
        <f t="shared" ca="1" si="620"/>
        <v/>
      </c>
      <c r="BN356" s="289" t="str">
        <f t="shared" ca="1" si="621"/>
        <v/>
      </c>
      <c r="BO356" s="289">
        <f t="shared" ca="1" si="622"/>
        <v>1</v>
      </c>
      <c r="BP356" s="275"/>
      <c r="BQ356" s="83">
        <f t="shared" ca="1" si="657"/>
        <v>7</v>
      </c>
      <c r="BR356" s="82">
        <f t="shared" ca="1" si="658"/>
        <v>104</v>
      </c>
      <c r="BS356" s="83">
        <f t="shared" ca="1" si="659"/>
        <v>778</v>
      </c>
      <c r="BT356" s="52" t="str">
        <f t="shared" ca="1" si="655"/>
        <v>A787</v>
      </c>
      <c r="BV356" s="52" t="str">
        <f t="shared" ca="1" si="656"/>
        <v>A787</v>
      </c>
      <c r="BW356" s="84">
        <f ca="1">VLOOKUP($BK$6,INDIRECT($BT356):$BP$861,2,FALSE)</f>
        <v>779</v>
      </c>
      <c r="BX356" s="79" t="str">
        <f t="shared" ca="1" si="635"/>
        <v>Kumoi</v>
      </c>
      <c r="BY356" s="78" t="str">
        <f t="shared" ca="1" si="636"/>
        <v>Bb</v>
      </c>
      <c r="BZ356" s="78" t="str">
        <f t="shared" ca="1" si="637"/>
        <v>Bb</v>
      </c>
      <c r="CA356" s="78" t="str">
        <f t="shared" ca="1" si="638"/>
        <v>C</v>
      </c>
      <c r="CB356" s="78" t="str">
        <f t="shared" ca="1" si="639"/>
        <v>Db</v>
      </c>
      <c r="CC356" s="78" t="str">
        <f t="shared" ca="1" si="640"/>
        <v>F</v>
      </c>
      <c r="CD356" s="78" t="str">
        <f t="shared" ca="1" si="641"/>
        <v>G</v>
      </c>
      <c r="CE356" s="78" t="str">
        <f t="shared" ca="1" si="642"/>
        <v/>
      </c>
      <c r="CF356" s="78" t="str">
        <f t="shared" ca="1" si="643"/>
        <v/>
      </c>
      <c r="CG356" s="78" t="str">
        <f t="shared" ca="1" si="644"/>
        <v/>
      </c>
      <c r="CH356" s="79" t="str">
        <f t="shared" ca="1" si="645"/>
        <v>Bb min6 -or- *G dim</v>
      </c>
      <c r="CI356" s="79" t="str">
        <f t="shared" ca="1" si="646"/>
        <v>C sus4/7</v>
      </c>
      <c r="CJ356" s="79" t="str">
        <f t="shared" ca="1" si="647"/>
        <v>*G dim</v>
      </c>
      <c r="CK356" s="79" t="str">
        <f t="shared" ca="1" si="648"/>
        <v>*Bb min</v>
      </c>
      <c r="CL356" s="79" t="str">
        <f t="shared" ca="1" si="649"/>
        <v>G sus4/7</v>
      </c>
      <c r="CM356" s="79" t="str">
        <f t="shared" ca="1" si="650"/>
        <v/>
      </c>
      <c r="CN356" s="79" t="str">
        <f t="shared" ca="1" si="651"/>
        <v/>
      </c>
      <c r="CO356" s="79" t="str">
        <f t="shared" ca="1" si="652"/>
        <v/>
      </c>
      <c r="CP356" s="80">
        <f t="shared" ca="1" si="653"/>
        <v>40</v>
      </c>
      <c r="CQ356" s="78">
        <f t="shared" ca="1" si="654"/>
        <v>7</v>
      </c>
      <c r="DA356" s="81" t="e">
        <f t="shared" ca="1" si="695"/>
        <v>#N/A</v>
      </c>
      <c r="DB356" s="82" t="e">
        <f t="shared" ca="1" si="696"/>
        <v>#N/A</v>
      </c>
      <c r="DC356" s="83" t="e">
        <f t="shared" ca="1" si="697"/>
        <v>#N/A</v>
      </c>
      <c r="DD356" s="52" t="e">
        <f t="shared" ca="1" si="693"/>
        <v>#N/A</v>
      </c>
      <c r="DF356" s="52" t="e">
        <f t="shared" ca="1" si="694"/>
        <v>#N/A</v>
      </c>
      <c r="DG356" s="84" t="e">
        <f ca="1">VLOOKUP($BK$6,INDIRECT($BT393):$BP$861,2,FALSE)</f>
        <v>#N/A</v>
      </c>
      <c r="DH356" s="79" t="e">
        <f t="shared" ca="1" si="672"/>
        <v>#N/A</v>
      </c>
      <c r="DI356" s="78" t="e">
        <f t="shared" ca="1" si="673"/>
        <v>#N/A</v>
      </c>
      <c r="DJ356" s="78" t="e">
        <f t="shared" ca="1" si="674"/>
        <v>#N/A</v>
      </c>
      <c r="DK356" s="78" t="e">
        <f t="shared" ca="1" si="675"/>
        <v>#N/A</v>
      </c>
      <c r="DL356" s="78" t="e">
        <f t="shared" ca="1" si="676"/>
        <v>#N/A</v>
      </c>
      <c r="DM356" s="78" t="e">
        <f t="shared" ca="1" si="677"/>
        <v>#N/A</v>
      </c>
      <c r="DN356" s="78" t="e">
        <f t="shared" ca="1" si="678"/>
        <v>#N/A</v>
      </c>
      <c r="DO356" s="78" t="e">
        <f t="shared" ca="1" si="679"/>
        <v>#N/A</v>
      </c>
      <c r="DP356" s="78" t="e">
        <f t="shared" ca="1" si="680"/>
        <v>#N/A</v>
      </c>
      <c r="DQ356" s="78" t="e">
        <f t="shared" ca="1" si="681"/>
        <v>#N/A</v>
      </c>
      <c r="DR356" s="79" t="e">
        <f t="shared" ca="1" si="682"/>
        <v>#N/A</v>
      </c>
      <c r="DS356" s="79" t="e">
        <f t="shared" ca="1" si="683"/>
        <v>#N/A</v>
      </c>
      <c r="DT356" s="79" t="e">
        <f t="shared" ca="1" si="684"/>
        <v>#N/A</v>
      </c>
      <c r="DU356" s="79" t="e">
        <f t="shared" ca="1" si="685"/>
        <v>#N/A</v>
      </c>
      <c r="DV356" s="79" t="e">
        <f t="shared" ca="1" si="686"/>
        <v>#N/A</v>
      </c>
      <c r="DW356" s="79" t="e">
        <f t="shared" ca="1" si="687"/>
        <v>#N/A</v>
      </c>
      <c r="DX356" s="79" t="e">
        <f t="shared" ca="1" si="688"/>
        <v>#N/A</v>
      </c>
      <c r="DY356" s="79" t="e">
        <f t="shared" ca="1" si="689"/>
        <v>#N/A</v>
      </c>
      <c r="DZ356" s="80" t="e">
        <f t="shared" ca="1" si="690"/>
        <v>#N/A</v>
      </c>
      <c r="EA356" s="78" t="e">
        <f t="shared" ca="1" si="691"/>
        <v>#N/A</v>
      </c>
    </row>
    <row r="357" spans="1:131" ht="16.2" thickBot="1" x14ac:dyDescent="0.35">
      <c r="A357" s="289" t="str">
        <f t="shared" ca="1" si="661"/>
        <v/>
      </c>
      <c r="B357" s="312">
        <f t="shared" si="665"/>
        <v>349</v>
      </c>
      <c r="C357" s="313" t="s">
        <v>52</v>
      </c>
      <c r="D357" s="312" t="s">
        <v>74</v>
      </c>
      <c r="E357" s="312">
        <v>5</v>
      </c>
      <c r="F357" s="314">
        <v>4</v>
      </c>
      <c r="G357" s="314">
        <v>2</v>
      </c>
      <c r="H357" s="314">
        <v>1</v>
      </c>
      <c r="I357" s="314">
        <v>4</v>
      </c>
      <c r="J357" s="314">
        <v>1</v>
      </c>
      <c r="K357" s="314"/>
      <c r="L357" s="314"/>
      <c r="M357" s="314"/>
      <c r="N357" s="314">
        <f>SUM($F357:G357)</f>
        <v>6</v>
      </c>
      <c r="O357" s="314">
        <f>SUM($F357:H357)</f>
        <v>7</v>
      </c>
      <c r="P357" s="314">
        <f>SUM($F357:I357)</f>
        <v>11</v>
      </c>
      <c r="Q357" s="314">
        <f>SUM($F357:J357)</f>
        <v>12</v>
      </c>
      <c r="R357" s="314"/>
      <c r="S357" s="314"/>
      <c r="T357" s="314"/>
      <c r="U357" s="313"/>
      <c r="V357" s="312" t="str">
        <f t="shared" si="604"/>
        <v>E</v>
      </c>
      <c r="W357" s="312" t="str">
        <f t="shared" ca="1" si="605"/>
        <v>Ab</v>
      </c>
      <c r="X357" s="312" t="str">
        <f t="shared" ca="1" si="699"/>
        <v>Bb</v>
      </c>
      <c r="Y357" s="312" t="str">
        <f t="shared" ca="1" si="700"/>
        <v>B</v>
      </c>
      <c r="Z357" s="312" t="str">
        <f t="shared" ca="1" si="701"/>
        <v>Eb</v>
      </c>
      <c r="AA357" s="312"/>
      <c r="AB357" s="312"/>
      <c r="AC357" s="312"/>
      <c r="AD357" s="313">
        <f t="shared" si="612"/>
        <v>69</v>
      </c>
      <c r="AE357" s="313">
        <f t="shared" ca="1" si="662"/>
        <v>163</v>
      </c>
      <c r="AF357" s="313">
        <f t="shared" ca="1" si="663"/>
        <v>164</v>
      </c>
      <c r="AG357" s="313">
        <f t="shared" ca="1" si="597"/>
        <v>66</v>
      </c>
      <c r="AH357" s="313">
        <f t="shared" ca="1" si="598"/>
        <v>167</v>
      </c>
      <c r="AI357" s="313"/>
      <c r="AJ357" s="313"/>
      <c r="AK357" s="313"/>
      <c r="AL357" s="301" t="str">
        <f ca="1">_xlfn.CONCAT("*",Z357," sus b2")</f>
        <v>*Eb sus b2</v>
      </c>
      <c r="AM357" s="301" t="str">
        <f>_xlfn.CONCAT("*",V357," maj")</f>
        <v>*E maj</v>
      </c>
      <c r="AN357" s="294" t="str">
        <f ca="1">_xlfn.CONCAT(X357," sus4/7")</f>
        <v>Bb sus4/7</v>
      </c>
      <c r="AO357" s="301" t="str">
        <f>_xlfn.CONCAT("*",V357," sus4/M7")</f>
        <v>*E sus4/M7</v>
      </c>
      <c r="AP357" s="301" t="str">
        <f ca="1">_xlfn.CONCAT("*",W357," min")</f>
        <v>*Ab min</v>
      </c>
      <c r="AQ357" s="294"/>
      <c r="AR357" s="294"/>
      <c r="AS357" s="294"/>
      <c r="AT357" s="294" t="str">
        <f t="shared" ca="1" si="703"/>
        <v/>
      </c>
      <c r="AU357" s="294" t="str">
        <f t="shared" ca="1" si="702"/>
        <v/>
      </c>
      <c r="AV357" s="294" t="str">
        <f t="shared" ca="1" si="702"/>
        <v/>
      </c>
      <c r="AW357" s="294">
        <f t="shared" ca="1" si="702"/>
        <v>1</v>
      </c>
      <c r="AX357" s="294" t="str">
        <f t="shared" ca="1" si="702"/>
        <v/>
      </c>
      <c r="AY357" s="294" t="str">
        <f t="shared" ca="1" si="702"/>
        <v/>
      </c>
      <c r="AZ357" s="294" t="str">
        <f t="shared" ca="1" si="702"/>
        <v/>
      </c>
      <c r="BA357" s="294" t="str">
        <f t="shared" ca="1" si="702"/>
        <v/>
      </c>
      <c r="BB357" s="294" t="str">
        <f t="shared" ca="1" si="702"/>
        <v/>
      </c>
      <c r="BC357" s="294" t="str">
        <f t="shared" ca="1" si="702"/>
        <v/>
      </c>
      <c r="BD357" s="294" t="str">
        <f t="shared" ca="1" si="702"/>
        <v/>
      </c>
      <c r="BE357" s="294" t="str">
        <f t="shared" ca="1" si="702"/>
        <v/>
      </c>
      <c r="BF357" s="289">
        <f t="shared" ca="1" si="613"/>
        <v>1</v>
      </c>
      <c r="BG357" s="302">
        <f t="shared" ca="1" si="614"/>
        <v>20</v>
      </c>
      <c r="BH357" s="289" t="str">
        <f t="shared" ca="1" si="615"/>
        <v/>
      </c>
      <c r="BI357" s="289" t="str">
        <f t="shared" ca="1" si="616"/>
        <v/>
      </c>
      <c r="BJ357" s="289" t="str">
        <f t="shared" ca="1" si="617"/>
        <v/>
      </c>
      <c r="BK357" s="289" t="str">
        <f t="shared" ca="1" si="618"/>
        <v/>
      </c>
      <c r="BL357" s="289" t="str">
        <f t="shared" ca="1" si="619"/>
        <v/>
      </c>
      <c r="BM357" s="289" t="str">
        <f t="shared" ca="1" si="620"/>
        <v/>
      </c>
      <c r="BN357" s="289" t="str">
        <f t="shared" ca="1" si="621"/>
        <v/>
      </c>
      <c r="BO357" s="289" t="str">
        <f t="shared" ca="1" si="622"/>
        <v/>
      </c>
      <c r="BP357" s="275"/>
      <c r="BQ357" s="83">
        <f t="shared" ref="BQ357:BQ420" ca="1" si="704">IF(BR357="","",BQ356)</f>
        <v>7</v>
      </c>
      <c r="BR357" s="82">
        <f t="shared" ref="BR357:BR420" ca="1" si="705">IF(BS357="","",BR356+1)</f>
        <v>105</v>
      </c>
      <c r="BS357" s="83">
        <f t="shared" ref="BS357:BS420" ca="1" si="706">IF(BW356=BS356,"",BW356)</f>
        <v>779</v>
      </c>
      <c r="BT357" s="52" t="str">
        <f t="shared" ca="1" si="655"/>
        <v>A788</v>
      </c>
      <c r="BV357" s="52" t="str">
        <f t="shared" ca="1" si="656"/>
        <v>A796</v>
      </c>
      <c r="BW357" s="84">
        <f ca="1">VLOOKUP($BK$6,INDIRECT($BT357):$BP$861,2,FALSE)</f>
        <v>788</v>
      </c>
      <c r="BX357" s="79" t="str">
        <f t="shared" ca="1" si="635"/>
        <v>8 Tone Spanish</v>
      </c>
      <c r="BY357" s="78" t="str">
        <f t="shared" ca="1" si="636"/>
        <v>B</v>
      </c>
      <c r="BZ357" s="78" t="str">
        <f t="shared" ca="1" si="637"/>
        <v>B</v>
      </c>
      <c r="CA357" s="78" t="str">
        <f t="shared" ca="1" si="638"/>
        <v>C</v>
      </c>
      <c r="CB357" s="78" t="str">
        <f t="shared" ca="1" si="639"/>
        <v>D</v>
      </c>
      <c r="CC357" s="78" t="str">
        <f t="shared" ca="1" si="640"/>
        <v>Eb</v>
      </c>
      <c r="CD357" s="78" t="str">
        <f t="shared" ca="1" si="641"/>
        <v>E</v>
      </c>
      <c r="CE357" s="78" t="str">
        <f t="shared" ca="1" si="642"/>
        <v>F</v>
      </c>
      <c r="CF357" s="78" t="str">
        <f t="shared" ca="1" si="643"/>
        <v>G</v>
      </c>
      <c r="CG357" s="78" t="str">
        <f t="shared" ca="1" si="644"/>
        <v>A</v>
      </c>
      <c r="CH357" s="79" t="str">
        <f t="shared" ca="1" si="645"/>
        <v>B min4</v>
      </c>
      <c r="CI357" s="79" t="str">
        <f t="shared" ca="1" si="646"/>
        <v>C dim</v>
      </c>
      <c r="CJ357" s="79" t="str">
        <f t="shared" ca="1" si="647"/>
        <v>D sus2/4 - or - *E min7</v>
      </c>
      <c r="CK357" s="79" t="str">
        <f t="shared" ca="1" si="648"/>
        <v>*F 7</v>
      </c>
      <c r="CL357" s="79" t="str">
        <f t="shared" ca="1" si="649"/>
        <v>E min</v>
      </c>
      <c r="CM357" s="79" t="str">
        <f t="shared" ca="1" si="650"/>
        <v>F maj</v>
      </c>
      <c r="CN357" s="79" t="str">
        <f t="shared" ca="1" si="651"/>
        <v>G maj</v>
      </c>
      <c r="CO357" s="79" t="str">
        <f t="shared" ca="1" si="652"/>
        <v>A dim</v>
      </c>
      <c r="CP357" s="80">
        <f t="shared" ca="1" si="653"/>
        <v>37.5</v>
      </c>
      <c r="CQ357" s="78">
        <f t="shared" ca="1" si="654"/>
        <v>7</v>
      </c>
      <c r="DA357" s="81" t="e">
        <f t="shared" ca="1" si="695"/>
        <v>#N/A</v>
      </c>
      <c r="DB357" s="82" t="e">
        <f t="shared" ca="1" si="696"/>
        <v>#N/A</v>
      </c>
      <c r="DC357" s="83" t="e">
        <f t="shared" ca="1" si="697"/>
        <v>#N/A</v>
      </c>
      <c r="DD357" s="52" t="e">
        <f t="shared" ca="1" si="693"/>
        <v>#N/A</v>
      </c>
      <c r="DF357" s="52" t="e">
        <f t="shared" ca="1" si="694"/>
        <v>#N/A</v>
      </c>
      <c r="DG357" s="84" t="e">
        <f ca="1">VLOOKUP($BK$6,INDIRECT($BT394):$BP$861,2,FALSE)</f>
        <v>#N/A</v>
      </c>
      <c r="DH357" s="79" t="e">
        <f t="shared" ca="1" si="672"/>
        <v>#N/A</v>
      </c>
      <c r="DI357" s="78" t="e">
        <f t="shared" ca="1" si="673"/>
        <v>#N/A</v>
      </c>
      <c r="DJ357" s="78" t="e">
        <f t="shared" ca="1" si="674"/>
        <v>#N/A</v>
      </c>
      <c r="DK357" s="78" t="e">
        <f t="shared" ca="1" si="675"/>
        <v>#N/A</v>
      </c>
      <c r="DL357" s="78" t="e">
        <f t="shared" ca="1" si="676"/>
        <v>#N/A</v>
      </c>
      <c r="DM357" s="78" t="e">
        <f t="shared" ca="1" si="677"/>
        <v>#N/A</v>
      </c>
      <c r="DN357" s="78" t="e">
        <f t="shared" ca="1" si="678"/>
        <v>#N/A</v>
      </c>
      <c r="DO357" s="78" t="e">
        <f t="shared" ca="1" si="679"/>
        <v>#N/A</v>
      </c>
      <c r="DP357" s="78" t="e">
        <f t="shared" ca="1" si="680"/>
        <v>#N/A</v>
      </c>
      <c r="DQ357" s="78" t="e">
        <f t="shared" ca="1" si="681"/>
        <v>#N/A</v>
      </c>
      <c r="DR357" s="79" t="e">
        <f t="shared" ca="1" si="682"/>
        <v>#N/A</v>
      </c>
      <c r="DS357" s="79" t="e">
        <f t="shared" ca="1" si="683"/>
        <v>#N/A</v>
      </c>
      <c r="DT357" s="79" t="e">
        <f t="shared" ca="1" si="684"/>
        <v>#N/A</v>
      </c>
      <c r="DU357" s="79" t="e">
        <f t="shared" ca="1" si="685"/>
        <v>#N/A</v>
      </c>
      <c r="DV357" s="79" t="e">
        <f t="shared" ca="1" si="686"/>
        <v>#N/A</v>
      </c>
      <c r="DW357" s="79" t="e">
        <f t="shared" ca="1" si="687"/>
        <v>#N/A</v>
      </c>
      <c r="DX357" s="79" t="e">
        <f t="shared" ca="1" si="688"/>
        <v>#N/A</v>
      </c>
      <c r="DY357" s="79" t="e">
        <f t="shared" ca="1" si="689"/>
        <v>#N/A</v>
      </c>
      <c r="DZ357" s="80" t="e">
        <f t="shared" ca="1" si="690"/>
        <v>#N/A</v>
      </c>
      <c r="EA357" s="78" t="e">
        <f t="shared" ca="1" si="691"/>
        <v>#N/A</v>
      </c>
    </row>
    <row r="358" spans="1:131" ht="16.2" thickBot="1" x14ac:dyDescent="0.35">
      <c r="A358" s="289" t="str">
        <f t="shared" ca="1" si="661"/>
        <v/>
      </c>
      <c r="B358" s="312">
        <f t="shared" si="665"/>
        <v>350</v>
      </c>
      <c r="C358" s="313" t="s">
        <v>53</v>
      </c>
      <c r="D358" s="312" t="s">
        <v>74</v>
      </c>
      <c r="E358" s="312">
        <v>5</v>
      </c>
      <c r="F358" s="314">
        <v>2</v>
      </c>
      <c r="G358" s="314">
        <v>3</v>
      </c>
      <c r="H358" s="314">
        <v>2</v>
      </c>
      <c r="I358" s="314">
        <v>3</v>
      </c>
      <c r="J358" s="314">
        <v>2</v>
      </c>
      <c r="K358" s="314"/>
      <c r="L358" s="314"/>
      <c r="M358" s="314"/>
      <c r="N358" s="314">
        <f>SUM($F358:G358)</f>
        <v>5</v>
      </c>
      <c r="O358" s="314">
        <f>SUM($F358:H358)</f>
        <v>7</v>
      </c>
      <c r="P358" s="314">
        <f>SUM($F358:I358)</f>
        <v>10</v>
      </c>
      <c r="Q358" s="314">
        <f>SUM($F358:J358)</f>
        <v>12</v>
      </c>
      <c r="R358" s="314"/>
      <c r="S358" s="314"/>
      <c r="T358" s="314"/>
      <c r="U358" s="313"/>
      <c r="V358" s="312" t="str">
        <f t="shared" si="604"/>
        <v>E</v>
      </c>
      <c r="W358" s="312" t="str">
        <f t="shared" ca="1" si="605"/>
        <v>Gb</v>
      </c>
      <c r="X358" s="312" t="str">
        <f t="shared" ca="1" si="699"/>
        <v>A</v>
      </c>
      <c r="Y358" s="312" t="str">
        <f t="shared" ca="1" si="700"/>
        <v>B</v>
      </c>
      <c r="Z358" s="312" t="str">
        <f t="shared" ca="1" si="701"/>
        <v>D</v>
      </c>
      <c r="AA358" s="312"/>
      <c r="AB358" s="312"/>
      <c r="AC358" s="312"/>
      <c r="AD358" s="313">
        <f t="shared" si="612"/>
        <v>69</v>
      </c>
      <c r="AE358" s="313">
        <f t="shared" ca="1" si="662"/>
        <v>169</v>
      </c>
      <c r="AF358" s="313">
        <f t="shared" ca="1" si="663"/>
        <v>65</v>
      </c>
      <c r="AG358" s="313">
        <f t="shared" ref="AG358:AG363" ca="1" si="707">IF(LEN(Y358)=1,_xlfn.UNICODE(Y358),_xlfn.UNICODE(Y358)+_xlfn.UNICODE("b"))</f>
        <v>66</v>
      </c>
      <c r="AH358" s="313">
        <f ca="1">IF(LEN(Z358)=1,_xlfn.UNICODE(Z358),_xlfn.UNICODE(Z358)+_xlfn.UNICODE("b"))</f>
        <v>68</v>
      </c>
      <c r="AI358" s="313"/>
      <c r="AJ358" s="313"/>
      <c r="AK358" s="313"/>
      <c r="AL358" s="294" t="str">
        <f>_xlfn.CONCAT(V358," sus4/7")</f>
        <v>E sus4/7</v>
      </c>
      <c r="AM358" s="294" t="str">
        <f ca="1">_xlfn.CONCAT(W358," sus4/7")</f>
        <v>Gb sus4/7</v>
      </c>
      <c r="AN358" s="294" t="str">
        <f ca="1">_xlfn.CONCAT(X358," sus4")</f>
        <v>A sus4</v>
      </c>
      <c r="AO358" s="294" t="str">
        <f ca="1">_xlfn.CONCAT(Y358," sus4/7")</f>
        <v>B sus4/7</v>
      </c>
      <c r="AP358" s="301" t="str">
        <f ca="1">_xlfn.CONCAT("*",Y358," min")</f>
        <v>*B min</v>
      </c>
      <c r="AQ358" s="294"/>
      <c r="AR358" s="294"/>
      <c r="AS358" s="294"/>
      <c r="AT358" s="294" t="str">
        <f t="shared" ca="1" si="703"/>
        <v/>
      </c>
      <c r="AU358" s="294" t="str">
        <f t="shared" ca="1" si="702"/>
        <v/>
      </c>
      <c r="AV358" s="294" t="str">
        <f t="shared" ca="1" si="702"/>
        <v/>
      </c>
      <c r="AW358" s="294" t="str">
        <f t="shared" ca="1" si="702"/>
        <v/>
      </c>
      <c r="AX358" s="294" t="str">
        <f t="shared" ca="1" si="702"/>
        <v/>
      </c>
      <c r="AY358" s="294" t="str">
        <f t="shared" ca="1" si="702"/>
        <v/>
      </c>
      <c r="AZ358" s="294" t="str">
        <f t="shared" ca="1" si="702"/>
        <v/>
      </c>
      <c r="BA358" s="294" t="str">
        <f t="shared" ca="1" si="702"/>
        <v/>
      </c>
      <c r="BB358" s="294" t="str">
        <f t="shared" ca="1" si="702"/>
        <v/>
      </c>
      <c r="BC358" s="294" t="str">
        <f t="shared" ca="1" si="702"/>
        <v/>
      </c>
      <c r="BD358" s="294" t="str">
        <f t="shared" ca="1" si="702"/>
        <v/>
      </c>
      <c r="BE358" s="294" t="str">
        <f t="shared" ca="1" si="702"/>
        <v/>
      </c>
      <c r="BF358" s="289">
        <f t="shared" ca="1" si="613"/>
        <v>0</v>
      </c>
      <c r="BG358" s="302">
        <f t="shared" ca="1" si="614"/>
        <v>0</v>
      </c>
      <c r="BH358" s="289" t="str">
        <f t="shared" ca="1" si="615"/>
        <v/>
      </c>
      <c r="BI358" s="289" t="str">
        <f t="shared" ca="1" si="616"/>
        <v/>
      </c>
      <c r="BJ358" s="289" t="str">
        <f t="shared" ca="1" si="617"/>
        <v/>
      </c>
      <c r="BK358" s="289" t="str">
        <f t="shared" ca="1" si="618"/>
        <v/>
      </c>
      <c r="BL358" s="289" t="str">
        <f t="shared" ca="1" si="619"/>
        <v/>
      </c>
      <c r="BM358" s="289" t="str">
        <f t="shared" ca="1" si="620"/>
        <v/>
      </c>
      <c r="BN358" s="289" t="str">
        <f t="shared" ca="1" si="621"/>
        <v/>
      </c>
      <c r="BO358" s="289" t="str">
        <f t="shared" ca="1" si="622"/>
        <v/>
      </c>
      <c r="BP358" s="275"/>
      <c r="BQ358" s="83">
        <f t="shared" ca="1" si="704"/>
        <v>7</v>
      </c>
      <c r="BR358" s="82">
        <f t="shared" ca="1" si="705"/>
        <v>106</v>
      </c>
      <c r="BS358" s="83">
        <f t="shared" ca="1" si="706"/>
        <v>788</v>
      </c>
      <c r="BT358" s="52" t="str">
        <f t="shared" ca="1" si="655"/>
        <v>A797</v>
      </c>
      <c r="BV358" s="52" t="str">
        <f t="shared" ca="1" si="656"/>
        <v>A841</v>
      </c>
      <c r="BW358" s="84">
        <f ca="1">VLOOKUP($BK$6,INDIRECT($BT358):$BP$861,2,FALSE)</f>
        <v>833</v>
      </c>
      <c r="BX358" s="79" t="str">
        <f t="shared" ca="1" si="635"/>
        <v>Altered Country</v>
      </c>
      <c r="BY358" s="78" t="str">
        <f t="shared" ca="1" si="636"/>
        <v>B</v>
      </c>
      <c r="BZ358" s="78" t="str">
        <f t="shared" ca="1" si="637"/>
        <v>B</v>
      </c>
      <c r="CA358" s="78" t="str">
        <f t="shared" ca="1" si="638"/>
        <v>Db</v>
      </c>
      <c r="CB358" s="78" t="str">
        <f t="shared" ca="1" si="639"/>
        <v>D</v>
      </c>
      <c r="CC358" s="78" t="str">
        <f t="shared" ca="1" si="640"/>
        <v>Eb</v>
      </c>
      <c r="CD358" s="78" t="str">
        <f t="shared" ca="1" si="641"/>
        <v>Gb</v>
      </c>
      <c r="CE358" s="78" t="str">
        <f t="shared" ca="1" si="642"/>
        <v>G</v>
      </c>
      <c r="CF358" s="78" t="str">
        <f t="shared" ca="1" si="643"/>
        <v/>
      </c>
      <c r="CG358" s="78" t="str">
        <f t="shared" ca="1" si="644"/>
        <v/>
      </c>
      <c r="CH358" s="79" t="str">
        <f t="shared" ca="1" si="645"/>
        <v>B min</v>
      </c>
      <c r="CI358" s="79" t="str">
        <f t="shared" ca="1" si="646"/>
        <v>*Eb7</v>
      </c>
      <c r="CJ358" s="79" t="str">
        <f t="shared" ca="1" si="647"/>
        <v>*B min</v>
      </c>
      <c r="CK358" s="79" t="str">
        <f t="shared" ca="1" si="648"/>
        <v>Eb aug</v>
      </c>
      <c r="CL358" s="79" t="str">
        <f t="shared" ca="1" si="649"/>
        <v>*B min</v>
      </c>
      <c r="CM358" s="79" t="str">
        <f t="shared" ca="1" si="650"/>
        <v>*Eb7</v>
      </c>
      <c r="CN358" s="79" t="str">
        <f t="shared" ca="1" si="651"/>
        <v/>
      </c>
      <c r="CO358" s="79" t="str">
        <f t="shared" ca="1" si="652"/>
        <v/>
      </c>
      <c r="CP358" s="80">
        <f t="shared" ca="1" si="653"/>
        <v>33.333333333333329</v>
      </c>
      <c r="CQ358" s="78">
        <f t="shared" ca="1" si="654"/>
        <v>7</v>
      </c>
      <c r="DA358" s="81" t="e">
        <f t="shared" ca="1" si="695"/>
        <v>#N/A</v>
      </c>
      <c r="DB358" s="82" t="e">
        <f t="shared" ca="1" si="696"/>
        <v>#N/A</v>
      </c>
      <c r="DC358" s="83" t="e">
        <f t="shared" ca="1" si="697"/>
        <v>#N/A</v>
      </c>
      <c r="DD358" s="52" t="e">
        <f t="shared" ca="1" si="693"/>
        <v>#N/A</v>
      </c>
      <c r="DF358" s="52" t="e">
        <f t="shared" ca="1" si="694"/>
        <v>#N/A</v>
      </c>
      <c r="DG358" s="84" t="e">
        <f ca="1">VLOOKUP($BK$6,INDIRECT($BT395):$BP$861,2,FALSE)</f>
        <v>#N/A</v>
      </c>
      <c r="DH358" s="79" t="e">
        <f t="shared" ca="1" si="672"/>
        <v>#N/A</v>
      </c>
      <c r="DI358" s="78" t="e">
        <f t="shared" ca="1" si="673"/>
        <v>#N/A</v>
      </c>
      <c r="DJ358" s="78" t="e">
        <f t="shared" ca="1" si="674"/>
        <v>#N/A</v>
      </c>
      <c r="DK358" s="78" t="e">
        <f t="shared" ca="1" si="675"/>
        <v>#N/A</v>
      </c>
      <c r="DL358" s="78" t="e">
        <f t="shared" ca="1" si="676"/>
        <v>#N/A</v>
      </c>
      <c r="DM358" s="78" t="e">
        <f t="shared" ca="1" si="677"/>
        <v>#N/A</v>
      </c>
      <c r="DN358" s="78" t="e">
        <f t="shared" ca="1" si="678"/>
        <v>#N/A</v>
      </c>
      <c r="DO358" s="78" t="e">
        <f t="shared" ca="1" si="679"/>
        <v>#N/A</v>
      </c>
      <c r="DP358" s="78" t="e">
        <f t="shared" ca="1" si="680"/>
        <v>#N/A</v>
      </c>
      <c r="DQ358" s="78" t="e">
        <f t="shared" ca="1" si="681"/>
        <v>#N/A</v>
      </c>
      <c r="DR358" s="79" t="e">
        <f t="shared" ca="1" si="682"/>
        <v>#N/A</v>
      </c>
      <c r="DS358" s="79" t="e">
        <f t="shared" ca="1" si="683"/>
        <v>#N/A</v>
      </c>
      <c r="DT358" s="79" t="e">
        <f t="shared" ca="1" si="684"/>
        <v>#N/A</v>
      </c>
      <c r="DU358" s="79" t="e">
        <f t="shared" ca="1" si="685"/>
        <v>#N/A</v>
      </c>
      <c r="DV358" s="79" t="e">
        <f t="shared" ca="1" si="686"/>
        <v>#N/A</v>
      </c>
      <c r="DW358" s="79" t="e">
        <f t="shared" ca="1" si="687"/>
        <v>#N/A</v>
      </c>
      <c r="DX358" s="79" t="e">
        <f t="shared" ca="1" si="688"/>
        <v>#N/A</v>
      </c>
      <c r="DY358" s="79" t="e">
        <f t="shared" ca="1" si="689"/>
        <v>#N/A</v>
      </c>
      <c r="DZ358" s="80" t="e">
        <f t="shared" ca="1" si="690"/>
        <v>#N/A</v>
      </c>
      <c r="EA358" s="78" t="e">
        <f t="shared" ca="1" si="691"/>
        <v>#N/A</v>
      </c>
    </row>
    <row r="359" spans="1:131" ht="16.2" thickBot="1" x14ac:dyDescent="0.35">
      <c r="A359" s="289" t="str">
        <f t="shared" ca="1" si="661"/>
        <v/>
      </c>
      <c r="B359" s="312">
        <f t="shared" si="665"/>
        <v>351</v>
      </c>
      <c r="C359" s="313" t="s">
        <v>54</v>
      </c>
      <c r="D359" s="312" t="s">
        <v>74</v>
      </c>
      <c r="E359" s="312">
        <v>5</v>
      </c>
      <c r="F359" s="314">
        <v>2</v>
      </c>
      <c r="G359" s="314">
        <v>1</v>
      </c>
      <c r="H359" s="314">
        <v>4</v>
      </c>
      <c r="I359" s="314">
        <v>1</v>
      </c>
      <c r="J359" s="314">
        <v>4</v>
      </c>
      <c r="K359" s="314"/>
      <c r="L359" s="314"/>
      <c r="M359" s="314"/>
      <c r="N359" s="314">
        <f>SUM($F359:G359)</f>
        <v>3</v>
      </c>
      <c r="O359" s="314">
        <f>SUM($F359:H359)</f>
        <v>7</v>
      </c>
      <c r="P359" s="314">
        <f>SUM($F359:I359)</f>
        <v>8</v>
      </c>
      <c r="Q359" s="314">
        <f>SUM($F359:J359)</f>
        <v>12</v>
      </c>
      <c r="R359" s="314"/>
      <c r="S359" s="314"/>
      <c r="T359" s="314"/>
      <c r="U359" s="313"/>
      <c r="V359" s="312" t="str">
        <f t="shared" ref="V359:V364" si="708">$H$6</f>
        <v>E</v>
      </c>
      <c r="W359" s="312" t="str">
        <f t="shared" ref="W359:W364" ca="1" si="709">OFFSET($H$6,0,$F359,1,1)</f>
        <v>Gb</v>
      </c>
      <c r="X359" s="312" t="str">
        <f t="shared" ca="1" si="699"/>
        <v>G</v>
      </c>
      <c r="Y359" s="312" t="str">
        <f t="shared" ca="1" si="700"/>
        <v>B</v>
      </c>
      <c r="Z359" s="312" t="str">
        <f t="shared" ca="1" si="701"/>
        <v>C</v>
      </c>
      <c r="AA359" s="312"/>
      <c r="AB359" s="312"/>
      <c r="AC359" s="312"/>
      <c r="AD359" s="313">
        <f t="shared" ref="AD359:AD364" si="710">IF(LEN(V359)=1,_xlfn.UNICODE(V359),_xlfn.UNICODE(V359)+_xlfn.UNICODE("b"))</f>
        <v>69</v>
      </c>
      <c r="AE359" s="313">
        <f t="shared" ca="1" si="662"/>
        <v>169</v>
      </c>
      <c r="AF359" s="313">
        <f t="shared" ca="1" si="663"/>
        <v>71</v>
      </c>
      <c r="AG359" s="313">
        <f t="shared" ca="1" si="707"/>
        <v>66</v>
      </c>
      <c r="AH359" s="313">
        <f ca="1">IF(LEN(Z359)=1,_xlfn.UNICODE(Z359),_xlfn.UNICODE(Z359)+_xlfn.UNICODE("b"))</f>
        <v>67</v>
      </c>
      <c r="AI359" s="313"/>
      <c r="AJ359" s="313"/>
      <c r="AK359" s="313"/>
      <c r="AL359" s="301" t="str">
        <f ca="1">_xlfn.CONCAT("*",Z359," maj")</f>
        <v>*C maj</v>
      </c>
      <c r="AM359" s="294" t="str">
        <f ca="1">_xlfn.CONCAT(W359," sus4/7")</f>
        <v>Gb sus4/7</v>
      </c>
      <c r="AN359" s="294" t="str">
        <f ca="1">_xlfn.CONCAT(X359," sus4/M7")</f>
        <v>G sus4/M7</v>
      </c>
      <c r="AO359" s="301" t="str">
        <f>_xlfn.CONCAT("*", V359," min")</f>
        <v>*E min</v>
      </c>
      <c r="AP359" s="294" t="str">
        <f ca="1">_xlfn.CONCAT(Z359," sus4/7")</f>
        <v>C sus4/7</v>
      </c>
      <c r="AQ359" s="294"/>
      <c r="AR359" s="294"/>
      <c r="AS359" s="294"/>
      <c r="AT359" s="294" t="str">
        <f t="shared" ca="1" si="703"/>
        <v/>
      </c>
      <c r="AU359" s="294" t="str">
        <f t="shared" ca="1" si="702"/>
        <v/>
      </c>
      <c r="AV359" s="294" t="str">
        <f t="shared" ca="1" si="702"/>
        <v/>
      </c>
      <c r="AW359" s="294" t="str">
        <f t="shared" ca="1" si="702"/>
        <v/>
      </c>
      <c r="AX359" s="294" t="str">
        <f t="shared" ca="1" si="702"/>
        <v/>
      </c>
      <c r="AY359" s="294" t="str">
        <f t="shared" ca="1" si="702"/>
        <v/>
      </c>
      <c r="AZ359" s="294" t="str">
        <f t="shared" ca="1" si="702"/>
        <v/>
      </c>
      <c r="BA359" s="294">
        <f t="shared" ca="1" si="702"/>
        <v>1</v>
      </c>
      <c r="BB359" s="294" t="str">
        <f t="shared" ca="1" si="702"/>
        <v/>
      </c>
      <c r="BC359" s="294" t="str">
        <f t="shared" ca="1" si="702"/>
        <v/>
      </c>
      <c r="BD359" s="294" t="str">
        <f t="shared" ca="1" si="702"/>
        <v/>
      </c>
      <c r="BE359" s="294" t="str">
        <f t="shared" ca="1" si="702"/>
        <v/>
      </c>
      <c r="BF359" s="289">
        <f t="shared" ref="BF359:BF364" ca="1" si="711">COUNT(AT359:BE359)</f>
        <v>1</v>
      </c>
      <c r="BG359" s="302">
        <f t="shared" ref="BG359:BG364" ca="1" si="712">BF359/E359*100</f>
        <v>20</v>
      </c>
      <c r="BH359" s="289" t="str">
        <f t="shared" ref="BH359:BH364" ca="1" si="713">IF(AND(BG359&lt;=100,BG359&gt;90),1,IF(AND(BG359&lt;=90,BG359&gt;80),2,IF(AND(BG359&lt;=80,BG359&gt;70),3,IF(AND(BG359&lt;=70,BG359&gt;60),4,IF(AND(BG359&lt;=60,BG359&gt;50),5,IF(AND(BG359&lt;=50,BG359&gt;40),6,IF(AND(BG359&lt;=40,BG359&gt;30),7,"")))))))</f>
        <v/>
      </c>
      <c r="BI359" s="289" t="str">
        <f t="shared" ref="BI359:BI364" ca="1" si="714">IF($BH359=1,1,"")</f>
        <v/>
      </c>
      <c r="BJ359" s="289" t="str">
        <f t="shared" ref="BJ359:BJ364" ca="1" si="715">IF($BH359=2,1,"")</f>
        <v/>
      </c>
      <c r="BK359" s="289" t="str">
        <f t="shared" ref="BK359:BK364" ca="1" si="716">IF($BH359=3,1,"")</f>
        <v/>
      </c>
      <c r="BL359" s="289" t="str">
        <f t="shared" ref="BL359:BL364" ca="1" si="717">IF($BH359=4,1,"")</f>
        <v/>
      </c>
      <c r="BM359" s="289" t="str">
        <f t="shared" ref="BM359:BM364" ca="1" si="718">IF($BH359=5,1,"")</f>
        <v/>
      </c>
      <c r="BN359" s="289" t="str">
        <f t="shared" ref="BN359:BN364" ca="1" si="719">IF($BH359=6,1,"")</f>
        <v/>
      </c>
      <c r="BO359" s="289" t="str">
        <f t="shared" ref="BO359:BO364" ca="1" si="720">IF($BH359=7,1,"")</f>
        <v/>
      </c>
      <c r="BP359" s="275"/>
      <c r="BQ359" s="83">
        <f t="shared" ca="1" si="704"/>
        <v>7</v>
      </c>
      <c r="BR359" s="82">
        <f t="shared" ca="1" si="705"/>
        <v>107</v>
      </c>
      <c r="BS359" s="83">
        <f t="shared" ca="1" si="706"/>
        <v>833</v>
      </c>
      <c r="BT359" s="52" t="str">
        <f t="shared" ca="1" si="655"/>
        <v>A842</v>
      </c>
      <c r="BV359" s="52" t="str">
        <f t="shared" ca="1" si="656"/>
        <v>A842</v>
      </c>
      <c r="BW359" s="84">
        <f ca="1">VLOOKUP($BK$6,INDIRECT($BT359):$BP$861,2,FALSE)</f>
        <v>834</v>
      </c>
      <c r="BX359" s="79" t="str">
        <f t="shared" ca="1" si="635"/>
        <v xml:space="preserve"> Augmented</v>
      </c>
      <c r="BY359" s="78" t="str">
        <f t="shared" ca="1" si="636"/>
        <v>B</v>
      </c>
      <c r="BZ359" s="78" t="str">
        <f t="shared" ca="1" si="637"/>
        <v>B</v>
      </c>
      <c r="CA359" s="78" t="str">
        <f t="shared" ca="1" si="638"/>
        <v>D</v>
      </c>
      <c r="CB359" s="78" t="str">
        <f t="shared" ca="1" si="639"/>
        <v>Eb</v>
      </c>
      <c r="CC359" s="78" t="str">
        <f t="shared" ca="1" si="640"/>
        <v>Gb</v>
      </c>
      <c r="CD359" s="78" t="str">
        <f t="shared" ca="1" si="641"/>
        <v>G</v>
      </c>
      <c r="CE359" s="78" t="str">
        <f t="shared" ca="1" si="642"/>
        <v>Bb</v>
      </c>
      <c r="CF359" s="78" t="str">
        <f t="shared" ca="1" si="643"/>
        <v/>
      </c>
      <c r="CG359" s="78" t="str">
        <f t="shared" ca="1" si="644"/>
        <v/>
      </c>
      <c r="CH359" s="79" t="str">
        <f t="shared" ca="1" si="645"/>
        <v>B aug</v>
      </c>
      <c r="CI359" s="79" t="str">
        <f t="shared" ca="1" si="646"/>
        <v>D aug</v>
      </c>
      <c r="CJ359" s="79" t="str">
        <f t="shared" ca="1" si="647"/>
        <v>Eb aug</v>
      </c>
      <c r="CK359" s="79" t="str">
        <f t="shared" ca="1" si="648"/>
        <v>Gb aug</v>
      </c>
      <c r="CL359" s="79" t="str">
        <f t="shared" ca="1" si="649"/>
        <v>G aug</v>
      </c>
      <c r="CM359" s="79" t="str">
        <f t="shared" ca="1" si="650"/>
        <v>Bb aug</v>
      </c>
      <c r="CN359" s="79" t="str">
        <f t="shared" ca="1" si="651"/>
        <v/>
      </c>
      <c r="CO359" s="79" t="str">
        <f t="shared" ca="1" si="652"/>
        <v/>
      </c>
      <c r="CP359" s="80">
        <f t="shared" ca="1" si="653"/>
        <v>33.333333333333329</v>
      </c>
      <c r="CQ359" s="78">
        <f t="shared" ca="1" si="654"/>
        <v>7</v>
      </c>
      <c r="DA359" s="81" t="e">
        <f t="shared" ca="1" si="695"/>
        <v>#N/A</v>
      </c>
      <c r="DB359" s="82" t="e">
        <f t="shared" ca="1" si="696"/>
        <v>#N/A</v>
      </c>
      <c r="DC359" s="83" t="e">
        <f t="shared" ca="1" si="697"/>
        <v>#N/A</v>
      </c>
      <c r="DD359" s="52" t="e">
        <f t="shared" ca="1" si="693"/>
        <v>#N/A</v>
      </c>
      <c r="DF359" s="52" t="e">
        <f t="shared" ca="1" si="694"/>
        <v>#N/A</v>
      </c>
      <c r="DG359" s="84" t="e">
        <f ca="1">VLOOKUP($BK$6,INDIRECT($BT396):$BP$861,2,FALSE)</f>
        <v>#N/A</v>
      </c>
      <c r="DH359" s="79" t="e">
        <f t="shared" ca="1" si="672"/>
        <v>#N/A</v>
      </c>
      <c r="DI359" s="78" t="e">
        <f t="shared" ca="1" si="673"/>
        <v>#N/A</v>
      </c>
      <c r="DJ359" s="78" t="e">
        <f t="shared" ca="1" si="674"/>
        <v>#N/A</v>
      </c>
      <c r="DK359" s="78" t="e">
        <f t="shared" ca="1" si="675"/>
        <v>#N/A</v>
      </c>
      <c r="DL359" s="78" t="e">
        <f t="shared" ca="1" si="676"/>
        <v>#N/A</v>
      </c>
      <c r="DM359" s="78" t="e">
        <f t="shared" ca="1" si="677"/>
        <v>#N/A</v>
      </c>
      <c r="DN359" s="78" t="e">
        <f t="shared" ca="1" si="678"/>
        <v>#N/A</v>
      </c>
      <c r="DO359" s="78" t="e">
        <f t="shared" ca="1" si="679"/>
        <v>#N/A</v>
      </c>
      <c r="DP359" s="78" t="e">
        <f t="shared" ca="1" si="680"/>
        <v>#N/A</v>
      </c>
      <c r="DQ359" s="78" t="e">
        <f t="shared" ca="1" si="681"/>
        <v>#N/A</v>
      </c>
      <c r="DR359" s="79" t="e">
        <f t="shared" ca="1" si="682"/>
        <v>#N/A</v>
      </c>
      <c r="DS359" s="79" t="e">
        <f t="shared" ca="1" si="683"/>
        <v>#N/A</v>
      </c>
      <c r="DT359" s="79" t="e">
        <f t="shared" ca="1" si="684"/>
        <v>#N/A</v>
      </c>
      <c r="DU359" s="79" t="e">
        <f t="shared" ca="1" si="685"/>
        <v>#N/A</v>
      </c>
      <c r="DV359" s="79" t="e">
        <f t="shared" ca="1" si="686"/>
        <v>#N/A</v>
      </c>
      <c r="DW359" s="79" t="e">
        <f t="shared" ca="1" si="687"/>
        <v>#N/A</v>
      </c>
      <c r="DX359" s="79" t="e">
        <f t="shared" ca="1" si="688"/>
        <v>#N/A</v>
      </c>
      <c r="DY359" s="79" t="e">
        <f t="shared" ca="1" si="689"/>
        <v>#N/A</v>
      </c>
      <c r="DZ359" s="80" t="e">
        <f t="shared" ca="1" si="690"/>
        <v>#N/A</v>
      </c>
      <c r="EA359" s="78" t="e">
        <f t="shared" ca="1" si="691"/>
        <v>#N/A</v>
      </c>
    </row>
    <row r="360" spans="1:131" ht="16.2" thickBot="1" x14ac:dyDescent="0.35">
      <c r="A360" s="289" t="str">
        <f t="shared" ca="1" si="661"/>
        <v/>
      </c>
      <c r="B360" s="312">
        <f t="shared" si="665"/>
        <v>352</v>
      </c>
      <c r="C360" s="313" t="s">
        <v>55</v>
      </c>
      <c r="D360" s="312" t="s">
        <v>74</v>
      </c>
      <c r="E360" s="312">
        <v>5</v>
      </c>
      <c r="F360" s="314">
        <v>4</v>
      </c>
      <c r="G360" s="314">
        <v>1</v>
      </c>
      <c r="H360" s="314">
        <v>2</v>
      </c>
      <c r="I360" s="314">
        <v>3</v>
      </c>
      <c r="J360" s="314">
        <v>2</v>
      </c>
      <c r="K360" s="314"/>
      <c r="L360" s="314"/>
      <c r="M360" s="314"/>
      <c r="N360" s="314">
        <f>SUM($F360:G360)</f>
        <v>5</v>
      </c>
      <c r="O360" s="314">
        <f>SUM($F360:H360)</f>
        <v>7</v>
      </c>
      <c r="P360" s="314">
        <f>SUM($F360:I360)</f>
        <v>10</v>
      </c>
      <c r="Q360" s="314">
        <f>SUM($F360:J360)</f>
        <v>12</v>
      </c>
      <c r="R360" s="314"/>
      <c r="S360" s="314"/>
      <c r="T360" s="314"/>
      <c r="U360" s="313"/>
      <c r="V360" s="312" t="str">
        <f t="shared" si="708"/>
        <v>E</v>
      </c>
      <c r="W360" s="312" t="str">
        <f t="shared" ca="1" si="709"/>
        <v>Ab</v>
      </c>
      <c r="X360" s="312" t="str">
        <f t="shared" ca="1" si="699"/>
        <v>A</v>
      </c>
      <c r="Y360" s="312" t="str">
        <f t="shared" ca="1" si="700"/>
        <v>B</v>
      </c>
      <c r="Z360" s="312" t="str">
        <f t="shared" ca="1" si="701"/>
        <v>D</v>
      </c>
      <c r="AA360" s="312"/>
      <c r="AB360" s="312"/>
      <c r="AC360" s="312"/>
      <c r="AD360" s="313">
        <f t="shared" si="710"/>
        <v>69</v>
      </c>
      <c r="AE360" s="313">
        <f t="shared" ca="1" si="662"/>
        <v>163</v>
      </c>
      <c r="AF360" s="313">
        <f t="shared" ca="1" si="663"/>
        <v>65</v>
      </c>
      <c r="AG360" s="313">
        <f t="shared" ca="1" si="707"/>
        <v>66</v>
      </c>
      <c r="AH360" s="313">
        <f ca="1">IF(LEN(Z360)=1,_xlfn.UNICODE(Z360),_xlfn.UNICODE(Z360)+_xlfn.UNICODE("b"))</f>
        <v>68</v>
      </c>
      <c r="AI360" s="313"/>
      <c r="AJ360" s="313"/>
      <c r="AK360" s="313"/>
      <c r="AL360" s="294" t="str">
        <f>_xlfn.CONCAT(V360," sus4/7")</f>
        <v>E sus4/7</v>
      </c>
      <c r="AM360" s="301" t="str">
        <f>_xlfn.CONCAT("*",V360," maj")</f>
        <v>*E maj</v>
      </c>
      <c r="AN360" s="294" t="str">
        <f ca="1">_xlfn.CONCAT(X360," sus4/M7")</f>
        <v>A sus4/M7</v>
      </c>
      <c r="AO360" s="294" t="str">
        <f ca="1">_xlfn.CONCAT(Y360," sus4/7")</f>
        <v>B sus4/7</v>
      </c>
      <c r="AP360" s="301" t="str">
        <f ca="1">_xlfn.CONCAT("*",W360," dim")</f>
        <v>*Ab dim</v>
      </c>
      <c r="AQ360" s="294"/>
      <c r="AR360" s="294"/>
      <c r="AS360" s="294"/>
      <c r="AT360" s="294" t="str">
        <f t="shared" ca="1" si="703"/>
        <v/>
      </c>
      <c r="AU360" s="294" t="str">
        <f t="shared" ca="1" si="702"/>
        <v/>
      </c>
      <c r="AV360" s="294" t="str">
        <f t="shared" ca="1" si="702"/>
        <v/>
      </c>
      <c r="AW360" s="294" t="str">
        <f t="shared" ca="1" si="702"/>
        <v/>
      </c>
      <c r="AX360" s="294" t="str">
        <f t="shared" ca="1" si="702"/>
        <v/>
      </c>
      <c r="AY360" s="294" t="str">
        <f t="shared" ca="1" si="702"/>
        <v/>
      </c>
      <c r="AZ360" s="294" t="str">
        <f t="shared" ca="1" si="702"/>
        <v/>
      </c>
      <c r="BA360" s="294" t="str">
        <f t="shared" ca="1" si="702"/>
        <v/>
      </c>
      <c r="BB360" s="294" t="str">
        <f t="shared" ca="1" si="702"/>
        <v/>
      </c>
      <c r="BC360" s="294" t="str">
        <f t="shared" ca="1" si="702"/>
        <v/>
      </c>
      <c r="BD360" s="294" t="str">
        <f t="shared" ca="1" si="702"/>
        <v/>
      </c>
      <c r="BE360" s="294" t="str">
        <f t="shared" ca="1" si="702"/>
        <v/>
      </c>
      <c r="BF360" s="289">
        <f t="shared" ca="1" si="711"/>
        <v>0</v>
      </c>
      <c r="BG360" s="302">
        <f t="shared" ca="1" si="712"/>
        <v>0</v>
      </c>
      <c r="BH360" s="289" t="str">
        <f t="shared" ca="1" si="713"/>
        <v/>
      </c>
      <c r="BI360" s="289" t="str">
        <f t="shared" ca="1" si="714"/>
        <v/>
      </c>
      <c r="BJ360" s="289" t="str">
        <f t="shared" ca="1" si="715"/>
        <v/>
      </c>
      <c r="BK360" s="289" t="str">
        <f t="shared" ca="1" si="716"/>
        <v/>
      </c>
      <c r="BL360" s="289" t="str">
        <f t="shared" ca="1" si="717"/>
        <v/>
      </c>
      <c r="BM360" s="289" t="str">
        <f t="shared" ca="1" si="718"/>
        <v/>
      </c>
      <c r="BN360" s="289" t="str">
        <f t="shared" ca="1" si="719"/>
        <v/>
      </c>
      <c r="BO360" s="289" t="str">
        <f t="shared" ca="1" si="720"/>
        <v/>
      </c>
      <c r="BP360" s="275"/>
      <c r="BQ360" s="83">
        <f t="shared" ca="1" si="704"/>
        <v>7</v>
      </c>
      <c r="BR360" s="82">
        <f t="shared" ca="1" si="705"/>
        <v>108</v>
      </c>
      <c r="BS360" s="83">
        <f t="shared" ca="1" si="706"/>
        <v>834</v>
      </c>
      <c r="BT360" s="52" t="str">
        <f t="shared" ca="1" si="655"/>
        <v>A843</v>
      </c>
      <c r="BV360" s="52" t="str">
        <f t="shared" ca="1" si="656"/>
        <v>A843</v>
      </c>
      <c r="BW360" s="84">
        <f ca="1">VLOOKUP($BK$6,INDIRECT($BT360):$BP$861,2,FALSE)</f>
        <v>835</v>
      </c>
      <c r="BX360" s="79" t="str">
        <f t="shared" ca="1" si="635"/>
        <v>6 Tone Symmetrical</v>
      </c>
      <c r="BY360" s="78" t="str">
        <f t="shared" ca="1" si="636"/>
        <v>B</v>
      </c>
      <c r="BZ360" s="78" t="str">
        <f t="shared" ca="1" si="637"/>
        <v>B</v>
      </c>
      <c r="CA360" s="78" t="str">
        <f t="shared" ca="1" si="638"/>
        <v>C</v>
      </c>
      <c r="CB360" s="78" t="str">
        <f t="shared" ca="1" si="639"/>
        <v>Eb</v>
      </c>
      <c r="CC360" s="78" t="str">
        <f t="shared" ca="1" si="640"/>
        <v>E</v>
      </c>
      <c r="CD360" s="78" t="str">
        <f t="shared" ca="1" si="641"/>
        <v>G</v>
      </c>
      <c r="CE360" s="78" t="str">
        <f t="shared" ca="1" si="642"/>
        <v>Ab</v>
      </c>
      <c r="CF360" s="78" t="str">
        <f t="shared" ca="1" si="643"/>
        <v/>
      </c>
      <c r="CG360" s="78" t="str">
        <f t="shared" ca="1" si="644"/>
        <v/>
      </c>
      <c r="CH360" s="79" t="str">
        <f t="shared" ca="1" si="645"/>
        <v>B aug</v>
      </c>
      <c r="CI360" s="79" t="str">
        <f t="shared" ca="1" si="646"/>
        <v>C aug</v>
      </c>
      <c r="CJ360" s="79" t="str">
        <f t="shared" ca="1" si="647"/>
        <v>Eb aug</v>
      </c>
      <c r="CK360" s="79" t="str">
        <f t="shared" ca="1" si="648"/>
        <v>E aug</v>
      </c>
      <c r="CL360" s="79" t="str">
        <f t="shared" ca="1" si="649"/>
        <v>G aug</v>
      </c>
      <c r="CM360" s="79" t="str">
        <f t="shared" ca="1" si="650"/>
        <v>Ab aug</v>
      </c>
      <c r="CN360" s="79" t="str">
        <f t="shared" ca="1" si="651"/>
        <v/>
      </c>
      <c r="CO360" s="79" t="str">
        <f t="shared" ca="1" si="652"/>
        <v/>
      </c>
      <c r="CP360" s="80">
        <f t="shared" ca="1" si="653"/>
        <v>33.333333333333329</v>
      </c>
      <c r="CQ360" s="78">
        <f t="shared" ca="1" si="654"/>
        <v>7</v>
      </c>
      <c r="DA360" s="81" t="e">
        <f t="shared" ca="1" si="695"/>
        <v>#N/A</v>
      </c>
      <c r="DB360" s="82" t="e">
        <f t="shared" ca="1" si="696"/>
        <v>#N/A</v>
      </c>
      <c r="DC360" s="83" t="e">
        <f t="shared" ca="1" si="697"/>
        <v>#N/A</v>
      </c>
      <c r="DD360" s="52" t="e">
        <f t="shared" ca="1" si="693"/>
        <v>#N/A</v>
      </c>
      <c r="DF360" s="52" t="e">
        <f t="shared" ca="1" si="694"/>
        <v>#N/A</v>
      </c>
      <c r="DG360" s="84" t="e">
        <f ca="1">VLOOKUP($BK$6,INDIRECT($BT397):$BP$861,2,FALSE)</f>
        <v>#N/A</v>
      </c>
      <c r="DH360" s="79" t="e">
        <f t="shared" ca="1" si="672"/>
        <v>#N/A</v>
      </c>
      <c r="DI360" s="78" t="e">
        <f t="shared" ca="1" si="673"/>
        <v>#N/A</v>
      </c>
      <c r="DJ360" s="78" t="e">
        <f t="shared" ca="1" si="674"/>
        <v>#N/A</v>
      </c>
      <c r="DK360" s="78" t="e">
        <f t="shared" ca="1" si="675"/>
        <v>#N/A</v>
      </c>
      <c r="DL360" s="78" t="e">
        <f t="shared" ca="1" si="676"/>
        <v>#N/A</v>
      </c>
      <c r="DM360" s="78" t="e">
        <f t="shared" ca="1" si="677"/>
        <v>#N/A</v>
      </c>
      <c r="DN360" s="78" t="e">
        <f t="shared" ca="1" si="678"/>
        <v>#N/A</v>
      </c>
      <c r="DO360" s="78" t="e">
        <f t="shared" ca="1" si="679"/>
        <v>#N/A</v>
      </c>
      <c r="DP360" s="78" t="e">
        <f t="shared" ca="1" si="680"/>
        <v>#N/A</v>
      </c>
      <c r="DQ360" s="78" t="e">
        <f t="shared" ca="1" si="681"/>
        <v>#N/A</v>
      </c>
      <c r="DR360" s="79" t="e">
        <f t="shared" ca="1" si="682"/>
        <v>#N/A</v>
      </c>
      <c r="DS360" s="79" t="e">
        <f t="shared" ca="1" si="683"/>
        <v>#N/A</v>
      </c>
      <c r="DT360" s="79" t="e">
        <f t="shared" ca="1" si="684"/>
        <v>#N/A</v>
      </c>
      <c r="DU360" s="79" t="e">
        <f t="shared" ca="1" si="685"/>
        <v>#N/A</v>
      </c>
      <c r="DV360" s="79" t="e">
        <f t="shared" ca="1" si="686"/>
        <v>#N/A</v>
      </c>
      <c r="DW360" s="79" t="e">
        <f t="shared" ca="1" si="687"/>
        <v>#N/A</v>
      </c>
      <c r="DX360" s="79" t="e">
        <f t="shared" ca="1" si="688"/>
        <v>#N/A</v>
      </c>
      <c r="DY360" s="79" t="e">
        <f t="shared" ca="1" si="689"/>
        <v>#N/A</v>
      </c>
      <c r="DZ360" s="80" t="e">
        <f t="shared" ca="1" si="690"/>
        <v>#N/A</v>
      </c>
      <c r="EA360" s="78" t="e">
        <f t="shared" ca="1" si="691"/>
        <v>#N/A</v>
      </c>
    </row>
    <row r="361" spans="1:131" ht="16.2" thickBot="1" x14ac:dyDescent="0.35">
      <c r="A361" s="289" t="str">
        <f t="shared" ca="1" si="661"/>
        <v/>
      </c>
      <c r="B361" s="312">
        <f t="shared" si="665"/>
        <v>353</v>
      </c>
      <c r="C361" s="313" t="s">
        <v>56</v>
      </c>
      <c r="D361" s="312" t="s">
        <v>74</v>
      </c>
      <c r="E361" s="312">
        <v>5</v>
      </c>
      <c r="F361" s="314">
        <v>2</v>
      </c>
      <c r="G361" s="314">
        <v>1</v>
      </c>
      <c r="H361" s="314">
        <v>4</v>
      </c>
      <c r="I361" s="314">
        <v>2</v>
      </c>
      <c r="J361" s="314">
        <v>3</v>
      </c>
      <c r="K361" s="314"/>
      <c r="L361" s="314"/>
      <c r="M361" s="314"/>
      <c r="N361" s="314">
        <f>SUM($F361:G361)</f>
        <v>3</v>
      </c>
      <c r="O361" s="314">
        <f>SUM($F361:H361)</f>
        <v>7</v>
      </c>
      <c r="P361" s="314">
        <f>SUM($F361:I361)</f>
        <v>9</v>
      </c>
      <c r="Q361" s="314">
        <f>SUM($F361:J361)</f>
        <v>12</v>
      </c>
      <c r="R361" s="314"/>
      <c r="S361" s="314"/>
      <c r="T361" s="314"/>
      <c r="U361" s="313"/>
      <c r="V361" s="312" t="str">
        <f t="shared" si="708"/>
        <v>E</v>
      </c>
      <c r="W361" s="312" t="str">
        <f t="shared" ca="1" si="709"/>
        <v>Gb</v>
      </c>
      <c r="X361" s="312" t="str">
        <f t="shared" ca="1" si="699"/>
        <v>G</v>
      </c>
      <c r="Y361" s="312" t="str">
        <f t="shared" ca="1" si="700"/>
        <v>B</v>
      </c>
      <c r="Z361" s="312" t="str">
        <f t="shared" ca="1" si="701"/>
        <v>Db</v>
      </c>
      <c r="AA361" s="312"/>
      <c r="AB361" s="312"/>
      <c r="AC361" s="312"/>
      <c r="AD361" s="313">
        <f t="shared" si="710"/>
        <v>69</v>
      </c>
      <c r="AE361" s="313">
        <f t="shared" ca="1" si="662"/>
        <v>169</v>
      </c>
      <c r="AF361" s="313">
        <f t="shared" ca="1" si="663"/>
        <v>71</v>
      </c>
      <c r="AG361" s="313">
        <f t="shared" ca="1" si="707"/>
        <v>66</v>
      </c>
      <c r="AH361" s="313">
        <f ca="1">IF(LEN(Z361)=1,_xlfn.UNICODE(Z361),_xlfn.UNICODE(Z361)+_xlfn.UNICODE("b"))</f>
        <v>166</v>
      </c>
      <c r="AI361" s="313"/>
      <c r="AJ361" s="313"/>
      <c r="AK361" s="313"/>
      <c r="AL361" s="301" t="str">
        <f ca="1">_xlfn.CONCAT(V361," min6 -or- *",Z361," dim")</f>
        <v>E min6 -or- *Db dim</v>
      </c>
      <c r="AM361" s="294" t="str">
        <f ca="1">_xlfn.CONCAT(W361," sus4/7")</f>
        <v>Gb sus4/7</v>
      </c>
      <c r="AN361" s="301" t="str">
        <f ca="1">_xlfn.CONCAT("*",Z361," dim")</f>
        <v>*Db dim</v>
      </c>
      <c r="AO361" s="301" t="str">
        <f>_xlfn.CONCAT("*", V361," min")</f>
        <v>*E min</v>
      </c>
      <c r="AP361" s="294" t="str">
        <f ca="1">_xlfn.CONCAT(Z361," sus4/7")</f>
        <v>Db sus4/7</v>
      </c>
      <c r="AQ361" s="294"/>
      <c r="AR361" s="294"/>
      <c r="AS361" s="294"/>
      <c r="AT361" s="294" t="str">
        <f t="shared" ca="1" si="703"/>
        <v/>
      </c>
      <c r="AU361" s="294" t="str">
        <f t="shared" ca="1" si="702"/>
        <v/>
      </c>
      <c r="AV361" s="294" t="str">
        <f t="shared" ca="1" si="702"/>
        <v/>
      </c>
      <c r="AW361" s="294" t="str">
        <f t="shared" ca="1" si="702"/>
        <v/>
      </c>
      <c r="AX361" s="294" t="str">
        <f t="shared" ca="1" si="702"/>
        <v/>
      </c>
      <c r="AY361" s="294" t="str">
        <f t="shared" ca="1" si="702"/>
        <v/>
      </c>
      <c r="AZ361" s="294" t="str">
        <f t="shared" ca="1" si="702"/>
        <v/>
      </c>
      <c r="BA361" s="294">
        <f t="shared" ca="1" si="702"/>
        <v>1</v>
      </c>
      <c r="BB361" s="294" t="str">
        <f t="shared" ca="1" si="702"/>
        <v/>
      </c>
      <c r="BC361" s="294" t="str">
        <f t="shared" ca="1" si="702"/>
        <v/>
      </c>
      <c r="BD361" s="294" t="str">
        <f t="shared" ca="1" si="702"/>
        <v/>
      </c>
      <c r="BE361" s="294" t="str">
        <f t="shared" ca="1" si="702"/>
        <v/>
      </c>
      <c r="BF361" s="289">
        <f t="shared" ca="1" si="711"/>
        <v>1</v>
      </c>
      <c r="BG361" s="302">
        <f t="shared" ca="1" si="712"/>
        <v>20</v>
      </c>
      <c r="BH361" s="289" t="str">
        <f t="shared" ca="1" si="713"/>
        <v/>
      </c>
      <c r="BI361" s="289" t="str">
        <f t="shared" ca="1" si="714"/>
        <v/>
      </c>
      <c r="BJ361" s="289" t="str">
        <f t="shared" ca="1" si="715"/>
        <v/>
      </c>
      <c r="BK361" s="289" t="str">
        <f t="shared" ca="1" si="716"/>
        <v/>
      </c>
      <c r="BL361" s="289" t="str">
        <f t="shared" ca="1" si="717"/>
        <v/>
      </c>
      <c r="BM361" s="289" t="str">
        <f t="shared" ca="1" si="718"/>
        <v/>
      </c>
      <c r="BN361" s="289" t="str">
        <f t="shared" ca="1" si="719"/>
        <v/>
      </c>
      <c r="BO361" s="289" t="str">
        <f t="shared" ca="1" si="720"/>
        <v/>
      </c>
      <c r="BP361" s="275"/>
      <c r="BQ361" s="83">
        <f t="shared" ca="1" si="704"/>
        <v>7</v>
      </c>
      <c r="BR361" s="82">
        <f t="shared" ca="1" si="705"/>
        <v>109</v>
      </c>
      <c r="BS361" s="83">
        <f t="shared" ca="1" si="706"/>
        <v>835</v>
      </c>
      <c r="BT361" s="52" t="str">
        <f t="shared" ca="1" si="655"/>
        <v>A844</v>
      </c>
      <c r="BV361" s="52" t="str">
        <f t="shared" ca="1" si="656"/>
        <v>A846</v>
      </c>
      <c r="BW361" s="84">
        <f ca="1">VLOOKUP($BK$6,INDIRECT($BT361):$BP$861,2,FALSE)</f>
        <v>838</v>
      </c>
      <c r="BX361" s="79" t="str">
        <f t="shared" ca="1" si="635"/>
        <v>Prometheus</v>
      </c>
      <c r="BY361" s="78" t="str">
        <f t="shared" ca="1" si="636"/>
        <v>B</v>
      </c>
      <c r="BZ361" s="78" t="str">
        <f t="shared" ca="1" si="637"/>
        <v>B</v>
      </c>
      <c r="CA361" s="78" t="str">
        <f t="shared" ca="1" si="638"/>
        <v>Db</v>
      </c>
      <c r="CB361" s="78" t="str">
        <f t="shared" ca="1" si="639"/>
        <v>Eb</v>
      </c>
      <c r="CC361" s="78" t="str">
        <f t="shared" ca="1" si="640"/>
        <v>F</v>
      </c>
      <c r="CD361" s="78" t="str">
        <f t="shared" ca="1" si="641"/>
        <v>Ab</v>
      </c>
      <c r="CE361" s="78" t="str">
        <f t="shared" ca="1" si="642"/>
        <v>A</v>
      </c>
      <c r="CF361" s="78" t="str">
        <f t="shared" ca="1" si="643"/>
        <v/>
      </c>
      <c r="CG361" s="78" t="str">
        <f t="shared" ca="1" si="644"/>
        <v/>
      </c>
      <c r="CH361" s="79" t="str">
        <f t="shared" ca="1" si="645"/>
        <v>B6 -or- *Ab min</v>
      </c>
      <c r="CI361" s="79" t="str">
        <f t="shared" ca="1" si="646"/>
        <v>Db aug</v>
      </c>
      <c r="CJ361" s="79" t="str">
        <f t="shared" ca="1" si="647"/>
        <v>*Ab min</v>
      </c>
      <c r="CK361" s="79" t="str">
        <f t="shared" ca="1" si="648"/>
        <v>F aug</v>
      </c>
      <c r="CL361" s="79" t="str">
        <f t="shared" ca="1" si="649"/>
        <v>Ab min</v>
      </c>
      <c r="CM361" s="79" t="str">
        <f t="shared" ca="1" si="650"/>
        <v>A aug</v>
      </c>
      <c r="CN361" s="79" t="str">
        <f t="shared" ca="1" si="651"/>
        <v/>
      </c>
      <c r="CO361" s="79" t="str">
        <f t="shared" ca="1" si="652"/>
        <v/>
      </c>
      <c r="CP361" s="80">
        <f t="shared" ca="1" si="653"/>
        <v>33.333333333333329</v>
      </c>
      <c r="CQ361" s="78">
        <f t="shared" ca="1" si="654"/>
        <v>7</v>
      </c>
      <c r="DA361" s="81" t="e">
        <f t="shared" ca="1" si="695"/>
        <v>#N/A</v>
      </c>
      <c r="DB361" s="82" t="e">
        <f t="shared" ca="1" si="696"/>
        <v>#N/A</v>
      </c>
      <c r="DC361" s="83" t="e">
        <f t="shared" ca="1" si="697"/>
        <v>#N/A</v>
      </c>
      <c r="DD361" s="52" t="e">
        <f t="shared" ca="1" si="693"/>
        <v>#N/A</v>
      </c>
      <c r="DF361" s="52" t="e">
        <f t="shared" ca="1" si="694"/>
        <v>#N/A</v>
      </c>
      <c r="DG361" s="84" t="e">
        <f ca="1">VLOOKUP($BK$6,INDIRECT($BT398):$BP$861,2,FALSE)</f>
        <v>#N/A</v>
      </c>
      <c r="DH361" s="79" t="e">
        <f t="shared" ca="1" si="672"/>
        <v>#N/A</v>
      </c>
      <c r="DI361" s="78" t="e">
        <f t="shared" ca="1" si="673"/>
        <v>#N/A</v>
      </c>
      <c r="DJ361" s="78" t="e">
        <f t="shared" ca="1" si="674"/>
        <v>#N/A</v>
      </c>
      <c r="DK361" s="78" t="e">
        <f t="shared" ca="1" si="675"/>
        <v>#N/A</v>
      </c>
      <c r="DL361" s="78" t="e">
        <f t="shared" ca="1" si="676"/>
        <v>#N/A</v>
      </c>
      <c r="DM361" s="78" t="e">
        <f t="shared" ca="1" si="677"/>
        <v>#N/A</v>
      </c>
      <c r="DN361" s="78" t="e">
        <f t="shared" ca="1" si="678"/>
        <v>#N/A</v>
      </c>
      <c r="DO361" s="78" t="e">
        <f t="shared" ca="1" si="679"/>
        <v>#N/A</v>
      </c>
      <c r="DP361" s="78" t="e">
        <f t="shared" ca="1" si="680"/>
        <v>#N/A</v>
      </c>
      <c r="DQ361" s="78" t="e">
        <f t="shared" ca="1" si="681"/>
        <v>#N/A</v>
      </c>
      <c r="DR361" s="79" t="e">
        <f t="shared" ca="1" si="682"/>
        <v>#N/A</v>
      </c>
      <c r="DS361" s="79" t="e">
        <f t="shared" ca="1" si="683"/>
        <v>#N/A</v>
      </c>
      <c r="DT361" s="79" t="e">
        <f t="shared" ca="1" si="684"/>
        <v>#N/A</v>
      </c>
      <c r="DU361" s="79" t="e">
        <f t="shared" ca="1" si="685"/>
        <v>#N/A</v>
      </c>
      <c r="DV361" s="79" t="e">
        <f t="shared" ca="1" si="686"/>
        <v>#N/A</v>
      </c>
      <c r="DW361" s="79" t="e">
        <f t="shared" ca="1" si="687"/>
        <v>#N/A</v>
      </c>
      <c r="DX361" s="79" t="e">
        <f t="shared" ca="1" si="688"/>
        <v>#N/A</v>
      </c>
      <c r="DY361" s="79" t="e">
        <f t="shared" ca="1" si="689"/>
        <v>#N/A</v>
      </c>
      <c r="DZ361" s="80" t="e">
        <f t="shared" ca="1" si="690"/>
        <v>#N/A</v>
      </c>
      <c r="EA361" s="78" t="e">
        <f t="shared" ca="1" si="691"/>
        <v>#N/A</v>
      </c>
    </row>
    <row r="362" spans="1:131" ht="16.2" thickBot="1" x14ac:dyDescent="0.35">
      <c r="A362" s="289" t="str">
        <f t="shared" ca="1" si="661"/>
        <v/>
      </c>
      <c r="B362" s="312">
        <f t="shared" si="665"/>
        <v>354</v>
      </c>
      <c r="C362" s="313" t="s">
        <v>59</v>
      </c>
      <c r="D362" s="312" t="s">
        <v>74</v>
      </c>
      <c r="E362" s="312">
        <v>5</v>
      </c>
      <c r="F362" s="314">
        <v>4</v>
      </c>
      <c r="G362" s="314">
        <v>1</v>
      </c>
      <c r="H362" s="314">
        <v>2</v>
      </c>
      <c r="I362" s="314">
        <v>2</v>
      </c>
      <c r="J362" s="314">
        <v>3</v>
      </c>
      <c r="K362" s="314"/>
      <c r="L362" s="314"/>
      <c r="M362" s="314"/>
      <c r="N362" s="314">
        <f>SUM($F362:G362)</f>
        <v>5</v>
      </c>
      <c r="O362" s="314">
        <f>SUM($F362:H362)</f>
        <v>7</v>
      </c>
      <c r="P362" s="314">
        <f>SUM($F362:I362)</f>
        <v>9</v>
      </c>
      <c r="Q362" s="314">
        <f>SUM($F362:J362)</f>
        <v>12</v>
      </c>
      <c r="R362" s="314"/>
      <c r="S362" s="314"/>
      <c r="T362" s="314"/>
      <c r="U362" s="313"/>
      <c r="V362" s="312" t="str">
        <f t="shared" si="708"/>
        <v>E</v>
      </c>
      <c r="W362" s="312" t="str">
        <f t="shared" ca="1" si="709"/>
        <v>Ab</v>
      </c>
      <c r="X362" s="312" t="str">
        <f t="shared" ca="1" si="699"/>
        <v>A</v>
      </c>
      <c r="Y362" s="312" t="str">
        <f t="shared" ca="1" si="700"/>
        <v>B</v>
      </c>
      <c r="Z362" s="312" t="str">
        <f t="shared" ca="1" si="701"/>
        <v>Db</v>
      </c>
      <c r="AA362" s="312"/>
      <c r="AB362" s="312"/>
      <c r="AC362" s="312"/>
      <c r="AD362" s="313">
        <f t="shared" si="710"/>
        <v>69</v>
      </c>
      <c r="AE362" s="313">
        <f t="shared" ca="1" si="662"/>
        <v>163</v>
      </c>
      <c r="AF362" s="313">
        <f t="shared" ca="1" si="663"/>
        <v>65</v>
      </c>
      <c r="AG362" s="313">
        <f t="shared" ca="1" si="707"/>
        <v>66</v>
      </c>
      <c r="AH362" s="313">
        <f ca="1">IF(LEN(Z362)=1,_xlfn.UNICODE(Z362),_xlfn.UNICODE(Z362)+_xlfn.UNICODE("b"))</f>
        <v>166</v>
      </c>
      <c r="AI362" s="313"/>
      <c r="AJ362" s="313"/>
      <c r="AK362" s="313"/>
      <c r="AL362" s="294" t="str">
        <f>_xlfn.CONCAT(V362," aug")</f>
        <v>E aug</v>
      </c>
      <c r="AM362" s="301" t="str">
        <f>_xlfn.CONCAT("*",V362," maj")</f>
        <v>*E maj</v>
      </c>
      <c r="AN362" s="294" t="str">
        <f ca="1">_xlfn.CONCAT(X362," maj")</f>
        <v>A maj</v>
      </c>
      <c r="AO362" s="294" t="str">
        <f ca="1">_xlfn.CONCAT(Y362," sus4/7")</f>
        <v>B sus4/7</v>
      </c>
      <c r="AP362" s="294" t="str">
        <f ca="1">_xlfn.CONCAT(Z362," sus7")</f>
        <v>Db sus7</v>
      </c>
      <c r="AQ362" s="294"/>
      <c r="AR362" s="294"/>
      <c r="AS362" s="294"/>
      <c r="AT362" s="294" t="str">
        <f t="shared" ca="1" si="703"/>
        <v/>
      </c>
      <c r="AU362" s="294" t="str">
        <f t="shared" ca="1" si="702"/>
        <v/>
      </c>
      <c r="AV362" s="294" t="str">
        <f t="shared" ca="1" si="702"/>
        <v/>
      </c>
      <c r="AW362" s="294" t="str">
        <f t="shared" ca="1" si="702"/>
        <v/>
      </c>
      <c r="AX362" s="294" t="str">
        <f t="shared" ca="1" si="702"/>
        <v/>
      </c>
      <c r="AY362" s="294" t="str">
        <f t="shared" ca="1" si="702"/>
        <v/>
      </c>
      <c r="AZ362" s="294" t="str">
        <f t="shared" ca="1" si="702"/>
        <v/>
      </c>
      <c r="BA362" s="294" t="str">
        <f t="shared" ca="1" si="702"/>
        <v/>
      </c>
      <c r="BB362" s="294" t="str">
        <f t="shared" ca="1" si="702"/>
        <v/>
      </c>
      <c r="BC362" s="294" t="str">
        <f t="shared" ca="1" si="702"/>
        <v/>
      </c>
      <c r="BD362" s="294" t="str">
        <f t="shared" ca="1" si="702"/>
        <v/>
      </c>
      <c r="BE362" s="294" t="str">
        <f t="shared" ca="1" si="702"/>
        <v/>
      </c>
      <c r="BF362" s="289">
        <f t="shared" ca="1" si="711"/>
        <v>0</v>
      </c>
      <c r="BG362" s="302">
        <f t="shared" ca="1" si="712"/>
        <v>0</v>
      </c>
      <c r="BH362" s="289" t="str">
        <f t="shared" ca="1" si="713"/>
        <v/>
      </c>
      <c r="BI362" s="289" t="str">
        <f t="shared" ca="1" si="714"/>
        <v/>
      </c>
      <c r="BJ362" s="289" t="str">
        <f t="shared" ca="1" si="715"/>
        <v/>
      </c>
      <c r="BK362" s="289" t="str">
        <f t="shared" ca="1" si="716"/>
        <v/>
      </c>
      <c r="BL362" s="289" t="str">
        <f t="shared" ca="1" si="717"/>
        <v/>
      </c>
      <c r="BM362" s="289" t="str">
        <f t="shared" ca="1" si="718"/>
        <v/>
      </c>
      <c r="BN362" s="289" t="str">
        <f t="shared" ca="1" si="719"/>
        <v/>
      </c>
      <c r="BO362" s="289" t="str">
        <f t="shared" ca="1" si="720"/>
        <v/>
      </c>
      <c r="BP362" s="275"/>
      <c r="BQ362" s="83">
        <f t="shared" ca="1" si="704"/>
        <v>7</v>
      </c>
      <c r="BR362" s="82">
        <f t="shared" ca="1" si="705"/>
        <v>110</v>
      </c>
      <c r="BS362" s="83">
        <f t="shared" ca="1" si="706"/>
        <v>838</v>
      </c>
      <c r="BT362" s="52" t="str">
        <f t="shared" ca="1" si="655"/>
        <v>A847</v>
      </c>
      <c r="BV362" s="52" t="str">
        <f t="shared" ca="1" si="656"/>
        <v>A847</v>
      </c>
      <c r="BW362" s="84">
        <f ca="1">VLOOKUP($BK$6,INDIRECT($BT362):$BP$861,2,FALSE)</f>
        <v>839</v>
      </c>
      <c r="BX362" s="79" t="str">
        <f t="shared" ca="1" si="635"/>
        <v>Prometheus Neopolitan</v>
      </c>
      <c r="BY362" s="78" t="str">
        <f t="shared" ca="1" si="636"/>
        <v>B</v>
      </c>
      <c r="BZ362" s="78" t="str">
        <f t="shared" ca="1" si="637"/>
        <v>B</v>
      </c>
      <c r="CA362" s="78" t="str">
        <f t="shared" ca="1" si="638"/>
        <v>C</v>
      </c>
      <c r="CB362" s="78" t="str">
        <f t="shared" ca="1" si="639"/>
        <v>Eb</v>
      </c>
      <c r="CC362" s="78" t="str">
        <f t="shared" ca="1" si="640"/>
        <v>F</v>
      </c>
      <c r="CD362" s="78" t="str">
        <f t="shared" ca="1" si="641"/>
        <v>Ab</v>
      </c>
      <c r="CE362" s="78" t="str">
        <f t="shared" ca="1" si="642"/>
        <v>A</v>
      </c>
      <c r="CF362" s="78" t="str">
        <f t="shared" ca="1" si="643"/>
        <v/>
      </c>
      <c r="CG362" s="78" t="str">
        <f t="shared" ca="1" si="644"/>
        <v/>
      </c>
      <c r="CH362" s="79" t="str">
        <f t="shared" ca="1" si="645"/>
        <v>B6 -or- *Ab min</v>
      </c>
      <c r="CI362" s="79" t="str">
        <f t="shared" ca="1" si="646"/>
        <v>*F maj</v>
      </c>
      <c r="CJ362" s="79" t="str">
        <f t="shared" ca="1" si="647"/>
        <v>*Ab min</v>
      </c>
      <c r="CK362" s="79" t="str">
        <f t="shared" ca="1" si="648"/>
        <v>F maj</v>
      </c>
      <c r="CL362" s="79" t="str">
        <f t="shared" ca="1" si="649"/>
        <v>Ab min</v>
      </c>
      <c r="CM362" s="79" t="str">
        <f t="shared" ca="1" si="650"/>
        <v>*F maj</v>
      </c>
      <c r="CN362" s="79" t="str">
        <f t="shared" ca="1" si="651"/>
        <v/>
      </c>
      <c r="CO362" s="79" t="str">
        <f t="shared" ca="1" si="652"/>
        <v/>
      </c>
      <c r="CP362" s="80">
        <f t="shared" ca="1" si="653"/>
        <v>33.333333333333329</v>
      </c>
      <c r="CQ362" s="78">
        <f t="shared" ca="1" si="654"/>
        <v>7</v>
      </c>
      <c r="DA362" s="81" t="e">
        <f t="shared" ca="1" si="695"/>
        <v>#N/A</v>
      </c>
      <c r="DB362" s="82" t="e">
        <f t="shared" ca="1" si="696"/>
        <v>#N/A</v>
      </c>
      <c r="DC362" s="83" t="e">
        <f t="shared" ca="1" si="697"/>
        <v>#N/A</v>
      </c>
      <c r="DD362" s="52" t="e">
        <f t="shared" ca="1" si="693"/>
        <v>#N/A</v>
      </c>
      <c r="DF362" s="52" t="e">
        <f t="shared" ca="1" si="694"/>
        <v>#N/A</v>
      </c>
      <c r="DG362" s="84" t="e">
        <f ca="1">VLOOKUP($BK$6,INDIRECT($BT399):$BP$861,2,FALSE)</f>
        <v>#N/A</v>
      </c>
      <c r="DH362" s="79" t="e">
        <f t="shared" ca="1" si="672"/>
        <v>#N/A</v>
      </c>
      <c r="DI362" s="78" t="e">
        <f t="shared" ca="1" si="673"/>
        <v>#N/A</v>
      </c>
      <c r="DJ362" s="78" t="e">
        <f t="shared" ca="1" si="674"/>
        <v>#N/A</v>
      </c>
      <c r="DK362" s="78" t="e">
        <f t="shared" ca="1" si="675"/>
        <v>#N/A</v>
      </c>
      <c r="DL362" s="78" t="e">
        <f t="shared" ca="1" si="676"/>
        <v>#N/A</v>
      </c>
      <c r="DM362" s="78" t="e">
        <f t="shared" ca="1" si="677"/>
        <v>#N/A</v>
      </c>
      <c r="DN362" s="78" t="e">
        <f t="shared" ca="1" si="678"/>
        <v>#N/A</v>
      </c>
      <c r="DO362" s="78" t="e">
        <f t="shared" ca="1" si="679"/>
        <v>#N/A</v>
      </c>
      <c r="DP362" s="78" t="e">
        <f t="shared" ca="1" si="680"/>
        <v>#N/A</v>
      </c>
      <c r="DQ362" s="78" t="e">
        <f t="shared" ca="1" si="681"/>
        <v>#N/A</v>
      </c>
      <c r="DR362" s="79" t="e">
        <f t="shared" ca="1" si="682"/>
        <v>#N/A</v>
      </c>
      <c r="DS362" s="79" t="e">
        <f t="shared" ca="1" si="683"/>
        <v>#N/A</v>
      </c>
      <c r="DT362" s="79" t="e">
        <f t="shared" ca="1" si="684"/>
        <v>#N/A</v>
      </c>
      <c r="DU362" s="79" t="e">
        <f t="shared" ca="1" si="685"/>
        <v>#N/A</v>
      </c>
      <c r="DV362" s="79" t="e">
        <f t="shared" ca="1" si="686"/>
        <v>#N/A</v>
      </c>
      <c r="DW362" s="79" t="e">
        <f t="shared" ca="1" si="687"/>
        <v>#N/A</v>
      </c>
      <c r="DX362" s="79" t="e">
        <f t="shared" ca="1" si="688"/>
        <v>#N/A</v>
      </c>
      <c r="DY362" s="79" t="e">
        <f t="shared" ca="1" si="689"/>
        <v>#N/A</v>
      </c>
      <c r="DZ362" s="80" t="e">
        <f t="shared" ca="1" si="690"/>
        <v>#N/A</v>
      </c>
      <c r="EA362" s="78" t="e">
        <f t="shared" ca="1" si="691"/>
        <v>#N/A</v>
      </c>
    </row>
    <row r="363" spans="1:131" ht="16.2" thickBot="1" x14ac:dyDescent="0.35">
      <c r="A363" s="289" t="str">
        <f t="shared" ca="1" si="661"/>
        <v/>
      </c>
      <c r="B363" s="312">
        <f t="shared" si="665"/>
        <v>355</v>
      </c>
      <c r="C363" s="313" t="s">
        <v>60</v>
      </c>
      <c r="D363" s="312" t="s">
        <v>74</v>
      </c>
      <c r="E363" s="312">
        <v>4</v>
      </c>
      <c r="F363" s="314">
        <v>3</v>
      </c>
      <c r="G363" s="314">
        <v>3</v>
      </c>
      <c r="H363" s="314">
        <v>3</v>
      </c>
      <c r="I363" s="314">
        <v>3</v>
      </c>
      <c r="J363" s="314"/>
      <c r="K363" s="314"/>
      <c r="L363" s="314"/>
      <c r="M363" s="314"/>
      <c r="N363" s="314">
        <f>SUM($F363:G363)</f>
        <v>6</v>
      </c>
      <c r="O363" s="314">
        <f>SUM($F363:H363)</f>
        <v>9</v>
      </c>
      <c r="P363" s="314">
        <f>SUM($F363:I363)</f>
        <v>12</v>
      </c>
      <c r="Q363" s="314"/>
      <c r="R363" s="314"/>
      <c r="S363" s="314"/>
      <c r="T363" s="314"/>
      <c r="U363" s="313"/>
      <c r="V363" s="312" t="str">
        <f t="shared" si="708"/>
        <v>E</v>
      </c>
      <c r="W363" s="312" t="str">
        <f t="shared" ca="1" si="709"/>
        <v>G</v>
      </c>
      <c r="X363" s="312" t="str">
        <f ca="1">OFFSET($H$6,0,N363,1,1)</f>
        <v>Bb</v>
      </c>
      <c r="Y363" s="312" t="str">
        <f ca="1">OFFSET($H$6,0,O363,1,1)</f>
        <v>Db</v>
      </c>
      <c r="Z363" s="312"/>
      <c r="AA363" s="312"/>
      <c r="AB363" s="312"/>
      <c r="AC363" s="312"/>
      <c r="AD363" s="313">
        <f t="shared" si="710"/>
        <v>69</v>
      </c>
      <c r="AE363" s="313">
        <f t="shared" ca="1" si="662"/>
        <v>71</v>
      </c>
      <c r="AF363" s="313">
        <f t="shared" ca="1" si="663"/>
        <v>164</v>
      </c>
      <c r="AG363" s="313">
        <f t="shared" ca="1" si="707"/>
        <v>166</v>
      </c>
      <c r="AH363" s="313"/>
      <c r="AI363" s="313"/>
      <c r="AJ363" s="313"/>
      <c r="AK363" s="313"/>
      <c r="AL363" s="294" t="str">
        <f>_xlfn.CONCAT(V363," dim")</f>
        <v>E dim</v>
      </c>
      <c r="AM363" s="294" t="str">
        <f ca="1">_xlfn.CONCAT(W363," dim")</f>
        <v>G dim</v>
      </c>
      <c r="AN363" s="294" t="str">
        <f ca="1">_xlfn.CONCAT(X363," dim")</f>
        <v>Bb dim</v>
      </c>
      <c r="AO363" s="294" t="str">
        <f ca="1">_xlfn.CONCAT(Y363," dim")</f>
        <v>Db dim</v>
      </c>
      <c r="AP363" s="294"/>
      <c r="AQ363" s="294"/>
      <c r="AR363" s="294"/>
      <c r="AS363" s="294"/>
      <c r="AT363" s="294" t="str">
        <f ca="1">IF(AT$9=$AD363,1,IF(AT$9=$AE363,1,IF(AT$9=$AF363,1,IF(AT$9=$AG363,1,""))))</f>
        <v/>
      </c>
      <c r="AU363" s="294" t="str">
        <f t="shared" ref="AU363:BE363" ca="1" si="721">IF(AU$9=$AD363,1,IF(AU$9=$AE363,1,IF(AU$9=$AF363,1,IF(AU$9=$AG363,1,""))))</f>
        <v/>
      </c>
      <c r="AV363" s="294" t="str">
        <f t="shared" ca="1" si="721"/>
        <v/>
      </c>
      <c r="AW363" s="294" t="str">
        <f t="shared" ca="1" si="721"/>
        <v/>
      </c>
      <c r="AX363" s="294" t="str">
        <f t="shared" ca="1" si="721"/>
        <v/>
      </c>
      <c r="AY363" s="294" t="str">
        <f t="shared" ca="1" si="721"/>
        <v/>
      </c>
      <c r="AZ363" s="294" t="str">
        <f t="shared" ca="1" si="721"/>
        <v/>
      </c>
      <c r="BA363" s="294">
        <f t="shared" ca="1" si="721"/>
        <v>1</v>
      </c>
      <c r="BB363" s="294" t="str">
        <f t="shared" ca="1" si="721"/>
        <v/>
      </c>
      <c r="BC363" s="294" t="str">
        <f t="shared" ca="1" si="721"/>
        <v/>
      </c>
      <c r="BD363" s="294" t="str">
        <f t="shared" ca="1" si="721"/>
        <v/>
      </c>
      <c r="BE363" s="294" t="str">
        <f t="shared" ca="1" si="721"/>
        <v/>
      </c>
      <c r="BF363" s="289">
        <f t="shared" ca="1" si="711"/>
        <v>1</v>
      </c>
      <c r="BG363" s="302">
        <f t="shared" ca="1" si="712"/>
        <v>25</v>
      </c>
      <c r="BH363" s="289" t="str">
        <f t="shared" ca="1" si="713"/>
        <v/>
      </c>
      <c r="BI363" s="289" t="str">
        <f t="shared" ca="1" si="714"/>
        <v/>
      </c>
      <c r="BJ363" s="289" t="str">
        <f t="shared" ca="1" si="715"/>
        <v/>
      </c>
      <c r="BK363" s="289" t="str">
        <f t="shared" ca="1" si="716"/>
        <v/>
      </c>
      <c r="BL363" s="289" t="str">
        <f t="shared" ca="1" si="717"/>
        <v/>
      </c>
      <c r="BM363" s="289" t="str">
        <f t="shared" ca="1" si="718"/>
        <v/>
      </c>
      <c r="BN363" s="289" t="str">
        <f t="shared" ca="1" si="719"/>
        <v/>
      </c>
      <c r="BO363" s="289" t="str">
        <f t="shared" ca="1" si="720"/>
        <v/>
      </c>
      <c r="BP363" s="275"/>
      <c r="BQ363" s="83">
        <f t="shared" ca="1" si="704"/>
        <v>7</v>
      </c>
      <c r="BR363" s="82">
        <f t="shared" ca="1" si="705"/>
        <v>111</v>
      </c>
      <c r="BS363" s="83">
        <f t="shared" ca="1" si="706"/>
        <v>839</v>
      </c>
      <c r="BT363" s="52" t="str">
        <f t="shared" ca="1" si="655"/>
        <v>A848</v>
      </c>
      <c r="BV363" s="52" t="str">
        <f t="shared" ca="1" si="656"/>
        <v>A854</v>
      </c>
      <c r="BW363" s="84">
        <f ca="1">VLOOKUP($BK$6,INDIRECT($BT363):$BP$861,2,FALSE)</f>
        <v>846</v>
      </c>
      <c r="BX363" s="79" t="str">
        <f t="shared" ca="1" si="635"/>
        <v>Chinese</v>
      </c>
      <c r="BY363" s="78" t="str">
        <f t="shared" ca="1" si="636"/>
        <v>B</v>
      </c>
      <c r="BZ363" s="78" t="str">
        <f t="shared" ca="1" si="637"/>
        <v>B</v>
      </c>
      <c r="CA363" s="78" t="str">
        <f t="shared" ca="1" si="638"/>
        <v>Eb</v>
      </c>
      <c r="CB363" s="78" t="str">
        <f t="shared" ca="1" si="639"/>
        <v>F</v>
      </c>
      <c r="CC363" s="78" t="str">
        <f t="shared" ca="1" si="640"/>
        <v>Gb</v>
      </c>
      <c r="CD363" s="78" t="str">
        <f t="shared" ca="1" si="641"/>
        <v>Bb</v>
      </c>
      <c r="CE363" s="78" t="str">
        <f t="shared" ca="1" si="642"/>
        <v/>
      </c>
      <c r="CF363" s="78" t="str">
        <f t="shared" ca="1" si="643"/>
        <v/>
      </c>
      <c r="CG363" s="78" t="str">
        <f t="shared" ca="1" si="644"/>
        <v/>
      </c>
      <c r="CH363" s="79" t="str">
        <f t="shared" ca="1" si="645"/>
        <v>*Bb sus b2</v>
      </c>
      <c r="CI363" s="79" t="str">
        <f t="shared" ca="1" si="646"/>
        <v>*B maj</v>
      </c>
      <c r="CJ363" s="79" t="str">
        <f t="shared" ca="1" si="647"/>
        <v>F sus4/7</v>
      </c>
      <c r="CK363" s="79" t="str">
        <f t="shared" ca="1" si="648"/>
        <v>*B sus4/M7</v>
      </c>
      <c r="CL363" s="79" t="str">
        <f t="shared" ca="1" si="649"/>
        <v>*Eb min</v>
      </c>
      <c r="CM363" s="79" t="str">
        <f t="shared" ca="1" si="650"/>
        <v/>
      </c>
      <c r="CN363" s="79" t="str">
        <f t="shared" ca="1" si="651"/>
        <v/>
      </c>
      <c r="CO363" s="79" t="str">
        <f t="shared" ca="1" si="652"/>
        <v/>
      </c>
      <c r="CP363" s="80">
        <f t="shared" ca="1" si="653"/>
        <v>40</v>
      </c>
      <c r="CQ363" s="78">
        <f t="shared" ca="1" si="654"/>
        <v>7</v>
      </c>
      <c r="DA363" s="81" t="e">
        <f t="shared" ca="1" si="695"/>
        <v>#N/A</v>
      </c>
      <c r="DB363" s="82" t="e">
        <f t="shared" ca="1" si="696"/>
        <v>#N/A</v>
      </c>
      <c r="DC363" s="83" t="e">
        <f t="shared" ca="1" si="697"/>
        <v>#N/A</v>
      </c>
      <c r="DD363" s="52" t="e">
        <f t="shared" ca="1" si="693"/>
        <v>#N/A</v>
      </c>
      <c r="DF363" s="52" t="e">
        <f t="shared" ca="1" si="694"/>
        <v>#N/A</v>
      </c>
      <c r="DG363" s="84" t="e">
        <f ca="1">VLOOKUP($BK$6,INDIRECT($BT400):$BP$861,2,FALSE)</f>
        <v>#N/A</v>
      </c>
      <c r="DH363" s="79" t="e">
        <f t="shared" ca="1" si="672"/>
        <v>#N/A</v>
      </c>
      <c r="DI363" s="78" t="e">
        <f t="shared" ca="1" si="673"/>
        <v>#N/A</v>
      </c>
      <c r="DJ363" s="78" t="e">
        <f t="shared" ca="1" si="674"/>
        <v>#N/A</v>
      </c>
      <c r="DK363" s="78" t="e">
        <f t="shared" ca="1" si="675"/>
        <v>#N/A</v>
      </c>
      <c r="DL363" s="78" t="e">
        <f t="shared" ca="1" si="676"/>
        <v>#N/A</v>
      </c>
      <c r="DM363" s="78" t="e">
        <f t="shared" ca="1" si="677"/>
        <v>#N/A</v>
      </c>
      <c r="DN363" s="78" t="e">
        <f t="shared" ca="1" si="678"/>
        <v>#N/A</v>
      </c>
      <c r="DO363" s="78" t="e">
        <f t="shared" ca="1" si="679"/>
        <v>#N/A</v>
      </c>
      <c r="DP363" s="78" t="e">
        <f t="shared" ca="1" si="680"/>
        <v>#N/A</v>
      </c>
      <c r="DQ363" s="78" t="e">
        <f t="shared" ca="1" si="681"/>
        <v>#N/A</v>
      </c>
      <c r="DR363" s="79" t="e">
        <f t="shared" ca="1" si="682"/>
        <v>#N/A</v>
      </c>
      <c r="DS363" s="79" t="e">
        <f t="shared" ca="1" si="683"/>
        <v>#N/A</v>
      </c>
      <c r="DT363" s="79" t="e">
        <f t="shared" ca="1" si="684"/>
        <v>#N/A</v>
      </c>
      <c r="DU363" s="79" t="e">
        <f t="shared" ca="1" si="685"/>
        <v>#N/A</v>
      </c>
      <c r="DV363" s="79" t="e">
        <f t="shared" ca="1" si="686"/>
        <v>#N/A</v>
      </c>
      <c r="DW363" s="79" t="e">
        <f t="shared" ca="1" si="687"/>
        <v>#N/A</v>
      </c>
      <c r="DX363" s="79" t="e">
        <f t="shared" ca="1" si="688"/>
        <v>#N/A</v>
      </c>
      <c r="DY363" s="79" t="e">
        <f t="shared" ca="1" si="689"/>
        <v>#N/A</v>
      </c>
      <c r="DZ363" s="80" t="e">
        <f t="shared" ca="1" si="690"/>
        <v>#N/A</v>
      </c>
      <c r="EA363" s="78" t="e">
        <f t="shared" ca="1" si="691"/>
        <v>#N/A</v>
      </c>
    </row>
    <row r="364" spans="1:131" ht="16.2" thickBot="1" x14ac:dyDescent="0.35">
      <c r="A364" s="289" t="str">
        <f t="shared" ca="1" si="661"/>
        <v/>
      </c>
      <c r="B364" s="312">
        <f t="shared" si="665"/>
        <v>356</v>
      </c>
      <c r="C364" s="313" t="s">
        <v>61</v>
      </c>
      <c r="D364" s="312" t="s">
        <v>74</v>
      </c>
      <c r="E364" s="312">
        <v>3</v>
      </c>
      <c r="F364" s="314">
        <v>4</v>
      </c>
      <c r="G364" s="314">
        <v>4</v>
      </c>
      <c r="H364" s="314">
        <v>4</v>
      </c>
      <c r="I364" s="314"/>
      <c r="J364" s="314"/>
      <c r="K364" s="314"/>
      <c r="L364" s="314"/>
      <c r="M364" s="314"/>
      <c r="N364" s="314">
        <f>SUM($F364:G364)</f>
        <v>8</v>
      </c>
      <c r="O364" s="314">
        <f>SUM($F364:H364)</f>
        <v>12</v>
      </c>
      <c r="P364" s="314"/>
      <c r="Q364" s="314"/>
      <c r="R364" s="314"/>
      <c r="S364" s="314"/>
      <c r="T364" s="314"/>
      <c r="U364" s="313"/>
      <c r="V364" s="312" t="str">
        <f t="shared" si="708"/>
        <v>E</v>
      </c>
      <c r="W364" s="312" t="str">
        <f t="shared" ca="1" si="709"/>
        <v>Ab</v>
      </c>
      <c r="X364" s="312" t="str">
        <f ca="1">OFFSET($H$6,0,N364,1,1)</f>
        <v>C</v>
      </c>
      <c r="Y364" s="312"/>
      <c r="Z364" s="312"/>
      <c r="AA364" s="312"/>
      <c r="AB364" s="312"/>
      <c r="AC364" s="312"/>
      <c r="AD364" s="313">
        <f t="shared" si="710"/>
        <v>69</v>
      </c>
      <c r="AE364" s="313">
        <f t="shared" ca="1" si="662"/>
        <v>163</v>
      </c>
      <c r="AF364" s="313">
        <f t="shared" ca="1" si="663"/>
        <v>67</v>
      </c>
      <c r="AG364" s="313"/>
      <c r="AH364" s="313"/>
      <c r="AI364" s="313"/>
      <c r="AJ364" s="313"/>
      <c r="AK364" s="313"/>
      <c r="AL364" s="294" t="str">
        <f>_xlfn.CONCAT(V364," aug")</f>
        <v>E aug</v>
      </c>
      <c r="AM364" s="294" t="str">
        <f ca="1">_xlfn.CONCAT(W364," aug")</f>
        <v>Ab aug</v>
      </c>
      <c r="AN364" s="294" t="str">
        <f ca="1">_xlfn.CONCAT(X364," aug")</f>
        <v>C aug</v>
      </c>
      <c r="AO364" s="294"/>
      <c r="AP364" s="294"/>
      <c r="AQ364" s="294"/>
      <c r="AR364" s="294"/>
      <c r="AS364" s="294"/>
      <c r="AT364" s="294" t="str">
        <f ca="1">IF(AT$9=$AD364,1,IF(AT$9=$AE364,1,IF(AT$9=$AF364,1,"")))</f>
        <v/>
      </c>
      <c r="AU364" s="294" t="str">
        <f t="shared" ref="AU364:BE364" ca="1" si="722">IF(AU$9=$AD364,1,IF(AU$9=$AE364,1,IF(AU$9=$AF364,1,"")))</f>
        <v/>
      </c>
      <c r="AV364" s="294" t="str">
        <f t="shared" ca="1" si="722"/>
        <v/>
      </c>
      <c r="AW364" s="294" t="str">
        <f t="shared" ca="1" si="722"/>
        <v/>
      </c>
      <c r="AX364" s="294" t="str">
        <f t="shared" ca="1" si="722"/>
        <v/>
      </c>
      <c r="AY364" s="294" t="str">
        <f t="shared" ca="1" si="722"/>
        <v/>
      </c>
      <c r="AZ364" s="294" t="str">
        <f t="shared" ca="1" si="722"/>
        <v/>
      </c>
      <c r="BA364" s="294" t="str">
        <f t="shared" ca="1" si="722"/>
        <v/>
      </c>
      <c r="BB364" s="294" t="str">
        <f t="shared" ca="1" si="722"/>
        <v/>
      </c>
      <c r="BC364" s="294" t="str">
        <f t="shared" ca="1" si="722"/>
        <v/>
      </c>
      <c r="BD364" s="294" t="str">
        <f t="shared" ca="1" si="722"/>
        <v/>
      </c>
      <c r="BE364" s="294" t="str">
        <f t="shared" ca="1" si="722"/>
        <v/>
      </c>
      <c r="BF364" s="289">
        <f t="shared" ca="1" si="711"/>
        <v>0</v>
      </c>
      <c r="BG364" s="302">
        <f t="shared" ca="1" si="712"/>
        <v>0</v>
      </c>
      <c r="BH364" s="289" t="str">
        <f t="shared" ca="1" si="713"/>
        <v/>
      </c>
      <c r="BI364" s="289" t="str">
        <f t="shared" ca="1" si="714"/>
        <v/>
      </c>
      <c r="BJ364" s="289" t="str">
        <f t="shared" ca="1" si="715"/>
        <v/>
      </c>
      <c r="BK364" s="289" t="str">
        <f t="shared" ca="1" si="716"/>
        <v/>
      </c>
      <c r="BL364" s="289" t="str">
        <f t="shared" ca="1" si="717"/>
        <v/>
      </c>
      <c r="BM364" s="289" t="str">
        <f t="shared" ca="1" si="718"/>
        <v/>
      </c>
      <c r="BN364" s="289" t="str">
        <f t="shared" ca="1" si="719"/>
        <v/>
      </c>
      <c r="BO364" s="289" t="str">
        <f t="shared" ca="1" si="720"/>
        <v/>
      </c>
      <c r="BP364" s="275"/>
      <c r="BQ364" s="83">
        <f t="shared" ca="1" si="704"/>
        <v>7</v>
      </c>
      <c r="BR364" s="82">
        <f t="shared" ca="1" si="705"/>
        <v>112</v>
      </c>
      <c r="BS364" s="83">
        <f t="shared" ca="1" si="706"/>
        <v>846</v>
      </c>
      <c r="BT364" s="52" t="str">
        <f t="shared" ca="1" si="655"/>
        <v>A855</v>
      </c>
      <c r="BV364" s="52" t="e">
        <f t="shared" ca="1" si="656"/>
        <v>#N/A</v>
      </c>
      <c r="BW364" s="84" t="e">
        <f ca="1">VLOOKUP($BK$6,INDIRECT($BT364):$BP$861,2,FALSE)</f>
        <v>#N/A</v>
      </c>
      <c r="BX364" s="79" t="e">
        <f t="shared" ca="1" si="635"/>
        <v>#N/A</v>
      </c>
      <c r="BY364" s="78" t="e">
        <f t="shared" ca="1" si="636"/>
        <v>#N/A</v>
      </c>
      <c r="BZ364" s="78" t="e">
        <f t="shared" ca="1" si="637"/>
        <v>#N/A</v>
      </c>
      <c r="CA364" s="78" t="e">
        <f t="shared" ca="1" si="638"/>
        <v>#N/A</v>
      </c>
      <c r="CB364" s="78" t="e">
        <f t="shared" ca="1" si="639"/>
        <v>#N/A</v>
      </c>
      <c r="CC364" s="78" t="e">
        <f t="shared" ca="1" si="640"/>
        <v>#N/A</v>
      </c>
      <c r="CD364" s="78" t="e">
        <f t="shared" ca="1" si="641"/>
        <v>#N/A</v>
      </c>
      <c r="CE364" s="78" t="e">
        <f t="shared" ca="1" si="642"/>
        <v>#N/A</v>
      </c>
      <c r="CF364" s="78" t="e">
        <f t="shared" ca="1" si="643"/>
        <v>#N/A</v>
      </c>
      <c r="CG364" s="78" t="e">
        <f t="shared" ca="1" si="644"/>
        <v>#N/A</v>
      </c>
      <c r="CH364" s="79" t="e">
        <f t="shared" ca="1" si="645"/>
        <v>#N/A</v>
      </c>
      <c r="CI364" s="79" t="e">
        <f t="shared" ca="1" si="646"/>
        <v>#N/A</v>
      </c>
      <c r="CJ364" s="79" t="e">
        <f t="shared" ca="1" si="647"/>
        <v>#N/A</v>
      </c>
      <c r="CK364" s="79" t="e">
        <f t="shared" ca="1" si="648"/>
        <v>#N/A</v>
      </c>
      <c r="CL364" s="79" t="e">
        <f t="shared" ca="1" si="649"/>
        <v>#N/A</v>
      </c>
      <c r="CM364" s="79" t="e">
        <f t="shared" ca="1" si="650"/>
        <v>#N/A</v>
      </c>
      <c r="CN364" s="79" t="e">
        <f t="shared" ca="1" si="651"/>
        <v>#N/A</v>
      </c>
      <c r="CO364" s="79" t="e">
        <f t="shared" ca="1" si="652"/>
        <v>#N/A</v>
      </c>
      <c r="CP364" s="80" t="e">
        <f t="shared" ca="1" si="653"/>
        <v>#N/A</v>
      </c>
      <c r="CQ364" s="78" t="e">
        <f t="shared" ca="1" si="654"/>
        <v>#N/A</v>
      </c>
      <c r="DA364" s="81" t="e">
        <f t="shared" ca="1" si="695"/>
        <v>#N/A</v>
      </c>
      <c r="DB364" s="82" t="e">
        <f t="shared" ca="1" si="696"/>
        <v>#N/A</v>
      </c>
      <c r="DC364" s="83" t="e">
        <f t="shared" ca="1" si="697"/>
        <v>#N/A</v>
      </c>
      <c r="DD364" s="52" t="e">
        <f t="shared" ca="1" si="693"/>
        <v>#N/A</v>
      </c>
      <c r="DF364" s="52" t="e">
        <f t="shared" ca="1" si="694"/>
        <v>#N/A</v>
      </c>
      <c r="DG364" s="84" t="e">
        <f ca="1">VLOOKUP($BK$6,INDIRECT($BT401):$BP$861,2,FALSE)</f>
        <v>#N/A</v>
      </c>
      <c r="DH364" s="79" t="e">
        <f t="shared" ca="1" si="672"/>
        <v>#N/A</v>
      </c>
      <c r="DI364" s="78" t="e">
        <f t="shared" ca="1" si="673"/>
        <v>#N/A</v>
      </c>
      <c r="DJ364" s="78" t="e">
        <f t="shared" ca="1" si="674"/>
        <v>#N/A</v>
      </c>
      <c r="DK364" s="78" t="e">
        <f t="shared" ca="1" si="675"/>
        <v>#N/A</v>
      </c>
      <c r="DL364" s="78" t="e">
        <f t="shared" ca="1" si="676"/>
        <v>#N/A</v>
      </c>
      <c r="DM364" s="78" t="e">
        <f t="shared" ca="1" si="677"/>
        <v>#N/A</v>
      </c>
      <c r="DN364" s="78" t="e">
        <f t="shared" ca="1" si="678"/>
        <v>#N/A</v>
      </c>
      <c r="DO364" s="78" t="e">
        <f t="shared" ca="1" si="679"/>
        <v>#N/A</v>
      </c>
      <c r="DP364" s="78" t="e">
        <f t="shared" ca="1" si="680"/>
        <v>#N/A</v>
      </c>
      <c r="DQ364" s="78" t="e">
        <f t="shared" ca="1" si="681"/>
        <v>#N/A</v>
      </c>
      <c r="DR364" s="79" t="e">
        <f t="shared" ca="1" si="682"/>
        <v>#N/A</v>
      </c>
      <c r="DS364" s="79" t="e">
        <f t="shared" ca="1" si="683"/>
        <v>#N/A</v>
      </c>
      <c r="DT364" s="79" t="e">
        <f t="shared" ca="1" si="684"/>
        <v>#N/A</v>
      </c>
      <c r="DU364" s="79" t="e">
        <f t="shared" ca="1" si="685"/>
        <v>#N/A</v>
      </c>
      <c r="DV364" s="79" t="e">
        <f t="shared" ca="1" si="686"/>
        <v>#N/A</v>
      </c>
      <c r="DW364" s="79" t="e">
        <f t="shared" ca="1" si="687"/>
        <v>#N/A</v>
      </c>
      <c r="DX364" s="79" t="e">
        <f t="shared" ca="1" si="688"/>
        <v>#N/A</v>
      </c>
      <c r="DY364" s="79" t="e">
        <f t="shared" ca="1" si="689"/>
        <v>#N/A</v>
      </c>
      <c r="DZ364" s="80" t="e">
        <f t="shared" ca="1" si="690"/>
        <v>#N/A</v>
      </c>
      <c r="EA364" s="78" t="e">
        <f t="shared" ca="1" si="691"/>
        <v>#N/A</v>
      </c>
    </row>
    <row r="365" spans="1:131" ht="16.2" thickBot="1" x14ac:dyDescent="0.35">
      <c r="A365" s="289">
        <f t="shared" ca="1" si="661"/>
        <v>7</v>
      </c>
      <c r="B365" s="315">
        <f t="shared" si="665"/>
        <v>357</v>
      </c>
      <c r="C365" s="316" t="s">
        <v>7</v>
      </c>
      <c r="D365" s="315" t="s">
        <v>3</v>
      </c>
      <c r="E365" s="315">
        <v>8</v>
      </c>
      <c r="F365" s="317">
        <v>2</v>
      </c>
      <c r="G365" s="317">
        <v>2</v>
      </c>
      <c r="H365" s="317">
        <v>1</v>
      </c>
      <c r="I365" s="317">
        <v>2</v>
      </c>
      <c r="J365" s="317">
        <v>2</v>
      </c>
      <c r="K365" s="317">
        <v>1</v>
      </c>
      <c r="L365" s="317">
        <v>1</v>
      </c>
      <c r="M365" s="317">
        <v>1</v>
      </c>
      <c r="N365" s="317">
        <f>SUM($F365:G365)</f>
        <v>4</v>
      </c>
      <c r="O365" s="317">
        <f>SUM($F365:H365)</f>
        <v>5</v>
      </c>
      <c r="P365" s="317">
        <f>SUM($F365:I365)</f>
        <v>7</v>
      </c>
      <c r="Q365" s="317">
        <f>SUM($F365:J365)</f>
        <v>9</v>
      </c>
      <c r="R365" s="317">
        <f>SUM($F365:K365)</f>
        <v>10</v>
      </c>
      <c r="S365" s="317">
        <f>SUM($F365:L365)</f>
        <v>11</v>
      </c>
      <c r="T365" s="317">
        <f>SUM($F365:M365)</f>
        <v>12</v>
      </c>
      <c r="U365" s="316"/>
      <c r="V365" s="315" t="str">
        <f>$I$6</f>
        <v>F</v>
      </c>
      <c r="W365" s="315" t="str">
        <f ca="1">OFFSET($I$6,0,$F365,1,1)</f>
        <v>G</v>
      </c>
      <c r="X365" s="315" t="str">
        <f t="shared" ref="X365:AC365" ca="1" si="723">OFFSET($I$6,0,N365,1,1)</f>
        <v>A</v>
      </c>
      <c r="Y365" s="315" t="str">
        <f t="shared" ca="1" si="723"/>
        <v>Bb</v>
      </c>
      <c r="Z365" s="315" t="str">
        <f t="shared" ca="1" si="723"/>
        <v>C</v>
      </c>
      <c r="AA365" s="315" t="str">
        <f t="shared" ca="1" si="723"/>
        <v>D</v>
      </c>
      <c r="AB365" s="315" t="str">
        <f t="shared" ca="1" si="723"/>
        <v>Eb</v>
      </c>
      <c r="AC365" s="315" t="str">
        <f t="shared" ca="1" si="723"/>
        <v>E</v>
      </c>
      <c r="AD365" s="316">
        <f>IF(LEN(V365)=1,_xlfn.UNICODE(V365),_xlfn.UNICODE(V365)+_xlfn.UNICODE("b"))</f>
        <v>70</v>
      </c>
      <c r="AE365" s="316">
        <f t="shared" ca="1" si="662"/>
        <v>71</v>
      </c>
      <c r="AF365" s="316">
        <f t="shared" ca="1" si="663"/>
        <v>65</v>
      </c>
      <c r="AG365" s="316">
        <f t="shared" ref="AG365:AG428" ca="1" si="724">IF(LEN(Y365)=1,_xlfn.UNICODE(Y365),_xlfn.UNICODE(Y365)+_xlfn.UNICODE("b"))</f>
        <v>164</v>
      </c>
      <c r="AH365" s="316">
        <f t="shared" ref="AH365:AH428" ca="1" si="725">IF(LEN(Z365)=1,_xlfn.UNICODE(Z365),_xlfn.UNICODE(Z365)+_xlfn.UNICODE("b"))</f>
        <v>67</v>
      </c>
      <c r="AI365" s="316">
        <f t="shared" ref="AI365:AI424" ca="1" si="726">IF(LEN(AA365)=1,_xlfn.UNICODE(AA365),_xlfn.UNICODE(AA365)+_xlfn.UNICODE("b"))</f>
        <v>68</v>
      </c>
      <c r="AJ365" s="316">
        <f t="shared" ref="AJ365:AJ412" ca="1" si="727">IF(LEN(AB365)=1,_xlfn.UNICODE(AB365),_xlfn.UNICODE(AB365)+_xlfn.UNICODE("b"))</f>
        <v>167</v>
      </c>
      <c r="AK365" s="316">
        <f t="shared" ref="AK365:AK373" ca="1" si="728">IF(LEN(AC365)=1,_xlfn.UNICODE(AC365),_xlfn.UNICODE(AC365)+_xlfn.UNICODE("b"))</f>
        <v>69</v>
      </c>
      <c r="AL365" s="294" t="str">
        <f>_xlfn.CONCAT(V365," maj")</f>
        <v>F maj</v>
      </c>
      <c r="AM365" s="294" t="str">
        <f ca="1">_xlfn.CONCAT(W365," min")</f>
        <v>G min</v>
      </c>
      <c r="AN365" s="294" t="str">
        <f ca="1">_xlfn.CONCAT(X365," dim")</f>
        <v>A dim</v>
      </c>
      <c r="AO365" s="294" t="str">
        <f ca="1">_xlfn.CONCAT(Y365," alt")</f>
        <v>Bb alt</v>
      </c>
      <c r="AP365" s="301" t="str">
        <f>_xlfn.CONCAT("*",V365," sus7")</f>
        <v>*F sus7</v>
      </c>
      <c r="AQ365" s="301" t="str">
        <f ca="1">_xlfn.CONCAT("*",AC365," min7")</f>
        <v>*E min7</v>
      </c>
      <c r="AR365" s="301" t="str">
        <f>_xlfn.CONCAT("*",V365,"7")</f>
        <v>*F7</v>
      </c>
      <c r="AS365" s="294" t="str">
        <f ca="1">_xlfn.CONCAT(AC365," dim")</f>
        <v>E dim</v>
      </c>
      <c r="AT365" s="294" t="str">
        <f t="shared" ref="AT365:AT371" ca="1" si="729">IF(AT$9=$AD365,1,IF(AT$9=$AE365,1,IF(AT$9=$AF365,1,IF(AT$9=$AG365,1,IF(AT$9=$AH365,1,IF(AT$9=$AI365,1,IF(AT$9=$AJ365,1,IF(AT$9=$AK365,1,""))))))))</f>
        <v/>
      </c>
      <c r="AU365" s="294" t="str">
        <f t="shared" ref="AU365:BE371" ca="1" si="730">IF(AU$9=$AD365,1,IF(AU$9=$AE365,1,IF(AU$9=$AF365,1,IF(AU$9=$AG365,1,IF(AU$9=$AH365,1,IF(AU$9=$AI365,1,IF(AU$9=$AJ365,1,IF(AU$9=$AK365,1,""))))))))</f>
        <v/>
      </c>
      <c r="AV365" s="294" t="str">
        <f t="shared" ca="1" si="730"/>
        <v/>
      </c>
      <c r="AW365" s="294">
        <f t="shared" ca="1" si="730"/>
        <v>1</v>
      </c>
      <c r="AX365" s="294" t="str">
        <f t="shared" ca="1" si="730"/>
        <v/>
      </c>
      <c r="AY365" s="294">
        <f t="shared" si="730"/>
        <v>1</v>
      </c>
      <c r="AZ365" s="294" t="str">
        <f t="shared" ca="1" si="730"/>
        <v/>
      </c>
      <c r="BA365" s="294">
        <f t="shared" ca="1" si="730"/>
        <v>1</v>
      </c>
      <c r="BB365" s="294" t="str">
        <f t="shared" ca="1" si="730"/>
        <v/>
      </c>
      <c r="BC365" s="294" t="str">
        <f t="shared" ca="1" si="730"/>
        <v/>
      </c>
      <c r="BD365" s="294" t="str">
        <f t="shared" ca="1" si="730"/>
        <v/>
      </c>
      <c r="BE365" s="294" t="str">
        <f t="shared" ca="1" si="730"/>
        <v/>
      </c>
      <c r="BF365" s="289">
        <f ca="1">COUNT(AT365:BE365)</f>
        <v>3</v>
      </c>
      <c r="BG365" s="302">
        <f ca="1">BF365/E365*100</f>
        <v>37.5</v>
      </c>
      <c r="BH365" s="289">
        <f ca="1">IF(AND(BG365&lt;=100,BG365&gt;90),1,IF(AND(BG365&lt;=90,BG365&gt;80),2,IF(AND(BG365&lt;=80,BG365&gt;70),3,IF(AND(BG365&lt;=70,BG365&gt;60),4,IF(AND(BG365&lt;=60,BG365&gt;50),5,IF(AND(BG365&lt;=50,BG365&gt;40),6,IF(AND(BG365&lt;=40,BG365&gt;30),7,"")))))))</f>
        <v>7</v>
      </c>
      <c r="BI365" s="289" t="str">
        <f ca="1">IF($BH365=1,1,"")</f>
        <v/>
      </c>
      <c r="BJ365" s="289" t="str">
        <f ca="1">IF($BH365=2,1,"")</f>
        <v/>
      </c>
      <c r="BK365" s="289" t="str">
        <f ca="1">IF($BH365=3,1,"")</f>
        <v/>
      </c>
      <c r="BL365" s="289" t="str">
        <f ca="1">IF($BH365=4,1,"")</f>
        <v/>
      </c>
      <c r="BM365" s="289" t="str">
        <f ca="1">IF($BH365=5,1,"")</f>
        <v/>
      </c>
      <c r="BN365" s="289" t="str">
        <f ca="1">IF($BH365=6,1,"")</f>
        <v/>
      </c>
      <c r="BO365" s="289">
        <f ca="1">IF($BH365=7,1,"")</f>
        <v>1</v>
      </c>
      <c r="BP365" s="275"/>
      <c r="BQ365" s="83" t="e">
        <f t="shared" ca="1" si="704"/>
        <v>#N/A</v>
      </c>
      <c r="BR365" s="82" t="e">
        <f t="shared" ca="1" si="705"/>
        <v>#N/A</v>
      </c>
      <c r="BS365" s="83" t="e">
        <f t="shared" ca="1" si="706"/>
        <v>#N/A</v>
      </c>
      <c r="BT365" s="52" t="e">
        <f t="shared" ca="1" si="655"/>
        <v>#N/A</v>
      </c>
      <c r="BV365" s="52" t="e">
        <f t="shared" ca="1" si="656"/>
        <v>#N/A</v>
      </c>
      <c r="BW365" s="84" t="e">
        <f ca="1">VLOOKUP($BK$6,INDIRECT($BT365):$BP$861,2,FALSE)</f>
        <v>#N/A</v>
      </c>
      <c r="BX365" s="79" t="e">
        <f t="shared" ca="1" si="635"/>
        <v>#N/A</v>
      </c>
      <c r="BY365" s="78" t="e">
        <f t="shared" ca="1" si="636"/>
        <v>#N/A</v>
      </c>
      <c r="BZ365" s="78" t="e">
        <f t="shared" ca="1" si="637"/>
        <v>#N/A</v>
      </c>
      <c r="CA365" s="78" t="e">
        <f t="shared" ca="1" si="638"/>
        <v>#N/A</v>
      </c>
      <c r="CB365" s="78" t="e">
        <f t="shared" ca="1" si="639"/>
        <v>#N/A</v>
      </c>
      <c r="CC365" s="78" t="e">
        <f t="shared" ca="1" si="640"/>
        <v>#N/A</v>
      </c>
      <c r="CD365" s="78" t="e">
        <f t="shared" ca="1" si="641"/>
        <v>#N/A</v>
      </c>
      <c r="CE365" s="78" t="e">
        <f t="shared" ca="1" si="642"/>
        <v>#N/A</v>
      </c>
      <c r="CF365" s="78" t="e">
        <f t="shared" ca="1" si="643"/>
        <v>#N/A</v>
      </c>
      <c r="CG365" s="78" t="e">
        <f t="shared" ca="1" si="644"/>
        <v>#N/A</v>
      </c>
      <c r="CH365" s="79" t="e">
        <f t="shared" ca="1" si="645"/>
        <v>#N/A</v>
      </c>
      <c r="CI365" s="79" t="e">
        <f t="shared" ca="1" si="646"/>
        <v>#N/A</v>
      </c>
      <c r="CJ365" s="79" t="e">
        <f t="shared" ca="1" si="647"/>
        <v>#N/A</v>
      </c>
      <c r="CK365" s="79" t="e">
        <f t="shared" ca="1" si="648"/>
        <v>#N/A</v>
      </c>
      <c r="CL365" s="79" t="e">
        <f t="shared" ca="1" si="649"/>
        <v>#N/A</v>
      </c>
      <c r="CM365" s="79" t="e">
        <f t="shared" ca="1" si="650"/>
        <v>#N/A</v>
      </c>
      <c r="CN365" s="79" t="e">
        <f t="shared" ca="1" si="651"/>
        <v>#N/A</v>
      </c>
      <c r="CO365" s="79" t="e">
        <f t="shared" ca="1" si="652"/>
        <v>#N/A</v>
      </c>
      <c r="CP365" s="80" t="e">
        <f t="shared" ca="1" si="653"/>
        <v>#N/A</v>
      </c>
      <c r="CQ365" s="78" t="e">
        <f t="shared" ca="1" si="654"/>
        <v>#N/A</v>
      </c>
      <c r="DA365" s="81" t="e">
        <f t="shared" ca="1" si="695"/>
        <v>#N/A</v>
      </c>
      <c r="DB365" s="82" t="e">
        <f t="shared" ca="1" si="696"/>
        <v>#N/A</v>
      </c>
      <c r="DC365" s="83" t="e">
        <f t="shared" ca="1" si="697"/>
        <v>#N/A</v>
      </c>
      <c r="DD365" s="52" t="e">
        <f t="shared" ca="1" si="693"/>
        <v>#N/A</v>
      </c>
      <c r="DF365" s="52" t="e">
        <f t="shared" ca="1" si="694"/>
        <v>#N/A</v>
      </c>
      <c r="DG365" s="84" t="e">
        <f ca="1">VLOOKUP($BK$6,INDIRECT($BT402):$BP$861,2,FALSE)</f>
        <v>#N/A</v>
      </c>
      <c r="DH365" s="79" t="e">
        <f t="shared" ca="1" si="672"/>
        <v>#N/A</v>
      </c>
      <c r="DI365" s="78" t="e">
        <f t="shared" ca="1" si="673"/>
        <v>#N/A</v>
      </c>
      <c r="DJ365" s="78" t="e">
        <f t="shared" ca="1" si="674"/>
        <v>#N/A</v>
      </c>
      <c r="DK365" s="78" t="e">
        <f t="shared" ca="1" si="675"/>
        <v>#N/A</v>
      </c>
      <c r="DL365" s="78" t="e">
        <f t="shared" ca="1" si="676"/>
        <v>#N/A</v>
      </c>
      <c r="DM365" s="78" t="e">
        <f t="shared" ca="1" si="677"/>
        <v>#N/A</v>
      </c>
      <c r="DN365" s="78" t="e">
        <f t="shared" ca="1" si="678"/>
        <v>#N/A</v>
      </c>
      <c r="DO365" s="78" t="e">
        <f t="shared" ca="1" si="679"/>
        <v>#N/A</v>
      </c>
      <c r="DP365" s="78" t="e">
        <f t="shared" ca="1" si="680"/>
        <v>#N/A</v>
      </c>
      <c r="DQ365" s="78" t="e">
        <f t="shared" ca="1" si="681"/>
        <v>#N/A</v>
      </c>
      <c r="DR365" s="79" t="e">
        <f t="shared" ca="1" si="682"/>
        <v>#N/A</v>
      </c>
      <c r="DS365" s="79" t="e">
        <f t="shared" ca="1" si="683"/>
        <v>#N/A</v>
      </c>
      <c r="DT365" s="79" t="e">
        <f t="shared" ca="1" si="684"/>
        <v>#N/A</v>
      </c>
      <c r="DU365" s="79" t="e">
        <f t="shared" ca="1" si="685"/>
        <v>#N/A</v>
      </c>
      <c r="DV365" s="79" t="e">
        <f t="shared" ca="1" si="686"/>
        <v>#N/A</v>
      </c>
      <c r="DW365" s="79" t="e">
        <f t="shared" ca="1" si="687"/>
        <v>#N/A</v>
      </c>
      <c r="DX365" s="79" t="e">
        <f t="shared" ca="1" si="688"/>
        <v>#N/A</v>
      </c>
      <c r="DY365" s="79" t="e">
        <f t="shared" ca="1" si="689"/>
        <v>#N/A</v>
      </c>
      <c r="DZ365" s="80" t="e">
        <f t="shared" ca="1" si="690"/>
        <v>#N/A</v>
      </c>
      <c r="EA365" s="78" t="e">
        <f t="shared" ca="1" si="691"/>
        <v>#N/A</v>
      </c>
    </row>
    <row r="366" spans="1:131" ht="16.2" thickBot="1" x14ac:dyDescent="0.35">
      <c r="A366" s="289">
        <f t="shared" ca="1" si="661"/>
        <v>7</v>
      </c>
      <c r="B366" s="315">
        <f t="shared" si="665"/>
        <v>358</v>
      </c>
      <c r="C366" s="316" t="s">
        <v>8</v>
      </c>
      <c r="D366" s="315" t="s">
        <v>3</v>
      </c>
      <c r="E366" s="315">
        <v>8</v>
      </c>
      <c r="F366" s="317">
        <v>2</v>
      </c>
      <c r="G366" s="317">
        <v>1</v>
      </c>
      <c r="H366" s="317">
        <v>1</v>
      </c>
      <c r="I366" s="317">
        <v>1</v>
      </c>
      <c r="J366" s="317">
        <v>2</v>
      </c>
      <c r="K366" s="317">
        <v>2</v>
      </c>
      <c r="L366" s="317">
        <v>1</v>
      </c>
      <c r="M366" s="317">
        <v>2</v>
      </c>
      <c r="N366" s="317">
        <f>SUM($F366:G366)</f>
        <v>3</v>
      </c>
      <c r="O366" s="317">
        <f>SUM($F366:H366)</f>
        <v>4</v>
      </c>
      <c r="P366" s="317">
        <f>SUM($F366:I366)</f>
        <v>5</v>
      </c>
      <c r="Q366" s="317">
        <f>SUM($F366:J366)</f>
        <v>7</v>
      </c>
      <c r="R366" s="317">
        <f>SUM($F366:K366)</f>
        <v>9</v>
      </c>
      <c r="S366" s="317">
        <f>SUM($F366:L366)</f>
        <v>10</v>
      </c>
      <c r="T366" s="317">
        <f>SUM($F366:M366)</f>
        <v>12</v>
      </c>
      <c r="U366" s="316"/>
      <c r="V366" s="315" t="str">
        <f t="shared" ref="V366:V429" si="731">$I$6</f>
        <v>F</v>
      </c>
      <c r="W366" s="315" t="str">
        <f t="shared" ref="W366:W429" ca="1" si="732">OFFSET($I$6,0,$F366,1,1)</f>
        <v>G</v>
      </c>
      <c r="X366" s="315" t="str">
        <f t="shared" ref="X366:X373" ca="1" si="733">OFFSET($I$6,0,N366,1,1)</f>
        <v>Ab</v>
      </c>
      <c r="Y366" s="315" t="str">
        <f t="shared" ref="Y366:Y373" ca="1" si="734">OFFSET($I$6,0,O366,1,1)</f>
        <v>A</v>
      </c>
      <c r="Z366" s="315" t="str">
        <f t="shared" ref="Z366:Z373" ca="1" si="735">OFFSET($I$6,0,P366,1,1)</f>
        <v>Bb</v>
      </c>
      <c r="AA366" s="315" t="str">
        <f t="shared" ref="AA366:AA373" ca="1" si="736">OFFSET($I$6,0,Q366,1,1)</f>
        <v>C</v>
      </c>
      <c r="AB366" s="315" t="str">
        <f t="shared" ref="AB366:AB373" ca="1" si="737">OFFSET($I$6,0,R366,1,1)</f>
        <v>D</v>
      </c>
      <c r="AC366" s="315" t="str">
        <f t="shared" ref="AC366:AC373" ca="1" si="738">OFFSET($I$6,0,S366,1,1)</f>
        <v>Eb</v>
      </c>
      <c r="AD366" s="316">
        <f t="shared" ref="AD366:AD429" si="739">IF(LEN(V366)=1,_xlfn.UNICODE(V366),_xlfn.UNICODE(V366)+_xlfn.UNICODE("b"))</f>
        <v>70</v>
      </c>
      <c r="AE366" s="316">
        <f t="shared" ca="1" si="662"/>
        <v>71</v>
      </c>
      <c r="AF366" s="316">
        <f t="shared" ca="1" si="663"/>
        <v>163</v>
      </c>
      <c r="AG366" s="316">
        <f t="shared" ca="1" si="724"/>
        <v>65</v>
      </c>
      <c r="AH366" s="316">
        <f t="shared" ca="1" si="725"/>
        <v>164</v>
      </c>
      <c r="AI366" s="316">
        <f t="shared" ca="1" si="726"/>
        <v>67</v>
      </c>
      <c r="AJ366" s="316">
        <f t="shared" ca="1" si="727"/>
        <v>68</v>
      </c>
      <c r="AK366" s="316">
        <f t="shared" ca="1" si="728"/>
        <v>167</v>
      </c>
      <c r="AL366" s="294" t="str">
        <f>_xlfn.CONCAT(V366," dim")</f>
        <v>F dim</v>
      </c>
      <c r="AM366" s="301" t="str">
        <f ca="1">_xlfn.CONCAT("*",Y366," min7")</f>
        <v>*A min7</v>
      </c>
      <c r="AN366" s="301" t="str">
        <f ca="1">_xlfn.CONCAT("*",Z366,"7")</f>
        <v>*Bb7</v>
      </c>
      <c r="AO366" s="294" t="str">
        <f ca="1">_xlfn.CONCAT(Y366," dim")</f>
        <v>A dim</v>
      </c>
      <c r="AP366" s="294" t="str">
        <f ca="1">_xlfn.CONCAT(Z366," maj")</f>
        <v>Bb maj</v>
      </c>
      <c r="AQ366" s="294" t="str">
        <f ca="1">_xlfn.CONCAT(AA366," min")</f>
        <v>C min</v>
      </c>
      <c r="AR366" s="294" t="str">
        <f ca="1">_xlfn.CONCAT(AB366," dim")</f>
        <v>D dim</v>
      </c>
      <c r="AS366" s="294" t="str">
        <f ca="1">_xlfn.CONCAT(AC366," alt b")</f>
        <v>Eb alt b</v>
      </c>
      <c r="AT366" s="294" t="str">
        <f t="shared" ca="1" si="729"/>
        <v/>
      </c>
      <c r="AU366" s="294" t="str">
        <f t="shared" ca="1" si="730"/>
        <v/>
      </c>
      <c r="AV366" s="294" t="str">
        <f t="shared" ca="1" si="730"/>
        <v/>
      </c>
      <c r="AW366" s="294">
        <f t="shared" ca="1" si="730"/>
        <v>1</v>
      </c>
      <c r="AX366" s="294" t="str">
        <f t="shared" ca="1" si="730"/>
        <v/>
      </c>
      <c r="AY366" s="294">
        <f t="shared" si="730"/>
        <v>1</v>
      </c>
      <c r="AZ366" s="294" t="str">
        <f t="shared" ca="1" si="730"/>
        <v/>
      </c>
      <c r="BA366" s="294">
        <f t="shared" ca="1" si="730"/>
        <v>1</v>
      </c>
      <c r="BB366" s="294" t="str">
        <f t="shared" ca="1" si="730"/>
        <v/>
      </c>
      <c r="BC366" s="294" t="str">
        <f t="shared" ca="1" si="730"/>
        <v/>
      </c>
      <c r="BD366" s="294" t="str">
        <f t="shared" ca="1" si="730"/>
        <v/>
      </c>
      <c r="BE366" s="294" t="str">
        <f t="shared" ca="1" si="730"/>
        <v/>
      </c>
      <c r="BF366" s="289">
        <f t="shared" ref="BF366:BF429" ca="1" si="740">COUNT(AT366:BE366)</f>
        <v>3</v>
      </c>
      <c r="BG366" s="302">
        <f t="shared" ref="BG366:BG429" ca="1" si="741">BF366/E366*100</f>
        <v>37.5</v>
      </c>
      <c r="BH366" s="289">
        <f t="shared" ref="BH366:BH429" ca="1" si="742">IF(AND(BG366&lt;=100,BG366&gt;90),1,IF(AND(BG366&lt;=90,BG366&gt;80),2,IF(AND(BG366&lt;=80,BG366&gt;70),3,IF(AND(BG366&lt;=70,BG366&gt;60),4,IF(AND(BG366&lt;=60,BG366&gt;50),5,IF(AND(BG366&lt;=50,BG366&gt;40),6,IF(AND(BG366&lt;=40,BG366&gt;30),7,"")))))))</f>
        <v>7</v>
      </c>
      <c r="BI366" s="289" t="str">
        <f t="shared" ref="BI366:BI429" ca="1" si="743">IF($BH366=1,1,"")</f>
        <v/>
      </c>
      <c r="BJ366" s="289" t="str">
        <f t="shared" ref="BJ366:BJ429" ca="1" si="744">IF($BH366=2,1,"")</f>
        <v/>
      </c>
      <c r="BK366" s="289" t="str">
        <f t="shared" ref="BK366:BK429" ca="1" si="745">IF($BH366=3,1,"")</f>
        <v/>
      </c>
      <c r="BL366" s="289" t="str">
        <f t="shared" ref="BL366:BL429" ca="1" si="746">IF($BH366=4,1,"")</f>
        <v/>
      </c>
      <c r="BM366" s="289" t="str">
        <f t="shared" ref="BM366:BM429" ca="1" si="747">IF($BH366=5,1,"")</f>
        <v/>
      </c>
      <c r="BN366" s="289" t="str">
        <f t="shared" ref="BN366:BN429" ca="1" si="748">IF($BH366=6,1,"")</f>
        <v/>
      </c>
      <c r="BO366" s="289">
        <f t="shared" ref="BO366:BO429" ca="1" si="749">IF($BH366=7,1,"")</f>
        <v>1</v>
      </c>
      <c r="BP366" s="275"/>
      <c r="BQ366" s="83" t="e">
        <f t="shared" ca="1" si="704"/>
        <v>#N/A</v>
      </c>
      <c r="BR366" s="82" t="e">
        <f t="shared" ca="1" si="705"/>
        <v>#N/A</v>
      </c>
      <c r="BS366" s="83" t="e">
        <f t="shared" ca="1" si="706"/>
        <v>#N/A</v>
      </c>
      <c r="BT366" s="52" t="e">
        <f t="shared" ca="1" si="655"/>
        <v>#N/A</v>
      </c>
      <c r="BV366" s="52" t="e">
        <f t="shared" ca="1" si="656"/>
        <v>#N/A</v>
      </c>
      <c r="BW366" s="84" t="e">
        <f ca="1">VLOOKUP($BK$6,INDIRECT($BT366):$BP$861,2,FALSE)</f>
        <v>#N/A</v>
      </c>
      <c r="BX366" s="79" t="e">
        <f t="shared" ca="1" si="635"/>
        <v>#N/A</v>
      </c>
      <c r="BY366" s="78" t="e">
        <f t="shared" ca="1" si="636"/>
        <v>#N/A</v>
      </c>
      <c r="BZ366" s="78" t="e">
        <f t="shared" ca="1" si="637"/>
        <v>#N/A</v>
      </c>
      <c r="CA366" s="78" t="e">
        <f t="shared" ca="1" si="638"/>
        <v>#N/A</v>
      </c>
      <c r="CB366" s="78" t="e">
        <f t="shared" ca="1" si="639"/>
        <v>#N/A</v>
      </c>
      <c r="CC366" s="78" t="e">
        <f t="shared" ca="1" si="640"/>
        <v>#N/A</v>
      </c>
      <c r="CD366" s="78" t="e">
        <f t="shared" ca="1" si="641"/>
        <v>#N/A</v>
      </c>
      <c r="CE366" s="78" t="e">
        <f t="shared" ca="1" si="642"/>
        <v>#N/A</v>
      </c>
      <c r="CF366" s="78" t="e">
        <f t="shared" ca="1" si="643"/>
        <v>#N/A</v>
      </c>
      <c r="CG366" s="78" t="e">
        <f t="shared" ca="1" si="644"/>
        <v>#N/A</v>
      </c>
      <c r="CH366" s="79" t="e">
        <f t="shared" ca="1" si="645"/>
        <v>#N/A</v>
      </c>
      <c r="CI366" s="79" t="e">
        <f t="shared" ca="1" si="646"/>
        <v>#N/A</v>
      </c>
      <c r="CJ366" s="79" t="e">
        <f t="shared" ca="1" si="647"/>
        <v>#N/A</v>
      </c>
      <c r="CK366" s="79" t="e">
        <f t="shared" ca="1" si="648"/>
        <v>#N/A</v>
      </c>
      <c r="CL366" s="79" t="e">
        <f t="shared" ca="1" si="649"/>
        <v>#N/A</v>
      </c>
      <c r="CM366" s="79" t="e">
        <f t="shared" ca="1" si="650"/>
        <v>#N/A</v>
      </c>
      <c r="CN366" s="79" t="e">
        <f t="shared" ca="1" si="651"/>
        <v>#N/A</v>
      </c>
      <c r="CO366" s="79" t="e">
        <f t="shared" ca="1" si="652"/>
        <v>#N/A</v>
      </c>
      <c r="CP366" s="80" t="e">
        <f t="shared" ca="1" si="653"/>
        <v>#N/A</v>
      </c>
      <c r="CQ366" s="78" t="e">
        <f t="shared" ca="1" si="654"/>
        <v>#N/A</v>
      </c>
      <c r="DA366" s="81" t="e">
        <f t="shared" ca="1" si="695"/>
        <v>#N/A</v>
      </c>
      <c r="DB366" s="82" t="e">
        <f t="shared" ca="1" si="696"/>
        <v>#N/A</v>
      </c>
      <c r="DC366" s="83" t="e">
        <f t="shared" ca="1" si="697"/>
        <v>#N/A</v>
      </c>
      <c r="DD366" s="52" t="e">
        <f t="shared" ca="1" si="693"/>
        <v>#N/A</v>
      </c>
      <c r="DF366" s="52" t="e">
        <f t="shared" ca="1" si="694"/>
        <v>#N/A</v>
      </c>
      <c r="DG366" s="84" t="e">
        <f ca="1">VLOOKUP($BK$6,INDIRECT($BT403):$BP$861,2,FALSE)</f>
        <v>#N/A</v>
      </c>
      <c r="DH366" s="79" t="e">
        <f t="shared" ca="1" si="672"/>
        <v>#N/A</v>
      </c>
      <c r="DI366" s="78" t="e">
        <f t="shared" ca="1" si="673"/>
        <v>#N/A</v>
      </c>
      <c r="DJ366" s="78" t="e">
        <f t="shared" ca="1" si="674"/>
        <v>#N/A</v>
      </c>
      <c r="DK366" s="78" t="e">
        <f t="shared" ca="1" si="675"/>
        <v>#N/A</v>
      </c>
      <c r="DL366" s="78" t="e">
        <f t="shared" ca="1" si="676"/>
        <v>#N/A</v>
      </c>
      <c r="DM366" s="78" t="e">
        <f t="shared" ca="1" si="677"/>
        <v>#N/A</v>
      </c>
      <c r="DN366" s="78" t="e">
        <f t="shared" ca="1" si="678"/>
        <v>#N/A</v>
      </c>
      <c r="DO366" s="78" t="e">
        <f t="shared" ca="1" si="679"/>
        <v>#N/A</v>
      </c>
      <c r="DP366" s="78" t="e">
        <f t="shared" ca="1" si="680"/>
        <v>#N/A</v>
      </c>
      <c r="DQ366" s="78" t="e">
        <f t="shared" ca="1" si="681"/>
        <v>#N/A</v>
      </c>
      <c r="DR366" s="79" t="e">
        <f t="shared" ca="1" si="682"/>
        <v>#N/A</v>
      </c>
      <c r="DS366" s="79" t="e">
        <f t="shared" ca="1" si="683"/>
        <v>#N/A</v>
      </c>
      <c r="DT366" s="79" t="e">
        <f t="shared" ca="1" si="684"/>
        <v>#N/A</v>
      </c>
      <c r="DU366" s="79" t="e">
        <f t="shared" ca="1" si="685"/>
        <v>#N/A</v>
      </c>
      <c r="DV366" s="79" t="e">
        <f t="shared" ca="1" si="686"/>
        <v>#N/A</v>
      </c>
      <c r="DW366" s="79" t="e">
        <f t="shared" ca="1" si="687"/>
        <v>#N/A</v>
      </c>
      <c r="DX366" s="79" t="e">
        <f t="shared" ca="1" si="688"/>
        <v>#N/A</v>
      </c>
      <c r="DY366" s="79" t="e">
        <f t="shared" ca="1" si="689"/>
        <v>#N/A</v>
      </c>
      <c r="DZ366" s="80" t="e">
        <f t="shared" ca="1" si="690"/>
        <v>#N/A</v>
      </c>
      <c r="EA366" s="78" t="e">
        <f t="shared" ca="1" si="691"/>
        <v>#N/A</v>
      </c>
    </row>
    <row r="367" spans="1:131" ht="16.2" thickBot="1" x14ac:dyDescent="0.35">
      <c r="A367" s="289" t="str">
        <f t="shared" ca="1" si="661"/>
        <v/>
      </c>
      <c r="B367" s="315">
        <f t="shared" si="665"/>
        <v>359</v>
      </c>
      <c r="C367" s="316" t="s">
        <v>9</v>
      </c>
      <c r="D367" s="315" t="s">
        <v>3</v>
      </c>
      <c r="E367" s="315">
        <v>8</v>
      </c>
      <c r="F367" s="317">
        <v>2</v>
      </c>
      <c r="G367" s="317">
        <v>2</v>
      </c>
      <c r="H367" s="317">
        <v>1</v>
      </c>
      <c r="I367" s="317">
        <v>2</v>
      </c>
      <c r="J367" s="317">
        <v>1</v>
      </c>
      <c r="K367" s="317">
        <v>1</v>
      </c>
      <c r="L367" s="317">
        <v>2</v>
      </c>
      <c r="M367" s="317">
        <v>1</v>
      </c>
      <c r="N367" s="317">
        <f>SUM($F367:G367)</f>
        <v>4</v>
      </c>
      <c r="O367" s="317">
        <f>SUM($F367:H367)</f>
        <v>5</v>
      </c>
      <c r="P367" s="317">
        <f>SUM($F367:I367)</f>
        <v>7</v>
      </c>
      <c r="Q367" s="317">
        <f>SUM($F367:J367)</f>
        <v>8</v>
      </c>
      <c r="R367" s="317">
        <f>SUM($F367:K367)</f>
        <v>9</v>
      </c>
      <c r="S367" s="317">
        <f>SUM($F367:L367)</f>
        <v>11</v>
      </c>
      <c r="T367" s="317">
        <f>SUM($F367:M367)</f>
        <v>12</v>
      </c>
      <c r="U367" s="316"/>
      <c r="V367" s="315" t="str">
        <f t="shared" si="731"/>
        <v>F</v>
      </c>
      <c r="W367" s="315" t="str">
        <f t="shared" ca="1" si="732"/>
        <v>G</v>
      </c>
      <c r="X367" s="315" t="str">
        <f t="shared" ca="1" si="733"/>
        <v>A</v>
      </c>
      <c r="Y367" s="315" t="str">
        <f t="shared" ca="1" si="734"/>
        <v>Bb</v>
      </c>
      <c r="Z367" s="315" t="str">
        <f t="shared" ca="1" si="735"/>
        <v>C</v>
      </c>
      <c r="AA367" s="315" t="str">
        <f t="shared" ca="1" si="736"/>
        <v>Db</v>
      </c>
      <c r="AB367" s="315" t="str">
        <f t="shared" ca="1" si="737"/>
        <v>D</v>
      </c>
      <c r="AC367" s="315" t="str">
        <f t="shared" ca="1" si="738"/>
        <v>E</v>
      </c>
      <c r="AD367" s="316">
        <f t="shared" si="739"/>
        <v>70</v>
      </c>
      <c r="AE367" s="316">
        <f t="shared" ca="1" si="662"/>
        <v>71</v>
      </c>
      <c r="AF367" s="316">
        <f t="shared" ca="1" si="663"/>
        <v>65</v>
      </c>
      <c r="AG367" s="316">
        <f t="shared" ca="1" si="724"/>
        <v>164</v>
      </c>
      <c r="AH367" s="316">
        <f t="shared" ca="1" si="725"/>
        <v>67</v>
      </c>
      <c r="AI367" s="316">
        <f t="shared" ca="1" si="726"/>
        <v>166</v>
      </c>
      <c r="AJ367" s="316">
        <f t="shared" ca="1" si="727"/>
        <v>68</v>
      </c>
      <c r="AK367" s="316">
        <f t="shared" ca="1" si="728"/>
        <v>69</v>
      </c>
      <c r="AL367" s="294" t="str">
        <f>_xlfn.CONCAT(V367," maj")</f>
        <v>F maj</v>
      </c>
      <c r="AM367" s="294" t="str">
        <f t="shared" ref="AM367:AM372" ca="1" si="750">_xlfn.CONCAT(W367," dim")</f>
        <v>G dim</v>
      </c>
      <c r="AN367" s="294" t="str">
        <f ca="1">_xlfn.CONCAT(X367," min4")</f>
        <v>A min4</v>
      </c>
      <c r="AO367" s="294" t="str">
        <f ca="1">_xlfn.CONCAT(Y367," dim")</f>
        <v>Bb dim</v>
      </c>
      <c r="AP367" s="301" t="str">
        <f ca="1">_xlfn.CONCAT(Z367, " sus2/4 - or - *",AB367," min7")</f>
        <v>C sus2/4 - or - *D min7</v>
      </c>
      <c r="AQ367" s="294" t="str">
        <f ca="1">_xlfn.CONCAT(AA367," dim")</f>
        <v>Db dim</v>
      </c>
      <c r="AR367" s="294" t="str">
        <f ca="1">_xlfn.CONCAT(AB367," min")</f>
        <v>D min</v>
      </c>
      <c r="AS367" s="294" t="str">
        <f t="shared" ref="AS367:AS373" ca="1" si="751">_xlfn.CONCAT(AC367," dim")</f>
        <v>E dim</v>
      </c>
      <c r="AT367" s="294" t="str">
        <f t="shared" ca="1" si="729"/>
        <v/>
      </c>
      <c r="AU367" s="294" t="str">
        <f t="shared" ca="1" si="730"/>
        <v/>
      </c>
      <c r="AV367" s="294" t="str">
        <f t="shared" ca="1" si="730"/>
        <v/>
      </c>
      <c r="AW367" s="294" t="str">
        <f t="shared" ca="1" si="730"/>
        <v/>
      </c>
      <c r="AX367" s="294" t="str">
        <f t="shared" ca="1" si="730"/>
        <v/>
      </c>
      <c r="AY367" s="294">
        <f t="shared" si="730"/>
        <v>1</v>
      </c>
      <c r="AZ367" s="294" t="str">
        <f t="shared" ca="1" si="730"/>
        <v/>
      </c>
      <c r="BA367" s="294">
        <f t="shared" ca="1" si="730"/>
        <v>1</v>
      </c>
      <c r="BB367" s="294" t="str">
        <f t="shared" ca="1" si="730"/>
        <v/>
      </c>
      <c r="BC367" s="294" t="str">
        <f t="shared" ca="1" si="730"/>
        <v/>
      </c>
      <c r="BD367" s="294" t="str">
        <f t="shared" ca="1" si="730"/>
        <v/>
      </c>
      <c r="BE367" s="294" t="str">
        <f t="shared" ca="1" si="730"/>
        <v/>
      </c>
      <c r="BF367" s="289">
        <f t="shared" ca="1" si="740"/>
        <v>2</v>
      </c>
      <c r="BG367" s="302">
        <f t="shared" ca="1" si="741"/>
        <v>25</v>
      </c>
      <c r="BH367" s="289" t="str">
        <f t="shared" ca="1" si="742"/>
        <v/>
      </c>
      <c r="BI367" s="289" t="str">
        <f t="shared" ca="1" si="743"/>
        <v/>
      </c>
      <c r="BJ367" s="289" t="str">
        <f t="shared" ca="1" si="744"/>
        <v/>
      </c>
      <c r="BK367" s="289" t="str">
        <f t="shared" ca="1" si="745"/>
        <v/>
      </c>
      <c r="BL367" s="289" t="str">
        <f t="shared" ca="1" si="746"/>
        <v/>
      </c>
      <c r="BM367" s="289" t="str">
        <f t="shared" ca="1" si="747"/>
        <v/>
      </c>
      <c r="BN367" s="289" t="str">
        <f t="shared" ca="1" si="748"/>
        <v/>
      </c>
      <c r="BO367" s="289" t="str">
        <f t="shared" ca="1" si="749"/>
        <v/>
      </c>
      <c r="BP367" s="275"/>
      <c r="BQ367" s="83" t="e">
        <f t="shared" ca="1" si="704"/>
        <v>#N/A</v>
      </c>
      <c r="BR367" s="82" t="e">
        <f t="shared" ca="1" si="705"/>
        <v>#N/A</v>
      </c>
      <c r="BS367" s="83" t="e">
        <f t="shared" ca="1" si="706"/>
        <v>#N/A</v>
      </c>
      <c r="BT367" s="52" t="e">
        <f t="shared" ca="1" si="655"/>
        <v>#N/A</v>
      </c>
      <c r="BV367" s="52" t="e">
        <f t="shared" ca="1" si="656"/>
        <v>#N/A</v>
      </c>
      <c r="BW367" s="84" t="e">
        <f ca="1">VLOOKUP($BK$6,INDIRECT($BT367):$BP$861,2,FALSE)</f>
        <v>#N/A</v>
      </c>
      <c r="BX367" s="79" t="e">
        <f t="shared" ca="1" si="635"/>
        <v>#N/A</v>
      </c>
      <c r="BY367" s="78" t="e">
        <f t="shared" ca="1" si="636"/>
        <v>#N/A</v>
      </c>
      <c r="BZ367" s="78" t="e">
        <f t="shared" ca="1" si="637"/>
        <v>#N/A</v>
      </c>
      <c r="CA367" s="78" t="e">
        <f t="shared" ca="1" si="638"/>
        <v>#N/A</v>
      </c>
      <c r="CB367" s="78" t="e">
        <f t="shared" ca="1" si="639"/>
        <v>#N/A</v>
      </c>
      <c r="CC367" s="78" t="e">
        <f t="shared" ca="1" si="640"/>
        <v>#N/A</v>
      </c>
      <c r="CD367" s="78" t="e">
        <f t="shared" ca="1" si="641"/>
        <v>#N/A</v>
      </c>
      <c r="CE367" s="78" t="e">
        <f t="shared" ca="1" si="642"/>
        <v>#N/A</v>
      </c>
      <c r="CF367" s="78" t="e">
        <f t="shared" ca="1" si="643"/>
        <v>#N/A</v>
      </c>
      <c r="CG367" s="78" t="e">
        <f t="shared" ca="1" si="644"/>
        <v>#N/A</v>
      </c>
      <c r="CH367" s="79" t="e">
        <f t="shared" ca="1" si="645"/>
        <v>#N/A</v>
      </c>
      <c r="CI367" s="79" t="e">
        <f t="shared" ca="1" si="646"/>
        <v>#N/A</v>
      </c>
      <c r="CJ367" s="79" t="e">
        <f t="shared" ca="1" si="647"/>
        <v>#N/A</v>
      </c>
      <c r="CK367" s="79" t="e">
        <f t="shared" ca="1" si="648"/>
        <v>#N/A</v>
      </c>
      <c r="CL367" s="79" t="e">
        <f t="shared" ca="1" si="649"/>
        <v>#N/A</v>
      </c>
      <c r="CM367" s="79" t="e">
        <f t="shared" ca="1" si="650"/>
        <v>#N/A</v>
      </c>
      <c r="CN367" s="79" t="e">
        <f t="shared" ca="1" si="651"/>
        <v>#N/A</v>
      </c>
      <c r="CO367" s="79" t="e">
        <f t="shared" ca="1" si="652"/>
        <v>#N/A</v>
      </c>
      <c r="CP367" s="80" t="e">
        <f t="shared" ca="1" si="653"/>
        <v>#N/A</v>
      </c>
      <c r="CQ367" s="78" t="e">
        <f t="shared" ca="1" si="654"/>
        <v>#N/A</v>
      </c>
      <c r="DA367" s="81" t="e">
        <f t="shared" ca="1" si="695"/>
        <v>#N/A</v>
      </c>
      <c r="DB367" s="82" t="e">
        <f t="shared" ca="1" si="696"/>
        <v>#N/A</v>
      </c>
      <c r="DC367" s="83" t="e">
        <f t="shared" ca="1" si="697"/>
        <v>#N/A</v>
      </c>
      <c r="DD367" s="52" t="e">
        <f t="shared" ca="1" si="693"/>
        <v>#N/A</v>
      </c>
      <c r="DF367" s="52" t="e">
        <f t="shared" ca="1" si="694"/>
        <v>#N/A</v>
      </c>
      <c r="DG367" s="84" t="e">
        <f ca="1">VLOOKUP($BK$6,INDIRECT($BT404):$BP$861,2,FALSE)</f>
        <v>#N/A</v>
      </c>
      <c r="DH367" s="79" t="e">
        <f t="shared" ca="1" si="672"/>
        <v>#N/A</v>
      </c>
      <c r="DI367" s="78" t="e">
        <f t="shared" ca="1" si="673"/>
        <v>#N/A</v>
      </c>
      <c r="DJ367" s="78" t="e">
        <f t="shared" ca="1" si="674"/>
        <v>#N/A</v>
      </c>
      <c r="DK367" s="78" t="e">
        <f t="shared" ca="1" si="675"/>
        <v>#N/A</v>
      </c>
      <c r="DL367" s="78" t="e">
        <f t="shared" ca="1" si="676"/>
        <v>#N/A</v>
      </c>
      <c r="DM367" s="78" t="e">
        <f t="shared" ca="1" si="677"/>
        <v>#N/A</v>
      </c>
      <c r="DN367" s="78" t="e">
        <f t="shared" ca="1" si="678"/>
        <v>#N/A</v>
      </c>
      <c r="DO367" s="78" t="e">
        <f t="shared" ca="1" si="679"/>
        <v>#N/A</v>
      </c>
      <c r="DP367" s="78" t="e">
        <f t="shared" ca="1" si="680"/>
        <v>#N/A</v>
      </c>
      <c r="DQ367" s="78" t="e">
        <f t="shared" ca="1" si="681"/>
        <v>#N/A</v>
      </c>
      <c r="DR367" s="79" t="e">
        <f t="shared" ca="1" si="682"/>
        <v>#N/A</v>
      </c>
      <c r="DS367" s="79" t="e">
        <f t="shared" ca="1" si="683"/>
        <v>#N/A</v>
      </c>
      <c r="DT367" s="79" t="e">
        <f t="shared" ca="1" si="684"/>
        <v>#N/A</v>
      </c>
      <c r="DU367" s="79" t="e">
        <f t="shared" ca="1" si="685"/>
        <v>#N/A</v>
      </c>
      <c r="DV367" s="79" t="e">
        <f t="shared" ca="1" si="686"/>
        <v>#N/A</v>
      </c>
      <c r="DW367" s="79" t="e">
        <f t="shared" ca="1" si="687"/>
        <v>#N/A</v>
      </c>
      <c r="DX367" s="79" t="e">
        <f t="shared" ca="1" si="688"/>
        <v>#N/A</v>
      </c>
      <c r="DY367" s="79" t="e">
        <f t="shared" ca="1" si="689"/>
        <v>#N/A</v>
      </c>
      <c r="DZ367" s="80" t="e">
        <f t="shared" ca="1" si="690"/>
        <v>#N/A</v>
      </c>
      <c r="EA367" s="78" t="e">
        <f t="shared" ca="1" si="691"/>
        <v>#N/A</v>
      </c>
    </row>
    <row r="368" spans="1:131" ht="16.2" thickBot="1" x14ac:dyDescent="0.35">
      <c r="A368" s="289" t="str">
        <f t="shared" ca="1" si="661"/>
        <v/>
      </c>
      <c r="B368" s="315">
        <f t="shared" si="665"/>
        <v>360</v>
      </c>
      <c r="C368" s="316" t="s">
        <v>10</v>
      </c>
      <c r="D368" s="315" t="s">
        <v>3</v>
      </c>
      <c r="E368" s="315">
        <v>8</v>
      </c>
      <c r="F368" s="317">
        <v>2</v>
      </c>
      <c r="G368" s="317">
        <v>1</v>
      </c>
      <c r="H368" s="317">
        <v>2</v>
      </c>
      <c r="I368" s="317">
        <v>2</v>
      </c>
      <c r="J368" s="317">
        <v>1</v>
      </c>
      <c r="K368" s="317">
        <v>1</v>
      </c>
      <c r="L368" s="317">
        <v>2</v>
      </c>
      <c r="M368" s="317">
        <v>1</v>
      </c>
      <c r="N368" s="317">
        <f>SUM($F368:G368)</f>
        <v>3</v>
      </c>
      <c r="O368" s="317">
        <f>SUM($F368:H368)</f>
        <v>5</v>
      </c>
      <c r="P368" s="317">
        <f>SUM($F368:I368)</f>
        <v>7</v>
      </c>
      <c r="Q368" s="317">
        <f>SUM($F368:J368)</f>
        <v>8</v>
      </c>
      <c r="R368" s="317">
        <f>SUM($F368:K368)</f>
        <v>9</v>
      </c>
      <c r="S368" s="317">
        <f>SUM($F368:L368)</f>
        <v>11</v>
      </c>
      <c r="T368" s="317">
        <f>SUM($F368:M368)</f>
        <v>12</v>
      </c>
      <c r="U368" s="316"/>
      <c r="V368" s="315" t="str">
        <f t="shared" si="731"/>
        <v>F</v>
      </c>
      <c r="W368" s="315" t="str">
        <f t="shared" ca="1" si="732"/>
        <v>G</v>
      </c>
      <c r="X368" s="315" t="str">
        <f t="shared" ca="1" si="733"/>
        <v>Ab</v>
      </c>
      <c r="Y368" s="315" t="str">
        <f t="shared" ca="1" si="734"/>
        <v>Bb</v>
      </c>
      <c r="Z368" s="315" t="str">
        <f t="shared" ca="1" si="735"/>
        <v>C</v>
      </c>
      <c r="AA368" s="315" t="str">
        <f t="shared" ca="1" si="736"/>
        <v>Db</v>
      </c>
      <c r="AB368" s="315" t="str">
        <f t="shared" ca="1" si="737"/>
        <v>D</v>
      </c>
      <c r="AC368" s="315" t="str">
        <f t="shared" ca="1" si="738"/>
        <v>E</v>
      </c>
      <c r="AD368" s="316">
        <f t="shared" si="739"/>
        <v>70</v>
      </c>
      <c r="AE368" s="316">
        <f t="shared" ca="1" si="662"/>
        <v>71</v>
      </c>
      <c r="AF368" s="316">
        <f t="shared" ca="1" si="663"/>
        <v>163</v>
      </c>
      <c r="AG368" s="316">
        <f t="shared" ca="1" si="724"/>
        <v>164</v>
      </c>
      <c r="AH368" s="316">
        <f t="shared" ca="1" si="725"/>
        <v>67</v>
      </c>
      <c r="AI368" s="316">
        <f t="shared" ca="1" si="726"/>
        <v>166</v>
      </c>
      <c r="AJ368" s="316">
        <f t="shared" ca="1" si="727"/>
        <v>68</v>
      </c>
      <c r="AK368" s="316">
        <f t="shared" ca="1" si="728"/>
        <v>69</v>
      </c>
      <c r="AL368" s="294" t="str">
        <f>_xlfn.CONCAT(V368," min")</f>
        <v>F min</v>
      </c>
      <c r="AM368" s="294" t="str">
        <f t="shared" ca="1" si="750"/>
        <v>G dim</v>
      </c>
      <c r="AN368" s="294" t="str">
        <f ca="1">_xlfn.CONCAT(X368," alt b")</f>
        <v>Ab alt b</v>
      </c>
      <c r="AO368" s="294" t="str">
        <f ca="1">_xlfn.CONCAT(Y368," dim")</f>
        <v>Bb dim</v>
      </c>
      <c r="AP368" s="301" t="str">
        <f ca="1">_xlfn.CONCAT(Z368, " sus2/4 - or - *",AB368," min7")</f>
        <v>C sus2/4 - or - *D min7</v>
      </c>
      <c r="AQ368" s="294" t="str">
        <f ca="1">_xlfn.CONCAT(AA368," dim")</f>
        <v>Db dim</v>
      </c>
      <c r="AR368" s="294" t="str">
        <f ca="1">_xlfn.CONCAT(AB368," dim")</f>
        <v>D dim</v>
      </c>
      <c r="AS368" s="294" t="str">
        <f t="shared" ca="1" si="751"/>
        <v>E dim</v>
      </c>
      <c r="AT368" s="294" t="str">
        <f t="shared" ca="1" si="729"/>
        <v/>
      </c>
      <c r="AU368" s="294" t="str">
        <f t="shared" ca="1" si="730"/>
        <v/>
      </c>
      <c r="AV368" s="294" t="str">
        <f t="shared" ca="1" si="730"/>
        <v/>
      </c>
      <c r="AW368" s="294" t="str">
        <f t="shared" ca="1" si="730"/>
        <v/>
      </c>
      <c r="AX368" s="294" t="str">
        <f t="shared" ca="1" si="730"/>
        <v/>
      </c>
      <c r="AY368" s="294">
        <f t="shared" si="730"/>
        <v>1</v>
      </c>
      <c r="AZ368" s="294" t="str">
        <f t="shared" ca="1" si="730"/>
        <v/>
      </c>
      <c r="BA368" s="294">
        <f t="shared" ca="1" si="730"/>
        <v>1</v>
      </c>
      <c r="BB368" s="294" t="str">
        <f t="shared" ca="1" si="730"/>
        <v/>
      </c>
      <c r="BC368" s="294" t="str">
        <f t="shared" ca="1" si="730"/>
        <v/>
      </c>
      <c r="BD368" s="294" t="str">
        <f t="shared" ca="1" si="730"/>
        <v/>
      </c>
      <c r="BE368" s="294" t="str">
        <f t="shared" ca="1" si="730"/>
        <v/>
      </c>
      <c r="BF368" s="289">
        <f t="shared" ca="1" si="740"/>
        <v>2</v>
      </c>
      <c r="BG368" s="302">
        <f t="shared" ca="1" si="741"/>
        <v>25</v>
      </c>
      <c r="BH368" s="289" t="str">
        <f t="shared" ca="1" si="742"/>
        <v/>
      </c>
      <c r="BI368" s="289" t="str">
        <f t="shared" ca="1" si="743"/>
        <v/>
      </c>
      <c r="BJ368" s="289" t="str">
        <f t="shared" ca="1" si="744"/>
        <v/>
      </c>
      <c r="BK368" s="289" t="str">
        <f t="shared" ca="1" si="745"/>
        <v/>
      </c>
      <c r="BL368" s="289" t="str">
        <f t="shared" ca="1" si="746"/>
        <v/>
      </c>
      <c r="BM368" s="289" t="str">
        <f t="shared" ca="1" si="747"/>
        <v/>
      </c>
      <c r="BN368" s="289" t="str">
        <f t="shared" ca="1" si="748"/>
        <v/>
      </c>
      <c r="BO368" s="289" t="str">
        <f t="shared" ca="1" si="749"/>
        <v/>
      </c>
      <c r="BP368" s="275"/>
      <c r="BQ368" s="83" t="e">
        <f t="shared" ca="1" si="704"/>
        <v>#N/A</v>
      </c>
      <c r="BR368" s="82" t="e">
        <f t="shared" ca="1" si="705"/>
        <v>#N/A</v>
      </c>
      <c r="BS368" s="83" t="e">
        <f t="shared" ca="1" si="706"/>
        <v>#N/A</v>
      </c>
      <c r="BT368" s="52" t="e">
        <f t="shared" ca="1" si="655"/>
        <v>#N/A</v>
      </c>
      <c r="BV368" s="52" t="e">
        <f t="shared" ca="1" si="656"/>
        <v>#N/A</v>
      </c>
      <c r="BW368" s="84" t="e">
        <f ca="1">VLOOKUP($BK$6,INDIRECT($BT368):$BP$861,2,FALSE)</f>
        <v>#N/A</v>
      </c>
      <c r="BX368" s="79" t="e">
        <f t="shared" ca="1" si="635"/>
        <v>#N/A</v>
      </c>
      <c r="BY368" s="78" t="e">
        <f t="shared" ca="1" si="636"/>
        <v>#N/A</v>
      </c>
      <c r="BZ368" s="78" t="e">
        <f t="shared" ca="1" si="637"/>
        <v>#N/A</v>
      </c>
      <c r="CA368" s="78" t="e">
        <f t="shared" ca="1" si="638"/>
        <v>#N/A</v>
      </c>
      <c r="CB368" s="78" t="e">
        <f t="shared" ca="1" si="639"/>
        <v>#N/A</v>
      </c>
      <c r="CC368" s="78" t="e">
        <f t="shared" ca="1" si="640"/>
        <v>#N/A</v>
      </c>
      <c r="CD368" s="78" t="e">
        <f t="shared" ca="1" si="641"/>
        <v>#N/A</v>
      </c>
      <c r="CE368" s="78" t="e">
        <f t="shared" ca="1" si="642"/>
        <v>#N/A</v>
      </c>
      <c r="CF368" s="78" t="e">
        <f t="shared" ca="1" si="643"/>
        <v>#N/A</v>
      </c>
      <c r="CG368" s="78" t="e">
        <f t="shared" ca="1" si="644"/>
        <v>#N/A</v>
      </c>
      <c r="CH368" s="79" t="e">
        <f t="shared" ca="1" si="645"/>
        <v>#N/A</v>
      </c>
      <c r="CI368" s="79" t="e">
        <f t="shared" ca="1" si="646"/>
        <v>#N/A</v>
      </c>
      <c r="CJ368" s="79" t="e">
        <f t="shared" ca="1" si="647"/>
        <v>#N/A</v>
      </c>
      <c r="CK368" s="79" t="e">
        <f t="shared" ca="1" si="648"/>
        <v>#N/A</v>
      </c>
      <c r="CL368" s="79" t="e">
        <f t="shared" ca="1" si="649"/>
        <v>#N/A</v>
      </c>
      <c r="CM368" s="79" t="e">
        <f t="shared" ca="1" si="650"/>
        <v>#N/A</v>
      </c>
      <c r="CN368" s="79" t="e">
        <f t="shared" ca="1" si="651"/>
        <v>#N/A</v>
      </c>
      <c r="CO368" s="79" t="e">
        <f t="shared" ca="1" si="652"/>
        <v>#N/A</v>
      </c>
      <c r="CP368" s="80" t="e">
        <f t="shared" ca="1" si="653"/>
        <v>#N/A</v>
      </c>
      <c r="CQ368" s="78" t="e">
        <f t="shared" ca="1" si="654"/>
        <v>#N/A</v>
      </c>
      <c r="DA368" s="81" t="e">
        <f t="shared" ca="1" si="695"/>
        <v>#N/A</v>
      </c>
      <c r="DB368" s="82" t="e">
        <f t="shared" ca="1" si="696"/>
        <v>#N/A</v>
      </c>
      <c r="DC368" s="83" t="e">
        <f t="shared" ca="1" si="697"/>
        <v>#N/A</v>
      </c>
      <c r="DD368" s="52" t="e">
        <f t="shared" ca="1" si="693"/>
        <v>#N/A</v>
      </c>
      <c r="DF368" s="52" t="e">
        <f t="shared" ca="1" si="694"/>
        <v>#N/A</v>
      </c>
      <c r="DG368" s="84" t="e">
        <f ca="1">VLOOKUP($BK$6,INDIRECT($BT405):$BP$861,2,FALSE)</f>
        <v>#N/A</v>
      </c>
      <c r="DH368" s="79" t="e">
        <f t="shared" ca="1" si="672"/>
        <v>#N/A</v>
      </c>
      <c r="DI368" s="78" t="e">
        <f t="shared" ca="1" si="673"/>
        <v>#N/A</v>
      </c>
      <c r="DJ368" s="78" t="e">
        <f t="shared" ca="1" si="674"/>
        <v>#N/A</v>
      </c>
      <c r="DK368" s="78" t="e">
        <f t="shared" ca="1" si="675"/>
        <v>#N/A</v>
      </c>
      <c r="DL368" s="78" t="e">
        <f t="shared" ca="1" si="676"/>
        <v>#N/A</v>
      </c>
      <c r="DM368" s="78" t="e">
        <f t="shared" ca="1" si="677"/>
        <v>#N/A</v>
      </c>
      <c r="DN368" s="78" t="e">
        <f t="shared" ca="1" si="678"/>
        <v>#N/A</v>
      </c>
      <c r="DO368" s="78" t="e">
        <f t="shared" ca="1" si="679"/>
        <v>#N/A</v>
      </c>
      <c r="DP368" s="78" t="e">
        <f t="shared" ca="1" si="680"/>
        <v>#N/A</v>
      </c>
      <c r="DQ368" s="78" t="e">
        <f t="shared" ca="1" si="681"/>
        <v>#N/A</v>
      </c>
      <c r="DR368" s="79" t="e">
        <f t="shared" ca="1" si="682"/>
        <v>#N/A</v>
      </c>
      <c r="DS368" s="79" t="e">
        <f t="shared" ca="1" si="683"/>
        <v>#N/A</v>
      </c>
      <c r="DT368" s="79" t="e">
        <f t="shared" ca="1" si="684"/>
        <v>#N/A</v>
      </c>
      <c r="DU368" s="79" t="e">
        <f t="shared" ca="1" si="685"/>
        <v>#N/A</v>
      </c>
      <c r="DV368" s="79" t="e">
        <f t="shared" ca="1" si="686"/>
        <v>#N/A</v>
      </c>
      <c r="DW368" s="79" t="e">
        <f t="shared" ca="1" si="687"/>
        <v>#N/A</v>
      </c>
      <c r="DX368" s="79" t="e">
        <f t="shared" ca="1" si="688"/>
        <v>#N/A</v>
      </c>
      <c r="DY368" s="79" t="e">
        <f t="shared" ca="1" si="689"/>
        <v>#N/A</v>
      </c>
      <c r="DZ368" s="80" t="e">
        <f t="shared" ca="1" si="690"/>
        <v>#N/A</v>
      </c>
      <c r="EA368" s="78" t="e">
        <f t="shared" ca="1" si="691"/>
        <v>#N/A</v>
      </c>
    </row>
    <row r="369" spans="1:131" ht="16.2" thickBot="1" x14ac:dyDescent="0.35">
      <c r="A369" s="289">
        <f t="shared" ca="1" si="661"/>
        <v>7</v>
      </c>
      <c r="B369" s="315">
        <f t="shared" si="665"/>
        <v>361</v>
      </c>
      <c r="C369" s="316" t="s">
        <v>11</v>
      </c>
      <c r="D369" s="315" t="s">
        <v>3</v>
      </c>
      <c r="E369" s="315">
        <v>8</v>
      </c>
      <c r="F369" s="317">
        <v>2</v>
      </c>
      <c r="G369" s="317">
        <v>1</v>
      </c>
      <c r="H369" s="317">
        <v>2</v>
      </c>
      <c r="I369" s="317">
        <v>2</v>
      </c>
      <c r="J369" s="317">
        <v>1</v>
      </c>
      <c r="K369" s="317">
        <v>2</v>
      </c>
      <c r="L369" s="317">
        <v>1</v>
      </c>
      <c r="M369" s="317">
        <v>1</v>
      </c>
      <c r="N369" s="317">
        <f>SUM($F369:G369)</f>
        <v>3</v>
      </c>
      <c r="O369" s="317">
        <f>SUM($F369:H369)</f>
        <v>5</v>
      </c>
      <c r="P369" s="317">
        <f>SUM($F369:I369)</f>
        <v>7</v>
      </c>
      <c r="Q369" s="317">
        <f>SUM($F369:J369)</f>
        <v>8</v>
      </c>
      <c r="R369" s="317">
        <f>SUM($F369:K369)</f>
        <v>10</v>
      </c>
      <c r="S369" s="317">
        <f>SUM($F369:L369)</f>
        <v>11</v>
      </c>
      <c r="T369" s="317">
        <f>SUM($F369:M369)</f>
        <v>12</v>
      </c>
      <c r="U369" s="316"/>
      <c r="V369" s="315" t="str">
        <f t="shared" si="731"/>
        <v>F</v>
      </c>
      <c r="W369" s="315" t="str">
        <f t="shared" ca="1" si="732"/>
        <v>G</v>
      </c>
      <c r="X369" s="315" t="str">
        <f t="shared" ca="1" si="733"/>
        <v>Ab</v>
      </c>
      <c r="Y369" s="315" t="str">
        <f t="shared" ca="1" si="734"/>
        <v>Bb</v>
      </c>
      <c r="Z369" s="315" t="str">
        <f t="shared" ca="1" si="735"/>
        <v>C</v>
      </c>
      <c r="AA369" s="315" t="str">
        <f t="shared" ca="1" si="736"/>
        <v>Db</v>
      </c>
      <c r="AB369" s="315" t="str">
        <f t="shared" ca="1" si="737"/>
        <v>Eb</v>
      </c>
      <c r="AC369" s="315" t="str">
        <f t="shared" ca="1" si="738"/>
        <v>E</v>
      </c>
      <c r="AD369" s="316">
        <f t="shared" si="739"/>
        <v>70</v>
      </c>
      <c r="AE369" s="316">
        <f t="shared" ca="1" si="662"/>
        <v>71</v>
      </c>
      <c r="AF369" s="316">
        <f t="shared" ca="1" si="663"/>
        <v>163</v>
      </c>
      <c r="AG369" s="316">
        <f t="shared" ca="1" si="724"/>
        <v>164</v>
      </c>
      <c r="AH369" s="316">
        <f t="shared" ca="1" si="725"/>
        <v>67</v>
      </c>
      <c r="AI369" s="316">
        <f t="shared" ca="1" si="726"/>
        <v>166</v>
      </c>
      <c r="AJ369" s="316">
        <f t="shared" ca="1" si="727"/>
        <v>167</v>
      </c>
      <c r="AK369" s="316">
        <f t="shared" ca="1" si="728"/>
        <v>69</v>
      </c>
      <c r="AL369" s="294" t="str">
        <f>_xlfn.CONCAT(V369," min")</f>
        <v>F min</v>
      </c>
      <c r="AM369" s="294" t="str">
        <f t="shared" ca="1" si="750"/>
        <v>G dim</v>
      </c>
      <c r="AN369" s="294" t="str">
        <f ca="1">_xlfn.CONCAT(X369," maj")</f>
        <v>Ab maj</v>
      </c>
      <c r="AO369" s="294" t="str">
        <f ca="1">_xlfn.CONCAT(Y369," dim")</f>
        <v>Bb dim</v>
      </c>
      <c r="AP369" s="294" t="str">
        <f ca="1">_xlfn.CONCAT(Z369," min4")</f>
        <v>C min4</v>
      </c>
      <c r="AQ369" s="294" t="str">
        <f ca="1">_xlfn.CONCAT(AA369," dim")</f>
        <v>Db dim</v>
      </c>
      <c r="AR369" s="301" t="str">
        <f ca="1">_xlfn.CONCAT(AB369," sus2/4 - or - *",V369," min7")</f>
        <v>Eb sus2/4 - or - *F min7</v>
      </c>
      <c r="AS369" s="294" t="str">
        <f t="shared" ca="1" si="751"/>
        <v>E dim</v>
      </c>
      <c r="AT369" s="294" t="str">
        <f t="shared" ca="1" si="729"/>
        <v/>
      </c>
      <c r="AU369" s="294" t="str">
        <f t="shared" ca="1" si="730"/>
        <v/>
      </c>
      <c r="AV369" s="294" t="str">
        <f t="shared" ca="1" si="730"/>
        <v/>
      </c>
      <c r="AW369" s="294">
        <f t="shared" ca="1" si="730"/>
        <v>1</v>
      </c>
      <c r="AX369" s="294" t="str">
        <f t="shared" ca="1" si="730"/>
        <v/>
      </c>
      <c r="AY369" s="294">
        <f t="shared" si="730"/>
        <v>1</v>
      </c>
      <c r="AZ369" s="294" t="str">
        <f t="shared" ca="1" si="730"/>
        <v/>
      </c>
      <c r="BA369" s="294">
        <f t="shared" ca="1" si="730"/>
        <v>1</v>
      </c>
      <c r="BB369" s="294" t="str">
        <f t="shared" ca="1" si="730"/>
        <v/>
      </c>
      <c r="BC369" s="294" t="str">
        <f t="shared" ca="1" si="730"/>
        <v/>
      </c>
      <c r="BD369" s="294" t="str">
        <f t="shared" ca="1" si="730"/>
        <v/>
      </c>
      <c r="BE369" s="294" t="str">
        <f t="shared" ca="1" si="730"/>
        <v/>
      </c>
      <c r="BF369" s="289">
        <f t="shared" ca="1" si="740"/>
        <v>3</v>
      </c>
      <c r="BG369" s="302">
        <f t="shared" ca="1" si="741"/>
        <v>37.5</v>
      </c>
      <c r="BH369" s="289">
        <f t="shared" ca="1" si="742"/>
        <v>7</v>
      </c>
      <c r="BI369" s="289" t="str">
        <f t="shared" ca="1" si="743"/>
        <v/>
      </c>
      <c r="BJ369" s="289" t="str">
        <f t="shared" ca="1" si="744"/>
        <v/>
      </c>
      <c r="BK369" s="289" t="str">
        <f t="shared" ca="1" si="745"/>
        <v/>
      </c>
      <c r="BL369" s="289" t="str">
        <f t="shared" ca="1" si="746"/>
        <v/>
      </c>
      <c r="BM369" s="289" t="str">
        <f t="shared" ca="1" si="747"/>
        <v/>
      </c>
      <c r="BN369" s="289" t="str">
        <f t="shared" ca="1" si="748"/>
        <v/>
      </c>
      <c r="BO369" s="289">
        <f t="shared" ca="1" si="749"/>
        <v>1</v>
      </c>
      <c r="BP369" s="275"/>
      <c r="BQ369" s="83" t="e">
        <f t="shared" ca="1" si="704"/>
        <v>#N/A</v>
      </c>
      <c r="BR369" s="82" t="e">
        <f t="shared" ca="1" si="705"/>
        <v>#N/A</v>
      </c>
      <c r="BS369" s="83" t="e">
        <f t="shared" ca="1" si="706"/>
        <v>#N/A</v>
      </c>
      <c r="BT369" s="52" t="e">
        <f t="shared" ca="1" si="655"/>
        <v>#N/A</v>
      </c>
      <c r="BV369" s="52" t="e">
        <f t="shared" ca="1" si="656"/>
        <v>#N/A</v>
      </c>
      <c r="BW369" s="84" t="e">
        <f ca="1">VLOOKUP($BK$6,INDIRECT($BT369):$BP$861,2,FALSE)</f>
        <v>#N/A</v>
      </c>
      <c r="BX369" s="79" t="e">
        <f t="shared" ca="1" si="635"/>
        <v>#N/A</v>
      </c>
      <c r="BY369" s="78" t="e">
        <f t="shared" ca="1" si="636"/>
        <v>#N/A</v>
      </c>
      <c r="BZ369" s="78" t="e">
        <f t="shared" ca="1" si="637"/>
        <v>#N/A</v>
      </c>
      <c r="CA369" s="78" t="e">
        <f t="shared" ca="1" si="638"/>
        <v>#N/A</v>
      </c>
      <c r="CB369" s="78" t="e">
        <f t="shared" ca="1" si="639"/>
        <v>#N/A</v>
      </c>
      <c r="CC369" s="78" t="e">
        <f t="shared" ca="1" si="640"/>
        <v>#N/A</v>
      </c>
      <c r="CD369" s="78" t="e">
        <f t="shared" ca="1" si="641"/>
        <v>#N/A</v>
      </c>
      <c r="CE369" s="78" t="e">
        <f t="shared" ca="1" si="642"/>
        <v>#N/A</v>
      </c>
      <c r="CF369" s="78" t="e">
        <f t="shared" ca="1" si="643"/>
        <v>#N/A</v>
      </c>
      <c r="CG369" s="78" t="e">
        <f t="shared" ca="1" si="644"/>
        <v>#N/A</v>
      </c>
      <c r="CH369" s="79" t="e">
        <f t="shared" ca="1" si="645"/>
        <v>#N/A</v>
      </c>
      <c r="CI369" s="79" t="e">
        <f t="shared" ca="1" si="646"/>
        <v>#N/A</v>
      </c>
      <c r="CJ369" s="79" t="e">
        <f t="shared" ca="1" si="647"/>
        <v>#N/A</v>
      </c>
      <c r="CK369" s="79" t="e">
        <f t="shared" ca="1" si="648"/>
        <v>#N/A</v>
      </c>
      <c r="CL369" s="79" t="e">
        <f t="shared" ca="1" si="649"/>
        <v>#N/A</v>
      </c>
      <c r="CM369" s="79" t="e">
        <f t="shared" ca="1" si="650"/>
        <v>#N/A</v>
      </c>
      <c r="CN369" s="79" t="e">
        <f t="shared" ca="1" si="651"/>
        <v>#N/A</v>
      </c>
      <c r="CO369" s="79" t="e">
        <f t="shared" ca="1" si="652"/>
        <v>#N/A</v>
      </c>
      <c r="CP369" s="80" t="e">
        <f t="shared" ca="1" si="653"/>
        <v>#N/A</v>
      </c>
      <c r="CQ369" s="78" t="e">
        <f t="shared" ca="1" si="654"/>
        <v>#N/A</v>
      </c>
      <c r="DA369" s="81" t="e">
        <f t="shared" ca="1" si="695"/>
        <v>#N/A</v>
      </c>
      <c r="DB369" s="82" t="e">
        <f t="shared" ca="1" si="696"/>
        <v>#N/A</v>
      </c>
      <c r="DC369" s="83" t="e">
        <f t="shared" ca="1" si="697"/>
        <v>#N/A</v>
      </c>
      <c r="DD369" s="52" t="e">
        <f t="shared" ca="1" si="693"/>
        <v>#N/A</v>
      </c>
      <c r="DF369" s="52" t="e">
        <f t="shared" ca="1" si="694"/>
        <v>#N/A</v>
      </c>
      <c r="DG369" s="84" t="e">
        <f ca="1">VLOOKUP($BK$6,INDIRECT($BT406):$BP$861,2,FALSE)</f>
        <v>#N/A</v>
      </c>
      <c r="DH369" s="79" t="e">
        <f t="shared" ca="1" si="672"/>
        <v>#N/A</v>
      </c>
      <c r="DI369" s="78" t="e">
        <f t="shared" ca="1" si="673"/>
        <v>#N/A</v>
      </c>
      <c r="DJ369" s="78" t="e">
        <f t="shared" ca="1" si="674"/>
        <v>#N/A</v>
      </c>
      <c r="DK369" s="78" t="e">
        <f t="shared" ca="1" si="675"/>
        <v>#N/A</v>
      </c>
      <c r="DL369" s="78" t="e">
        <f t="shared" ca="1" si="676"/>
        <v>#N/A</v>
      </c>
      <c r="DM369" s="78" t="e">
        <f t="shared" ca="1" si="677"/>
        <v>#N/A</v>
      </c>
      <c r="DN369" s="78" t="e">
        <f t="shared" ca="1" si="678"/>
        <v>#N/A</v>
      </c>
      <c r="DO369" s="78" t="e">
        <f t="shared" ca="1" si="679"/>
        <v>#N/A</v>
      </c>
      <c r="DP369" s="78" t="e">
        <f t="shared" ca="1" si="680"/>
        <v>#N/A</v>
      </c>
      <c r="DQ369" s="78" t="e">
        <f t="shared" ca="1" si="681"/>
        <v>#N/A</v>
      </c>
      <c r="DR369" s="79" t="e">
        <f t="shared" ca="1" si="682"/>
        <v>#N/A</v>
      </c>
      <c r="DS369" s="79" t="e">
        <f t="shared" ca="1" si="683"/>
        <v>#N/A</v>
      </c>
      <c r="DT369" s="79" t="e">
        <f t="shared" ca="1" si="684"/>
        <v>#N/A</v>
      </c>
      <c r="DU369" s="79" t="e">
        <f t="shared" ca="1" si="685"/>
        <v>#N/A</v>
      </c>
      <c r="DV369" s="79" t="e">
        <f t="shared" ca="1" si="686"/>
        <v>#N/A</v>
      </c>
      <c r="DW369" s="79" t="e">
        <f t="shared" ca="1" si="687"/>
        <v>#N/A</v>
      </c>
      <c r="DX369" s="79" t="e">
        <f t="shared" ca="1" si="688"/>
        <v>#N/A</v>
      </c>
      <c r="DY369" s="79" t="e">
        <f t="shared" ca="1" si="689"/>
        <v>#N/A</v>
      </c>
      <c r="DZ369" s="80" t="e">
        <f t="shared" ca="1" si="690"/>
        <v>#N/A</v>
      </c>
      <c r="EA369" s="78" t="e">
        <f t="shared" ca="1" si="691"/>
        <v>#N/A</v>
      </c>
    </row>
    <row r="370" spans="1:131" ht="16.2" thickBot="1" x14ac:dyDescent="0.35">
      <c r="A370" s="289" t="str">
        <f t="shared" ca="1" si="661"/>
        <v/>
      </c>
      <c r="B370" s="315">
        <f t="shared" si="665"/>
        <v>362</v>
      </c>
      <c r="C370" s="316" t="s">
        <v>12</v>
      </c>
      <c r="D370" s="315" t="s">
        <v>3</v>
      </c>
      <c r="E370" s="315">
        <v>8</v>
      </c>
      <c r="F370" s="317">
        <v>1</v>
      </c>
      <c r="G370" s="317">
        <v>2</v>
      </c>
      <c r="H370" s="317">
        <v>1</v>
      </c>
      <c r="I370" s="317">
        <v>1</v>
      </c>
      <c r="J370" s="317">
        <v>1</v>
      </c>
      <c r="K370" s="317">
        <v>2</v>
      </c>
      <c r="L370" s="317">
        <v>2</v>
      </c>
      <c r="M370" s="317">
        <v>2</v>
      </c>
      <c r="N370" s="317">
        <f>SUM($F370:G370)</f>
        <v>3</v>
      </c>
      <c r="O370" s="317">
        <f>SUM($F370:H370)</f>
        <v>4</v>
      </c>
      <c r="P370" s="317">
        <f>SUM($F370:I370)</f>
        <v>5</v>
      </c>
      <c r="Q370" s="317">
        <f>SUM($F370:J370)</f>
        <v>6</v>
      </c>
      <c r="R370" s="317">
        <f>SUM($F370:K370)</f>
        <v>8</v>
      </c>
      <c r="S370" s="317">
        <f>SUM($F370:L370)</f>
        <v>10</v>
      </c>
      <c r="T370" s="317">
        <f>SUM($F370:M370)</f>
        <v>12</v>
      </c>
      <c r="U370" s="316"/>
      <c r="V370" s="315" t="str">
        <f t="shared" si="731"/>
        <v>F</v>
      </c>
      <c r="W370" s="315" t="str">
        <f t="shared" ca="1" si="732"/>
        <v>Gb</v>
      </c>
      <c r="X370" s="315" t="str">
        <f t="shared" ca="1" si="733"/>
        <v>Ab</v>
      </c>
      <c r="Y370" s="315" t="str">
        <f t="shared" ca="1" si="734"/>
        <v>A</v>
      </c>
      <c r="Z370" s="315" t="str">
        <f t="shared" ca="1" si="735"/>
        <v>Bb</v>
      </c>
      <c r="AA370" s="315" t="str">
        <f t="shared" ca="1" si="736"/>
        <v>B</v>
      </c>
      <c r="AB370" s="315" t="str">
        <f t="shared" ca="1" si="737"/>
        <v>Db</v>
      </c>
      <c r="AC370" s="315" t="str">
        <f t="shared" ca="1" si="738"/>
        <v>Eb</v>
      </c>
      <c r="AD370" s="316">
        <f t="shared" si="739"/>
        <v>70</v>
      </c>
      <c r="AE370" s="316">
        <f t="shared" ca="1" si="662"/>
        <v>169</v>
      </c>
      <c r="AF370" s="316">
        <f t="shared" ca="1" si="663"/>
        <v>163</v>
      </c>
      <c r="AG370" s="316">
        <f t="shared" ca="1" si="724"/>
        <v>65</v>
      </c>
      <c r="AH370" s="316">
        <f t="shared" ca="1" si="725"/>
        <v>164</v>
      </c>
      <c r="AI370" s="316">
        <f t="shared" ca="1" si="726"/>
        <v>66</v>
      </c>
      <c r="AJ370" s="316">
        <f t="shared" ca="1" si="727"/>
        <v>166</v>
      </c>
      <c r="AK370" s="316">
        <f t="shared" ca="1" si="728"/>
        <v>167</v>
      </c>
      <c r="AL370" s="294" t="str">
        <f>_xlfn.CONCAT(V370," min4")</f>
        <v>F min4</v>
      </c>
      <c r="AM370" s="294" t="str">
        <f t="shared" ca="1" si="750"/>
        <v>Gb dim</v>
      </c>
      <c r="AN370" s="301" t="str">
        <f ca="1">_xlfn.CONCAT(X369," sus2/4 - or - *",Z370," min7")</f>
        <v>Ab sus2/4 - or - *Bb min7</v>
      </c>
      <c r="AO370" s="301" t="str">
        <f ca="1">_xlfn.CONCAT("*",AA370," 7")</f>
        <v>*B 7</v>
      </c>
      <c r="AP370" s="294" t="str">
        <f ca="1">_xlfn.CONCAT(Z370," min")</f>
        <v>Bb min</v>
      </c>
      <c r="AQ370" s="294" t="str">
        <f ca="1">_xlfn.CONCAT(AA370," maj")</f>
        <v>B maj</v>
      </c>
      <c r="AR370" s="294" t="str">
        <f ca="1">_xlfn.CONCAT(AB370," maj")</f>
        <v>Db maj</v>
      </c>
      <c r="AS370" s="294" t="str">
        <f t="shared" ca="1" si="751"/>
        <v>Eb dim</v>
      </c>
      <c r="AT370" s="294" t="str">
        <f t="shared" ca="1" si="729"/>
        <v/>
      </c>
      <c r="AU370" s="294" t="str">
        <f t="shared" ca="1" si="730"/>
        <v/>
      </c>
      <c r="AV370" s="294" t="str">
        <f t="shared" ca="1" si="730"/>
        <v/>
      </c>
      <c r="AW370" s="294">
        <f t="shared" ca="1" si="730"/>
        <v>1</v>
      </c>
      <c r="AX370" s="294" t="str">
        <f t="shared" ca="1" si="730"/>
        <v/>
      </c>
      <c r="AY370" s="294">
        <f t="shared" si="730"/>
        <v>1</v>
      </c>
      <c r="AZ370" s="294" t="str">
        <f t="shared" ca="1" si="730"/>
        <v/>
      </c>
      <c r="BA370" s="294" t="str">
        <f t="shared" ca="1" si="730"/>
        <v/>
      </c>
      <c r="BB370" s="294" t="str">
        <f t="shared" ca="1" si="730"/>
        <v/>
      </c>
      <c r="BC370" s="294" t="str">
        <f t="shared" ca="1" si="730"/>
        <v/>
      </c>
      <c r="BD370" s="294" t="str">
        <f t="shared" ca="1" si="730"/>
        <v/>
      </c>
      <c r="BE370" s="294" t="str">
        <f t="shared" ca="1" si="730"/>
        <v/>
      </c>
      <c r="BF370" s="289">
        <f t="shared" ca="1" si="740"/>
        <v>2</v>
      </c>
      <c r="BG370" s="302">
        <f t="shared" ca="1" si="741"/>
        <v>25</v>
      </c>
      <c r="BH370" s="289" t="str">
        <f t="shared" ca="1" si="742"/>
        <v/>
      </c>
      <c r="BI370" s="289" t="str">
        <f t="shared" ca="1" si="743"/>
        <v/>
      </c>
      <c r="BJ370" s="289" t="str">
        <f t="shared" ca="1" si="744"/>
        <v/>
      </c>
      <c r="BK370" s="289" t="str">
        <f t="shared" ca="1" si="745"/>
        <v/>
      </c>
      <c r="BL370" s="289" t="str">
        <f t="shared" ca="1" si="746"/>
        <v/>
      </c>
      <c r="BM370" s="289" t="str">
        <f t="shared" ca="1" si="747"/>
        <v/>
      </c>
      <c r="BN370" s="289" t="str">
        <f t="shared" ca="1" si="748"/>
        <v/>
      </c>
      <c r="BO370" s="289" t="str">
        <f t="shared" ca="1" si="749"/>
        <v/>
      </c>
      <c r="BP370" s="275"/>
      <c r="BQ370" s="83" t="e">
        <f t="shared" ca="1" si="704"/>
        <v>#N/A</v>
      </c>
      <c r="BR370" s="82" t="e">
        <f t="shared" ca="1" si="705"/>
        <v>#N/A</v>
      </c>
      <c r="BS370" s="83" t="e">
        <f t="shared" ca="1" si="706"/>
        <v>#N/A</v>
      </c>
      <c r="BT370" s="52" t="e">
        <f t="shared" ca="1" si="655"/>
        <v>#N/A</v>
      </c>
      <c r="BV370" s="52" t="e">
        <f t="shared" ca="1" si="656"/>
        <v>#N/A</v>
      </c>
      <c r="BW370" s="84" t="e">
        <f ca="1">VLOOKUP($BK$6,INDIRECT($BT370):$BP$861,2,FALSE)</f>
        <v>#N/A</v>
      </c>
      <c r="BX370" s="79" t="e">
        <f t="shared" ca="1" si="635"/>
        <v>#N/A</v>
      </c>
      <c r="BY370" s="78" t="e">
        <f t="shared" ca="1" si="636"/>
        <v>#N/A</v>
      </c>
      <c r="BZ370" s="78" t="e">
        <f t="shared" ca="1" si="637"/>
        <v>#N/A</v>
      </c>
      <c r="CA370" s="78" t="e">
        <f t="shared" ca="1" si="638"/>
        <v>#N/A</v>
      </c>
      <c r="CB370" s="78" t="e">
        <f t="shared" ca="1" si="639"/>
        <v>#N/A</v>
      </c>
      <c r="CC370" s="78" t="e">
        <f t="shared" ca="1" si="640"/>
        <v>#N/A</v>
      </c>
      <c r="CD370" s="78" t="e">
        <f t="shared" ca="1" si="641"/>
        <v>#N/A</v>
      </c>
      <c r="CE370" s="78" t="e">
        <f t="shared" ca="1" si="642"/>
        <v>#N/A</v>
      </c>
      <c r="CF370" s="78" t="e">
        <f t="shared" ca="1" si="643"/>
        <v>#N/A</v>
      </c>
      <c r="CG370" s="78" t="e">
        <f t="shared" ca="1" si="644"/>
        <v>#N/A</v>
      </c>
      <c r="CH370" s="79" t="e">
        <f t="shared" ca="1" si="645"/>
        <v>#N/A</v>
      </c>
      <c r="CI370" s="79" t="e">
        <f t="shared" ca="1" si="646"/>
        <v>#N/A</v>
      </c>
      <c r="CJ370" s="79" t="e">
        <f t="shared" ca="1" si="647"/>
        <v>#N/A</v>
      </c>
      <c r="CK370" s="79" t="e">
        <f t="shared" ca="1" si="648"/>
        <v>#N/A</v>
      </c>
      <c r="CL370" s="79" t="e">
        <f t="shared" ca="1" si="649"/>
        <v>#N/A</v>
      </c>
      <c r="CM370" s="79" t="e">
        <f t="shared" ca="1" si="650"/>
        <v>#N/A</v>
      </c>
      <c r="CN370" s="79" t="e">
        <f t="shared" ca="1" si="651"/>
        <v>#N/A</v>
      </c>
      <c r="CO370" s="79" t="e">
        <f t="shared" ca="1" si="652"/>
        <v>#N/A</v>
      </c>
      <c r="CP370" s="80" t="e">
        <f t="shared" ca="1" si="653"/>
        <v>#N/A</v>
      </c>
      <c r="CQ370" s="78" t="e">
        <f t="shared" ca="1" si="654"/>
        <v>#N/A</v>
      </c>
      <c r="DA370" s="81" t="e">
        <f t="shared" ca="1" si="695"/>
        <v>#N/A</v>
      </c>
      <c r="DB370" s="82" t="e">
        <f t="shared" ca="1" si="696"/>
        <v>#N/A</v>
      </c>
      <c r="DC370" s="83" t="e">
        <f t="shared" ca="1" si="697"/>
        <v>#N/A</v>
      </c>
      <c r="DD370" s="52" t="e">
        <f t="shared" ca="1" si="693"/>
        <v>#N/A</v>
      </c>
      <c r="DF370" s="52" t="e">
        <f t="shared" ca="1" si="694"/>
        <v>#N/A</v>
      </c>
      <c r="DG370" s="84" t="e">
        <f ca="1">VLOOKUP($BK$6,INDIRECT($BT407):$BP$861,2,FALSE)</f>
        <v>#N/A</v>
      </c>
      <c r="DH370" s="79" t="e">
        <f t="shared" ca="1" si="672"/>
        <v>#N/A</v>
      </c>
      <c r="DI370" s="78" t="e">
        <f t="shared" ca="1" si="673"/>
        <v>#N/A</v>
      </c>
      <c r="DJ370" s="78" t="e">
        <f t="shared" ca="1" si="674"/>
        <v>#N/A</v>
      </c>
      <c r="DK370" s="78" t="e">
        <f t="shared" ca="1" si="675"/>
        <v>#N/A</v>
      </c>
      <c r="DL370" s="78" t="e">
        <f t="shared" ca="1" si="676"/>
        <v>#N/A</v>
      </c>
      <c r="DM370" s="78" t="e">
        <f t="shared" ca="1" si="677"/>
        <v>#N/A</v>
      </c>
      <c r="DN370" s="78" t="e">
        <f t="shared" ca="1" si="678"/>
        <v>#N/A</v>
      </c>
      <c r="DO370" s="78" t="e">
        <f t="shared" ca="1" si="679"/>
        <v>#N/A</v>
      </c>
      <c r="DP370" s="78" t="e">
        <f t="shared" ca="1" si="680"/>
        <v>#N/A</v>
      </c>
      <c r="DQ370" s="78" t="e">
        <f t="shared" ca="1" si="681"/>
        <v>#N/A</v>
      </c>
      <c r="DR370" s="79" t="e">
        <f t="shared" ca="1" si="682"/>
        <v>#N/A</v>
      </c>
      <c r="DS370" s="79" t="e">
        <f t="shared" ca="1" si="683"/>
        <v>#N/A</v>
      </c>
      <c r="DT370" s="79" t="e">
        <f t="shared" ca="1" si="684"/>
        <v>#N/A</v>
      </c>
      <c r="DU370" s="79" t="e">
        <f t="shared" ca="1" si="685"/>
        <v>#N/A</v>
      </c>
      <c r="DV370" s="79" t="e">
        <f t="shared" ca="1" si="686"/>
        <v>#N/A</v>
      </c>
      <c r="DW370" s="79" t="e">
        <f t="shared" ca="1" si="687"/>
        <v>#N/A</v>
      </c>
      <c r="DX370" s="79" t="e">
        <f t="shared" ca="1" si="688"/>
        <v>#N/A</v>
      </c>
      <c r="DY370" s="79" t="e">
        <f t="shared" ca="1" si="689"/>
        <v>#N/A</v>
      </c>
      <c r="DZ370" s="80" t="e">
        <f t="shared" ca="1" si="690"/>
        <v>#N/A</v>
      </c>
      <c r="EA370" s="78" t="e">
        <f t="shared" ca="1" si="691"/>
        <v>#N/A</v>
      </c>
    </row>
    <row r="371" spans="1:131" ht="16.2" thickBot="1" x14ac:dyDescent="0.35">
      <c r="A371" s="289" t="str">
        <f t="shared" ca="1" si="661"/>
        <v/>
      </c>
      <c r="B371" s="315">
        <f t="shared" si="665"/>
        <v>363</v>
      </c>
      <c r="C371" s="316" t="s">
        <v>62</v>
      </c>
      <c r="D371" s="315" t="s">
        <v>3</v>
      </c>
      <c r="E371" s="315">
        <v>8</v>
      </c>
      <c r="F371" s="317">
        <v>1</v>
      </c>
      <c r="G371" s="317">
        <v>2</v>
      </c>
      <c r="H371" s="317">
        <v>1</v>
      </c>
      <c r="I371" s="317">
        <v>2</v>
      </c>
      <c r="J371" s="317">
        <v>1</v>
      </c>
      <c r="K371" s="317">
        <v>2</v>
      </c>
      <c r="L371" s="317">
        <v>1</v>
      </c>
      <c r="M371" s="317">
        <v>2</v>
      </c>
      <c r="N371" s="317">
        <f>SUM($F371:G371)</f>
        <v>3</v>
      </c>
      <c r="O371" s="317">
        <f>SUM($F371:H371)</f>
        <v>4</v>
      </c>
      <c r="P371" s="317">
        <f>SUM($F371:I371)</f>
        <v>6</v>
      </c>
      <c r="Q371" s="317">
        <f>SUM($F371:J371)</f>
        <v>7</v>
      </c>
      <c r="R371" s="317">
        <f>SUM($F371:K371)</f>
        <v>9</v>
      </c>
      <c r="S371" s="317">
        <f>SUM($F371:L371)</f>
        <v>10</v>
      </c>
      <c r="T371" s="317">
        <f>SUM($F371:M371)</f>
        <v>12</v>
      </c>
      <c r="U371" s="316"/>
      <c r="V371" s="315" t="str">
        <f t="shared" si="731"/>
        <v>F</v>
      </c>
      <c r="W371" s="315" t="str">
        <f t="shared" ca="1" si="732"/>
        <v>Gb</v>
      </c>
      <c r="X371" s="315" t="str">
        <f t="shared" ca="1" si="733"/>
        <v>Ab</v>
      </c>
      <c r="Y371" s="315" t="str">
        <f t="shared" ca="1" si="734"/>
        <v>A</v>
      </c>
      <c r="Z371" s="315" t="str">
        <f t="shared" ca="1" si="735"/>
        <v>B</v>
      </c>
      <c r="AA371" s="315" t="str">
        <f t="shared" ca="1" si="736"/>
        <v>C</v>
      </c>
      <c r="AB371" s="315" t="str">
        <f t="shared" ca="1" si="737"/>
        <v>D</v>
      </c>
      <c r="AC371" s="315" t="str">
        <f t="shared" ca="1" si="738"/>
        <v>Eb</v>
      </c>
      <c r="AD371" s="316">
        <f t="shared" si="739"/>
        <v>70</v>
      </c>
      <c r="AE371" s="316">
        <f t="shared" ca="1" si="662"/>
        <v>169</v>
      </c>
      <c r="AF371" s="316">
        <f t="shared" ca="1" si="663"/>
        <v>163</v>
      </c>
      <c r="AG371" s="316">
        <f t="shared" ca="1" si="724"/>
        <v>65</v>
      </c>
      <c r="AH371" s="316">
        <f t="shared" ca="1" si="725"/>
        <v>66</v>
      </c>
      <c r="AI371" s="316">
        <f t="shared" ca="1" si="726"/>
        <v>67</v>
      </c>
      <c r="AJ371" s="316">
        <f t="shared" ca="1" si="727"/>
        <v>68</v>
      </c>
      <c r="AK371" s="316">
        <f t="shared" ca="1" si="728"/>
        <v>167</v>
      </c>
      <c r="AL371" s="294" t="str">
        <f>_xlfn.CONCAT(V371," dim")</f>
        <v>F dim</v>
      </c>
      <c r="AM371" s="294" t="str">
        <f t="shared" ca="1" si="750"/>
        <v>Gb dim</v>
      </c>
      <c r="AN371" s="294" t="str">
        <f t="shared" ref="AN371:AR372" ca="1" si="752">_xlfn.CONCAT(X371," dim")</f>
        <v>Ab dim</v>
      </c>
      <c r="AO371" s="294" t="str">
        <f t="shared" ca="1" si="752"/>
        <v>A dim</v>
      </c>
      <c r="AP371" s="294" t="str">
        <f t="shared" ca="1" si="752"/>
        <v>B dim</v>
      </c>
      <c r="AQ371" s="294" t="str">
        <f t="shared" ca="1" si="752"/>
        <v>C dim</v>
      </c>
      <c r="AR371" s="294" t="str">
        <f t="shared" ca="1" si="752"/>
        <v>D dim</v>
      </c>
      <c r="AS371" s="294" t="str">
        <f t="shared" ca="1" si="751"/>
        <v>Eb dim</v>
      </c>
      <c r="AT371" s="294" t="str">
        <f t="shared" ca="1" si="729"/>
        <v/>
      </c>
      <c r="AU371" s="294" t="str">
        <f t="shared" ca="1" si="730"/>
        <v/>
      </c>
      <c r="AV371" s="294" t="str">
        <f t="shared" ca="1" si="730"/>
        <v/>
      </c>
      <c r="AW371" s="294">
        <f t="shared" ca="1" si="730"/>
        <v>1</v>
      </c>
      <c r="AX371" s="294" t="str">
        <f t="shared" ca="1" si="730"/>
        <v/>
      </c>
      <c r="AY371" s="294">
        <f t="shared" si="730"/>
        <v>1</v>
      </c>
      <c r="AZ371" s="294" t="str">
        <f t="shared" ca="1" si="730"/>
        <v/>
      </c>
      <c r="BA371" s="294" t="str">
        <f t="shared" ca="1" si="730"/>
        <v/>
      </c>
      <c r="BB371" s="294" t="str">
        <f t="shared" ca="1" si="730"/>
        <v/>
      </c>
      <c r="BC371" s="294" t="str">
        <f t="shared" ca="1" si="730"/>
        <v/>
      </c>
      <c r="BD371" s="294" t="str">
        <f t="shared" ca="1" si="730"/>
        <v/>
      </c>
      <c r="BE371" s="294" t="str">
        <f t="shared" ca="1" si="730"/>
        <v/>
      </c>
      <c r="BF371" s="289">
        <f t="shared" ca="1" si="740"/>
        <v>2</v>
      </c>
      <c r="BG371" s="302">
        <f t="shared" ca="1" si="741"/>
        <v>25</v>
      </c>
      <c r="BH371" s="289" t="str">
        <f t="shared" ca="1" si="742"/>
        <v/>
      </c>
      <c r="BI371" s="289" t="str">
        <f t="shared" ca="1" si="743"/>
        <v/>
      </c>
      <c r="BJ371" s="289" t="str">
        <f t="shared" ca="1" si="744"/>
        <v/>
      </c>
      <c r="BK371" s="289" t="str">
        <f t="shared" ca="1" si="745"/>
        <v/>
      </c>
      <c r="BL371" s="289" t="str">
        <f t="shared" ca="1" si="746"/>
        <v/>
      </c>
      <c r="BM371" s="289" t="str">
        <f t="shared" ca="1" si="747"/>
        <v/>
      </c>
      <c r="BN371" s="289" t="str">
        <f t="shared" ca="1" si="748"/>
        <v/>
      </c>
      <c r="BO371" s="289" t="str">
        <f t="shared" ca="1" si="749"/>
        <v/>
      </c>
      <c r="BP371" s="275"/>
      <c r="BQ371" s="83" t="e">
        <f t="shared" ca="1" si="704"/>
        <v>#N/A</v>
      </c>
      <c r="BR371" s="82" t="e">
        <f t="shared" ca="1" si="705"/>
        <v>#N/A</v>
      </c>
      <c r="BS371" s="83" t="e">
        <f t="shared" ca="1" si="706"/>
        <v>#N/A</v>
      </c>
      <c r="BT371" s="52" t="e">
        <f t="shared" ca="1" si="655"/>
        <v>#N/A</v>
      </c>
      <c r="BV371" s="52" t="e">
        <f t="shared" ca="1" si="656"/>
        <v>#N/A</v>
      </c>
      <c r="BW371" s="84" t="e">
        <f ca="1">VLOOKUP($BK$6,INDIRECT($BT371):$BP$861,2,FALSE)</f>
        <v>#N/A</v>
      </c>
      <c r="BX371" s="79" t="e">
        <f t="shared" ca="1" si="635"/>
        <v>#N/A</v>
      </c>
      <c r="BY371" s="78" t="e">
        <f t="shared" ca="1" si="636"/>
        <v>#N/A</v>
      </c>
      <c r="BZ371" s="78" t="e">
        <f t="shared" ca="1" si="637"/>
        <v>#N/A</v>
      </c>
      <c r="CA371" s="78" t="e">
        <f t="shared" ca="1" si="638"/>
        <v>#N/A</v>
      </c>
      <c r="CB371" s="78" t="e">
        <f t="shared" ca="1" si="639"/>
        <v>#N/A</v>
      </c>
      <c r="CC371" s="78" t="e">
        <f t="shared" ca="1" si="640"/>
        <v>#N/A</v>
      </c>
      <c r="CD371" s="78" t="e">
        <f t="shared" ca="1" si="641"/>
        <v>#N/A</v>
      </c>
      <c r="CE371" s="78" t="e">
        <f t="shared" ca="1" si="642"/>
        <v>#N/A</v>
      </c>
      <c r="CF371" s="78" t="e">
        <f t="shared" ca="1" si="643"/>
        <v>#N/A</v>
      </c>
      <c r="CG371" s="78" t="e">
        <f t="shared" ca="1" si="644"/>
        <v>#N/A</v>
      </c>
      <c r="CH371" s="79" t="e">
        <f t="shared" ca="1" si="645"/>
        <v>#N/A</v>
      </c>
      <c r="CI371" s="79" t="e">
        <f t="shared" ca="1" si="646"/>
        <v>#N/A</v>
      </c>
      <c r="CJ371" s="79" t="e">
        <f t="shared" ca="1" si="647"/>
        <v>#N/A</v>
      </c>
      <c r="CK371" s="79" t="e">
        <f t="shared" ca="1" si="648"/>
        <v>#N/A</v>
      </c>
      <c r="CL371" s="79" t="e">
        <f t="shared" ca="1" si="649"/>
        <v>#N/A</v>
      </c>
      <c r="CM371" s="79" t="e">
        <f t="shared" ca="1" si="650"/>
        <v>#N/A</v>
      </c>
      <c r="CN371" s="79" t="e">
        <f t="shared" ca="1" si="651"/>
        <v>#N/A</v>
      </c>
      <c r="CO371" s="79" t="e">
        <f t="shared" ca="1" si="652"/>
        <v>#N/A</v>
      </c>
      <c r="CP371" s="80" t="e">
        <f t="shared" ca="1" si="653"/>
        <v>#N/A</v>
      </c>
      <c r="CQ371" s="78" t="e">
        <f t="shared" ca="1" si="654"/>
        <v>#N/A</v>
      </c>
      <c r="DA371" s="81" t="e">
        <f t="shared" ca="1" si="695"/>
        <v>#N/A</v>
      </c>
      <c r="DB371" s="82" t="e">
        <f t="shared" ca="1" si="696"/>
        <v>#N/A</v>
      </c>
      <c r="DC371" s="83" t="e">
        <f t="shared" ca="1" si="697"/>
        <v>#N/A</v>
      </c>
      <c r="DD371" s="52" t="e">
        <f t="shared" ca="1" si="693"/>
        <v>#N/A</v>
      </c>
      <c r="DF371" s="52" t="e">
        <f t="shared" ca="1" si="694"/>
        <v>#N/A</v>
      </c>
      <c r="DG371" s="84" t="e">
        <f ca="1">VLOOKUP($BK$6,INDIRECT($BT408):$BP$861,2,FALSE)</f>
        <v>#N/A</v>
      </c>
      <c r="DH371" s="79" t="e">
        <f t="shared" ca="1" si="672"/>
        <v>#N/A</v>
      </c>
      <c r="DI371" s="78" t="e">
        <f t="shared" ca="1" si="673"/>
        <v>#N/A</v>
      </c>
      <c r="DJ371" s="78" t="e">
        <f t="shared" ca="1" si="674"/>
        <v>#N/A</v>
      </c>
      <c r="DK371" s="78" t="e">
        <f t="shared" ca="1" si="675"/>
        <v>#N/A</v>
      </c>
      <c r="DL371" s="78" t="e">
        <f t="shared" ca="1" si="676"/>
        <v>#N/A</v>
      </c>
      <c r="DM371" s="78" t="e">
        <f t="shared" ca="1" si="677"/>
        <v>#N/A</v>
      </c>
      <c r="DN371" s="78" t="e">
        <f t="shared" ca="1" si="678"/>
        <v>#N/A</v>
      </c>
      <c r="DO371" s="78" t="e">
        <f t="shared" ca="1" si="679"/>
        <v>#N/A</v>
      </c>
      <c r="DP371" s="78" t="e">
        <f t="shared" ca="1" si="680"/>
        <v>#N/A</v>
      </c>
      <c r="DQ371" s="78" t="e">
        <f t="shared" ca="1" si="681"/>
        <v>#N/A</v>
      </c>
      <c r="DR371" s="79" t="e">
        <f t="shared" ca="1" si="682"/>
        <v>#N/A</v>
      </c>
      <c r="DS371" s="79" t="e">
        <f t="shared" ca="1" si="683"/>
        <v>#N/A</v>
      </c>
      <c r="DT371" s="79" t="e">
        <f t="shared" ca="1" si="684"/>
        <v>#N/A</v>
      </c>
      <c r="DU371" s="79" t="e">
        <f t="shared" ca="1" si="685"/>
        <v>#N/A</v>
      </c>
      <c r="DV371" s="79" t="e">
        <f t="shared" ca="1" si="686"/>
        <v>#N/A</v>
      </c>
      <c r="DW371" s="79" t="e">
        <f t="shared" ca="1" si="687"/>
        <v>#N/A</v>
      </c>
      <c r="DX371" s="79" t="e">
        <f t="shared" ca="1" si="688"/>
        <v>#N/A</v>
      </c>
      <c r="DY371" s="79" t="e">
        <f t="shared" ca="1" si="689"/>
        <v>#N/A</v>
      </c>
      <c r="DZ371" s="80" t="e">
        <f t="shared" ca="1" si="690"/>
        <v>#N/A</v>
      </c>
      <c r="EA371" s="78" t="e">
        <f t="shared" ca="1" si="691"/>
        <v>#N/A</v>
      </c>
    </row>
    <row r="372" spans="1:131" ht="16.2" thickBot="1" x14ac:dyDescent="0.35">
      <c r="A372" s="289" t="str">
        <f t="shared" ca="1" si="661"/>
        <v/>
      </c>
      <c r="B372" s="315">
        <f t="shared" si="665"/>
        <v>364</v>
      </c>
      <c r="C372" s="316" t="s">
        <v>13</v>
      </c>
      <c r="D372" s="315" t="s">
        <v>3</v>
      </c>
      <c r="E372" s="315">
        <v>8</v>
      </c>
      <c r="F372" s="317">
        <v>2</v>
      </c>
      <c r="G372" s="317">
        <v>1</v>
      </c>
      <c r="H372" s="317">
        <v>2</v>
      </c>
      <c r="I372" s="317">
        <v>1</v>
      </c>
      <c r="J372" s="317">
        <v>2</v>
      </c>
      <c r="K372" s="317">
        <v>1</v>
      </c>
      <c r="L372" s="317">
        <v>2</v>
      </c>
      <c r="M372" s="317">
        <v>1</v>
      </c>
      <c r="N372" s="317">
        <f>SUM($F372:G372)</f>
        <v>3</v>
      </c>
      <c r="O372" s="317">
        <f>SUM($F372:H372)</f>
        <v>5</v>
      </c>
      <c r="P372" s="317">
        <f>SUM($F372:I372)</f>
        <v>6</v>
      </c>
      <c r="Q372" s="317">
        <f>SUM($F372:J372)</f>
        <v>8</v>
      </c>
      <c r="R372" s="317">
        <f>SUM($F372:K372)</f>
        <v>9</v>
      </c>
      <c r="S372" s="317">
        <f>SUM($F372:L372)</f>
        <v>11</v>
      </c>
      <c r="T372" s="317">
        <f>SUM($F372:M372)</f>
        <v>12</v>
      </c>
      <c r="U372" s="316"/>
      <c r="V372" s="315" t="str">
        <f t="shared" si="731"/>
        <v>F</v>
      </c>
      <c r="W372" s="315" t="str">
        <f t="shared" ca="1" si="732"/>
        <v>G</v>
      </c>
      <c r="X372" s="315" t="str">
        <f t="shared" ca="1" si="733"/>
        <v>Ab</v>
      </c>
      <c r="Y372" s="315" t="str">
        <f t="shared" ca="1" si="734"/>
        <v>Bb</v>
      </c>
      <c r="Z372" s="315" t="str">
        <f t="shared" ca="1" si="735"/>
        <v>B</v>
      </c>
      <c r="AA372" s="315" t="str">
        <f t="shared" ca="1" si="736"/>
        <v>Db</v>
      </c>
      <c r="AB372" s="315" t="str">
        <f t="shared" ca="1" si="737"/>
        <v>D</v>
      </c>
      <c r="AC372" s="315" t="str">
        <f t="shared" ca="1" si="738"/>
        <v>E</v>
      </c>
      <c r="AD372" s="316">
        <f t="shared" si="739"/>
        <v>70</v>
      </c>
      <c r="AE372" s="316">
        <f t="shared" ca="1" si="662"/>
        <v>71</v>
      </c>
      <c r="AF372" s="316">
        <f t="shared" ca="1" si="663"/>
        <v>163</v>
      </c>
      <c r="AG372" s="316">
        <f t="shared" ca="1" si="724"/>
        <v>164</v>
      </c>
      <c r="AH372" s="316">
        <f t="shared" ca="1" si="725"/>
        <v>66</v>
      </c>
      <c r="AI372" s="316">
        <f t="shared" ca="1" si="726"/>
        <v>166</v>
      </c>
      <c r="AJ372" s="316">
        <f t="shared" ca="1" si="727"/>
        <v>68</v>
      </c>
      <c r="AK372" s="316">
        <f t="shared" ca="1" si="728"/>
        <v>69</v>
      </c>
      <c r="AL372" s="294" t="str">
        <f>_xlfn.CONCAT(V372," dim")</f>
        <v>F dim</v>
      </c>
      <c r="AM372" s="294" t="str">
        <f t="shared" ca="1" si="750"/>
        <v>G dim</v>
      </c>
      <c r="AN372" s="294" t="str">
        <f t="shared" ca="1" si="752"/>
        <v>Ab dim</v>
      </c>
      <c r="AO372" s="294" t="str">
        <f t="shared" ca="1" si="752"/>
        <v>Bb dim</v>
      </c>
      <c r="AP372" s="294" t="str">
        <f t="shared" ca="1" si="752"/>
        <v>B dim</v>
      </c>
      <c r="AQ372" s="294" t="str">
        <f t="shared" ca="1" si="752"/>
        <v>Db dim</v>
      </c>
      <c r="AR372" s="294" t="str">
        <f t="shared" ca="1" si="752"/>
        <v>D dim</v>
      </c>
      <c r="AS372" s="294" t="str">
        <f t="shared" ca="1" si="751"/>
        <v>E dim</v>
      </c>
      <c r="AT372" s="294" t="str">
        <f t="shared" ref="AT372:BE373" ca="1" si="753">IF(AT$9=$AD372,1,IF(AT$9=$AE372,1,IF(AT$9=$AF372,1,IF(AT$9=$AG372,1,IF(AT$9=$AH372,1,IF(AT$9=$AI372,1,IF(AT$9=$AJ372,1,IF(AT$9=$AK372,1,""))))))))</f>
        <v/>
      </c>
      <c r="AU372" s="294" t="str">
        <f t="shared" ca="1" si="753"/>
        <v/>
      </c>
      <c r="AV372" s="294" t="str">
        <f t="shared" ca="1" si="753"/>
        <v/>
      </c>
      <c r="AW372" s="294" t="str">
        <f t="shared" ca="1" si="753"/>
        <v/>
      </c>
      <c r="AX372" s="294" t="str">
        <f t="shared" ca="1" si="753"/>
        <v/>
      </c>
      <c r="AY372" s="294">
        <f t="shared" si="753"/>
        <v>1</v>
      </c>
      <c r="AZ372" s="294" t="str">
        <f t="shared" ca="1" si="753"/>
        <v/>
      </c>
      <c r="BA372" s="294">
        <f t="shared" ca="1" si="753"/>
        <v>1</v>
      </c>
      <c r="BB372" s="294" t="str">
        <f t="shared" ca="1" si="753"/>
        <v/>
      </c>
      <c r="BC372" s="294" t="str">
        <f t="shared" ca="1" si="753"/>
        <v/>
      </c>
      <c r="BD372" s="294" t="str">
        <f t="shared" ca="1" si="753"/>
        <v/>
      </c>
      <c r="BE372" s="294" t="str">
        <f t="shared" ca="1" si="753"/>
        <v/>
      </c>
      <c r="BF372" s="289">
        <f t="shared" ca="1" si="740"/>
        <v>2</v>
      </c>
      <c r="BG372" s="302">
        <f t="shared" ca="1" si="741"/>
        <v>25</v>
      </c>
      <c r="BH372" s="289" t="str">
        <f t="shared" ca="1" si="742"/>
        <v/>
      </c>
      <c r="BI372" s="289" t="str">
        <f t="shared" ca="1" si="743"/>
        <v/>
      </c>
      <c r="BJ372" s="289" t="str">
        <f t="shared" ca="1" si="744"/>
        <v/>
      </c>
      <c r="BK372" s="289" t="str">
        <f t="shared" ca="1" si="745"/>
        <v/>
      </c>
      <c r="BL372" s="289" t="str">
        <f t="shared" ca="1" si="746"/>
        <v/>
      </c>
      <c r="BM372" s="289" t="str">
        <f t="shared" ca="1" si="747"/>
        <v/>
      </c>
      <c r="BN372" s="289" t="str">
        <f t="shared" ca="1" si="748"/>
        <v/>
      </c>
      <c r="BO372" s="289" t="str">
        <f t="shared" ca="1" si="749"/>
        <v/>
      </c>
      <c r="BP372" s="275"/>
      <c r="BQ372" s="83" t="e">
        <f t="shared" ca="1" si="704"/>
        <v>#N/A</v>
      </c>
      <c r="BR372" s="82" t="e">
        <f t="shared" ca="1" si="705"/>
        <v>#N/A</v>
      </c>
      <c r="BS372" s="83" t="e">
        <f t="shared" ca="1" si="706"/>
        <v>#N/A</v>
      </c>
      <c r="BT372" s="52" t="e">
        <f t="shared" ca="1" si="655"/>
        <v>#N/A</v>
      </c>
      <c r="BV372" s="52" t="e">
        <f t="shared" ca="1" si="656"/>
        <v>#N/A</v>
      </c>
      <c r="BW372" s="84" t="e">
        <f ca="1">VLOOKUP($BK$6,INDIRECT($BT372):$BP$861,2,FALSE)</f>
        <v>#N/A</v>
      </c>
      <c r="BX372" s="79" t="e">
        <f t="shared" ca="1" si="635"/>
        <v>#N/A</v>
      </c>
      <c r="BY372" s="78" t="e">
        <f t="shared" ca="1" si="636"/>
        <v>#N/A</v>
      </c>
      <c r="BZ372" s="78" t="e">
        <f t="shared" ca="1" si="637"/>
        <v>#N/A</v>
      </c>
      <c r="CA372" s="78" t="e">
        <f t="shared" ca="1" si="638"/>
        <v>#N/A</v>
      </c>
      <c r="CB372" s="78" t="e">
        <f t="shared" ca="1" si="639"/>
        <v>#N/A</v>
      </c>
      <c r="CC372" s="78" t="e">
        <f t="shared" ca="1" si="640"/>
        <v>#N/A</v>
      </c>
      <c r="CD372" s="78" t="e">
        <f t="shared" ca="1" si="641"/>
        <v>#N/A</v>
      </c>
      <c r="CE372" s="78" t="e">
        <f t="shared" ca="1" si="642"/>
        <v>#N/A</v>
      </c>
      <c r="CF372" s="78" t="e">
        <f t="shared" ca="1" si="643"/>
        <v>#N/A</v>
      </c>
      <c r="CG372" s="78" t="e">
        <f t="shared" ca="1" si="644"/>
        <v>#N/A</v>
      </c>
      <c r="CH372" s="79" t="e">
        <f t="shared" ca="1" si="645"/>
        <v>#N/A</v>
      </c>
      <c r="CI372" s="79" t="e">
        <f t="shared" ca="1" si="646"/>
        <v>#N/A</v>
      </c>
      <c r="CJ372" s="79" t="e">
        <f t="shared" ca="1" si="647"/>
        <v>#N/A</v>
      </c>
      <c r="CK372" s="79" t="e">
        <f t="shared" ca="1" si="648"/>
        <v>#N/A</v>
      </c>
      <c r="CL372" s="79" t="e">
        <f t="shared" ca="1" si="649"/>
        <v>#N/A</v>
      </c>
      <c r="CM372" s="79" t="e">
        <f t="shared" ca="1" si="650"/>
        <v>#N/A</v>
      </c>
      <c r="CN372" s="79" t="e">
        <f t="shared" ca="1" si="651"/>
        <v>#N/A</v>
      </c>
      <c r="CO372" s="79" t="e">
        <f t="shared" ca="1" si="652"/>
        <v>#N/A</v>
      </c>
      <c r="CP372" s="80" t="e">
        <f t="shared" ca="1" si="653"/>
        <v>#N/A</v>
      </c>
      <c r="CQ372" s="78" t="e">
        <f t="shared" ca="1" si="654"/>
        <v>#N/A</v>
      </c>
      <c r="DA372" s="81" t="e">
        <f t="shared" ca="1" si="695"/>
        <v>#N/A</v>
      </c>
      <c r="DB372" s="82" t="e">
        <f t="shared" ca="1" si="696"/>
        <v>#N/A</v>
      </c>
      <c r="DC372" s="83" t="e">
        <f t="shared" ca="1" si="697"/>
        <v>#N/A</v>
      </c>
      <c r="DD372" s="52" t="e">
        <f t="shared" ca="1" si="693"/>
        <v>#N/A</v>
      </c>
      <c r="DF372" s="52" t="e">
        <f t="shared" ca="1" si="694"/>
        <v>#N/A</v>
      </c>
      <c r="DG372" s="84" t="e">
        <f ca="1">VLOOKUP($BK$6,INDIRECT($BT409):$BP$861,2,FALSE)</f>
        <v>#N/A</v>
      </c>
      <c r="DH372" s="79" t="e">
        <f t="shared" ca="1" si="672"/>
        <v>#N/A</v>
      </c>
      <c r="DI372" s="78" t="e">
        <f t="shared" ca="1" si="673"/>
        <v>#N/A</v>
      </c>
      <c r="DJ372" s="78" t="e">
        <f t="shared" ca="1" si="674"/>
        <v>#N/A</v>
      </c>
      <c r="DK372" s="78" t="e">
        <f t="shared" ca="1" si="675"/>
        <v>#N/A</v>
      </c>
      <c r="DL372" s="78" t="e">
        <f t="shared" ca="1" si="676"/>
        <v>#N/A</v>
      </c>
      <c r="DM372" s="78" t="e">
        <f t="shared" ca="1" si="677"/>
        <v>#N/A</v>
      </c>
      <c r="DN372" s="78" t="e">
        <f t="shared" ca="1" si="678"/>
        <v>#N/A</v>
      </c>
      <c r="DO372" s="78" t="e">
        <f t="shared" ca="1" si="679"/>
        <v>#N/A</v>
      </c>
      <c r="DP372" s="78" t="e">
        <f t="shared" ca="1" si="680"/>
        <v>#N/A</v>
      </c>
      <c r="DQ372" s="78" t="e">
        <f t="shared" ca="1" si="681"/>
        <v>#N/A</v>
      </c>
      <c r="DR372" s="79" t="e">
        <f t="shared" ca="1" si="682"/>
        <v>#N/A</v>
      </c>
      <c r="DS372" s="79" t="e">
        <f t="shared" ca="1" si="683"/>
        <v>#N/A</v>
      </c>
      <c r="DT372" s="79" t="e">
        <f t="shared" ca="1" si="684"/>
        <v>#N/A</v>
      </c>
      <c r="DU372" s="79" t="e">
        <f t="shared" ca="1" si="685"/>
        <v>#N/A</v>
      </c>
      <c r="DV372" s="79" t="e">
        <f t="shared" ca="1" si="686"/>
        <v>#N/A</v>
      </c>
      <c r="DW372" s="79" t="e">
        <f t="shared" ca="1" si="687"/>
        <v>#N/A</v>
      </c>
      <c r="DX372" s="79" t="e">
        <f t="shared" ca="1" si="688"/>
        <v>#N/A</v>
      </c>
      <c r="DY372" s="79" t="e">
        <f t="shared" ca="1" si="689"/>
        <v>#N/A</v>
      </c>
      <c r="DZ372" s="80" t="e">
        <f t="shared" ca="1" si="690"/>
        <v>#N/A</v>
      </c>
      <c r="EA372" s="78" t="e">
        <f t="shared" ca="1" si="691"/>
        <v>#N/A</v>
      </c>
    </row>
    <row r="373" spans="1:131" ht="16.2" thickBot="1" x14ac:dyDescent="0.35">
      <c r="A373" s="289" t="str">
        <f t="shared" ca="1" si="661"/>
        <v/>
      </c>
      <c r="B373" s="315">
        <f t="shared" si="665"/>
        <v>365</v>
      </c>
      <c r="C373" s="316" t="s">
        <v>14</v>
      </c>
      <c r="D373" s="315" t="s">
        <v>3</v>
      </c>
      <c r="E373" s="315">
        <v>8</v>
      </c>
      <c r="F373" s="317">
        <v>2</v>
      </c>
      <c r="G373" s="317">
        <v>2</v>
      </c>
      <c r="H373" s="317">
        <v>1</v>
      </c>
      <c r="I373" s="317">
        <v>1</v>
      </c>
      <c r="J373" s="317">
        <v>1</v>
      </c>
      <c r="K373" s="317">
        <v>2</v>
      </c>
      <c r="L373" s="317">
        <v>2</v>
      </c>
      <c r="M373" s="317">
        <v>1</v>
      </c>
      <c r="N373" s="317">
        <f>SUM($F373:G373)</f>
        <v>4</v>
      </c>
      <c r="O373" s="317">
        <f>SUM($F373:H373)</f>
        <v>5</v>
      </c>
      <c r="P373" s="317">
        <f>SUM($F373:I373)</f>
        <v>6</v>
      </c>
      <c r="Q373" s="317">
        <f>SUM($F373:J373)</f>
        <v>7</v>
      </c>
      <c r="R373" s="317">
        <f>SUM($F373:K373)</f>
        <v>9</v>
      </c>
      <c r="S373" s="317">
        <f>SUM($F373:L373)</f>
        <v>11</v>
      </c>
      <c r="T373" s="317">
        <f>SUM($F373:M373)</f>
        <v>12</v>
      </c>
      <c r="U373" s="316"/>
      <c r="V373" s="315" t="str">
        <f t="shared" si="731"/>
        <v>F</v>
      </c>
      <c r="W373" s="315" t="str">
        <f t="shared" ca="1" si="732"/>
        <v>G</v>
      </c>
      <c r="X373" s="315" t="str">
        <f t="shared" ca="1" si="733"/>
        <v>A</v>
      </c>
      <c r="Y373" s="315" t="str">
        <f t="shared" ca="1" si="734"/>
        <v>Bb</v>
      </c>
      <c r="Z373" s="315" t="str">
        <f t="shared" ca="1" si="735"/>
        <v>B</v>
      </c>
      <c r="AA373" s="315" t="str">
        <f t="shared" ca="1" si="736"/>
        <v>C</v>
      </c>
      <c r="AB373" s="315" t="str">
        <f t="shared" ca="1" si="737"/>
        <v>D</v>
      </c>
      <c r="AC373" s="315" t="str">
        <f t="shared" ca="1" si="738"/>
        <v>E</v>
      </c>
      <c r="AD373" s="316">
        <f t="shared" si="739"/>
        <v>70</v>
      </c>
      <c r="AE373" s="316">
        <f t="shared" ca="1" si="662"/>
        <v>71</v>
      </c>
      <c r="AF373" s="316">
        <f t="shared" ca="1" si="663"/>
        <v>65</v>
      </c>
      <c r="AG373" s="316">
        <f t="shared" ca="1" si="724"/>
        <v>164</v>
      </c>
      <c r="AH373" s="316">
        <f t="shared" ca="1" si="725"/>
        <v>66</v>
      </c>
      <c r="AI373" s="316">
        <f t="shared" ca="1" si="726"/>
        <v>67</v>
      </c>
      <c r="AJ373" s="316">
        <f t="shared" ca="1" si="727"/>
        <v>68</v>
      </c>
      <c r="AK373" s="316">
        <f t="shared" ca="1" si="728"/>
        <v>69</v>
      </c>
      <c r="AL373" s="294" t="str">
        <f>_xlfn.CONCAT(V373," alt b")</f>
        <v>F alt b</v>
      </c>
      <c r="AM373" s="294" t="str">
        <f ca="1">_xlfn.CONCAT(W373," min4")</f>
        <v>G min4</v>
      </c>
      <c r="AN373" s="301" t="str">
        <f ca="1">_xlfn.CONCAT(X373," sus2/4 -or- *",Z373," min7")</f>
        <v>A sus2/4 -or- *B min7</v>
      </c>
      <c r="AO373" s="301" t="str">
        <f ca="1">_xlfn.CONCAT(Y373," sus2/4 -or- *",AA373," min7")</f>
        <v>Bb sus2/4 -or- *C min7</v>
      </c>
      <c r="AP373" s="294" t="str">
        <f ca="1">_xlfn.CONCAT(Z373," dim")</f>
        <v>B dim</v>
      </c>
      <c r="AQ373" s="294" t="str">
        <f ca="1">_xlfn.CONCAT(AA373," maj")</f>
        <v>C maj</v>
      </c>
      <c r="AR373" s="294" t="str">
        <f ca="1">_xlfn.CONCAT(AB373," min")</f>
        <v>D min</v>
      </c>
      <c r="AS373" s="294" t="str">
        <f t="shared" ca="1" si="751"/>
        <v>E dim</v>
      </c>
      <c r="AT373" s="294" t="str">
        <f t="shared" ca="1" si="753"/>
        <v/>
      </c>
      <c r="AU373" s="294" t="str">
        <f t="shared" ca="1" si="753"/>
        <v/>
      </c>
      <c r="AV373" s="294" t="str">
        <f t="shared" ca="1" si="753"/>
        <v/>
      </c>
      <c r="AW373" s="294" t="str">
        <f t="shared" ca="1" si="753"/>
        <v/>
      </c>
      <c r="AX373" s="294" t="str">
        <f t="shared" ca="1" si="753"/>
        <v/>
      </c>
      <c r="AY373" s="294">
        <f t="shared" si="753"/>
        <v>1</v>
      </c>
      <c r="AZ373" s="294" t="str">
        <f t="shared" ca="1" si="753"/>
        <v/>
      </c>
      <c r="BA373" s="294">
        <f t="shared" ca="1" si="753"/>
        <v>1</v>
      </c>
      <c r="BB373" s="294" t="str">
        <f t="shared" ca="1" si="753"/>
        <v/>
      </c>
      <c r="BC373" s="294" t="str">
        <f t="shared" ca="1" si="753"/>
        <v/>
      </c>
      <c r="BD373" s="294" t="str">
        <f t="shared" ca="1" si="753"/>
        <v/>
      </c>
      <c r="BE373" s="294" t="str">
        <f t="shared" ca="1" si="753"/>
        <v/>
      </c>
      <c r="BF373" s="289">
        <f t="shared" ca="1" si="740"/>
        <v>2</v>
      </c>
      <c r="BG373" s="302">
        <f t="shared" ca="1" si="741"/>
        <v>25</v>
      </c>
      <c r="BH373" s="289" t="str">
        <f t="shared" ca="1" si="742"/>
        <v/>
      </c>
      <c r="BI373" s="289" t="str">
        <f t="shared" ca="1" si="743"/>
        <v/>
      </c>
      <c r="BJ373" s="289" t="str">
        <f t="shared" ca="1" si="744"/>
        <v/>
      </c>
      <c r="BK373" s="289" t="str">
        <f t="shared" ca="1" si="745"/>
        <v/>
      </c>
      <c r="BL373" s="289" t="str">
        <f t="shared" ca="1" si="746"/>
        <v/>
      </c>
      <c r="BM373" s="289" t="str">
        <f t="shared" ca="1" si="747"/>
        <v/>
      </c>
      <c r="BN373" s="289" t="str">
        <f t="shared" ca="1" si="748"/>
        <v/>
      </c>
      <c r="BO373" s="289" t="str">
        <f t="shared" ca="1" si="749"/>
        <v/>
      </c>
      <c r="BP373" s="275"/>
      <c r="BQ373" s="83" t="e">
        <f t="shared" ca="1" si="704"/>
        <v>#N/A</v>
      </c>
      <c r="BR373" s="82" t="e">
        <f t="shared" ca="1" si="705"/>
        <v>#N/A</v>
      </c>
      <c r="BS373" s="83" t="e">
        <f t="shared" ca="1" si="706"/>
        <v>#N/A</v>
      </c>
      <c r="BT373" s="52" t="e">
        <f t="shared" ca="1" si="655"/>
        <v>#N/A</v>
      </c>
      <c r="BV373" s="52" t="e">
        <f t="shared" ca="1" si="656"/>
        <v>#N/A</v>
      </c>
      <c r="BW373" s="84" t="e">
        <f ca="1">VLOOKUP($BK$6,INDIRECT($BT373):$BP$861,2,FALSE)</f>
        <v>#N/A</v>
      </c>
      <c r="BX373" s="79" t="e">
        <f t="shared" ca="1" si="635"/>
        <v>#N/A</v>
      </c>
      <c r="BY373" s="78" t="e">
        <f t="shared" ca="1" si="636"/>
        <v>#N/A</v>
      </c>
      <c r="BZ373" s="78" t="e">
        <f t="shared" ca="1" si="637"/>
        <v>#N/A</v>
      </c>
      <c r="CA373" s="78" t="e">
        <f t="shared" ca="1" si="638"/>
        <v>#N/A</v>
      </c>
      <c r="CB373" s="78" t="e">
        <f t="shared" ca="1" si="639"/>
        <v>#N/A</v>
      </c>
      <c r="CC373" s="78" t="e">
        <f t="shared" ca="1" si="640"/>
        <v>#N/A</v>
      </c>
      <c r="CD373" s="78" t="e">
        <f t="shared" ca="1" si="641"/>
        <v>#N/A</v>
      </c>
      <c r="CE373" s="78" t="e">
        <f t="shared" ca="1" si="642"/>
        <v>#N/A</v>
      </c>
      <c r="CF373" s="78" t="e">
        <f t="shared" ca="1" si="643"/>
        <v>#N/A</v>
      </c>
      <c r="CG373" s="78" t="e">
        <f t="shared" ca="1" si="644"/>
        <v>#N/A</v>
      </c>
      <c r="CH373" s="79" t="e">
        <f t="shared" ca="1" si="645"/>
        <v>#N/A</v>
      </c>
      <c r="CI373" s="79" t="e">
        <f t="shared" ca="1" si="646"/>
        <v>#N/A</v>
      </c>
      <c r="CJ373" s="79" t="e">
        <f t="shared" ca="1" si="647"/>
        <v>#N/A</v>
      </c>
      <c r="CK373" s="79" t="e">
        <f t="shared" ca="1" si="648"/>
        <v>#N/A</v>
      </c>
      <c r="CL373" s="79" t="e">
        <f t="shared" ca="1" si="649"/>
        <v>#N/A</v>
      </c>
      <c r="CM373" s="79" t="e">
        <f t="shared" ca="1" si="650"/>
        <v>#N/A</v>
      </c>
      <c r="CN373" s="79" t="e">
        <f t="shared" ca="1" si="651"/>
        <v>#N/A</v>
      </c>
      <c r="CO373" s="79" t="e">
        <f t="shared" ca="1" si="652"/>
        <v>#N/A</v>
      </c>
      <c r="CP373" s="80" t="e">
        <f t="shared" ca="1" si="653"/>
        <v>#N/A</v>
      </c>
      <c r="CQ373" s="78" t="e">
        <f t="shared" ca="1" si="654"/>
        <v>#N/A</v>
      </c>
      <c r="DA373" s="81" t="e">
        <f t="shared" ca="1" si="695"/>
        <v>#N/A</v>
      </c>
      <c r="DB373" s="82" t="e">
        <f t="shared" ca="1" si="696"/>
        <v>#N/A</v>
      </c>
      <c r="DC373" s="83" t="e">
        <f t="shared" ca="1" si="697"/>
        <v>#N/A</v>
      </c>
      <c r="DD373" s="52" t="e">
        <f t="shared" ca="1" si="693"/>
        <v>#N/A</v>
      </c>
      <c r="DF373" s="52" t="e">
        <f t="shared" ca="1" si="694"/>
        <v>#N/A</v>
      </c>
      <c r="DG373" s="84" t="e">
        <f ca="1">VLOOKUP($BK$6,INDIRECT($BT410):$BP$861,2,FALSE)</f>
        <v>#N/A</v>
      </c>
      <c r="DH373" s="79" t="e">
        <f t="shared" ca="1" si="672"/>
        <v>#N/A</v>
      </c>
      <c r="DI373" s="78" t="e">
        <f t="shared" ca="1" si="673"/>
        <v>#N/A</v>
      </c>
      <c r="DJ373" s="78" t="e">
        <f t="shared" ca="1" si="674"/>
        <v>#N/A</v>
      </c>
      <c r="DK373" s="78" t="e">
        <f t="shared" ca="1" si="675"/>
        <v>#N/A</v>
      </c>
      <c r="DL373" s="78" t="e">
        <f t="shared" ca="1" si="676"/>
        <v>#N/A</v>
      </c>
      <c r="DM373" s="78" t="e">
        <f t="shared" ca="1" si="677"/>
        <v>#N/A</v>
      </c>
      <c r="DN373" s="78" t="e">
        <f t="shared" ca="1" si="678"/>
        <v>#N/A</v>
      </c>
      <c r="DO373" s="78" t="e">
        <f t="shared" ca="1" si="679"/>
        <v>#N/A</v>
      </c>
      <c r="DP373" s="78" t="e">
        <f t="shared" ca="1" si="680"/>
        <v>#N/A</v>
      </c>
      <c r="DQ373" s="78" t="e">
        <f t="shared" ca="1" si="681"/>
        <v>#N/A</v>
      </c>
      <c r="DR373" s="79" t="e">
        <f t="shared" ca="1" si="682"/>
        <v>#N/A</v>
      </c>
      <c r="DS373" s="79" t="e">
        <f t="shared" ca="1" si="683"/>
        <v>#N/A</v>
      </c>
      <c r="DT373" s="79" t="e">
        <f t="shared" ca="1" si="684"/>
        <v>#N/A</v>
      </c>
      <c r="DU373" s="79" t="e">
        <f t="shared" ca="1" si="685"/>
        <v>#N/A</v>
      </c>
      <c r="DV373" s="79" t="e">
        <f t="shared" ca="1" si="686"/>
        <v>#N/A</v>
      </c>
      <c r="DW373" s="79" t="e">
        <f t="shared" ca="1" si="687"/>
        <v>#N/A</v>
      </c>
      <c r="DX373" s="79" t="e">
        <f t="shared" ca="1" si="688"/>
        <v>#N/A</v>
      </c>
      <c r="DY373" s="79" t="e">
        <f t="shared" ca="1" si="689"/>
        <v>#N/A</v>
      </c>
      <c r="DZ373" s="80" t="e">
        <f t="shared" ca="1" si="690"/>
        <v>#N/A</v>
      </c>
      <c r="EA373" s="78" t="e">
        <f t="shared" ca="1" si="691"/>
        <v>#N/A</v>
      </c>
    </row>
    <row r="374" spans="1:131" ht="16.2" thickBot="1" x14ac:dyDescent="0.35">
      <c r="A374" s="289" t="str">
        <f t="shared" ca="1" si="661"/>
        <v/>
      </c>
      <c r="B374" s="315">
        <f t="shared" si="665"/>
        <v>366</v>
      </c>
      <c r="C374" s="316" t="s">
        <v>81</v>
      </c>
      <c r="D374" s="315" t="s">
        <v>3</v>
      </c>
      <c r="E374" s="315">
        <v>7</v>
      </c>
      <c r="F374" s="317">
        <v>2</v>
      </c>
      <c r="G374" s="317">
        <v>2</v>
      </c>
      <c r="H374" s="317">
        <v>1</v>
      </c>
      <c r="I374" s="317">
        <v>2</v>
      </c>
      <c r="J374" s="317">
        <v>2</v>
      </c>
      <c r="K374" s="317">
        <v>2</v>
      </c>
      <c r="L374" s="317">
        <v>1</v>
      </c>
      <c r="M374" s="317"/>
      <c r="N374" s="317">
        <f>SUM($F374:G374)</f>
        <v>4</v>
      </c>
      <c r="O374" s="317">
        <f>SUM($F374:H374)</f>
        <v>5</v>
      </c>
      <c r="P374" s="317">
        <f>SUM($F374:I374)</f>
        <v>7</v>
      </c>
      <c r="Q374" s="317">
        <f>SUM($F374:J374)</f>
        <v>9</v>
      </c>
      <c r="R374" s="317">
        <f>SUM($F374:K374)</f>
        <v>11</v>
      </c>
      <c r="S374" s="317">
        <f>SUM($F374:L374)</f>
        <v>12</v>
      </c>
      <c r="T374" s="317"/>
      <c r="U374" s="316"/>
      <c r="V374" s="315" t="str">
        <f t="shared" si="731"/>
        <v>F</v>
      </c>
      <c r="W374" s="315" t="str">
        <f t="shared" ca="1" si="732"/>
        <v>G</v>
      </c>
      <c r="X374" s="315" t="str">
        <f t="shared" ref="X374:X412" ca="1" si="754">OFFSET($I$6,0,N374,1,1)</f>
        <v>A</v>
      </c>
      <c r="Y374" s="315" t="str">
        <f t="shared" ref="Y374:Y412" ca="1" si="755">OFFSET($I$6,0,O374,1,1)</f>
        <v>Bb</v>
      </c>
      <c r="Z374" s="315" t="str">
        <f t="shared" ref="Z374:Z412" ca="1" si="756">OFFSET($I$6,0,P374,1,1)</f>
        <v>C</v>
      </c>
      <c r="AA374" s="315" t="str">
        <f t="shared" ref="AA374:AA412" ca="1" si="757">OFFSET($I$6,0,Q374,1,1)</f>
        <v>D</v>
      </c>
      <c r="AB374" s="315" t="str">
        <f t="shared" ref="AB374:AB412" ca="1" si="758">OFFSET($I$6,0,R374,1,1)</f>
        <v>E</v>
      </c>
      <c r="AC374" s="315"/>
      <c r="AD374" s="316">
        <f t="shared" si="739"/>
        <v>70</v>
      </c>
      <c r="AE374" s="316">
        <f t="shared" ca="1" si="662"/>
        <v>71</v>
      </c>
      <c r="AF374" s="316">
        <f t="shared" ca="1" si="663"/>
        <v>65</v>
      </c>
      <c r="AG374" s="316">
        <f t="shared" ca="1" si="724"/>
        <v>164</v>
      </c>
      <c r="AH374" s="316">
        <f t="shared" ca="1" si="725"/>
        <v>67</v>
      </c>
      <c r="AI374" s="316">
        <f t="shared" ca="1" si="726"/>
        <v>68</v>
      </c>
      <c r="AJ374" s="316">
        <f t="shared" ca="1" si="727"/>
        <v>69</v>
      </c>
      <c r="AK374" s="316"/>
      <c r="AL374" s="294" t="str">
        <f>_xlfn.CONCAT(V374," maj")</f>
        <v>F maj</v>
      </c>
      <c r="AM374" s="294" t="str">
        <f ca="1">_xlfn.CONCAT(W374," min")</f>
        <v>G min</v>
      </c>
      <c r="AN374" s="294" t="str">
        <f ca="1">_xlfn.CONCAT(X374," min")</f>
        <v>A min</v>
      </c>
      <c r="AO374" s="294" t="str">
        <f ca="1">_xlfn.CONCAT(Y374," maj")</f>
        <v>Bb maj</v>
      </c>
      <c r="AP374" s="294" t="str">
        <f ca="1">_xlfn.CONCAT(Z374," maj")</f>
        <v>C maj</v>
      </c>
      <c r="AQ374" s="294" t="str">
        <f ca="1">_xlfn.CONCAT(AA374," min")</f>
        <v>D min</v>
      </c>
      <c r="AR374" s="294" t="str">
        <f ca="1">_xlfn.CONCAT(AB374," dim")</f>
        <v>E dim</v>
      </c>
      <c r="AS374" s="294"/>
      <c r="AT374" s="294" t="str">
        <f ca="1">IF(AT$9=$AD374,1,IF(AT$9=$AE374,1,IF(AT$9=$AF374,1,IF(AT$9=$AG374,1,IF(AT$9=$AH374,1,IF(AT$9=$AI374,1,IF(AT$9=$AJ374,1,"")))))))</f>
        <v/>
      </c>
      <c r="AU374" s="294" t="str">
        <f t="shared" ref="AU374:BE389" ca="1" si="759">IF(AU$9=$AD374,1,IF(AU$9=$AE374,1,IF(AU$9=$AF374,1,IF(AU$9=$AG374,1,IF(AU$9=$AH374,1,IF(AU$9=$AI374,1,IF(AU$9=$AJ374,1,"")))))))</f>
        <v/>
      </c>
      <c r="AV374" s="294" t="str">
        <f t="shared" ca="1" si="759"/>
        <v/>
      </c>
      <c r="AW374" s="294" t="str">
        <f t="shared" ca="1" si="759"/>
        <v/>
      </c>
      <c r="AX374" s="294" t="str">
        <f t="shared" ca="1" si="759"/>
        <v/>
      </c>
      <c r="AY374" s="294">
        <f t="shared" si="759"/>
        <v>1</v>
      </c>
      <c r="AZ374" s="294" t="str">
        <f t="shared" ca="1" si="759"/>
        <v/>
      </c>
      <c r="BA374" s="294">
        <f t="shared" ca="1" si="759"/>
        <v>1</v>
      </c>
      <c r="BB374" s="294" t="str">
        <f t="shared" ca="1" si="759"/>
        <v/>
      </c>
      <c r="BC374" s="294" t="str">
        <f t="shared" ca="1" si="759"/>
        <v/>
      </c>
      <c r="BD374" s="294" t="str">
        <f t="shared" ca="1" si="759"/>
        <v/>
      </c>
      <c r="BE374" s="294" t="str">
        <f t="shared" ca="1" si="759"/>
        <v/>
      </c>
      <c r="BF374" s="289">
        <f t="shared" ca="1" si="740"/>
        <v>2</v>
      </c>
      <c r="BG374" s="302">
        <f t="shared" ca="1" si="741"/>
        <v>28.571428571428569</v>
      </c>
      <c r="BH374" s="289" t="str">
        <f t="shared" ca="1" si="742"/>
        <v/>
      </c>
      <c r="BI374" s="289" t="str">
        <f t="shared" ca="1" si="743"/>
        <v/>
      </c>
      <c r="BJ374" s="289" t="str">
        <f t="shared" ca="1" si="744"/>
        <v/>
      </c>
      <c r="BK374" s="289" t="str">
        <f t="shared" ca="1" si="745"/>
        <v/>
      </c>
      <c r="BL374" s="289" t="str">
        <f t="shared" ca="1" si="746"/>
        <v/>
      </c>
      <c r="BM374" s="289" t="str">
        <f t="shared" ca="1" si="747"/>
        <v/>
      </c>
      <c r="BN374" s="289" t="str">
        <f t="shared" ca="1" si="748"/>
        <v/>
      </c>
      <c r="BO374" s="289" t="str">
        <f t="shared" ca="1" si="749"/>
        <v/>
      </c>
      <c r="BP374" s="275"/>
      <c r="BQ374" s="83" t="e">
        <f t="shared" ca="1" si="704"/>
        <v>#N/A</v>
      </c>
      <c r="BR374" s="82" t="e">
        <f t="shared" ca="1" si="705"/>
        <v>#N/A</v>
      </c>
      <c r="BS374" s="83" t="e">
        <f t="shared" ca="1" si="706"/>
        <v>#N/A</v>
      </c>
      <c r="BT374" s="52" t="e">
        <f t="shared" ca="1" si="655"/>
        <v>#N/A</v>
      </c>
      <c r="BV374" s="52" t="e">
        <f t="shared" ca="1" si="656"/>
        <v>#N/A</v>
      </c>
      <c r="BW374" s="84" t="e">
        <f ca="1">VLOOKUP($BK$6,INDIRECT($BT374):$BP$861,2,FALSE)</f>
        <v>#N/A</v>
      </c>
      <c r="BX374" s="79" t="e">
        <f t="shared" ca="1" si="635"/>
        <v>#N/A</v>
      </c>
      <c r="BY374" s="78" t="e">
        <f t="shared" ca="1" si="636"/>
        <v>#N/A</v>
      </c>
      <c r="BZ374" s="78" t="e">
        <f t="shared" ca="1" si="637"/>
        <v>#N/A</v>
      </c>
      <c r="CA374" s="78" t="e">
        <f t="shared" ca="1" si="638"/>
        <v>#N/A</v>
      </c>
      <c r="CB374" s="78" t="e">
        <f t="shared" ca="1" si="639"/>
        <v>#N/A</v>
      </c>
      <c r="CC374" s="78" t="e">
        <f t="shared" ca="1" si="640"/>
        <v>#N/A</v>
      </c>
      <c r="CD374" s="78" t="e">
        <f t="shared" ca="1" si="641"/>
        <v>#N/A</v>
      </c>
      <c r="CE374" s="78" t="e">
        <f t="shared" ca="1" si="642"/>
        <v>#N/A</v>
      </c>
      <c r="CF374" s="78" t="e">
        <f t="shared" ca="1" si="643"/>
        <v>#N/A</v>
      </c>
      <c r="CG374" s="78" t="e">
        <f t="shared" ca="1" si="644"/>
        <v>#N/A</v>
      </c>
      <c r="CH374" s="79" t="e">
        <f t="shared" ca="1" si="645"/>
        <v>#N/A</v>
      </c>
      <c r="CI374" s="79" t="e">
        <f t="shared" ca="1" si="646"/>
        <v>#N/A</v>
      </c>
      <c r="CJ374" s="79" t="e">
        <f t="shared" ca="1" si="647"/>
        <v>#N/A</v>
      </c>
      <c r="CK374" s="79" t="e">
        <f t="shared" ca="1" si="648"/>
        <v>#N/A</v>
      </c>
      <c r="CL374" s="79" t="e">
        <f t="shared" ca="1" si="649"/>
        <v>#N/A</v>
      </c>
      <c r="CM374" s="79" t="e">
        <f t="shared" ca="1" si="650"/>
        <v>#N/A</v>
      </c>
      <c r="CN374" s="79" t="e">
        <f t="shared" ca="1" si="651"/>
        <v>#N/A</v>
      </c>
      <c r="CO374" s="79" t="e">
        <f t="shared" ca="1" si="652"/>
        <v>#N/A</v>
      </c>
      <c r="CP374" s="80" t="e">
        <f t="shared" ca="1" si="653"/>
        <v>#N/A</v>
      </c>
      <c r="CQ374" s="78" t="e">
        <f t="shared" ca="1" si="654"/>
        <v>#N/A</v>
      </c>
      <c r="DA374" s="81" t="e">
        <f t="shared" ca="1" si="695"/>
        <v>#N/A</v>
      </c>
      <c r="DB374" s="82" t="e">
        <f t="shared" ca="1" si="696"/>
        <v>#N/A</v>
      </c>
      <c r="DC374" s="83" t="e">
        <f t="shared" ca="1" si="697"/>
        <v>#N/A</v>
      </c>
      <c r="DD374" s="52" t="e">
        <f t="shared" ca="1" si="693"/>
        <v>#N/A</v>
      </c>
      <c r="DF374" s="52" t="e">
        <f t="shared" ca="1" si="694"/>
        <v>#N/A</v>
      </c>
      <c r="DG374" s="84" t="e">
        <f ca="1">VLOOKUP($BK$6,INDIRECT($BT411):$BP$861,2,FALSE)</f>
        <v>#N/A</v>
      </c>
      <c r="DH374" s="79" t="e">
        <f t="shared" ca="1" si="672"/>
        <v>#N/A</v>
      </c>
      <c r="DI374" s="78" t="e">
        <f t="shared" ca="1" si="673"/>
        <v>#N/A</v>
      </c>
      <c r="DJ374" s="78" t="e">
        <f t="shared" ca="1" si="674"/>
        <v>#N/A</v>
      </c>
      <c r="DK374" s="78" t="e">
        <f t="shared" ca="1" si="675"/>
        <v>#N/A</v>
      </c>
      <c r="DL374" s="78" t="e">
        <f t="shared" ca="1" si="676"/>
        <v>#N/A</v>
      </c>
      <c r="DM374" s="78" t="e">
        <f t="shared" ca="1" si="677"/>
        <v>#N/A</v>
      </c>
      <c r="DN374" s="78" t="e">
        <f t="shared" ca="1" si="678"/>
        <v>#N/A</v>
      </c>
      <c r="DO374" s="78" t="e">
        <f t="shared" ca="1" si="679"/>
        <v>#N/A</v>
      </c>
      <c r="DP374" s="78" t="e">
        <f t="shared" ca="1" si="680"/>
        <v>#N/A</v>
      </c>
      <c r="DQ374" s="78" t="e">
        <f t="shared" ca="1" si="681"/>
        <v>#N/A</v>
      </c>
      <c r="DR374" s="79" t="e">
        <f t="shared" ca="1" si="682"/>
        <v>#N/A</v>
      </c>
      <c r="DS374" s="79" t="e">
        <f t="shared" ca="1" si="683"/>
        <v>#N/A</v>
      </c>
      <c r="DT374" s="79" t="e">
        <f t="shared" ca="1" si="684"/>
        <v>#N/A</v>
      </c>
      <c r="DU374" s="79" t="e">
        <f t="shared" ca="1" si="685"/>
        <v>#N/A</v>
      </c>
      <c r="DV374" s="79" t="e">
        <f t="shared" ca="1" si="686"/>
        <v>#N/A</v>
      </c>
      <c r="DW374" s="79" t="e">
        <f t="shared" ca="1" si="687"/>
        <v>#N/A</v>
      </c>
      <c r="DX374" s="79" t="e">
        <f t="shared" ca="1" si="688"/>
        <v>#N/A</v>
      </c>
      <c r="DY374" s="79" t="e">
        <f t="shared" ca="1" si="689"/>
        <v>#N/A</v>
      </c>
      <c r="DZ374" s="80" t="e">
        <f t="shared" ca="1" si="690"/>
        <v>#N/A</v>
      </c>
      <c r="EA374" s="78" t="e">
        <f t="shared" ca="1" si="691"/>
        <v>#N/A</v>
      </c>
    </row>
    <row r="375" spans="1:131" ht="16.2" thickBot="1" x14ac:dyDescent="0.35">
      <c r="A375" s="289" t="str">
        <f t="shared" ca="1" si="661"/>
        <v/>
      </c>
      <c r="B375" s="315">
        <f t="shared" si="665"/>
        <v>367</v>
      </c>
      <c r="C375" s="316" t="s">
        <v>15</v>
      </c>
      <c r="D375" s="315" t="s">
        <v>3</v>
      </c>
      <c r="E375" s="315">
        <v>7</v>
      </c>
      <c r="F375" s="317">
        <v>2</v>
      </c>
      <c r="G375" s="317">
        <v>2</v>
      </c>
      <c r="H375" s="317">
        <v>1</v>
      </c>
      <c r="I375" s="317">
        <v>1</v>
      </c>
      <c r="J375" s="317">
        <v>3</v>
      </c>
      <c r="K375" s="317">
        <v>2</v>
      </c>
      <c r="L375" s="317">
        <v>1</v>
      </c>
      <c r="M375" s="317"/>
      <c r="N375" s="317">
        <f>SUM($F375:G375)</f>
        <v>4</v>
      </c>
      <c r="O375" s="317">
        <f>SUM($F375:H375)</f>
        <v>5</v>
      </c>
      <c r="P375" s="317">
        <f>SUM($F375:I375)</f>
        <v>6</v>
      </c>
      <c r="Q375" s="317">
        <f>SUM($F375:J375)</f>
        <v>9</v>
      </c>
      <c r="R375" s="317">
        <f>SUM($F375:K375)</f>
        <v>11</v>
      </c>
      <c r="S375" s="317">
        <f>SUM($F375:L375)</f>
        <v>12</v>
      </c>
      <c r="T375" s="317"/>
      <c r="U375" s="316"/>
      <c r="V375" s="315" t="str">
        <f t="shared" si="731"/>
        <v>F</v>
      </c>
      <c r="W375" s="315" t="str">
        <f t="shared" ca="1" si="732"/>
        <v>G</v>
      </c>
      <c r="X375" s="315" t="str">
        <f t="shared" ca="1" si="754"/>
        <v>A</v>
      </c>
      <c r="Y375" s="315" t="str">
        <f t="shared" ca="1" si="755"/>
        <v>Bb</v>
      </c>
      <c r="Z375" s="315" t="str">
        <f t="shared" ca="1" si="756"/>
        <v>B</v>
      </c>
      <c r="AA375" s="315" t="str">
        <f t="shared" ca="1" si="757"/>
        <v>D</v>
      </c>
      <c r="AB375" s="315" t="str">
        <f t="shared" ca="1" si="758"/>
        <v>E</v>
      </c>
      <c r="AC375" s="315"/>
      <c r="AD375" s="316">
        <f t="shared" si="739"/>
        <v>70</v>
      </c>
      <c r="AE375" s="316">
        <f t="shared" ca="1" si="662"/>
        <v>71</v>
      </c>
      <c r="AF375" s="316">
        <f t="shared" ca="1" si="663"/>
        <v>65</v>
      </c>
      <c r="AG375" s="316">
        <f t="shared" ca="1" si="724"/>
        <v>164</v>
      </c>
      <c r="AH375" s="316">
        <f t="shared" ca="1" si="725"/>
        <v>66</v>
      </c>
      <c r="AI375" s="316">
        <f t="shared" ca="1" si="726"/>
        <v>68</v>
      </c>
      <c r="AJ375" s="316">
        <f t="shared" ca="1" si="727"/>
        <v>69</v>
      </c>
      <c r="AK375" s="316"/>
      <c r="AL375" s="294" t="str">
        <f>_xlfn.CONCAT(V375," alt b")</f>
        <v>F alt b</v>
      </c>
      <c r="AM375" s="294" t="str">
        <f ca="1">_xlfn.CONCAT(W375," min")</f>
        <v>G min</v>
      </c>
      <c r="AN375" s="294" t="str">
        <f ca="1">_xlfn.CONCAT(X375," sus2")</f>
        <v>A sus2</v>
      </c>
      <c r="AO375" s="294" t="str">
        <f ca="1">_xlfn.CONCAT(Y375," maj")</f>
        <v>Bb maj</v>
      </c>
      <c r="AP375" s="301" t="str">
        <f ca="1">_xlfn.CONCAT("*",AB375," min")</f>
        <v>*E min</v>
      </c>
      <c r="AQ375" s="294" t="str">
        <f ca="1">_xlfn.CONCAT(AA375," min")</f>
        <v>D min</v>
      </c>
      <c r="AR375" s="294" t="str">
        <f ca="1">_xlfn.CONCAT(AB375," dim")</f>
        <v>E dim</v>
      </c>
      <c r="AS375" s="294"/>
      <c r="AT375" s="294" t="str">
        <f t="shared" ref="AT375:BE409" ca="1" si="760">IF(AT$9=$AD375,1,IF(AT$9=$AE375,1,IF(AT$9=$AF375,1,IF(AT$9=$AG375,1,IF(AT$9=$AH375,1,IF(AT$9=$AI375,1,IF(AT$9=$AJ375,1,"")))))))</f>
        <v/>
      </c>
      <c r="AU375" s="294" t="str">
        <f t="shared" ca="1" si="759"/>
        <v/>
      </c>
      <c r="AV375" s="294" t="str">
        <f t="shared" ca="1" si="759"/>
        <v/>
      </c>
      <c r="AW375" s="294" t="str">
        <f t="shared" ca="1" si="759"/>
        <v/>
      </c>
      <c r="AX375" s="294" t="str">
        <f t="shared" ca="1" si="759"/>
        <v/>
      </c>
      <c r="AY375" s="294">
        <f t="shared" si="759"/>
        <v>1</v>
      </c>
      <c r="AZ375" s="294" t="str">
        <f t="shared" ca="1" si="759"/>
        <v/>
      </c>
      <c r="BA375" s="294">
        <f t="shared" ca="1" si="759"/>
        <v>1</v>
      </c>
      <c r="BB375" s="294" t="str">
        <f t="shared" ca="1" si="759"/>
        <v/>
      </c>
      <c r="BC375" s="294" t="str">
        <f t="shared" ca="1" si="759"/>
        <v/>
      </c>
      <c r="BD375" s="294" t="str">
        <f t="shared" ca="1" si="759"/>
        <v/>
      </c>
      <c r="BE375" s="294" t="str">
        <f t="shared" ca="1" si="759"/>
        <v/>
      </c>
      <c r="BF375" s="289">
        <f t="shared" ca="1" si="740"/>
        <v>2</v>
      </c>
      <c r="BG375" s="302">
        <f t="shared" ca="1" si="741"/>
        <v>28.571428571428569</v>
      </c>
      <c r="BH375" s="289" t="str">
        <f t="shared" ca="1" si="742"/>
        <v/>
      </c>
      <c r="BI375" s="289" t="str">
        <f t="shared" ca="1" si="743"/>
        <v/>
      </c>
      <c r="BJ375" s="289" t="str">
        <f t="shared" ca="1" si="744"/>
        <v/>
      </c>
      <c r="BK375" s="289" t="str">
        <f t="shared" ca="1" si="745"/>
        <v/>
      </c>
      <c r="BL375" s="289" t="str">
        <f t="shared" ca="1" si="746"/>
        <v/>
      </c>
      <c r="BM375" s="289" t="str">
        <f t="shared" ca="1" si="747"/>
        <v/>
      </c>
      <c r="BN375" s="289" t="str">
        <f t="shared" ca="1" si="748"/>
        <v/>
      </c>
      <c r="BO375" s="289" t="str">
        <f t="shared" ca="1" si="749"/>
        <v/>
      </c>
      <c r="BP375" s="275"/>
      <c r="BQ375" s="83" t="e">
        <f t="shared" ca="1" si="704"/>
        <v>#N/A</v>
      </c>
      <c r="BR375" s="82" t="e">
        <f t="shared" ca="1" si="705"/>
        <v>#N/A</v>
      </c>
      <c r="BS375" s="83" t="e">
        <f t="shared" ca="1" si="706"/>
        <v>#N/A</v>
      </c>
      <c r="BT375" s="52" t="e">
        <f t="shared" ca="1" si="655"/>
        <v>#N/A</v>
      </c>
      <c r="BV375" s="52" t="e">
        <f t="shared" ca="1" si="656"/>
        <v>#N/A</v>
      </c>
      <c r="BW375" s="84" t="e">
        <f ca="1">VLOOKUP($BK$6,INDIRECT($BT375):$BP$861,2,FALSE)</f>
        <v>#N/A</v>
      </c>
      <c r="BX375" s="79" t="e">
        <f t="shared" ca="1" si="635"/>
        <v>#N/A</v>
      </c>
      <c r="BY375" s="78" t="e">
        <f t="shared" ca="1" si="636"/>
        <v>#N/A</v>
      </c>
      <c r="BZ375" s="78" t="e">
        <f t="shared" ca="1" si="637"/>
        <v>#N/A</v>
      </c>
      <c r="CA375" s="78" t="e">
        <f t="shared" ca="1" si="638"/>
        <v>#N/A</v>
      </c>
      <c r="CB375" s="78" t="e">
        <f t="shared" ca="1" si="639"/>
        <v>#N/A</v>
      </c>
      <c r="CC375" s="78" t="e">
        <f t="shared" ca="1" si="640"/>
        <v>#N/A</v>
      </c>
      <c r="CD375" s="78" t="e">
        <f t="shared" ca="1" si="641"/>
        <v>#N/A</v>
      </c>
      <c r="CE375" s="78" t="e">
        <f t="shared" ca="1" si="642"/>
        <v>#N/A</v>
      </c>
      <c r="CF375" s="78" t="e">
        <f t="shared" ca="1" si="643"/>
        <v>#N/A</v>
      </c>
      <c r="CG375" s="78" t="e">
        <f t="shared" ca="1" si="644"/>
        <v>#N/A</v>
      </c>
      <c r="CH375" s="79" t="e">
        <f t="shared" ca="1" si="645"/>
        <v>#N/A</v>
      </c>
      <c r="CI375" s="79" t="e">
        <f t="shared" ca="1" si="646"/>
        <v>#N/A</v>
      </c>
      <c r="CJ375" s="79" t="e">
        <f t="shared" ca="1" si="647"/>
        <v>#N/A</v>
      </c>
      <c r="CK375" s="79" t="e">
        <f t="shared" ca="1" si="648"/>
        <v>#N/A</v>
      </c>
      <c r="CL375" s="79" t="e">
        <f t="shared" ca="1" si="649"/>
        <v>#N/A</v>
      </c>
      <c r="CM375" s="79" t="e">
        <f t="shared" ca="1" si="650"/>
        <v>#N/A</v>
      </c>
      <c r="CN375" s="79" t="e">
        <f t="shared" ca="1" si="651"/>
        <v>#N/A</v>
      </c>
      <c r="CO375" s="79" t="e">
        <f t="shared" ca="1" si="652"/>
        <v>#N/A</v>
      </c>
      <c r="CP375" s="80" t="e">
        <f t="shared" ca="1" si="653"/>
        <v>#N/A</v>
      </c>
      <c r="CQ375" s="78" t="e">
        <f t="shared" ca="1" si="654"/>
        <v>#N/A</v>
      </c>
      <c r="DA375" s="81" t="e">
        <f t="shared" ca="1" si="695"/>
        <v>#N/A</v>
      </c>
      <c r="DB375" s="82" t="e">
        <f t="shared" ca="1" si="696"/>
        <v>#N/A</v>
      </c>
      <c r="DC375" s="83" t="e">
        <f t="shared" ca="1" si="697"/>
        <v>#N/A</v>
      </c>
      <c r="DD375" s="52" t="e">
        <f t="shared" ca="1" si="693"/>
        <v>#N/A</v>
      </c>
      <c r="DF375" s="52" t="e">
        <f t="shared" ca="1" si="694"/>
        <v>#N/A</v>
      </c>
      <c r="DG375" s="84" t="e">
        <f ca="1">VLOOKUP($BK$6,INDIRECT($BT412):$BP$861,2,FALSE)</f>
        <v>#N/A</v>
      </c>
      <c r="DH375" s="79" t="e">
        <f t="shared" ca="1" si="672"/>
        <v>#N/A</v>
      </c>
      <c r="DI375" s="78" t="e">
        <f t="shared" ca="1" si="673"/>
        <v>#N/A</v>
      </c>
      <c r="DJ375" s="78" t="e">
        <f t="shared" ca="1" si="674"/>
        <v>#N/A</v>
      </c>
      <c r="DK375" s="78" t="e">
        <f t="shared" ca="1" si="675"/>
        <v>#N/A</v>
      </c>
      <c r="DL375" s="78" t="e">
        <f t="shared" ca="1" si="676"/>
        <v>#N/A</v>
      </c>
      <c r="DM375" s="78" t="e">
        <f t="shared" ca="1" si="677"/>
        <v>#N/A</v>
      </c>
      <c r="DN375" s="78" t="e">
        <f t="shared" ca="1" si="678"/>
        <v>#N/A</v>
      </c>
      <c r="DO375" s="78" t="e">
        <f t="shared" ca="1" si="679"/>
        <v>#N/A</v>
      </c>
      <c r="DP375" s="78" t="e">
        <f t="shared" ca="1" si="680"/>
        <v>#N/A</v>
      </c>
      <c r="DQ375" s="78" t="e">
        <f t="shared" ca="1" si="681"/>
        <v>#N/A</v>
      </c>
      <c r="DR375" s="79" t="e">
        <f t="shared" ca="1" si="682"/>
        <v>#N/A</v>
      </c>
      <c r="DS375" s="79" t="e">
        <f t="shared" ca="1" si="683"/>
        <v>#N/A</v>
      </c>
      <c r="DT375" s="79" t="e">
        <f t="shared" ca="1" si="684"/>
        <v>#N/A</v>
      </c>
      <c r="DU375" s="79" t="e">
        <f t="shared" ca="1" si="685"/>
        <v>#N/A</v>
      </c>
      <c r="DV375" s="79" t="e">
        <f t="shared" ca="1" si="686"/>
        <v>#N/A</v>
      </c>
      <c r="DW375" s="79" t="e">
        <f t="shared" ca="1" si="687"/>
        <v>#N/A</v>
      </c>
      <c r="DX375" s="79" t="e">
        <f t="shared" ca="1" si="688"/>
        <v>#N/A</v>
      </c>
      <c r="DY375" s="79" t="e">
        <f t="shared" ca="1" si="689"/>
        <v>#N/A</v>
      </c>
      <c r="DZ375" s="80" t="e">
        <f t="shared" ca="1" si="690"/>
        <v>#N/A</v>
      </c>
      <c r="EA375" s="78" t="e">
        <f t="shared" ca="1" si="691"/>
        <v>#N/A</v>
      </c>
    </row>
    <row r="376" spans="1:131" ht="16.2" thickBot="1" x14ac:dyDescent="0.35">
      <c r="A376" s="289">
        <f t="shared" ca="1" si="661"/>
        <v>6</v>
      </c>
      <c r="B376" s="315">
        <f t="shared" si="665"/>
        <v>368</v>
      </c>
      <c r="C376" s="316" t="s">
        <v>16</v>
      </c>
      <c r="D376" s="315" t="s">
        <v>3</v>
      </c>
      <c r="E376" s="315">
        <v>7</v>
      </c>
      <c r="F376" s="317">
        <v>2</v>
      </c>
      <c r="G376" s="317">
        <v>1</v>
      </c>
      <c r="H376" s="317">
        <v>2</v>
      </c>
      <c r="I376" s="317">
        <v>2</v>
      </c>
      <c r="J376" s="317">
        <v>2</v>
      </c>
      <c r="K376" s="317">
        <v>1</v>
      </c>
      <c r="L376" s="317">
        <v>2</v>
      </c>
      <c r="M376" s="317"/>
      <c r="N376" s="317">
        <f>SUM($F376:G376)</f>
        <v>3</v>
      </c>
      <c r="O376" s="317">
        <f>SUM($F376:H376)</f>
        <v>5</v>
      </c>
      <c r="P376" s="317">
        <f>SUM($F376:I376)</f>
        <v>7</v>
      </c>
      <c r="Q376" s="317">
        <f>SUM($F376:J376)</f>
        <v>9</v>
      </c>
      <c r="R376" s="317">
        <f>SUM($F376:K376)</f>
        <v>10</v>
      </c>
      <c r="S376" s="317">
        <f>SUM($F376:L376)</f>
        <v>12</v>
      </c>
      <c r="T376" s="317"/>
      <c r="U376" s="316"/>
      <c r="V376" s="315" t="str">
        <f t="shared" si="731"/>
        <v>F</v>
      </c>
      <c r="W376" s="315" t="str">
        <f t="shared" ca="1" si="732"/>
        <v>G</v>
      </c>
      <c r="X376" s="315" t="str">
        <f t="shared" ca="1" si="754"/>
        <v>Ab</v>
      </c>
      <c r="Y376" s="315" t="str">
        <f t="shared" ca="1" si="755"/>
        <v>Bb</v>
      </c>
      <c r="Z376" s="315" t="str">
        <f t="shared" ca="1" si="756"/>
        <v>C</v>
      </c>
      <c r="AA376" s="315" t="str">
        <f t="shared" ca="1" si="757"/>
        <v>D</v>
      </c>
      <c r="AB376" s="315" t="str">
        <f t="shared" ca="1" si="758"/>
        <v>Eb</v>
      </c>
      <c r="AC376" s="315"/>
      <c r="AD376" s="316">
        <f t="shared" si="739"/>
        <v>70</v>
      </c>
      <c r="AE376" s="316">
        <f t="shared" ca="1" si="662"/>
        <v>71</v>
      </c>
      <c r="AF376" s="316">
        <f t="shared" ca="1" si="663"/>
        <v>163</v>
      </c>
      <c r="AG376" s="316">
        <f t="shared" ca="1" si="724"/>
        <v>164</v>
      </c>
      <c r="AH376" s="316">
        <f t="shared" ca="1" si="725"/>
        <v>67</v>
      </c>
      <c r="AI376" s="316">
        <f t="shared" ca="1" si="726"/>
        <v>68</v>
      </c>
      <c r="AJ376" s="316">
        <f t="shared" ca="1" si="727"/>
        <v>167</v>
      </c>
      <c r="AK376" s="316"/>
      <c r="AL376" s="294" t="str">
        <f>_xlfn.CONCAT(V376," min")</f>
        <v>F min</v>
      </c>
      <c r="AM376" s="294" t="str">
        <f ca="1">_xlfn.CONCAT(W376," min")</f>
        <v>G min</v>
      </c>
      <c r="AN376" s="294" t="str">
        <f ca="1">_xlfn.CONCAT(X376," maj")</f>
        <v>Ab maj</v>
      </c>
      <c r="AO376" s="294" t="str">
        <f ca="1">_xlfn.CONCAT(Y376," maj")</f>
        <v>Bb maj</v>
      </c>
      <c r="AP376" s="294" t="str">
        <f ca="1">_xlfn.CONCAT(Z376," min")</f>
        <v>C min</v>
      </c>
      <c r="AQ376" s="294" t="str">
        <f ca="1">_xlfn.CONCAT(AA376," dim")</f>
        <v>D dim</v>
      </c>
      <c r="AR376" s="294" t="str">
        <f ca="1">_xlfn.CONCAT(AB376," min")</f>
        <v>Eb min</v>
      </c>
      <c r="AS376" s="294"/>
      <c r="AT376" s="294" t="str">
        <f t="shared" ca="1" si="760"/>
        <v/>
      </c>
      <c r="AU376" s="294" t="str">
        <f t="shared" ca="1" si="759"/>
        <v/>
      </c>
      <c r="AV376" s="294" t="str">
        <f t="shared" ca="1" si="759"/>
        <v/>
      </c>
      <c r="AW376" s="294">
        <f t="shared" ca="1" si="759"/>
        <v>1</v>
      </c>
      <c r="AX376" s="294" t="str">
        <f t="shared" ca="1" si="759"/>
        <v/>
      </c>
      <c r="AY376" s="294">
        <f t="shared" si="759"/>
        <v>1</v>
      </c>
      <c r="AZ376" s="294" t="str">
        <f t="shared" ca="1" si="759"/>
        <v/>
      </c>
      <c r="BA376" s="294">
        <f t="shared" ca="1" si="759"/>
        <v>1</v>
      </c>
      <c r="BB376" s="294" t="str">
        <f t="shared" ca="1" si="759"/>
        <v/>
      </c>
      <c r="BC376" s="294" t="str">
        <f t="shared" ca="1" si="759"/>
        <v/>
      </c>
      <c r="BD376" s="294" t="str">
        <f t="shared" ca="1" si="759"/>
        <v/>
      </c>
      <c r="BE376" s="294" t="str">
        <f t="shared" ca="1" si="759"/>
        <v/>
      </c>
      <c r="BF376" s="289">
        <f t="shared" ca="1" si="740"/>
        <v>3</v>
      </c>
      <c r="BG376" s="302">
        <f t="shared" ca="1" si="741"/>
        <v>42.857142857142854</v>
      </c>
      <c r="BH376" s="289">
        <f t="shared" ca="1" si="742"/>
        <v>6</v>
      </c>
      <c r="BI376" s="289" t="str">
        <f t="shared" ca="1" si="743"/>
        <v/>
      </c>
      <c r="BJ376" s="289" t="str">
        <f t="shared" ca="1" si="744"/>
        <v/>
      </c>
      <c r="BK376" s="289" t="str">
        <f t="shared" ca="1" si="745"/>
        <v/>
      </c>
      <c r="BL376" s="289" t="str">
        <f t="shared" ca="1" si="746"/>
        <v/>
      </c>
      <c r="BM376" s="289" t="str">
        <f t="shared" ca="1" si="747"/>
        <v/>
      </c>
      <c r="BN376" s="289">
        <f t="shared" ca="1" si="748"/>
        <v>1</v>
      </c>
      <c r="BO376" s="289" t="str">
        <f t="shared" ca="1" si="749"/>
        <v/>
      </c>
      <c r="BP376" s="275"/>
      <c r="BQ376" s="83" t="e">
        <f t="shared" ca="1" si="704"/>
        <v>#N/A</v>
      </c>
      <c r="BR376" s="82" t="e">
        <f t="shared" ca="1" si="705"/>
        <v>#N/A</v>
      </c>
      <c r="BS376" s="83" t="e">
        <f t="shared" ca="1" si="706"/>
        <v>#N/A</v>
      </c>
      <c r="BT376" s="52" t="e">
        <f t="shared" ca="1" si="655"/>
        <v>#N/A</v>
      </c>
      <c r="BV376" s="52" t="e">
        <f t="shared" ca="1" si="656"/>
        <v>#N/A</v>
      </c>
      <c r="BW376" s="84" t="e">
        <f ca="1">VLOOKUP($BK$6,INDIRECT($BT376):$BP$861,2,FALSE)</f>
        <v>#N/A</v>
      </c>
      <c r="BX376" s="79" t="e">
        <f t="shared" ca="1" si="635"/>
        <v>#N/A</v>
      </c>
      <c r="BY376" s="78" t="e">
        <f t="shared" ca="1" si="636"/>
        <v>#N/A</v>
      </c>
      <c r="BZ376" s="78" t="e">
        <f t="shared" ca="1" si="637"/>
        <v>#N/A</v>
      </c>
      <c r="CA376" s="78" t="e">
        <f t="shared" ca="1" si="638"/>
        <v>#N/A</v>
      </c>
      <c r="CB376" s="78" t="e">
        <f t="shared" ca="1" si="639"/>
        <v>#N/A</v>
      </c>
      <c r="CC376" s="78" t="e">
        <f t="shared" ca="1" si="640"/>
        <v>#N/A</v>
      </c>
      <c r="CD376" s="78" t="e">
        <f t="shared" ca="1" si="641"/>
        <v>#N/A</v>
      </c>
      <c r="CE376" s="78" t="e">
        <f t="shared" ca="1" si="642"/>
        <v>#N/A</v>
      </c>
      <c r="CF376" s="78" t="e">
        <f t="shared" ca="1" si="643"/>
        <v>#N/A</v>
      </c>
      <c r="CG376" s="78" t="e">
        <f t="shared" ca="1" si="644"/>
        <v>#N/A</v>
      </c>
      <c r="CH376" s="79" t="e">
        <f t="shared" ca="1" si="645"/>
        <v>#N/A</v>
      </c>
      <c r="CI376" s="79" t="e">
        <f t="shared" ca="1" si="646"/>
        <v>#N/A</v>
      </c>
      <c r="CJ376" s="79" t="e">
        <f t="shared" ca="1" si="647"/>
        <v>#N/A</v>
      </c>
      <c r="CK376" s="79" t="e">
        <f t="shared" ca="1" si="648"/>
        <v>#N/A</v>
      </c>
      <c r="CL376" s="79" t="e">
        <f t="shared" ca="1" si="649"/>
        <v>#N/A</v>
      </c>
      <c r="CM376" s="79" t="e">
        <f t="shared" ca="1" si="650"/>
        <v>#N/A</v>
      </c>
      <c r="CN376" s="79" t="e">
        <f t="shared" ca="1" si="651"/>
        <v>#N/A</v>
      </c>
      <c r="CO376" s="79" t="e">
        <f t="shared" ca="1" si="652"/>
        <v>#N/A</v>
      </c>
      <c r="CP376" s="80" t="e">
        <f t="shared" ca="1" si="653"/>
        <v>#N/A</v>
      </c>
      <c r="CQ376" s="78" t="e">
        <f t="shared" ca="1" si="654"/>
        <v>#N/A</v>
      </c>
      <c r="DA376" s="81" t="e">
        <f t="shared" ca="1" si="695"/>
        <v>#N/A</v>
      </c>
      <c r="DB376" s="82" t="e">
        <f t="shared" ca="1" si="696"/>
        <v>#N/A</v>
      </c>
      <c r="DC376" s="83" t="e">
        <f t="shared" ca="1" si="697"/>
        <v>#N/A</v>
      </c>
      <c r="DD376" s="52" t="e">
        <f t="shared" ca="1" si="693"/>
        <v>#N/A</v>
      </c>
      <c r="DF376" s="52" t="e">
        <f t="shared" ca="1" si="694"/>
        <v>#N/A</v>
      </c>
      <c r="DG376" s="84" t="e">
        <f ca="1">VLOOKUP($BK$6,INDIRECT($BT413):$BP$861,2,FALSE)</f>
        <v>#N/A</v>
      </c>
      <c r="DH376" s="79" t="e">
        <f t="shared" ca="1" si="672"/>
        <v>#N/A</v>
      </c>
      <c r="DI376" s="78" t="e">
        <f t="shared" ca="1" si="673"/>
        <v>#N/A</v>
      </c>
      <c r="DJ376" s="78" t="e">
        <f t="shared" ca="1" si="674"/>
        <v>#N/A</v>
      </c>
      <c r="DK376" s="78" t="e">
        <f t="shared" ca="1" si="675"/>
        <v>#N/A</v>
      </c>
      <c r="DL376" s="78" t="e">
        <f t="shared" ca="1" si="676"/>
        <v>#N/A</v>
      </c>
      <c r="DM376" s="78" t="e">
        <f t="shared" ca="1" si="677"/>
        <v>#N/A</v>
      </c>
      <c r="DN376" s="78" t="e">
        <f t="shared" ca="1" si="678"/>
        <v>#N/A</v>
      </c>
      <c r="DO376" s="78" t="e">
        <f t="shared" ca="1" si="679"/>
        <v>#N/A</v>
      </c>
      <c r="DP376" s="78" t="e">
        <f t="shared" ca="1" si="680"/>
        <v>#N/A</v>
      </c>
      <c r="DQ376" s="78" t="e">
        <f t="shared" ca="1" si="681"/>
        <v>#N/A</v>
      </c>
      <c r="DR376" s="79" t="e">
        <f t="shared" ca="1" si="682"/>
        <v>#N/A</v>
      </c>
      <c r="DS376" s="79" t="e">
        <f t="shared" ca="1" si="683"/>
        <v>#N/A</v>
      </c>
      <c r="DT376" s="79" t="e">
        <f t="shared" ca="1" si="684"/>
        <v>#N/A</v>
      </c>
      <c r="DU376" s="79" t="e">
        <f t="shared" ca="1" si="685"/>
        <v>#N/A</v>
      </c>
      <c r="DV376" s="79" t="e">
        <f t="shared" ca="1" si="686"/>
        <v>#N/A</v>
      </c>
      <c r="DW376" s="79" t="e">
        <f t="shared" ca="1" si="687"/>
        <v>#N/A</v>
      </c>
      <c r="DX376" s="79" t="e">
        <f t="shared" ca="1" si="688"/>
        <v>#N/A</v>
      </c>
      <c r="DY376" s="79" t="e">
        <f t="shared" ca="1" si="689"/>
        <v>#N/A</v>
      </c>
      <c r="DZ376" s="80" t="e">
        <f t="shared" ca="1" si="690"/>
        <v>#N/A</v>
      </c>
      <c r="EA376" s="78" t="e">
        <f t="shared" ca="1" si="691"/>
        <v>#N/A</v>
      </c>
    </row>
    <row r="377" spans="1:131" ht="16.2" thickBot="1" x14ac:dyDescent="0.35">
      <c r="A377" s="289" t="str">
        <f t="shared" ca="1" si="661"/>
        <v/>
      </c>
      <c r="B377" s="315">
        <f t="shared" si="665"/>
        <v>369</v>
      </c>
      <c r="C377" s="316" t="s">
        <v>17</v>
      </c>
      <c r="D377" s="315" t="s">
        <v>3</v>
      </c>
      <c r="E377" s="315">
        <v>7</v>
      </c>
      <c r="F377" s="317">
        <v>1</v>
      </c>
      <c r="G377" s="317">
        <v>2</v>
      </c>
      <c r="H377" s="317">
        <v>2</v>
      </c>
      <c r="I377" s="317">
        <v>2</v>
      </c>
      <c r="J377" s="317">
        <v>2</v>
      </c>
      <c r="K377" s="317">
        <v>1</v>
      </c>
      <c r="L377" s="317">
        <v>2</v>
      </c>
      <c r="M377" s="317"/>
      <c r="N377" s="317">
        <f>SUM($F377:G377)</f>
        <v>3</v>
      </c>
      <c r="O377" s="317">
        <f>SUM($F377:H377)</f>
        <v>5</v>
      </c>
      <c r="P377" s="317">
        <f>SUM($F377:I377)</f>
        <v>7</v>
      </c>
      <c r="Q377" s="317">
        <f>SUM($F377:J377)</f>
        <v>9</v>
      </c>
      <c r="R377" s="317">
        <f>SUM($F377:K377)</f>
        <v>10</v>
      </c>
      <c r="S377" s="317">
        <f>SUM($F377:L377)</f>
        <v>12</v>
      </c>
      <c r="T377" s="317"/>
      <c r="U377" s="316"/>
      <c r="V377" s="315" t="str">
        <f t="shared" si="731"/>
        <v>F</v>
      </c>
      <c r="W377" s="315" t="str">
        <f t="shared" ca="1" si="732"/>
        <v>Gb</v>
      </c>
      <c r="X377" s="315" t="str">
        <f t="shared" ca="1" si="754"/>
        <v>Ab</v>
      </c>
      <c r="Y377" s="315" t="str">
        <f t="shared" ca="1" si="755"/>
        <v>Bb</v>
      </c>
      <c r="Z377" s="315" t="str">
        <f t="shared" ca="1" si="756"/>
        <v>C</v>
      </c>
      <c r="AA377" s="315" t="str">
        <f t="shared" ca="1" si="757"/>
        <v>D</v>
      </c>
      <c r="AB377" s="315" t="str">
        <f t="shared" ca="1" si="758"/>
        <v>Eb</v>
      </c>
      <c r="AC377" s="315"/>
      <c r="AD377" s="316">
        <f t="shared" si="739"/>
        <v>70</v>
      </c>
      <c r="AE377" s="316">
        <f t="shared" ca="1" si="662"/>
        <v>169</v>
      </c>
      <c r="AF377" s="316">
        <f t="shared" ca="1" si="663"/>
        <v>163</v>
      </c>
      <c r="AG377" s="316">
        <f t="shared" ca="1" si="724"/>
        <v>164</v>
      </c>
      <c r="AH377" s="316">
        <f t="shared" ca="1" si="725"/>
        <v>67</v>
      </c>
      <c r="AI377" s="316">
        <f t="shared" ca="1" si="726"/>
        <v>68</v>
      </c>
      <c r="AJ377" s="316">
        <f t="shared" ca="1" si="727"/>
        <v>167</v>
      </c>
      <c r="AK377" s="316"/>
      <c r="AL377" s="294" t="str">
        <f>_xlfn.CONCAT(V377," min")</f>
        <v>F min</v>
      </c>
      <c r="AM377" s="294" t="str">
        <f ca="1">_xlfn.CONCAT(W377," aug")</f>
        <v>Gb aug</v>
      </c>
      <c r="AN377" s="294" t="str">
        <f ca="1">_xlfn.CONCAT(X377," maj")</f>
        <v>Ab maj</v>
      </c>
      <c r="AO377" s="294" t="str">
        <f ca="1">_xlfn.CONCAT(Y377," maj")</f>
        <v>Bb maj</v>
      </c>
      <c r="AP377" s="294" t="str">
        <f ca="1">_xlfn.CONCAT(Z377," dim")</f>
        <v>C dim</v>
      </c>
      <c r="AQ377" s="294" t="str">
        <f ca="1">_xlfn.CONCAT(AA377," dim")</f>
        <v>D dim</v>
      </c>
      <c r="AR377" s="294" t="str">
        <f ca="1">_xlfn.CONCAT(AB377," min")</f>
        <v>Eb min</v>
      </c>
      <c r="AS377" s="294"/>
      <c r="AT377" s="294" t="str">
        <f t="shared" ca="1" si="760"/>
        <v/>
      </c>
      <c r="AU377" s="294" t="str">
        <f t="shared" ca="1" si="759"/>
        <v/>
      </c>
      <c r="AV377" s="294" t="str">
        <f t="shared" ca="1" si="759"/>
        <v/>
      </c>
      <c r="AW377" s="294">
        <f t="shared" ca="1" si="759"/>
        <v>1</v>
      </c>
      <c r="AX377" s="294" t="str">
        <f t="shared" ca="1" si="759"/>
        <v/>
      </c>
      <c r="AY377" s="294">
        <f t="shared" si="759"/>
        <v>1</v>
      </c>
      <c r="AZ377" s="294" t="str">
        <f t="shared" ca="1" si="759"/>
        <v/>
      </c>
      <c r="BA377" s="294" t="str">
        <f t="shared" ca="1" si="759"/>
        <v/>
      </c>
      <c r="BB377" s="294" t="str">
        <f t="shared" ca="1" si="759"/>
        <v/>
      </c>
      <c r="BC377" s="294" t="str">
        <f t="shared" ca="1" si="759"/>
        <v/>
      </c>
      <c r="BD377" s="294" t="str">
        <f t="shared" ca="1" si="759"/>
        <v/>
      </c>
      <c r="BE377" s="294" t="str">
        <f t="shared" ca="1" si="759"/>
        <v/>
      </c>
      <c r="BF377" s="289">
        <f t="shared" ca="1" si="740"/>
        <v>2</v>
      </c>
      <c r="BG377" s="302">
        <f t="shared" ca="1" si="741"/>
        <v>28.571428571428569</v>
      </c>
      <c r="BH377" s="289" t="str">
        <f t="shared" ca="1" si="742"/>
        <v/>
      </c>
      <c r="BI377" s="289" t="str">
        <f t="shared" ca="1" si="743"/>
        <v/>
      </c>
      <c r="BJ377" s="289" t="str">
        <f t="shared" ca="1" si="744"/>
        <v/>
      </c>
      <c r="BK377" s="289" t="str">
        <f t="shared" ca="1" si="745"/>
        <v/>
      </c>
      <c r="BL377" s="289" t="str">
        <f t="shared" ca="1" si="746"/>
        <v/>
      </c>
      <c r="BM377" s="289" t="str">
        <f t="shared" ca="1" si="747"/>
        <v/>
      </c>
      <c r="BN377" s="289" t="str">
        <f t="shared" ca="1" si="748"/>
        <v/>
      </c>
      <c r="BO377" s="289" t="str">
        <f t="shared" ca="1" si="749"/>
        <v/>
      </c>
      <c r="BP377" s="275"/>
      <c r="BQ377" s="83" t="e">
        <f t="shared" ca="1" si="704"/>
        <v>#N/A</v>
      </c>
      <c r="BR377" s="82" t="e">
        <f t="shared" ca="1" si="705"/>
        <v>#N/A</v>
      </c>
      <c r="BS377" s="83" t="e">
        <f t="shared" ca="1" si="706"/>
        <v>#N/A</v>
      </c>
      <c r="BT377" s="52" t="e">
        <f t="shared" ca="1" si="655"/>
        <v>#N/A</v>
      </c>
      <c r="BV377" s="52" t="e">
        <f t="shared" ca="1" si="656"/>
        <v>#N/A</v>
      </c>
      <c r="BW377" s="84" t="e">
        <f ca="1">VLOOKUP($BK$6,INDIRECT($BT377):$BP$861,2,FALSE)</f>
        <v>#N/A</v>
      </c>
      <c r="BX377" s="79" t="e">
        <f t="shared" ca="1" si="635"/>
        <v>#N/A</v>
      </c>
      <c r="BY377" s="78" t="e">
        <f t="shared" ca="1" si="636"/>
        <v>#N/A</v>
      </c>
      <c r="BZ377" s="78" t="e">
        <f t="shared" ca="1" si="637"/>
        <v>#N/A</v>
      </c>
      <c r="CA377" s="78" t="e">
        <f t="shared" ca="1" si="638"/>
        <v>#N/A</v>
      </c>
      <c r="CB377" s="78" t="e">
        <f t="shared" ca="1" si="639"/>
        <v>#N/A</v>
      </c>
      <c r="CC377" s="78" t="e">
        <f t="shared" ca="1" si="640"/>
        <v>#N/A</v>
      </c>
      <c r="CD377" s="78" t="e">
        <f t="shared" ca="1" si="641"/>
        <v>#N/A</v>
      </c>
      <c r="CE377" s="78" t="e">
        <f t="shared" ca="1" si="642"/>
        <v>#N/A</v>
      </c>
      <c r="CF377" s="78" t="e">
        <f t="shared" ca="1" si="643"/>
        <v>#N/A</v>
      </c>
      <c r="CG377" s="78" t="e">
        <f t="shared" ca="1" si="644"/>
        <v>#N/A</v>
      </c>
      <c r="CH377" s="79" t="e">
        <f t="shared" ca="1" si="645"/>
        <v>#N/A</v>
      </c>
      <c r="CI377" s="79" t="e">
        <f t="shared" ca="1" si="646"/>
        <v>#N/A</v>
      </c>
      <c r="CJ377" s="79" t="e">
        <f t="shared" ca="1" si="647"/>
        <v>#N/A</v>
      </c>
      <c r="CK377" s="79" t="e">
        <f t="shared" ca="1" si="648"/>
        <v>#N/A</v>
      </c>
      <c r="CL377" s="79" t="e">
        <f t="shared" ca="1" si="649"/>
        <v>#N/A</v>
      </c>
      <c r="CM377" s="79" t="e">
        <f t="shared" ca="1" si="650"/>
        <v>#N/A</v>
      </c>
      <c r="CN377" s="79" t="e">
        <f t="shared" ca="1" si="651"/>
        <v>#N/A</v>
      </c>
      <c r="CO377" s="79" t="e">
        <f t="shared" ca="1" si="652"/>
        <v>#N/A</v>
      </c>
      <c r="CP377" s="80" t="e">
        <f t="shared" ca="1" si="653"/>
        <v>#N/A</v>
      </c>
      <c r="CQ377" s="78" t="e">
        <f t="shared" ca="1" si="654"/>
        <v>#N/A</v>
      </c>
      <c r="DA377" s="81" t="e">
        <f t="shared" ca="1" si="695"/>
        <v>#N/A</v>
      </c>
      <c r="DB377" s="82" t="e">
        <f t="shared" ca="1" si="696"/>
        <v>#N/A</v>
      </c>
      <c r="DC377" s="83" t="e">
        <f t="shared" ca="1" si="697"/>
        <v>#N/A</v>
      </c>
      <c r="DD377" s="52" t="e">
        <f t="shared" ca="1" si="693"/>
        <v>#N/A</v>
      </c>
      <c r="DF377" s="52" t="e">
        <f t="shared" ca="1" si="694"/>
        <v>#N/A</v>
      </c>
      <c r="DG377" s="84" t="e">
        <f ca="1">VLOOKUP($BK$6,INDIRECT($BT414):$BP$861,2,FALSE)</f>
        <v>#N/A</v>
      </c>
      <c r="DH377" s="79" t="e">
        <f t="shared" ca="1" si="672"/>
        <v>#N/A</v>
      </c>
      <c r="DI377" s="78" t="e">
        <f t="shared" ca="1" si="673"/>
        <v>#N/A</v>
      </c>
      <c r="DJ377" s="78" t="e">
        <f t="shared" ca="1" si="674"/>
        <v>#N/A</v>
      </c>
      <c r="DK377" s="78" t="e">
        <f t="shared" ca="1" si="675"/>
        <v>#N/A</v>
      </c>
      <c r="DL377" s="78" t="e">
        <f t="shared" ca="1" si="676"/>
        <v>#N/A</v>
      </c>
      <c r="DM377" s="78" t="e">
        <f t="shared" ca="1" si="677"/>
        <v>#N/A</v>
      </c>
      <c r="DN377" s="78" t="e">
        <f t="shared" ca="1" si="678"/>
        <v>#N/A</v>
      </c>
      <c r="DO377" s="78" t="e">
        <f t="shared" ca="1" si="679"/>
        <v>#N/A</v>
      </c>
      <c r="DP377" s="78" t="e">
        <f t="shared" ca="1" si="680"/>
        <v>#N/A</v>
      </c>
      <c r="DQ377" s="78" t="e">
        <f t="shared" ca="1" si="681"/>
        <v>#N/A</v>
      </c>
      <c r="DR377" s="79" t="e">
        <f t="shared" ca="1" si="682"/>
        <v>#N/A</v>
      </c>
      <c r="DS377" s="79" t="e">
        <f t="shared" ca="1" si="683"/>
        <v>#N/A</v>
      </c>
      <c r="DT377" s="79" t="e">
        <f t="shared" ca="1" si="684"/>
        <v>#N/A</v>
      </c>
      <c r="DU377" s="79" t="e">
        <f t="shared" ca="1" si="685"/>
        <v>#N/A</v>
      </c>
      <c r="DV377" s="79" t="e">
        <f t="shared" ca="1" si="686"/>
        <v>#N/A</v>
      </c>
      <c r="DW377" s="79" t="e">
        <f t="shared" ca="1" si="687"/>
        <v>#N/A</v>
      </c>
      <c r="DX377" s="79" t="e">
        <f t="shared" ca="1" si="688"/>
        <v>#N/A</v>
      </c>
      <c r="DY377" s="79" t="e">
        <f t="shared" ca="1" si="689"/>
        <v>#N/A</v>
      </c>
      <c r="DZ377" s="80" t="e">
        <f t="shared" ca="1" si="690"/>
        <v>#N/A</v>
      </c>
      <c r="EA377" s="78" t="e">
        <f t="shared" ca="1" si="691"/>
        <v>#N/A</v>
      </c>
    </row>
    <row r="378" spans="1:131" ht="16.2" thickBot="1" x14ac:dyDescent="0.35">
      <c r="A378" s="289">
        <f t="shared" ca="1" si="661"/>
        <v>6</v>
      </c>
      <c r="B378" s="315">
        <f t="shared" si="665"/>
        <v>370</v>
      </c>
      <c r="C378" s="316" t="s">
        <v>18</v>
      </c>
      <c r="D378" s="315" t="s">
        <v>3</v>
      </c>
      <c r="E378" s="315">
        <v>7</v>
      </c>
      <c r="F378" s="317">
        <v>2</v>
      </c>
      <c r="G378" s="317">
        <v>1</v>
      </c>
      <c r="H378" s="317">
        <v>3</v>
      </c>
      <c r="I378" s="317">
        <v>1</v>
      </c>
      <c r="J378" s="317">
        <v>2</v>
      </c>
      <c r="K378" s="317">
        <v>1</v>
      </c>
      <c r="L378" s="317">
        <v>2</v>
      </c>
      <c r="M378" s="317"/>
      <c r="N378" s="317">
        <f>SUM($F378:G378)</f>
        <v>3</v>
      </c>
      <c r="O378" s="317">
        <f>SUM($F378:H378)</f>
        <v>6</v>
      </c>
      <c r="P378" s="317">
        <f>SUM($F378:I378)</f>
        <v>7</v>
      </c>
      <c r="Q378" s="317">
        <f>SUM($F378:J378)</f>
        <v>9</v>
      </c>
      <c r="R378" s="317">
        <f>SUM($F378:K378)</f>
        <v>10</v>
      </c>
      <c r="S378" s="317">
        <f>SUM($F378:L378)</f>
        <v>12</v>
      </c>
      <c r="T378" s="317"/>
      <c r="U378" s="316"/>
      <c r="V378" s="315" t="str">
        <f t="shared" si="731"/>
        <v>F</v>
      </c>
      <c r="W378" s="315" t="str">
        <f t="shared" ca="1" si="732"/>
        <v>G</v>
      </c>
      <c r="X378" s="315" t="str">
        <f t="shared" ca="1" si="754"/>
        <v>Ab</v>
      </c>
      <c r="Y378" s="315" t="str">
        <f t="shared" ca="1" si="755"/>
        <v>B</v>
      </c>
      <c r="Z378" s="315" t="str">
        <f t="shared" ca="1" si="756"/>
        <v>C</v>
      </c>
      <c r="AA378" s="315" t="str">
        <f t="shared" ca="1" si="757"/>
        <v>D</v>
      </c>
      <c r="AB378" s="315" t="str">
        <f t="shared" ca="1" si="758"/>
        <v>Eb</v>
      </c>
      <c r="AC378" s="315"/>
      <c r="AD378" s="316">
        <f t="shared" si="739"/>
        <v>70</v>
      </c>
      <c r="AE378" s="316">
        <f t="shared" ca="1" si="662"/>
        <v>71</v>
      </c>
      <c r="AF378" s="316">
        <f t="shared" ca="1" si="663"/>
        <v>163</v>
      </c>
      <c r="AG378" s="316">
        <f t="shared" ca="1" si="724"/>
        <v>66</v>
      </c>
      <c r="AH378" s="316">
        <f t="shared" ca="1" si="725"/>
        <v>67</v>
      </c>
      <c r="AI378" s="316">
        <f t="shared" ca="1" si="726"/>
        <v>68</v>
      </c>
      <c r="AJ378" s="316">
        <f t="shared" ca="1" si="727"/>
        <v>167</v>
      </c>
      <c r="AK378" s="316"/>
      <c r="AL378" s="294" t="str">
        <f>_xlfn.CONCAT(V378," min")</f>
        <v>F min</v>
      </c>
      <c r="AM378" s="294" t="str">
        <f ca="1">_xlfn.CONCAT(W378," maj")</f>
        <v>G maj</v>
      </c>
      <c r="AN378" s="294" t="str">
        <f ca="1">_xlfn.CONCAT(X378," maj")</f>
        <v>Ab maj</v>
      </c>
      <c r="AO378" s="294" t="str">
        <f ca="1">_xlfn.CONCAT(Y378," dim")</f>
        <v>B dim</v>
      </c>
      <c r="AP378" s="294" t="str">
        <f ca="1">_xlfn.CONCAT(Z378," min")</f>
        <v>C min</v>
      </c>
      <c r="AQ378" s="294" t="str">
        <f ca="1">_xlfn.CONCAT(AA378," dim")</f>
        <v>D dim</v>
      </c>
      <c r="AR378" s="294" t="str">
        <f ca="1">_xlfn.CONCAT(AB378," aug")</f>
        <v>Eb aug</v>
      </c>
      <c r="AS378" s="294"/>
      <c r="AT378" s="294" t="str">
        <f t="shared" ca="1" si="760"/>
        <v/>
      </c>
      <c r="AU378" s="294" t="str">
        <f t="shared" ca="1" si="759"/>
        <v/>
      </c>
      <c r="AV378" s="294" t="str">
        <f t="shared" ca="1" si="759"/>
        <v/>
      </c>
      <c r="AW378" s="294">
        <f t="shared" ca="1" si="759"/>
        <v>1</v>
      </c>
      <c r="AX378" s="294" t="str">
        <f t="shared" ca="1" si="759"/>
        <v/>
      </c>
      <c r="AY378" s="294">
        <f t="shared" si="759"/>
        <v>1</v>
      </c>
      <c r="AZ378" s="294" t="str">
        <f t="shared" ca="1" si="759"/>
        <v/>
      </c>
      <c r="BA378" s="294">
        <f t="shared" ca="1" si="759"/>
        <v>1</v>
      </c>
      <c r="BB378" s="294" t="str">
        <f t="shared" ca="1" si="759"/>
        <v/>
      </c>
      <c r="BC378" s="294" t="str">
        <f t="shared" ca="1" si="759"/>
        <v/>
      </c>
      <c r="BD378" s="294" t="str">
        <f t="shared" ca="1" si="759"/>
        <v/>
      </c>
      <c r="BE378" s="294" t="str">
        <f t="shared" ca="1" si="759"/>
        <v/>
      </c>
      <c r="BF378" s="289">
        <f t="shared" ca="1" si="740"/>
        <v>3</v>
      </c>
      <c r="BG378" s="302">
        <f t="shared" ca="1" si="741"/>
        <v>42.857142857142854</v>
      </c>
      <c r="BH378" s="289">
        <f t="shared" ca="1" si="742"/>
        <v>6</v>
      </c>
      <c r="BI378" s="289" t="str">
        <f t="shared" ca="1" si="743"/>
        <v/>
      </c>
      <c r="BJ378" s="289" t="str">
        <f t="shared" ca="1" si="744"/>
        <v/>
      </c>
      <c r="BK378" s="289" t="str">
        <f t="shared" ca="1" si="745"/>
        <v/>
      </c>
      <c r="BL378" s="289" t="str">
        <f t="shared" ca="1" si="746"/>
        <v/>
      </c>
      <c r="BM378" s="289" t="str">
        <f t="shared" ca="1" si="747"/>
        <v/>
      </c>
      <c r="BN378" s="289">
        <f t="shared" ca="1" si="748"/>
        <v>1</v>
      </c>
      <c r="BO378" s="289" t="str">
        <f t="shared" ca="1" si="749"/>
        <v/>
      </c>
      <c r="BP378" s="275"/>
      <c r="BQ378" s="83" t="e">
        <f t="shared" ca="1" si="704"/>
        <v>#N/A</v>
      </c>
      <c r="BR378" s="82" t="e">
        <f t="shared" ca="1" si="705"/>
        <v>#N/A</v>
      </c>
      <c r="BS378" s="83" t="e">
        <f t="shared" ca="1" si="706"/>
        <v>#N/A</v>
      </c>
      <c r="BT378" s="52" t="e">
        <f t="shared" ca="1" si="655"/>
        <v>#N/A</v>
      </c>
      <c r="BV378" s="52" t="e">
        <f t="shared" ca="1" si="656"/>
        <v>#N/A</v>
      </c>
      <c r="BW378" s="84" t="e">
        <f ca="1">VLOOKUP($BK$6,INDIRECT($BT378):$BP$861,2,FALSE)</f>
        <v>#N/A</v>
      </c>
      <c r="BX378" s="79" t="e">
        <f t="shared" ca="1" si="635"/>
        <v>#N/A</v>
      </c>
      <c r="BY378" s="78" t="e">
        <f t="shared" ca="1" si="636"/>
        <v>#N/A</v>
      </c>
      <c r="BZ378" s="78" t="e">
        <f t="shared" ca="1" si="637"/>
        <v>#N/A</v>
      </c>
      <c r="CA378" s="78" t="e">
        <f t="shared" ca="1" si="638"/>
        <v>#N/A</v>
      </c>
      <c r="CB378" s="78" t="e">
        <f t="shared" ca="1" si="639"/>
        <v>#N/A</v>
      </c>
      <c r="CC378" s="78" t="e">
        <f t="shared" ca="1" si="640"/>
        <v>#N/A</v>
      </c>
      <c r="CD378" s="78" t="e">
        <f t="shared" ca="1" si="641"/>
        <v>#N/A</v>
      </c>
      <c r="CE378" s="78" t="e">
        <f t="shared" ca="1" si="642"/>
        <v>#N/A</v>
      </c>
      <c r="CF378" s="78" t="e">
        <f t="shared" ca="1" si="643"/>
        <v>#N/A</v>
      </c>
      <c r="CG378" s="78" t="e">
        <f t="shared" ca="1" si="644"/>
        <v>#N/A</v>
      </c>
      <c r="CH378" s="79" t="e">
        <f t="shared" ca="1" si="645"/>
        <v>#N/A</v>
      </c>
      <c r="CI378" s="79" t="e">
        <f t="shared" ca="1" si="646"/>
        <v>#N/A</v>
      </c>
      <c r="CJ378" s="79" t="e">
        <f t="shared" ca="1" si="647"/>
        <v>#N/A</v>
      </c>
      <c r="CK378" s="79" t="e">
        <f t="shared" ca="1" si="648"/>
        <v>#N/A</v>
      </c>
      <c r="CL378" s="79" t="e">
        <f t="shared" ca="1" si="649"/>
        <v>#N/A</v>
      </c>
      <c r="CM378" s="79" t="e">
        <f t="shared" ca="1" si="650"/>
        <v>#N/A</v>
      </c>
      <c r="CN378" s="79" t="e">
        <f t="shared" ca="1" si="651"/>
        <v>#N/A</v>
      </c>
      <c r="CO378" s="79" t="e">
        <f t="shared" ca="1" si="652"/>
        <v>#N/A</v>
      </c>
      <c r="CP378" s="80" t="e">
        <f t="shared" ca="1" si="653"/>
        <v>#N/A</v>
      </c>
      <c r="CQ378" s="78" t="e">
        <f t="shared" ca="1" si="654"/>
        <v>#N/A</v>
      </c>
      <c r="DA378" s="81" t="e">
        <f t="shared" ca="1" si="695"/>
        <v>#N/A</v>
      </c>
      <c r="DB378" s="82" t="e">
        <f t="shared" ca="1" si="696"/>
        <v>#N/A</v>
      </c>
      <c r="DC378" s="83" t="e">
        <f t="shared" ca="1" si="697"/>
        <v>#N/A</v>
      </c>
      <c r="DD378" s="52" t="e">
        <f t="shared" ca="1" si="693"/>
        <v>#N/A</v>
      </c>
      <c r="DF378" s="52" t="e">
        <f t="shared" ca="1" si="694"/>
        <v>#N/A</v>
      </c>
      <c r="DG378" s="84" t="e">
        <f ca="1">VLOOKUP($BK$6,INDIRECT($BT415):$BP$861,2,FALSE)</f>
        <v>#N/A</v>
      </c>
      <c r="DH378" s="79" t="e">
        <f t="shared" ca="1" si="672"/>
        <v>#N/A</v>
      </c>
      <c r="DI378" s="78" t="e">
        <f t="shared" ca="1" si="673"/>
        <v>#N/A</v>
      </c>
      <c r="DJ378" s="78" t="e">
        <f t="shared" ca="1" si="674"/>
        <v>#N/A</v>
      </c>
      <c r="DK378" s="78" t="e">
        <f t="shared" ca="1" si="675"/>
        <v>#N/A</v>
      </c>
      <c r="DL378" s="78" t="e">
        <f t="shared" ca="1" si="676"/>
        <v>#N/A</v>
      </c>
      <c r="DM378" s="78" t="e">
        <f t="shared" ca="1" si="677"/>
        <v>#N/A</v>
      </c>
      <c r="DN378" s="78" t="e">
        <f t="shared" ca="1" si="678"/>
        <v>#N/A</v>
      </c>
      <c r="DO378" s="78" t="e">
        <f t="shared" ca="1" si="679"/>
        <v>#N/A</v>
      </c>
      <c r="DP378" s="78" t="e">
        <f t="shared" ca="1" si="680"/>
        <v>#N/A</v>
      </c>
      <c r="DQ378" s="78" t="e">
        <f t="shared" ca="1" si="681"/>
        <v>#N/A</v>
      </c>
      <c r="DR378" s="79" t="e">
        <f t="shared" ca="1" si="682"/>
        <v>#N/A</v>
      </c>
      <c r="DS378" s="79" t="e">
        <f t="shared" ca="1" si="683"/>
        <v>#N/A</v>
      </c>
      <c r="DT378" s="79" t="e">
        <f t="shared" ca="1" si="684"/>
        <v>#N/A</v>
      </c>
      <c r="DU378" s="79" t="e">
        <f t="shared" ca="1" si="685"/>
        <v>#N/A</v>
      </c>
      <c r="DV378" s="79" t="e">
        <f t="shared" ca="1" si="686"/>
        <v>#N/A</v>
      </c>
      <c r="DW378" s="79" t="e">
        <f t="shared" ca="1" si="687"/>
        <v>#N/A</v>
      </c>
      <c r="DX378" s="79" t="e">
        <f t="shared" ca="1" si="688"/>
        <v>#N/A</v>
      </c>
      <c r="DY378" s="79" t="e">
        <f t="shared" ca="1" si="689"/>
        <v>#N/A</v>
      </c>
      <c r="DZ378" s="80" t="e">
        <f t="shared" ca="1" si="690"/>
        <v>#N/A</v>
      </c>
      <c r="EA378" s="78" t="e">
        <f t="shared" ca="1" si="691"/>
        <v>#N/A</v>
      </c>
    </row>
    <row r="379" spans="1:131" ht="16.2" thickBot="1" x14ac:dyDescent="0.35">
      <c r="A379" s="289">
        <f t="shared" ca="1" si="661"/>
        <v>6</v>
      </c>
      <c r="B379" s="315">
        <f t="shared" si="665"/>
        <v>371</v>
      </c>
      <c r="C379" s="316" t="s">
        <v>19</v>
      </c>
      <c r="D379" s="315" t="s">
        <v>3</v>
      </c>
      <c r="E379" s="315">
        <v>7</v>
      </c>
      <c r="F379" s="317">
        <v>2</v>
      </c>
      <c r="G379" s="317">
        <v>1</v>
      </c>
      <c r="H379" s="317">
        <v>2</v>
      </c>
      <c r="I379" s="317">
        <v>1</v>
      </c>
      <c r="J379" s="317">
        <v>3</v>
      </c>
      <c r="K379" s="317">
        <v>1</v>
      </c>
      <c r="L379" s="317">
        <v>2</v>
      </c>
      <c r="M379" s="317"/>
      <c r="N379" s="317">
        <f>SUM($F379:G379)</f>
        <v>3</v>
      </c>
      <c r="O379" s="317">
        <f>SUM($F379:H379)</f>
        <v>5</v>
      </c>
      <c r="P379" s="317">
        <f>SUM($F379:I379)</f>
        <v>6</v>
      </c>
      <c r="Q379" s="317">
        <f>SUM($F379:J379)</f>
        <v>9</v>
      </c>
      <c r="R379" s="317">
        <f>SUM($F379:K379)</f>
        <v>10</v>
      </c>
      <c r="S379" s="317">
        <f>SUM($F379:L379)</f>
        <v>12</v>
      </c>
      <c r="T379" s="317"/>
      <c r="U379" s="316"/>
      <c r="V379" s="315" t="str">
        <f t="shared" si="731"/>
        <v>F</v>
      </c>
      <c r="W379" s="315" t="str">
        <f t="shared" ca="1" si="732"/>
        <v>G</v>
      </c>
      <c r="X379" s="315" t="str">
        <f t="shared" ca="1" si="754"/>
        <v>Ab</v>
      </c>
      <c r="Y379" s="315" t="str">
        <f t="shared" ca="1" si="755"/>
        <v>Bb</v>
      </c>
      <c r="Z379" s="315" t="str">
        <f t="shared" ca="1" si="756"/>
        <v>B</v>
      </c>
      <c r="AA379" s="315" t="str">
        <f t="shared" ca="1" si="757"/>
        <v>D</v>
      </c>
      <c r="AB379" s="315" t="str">
        <f t="shared" ca="1" si="758"/>
        <v>Eb</v>
      </c>
      <c r="AC379" s="315"/>
      <c r="AD379" s="316">
        <f t="shared" si="739"/>
        <v>70</v>
      </c>
      <c r="AE379" s="316">
        <f t="shared" ca="1" si="662"/>
        <v>71</v>
      </c>
      <c r="AF379" s="316">
        <f t="shared" ca="1" si="663"/>
        <v>163</v>
      </c>
      <c r="AG379" s="316">
        <f t="shared" ca="1" si="724"/>
        <v>164</v>
      </c>
      <c r="AH379" s="316">
        <f t="shared" ca="1" si="725"/>
        <v>66</v>
      </c>
      <c r="AI379" s="316">
        <f t="shared" ca="1" si="726"/>
        <v>68</v>
      </c>
      <c r="AJ379" s="316">
        <f t="shared" ca="1" si="727"/>
        <v>167</v>
      </c>
      <c r="AK379" s="316"/>
      <c r="AL379" s="294" t="str">
        <f>_xlfn.CONCAT(V379," dim")</f>
        <v>F dim</v>
      </c>
      <c r="AM379" s="294" t="str">
        <f ca="1">_xlfn.CONCAT(W379," min")</f>
        <v>G min</v>
      </c>
      <c r="AN379" s="294" t="str">
        <f ca="1">_xlfn.CONCAT(X379," min")</f>
        <v>Ab min</v>
      </c>
      <c r="AO379" s="294" t="str">
        <f ca="1">_xlfn.CONCAT(Y379," maj")</f>
        <v>Bb maj</v>
      </c>
      <c r="AP379" s="294" t="str">
        <f ca="1">_xlfn.CONCAT(Z379," aug")</f>
        <v>B aug</v>
      </c>
      <c r="AQ379" s="294" t="str">
        <f ca="1">_xlfn.CONCAT(AA379," dim")</f>
        <v>D dim</v>
      </c>
      <c r="AR379" s="294" t="str">
        <f ca="1">_xlfn.CONCAT(AB379," maj")</f>
        <v>Eb maj</v>
      </c>
      <c r="AS379" s="294"/>
      <c r="AT379" s="294" t="str">
        <f t="shared" ca="1" si="760"/>
        <v/>
      </c>
      <c r="AU379" s="294" t="str">
        <f t="shared" ca="1" si="759"/>
        <v/>
      </c>
      <c r="AV379" s="294" t="str">
        <f t="shared" ca="1" si="759"/>
        <v/>
      </c>
      <c r="AW379" s="294">
        <f t="shared" ca="1" si="759"/>
        <v>1</v>
      </c>
      <c r="AX379" s="294" t="str">
        <f t="shared" ca="1" si="759"/>
        <v/>
      </c>
      <c r="AY379" s="294">
        <f t="shared" si="759"/>
        <v>1</v>
      </c>
      <c r="AZ379" s="294" t="str">
        <f t="shared" ca="1" si="759"/>
        <v/>
      </c>
      <c r="BA379" s="294">
        <f t="shared" ca="1" si="759"/>
        <v>1</v>
      </c>
      <c r="BB379" s="294" t="str">
        <f t="shared" ca="1" si="759"/>
        <v/>
      </c>
      <c r="BC379" s="294" t="str">
        <f t="shared" ca="1" si="759"/>
        <v/>
      </c>
      <c r="BD379" s="294" t="str">
        <f t="shared" ca="1" si="759"/>
        <v/>
      </c>
      <c r="BE379" s="294" t="str">
        <f t="shared" ca="1" si="759"/>
        <v/>
      </c>
      <c r="BF379" s="289">
        <f t="shared" ca="1" si="740"/>
        <v>3</v>
      </c>
      <c r="BG379" s="302">
        <f t="shared" ca="1" si="741"/>
        <v>42.857142857142854</v>
      </c>
      <c r="BH379" s="289">
        <f t="shared" ca="1" si="742"/>
        <v>6</v>
      </c>
      <c r="BI379" s="289" t="str">
        <f t="shared" ca="1" si="743"/>
        <v/>
      </c>
      <c r="BJ379" s="289" t="str">
        <f t="shared" ca="1" si="744"/>
        <v/>
      </c>
      <c r="BK379" s="289" t="str">
        <f t="shared" ca="1" si="745"/>
        <v/>
      </c>
      <c r="BL379" s="289" t="str">
        <f t="shared" ca="1" si="746"/>
        <v/>
      </c>
      <c r="BM379" s="289" t="str">
        <f t="shared" ca="1" si="747"/>
        <v/>
      </c>
      <c r="BN379" s="289">
        <f t="shared" ca="1" si="748"/>
        <v>1</v>
      </c>
      <c r="BO379" s="289" t="str">
        <f t="shared" ca="1" si="749"/>
        <v/>
      </c>
      <c r="BP379" s="275"/>
      <c r="BQ379" s="83" t="e">
        <f t="shared" ca="1" si="704"/>
        <v>#N/A</v>
      </c>
      <c r="BR379" s="82" t="e">
        <f t="shared" ca="1" si="705"/>
        <v>#N/A</v>
      </c>
      <c r="BS379" s="83" t="e">
        <f t="shared" ca="1" si="706"/>
        <v>#N/A</v>
      </c>
      <c r="BT379" s="52" t="e">
        <f t="shared" ca="1" si="655"/>
        <v>#N/A</v>
      </c>
      <c r="BV379" s="52" t="e">
        <f t="shared" ca="1" si="656"/>
        <v>#N/A</v>
      </c>
      <c r="BW379" s="84" t="e">
        <f ca="1">VLOOKUP($BK$6,INDIRECT($BT379):$BP$861,2,FALSE)</f>
        <v>#N/A</v>
      </c>
      <c r="BX379" s="79" t="e">
        <f t="shared" ca="1" si="635"/>
        <v>#N/A</v>
      </c>
      <c r="BY379" s="78" t="e">
        <f t="shared" ca="1" si="636"/>
        <v>#N/A</v>
      </c>
      <c r="BZ379" s="78" t="e">
        <f t="shared" ca="1" si="637"/>
        <v>#N/A</v>
      </c>
      <c r="CA379" s="78" t="e">
        <f t="shared" ca="1" si="638"/>
        <v>#N/A</v>
      </c>
      <c r="CB379" s="78" t="e">
        <f t="shared" ca="1" si="639"/>
        <v>#N/A</v>
      </c>
      <c r="CC379" s="78" t="e">
        <f t="shared" ca="1" si="640"/>
        <v>#N/A</v>
      </c>
      <c r="CD379" s="78" t="e">
        <f t="shared" ca="1" si="641"/>
        <v>#N/A</v>
      </c>
      <c r="CE379" s="78" t="e">
        <f t="shared" ca="1" si="642"/>
        <v>#N/A</v>
      </c>
      <c r="CF379" s="78" t="e">
        <f t="shared" ca="1" si="643"/>
        <v>#N/A</v>
      </c>
      <c r="CG379" s="78" t="e">
        <f t="shared" ca="1" si="644"/>
        <v>#N/A</v>
      </c>
      <c r="CH379" s="79" t="e">
        <f t="shared" ca="1" si="645"/>
        <v>#N/A</v>
      </c>
      <c r="CI379" s="79" t="e">
        <f t="shared" ca="1" si="646"/>
        <v>#N/A</v>
      </c>
      <c r="CJ379" s="79" t="e">
        <f t="shared" ca="1" si="647"/>
        <v>#N/A</v>
      </c>
      <c r="CK379" s="79" t="e">
        <f t="shared" ca="1" si="648"/>
        <v>#N/A</v>
      </c>
      <c r="CL379" s="79" t="e">
        <f t="shared" ca="1" si="649"/>
        <v>#N/A</v>
      </c>
      <c r="CM379" s="79" t="e">
        <f t="shared" ca="1" si="650"/>
        <v>#N/A</v>
      </c>
      <c r="CN379" s="79" t="e">
        <f t="shared" ca="1" si="651"/>
        <v>#N/A</v>
      </c>
      <c r="CO379" s="79" t="e">
        <f t="shared" ca="1" si="652"/>
        <v>#N/A</v>
      </c>
      <c r="CP379" s="80" t="e">
        <f t="shared" ca="1" si="653"/>
        <v>#N/A</v>
      </c>
      <c r="CQ379" s="78" t="e">
        <f t="shared" ca="1" si="654"/>
        <v>#N/A</v>
      </c>
      <c r="DA379" s="81" t="e">
        <f t="shared" ca="1" si="695"/>
        <v>#N/A</v>
      </c>
      <c r="DB379" s="82" t="e">
        <f t="shared" ca="1" si="696"/>
        <v>#N/A</v>
      </c>
      <c r="DC379" s="83" t="e">
        <f t="shared" ca="1" si="697"/>
        <v>#N/A</v>
      </c>
      <c r="DD379" s="52" t="e">
        <f t="shared" ca="1" si="693"/>
        <v>#N/A</v>
      </c>
      <c r="DF379" s="52" t="e">
        <f t="shared" ca="1" si="694"/>
        <v>#N/A</v>
      </c>
      <c r="DG379" s="84" t="e">
        <f ca="1">VLOOKUP($BK$6,INDIRECT($BT416):$BP$861,2,FALSE)</f>
        <v>#N/A</v>
      </c>
      <c r="DH379" s="79" t="e">
        <f t="shared" ca="1" si="672"/>
        <v>#N/A</v>
      </c>
      <c r="DI379" s="78" t="e">
        <f t="shared" ca="1" si="673"/>
        <v>#N/A</v>
      </c>
      <c r="DJ379" s="78" t="e">
        <f t="shared" ca="1" si="674"/>
        <v>#N/A</v>
      </c>
      <c r="DK379" s="78" t="e">
        <f t="shared" ca="1" si="675"/>
        <v>#N/A</v>
      </c>
      <c r="DL379" s="78" t="e">
        <f t="shared" ca="1" si="676"/>
        <v>#N/A</v>
      </c>
      <c r="DM379" s="78" t="e">
        <f t="shared" ca="1" si="677"/>
        <v>#N/A</v>
      </c>
      <c r="DN379" s="78" t="e">
        <f t="shared" ca="1" si="678"/>
        <v>#N/A</v>
      </c>
      <c r="DO379" s="78" t="e">
        <f t="shared" ca="1" si="679"/>
        <v>#N/A</v>
      </c>
      <c r="DP379" s="78" t="e">
        <f t="shared" ca="1" si="680"/>
        <v>#N/A</v>
      </c>
      <c r="DQ379" s="78" t="e">
        <f t="shared" ca="1" si="681"/>
        <v>#N/A</v>
      </c>
      <c r="DR379" s="79" t="e">
        <f t="shared" ca="1" si="682"/>
        <v>#N/A</v>
      </c>
      <c r="DS379" s="79" t="e">
        <f t="shared" ca="1" si="683"/>
        <v>#N/A</v>
      </c>
      <c r="DT379" s="79" t="e">
        <f t="shared" ca="1" si="684"/>
        <v>#N/A</v>
      </c>
      <c r="DU379" s="79" t="e">
        <f t="shared" ca="1" si="685"/>
        <v>#N/A</v>
      </c>
      <c r="DV379" s="79" t="e">
        <f t="shared" ca="1" si="686"/>
        <v>#N/A</v>
      </c>
      <c r="DW379" s="79" t="e">
        <f t="shared" ca="1" si="687"/>
        <v>#N/A</v>
      </c>
      <c r="DX379" s="79" t="e">
        <f t="shared" ca="1" si="688"/>
        <v>#N/A</v>
      </c>
      <c r="DY379" s="79" t="e">
        <f t="shared" ca="1" si="689"/>
        <v>#N/A</v>
      </c>
      <c r="DZ379" s="80" t="e">
        <f t="shared" ca="1" si="690"/>
        <v>#N/A</v>
      </c>
      <c r="EA379" s="78" t="e">
        <f t="shared" ca="1" si="691"/>
        <v>#N/A</v>
      </c>
    </row>
    <row r="380" spans="1:131" ht="16.2" thickBot="1" x14ac:dyDescent="0.35">
      <c r="A380" s="289" t="str">
        <f t="shared" ca="1" si="661"/>
        <v/>
      </c>
      <c r="B380" s="315">
        <f t="shared" si="665"/>
        <v>372</v>
      </c>
      <c r="C380" s="316" t="s">
        <v>20</v>
      </c>
      <c r="D380" s="315" t="s">
        <v>3</v>
      </c>
      <c r="E380" s="315">
        <v>7</v>
      </c>
      <c r="F380" s="317">
        <v>1</v>
      </c>
      <c r="G380" s="317">
        <v>2</v>
      </c>
      <c r="H380" s="317">
        <v>2</v>
      </c>
      <c r="I380" s="317">
        <v>2</v>
      </c>
      <c r="J380" s="317">
        <v>1</v>
      </c>
      <c r="K380" s="317">
        <v>2</v>
      </c>
      <c r="L380" s="317">
        <v>2</v>
      </c>
      <c r="M380" s="317"/>
      <c r="N380" s="317">
        <f>SUM($F380:G380)</f>
        <v>3</v>
      </c>
      <c r="O380" s="317">
        <f>SUM($F380:H380)</f>
        <v>5</v>
      </c>
      <c r="P380" s="317">
        <f>SUM($F380:I380)</f>
        <v>7</v>
      </c>
      <c r="Q380" s="317">
        <f>SUM($F380:J380)</f>
        <v>8</v>
      </c>
      <c r="R380" s="317">
        <f>SUM($F380:K380)</f>
        <v>10</v>
      </c>
      <c r="S380" s="317">
        <f>SUM($F380:L380)</f>
        <v>12</v>
      </c>
      <c r="T380" s="317"/>
      <c r="U380" s="316"/>
      <c r="V380" s="315" t="str">
        <f t="shared" si="731"/>
        <v>F</v>
      </c>
      <c r="W380" s="315" t="str">
        <f t="shared" ca="1" si="732"/>
        <v>Gb</v>
      </c>
      <c r="X380" s="315" t="str">
        <f t="shared" ca="1" si="754"/>
        <v>Ab</v>
      </c>
      <c r="Y380" s="315" t="str">
        <f t="shared" ca="1" si="755"/>
        <v>Bb</v>
      </c>
      <c r="Z380" s="315" t="str">
        <f t="shared" ca="1" si="756"/>
        <v>C</v>
      </c>
      <c r="AA380" s="315" t="str">
        <f t="shared" ca="1" si="757"/>
        <v>Db</v>
      </c>
      <c r="AB380" s="315" t="str">
        <f t="shared" ca="1" si="758"/>
        <v>Eb</v>
      </c>
      <c r="AC380" s="315"/>
      <c r="AD380" s="316">
        <f t="shared" si="739"/>
        <v>70</v>
      </c>
      <c r="AE380" s="316">
        <f t="shared" ca="1" si="662"/>
        <v>169</v>
      </c>
      <c r="AF380" s="316">
        <f t="shared" ca="1" si="663"/>
        <v>163</v>
      </c>
      <c r="AG380" s="316">
        <f t="shared" ca="1" si="724"/>
        <v>164</v>
      </c>
      <c r="AH380" s="316">
        <f t="shared" ca="1" si="725"/>
        <v>67</v>
      </c>
      <c r="AI380" s="316">
        <f t="shared" ca="1" si="726"/>
        <v>166</v>
      </c>
      <c r="AJ380" s="316">
        <f t="shared" ca="1" si="727"/>
        <v>167</v>
      </c>
      <c r="AK380" s="316"/>
      <c r="AL380" s="294" t="str">
        <f>_xlfn.CONCAT(V380," min")</f>
        <v>F min</v>
      </c>
      <c r="AM380" s="294" t="str">
        <f ca="1">_xlfn.CONCAT(W380," maj")</f>
        <v>Gb maj</v>
      </c>
      <c r="AN380" s="294" t="str">
        <f ca="1">_xlfn.CONCAT(X380," maj")</f>
        <v>Ab maj</v>
      </c>
      <c r="AO380" s="294" t="str">
        <f ca="1">_xlfn.CONCAT(Y380," min")</f>
        <v>Bb min</v>
      </c>
      <c r="AP380" s="294" t="str">
        <f ca="1">_xlfn.CONCAT(Z380," dim")</f>
        <v>C dim</v>
      </c>
      <c r="AQ380" s="294" t="str">
        <f ca="1">_xlfn.CONCAT(AA380," maj")</f>
        <v>Db maj</v>
      </c>
      <c r="AR380" s="294" t="str">
        <f ca="1">_xlfn.CONCAT(AB380," min")</f>
        <v>Eb min</v>
      </c>
      <c r="AS380" s="294"/>
      <c r="AT380" s="294" t="str">
        <f t="shared" ca="1" si="760"/>
        <v/>
      </c>
      <c r="AU380" s="294" t="str">
        <f t="shared" ca="1" si="759"/>
        <v/>
      </c>
      <c r="AV380" s="294" t="str">
        <f t="shared" ca="1" si="759"/>
        <v/>
      </c>
      <c r="AW380" s="294">
        <f t="shared" ca="1" si="759"/>
        <v>1</v>
      </c>
      <c r="AX380" s="294" t="str">
        <f t="shared" ca="1" si="759"/>
        <v/>
      </c>
      <c r="AY380" s="294">
        <f t="shared" si="759"/>
        <v>1</v>
      </c>
      <c r="AZ380" s="294" t="str">
        <f t="shared" ca="1" si="759"/>
        <v/>
      </c>
      <c r="BA380" s="294" t="str">
        <f t="shared" ca="1" si="759"/>
        <v/>
      </c>
      <c r="BB380" s="294" t="str">
        <f t="shared" ca="1" si="759"/>
        <v/>
      </c>
      <c r="BC380" s="294" t="str">
        <f t="shared" ca="1" si="759"/>
        <v/>
      </c>
      <c r="BD380" s="294" t="str">
        <f t="shared" ca="1" si="759"/>
        <v/>
      </c>
      <c r="BE380" s="294" t="str">
        <f t="shared" ca="1" si="759"/>
        <v/>
      </c>
      <c r="BF380" s="289">
        <f t="shared" ca="1" si="740"/>
        <v>2</v>
      </c>
      <c r="BG380" s="302">
        <f t="shared" ca="1" si="741"/>
        <v>28.571428571428569</v>
      </c>
      <c r="BH380" s="289" t="str">
        <f t="shared" ca="1" si="742"/>
        <v/>
      </c>
      <c r="BI380" s="289" t="str">
        <f t="shared" ca="1" si="743"/>
        <v/>
      </c>
      <c r="BJ380" s="289" t="str">
        <f t="shared" ca="1" si="744"/>
        <v/>
      </c>
      <c r="BK380" s="289" t="str">
        <f t="shared" ca="1" si="745"/>
        <v/>
      </c>
      <c r="BL380" s="289" t="str">
        <f t="shared" ca="1" si="746"/>
        <v/>
      </c>
      <c r="BM380" s="289" t="str">
        <f t="shared" ca="1" si="747"/>
        <v/>
      </c>
      <c r="BN380" s="289" t="str">
        <f t="shared" ca="1" si="748"/>
        <v/>
      </c>
      <c r="BO380" s="289" t="str">
        <f t="shared" ca="1" si="749"/>
        <v/>
      </c>
      <c r="BP380" s="275"/>
      <c r="BQ380" s="83" t="e">
        <f t="shared" ca="1" si="704"/>
        <v>#N/A</v>
      </c>
      <c r="BR380" s="82" t="e">
        <f t="shared" ca="1" si="705"/>
        <v>#N/A</v>
      </c>
      <c r="BS380" s="83" t="e">
        <f t="shared" ca="1" si="706"/>
        <v>#N/A</v>
      </c>
      <c r="BT380" s="52" t="e">
        <f t="shared" ca="1" si="655"/>
        <v>#N/A</v>
      </c>
      <c r="BV380" s="52" t="e">
        <f t="shared" ca="1" si="656"/>
        <v>#N/A</v>
      </c>
      <c r="BW380" s="84" t="e">
        <f ca="1">VLOOKUP($BK$6,INDIRECT($BT380):$BP$861,2,FALSE)</f>
        <v>#N/A</v>
      </c>
      <c r="BX380" s="79" t="e">
        <f t="shared" ca="1" si="635"/>
        <v>#N/A</v>
      </c>
      <c r="BY380" s="78" t="e">
        <f t="shared" ca="1" si="636"/>
        <v>#N/A</v>
      </c>
      <c r="BZ380" s="78" t="e">
        <f t="shared" ca="1" si="637"/>
        <v>#N/A</v>
      </c>
      <c r="CA380" s="78" t="e">
        <f t="shared" ca="1" si="638"/>
        <v>#N/A</v>
      </c>
      <c r="CB380" s="78" t="e">
        <f t="shared" ca="1" si="639"/>
        <v>#N/A</v>
      </c>
      <c r="CC380" s="78" t="e">
        <f t="shared" ca="1" si="640"/>
        <v>#N/A</v>
      </c>
      <c r="CD380" s="78" t="e">
        <f t="shared" ca="1" si="641"/>
        <v>#N/A</v>
      </c>
      <c r="CE380" s="78" t="e">
        <f t="shared" ca="1" si="642"/>
        <v>#N/A</v>
      </c>
      <c r="CF380" s="78" t="e">
        <f t="shared" ca="1" si="643"/>
        <v>#N/A</v>
      </c>
      <c r="CG380" s="78" t="e">
        <f t="shared" ca="1" si="644"/>
        <v>#N/A</v>
      </c>
      <c r="CH380" s="79" t="e">
        <f t="shared" ca="1" si="645"/>
        <v>#N/A</v>
      </c>
      <c r="CI380" s="79" t="e">
        <f t="shared" ca="1" si="646"/>
        <v>#N/A</v>
      </c>
      <c r="CJ380" s="79" t="e">
        <f t="shared" ca="1" si="647"/>
        <v>#N/A</v>
      </c>
      <c r="CK380" s="79" t="e">
        <f t="shared" ca="1" si="648"/>
        <v>#N/A</v>
      </c>
      <c r="CL380" s="79" t="e">
        <f t="shared" ca="1" si="649"/>
        <v>#N/A</v>
      </c>
      <c r="CM380" s="79" t="e">
        <f t="shared" ca="1" si="650"/>
        <v>#N/A</v>
      </c>
      <c r="CN380" s="79" t="e">
        <f t="shared" ca="1" si="651"/>
        <v>#N/A</v>
      </c>
      <c r="CO380" s="79" t="e">
        <f t="shared" ca="1" si="652"/>
        <v>#N/A</v>
      </c>
      <c r="CP380" s="80" t="e">
        <f t="shared" ca="1" si="653"/>
        <v>#N/A</v>
      </c>
      <c r="CQ380" s="78" t="e">
        <f t="shared" ca="1" si="654"/>
        <v>#N/A</v>
      </c>
      <c r="DA380" s="81" t="e">
        <f t="shared" ca="1" si="695"/>
        <v>#N/A</v>
      </c>
      <c r="DB380" s="82" t="e">
        <f t="shared" ca="1" si="696"/>
        <v>#N/A</v>
      </c>
      <c r="DC380" s="83" t="e">
        <f t="shared" ca="1" si="697"/>
        <v>#N/A</v>
      </c>
      <c r="DD380" s="52" t="e">
        <f t="shared" ca="1" si="693"/>
        <v>#N/A</v>
      </c>
      <c r="DF380" s="52" t="e">
        <f t="shared" ca="1" si="694"/>
        <v>#N/A</v>
      </c>
      <c r="DG380" s="84" t="e">
        <f ca="1">VLOOKUP($BK$6,INDIRECT($BT417):$BP$861,2,FALSE)</f>
        <v>#N/A</v>
      </c>
      <c r="DH380" s="79" t="e">
        <f t="shared" ca="1" si="672"/>
        <v>#N/A</v>
      </c>
      <c r="DI380" s="78" t="e">
        <f t="shared" ca="1" si="673"/>
        <v>#N/A</v>
      </c>
      <c r="DJ380" s="78" t="e">
        <f t="shared" ca="1" si="674"/>
        <v>#N/A</v>
      </c>
      <c r="DK380" s="78" t="e">
        <f t="shared" ca="1" si="675"/>
        <v>#N/A</v>
      </c>
      <c r="DL380" s="78" t="e">
        <f t="shared" ca="1" si="676"/>
        <v>#N/A</v>
      </c>
      <c r="DM380" s="78" t="e">
        <f t="shared" ca="1" si="677"/>
        <v>#N/A</v>
      </c>
      <c r="DN380" s="78" t="e">
        <f t="shared" ca="1" si="678"/>
        <v>#N/A</v>
      </c>
      <c r="DO380" s="78" t="e">
        <f t="shared" ca="1" si="679"/>
        <v>#N/A</v>
      </c>
      <c r="DP380" s="78" t="e">
        <f t="shared" ca="1" si="680"/>
        <v>#N/A</v>
      </c>
      <c r="DQ380" s="78" t="e">
        <f t="shared" ca="1" si="681"/>
        <v>#N/A</v>
      </c>
      <c r="DR380" s="79" t="e">
        <f t="shared" ca="1" si="682"/>
        <v>#N/A</v>
      </c>
      <c r="DS380" s="79" t="e">
        <f t="shared" ca="1" si="683"/>
        <v>#N/A</v>
      </c>
      <c r="DT380" s="79" t="e">
        <f t="shared" ca="1" si="684"/>
        <v>#N/A</v>
      </c>
      <c r="DU380" s="79" t="e">
        <f t="shared" ca="1" si="685"/>
        <v>#N/A</v>
      </c>
      <c r="DV380" s="79" t="e">
        <f t="shared" ca="1" si="686"/>
        <v>#N/A</v>
      </c>
      <c r="DW380" s="79" t="e">
        <f t="shared" ca="1" si="687"/>
        <v>#N/A</v>
      </c>
      <c r="DX380" s="79" t="e">
        <f t="shared" ca="1" si="688"/>
        <v>#N/A</v>
      </c>
      <c r="DY380" s="79" t="e">
        <f t="shared" ca="1" si="689"/>
        <v>#N/A</v>
      </c>
      <c r="DZ380" s="80" t="e">
        <f t="shared" ca="1" si="690"/>
        <v>#N/A</v>
      </c>
      <c r="EA380" s="78" t="e">
        <f t="shared" ca="1" si="691"/>
        <v>#N/A</v>
      </c>
    </row>
    <row r="381" spans="1:131" ht="16.2" thickBot="1" x14ac:dyDescent="0.35">
      <c r="A381" s="289" t="str">
        <f t="shared" ca="1" si="661"/>
        <v/>
      </c>
      <c r="B381" s="315">
        <f t="shared" si="665"/>
        <v>373</v>
      </c>
      <c r="C381" s="316" t="s">
        <v>21</v>
      </c>
      <c r="D381" s="315" t="s">
        <v>3</v>
      </c>
      <c r="E381" s="315">
        <v>7</v>
      </c>
      <c r="F381" s="317">
        <v>1</v>
      </c>
      <c r="G381" s="317">
        <v>2</v>
      </c>
      <c r="H381" s="317">
        <v>1</v>
      </c>
      <c r="I381" s="317">
        <v>3</v>
      </c>
      <c r="J381" s="317">
        <v>1</v>
      </c>
      <c r="K381" s="317">
        <v>2</v>
      </c>
      <c r="L381" s="317">
        <v>2</v>
      </c>
      <c r="M381" s="317"/>
      <c r="N381" s="317">
        <f>SUM($F381:G381)</f>
        <v>3</v>
      </c>
      <c r="O381" s="317">
        <f>SUM($F381:H381)</f>
        <v>4</v>
      </c>
      <c r="P381" s="317">
        <f>SUM($F381:I381)</f>
        <v>7</v>
      </c>
      <c r="Q381" s="317">
        <f>SUM($F381:J381)</f>
        <v>8</v>
      </c>
      <c r="R381" s="317">
        <f>SUM($F381:K381)</f>
        <v>10</v>
      </c>
      <c r="S381" s="317">
        <f>SUM($F381:L381)</f>
        <v>12</v>
      </c>
      <c r="T381" s="317"/>
      <c r="U381" s="316"/>
      <c r="V381" s="315" t="str">
        <f t="shared" si="731"/>
        <v>F</v>
      </c>
      <c r="W381" s="315" t="str">
        <f t="shared" ca="1" si="732"/>
        <v>Gb</v>
      </c>
      <c r="X381" s="315" t="str">
        <f t="shared" ca="1" si="754"/>
        <v>Ab</v>
      </c>
      <c r="Y381" s="315" t="str">
        <f t="shared" ca="1" si="755"/>
        <v>A</v>
      </c>
      <c r="Z381" s="315" t="str">
        <f t="shared" ca="1" si="756"/>
        <v>C</v>
      </c>
      <c r="AA381" s="315" t="str">
        <f t="shared" ca="1" si="757"/>
        <v>Db</v>
      </c>
      <c r="AB381" s="315" t="str">
        <f t="shared" ca="1" si="758"/>
        <v>Eb</v>
      </c>
      <c r="AC381" s="315"/>
      <c r="AD381" s="316">
        <f t="shared" si="739"/>
        <v>70</v>
      </c>
      <c r="AE381" s="316">
        <f t="shared" ca="1" si="662"/>
        <v>169</v>
      </c>
      <c r="AF381" s="316">
        <f t="shared" ca="1" si="663"/>
        <v>163</v>
      </c>
      <c r="AG381" s="316">
        <f t="shared" ca="1" si="724"/>
        <v>65</v>
      </c>
      <c r="AH381" s="316">
        <f t="shared" ca="1" si="725"/>
        <v>67</v>
      </c>
      <c r="AI381" s="316">
        <f t="shared" ca="1" si="726"/>
        <v>166</v>
      </c>
      <c r="AJ381" s="316">
        <f t="shared" ca="1" si="727"/>
        <v>167</v>
      </c>
      <c r="AK381" s="316"/>
      <c r="AL381" s="294" t="str">
        <f>_xlfn.CONCAT(V381," min")</f>
        <v>F min</v>
      </c>
      <c r="AM381" s="294" t="str">
        <f ca="1">_xlfn.CONCAT(W381," min")</f>
        <v>Gb min</v>
      </c>
      <c r="AN381" s="294" t="str">
        <f ca="1">_xlfn.CONCAT(X381," maj")</f>
        <v>Ab maj</v>
      </c>
      <c r="AO381" s="294" t="str">
        <f ca="1">_xlfn.CONCAT(Y381," aug")</f>
        <v>A aug</v>
      </c>
      <c r="AP381" s="294" t="str">
        <f ca="1">_xlfn.CONCAT(Z381," dim")</f>
        <v>C dim</v>
      </c>
      <c r="AQ381" s="294" t="str">
        <f ca="1">_xlfn.CONCAT(AA381," maj")</f>
        <v>Db maj</v>
      </c>
      <c r="AR381" s="294" t="str">
        <f ca="1">_xlfn.CONCAT(AB381," dim")</f>
        <v>Eb dim</v>
      </c>
      <c r="AS381" s="294"/>
      <c r="AT381" s="294" t="str">
        <f t="shared" ca="1" si="760"/>
        <v/>
      </c>
      <c r="AU381" s="294" t="str">
        <f t="shared" ca="1" si="759"/>
        <v/>
      </c>
      <c r="AV381" s="294" t="str">
        <f t="shared" ca="1" si="759"/>
        <v/>
      </c>
      <c r="AW381" s="294">
        <f t="shared" ca="1" si="759"/>
        <v>1</v>
      </c>
      <c r="AX381" s="294" t="str">
        <f t="shared" ca="1" si="759"/>
        <v/>
      </c>
      <c r="AY381" s="294">
        <f t="shared" si="759"/>
        <v>1</v>
      </c>
      <c r="AZ381" s="294" t="str">
        <f t="shared" ca="1" si="759"/>
        <v/>
      </c>
      <c r="BA381" s="294" t="str">
        <f t="shared" ca="1" si="759"/>
        <v/>
      </c>
      <c r="BB381" s="294" t="str">
        <f t="shared" ca="1" si="759"/>
        <v/>
      </c>
      <c r="BC381" s="294" t="str">
        <f t="shared" ca="1" si="759"/>
        <v/>
      </c>
      <c r="BD381" s="294" t="str">
        <f t="shared" ca="1" si="759"/>
        <v/>
      </c>
      <c r="BE381" s="294" t="str">
        <f t="shared" ca="1" si="759"/>
        <v/>
      </c>
      <c r="BF381" s="289">
        <f t="shared" ca="1" si="740"/>
        <v>2</v>
      </c>
      <c r="BG381" s="302">
        <f t="shared" ca="1" si="741"/>
        <v>28.571428571428569</v>
      </c>
      <c r="BH381" s="289" t="str">
        <f t="shared" ca="1" si="742"/>
        <v/>
      </c>
      <c r="BI381" s="289" t="str">
        <f t="shared" ca="1" si="743"/>
        <v/>
      </c>
      <c r="BJ381" s="289" t="str">
        <f t="shared" ca="1" si="744"/>
        <v/>
      </c>
      <c r="BK381" s="289" t="str">
        <f t="shared" ca="1" si="745"/>
        <v/>
      </c>
      <c r="BL381" s="289" t="str">
        <f t="shared" ca="1" si="746"/>
        <v/>
      </c>
      <c r="BM381" s="289" t="str">
        <f t="shared" ca="1" si="747"/>
        <v/>
      </c>
      <c r="BN381" s="289" t="str">
        <f t="shared" ca="1" si="748"/>
        <v/>
      </c>
      <c r="BO381" s="289" t="str">
        <f t="shared" ca="1" si="749"/>
        <v/>
      </c>
      <c r="BP381" s="275"/>
      <c r="BQ381" s="83" t="e">
        <f t="shared" ca="1" si="704"/>
        <v>#N/A</v>
      </c>
      <c r="BR381" s="82" t="e">
        <f t="shared" ca="1" si="705"/>
        <v>#N/A</v>
      </c>
      <c r="BS381" s="83" t="e">
        <f t="shared" ca="1" si="706"/>
        <v>#N/A</v>
      </c>
      <c r="BT381" s="52" t="e">
        <f t="shared" ca="1" si="655"/>
        <v>#N/A</v>
      </c>
      <c r="BV381" s="52" t="e">
        <f t="shared" ca="1" si="656"/>
        <v>#N/A</v>
      </c>
      <c r="BW381" s="84" t="e">
        <f ca="1">VLOOKUP($BK$6,INDIRECT($BT381):$BP$861,2,FALSE)</f>
        <v>#N/A</v>
      </c>
      <c r="BX381" s="79" t="e">
        <f t="shared" ref="BX381:BX444" ca="1" si="761">OFFSET(INDIRECT($BV381),0,2,1,1)</f>
        <v>#N/A</v>
      </c>
      <c r="BY381" s="78" t="e">
        <f t="shared" ref="BY381:BY444" ca="1" si="762">OFFSET(INDIRECT($BV381),0,3,1,1)</f>
        <v>#N/A</v>
      </c>
      <c r="BZ381" s="78" t="e">
        <f t="shared" ref="BZ381:BZ444" ca="1" si="763">OFFSET(INDIRECT($BV381),0,21,1,1)</f>
        <v>#N/A</v>
      </c>
      <c r="CA381" s="78" t="e">
        <f t="shared" ref="CA381:CA444" ca="1" si="764">OFFSET(INDIRECT($BV381),0,22,1,1)</f>
        <v>#N/A</v>
      </c>
      <c r="CB381" s="78" t="e">
        <f t="shared" ref="CB381:CB444" ca="1" si="765">OFFSET(INDIRECT($BV381),0,23,1,1)</f>
        <v>#N/A</v>
      </c>
      <c r="CC381" s="78" t="e">
        <f t="shared" ref="CC381:CC444" ca="1" si="766">IF(OFFSET(INDIRECT($BV381),0,24,1,1)="","",OFFSET(INDIRECT($BV381),0,24,1,1))</f>
        <v>#N/A</v>
      </c>
      <c r="CD381" s="78" t="e">
        <f t="shared" ref="CD381:CD444" ca="1" si="767">IF(OFFSET(INDIRECT($BV381),0,25,1,1)="","",OFFSET(INDIRECT($BV381),0,25,1,1))</f>
        <v>#N/A</v>
      </c>
      <c r="CE381" s="78" t="e">
        <f t="shared" ref="CE381:CE444" ca="1" si="768">IF(OFFSET(INDIRECT($BV381),0,26,1,1)="","",OFFSET(INDIRECT($BV381),0,26,1,1))</f>
        <v>#N/A</v>
      </c>
      <c r="CF381" s="78" t="e">
        <f t="shared" ref="CF381:CF444" ca="1" si="769">IF(OFFSET(INDIRECT($BV381),0,27,1,1)="","",OFFSET(INDIRECT($BV381),0,27,1,1))</f>
        <v>#N/A</v>
      </c>
      <c r="CG381" s="78" t="e">
        <f t="shared" ref="CG381:CG444" ca="1" si="770">IF(OFFSET(INDIRECT($BV381),0,28,1,1)="","",OFFSET(INDIRECT($BV381),0,28,1,1))</f>
        <v>#N/A</v>
      </c>
      <c r="CH381" s="79" t="e">
        <f t="shared" ref="CH381:CH444" ca="1" si="771">OFFSET(INDIRECT($BV381),0,37,1,1)</f>
        <v>#N/A</v>
      </c>
      <c r="CI381" s="79" t="e">
        <f t="shared" ref="CI381:CI444" ca="1" si="772">OFFSET(INDIRECT($BV381),0,38,1,1)</f>
        <v>#N/A</v>
      </c>
      <c r="CJ381" s="79" t="e">
        <f t="shared" ref="CJ381:CJ444" ca="1" si="773">OFFSET(INDIRECT($BV381),0,39,1,1)</f>
        <v>#N/A</v>
      </c>
      <c r="CK381" s="79" t="e">
        <f t="shared" ref="CK381:CK444" ca="1" si="774">IF(OFFSET(INDIRECT($BV381),0,40,1,1)="","",OFFSET(INDIRECT($BV381),0,40,1,1))</f>
        <v>#N/A</v>
      </c>
      <c r="CL381" s="79" t="e">
        <f t="shared" ref="CL381:CL444" ca="1" si="775">IF(OFFSET(INDIRECT($BV381),0,41,1,1)="","",OFFSET(INDIRECT($BV381),0,41,1,1))</f>
        <v>#N/A</v>
      </c>
      <c r="CM381" s="79" t="e">
        <f t="shared" ref="CM381:CM444" ca="1" si="776">IF(OFFSET(INDIRECT($BV381),0,42,1,1)="","",OFFSET(INDIRECT($BV381),0,42,1,1))</f>
        <v>#N/A</v>
      </c>
      <c r="CN381" s="79" t="e">
        <f t="shared" ref="CN381:CN444" ca="1" si="777">IF(OFFSET(INDIRECT($BV381),0,43,1,1)="","",OFFSET(INDIRECT($BV381),0,43,1,1))</f>
        <v>#N/A</v>
      </c>
      <c r="CO381" s="79" t="e">
        <f t="shared" ref="CO381:CO444" ca="1" si="778">IF(OFFSET(INDIRECT($BV381),0,44,1,1)="","",OFFSET(INDIRECT($BV381),0,44,1,1))</f>
        <v>#N/A</v>
      </c>
      <c r="CP381" s="80" t="e">
        <f t="shared" ref="CP381:CP444" ca="1" si="779">OFFSET(INDIRECT($BV381),0,58,1,1)</f>
        <v>#N/A</v>
      </c>
      <c r="CQ381" s="78" t="e">
        <f t="shared" ref="CQ381:CQ444" ca="1" si="780">OFFSET(INDIRECT($BV381),0,0,1,1)</f>
        <v>#N/A</v>
      </c>
      <c r="DA381" s="81" t="e">
        <f t="shared" ca="1" si="695"/>
        <v>#N/A</v>
      </c>
      <c r="DB381" s="82" t="e">
        <f t="shared" ca="1" si="696"/>
        <v>#N/A</v>
      </c>
      <c r="DC381" s="83" t="e">
        <f t="shared" ca="1" si="697"/>
        <v>#N/A</v>
      </c>
      <c r="DD381" s="52" t="e">
        <f t="shared" ca="1" si="693"/>
        <v>#N/A</v>
      </c>
      <c r="DF381" s="52" t="e">
        <f t="shared" ca="1" si="694"/>
        <v>#N/A</v>
      </c>
      <c r="DG381" s="84" t="e">
        <f ca="1">VLOOKUP($BK$6,INDIRECT($BT418):$BP$861,2,FALSE)</f>
        <v>#N/A</v>
      </c>
      <c r="DH381" s="79" t="e">
        <f t="shared" ca="1" si="672"/>
        <v>#N/A</v>
      </c>
      <c r="DI381" s="78" t="e">
        <f t="shared" ca="1" si="673"/>
        <v>#N/A</v>
      </c>
      <c r="DJ381" s="78" t="e">
        <f t="shared" ca="1" si="674"/>
        <v>#N/A</v>
      </c>
      <c r="DK381" s="78" t="e">
        <f t="shared" ca="1" si="675"/>
        <v>#N/A</v>
      </c>
      <c r="DL381" s="78" t="e">
        <f t="shared" ca="1" si="676"/>
        <v>#N/A</v>
      </c>
      <c r="DM381" s="78" t="e">
        <f t="shared" ca="1" si="677"/>
        <v>#N/A</v>
      </c>
      <c r="DN381" s="78" t="e">
        <f t="shared" ca="1" si="678"/>
        <v>#N/A</v>
      </c>
      <c r="DO381" s="78" t="e">
        <f t="shared" ca="1" si="679"/>
        <v>#N/A</v>
      </c>
      <c r="DP381" s="78" t="e">
        <f t="shared" ca="1" si="680"/>
        <v>#N/A</v>
      </c>
      <c r="DQ381" s="78" t="e">
        <f t="shared" ca="1" si="681"/>
        <v>#N/A</v>
      </c>
      <c r="DR381" s="79" t="e">
        <f t="shared" ca="1" si="682"/>
        <v>#N/A</v>
      </c>
      <c r="DS381" s="79" t="e">
        <f t="shared" ca="1" si="683"/>
        <v>#N/A</v>
      </c>
      <c r="DT381" s="79" t="e">
        <f t="shared" ca="1" si="684"/>
        <v>#N/A</v>
      </c>
      <c r="DU381" s="79" t="e">
        <f t="shared" ca="1" si="685"/>
        <v>#N/A</v>
      </c>
      <c r="DV381" s="79" t="e">
        <f t="shared" ca="1" si="686"/>
        <v>#N/A</v>
      </c>
      <c r="DW381" s="79" t="e">
        <f t="shared" ca="1" si="687"/>
        <v>#N/A</v>
      </c>
      <c r="DX381" s="79" t="e">
        <f t="shared" ca="1" si="688"/>
        <v>#N/A</v>
      </c>
      <c r="DY381" s="79" t="e">
        <f t="shared" ca="1" si="689"/>
        <v>#N/A</v>
      </c>
      <c r="DZ381" s="80" t="e">
        <f t="shared" ca="1" si="690"/>
        <v>#N/A</v>
      </c>
      <c r="EA381" s="78" t="e">
        <f t="shared" ca="1" si="691"/>
        <v>#N/A</v>
      </c>
    </row>
    <row r="382" spans="1:131" ht="16.2" thickBot="1" x14ac:dyDescent="0.35">
      <c r="A382" s="289" t="str">
        <f t="shared" ca="1" si="661"/>
        <v/>
      </c>
      <c r="B382" s="315">
        <f t="shared" si="665"/>
        <v>374</v>
      </c>
      <c r="C382" s="316" t="s">
        <v>274</v>
      </c>
      <c r="D382" s="315" t="s">
        <v>3</v>
      </c>
      <c r="E382" s="315">
        <v>7</v>
      </c>
      <c r="F382" s="317">
        <v>1</v>
      </c>
      <c r="G382" s="317">
        <v>3</v>
      </c>
      <c r="H382" s="317">
        <v>1</v>
      </c>
      <c r="I382" s="317">
        <v>2</v>
      </c>
      <c r="J382" s="317">
        <v>1</v>
      </c>
      <c r="K382" s="317">
        <v>2</v>
      </c>
      <c r="L382" s="317">
        <v>2</v>
      </c>
      <c r="M382" s="317"/>
      <c r="N382" s="317">
        <f>SUM($F382:G382)</f>
        <v>4</v>
      </c>
      <c r="O382" s="317">
        <f>SUM($F382:H382)</f>
        <v>5</v>
      </c>
      <c r="P382" s="317">
        <f>SUM($F382:I382)</f>
        <v>7</v>
      </c>
      <c r="Q382" s="317">
        <f>SUM($F382:J382)</f>
        <v>8</v>
      </c>
      <c r="R382" s="317">
        <f>SUM($F382:K382)</f>
        <v>10</v>
      </c>
      <c r="S382" s="317">
        <f>SUM($F382:L382)</f>
        <v>12</v>
      </c>
      <c r="T382" s="317"/>
      <c r="U382" s="316"/>
      <c r="V382" s="315" t="str">
        <f t="shared" si="731"/>
        <v>F</v>
      </c>
      <c r="W382" s="315" t="str">
        <f t="shared" ca="1" si="732"/>
        <v>Gb</v>
      </c>
      <c r="X382" s="315" t="str">
        <f t="shared" ca="1" si="754"/>
        <v>A</v>
      </c>
      <c r="Y382" s="315" t="str">
        <f t="shared" ca="1" si="755"/>
        <v>Bb</v>
      </c>
      <c r="Z382" s="315" t="str">
        <f t="shared" ca="1" si="756"/>
        <v>C</v>
      </c>
      <c r="AA382" s="315" t="str">
        <f t="shared" ca="1" si="757"/>
        <v>Db</v>
      </c>
      <c r="AB382" s="315" t="str">
        <f t="shared" ca="1" si="758"/>
        <v>Eb</v>
      </c>
      <c r="AC382" s="315"/>
      <c r="AD382" s="316">
        <f t="shared" si="739"/>
        <v>70</v>
      </c>
      <c r="AE382" s="316">
        <f t="shared" ca="1" si="662"/>
        <v>169</v>
      </c>
      <c r="AF382" s="316">
        <f t="shared" ca="1" si="663"/>
        <v>65</v>
      </c>
      <c r="AG382" s="316">
        <f t="shared" ca="1" si="724"/>
        <v>164</v>
      </c>
      <c r="AH382" s="316">
        <f t="shared" ca="1" si="725"/>
        <v>67</v>
      </c>
      <c r="AI382" s="316">
        <f t="shared" ca="1" si="726"/>
        <v>166</v>
      </c>
      <c r="AJ382" s="316">
        <f t="shared" ca="1" si="727"/>
        <v>167</v>
      </c>
      <c r="AK382" s="316"/>
      <c r="AL382" s="294" t="str">
        <f>_xlfn.CONCAT(V382," maj")</f>
        <v>F maj</v>
      </c>
      <c r="AM382" s="294" t="str">
        <f ca="1">_xlfn.CONCAT(W382," maj")</f>
        <v>Gb maj</v>
      </c>
      <c r="AN382" s="294" t="str">
        <f ca="1">_xlfn.CONCAT(X382," dim")</f>
        <v>A dim</v>
      </c>
      <c r="AO382" s="294" t="str">
        <f ca="1">_xlfn.CONCAT(Y382," min")</f>
        <v>Bb min</v>
      </c>
      <c r="AP382" s="294" t="str">
        <f ca="1">_xlfn.CONCAT(Z382," dim")</f>
        <v>C dim</v>
      </c>
      <c r="AQ382" s="294" t="str">
        <f ca="1">_xlfn.CONCAT(AA382," aug")</f>
        <v>Db aug</v>
      </c>
      <c r="AR382" s="294" t="str">
        <f ca="1">_xlfn.CONCAT(AB382," min")</f>
        <v>Eb min</v>
      </c>
      <c r="AS382" s="294"/>
      <c r="AT382" s="294" t="str">
        <f t="shared" ca="1" si="760"/>
        <v/>
      </c>
      <c r="AU382" s="294" t="str">
        <f t="shared" ca="1" si="759"/>
        <v/>
      </c>
      <c r="AV382" s="294" t="str">
        <f t="shared" ca="1" si="759"/>
        <v/>
      </c>
      <c r="AW382" s="294">
        <f t="shared" ca="1" si="759"/>
        <v>1</v>
      </c>
      <c r="AX382" s="294" t="str">
        <f t="shared" ca="1" si="759"/>
        <v/>
      </c>
      <c r="AY382" s="294">
        <f t="shared" si="759"/>
        <v>1</v>
      </c>
      <c r="AZ382" s="294" t="str">
        <f t="shared" ca="1" si="759"/>
        <v/>
      </c>
      <c r="BA382" s="294" t="str">
        <f t="shared" ca="1" si="759"/>
        <v/>
      </c>
      <c r="BB382" s="294" t="str">
        <f t="shared" ca="1" si="759"/>
        <v/>
      </c>
      <c r="BC382" s="294" t="str">
        <f t="shared" ca="1" si="759"/>
        <v/>
      </c>
      <c r="BD382" s="294" t="str">
        <f t="shared" ca="1" si="759"/>
        <v/>
      </c>
      <c r="BE382" s="294" t="str">
        <f t="shared" ca="1" si="759"/>
        <v/>
      </c>
      <c r="BF382" s="289">
        <f t="shared" ca="1" si="740"/>
        <v>2</v>
      </c>
      <c r="BG382" s="302">
        <f t="shared" ca="1" si="741"/>
        <v>28.571428571428569</v>
      </c>
      <c r="BH382" s="289" t="str">
        <f t="shared" ca="1" si="742"/>
        <v/>
      </c>
      <c r="BI382" s="289" t="str">
        <f t="shared" ca="1" si="743"/>
        <v/>
      </c>
      <c r="BJ382" s="289" t="str">
        <f t="shared" ca="1" si="744"/>
        <v/>
      </c>
      <c r="BK382" s="289" t="str">
        <f t="shared" ca="1" si="745"/>
        <v/>
      </c>
      <c r="BL382" s="289" t="str">
        <f t="shared" ca="1" si="746"/>
        <v/>
      </c>
      <c r="BM382" s="289" t="str">
        <f t="shared" ca="1" si="747"/>
        <v/>
      </c>
      <c r="BN382" s="289" t="str">
        <f t="shared" ca="1" si="748"/>
        <v/>
      </c>
      <c r="BO382" s="289" t="str">
        <f t="shared" ca="1" si="749"/>
        <v/>
      </c>
      <c r="BP382" s="275"/>
      <c r="BQ382" s="83" t="e">
        <f t="shared" ca="1" si="704"/>
        <v>#N/A</v>
      </c>
      <c r="BR382" s="82" t="e">
        <f t="shared" ca="1" si="705"/>
        <v>#N/A</v>
      </c>
      <c r="BS382" s="83" t="e">
        <f t="shared" ca="1" si="706"/>
        <v>#N/A</v>
      </c>
      <c r="BT382" s="52" t="e">
        <f t="shared" ca="1" si="655"/>
        <v>#N/A</v>
      </c>
      <c r="BV382" s="52" t="e">
        <f t="shared" ca="1" si="656"/>
        <v>#N/A</v>
      </c>
      <c r="BW382" s="84" t="e">
        <f ca="1">VLOOKUP($BK$6,INDIRECT($BT382):$BP$861,2,FALSE)</f>
        <v>#N/A</v>
      </c>
      <c r="BX382" s="79" t="e">
        <f t="shared" ca="1" si="761"/>
        <v>#N/A</v>
      </c>
      <c r="BY382" s="78" t="e">
        <f t="shared" ca="1" si="762"/>
        <v>#N/A</v>
      </c>
      <c r="BZ382" s="78" t="e">
        <f t="shared" ca="1" si="763"/>
        <v>#N/A</v>
      </c>
      <c r="CA382" s="78" t="e">
        <f t="shared" ca="1" si="764"/>
        <v>#N/A</v>
      </c>
      <c r="CB382" s="78" t="e">
        <f t="shared" ca="1" si="765"/>
        <v>#N/A</v>
      </c>
      <c r="CC382" s="78" t="e">
        <f t="shared" ca="1" si="766"/>
        <v>#N/A</v>
      </c>
      <c r="CD382" s="78" t="e">
        <f t="shared" ca="1" si="767"/>
        <v>#N/A</v>
      </c>
      <c r="CE382" s="78" t="e">
        <f t="shared" ca="1" si="768"/>
        <v>#N/A</v>
      </c>
      <c r="CF382" s="78" t="e">
        <f t="shared" ca="1" si="769"/>
        <v>#N/A</v>
      </c>
      <c r="CG382" s="78" t="e">
        <f t="shared" ca="1" si="770"/>
        <v>#N/A</v>
      </c>
      <c r="CH382" s="79" t="e">
        <f t="shared" ca="1" si="771"/>
        <v>#N/A</v>
      </c>
      <c r="CI382" s="79" t="e">
        <f t="shared" ca="1" si="772"/>
        <v>#N/A</v>
      </c>
      <c r="CJ382" s="79" t="e">
        <f t="shared" ca="1" si="773"/>
        <v>#N/A</v>
      </c>
      <c r="CK382" s="79" t="e">
        <f t="shared" ca="1" si="774"/>
        <v>#N/A</v>
      </c>
      <c r="CL382" s="79" t="e">
        <f t="shared" ca="1" si="775"/>
        <v>#N/A</v>
      </c>
      <c r="CM382" s="79" t="e">
        <f t="shared" ca="1" si="776"/>
        <v>#N/A</v>
      </c>
      <c r="CN382" s="79" t="e">
        <f t="shared" ca="1" si="777"/>
        <v>#N/A</v>
      </c>
      <c r="CO382" s="79" t="e">
        <f t="shared" ca="1" si="778"/>
        <v>#N/A</v>
      </c>
      <c r="CP382" s="80" t="e">
        <f t="shared" ca="1" si="779"/>
        <v>#N/A</v>
      </c>
      <c r="CQ382" s="78" t="e">
        <f t="shared" ca="1" si="780"/>
        <v>#N/A</v>
      </c>
      <c r="DA382" s="81" t="e">
        <f t="shared" ca="1" si="695"/>
        <v>#N/A</v>
      </c>
      <c r="DB382" s="82" t="e">
        <f t="shared" ca="1" si="696"/>
        <v>#N/A</v>
      </c>
      <c r="DC382" s="83" t="e">
        <f t="shared" ca="1" si="697"/>
        <v>#N/A</v>
      </c>
      <c r="DD382" s="52" t="e">
        <f t="shared" ca="1" si="693"/>
        <v>#N/A</v>
      </c>
      <c r="DF382" s="52" t="e">
        <f t="shared" ca="1" si="694"/>
        <v>#N/A</v>
      </c>
      <c r="DG382" s="84" t="e">
        <f ca="1">VLOOKUP($BK$6,INDIRECT($BT419):$BP$861,2,FALSE)</f>
        <v>#N/A</v>
      </c>
      <c r="DH382" s="79" t="e">
        <f t="shared" ca="1" si="672"/>
        <v>#N/A</v>
      </c>
      <c r="DI382" s="78" t="e">
        <f t="shared" ca="1" si="673"/>
        <v>#N/A</v>
      </c>
      <c r="DJ382" s="78" t="e">
        <f t="shared" ca="1" si="674"/>
        <v>#N/A</v>
      </c>
      <c r="DK382" s="78" t="e">
        <f t="shared" ca="1" si="675"/>
        <v>#N/A</v>
      </c>
      <c r="DL382" s="78" t="e">
        <f t="shared" ca="1" si="676"/>
        <v>#N/A</v>
      </c>
      <c r="DM382" s="78" t="e">
        <f t="shared" ca="1" si="677"/>
        <v>#N/A</v>
      </c>
      <c r="DN382" s="78" t="e">
        <f t="shared" ca="1" si="678"/>
        <v>#N/A</v>
      </c>
      <c r="DO382" s="78" t="e">
        <f t="shared" ca="1" si="679"/>
        <v>#N/A</v>
      </c>
      <c r="DP382" s="78" t="e">
        <f t="shared" ca="1" si="680"/>
        <v>#N/A</v>
      </c>
      <c r="DQ382" s="78" t="e">
        <f t="shared" ca="1" si="681"/>
        <v>#N/A</v>
      </c>
      <c r="DR382" s="79" t="e">
        <f t="shared" ca="1" si="682"/>
        <v>#N/A</v>
      </c>
      <c r="DS382" s="79" t="e">
        <f t="shared" ca="1" si="683"/>
        <v>#N/A</v>
      </c>
      <c r="DT382" s="79" t="e">
        <f t="shared" ca="1" si="684"/>
        <v>#N/A</v>
      </c>
      <c r="DU382" s="79" t="e">
        <f t="shared" ca="1" si="685"/>
        <v>#N/A</v>
      </c>
      <c r="DV382" s="79" t="e">
        <f t="shared" ca="1" si="686"/>
        <v>#N/A</v>
      </c>
      <c r="DW382" s="79" t="e">
        <f t="shared" ca="1" si="687"/>
        <v>#N/A</v>
      </c>
      <c r="DX382" s="79" t="e">
        <f t="shared" ca="1" si="688"/>
        <v>#N/A</v>
      </c>
      <c r="DY382" s="79" t="e">
        <f t="shared" ca="1" si="689"/>
        <v>#N/A</v>
      </c>
      <c r="DZ382" s="80" t="e">
        <f t="shared" ca="1" si="690"/>
        <v>#N/A</v>
      </c>
      <c r="EA382" s="78" t="e">
        <f t="shared" ca="1" si="691"/>
        <v>#N/A</v>
      </c>
    </row>
    <row r="383" spans="1:131" ht="16.2" thickBot="1" x14ac:dyDescent="0.35">
      <c r="A383" s="289" t="str">
        <f t="shared" ca="1" si="661"/>
        <v/>
      </c>
      <c r="B383" s="315">
        <f t="shared" si="665"/>
        <v>375</v>
      </c>
      <c r="C383" s="316" t="s">
        <v>22</v>
      </c>
      <c r="D383" s="315" t="s">
        <v>3</v>
      </c>
      <c r="E383" s="315">
        <v>7</v>
      </c>
      <c r="F383" s="317">
        <v>2</v>
      </c>
      <c r="G383" s="317">
        <v>2</v>
      </c>
      <c r="H383" s="317">
        <v>2</v>
      </c>
      <c r="I383" s="317">
        <v>1</v>
      </c>
      <c r="J383" s="317">
        <v>2</v>
      </c>
      <c r="K383" s="317">
        <v>2</v>
      </c>
      <c r="L383" s="317">
        <v>1</v>
      </c>
      <c r="M383" s="317"/>
      <c r="N383" s="317">
        <f>SUM($F383:G383)</f>
        <v>4</v>
      </c>
      <c r="O383" s="317">
        <f>SUM($F383:H383)</f>
        <v>6</v>
      </c>
      <c r="P383" s="317">
        <f>SUM($F383:I383)</f>
        <v>7</v>
      </c>
      <c r="Q383" s="317">
        <f>SUM($F383:J383)</f>
        <v>9</v>
      </c>
      <c r="R383" s="317">
        <f>SUM($F383:K383)</f>
        <v>11</v>
      </c>
      <c r="S383" s="317">
        <f>SUM($F383:L383)</f>
        <v>12</v>
      </c>
      <c r="T383" s="317"/>
      <c r="U383" s="316"/>
      <c r="V383" s="315" t="str">
        <f t="shared" si="731"/>
        <v>F</v>
      </c>
      <c r="W383" s="315" t="str">
        <f t="shared" ca="1" si="732"/>
        <v>G</v>
      </c>
      <c r="X383" s="315" t="str">
        <f t="shared" ca="1" si="754"/>
        <v>A</v>
      </c>
      <c r="Y383" s="315" t="str">
        <f t="shared" ca="1" si="755"/>
        <v>B</v>
      </c>
      <c r="Z383" s="315" t="str">
        <f t="shared" ca="1" si="756"/>
        <v>C</v>
      </c>
      <c r="AA383" s="315" t="str">
        <f t="shared" ca="1" si="757"/>
        <v>D</v>
      </c>
      <c r="AB383" s="315" t="str">
        <f t="shared" ca="1" si="758"/>
        <v>E</v>
      </c>
      <c r="AC383" s="315"/>
      <c r="AD383" s="316">
        <f t="shared" si="739"/>
        <v>70</v>
      </c>
      <c r="AE383" s="316">
        <f t="shared" ca="1" si="662"/>
        <v>71</v>
      </c>
      <c r="AF383" s="316">
        <f t="shared" ca="1" si="663"/>
        <v>65</v>
      </c>
      <c r="AG383" s="316">
        <f t="shared" ca="1" si="724"/>
        <v>66</v>
      </c>
      <c r="AH383" s="316">
        <f t="shared" ca="1" si="725"/>
        <v>67</v>
      </c>
      <c r="AI383" s="316">
        <f t="shared" ca="1" si="726"/>
        <v>68</v>
      </c>
      <c r="AJ383" s="316">
        <f t="shared" ca="1" si="727"/>
        <v>69</v>
      </c>
      <c r="AK383" s="316"/>
      <c r="AL383" s="294" t="str">
        <f>_xlfn.CONCAT(V383," maj")</f>
        <v>F maj</v>
      </c>
      <c r="AM383" s="294" t="str">
        <f ca="1">_xlfn.CONCAT(W383," maj")</f>
        <v>G maj</v>
      </c>
      <c r="AN383" s="294" t="str">
        <f ca="1">_xlfn.CONCAT(X383," min")</f>
        <v>A min</v>
      </c>
      <c r="AO383" s="294" t="str">
        <f t="shared" ref="AO383:AO388" ca="1" si="781">_xlfn.CONCAT(Y383," dim")</f>
        <v>B dim</v>
      </c>
      <c r="AP383" s="294" t="str">
        <f ca="1">_xlfn.CONCAT(Z383," maj")</f>
        <v>C maj</v>
      </c>
      <c r="AQ383" s="294" t="str">
        <f ca="1">_xlfn.CONCAT(AA383," min")</f>
        <v>D min</v>
      </c>
      <c r="AR383" s="294" t="str">
        <f ca="1">_xlfn.CONCAT(AB383," min")</f>
        <v>E min</v>
      </c>
      <c r="AS383" s="294"/>
      <c r="AT383" s="294" t="str">
        <f t="shared" ca="1" si="760"/>
        <v/>
      </c>
      <c r="AU383" s="294" t="str">
        <f t="shared" ca="1" si="759"/>
        <v/>
      </c>
      <c r="AV383" s="294" t="str">
        <f t="shared" ca="1" si="759"/>
        <v/>
      </c>
      <c r="AW383" s="294" t="str">
        <f t="shared" ca="1" si="759"/>
        <v/>
      </c>
      <c r="AX383" s="294" t="str">
        <f t="shared" ca="1" si="759"/>
        <v/>
      </c>
      <c r="AY383" s="294">
        <f t="shared" si="759"/>
        <v>1</v>
      </c>
      <c r="AZ383" s="294" t="str">
        <f t="shared" ca="1" si="759"/>
        <v/>
      </c>
      <c r="BA383" s="294">
        <f t="shared" ca="1" si="759"/>
        <v>1</v>
      </c>
      <c r="BB383" s="294" t="str">
        <f t="shared" ca="1" si="759"/>
        <v/>
      </c>
      <c r="BC383" s="294" t="str">
        <f t="shared" ca="1" si="759"/>
        <v/>
      </c>
      <c r="BD383" s="294" t="str">
        <f t="shared" ca="1" si="759"/>
        <v/>
      </c>
      <c r="BE383" s="294" t="str">
        <f t="shared" ca="1" si="759"/>
        <v/>
      </c>
      <c r="BF383" s="289">
        <f t="shared" ca="1" si="740"/>
        <v>2</v>
      </c>
      <c r="BG383" s="302">
        <f t="shared" ca="1" si="741"/>
        <v>28.571428571428569</v>
      </c>
      <c r="BH383" s="289" t="str">
        <f t="shared" ca="1" si="742"/>
        <v/>
      </c>
      <c r="BI383" s="289" t="str">
        <f t="shared" ca="1" si="743"/>
        <v/>
      </c>
      <c r="BJ383" s="289" t="str">
        <f t="shared" ca="1" si="744"/>
        <v/>
      </c>
      <c r="BK383" s="289" t="str">
        <f t="shared" ca="1" si="745"/>
        <v/>
      </c>
      <c r="BL383" s="289" t="str">
        <f t="shared" ca="1" si="746"/>
        <v/>
      </c>
      <c r="BM383" s="289" t="str">
        <f t="shared" ca="1" si="747"/>
        <v/>
      </c>
      <c r="BN383" s="289" t="str">
        <f t="shared" ca="1" si="748"/>
        <v/>
      </c>
      <c r="BO383" s="289" t="str">
        <f t="shared" ca="1" si="749"/>
        <v/>
      </c>
      <c r="BP383" s="275"/>
      <c r="BQ383" s="83" t="e">
        <f t="shared" ca="1" si="704"/>
        <v>#N/A</v>
      </c>
      <c r="BR383" s="82" t="e">
        <f t="shared" ca="1" si="705"/>
        <v>#N/A</v>
      </c>
      <c r="BS383" s="83" t="e">
        <f t="shared" ca="1" si="706"/>
        <v>#N/A</v>
      </c>
      <c r="BT383" s="52" t="e">
        <f t="shared" ref="BT383:BT446" ca="1" si="782">_xlfn.CONCAT("A",BS383+9)</f>
        <v>#N/A</v>
      </c>
      <c r="BV383" s="52" t="e">
        <f t="shared" ref="BV383:BV446" ca="1" si="783">_xlfn.CONCAT("A",BW383+8)</f>
        <v>#N/A</v>
      </c>
      <c r="BW383" s="84" t="e">
        <f ca="1">VLOOKUP($BK$6,INDIRECT($BT383):$BP$861,2,FALSE)</f>
        <v>#N/A</v>
      </c>
      <c r="BX383" s="79" t="e">
        <f t="shared" ca="1" si="761"/>
        <v>#N/A</v>
      </c>
      <c r="BY383" s="78" t="e">
        <f t="shared" ca="1" si="762"/>
        <v>#N/A</v>
      </c>
      <c r="BZ383" s="78" t="e">
        <f t="shared" ca="1" si="763"/>
        <v>#N/A</v>
      </c>
      <c r="CA383" s="78" t="e">
        <f t="shared" ca="1" si="764"/>
        <v>#N/A</v>
      </c>
      <c r="CB383" s="78" t="e">
        <f t="shared" ca="1" si="765"/>
        <v>#N/A</v>
      </c>
      <c r="CC383" s="78" t="e">
        <f t="shared" ca="1" si="766"/>
        <v>#N/A</v>
      </c>
      <c r="CD383" s="78" t="e">
        <f t="shared" ca="1" si="767"/>
        <v>#N/A</v>
      </c>
      <c r="CE383" s="78" t="e">
        <f t="shared" ca="1" si="768"/>
        <v>#N/A</v>
      </c>
      <c r="CF383" s="78" t="e">
        <f t="shared" ca="1" si="769"/>
        <v>#N/A</v>
      </c>
      <c r="CG383" s="78" t="e">
        <f t="shared" ca="1" si="770"/>
        <v>#N/A</v>
      </c>
      <c r="CH383" s="79" t="e">
        <f t="shared" ca="1" si="771"/>
        <v>#N/A</v>
      </c>
      <c r="CI383" s="79" t="e">
        <f t="shared" ca="1" si="772"/>
        <v>#N/A</v>
      </c>
      <c r="CJ383" s="79" t="e">
        <f t="shared" ca="1" si="773"/>
        <v>#N/A</v>
      </c>
      <c r="CK383" s="79" t="e">
        <f t="shared" ca="1" si="774"/>
        <v>#N/A</v>
      </c>
      <c r="CL383" s="79" t="e">
        <f t="shared" ca="1" si="775"/>
        <v>#N/A</v>
      </c>
      <c r="CM383" s="79" t="e">
        <f t="shared" ca="1" si="776"/>
        <v>#N/A</v>
      </c>
      <c r="CN383" s="79" t="e">
        <f t="shared" ca="1" si="777"/>
        <v>#N/A</v>
      </c>
      <c r="CO383" s="79" t="e">
        <f t="shared" ca="1" si="778"/>
        <v>#N/A</v>
      </c>
      <c r="CP383" s="80" t="e">
        <f t="shared" ca="1" si="779"/>
        <v>#N/A</v>
      </c>
      <c r="CQ383" s="78" t="e">
        <f t="shared" ca="1" si="780"/>
        <v>#N/A</v>
      </c>
      <c r="DA383" s="81" t="e">
        <f t="shared" ca="1" si="695"/>
        <v>#N/A</v>
      </c>
      <c r="DB383" s="82" t="e">
        <f t="shared" ca="1" si="696"/>
        <v>#N/A</v>
      </c>
      <c r="DC383" s="83" t="e">
        <f t="shared" ca="1" si="697"/>
        <v>#N/A</v>
      </c>
      <c r="DD383" s="52" t="e">
        <f t="shared" ca="1" si="693"/>
        <v>#N/A</v>
      </c>
      <c r="DF383" s="52" t="e">
        <f t="shared" ca="1" si="694"/>
        <v>#N/A</v>
      </c>
      <c r="DG383" s="84" t="e">
        <f ca="1">VLOOKUP($BK$6,INDIRECT($BT420):$BP$861,2,FALSE)</f>
        <v>#N/A</v>
      </c>
      <c r="DH383" s="79" t="e">
        <f t="shared" ca="1" si="672"/>
        <v>#N/A</v>
      </c>
      <c r="DI383" s="78" t="e">
        <f t="shared" ca="1" si="673"/>
        <v>#N/A</v>
      </c>
      <c r="DJ383" s="78" t="e">
        <f t="shared" ca="1" si="674"/>
        <v>#N/A</v>
      </c>
      <c r="DK383" s="78" t="e">
        <f t="shared" ca="1" si="675"/>
        <v>#N/A</v>
      </c>
      <c r="DL383" s="78" t="e">
        <f t="shared" ca="1" si="676"/>
        <v>#N/A</v>
      </c>
      <c r="DM383" s="78" t="e">
        <f t="shared" ca="1" si="677"/>
        <v>#N/A</v>
      </c>
      <c r="DN383" s="78" t="e">
        <f t="shared" ca="1" si="678"/>
        <v>#N/A</v>
      </c>
      <c r="DO383" s="78" t="e">
        <f t="shared" ca="1" si="679"/>
        <v>#N/A</v>
      </c>
      <c r="DP383" s="78" t="e">
        <f t="shared" ca="1" si="680"/>
        <v>#N/A</v>
      </c>
      <c r="DQ383" s="78" t="e">
        <f t="shared" ca="1" si="681"/>
        <v>#N/A</v>
      </c>
      <c r="DR383" s="79" t="e">
        <f t="shared" ca="1" si="682"/>
        <v>#N/A</v>
      </c>
      <c r="DS383" s="79" t="e">
        <f t="shared" ca="1" si="683"/>
        <v>#N/A</v>
      </c>
      <c r="DT383" s="79" t="e">
        <f t="shared" ca="1" si="684"/>
        <v>#N/A</v>
      </c>
      <c r="DU383" s="79" t="e">
        <f t="shared" ca="1" si="685"/>
        <v>#N/A</v>
      </c>
      <c r="DV383" s="79" t="e">
        <f t="shared" ca="1" si="686"/>
        <v>#N/A</v>
      </c>
      <c r="DW383" s="79" t="e">
        <f t="shared" ca="1" si="687"/>
        <v>#N/A</v>
      </c>
      <c r="DX383" s="79" t="e">
        <f t="shared" ca="1" si="688"/>
        <v>#N/A</v>
      </c>
      <c r="DY383" s="79" t="e">
        <f t="shared" ca="1" si="689"/>
        <v>#N/A</v>
      </c>
      <c r="DZ383" s="80" t="e">
        <f t="shared" ca="1" si="690"/>
        <v>#N/A</v>
      </c>
      <c r="EA383" s="78" t="e">
        <f t="shared" ca="1" si="691"/>
        <v>#N/A</v>
      </c>
    </row>
    <row r="384" spans="1:131" ht="16.2" thickBot="1" x14ac:dyDescent="0.35">
      <c r="A384" s="289" t="str">
        <f t="shared" ca="1" si="661"/>
        <v/>
      </c>
      <c r="B384" s="315">
        <f t="shared" si="665"/>
        <v>376</v>
      </c>
      <c r="C384" s="316" t="s">
        <v>23</v>
      </c>
      <c r="D384" s="315" t="s">
        <v>3</v>
      </c>
      <c r="E384" s="315">
        <v>7</v>
      </c>
      <c r="F384" s="317">
        <v>3</v>
      </c>
      <c r="G384" s="317">
        <v>1</v>
      </c>
      <c r="H384" s="317">
        <v>2</v>
      </c>
      <c r="I384" s="317">
        <v>1</v>
      </c>
      <c r="J384" s="317">
        <v>2</v>
      </c>
      <c r="K384" s="317">
        <v>2</v>
      </c>
      <c r="L384" s="317">
        <v>1</v>
      </c>
      <c r="M384" s="317"/>
      <c r="N384" s="317">
        <f>SUM($F384:G384)</f>
        <v>4</v>
      </c>
      <c r="O384" s="317">
        <f>SUM($F384:H384)</f>
        <v>6</v>
      </c>
      <c r="P384" s="317">
        <f>SUM($F384:I384)</f>
        <v>7</v>
      </c>
      <c r="Q384" s="317">
        <f>SUM($F384:J384)</f>
        <v>9</v>
      </c>
      <c r="R384" s="317">
        <f>SUM($F384:K384)</f>
        <v>11</v>
      </c>
      <c r="S384" s="317">
        <f>SUM($F384:L384)</f>
        <v>12</v>
      </c>
      <c r="T384" s="317"/>
      <c r="U384" s="316"/>
      <c r="V384" s="315" t="str">
        <f t="shared" si="731"/>
        <v>F</v>
      </c>
      <c r="W384" s="315" t="str">
        <f t="shared" ca="1" si="732"/>
        <v>Ab</v>
      </c>
      <c r="X384" s="315" t="str">
        <f t="shared" ca="1" si="754"/>
        <v>A</v>
      </c>
      <c r="Y384" s="315" t="str">
        <f t="shared" ca="1" si="755"/>
        <v>B</v>
      </c>
      <c r="Z384" s="315" t="str">
        <f t="shared" ca="1" si="756"/>
        <v>C</v>
      </c>
      <c r="AA384" s="315" t="str">
        <f t="shared" ca="1" si="757"/>
        <v>D</v>
      </c>
      <c r="AB384" s="315" t="str">
        <f t="shared" ca="1" si="758"/>
        <v>E</v>
      </c>
      <c r="AC384" s="315"/>
      <c r="AD384" s="316">
        <f t="shared" si="739"/>
        <v>70</v>
      </c>
      <c r="AE384" s="316">
        <f t="shared" ca="1" si="662"/>
        <v>163</v>
      </c>
      <c r="AF384" s="316">
        <f t="shared" ca="1" si="663"/>
        <v>65</v>
      </c>
      <c r="AG384" s="316">
        <f t="shared" ca="1" si="724"/>
        <v>66</v>
      </c>
      <c r="AH384" s="316">
        <f t="shared" ca="1" si="725"/>
        <v>67</v>
      </c>
      <c r="AI384" s="316">
        <f t="shared" ca="1" si="726"/>
        <v>68</v>
      </c>
      <c r="AJ384" s="316">
        <f t="shared" ca="1" si="727"/>
        <v>69</v>
      </c>
      <c r="AK384" s="316"/>
      <c r="AL384" s="294" t="str">
        <f>_xlfn.CONCAT(V384," maj")</f>
        <v>F maj</v>
      </c>
      <c r="AM384" s="294" t="str">
        <f ca="1">_xlfn.CONCAT(W384," dim")</f>
        <v>Ab dim</v>
      </c>
      <c r="AN384" s="294" t="str">
        <f ca="1">_xlfn.CONCAT(X384," min")</f>
        <v>A min</v>
      </c>
      <c r="AO384" s="294" t="str">
        <f t="shared" ca="1" si="781"/>
        <v>B dim</v>
      </c>
      <c r="AP384" s="294" t="str">
        <f ca="1">_xlfn.CONCAT(Z384," aug")</f>
        <v>C aug</v>
      </c>
      <c r="AQ384" s="294" t="str">
        <f ca="1">_xlfn.CONCAT(AA384," min")</f>
        <v>D min</v>
      </c>
      <c r="AR384" s="294" t="str">
        <f ca="1">_xlfn.CONCAT(AB384," maj")</f>
        <v>E maj</v>
      </c>
      <c r="AS384" s="294"/>
      <c r="AT384" s="294" t="str">
        <f t="shared" ca="1" si="760"/>
        <v/>
      </c>
      <c r="AU384" s="294" t="str">
        <f t="shared" ca="1" si="759"/>
        <v/>
      </c>
      <c r="AV384" s="294" t="str">
        <f t="shared" ca="1" si="759"/>
        <v/>
      </c>
      <c r="AW384" s="294" t="str">
        <f t="shared" ca="1" si="759"/>
        <v/>
      </c>
      <c r="AX384" s="294" t="str">
        <f t="shared" ca="1" si="759"/>
        <v/>
      </c>
      <c r="AY384" s="294">
        <f t="shared" si="759"/>
        <v>1</v>
      </c>
      <c r="AZ384" s="294" t="str">
        <f t="shared" ca="1" si="759"/>
        <v/>
      </c>
      <c r="BA384" s="294" t="str">
        <f t="shared" ca="1" si="759"/>
        <v/>
      </c>
      <c r="BB384" s="294" t="str">
        <f t="shared" ca="1" si="759"/>
        <v/>
      </c>
      <c r="BC384" s="294" t="str">
        <f t="shared" ca="1" si="759"/>
        <v/>
      </c>
      <c r="BD384" s="294" t="str">
        <f t="shared" ca="1" si="759"/>
        <v/>
      </c>
      <c r="BE384" s="294" t="str">
        <f t="shared" ca="1" si="759"/>
        <v/>
      </c>
      <c r="BF384" s="289">
        <f t="shared" ca="1" si="740"/>
        <v>1</v>
      </c>
      <c r="BG384" s="302">
        <f t="shared" ca="1" si="741"/>
        <v>14.285714285714285</v>
      </c>
      <c r="BH384" s="289" t="str">
        <f t="shared" ca="1" si="742"/>
        <v/>
      </c>
      <c r="BI384" s="289" t="str">
        <f t="shared" ca="1" si="743"/>
        <v/>
      </c>
      <c r="BJ384" s="289" t="str">
        <f t="shared" ca="1" si="744"/>
        <v/>
      </c>
      <c r="BK384" s="289" t="str">
        <f t="shared" ca="1" si="745"/>
        <v/>
      </c>
      <c r="BL384" s="289" t="str">
        <f t="shared" ca="1" si="746"/>
        <v/>
      </c>
      <c r="BM384" s="289" t="str">
        <f t="shared" ca="1" si="747"/>
        <v/>
      </c>
      <c r="BN384" s="289" t="str">
        <f t="shared" ca="1" si="748"/>
        <v/>
      </c>
      <c r="BO384" s="289" t="str">
        <f t="shared" ca="1" si="749"/>
        <v/>
      </c>
      <c r="BP384" s="275"/>
      <c r="BQ384" s="83" t="e">
        <f t="shared" ca="1" si="704"/>
        <v>#N/A</v>
      </c>
      <c r="BR384" s="82" t="e">
        <f t="shared" ca="1" si="705"/>
        <v>#N/A</v>
      </c>
      <c r="BS384" s="83" t="e">
        <f t="shared" ca="1" si="706"/>
        <v>#N/A</v>
      </c>
      <c r="BT384" s="52" t="e">
        <f t="shared" ca="1" si="782"/>
        <v>#N/A</v>
      </c>
      <c r="BV384" s="52" t="e">
        <f t="shared" ca="1" si="783"/>
        <v>#N/A</v>
      </c>
      <c r="BW384" s="84" t="e">
        <f ca="1">VLOOKUP($BK$6,INDIRECT($BT384):$BP$861,2,FALSE)</f>
        <v>#N/A</v>
      </c>
      <c r="BX384" s="79" t="e">
        <f t="shared" ca="1" si="761"/>
        <v>#N/A</v>
      </c>
      <c r="BY384" s="78" t="e">
        <f t="shared" ca="1" si="762"/>
        <v>#N/A</v>
      </c>
      <c r="BZ384" s="78" t="e">
        <f t="shared" ca="1" si="763"/>
        <v>#N/A</v>
      </c>
      <c r="CA384" s="78" t="e">
        <f t="shared" ca="1" si="764"/>
        <v>#N/A</v>
      </c>
      <c r="CB384" s="78" t="e">
        <f t="shared" ca="1" si="765"/>
        <v>#N/A</v>
      </c>
      <c r="CC384" s="78" t="e">
        <f t="shared" ca="1" si="766"/>
        <v>#N/A</v>
      </c>
      <c r="CD384" s="78" t="e">
        <f t="shared" ca="1" si="767"/>
        <v>#N/A</v>
      </c>
      <c r="CE384" s="78" t="e">
        <f t="shared" ca="1" si="768"/>
        <v>#N/A</v>
      </c>
      <c r="CF384" s="78" t="e">
        <f t="shared" ca="1" si="769"/>
        <v>#N/A</v>
      </c>
      <c r="CG384" s="78" t="e">
        <f t="shared" ca="1" si="770"/>
        <v>#N/A</v>
      </c>
      <c r="CH384" s="79" t="e">
        <f t="shared" ca="1" si="771"/>
        <v>#N/A</v>
      </c>
      <c r="CI384" s="79" t="e">
        <f t="shared" ca="1" si="772"/>
        <v>#N/A</v>
      </c>
      <c r="CJ384" s="79" t="e">
        <f t="shared" ca="1" si="773"/>
        <v>#N/A</v>
      </c>
      <c r="CK384" s="79" t="e">
        <f t="shared" ca="1" si="774"/>
        <v>#N/A</v>
      </c>
      <c r="CL384" s="79" t="e">
        <f t="shared" ca="1" si="775"/>
        <v>#N/A</v>
      </c>
      <c r="CM384" s="79" t="e">
        <f t="shared" ca="1" si="776"/>
        <v>#N/A</v>
      </c>
      <c r="CN384" s="79" t="e">
        <f t="shared" ca="1" si="777"/>
        <v>#N/A</v>
      </c>
      <c r="CO384" s="79" t="e">
        <f t="shared" ca="1" si="778"/>
        <v>#N/A</v>
      </c>
      <c r="CP384" s="80" t="e">
        <f t="shared" ca="1" si="779"/>
        <v>#N/A</v>
      </c>
      <c r="CQ384" s="78" t="e">
        <f t="shared" ca="1" si="780"/>
        <v>#N/A</v>
      </c>
      <c r="DA384" s="81" t="e">
        <f t="shared" ca="1" si="695"/>
        <v>#N/A</v>
      </c>
      <c r="DB384" s="82" t="e">
        <f t="shared" ca="1" si="696"/>
        <v>#N/A</v>
      </c>
      <c r="DC384" s="83" t="e">
        <f t="shared" ca="1" si="697"/>
        <v>#N/A</v>
      </c>
      <c r="DD384" s="52" t="e">
        <f t="shared" ca="1" si="693"/>
        <v>#N/A</v>
      </c>
      <c r="DF384" s="52" t="e">
        <f t="shared" ca="1" si="694"/>
        <v>#N/A</v>
      </c>
      <c r="DG384" s="84" t="e">
        <f ca="1">VLOOKUP($BK$6,INDIRECT($BT421):$BP$861,2,FALSE)</f>
        <v>#N/A</v>
      </c>
      <c r="DH384" s="79" t="e">
        <f t="shared" ca="1" si="672"/>
        <v>#N/A</v>
      </c>
      <c r="DI384" s="78" t="e">
        <f t="shared" ca="1" si="673"/>
        <v>#N/A</v>
      </c>
      <c r="DJ384" s="78" t="e">
        <f t="shared" ca="1" si="674"/>
        <v>#N/A</v>
      </c>
      <c r="DK384" s="78" t="e">
        <f t="shared" ca="1" si="675"/>
        <v>#N/A</v>
      </c>
      <c r="DL384" s="78" t="e">
        <f t="shared" ca="1" si="676"/>
        <v>#N/A</v>
      </c>
      <c r="DM384" s="78" t="e">
        <f t="shared" ca="1" si="677"/>
        <v>#N/A</v>
      </c>
      <c r="DN384" s="78" t="e">
        <f t="shared" ca="1" si="678"/>
        <v>#N/A</v>
      </c>
      <c r="DO384" s="78" t="e">
        <f t="shared" ca="1" si="679"/>
        <v>#N/A</v>
      </c>
      <c r="DP384" s="78" t="e">
        <f t="shared" ca="1" si="680"/>
        <v>#N/A</v>
      </c>
      <c r="DQ384" s="78" t="e">
        <f t="shared" ca="1" si="681"/>
        <v>#N/A</v>
      </c>
      <c r="DR384" s="79" t="e">
        <f t="shared" ca="1" si="682"/>
        <v>#N/A</v>
      </c>
      <c r="DS384" s="79" t="e">
        <f t="shared" ca="1" si="683"/>
        <v>#N/A</v>
      </c>
      <c r="DT384" s="79" t="e">
        <f t="shared" ca="1" si="684"/>
        <v>#N/A</v>
      </c>
      <c r="DU384" s="79" t="e">
        <f t="shared" ca="1" si="685"/>
        <v>#N/A</v>
      </c>
      <c r="DV384" s="79" t="e">
        <f t="shared" ca="1" si="686"/>
        <v>#N/A</v>
      </c>
      <c r="DW384" s="79" t="e">
        <f t="shared" ca="1" si="687"/>
        <v>#N/A</v>
      </c>
      <c r="DX384" s="79" t="e">
        <f t="shared" ca="1" si="688"/>
        <v>#N/A</v>
      </c>
      <c r="DY384" s="79" t="e">
        <f t="shared" ca="1" si="689"/>
        <v>#N/A</v>
      </c>
      <c r="DZ384" s="80" t="e">
        <f t="shared" ca="1" si="690"/>
        <v>#N/A</v>
      </c>
      <c r="EA384" s="78" t="e">
        <f t="shared" ca="1" si="691"/>
        <v>#N/A</v>
      </c>
    </row>
    <row r="385" spans="1:131" ht="16.2" thickBot="1" x14ac:dyDescent="0.35">
      <c r="A385" s="289" t="str">
        <f t="shared" ca="1" si="661"/>
        <v/>
      </c>
      <c r="B385" s="315">
        <f t="shared" si="665"/>
        <v>377</v>
      </c>
      <c r="C385" s="316" t="s">
        <v>24</v>
      </c>
      <c r="D385" s="315" t="s">
        <v>3</v>
      </c>
      <c r="E385" s="315">
        <v>7</v>
      </c>
      <c r="F385" s="317">
        <v>3</v>
      </c>
      <c r="G385" s="317">
        <v>1</v>
      </c>
      <c r="H385" s="317">
        <v>2</v>
      </c>
      <c r="I385" s="317">
        <v>2</v>
      </c>
      <c r="J385" s="317">
        <v>1</v>
      </c>
      <c r="K385" s="317">
        <v>2</v>
      </c>
      <c r="L385" s="317">
        <v>1</v>
      </c>
      <c r="M385" s="317"/>
      <c r="N385" s="317">
        <f>SUM($F385:G385)</f>
        <v>4</v>
      </c>
      <c r="O385" s="317">
        <f>SUM($F385:H385)</f>
        <v>6</v>
      </c>
      <c r="P385" s="317">
        <f>SUM($F385:I385)</f>
        <v>8</v>
      </c>
      <c r="Q385" s="317">
        <f>SUM($F385:J385)</f>
        <v>9</v>
      </c>
      <c r="R385" s="317">
        <f>SUM($F385:K385)</f>
        <v>11</v>
      </c>
      <c r="S385" s="317">
        <f>SUM($F385:L385)</f>
        <v>12</v>
      </c>
      <c r="T385" s="317"/>
      <c r="U385" s="316"/>
      <c r="V385" s="315" t="str">
        <f t="shared" si="731"/>
        <v>F</v>
      </c>
      <c r="W385" s="315" t="str">
        <f t="shared" ca="1" si="732"/>
        <v>Ab</v>
      </c>
      <c r="X385" s="315" t="str">
        <f t="shared" ca="1" si="754"/>
        <v>A</v>
      </c>
      <c r="Y385" s="315" t="str">
        <f t="shared" ca="1" si="755"/>
        <v>B</v>
      </c>
      <c r="Z385" s="315" t="str">
        <f t="shared" ca="1" si="756"/>
        <v>Db</v>
      </c>
      <c r="AA385" s="315" t="str">
        <f t="shared" ca="1" si="757"/>
        <v>D</v>
      </c>
      <c r="AB385" s="315" t="str">
        <f t="shared" ca="1" si="758"/>
        <v>E</v>
      </c>
      <c r="AC385" s="315"/>
      <c r="AD385" s="316">
        <f t="shared" si="739"/>
        <v>70</v>
      </c>
      <c r="AE385" s="316">
        <f t="shared" ca="1" si="662"/>
        <v>163</v>
      </c>
      <c r="AF385" s="316">
        <f t="shared" ca="1" si="663"/>
        <v>65</v>
      </c>
      <c r="AG385" s="316">
        <f t="shared" ca="1" si="724"/>
        <v>66</v>
      </c>
      <c r="AH385" s="316">
        <f t="shared" ca="1" si="725"/>
        <v>166</v>
      </c>
      <c r="AI385" s="316">
        <f t="shared" ca="1" si="726"/>
        <v>68</v>
      </c>
      <c r="AJ385" s="316">
        <f t="shared" ca="1" si="727"/>
        <v>69</v>
      </c>
      <c r="AK385" s="316"/>
      <c r="AL385" s="294" t="str">
        <f>_xlfn.CONCAT(V385," aug")</f>
        <v>F aug</v>
      </c>
      <c r="AM385" s="294" t="str">
        <f ca="1">_xlfn.CONCAT(W385," dim")</f>
        <v>Ab dim</v>
      </c>
      <c r="AN385" s="294" t="str">
        <f ca="1">_xlfn.CONCAT(X385," maj")</f>
        <v>A maj</v>
      </c>
      <c r="AO385" s="294" t="str">
        <f t="shared" ca="1" si="781"/>
        <v>B dim</v>
      </c>
      <c r="AP385" s="294" t="str">
        <f ca="1">_xlfn.CONCAT(Z385," min")</f>
        <v>Db min</v>
      </c>
      <c r="AQ385" s="294" t="str">
        <f ca="1">_xlfn.CONCAT(AA385," min")</f>
        <v>D min</v>
      </c>
      <c r="AR385" s="294" t="str">
        <f ca="1">_xlfn.CONCAT(AB385," maj")</f>
        <v>E maj</v>
      </c>
      <c r="AS385" s="294"/>
      <c r="AT385" s="294" t="str">
        <f t="shared" ca="1" si="760"/>
        <v/>
      </c>
      <c r="AU385" s="294" t="str">
        <f t="shared" ca="1" si="759"/>
        <v/>
      </c>
      <c r="AV385" s="294" t="str">
        <f t="shared" ca="1" si="759"/>
        <v/>
      </c>
      <c r="AW385" s="294" t="str">
        <f t="shared" ca="1" si="759"/>
        <v/>
      </c>
      <c r="AX385" s="294" t="str">
        <f t="shared" ca="1" si="759"/>
        <v/>
      </c>
      <c r="AY385" s="294">
        <f t="shared" si="759"/>
        <v>1</v>
      </c>
      <c r="AZ385" s="294" t="str">
        <f t="shared" ca="1" si="759"/>
        <v/>
      </c>
      <c r="BA385" s="294" t="str">
        <f t="shared" ca="1" si="759"/>
        <v/>
      </c>
      <c r="BB385" s="294" t="str">
        <f t="shared" ca="1" si="759"/>
        <v/>
      </c>
      <c r="BC385" s="294" t="str">
        <f t="shared" ca="1" si="759"/>
        <v/>
      </c>
      <c r="BD385" s="294" t="str">
        <f t="shared" ca="1" si="759"/>
        <v/>
      </c>
      <c r="BE385" s="294" t="str">
        <f t="shared" ca="1" si="759"/>
        <v/>
      </c>
      <c r="BF385" s="289">
        <f t="shared" ca="1" si="740"/>
        <v>1</v>
      </c>
      <c r="BG385" s="302">
        <f t="shared" ca="1" si="741"/>
        <v>14.285714285714285</v>
      </c>
      <c r="BH385" s="289" t="str">
        <f t="shared" ca="1" si="742"/>
        <v/>
      </c>
      <c r="BI385" s="289" t="str">
        <f t="shared" ca="1" si="743"/>
        <v/>
      </c>
      <c r="BJ385" s="289" t="str">
        <f t="shared" ca="1" si="744"/>
        <v/>
      </c>
      <c r="BK385" s="289" t="str">
        <f t="shared" ca="1" si="745"/>
        <v/>
      </c>
      <c r="BL385" s="289" t="str">
        <f t="shared" ca="1" si="746"/>
        <v/>
      </c>
      <c r="BM385" s="289" t="str">
        <f t="shared" ca="1" si="747"/>
        <v/>
      </c>
      <c r="BN385" s="289" t="str">
        <f t="shared" ca="1" si="748"/>
        <v/>
      </c>
      <c r="BO385" s="289" t="str">
        <f t="shared" ca="1" si="749"/>
        <v/>
      </c>
      <c r="BP385" s="275"/>
      <c r="BQ385" s="83" t="e">
        <f t="shared" ca="1" si="704"/>
        <v>#N/A</v>
      </c>
      <c r="BR385" s="82" t="e">
        <f t="shared" ca="1" si="705"/>
        <v>#N/A</v>
      </c>
      <c r="BS385" s="83" t="e">
        <f t="shared" ca="1" si="706"/>
        <v>#N/A</v>
      </c>
      <c r="BT385" s="52" t="e">
        <f t="shared" ca="1" si="782"/>
        <v>#N/A</v>
      </c>
      <c r="BV385" s="52" t="e">
        <f t="shared" ca="1" si="783"/>
        <v>#N/A</v>
      </c>
      <c r="BW385" s="84" t="e">
        <f ca="1">VLOOKUP($BK$6,INDIRECT($BT385):$BP$861,2,FALSE)</f>
        <v>#N/A</v>
      </c>
      <c r="BX385" s="79" t="e">
        <f t="shared" ca="1" si="761"/>
        <v>#N/A</v>
      </c>
      <c r="BY385" s="78" t="e">
        <f t="shared" ca="1" si="762"/>
        <v>#N/A</v>
      </c>
      <c r="BZ385" s="78" t="e">
        <f t="shared" ca="1" si="763"/>
        <v>#N/A</v>
      </c>
      <c r="CA385" s="78" t="e">
        <f t="shared" ca="1" si="764"/>
        <v>#N/A</v>
      </c>
      <c r="CB385" s="78" t="e">
        <f t="shared" ca="1" si="765"/>
        <v>#N/A</v>
      </c>
      <c r="CC385" s="78" t="e">
        <f t="shared" ca="1" si="766"/>
        <v>#N/A</v>
      </c>
      <c r="CD385" s="78" t="e">
        <f t="shared" ca="1" si="767"/>
        <v>#N/A</v>
      </c>
      <c r="CE385" s="78" t="e">
        <f t="shared" ca="1" si="768"/>
        <v>#N/A</v>
      </c>
      <c r="CF385" s="78" t="e">
        <f t="shared" ca="1" si="769"/>
        <v>#N/A</v>
      </c>
      <c r="CG385" s="78" t="e">
        <f t="shared" ca="1" si="770"/>
        <v>#N/A</v>
      </c>
      <c r="CH385" s="79" t="e">
        <f t="shared" ca="1" si="771"/>
        <v>#N/A</v>
      </c>
      <c r="CI385" s="79" t="e">
        <f t="shared" ca="1" si="772"/>
        <v>#N/A</v>
      </c>
      <c r="CJ385" s="79" t="e">
        <f t="shared" ca="1" si="773"/>
        <v>#N/A</v>
      </c>
      <c r="CK385" s="79" t="e">
        <f t="shared" ca="1" si="774"/>
        <v>#N/A</v>
      </c>
      <c r="CL385" s="79" t="e">
        <f t="shared" ca="1" si="775"/>
        <v>#N/A</v>
      </c>
      <c r="CM385" s="79" t="e">
        <f t="shared" ca="1" si="776"/>
        <v>#N/A</v>
      </c>
      <c r="CN385" s="79" t="e">
        <f t="shared" ca="1" si="777"/>
        <v>#N/A</v>
      </c>
      <c r="CO385" s="79" t="e">
        <f t="shared" ca="1" si="778"/>
        <v>#N/A</v>
      </c>
      <c r="CP385" s="80" t="e">
        <f t="shared" ca="1" si="779"/>
        <v>#N/A</v>
      </c>
      <c r="CQ385" s="78" t="e">
        <f t="shared" ca="1" si="780"/>
        <v>#N/A</v>
      </c>
      <c r="DA385" s="81" t="e">
        <f t="shared" ca="1" si="695"/>
        <v>#N/A</v>
      </c>
      <c r="DB385" s="82" t="e">
        <f t="shared" ca="1" si="696"/>
        <v>#N/A</v>
      </c>
      <c r="DC385" s="83" t="e">
        <f t="shared" ca="1" si="697"/>
        <v>#N/A</v>
      </c>
      <c r="DD385" s="52" t="e">
        <f t="shared" ca="1" si="693"/>
        <v>#N/A</v>
      </c>
      <c r="DF385" s="52" t="e">
        <f t="shared" ca="1" si="694"/>
        <v>#N/A</v>
      </c>
      <c r="DG385" s="84" t="e">
        <f ca="1">VLOOKUP($BK$6,INDIRECT($BT422):$BP$861,2,FALSE)</f>
        <v>#N/A</v>
      </c>
      <c r="DH385" s="79" t="e">
        <f t="shared" ca="1" si="672"/>
        <v>#N/A</v>
      </c>
      <c r="DI385" s="78" t="e">
        <f t="shared" ca="1" si="673"/>
        <v>#N/A</v>
      </c>
      <c r="DJ385" s="78" t="e">
        <f t="shared" ca="1" si="674"/>
        <v>#N/A</v>
      </c>
      <c r="DK385" s="78" t="e">
        <f t="shared" ca="1" si="675"/>
        <v>#N/A</v>
      </c>
      <c r="DL385" s="78" t="e">
        <f t="shared" ca="1" si="676"/>
        <v>#N/A</v>
      </c>
      <c r="DM385" s="78" t="e">
        <f t="shared" ca="1" si="677"/>
        <v>#N/A</v>
      </c>
      <c r="DN385" s="78" t="e">
        <f t="shared" ca="1" si="678"/>
        <v>#N/A</v>
      </c>
      <c r="DO385" s="78" t="e">
        <f t="shared" ca="1" si="679"/>
        <v>#N/A</v>
      </c>
      <c r="DP385" s="78" t="e">
        <f t="shared" ca="1" si="680"/>
        <v>#N/A</v>
      </c>
      <c r="DQ385" s="78" t="e">
        <f t="shared" ca="1" si="681"/>
        <v>#N/A</v>
      </c>
      <c r="DR385" s="79" t="e">
        <f t="shared" ca="1" si="682"/>
        <v>#N/A</v>
      </c>
      <c r="DS385" s="79" t="e">
        <f t="shared" ca="1" si="683"/>
        <v>#N/A</v>
      </c>
      <c r="DT385" s="79" t="e">
        <f t="shared" ca="1" si="684"/>
        <v>#N/A</v>
      </c>
      <c r="DU385" s="79" t="e">
        <f t="shared" ca="1" si="685"/>
        <v>#N/A</v>
      </c>
      <c r="DV385" s="79" t="e">
        <f t="shared" ca="1" si="686"/>
        <v>#N/A</v>
      </c>
      <c r="DW385" s="79" t="e">
        <f t="shared" ca="1" si="687"/>
        <v>#N/A</v>
      </c>
      <c r="DX385" s="79" t="e">
        <f t="shared" ca="1" si="688"/>
        <v>#N/A</v>
      </c>
      <c r="DY385" s="79" t="e">
        <f t="shared" ca="1" si="689"/>
        <v>#N/A</v>
      </c>
      <c r="DZ385" s="80" t="e">
        <f t="shared" ca="1" si="690"/>
        <v>#N/A</v>
      </c>
      <c r="EA385" s="78" t="e">
        <f t="shared" ca="1" si="691"/>
        <v>#N/A</v>
      </c>
    </row>
    <row r="386" spans="1:131" ht="16.2" thickBot="1" x14ac:dyDescent="0.35">
      <c r="A386" s="289" t="str">
        <f t="shared" ca="1" si="661"/>
        <v/>
      </c>
      <c r="B386" s="315">
        <f t="shared" si="665"/>
        <v>378</v>
      </c>
      <c r="C386" s="316" t="s">
        <v>275</v>
      </c>
      <c r="D386" s="315" t="s">
        <v>3</v>
      </c>
      <c r="E386" s="315">
        <v>7</v>
      </c>
      <c r="F386" s="317">
        <v>2</v>
      </c>
      <c r="G386" s="317">
        <v>1</v>
      </c>
      <c r="H386" s="317">
        <v>3</v>
      </c>
      <c r="I386" s="317">
        <v>1</v>
      </c>
      <c r="J386" s="317">
        <v>2</v>
      </c>
      <c r="K386" s="317">
        <v>2</v>
      </c>
      <c r="L386" s="317">
        <v>1</v>
      </c>
      <c r="M386" s="317"/>
      <c r="N386" s="317">
        <f>SUM($F386:G386)</f>
        <v>3</v>
      </c>
      <c r="O386" s="317">
        <f>SUM($F386:H386)</f>
        <v>6</v>
      </c>
      <c r="P386" s="317">
        <f>SUM($F386:I386)</f>
        <v>7</v>
      </c>
      <c r="Q386" s="317">
        <f>SUM($F386:J386)</f>
        <v>9</v>
      </c>
      <c r="R386" s="317">
        <f>SUM($F386:K386)</f>
        <v>11</v>
      </c>
      <c r="S386" s="317">
        <f>SUM($F386:L386)</f>
        <v>12</v>
      </c>
      <c r="T386" s="317"/>
      <c r="U386" s="316"/>
      <c r="V386" s="315" t="str">
        <f t="shared" si="731"/>
        <v>F</v>
      </c>
      <c r="W386" s="315" t="str">
        <f t="shared" ca="1" si="732"/>
        <v>G</v>
      </c>
      <c r="X386" s="315" t="str">
        <f t="shared" ca="1" si="754"/>
        <v>Ab</v>
      </c>
      <c r="Y386" s="315" t="str">
        <f t="shared" ca="1" si="755"/>
        <v>B</v>
      </c>
      <c r="Z386" s="315" t="str">
        <f t="shared" ca="1" si="756"/>
        <v>C</v>
      </c>
      <c r="AA386" s="315" t="str">
        <f t="shared" ca="1" si="757"/>
        <v>D</v>
      </c>
      <c r="AB386" s="315" t="str">
        <f t="shared" ca="1" si="758"/>
        <v>E</v>
      </c>
      <c r="AC386" s="315"/>
      <c r="AD386" s="316">
        <f t="shared" si="739"/>
        <v>70</v>
      </c>
      <c r="AE386" s="316">
        <f t="shared" ca="1" si="662"/>
        <v>71</v>
      </c>
      <c r="AF386" s="316">
        <f t="shared" ca="1" si="663"/>
        <v>163</v>
      </c>
      <c r="AG386" s="316">
        <f t="shared" ca="1" si="724"/>
        <v>66</v>
      </c>
      <c r="AH386" s="316">
        <f t="shared" ca="1" si="725"/>
        <v>67</v>
      </c>
      <c r="AI386" s="316">
        <f t="shared" ca="1" si="726"/>
        <v>68</v>
      </c>
      <c r="AJ386" s="316">
        <f t="shared" ca="1" si="727"/>
        <v>69</v>
      </c>
      <c r="AK386" s="316"/>
      <c r="AL386" s="294" t="str">
        <f>_xlfn.CONCAT(V386," min")</f>
        <v>F min</v>
      </c>
      <c r="AM386" s="294" t="str">
        <f ca="1">_xlfn.CONCAT(W386," maj")</f>
        <v>G maj</v>
      </c>
      <c r="AN386" s="294" t="str">
        <f ca="1">_xlfn.CONCAT(X386," aug")</f>
        <v>Ab aug</v>
      </c>
      <c r="AO386" s="294" t="str">
        <f t="shared" ca="1" si="781"/>
        <v>B dim</v>
      </c>
      <c r="AP386" s="294" t="str">
        <f ca="1">_xlfn.CONCAT(Z386," maj")</f>
        <v>C maj</v>
      </c>
      <c r="AQ386" s="294" t="str">
        <f ca="1">_xlfn.CONCAT(AA386," dim")</f>
        <v>D dim</v>
      </c>
      <c r="AR386" s="294" t="str">
        <f ca="1">_xlfn.CONCAT(AB386," min")</f>
        <v>E min</v>
      </c>
      <c r="AS386" s="294"/>
      <c r="AT386" s="294" t="str">
        <f t="shared" ca="1" si="760"/>
        <v/>
      </c>
      <c r="AU386" s="294" t="str">
        <f t="shared" ca="1" si="759"/>
        <v/>
      </c>
      <c r="AV386" s="294" t="str">
        <f t="shared" ca="1" si="759"/>
        <v/>
      </c>
      <c r="AW386" s="294" t="str">
        <f t="shared" ca="1" si="759"/>
        <v/>
      </c>
      <c r="AX386" s="294" t="str">
        <f t="shared" ca="1" si="759"/>
        <v/>
      </c>
      <c r="AY386" s="294">
        <f t="shared" si="759"/>
        <v>1</v>
      </c>
      <c r="AZ386" s="294" t="str">
        <f t="shared" ca="1" si="759"/>
        <v/>
      </c>
      <c r="BA386" s="294">
        <f t="shared" ca="1" si="759"/>
        <v>1</v>
      </c>
      <c r="BB386" s="294" t="str">
        <f t="shared" ca="1" si="759"/>
        <v/>
      </c>
      <c r="BC386" s="294" t="str">
        <f t="shared" ca="1" si="759"/>
        <v/>
      </c>
      <c r="BD386" s="294" t="str">
        <f t="shared" ca="1" si="759"/>
        <v/>
      </c>
      <c r="BE386" s="294" t="str">
        <f t="shared" ca="1" si="759"/>
        <v/>
      </c>
      <c r="BF386" s="289">
        <f t="shared" ca="1" si="740"/>
        <v>2</v>
      </c>
      <c r="BG386" s="302">
        <f t="shared" ca="1" si="741"/>
        <v>28.571428571428569</v>
      </c>
      <c r="BH386" s="289" t="str">
        <f t="shared" ca="1" si="742"/>
        <v/>
      </c>
      <c r="BI386" s="289" t="str">
        <f t="shared" ca="1" si="743"/>
        <v/>
      </c>
      <c r="BJ386" s="289" t="str">
        <f t="shared" ca="1" si="744"/>
        <v/>
      </c>
      <c r="BK386" s="289" t="str">
        <f t="shared" ca="1" si="745"/>
        <v/>
      </c>
      <c r="BL386" s="289" t="str">
        <f t="shared" ca="1" si="746"/>
        <v/>
      </c>
      <c r="BM386" s="289" t="str">
        <f t="shared" ca="1" si="747"/>
        <v/>
      </c>
      <c r="BN386" s="289" t="str">
        <f t="shared" ca="1" si="748"/>
        <v/>
      </c>
      <c r="BO386" s="289" t="str">
        <f t="shared" ca="1" si="749"/>
        <v/>
      </c>
      <c r="BP386" s="275"/>
      <c r="BQ386" s="83" t="e">
        <f t="shared" ca="1" si="704"/>
        <v>#N/A</v>
      </c>
      <c r="BR386" s="82" t="e">
        <f t="shared" ca="1" si="705"/>
        <v>#N/A</v>
      </c>
      <c r="BS386" s="83" t="e">
        <f t="shared" ca="1" si="706"/>
        <v>#N/A</v>
      </c>
      <c r="BT386" s="52" t="e">
        <f t="shared" ca="1" si="782"/>
        <v>#N/A</v>
      </c>
      <c r="BV386" s="52" t="e">
        <f t="shared" ca="1" si="783"/>
        <v>#N/A</v>
      </c>
      <c r="BW386" s="84" t="e">
        <f ca="1">VLOOKUP($BK$6,INDIRECT($BT386):$BP$861,2,FALSE)</f>
        <v>#N/A</v>
      </c>
      <c r="BX386" s="79" t="e">
        <f t="shared" ca="1" si="761"/>
        <v>#N/A</v>
      </c>
      <c r="BY386" s="78" t="e">
        <f t="shared" ca="1" si="762"/>
        <v>#N/A</v>
      </c>
      <c r="BZ386" s="78" t="e">
        <f t="shared" ca="1" si="763"/>
        <v>#N/A</v>
      </c>
      <c r="CA386" s="78" t="e">
        <f t="shared" ca="1" si="764"/>
        <v>#N/A</v>
      </c>
      <c r="CB386" s="78" t="e">
        <f t="shared" ca="1" si="765"/>
        <v>#N/A</v>
      </c>
      <c r="CC386" s="78" t="e">
        <f t="shared" ca="1" si="766"/>
        <v>#N/A</v>
      </c>
      <c r="CD386" s="78" t="e">
        <f t="shared" ca="1" si="767"/>
        <v>#N/A</v>
      </c>
      <c r="CE386" s="78" t="e">
        <f t="shared" ca="1" si="768"/>
        <v>#N/A</v>
      </c>
      <c r="CF386" s="78" t="e">
        <f t="shared" ca="1" si="769"/>
        <v>#N/A</v>
      </c>
      <c r="CG386" s="78" t="e">
        <f t="shared" ca="1" si="770"/>
        <v>#N/A</v>
      </c>
      <c r="CH386" s="79" t="e">
        <f t="shared" ca="1" si="771"/>
        <v>#N/A</v>
      </c>
      <c r="CI386" s="79" t="e">
        <f t="shared" ca="1" si="772"/>
        <v>#N/A</v>
      </c>
      <c r="CJ386" s="79" t="e">
        <f t="shared" ca="1" si="773"/>
        <v>#N/A</v>
      </c>
      <c r="CK386" s="79" t="e">
        <f t="shared" ca="1" si="774"/>
        <v>#N/A</v>
      </c>
      <c r="CL386" s="79" t="e">
        <f t="shared" ca="1" si="775"/>
        <v>#N/A</v>
      </c>
      <c r="CM386" s="79" t="e">
        <f t="shared" ca="1" si="776"/>
        <v>#N/A</v>
      </c>
      <c r="CN386" s="79" t="e">
        <f t="shared" ca="1" si="777"/>
        <v>#N/A</v>
      </c>
      <c r="CO386" s="79" t="e">
        <f t="shared" ca="1" si="778"/>
        <v>#N/A</v>
      </c>
      <c r="CP386" s="80" t="e">
        <f t="shared" ca="1" si="779"/>
        <v>#N/A</v>
      </c>
      <c r="CQ386" s="78" t="e">
        <f t="shared" ca="1" si="780"/>
        <v>#N/A</v>
      </c>
      <c r="DA386" s="81" t="e">
        <f t="shared" ca="1" si="695"/>
        <v>#N/A</v>
      </c>
      <c r="DB386" s="82" t="e">
        <f t="shared" ca="1" si="696"/>
        <v>#N/A</v>
      </c>
      <c r="DC386" s="83" t="e">
        <f t="shared" ca="1" si="697"/>
        <v>#N/A</v>
      </c>
      <c r="DD386" s="52" t="e">
        <f t="shared" ca="1" si="693"/>
        <v>#N/A</v>
      </c>
      <c r="DF386" s="52" t="e">
        <f t="shared" ca="1" si="694"/>
        <v>#N/A</v>
      </c>
      <c r="DG386" s="84" t="e">
        <f ca="1">VLOOKUP($BK$6,INDIRECT($BT423):$BP$861,2,FALSE)</f>
        <v>#N/A</v>
      </c>
      <c r="DH386" s="79" t="e">
        <f t="shared" ca="1" si="672"/>
        <v>#N/A</v>
      </c>
      <c r="DI386" s="78" t="e">
        <f t="shared" ca="1" si="673"/>
        <v>#N/A</v>
      </c>
      <c r="DJ386" s="78" t="e">
        <f t="shared" ca="1" si="674"/>
        <v>#N/A</v>
      </c>
      <c r="DK386" s="78" t="e">
        <f t="shared" ca="1" si="675"/>
        <v>#N/A</v>
      </c>
      <c r="DL386" s="78" t="e">
        <f t="shared" ca="1" si="676"/>
        <v>#N/A</v>
      </c>
      <c r="DM386" s="78" t="e">
        <f t="shared" ca="1" si="677"/>
        <v>#N/A</v>
      </c>
      <c r="DN386" s="78" t="e">
        <f t="shared" ca="1" si="678"/>
        <v>#N/A</v>
      </c>
      <c r="DO386" s="78" t="e">
        <f t="shared" ca="1" si="679"/>
        <v>#N/A</v>
      </c>
      <c r="DP386" s="78" t="e">
        <f t="shared" ca="1" si="680"/>
        <v>#N/A</v>
      </c>
      <c r="DQ386" s="78" t="e">
        <f t="shared" ca="1" si="681"/>
        <v>#N/A</v>
      </c>
      <c r="DR386" s="79" t="e">
        <f t="shared" ca="1" si="682"/>
        <v>#N/A</v>
      </c>
      <c r="DS386" s="79" t="e">
        <f t="shared" ca="1" si="683"/>
        <v>#N/A</v>
      </c>
      <c r="DT386" s="79" t="e">
        <f t="shared" ca="1" si="684"/>
        <v>#N/A</v>
      </c>
      <c r="DU386" s="79" t="e">
        <f t="shared" ca="1" si="685"/>
        <v>#N/A</v>
      </c>
      <c r="DV386" s="79" t="e">
        <f t="shared" ca="1" si="686"/>
        <v>#N/A</v>
      </c>
      <c r="DW386" s="79" t="e">
        <f t="shared" ca="1" si="687"/>
        <v>#N/A</v>
      </c>
      <c r="DX386" s="79" t="e">
        <f t="shared" ca="1" si="688"/>
        <v>#N/A</v>
      </c>
      <c r="DY386" s="79" t="e">
        <f t="shared" ca="1" si="689"/>
        <v>#N/A</v>
      </c>
      <c r="DZ386" s="80" t="e">
        <f t="shared" ca="1" si="690"/>
        <v>#N/A</v>
      </c>
      <c r="EA386" s="78" t="e">
        <f t="shared" ca="1" si="691"/>
        <v>#N/A</v>
      </c>
    </row>
    <row r="387" spans="1:131" ht="16.2" thickBot="1" x14ac:dyDescent="0.35">
      <c r="A387" s="289">
        <f t="shared" ca="1" si="661"/>
        <v>6</v>
      </c>
      <c r="B387" s="315">
        <f t="shared" si="665"/>
        <v>379</v>
      </c>
      <c r="C387" s="316" t="s">
        <v>276</v>
      </c>
      <c r="D387" s="315" t="s">
        <v>3</v>
      </c>
      <c r="E387" s="315">
        <v>7</v>
      </c>
      <c r="F387" s="317">
        <v>2</v>
      </c>
      <c r="G387" s="317">
        <v>2</v>
      </c>
      <c r="H387" s="317">
        <v>2</v>
      </c>
      <c r="I387" s="317">
        <v>1</v>
      </c>
      <c r="J387" s="317">
        <v>2</v>
      </c>
      <c r="K387" s="317">
        <v>1</v>
      </c>
      <c r="L387" s="317">
        <v>2</v>
      </c>
      <c r="M387" s="317"/>
      <c r="N387" s="317">
        <f>SUM($F387:G387)</f>
        <v>4</v>
      </c>
      <c r="O387" s="317">
        <f>SUM($F387:H387)</f>
        <v>6</v>
      </c>
      <c r="P387" s="317">
        <f>SUM($F387:I387)</f>
        <v>7</v>
      </c>
      <c r="Q387" s="317">
        <f>SUM($F387:J387)</f>
        <v>9</v>
      </c>
      <c r="R387" s="317">
        <f>SUM($F387:K387)</f>
        <v>10</v>
      </c>
      <c r="S387" s="317">
        <f>SUM($F387:L387)</f>
        <v>12</v>
      </c>
      <c r="T387" s="317"/>
      <c r="U387" s="316"/>
      <c r="V387" s="315" t="str">
        <f t="shared" si="731"/>
        <v>F</v>
      </c>
      <c r="W387" s="315" t="str">
        <f t="shared" ca="1" si="732"/>
        <v>G</v>
      </c>
      <c r="X387" s="315" t="str">
        <f t="shared" ca="1" si="754"/>
        <v>A</v>
      </c>
      <c r="Y387" s="315" t="str">
        <f t="shared" ca="1" si="755"/>
        <v>B</v>
      </c>
      <c r="Z387" s="315" t="str">
        <f t="shared" ca="1" si="756"/>
        <v>C</v>
      </c>
      <c r="AA387" s="315" t="str">
        <f t="shared" ca="1" si="757"/>
        <v>D</v>
      </c>
      <c r="AB387" s="315" t="str">
        <f t="shared" ca="1" si="758"/>
        <v>Eb</v>
      </c>
      <c r="AC387" s="315"/>
      <c r="AD387" s="316">
        <f t="shared" si="739"/>
        <v>70</v>
      </c>
      <c r="AE387" s="316">
        <f t="shared" ca="1" si="662"/>
        <v>71</v>
      </c>
      <c r="AF387" s="316">
        <f t="shared" ca="1" si="663"/>
        <v>65</v>
      </c>
      <c r="AG387" s="316">
        <f t="shared" ca="1" si="724"/>
        <v>66</v>
      </c>
      <c r="AH387" s="316">
        <f t="shared" ca="1" si="725"/>
        <v>67</v>
      </c>
      <c r="AI387" s="316">
        <f t="shared" ca="1" si="726"/>
        <v>68</v>
      </c>
      <c r="AJ387" s="316">
        <f t="shared" ca="1" si="727"/>
        <v>167</v>
      </c>
      <c r="AK387" s="316"/>
      <c r="AL387" s="294" t="str">
        <f>_xlfn.CONCAT(V387," maj")</f>
        <v>F maj</v>
      </c>
      <c r="AM387" s="294" t="str">
        <f ca="1">_xlfn.CONCAT(W387," maj")</f>
        <v>G maj</v>
      </c>
      <c r="AN387" s="294" t="str">
        <f ca="1">_xlfn.CONCAT(X387," dim")</f>
        <v>A dim</v>
      </c>
      <c r="AO387" s="294" t="str">
        <f t="shared" ca="1" si="781"/>
        <v>B dim</v>
      </c>
      <c r="AP387" s="294" t="str">
        <f ca="1">_xlfn.CONCAT(Z387," min")</f>
        <v>C min</v>
      </c>
      <c r="AQ387" s="294" t="str">
        <f ca="1">_xlfn.CONCAT(AA387," min")</f>
        <v>D min</v>
      </c>
      <c r="AR387" s="294" t="str">
        <f ca="1">_xlfn.CONCAT(AB387," aug")</f>
        <v>Eb aug</v>
      </c>
      <c r="AS387" s="294"/>
      <c r="AT387" s="294" t="str">
        <f t="shared" ca="1" si="760"/>
        <v/>
      </c>
      <c r="AU387" s="294" t="str">
        <f t="shared" ca="1" si="759"/>
        <v/>
      </c>
      <c r="AV387" s="294" t="str">
        <f t="shared" ca="1" si="759"/>
        <v/>
      </c>
      <c r="AW387" s="294">
        <f t="shared" ca="1" si="759"/>
        <v>1</v>
      </c>
      <c r="AX387" s="294" t="str">
        <f t="shared" ca="1" si="759"/>
        <v/>
      </c>
      <c r="AY387" s="294">
        <f t="shared" si="759"/>
        <v>1</v>
      </c>
      <c r="AZ387" s="294" t="str">
        <f t="shared" ca="1" si="759"/>
        <v/>
      </c>
      <c r="BA387" s="294">
        <f t="shared" ca="1" si="759"/>
        <v>1</v>
      </c>
      <c r="BB387" s="294" t="str">
        <f t="shared" ca="1" si="759"/>
        <v/>
      </c>
      <c r="BC387" s="294" t="str">
        <f t="shared" ca="1" si="759"/>
        <v/>
      </c>
      <c r="BD387" s="294" t="str">
        <f t="shared" ca="1" si="759"/>
        <v/>
      </c>
      <c r="BE387" s="294" t="str">
        <f t="shared" ca="1" si="759"/>
        <v/>
      </c>
      <c r="BF387" s="289">
        <f t="shared" ca="1" si="740"/>
        <v>3</v>
      </c>
      <c r="BG387" s="302">
        <f t="shared" ca="1" si="741"/>
        <v>42.857142857142854</v>
      </c>
      <c r="BH387" s="289">
        <f t="shared" ca="1" si="742"/>
        <v>6</v>
      </c>
      <c r="BI387" s="289" t="str">
        <f t="shared" ca="1" si="743"/>
        <v/>
      </c>
      <c r="BJ387" s="289" t="str">
        <f t="shared" ca="1" si="744"/>
        <v/>
      </c>
      <c r="BK387" s="289" t="str">
        <f t="shared" ca="1" si="745"/>
        <v/>
      </c>
      <c r="BL387" s="289" t="str">
        <f t="shared" ca="1" si="746"/>
        <v/>
      </c>
      <c r="BM387" s="289" t="str">
        <f t="shared" ca="1" si="747"/>
        <v/>
      </c>
      <c r="BN387" s="289">
        <f t="shared" ca="1" si="748"/>
        <v>1</v>
      </c>
      <c r="BO387" s="289" t="str">
        <f t="shared" ca="1" si="749"/>
        <v/>
      </c>
      <c r="BP387" s="275"/>
      <c r="BQ387" s="83" t="e">
        <f t="shared" ca="1" si="704"/>
        <v>#N/A</v>
      </c>
      <c r="BR387" s="82" t="e">
        <f t="shared" ca="1" si="705"/>
        <v>#N/A</v>
      </c>
      <c r="BS387" s="83" t="e">
        <f t="shared" ca="1" si="706"/>
        <v>#N/A</v>
      </c>
      <c r="BT387" s="52" t="e">
        <f t="shared" ca="1" si="782"/>
        <v>#N/A</v>
      </c>
      <c r="BV387" s="52" t="e">
        <f t="shared" ca="1" si="783"/>
        <v>#N/A</v>
      </c>
      <c r="BW387" s="84" t="e">
        <f ca="1">VLOOKUP($BK$6,INDIRECT($BT387):$BP$861,2,FALSE)</f>
        <v>#N/A</v>
      </c>
      <c r="BX387" s="79" t="e">
        <f t="shared" ca="1" si="761"/>
        <v>#N/A</v>
      </c>
      <c r="BY387" s="78" t="e">
        <f t="shared" ca="1" si="762"/>
        <v>#N/A</v>
      </c>
      <c r="BZ387" s="78" t="e">
        <f t="shared" ca="1" si="763"/>
        <v>#N/A</v>
      </c>
      <c r="CA387" s="78" t="e">
        <f t="shared" ca="1" si="764"/>
        <v>#N/A</v>
      </c>
      <c r="CB387" s="78" t="e">
        <f t="shared" ca="1" si="765"/>
        <v>#N/A</v>
      </c>
      <c r="CC387" s="78" t="e">
        <f t="shared" ca="1" si="766"/>
        <v>#N/A</v>
      </c>
      <c r="CD387" s="78" t="e">
        <f t="shared" ca="1" si="767"/>
        <v>#N/A</v>
      </c>
      <c r="CE387" s="78" t="e">
        <f t="shared" ca="1" si="768"/>
        <v>#N/A</v>
      </c>
      <c r="CF387" s="78" t="e">
        <f t="shared" ca="1" si="769"/>
        <v>#N/A</v>
      </c>
      <c r="CG387" s="78" t="e">
        <f t="shared" ca="1" si="770"/>
        <v>#N/A</v>
      </c>
      <c r="CH387" s="79" t="e">
        <f t="shared" ca="1" si="771"/>
        <v>#N/A</v>
      </c>
      <c r="CI387" s="79" t="e">
        <f t="shared" ca="1" si="772"/>
        <v>#N/A</v>
      </c>
      <c r="CJ387" s="79" t="e">
        <f t="shared" ca="1" si="773"/>
        <v>#N/A</v>
      </c>
      <c r="CK387" s="79" t="e">
        <f t="shared" ca="1" si="774"/>
        <v>#N/A</v>
      </c>
      <c r="CL387" s="79" t="e">
        <f t="shared" ca="1" si="775"/>
        <v>#N/A</v>
      </c>
      <c r="CM387" s="79" t="e">
        <f t="shared" ca="1" si="776"/>
        <v>#N/A</v>
      </c>
      <c r="CN387" s="79" t="e">
        <f t="shared" ca="1" si="777"/>
        <v>#N/A</v>
      </c>
      <c r="CO387" s="79" t="e">
        <f t="shared" ca="1" si="778"/>
        <v>#N/A</v>
      </c>
      <c r="CP387" s="80" t="e">
        <f t="shared" ca="1" si="779"/>
        <v>#N/A</v>
      </c>
      <c r="CQ387" s="78" t="e">
        <f t="shared" ca="1" si="780"/>
        <v>#N/A</v>
      </c>
      <c r="DA387" s="81" t="e">
        <f t="shared" ca="1" si="695"/>
        <v>#N/A</v>
      </c>
      <c r="DB387" s="82" t="e">
        <f t="shared" ca="1" si="696"/>
        <v>#N/A</v>
      </c>
      <c r="DC387" s="83" t="e">
        <f t="shared" ca="1" si="697"/>
        <v>#N/A</v>
      </c>
      <c r="DD387" s="52" t="e">
        <f t="shared" ca="1" si="693"/>
        <v>#N/A</v>
      </c>
      <c r="DF387" s="52" t="e">
        <f t="shared" ca="1" si="694"/>
        <v>#N/A</v>
      </c>
      <c r="DG387" s="84" t="e">
        <f ca="1">VLOOKUP($BK$6,INDIRECT($BT424):$BP$861,2,FALSE)</f>
        <v>#N/A</v>
      </c>
      <c r="DH387" s="79" t="e">
        <f t="shared" ca="1" si="672"/>
        <v>#N/A</v>
      </c>
      <c r="DI387" s="78" t="e">
        <f t="shared" ca="1" si="673"/>
        <v>#N/A</v>
      </c>
      <c r="DJ387" s="78" t="e">
        <f t="shared" ca="1" si="674"/>
        <v>#N/A</v>
      </c>
      <c r="DK387" s="78" t="e">
        <f t="shared" ca="1" si="675"/>
        <v>#N/A</v>
      </c>
      <c r="DL387" s="78" t="e">
        <f t="shared" ca="1" si="676"/>
        <v>#N/A</v>
      </c>
      <c r="DM387" s="78" t="e">
        <f t="shared" ca="1" si="677"/>
        <v>#N/A</v>
      </c>
      <c r="DN387" s="78" t="e">
        <f t="shared" ca="1" si="678"/>
        <v>#N/A</v>
      </c>
      <c r="DO387" s="78" t="e">
        <f t="shared" ca="1" si="679"/>
        <v>#N/A</v>
      </c>
      <c r="DP387" s="78" t="e">
        <f t="shared" ca="1" si="680"/>
        <v>#N/A</v>
      </c>
      <c r="DQ387" s="78" t="e">
        <f t="shared" ca="1" si="681"/>
        <v>#N/A</v>
      </c>
      <c r="DR387" s="79" t="e">
        <f t="shared" ca="1" si="682"/>
        <v>#N/A</v>
      </c>
      <c r="DS387" s="79" t="e">
        <f t="shared" ca="1" si="683"/>
        <v>#N/A</v>
      </c>
      <c r="DT387" s="79" t="e">
        <f t="shared" ca="1" si="684"/>
        <v>#N/A</v>
      </c>
      <c r="DU387" s="79" t="e">
        <f t="shared" ca="1" si="685"/>
        <v>#N/A</v>
      </c>
      <c r="DV387" s="79" t="e">
        <f t="shared" ca="1" si="686"/>
        <v>#N/A</v>
      </c>
      <c r="DW387" s="79" t="e">
        <f t="shared" ca="1" si="687"/>
        <v>#N/A</v>
      </c>
      <c r="DX387" s="79" t="e">
        <f t="shared" ca="1" si="688"/>
        <v>#N/A</v>
      </c>
      <c r="DY387" s="79" t="e">
        <f t="shared" ca="1" si="689"/>
        <v>#N/A</v>
      </c>
      <c r="DZ387" s="80" t="e">
        <f t="shared" ca="1" si="690"/>
        <v>#N/A</v>
      </c>
      <c r="EA387" s="78" t="e">
        <f t="shared" ca="1" si="691"/>
        <v>#N/A</v>
      </c>
    </row>
    <row r="388" spans="1:131" ht="16.2" thickBot="1" x14ac:dyDescent="0.35">
      <c r="A388" s="289" t="str">
        <f t="shared" ca="1" si="661"/>
        <v/>
      </c>
      <c r="B388" s="315">
        <f t="shared" si="665"/>
        <v>380</v>
      </c>
      <c r="C388" s="316" t="s">
        <v>25</v>
      </c>
      <c r="D388" s="315" t="s">
        <v>3</v>
      </c>
      <c r="E388" s="315">
        <v>7</v>
      </c>
      <c r="F388" s="317">
        <v>2</v>
      </c>
      <c r="G388" s="317">
        <v>2</v>
      </c>
      <c r="H388" s="317">
        <v>2</v>
      </c>
      <c r="I388" s="317">
        <v>2</v>
      </c>
      <c r="J388" s="317">
        <v>1</v>
      </c>
      <c r="K388" s="317">
        <v>2</v>
      </c>
      <c r="L388" s="317">
        <v>1</v>
      </c>
      <c r="M388" s="317"/>
      <c r="N388" s="317">
        <f>SUM($F388:G388)</f>
        <v>4</v>
      </c>
      <c r="O388" s="317">
        <f>SUM($F388:H388)</f>
        <v>6</v>
      </c>
      <c r="P388" s="317">
        <f>SUM($F388:I388)</f>
        <v>8</v>
      </c>
      <c r="Q388" s="317">
        <f>SUM($F388:J388)</f>
        <v>9</v>
      </c>
      <c r="R388" s="317">
        <f>SUM($F388:K388)</f>
        <v>11</v>
      </c>
      <c r="S388" s="317">
        <f>SUM($F388:L388)</f>
        <v>12</v>
      </c>
      <c r="T388" s="317"/>
      <c r="U388" s="316"/>
      <c r="V388" s="315" t="str">
        <f t="shared" si="731"/>
        <v>F</v>
      </c>
      <c r="W388" s="315" t="str">
        <f t="shared" ca="1" si="732"/>
        <v>G</v>
      </c>
      <c r="X388" s="315" t="str">
        <f t="shared" ca="1" si="754"/>
        <v>A</v>
      </c>
      <c r="Y388" s="315" t="str">
        <f t="shared" ca="1" si="755"/>
        <v>B</v>
      </c>
      <c r="Z388" s="315" t="str">
        <f t="shared" ca="1" si="756"/>
        <v>Db</v>
      </c>
      <c r="AA388" s="315" t="str">
        <f t="shared" ca="1" si="757"/>
        <v>D</v>
      </c>
      <c r="AB388" s="315" t="str">
        <f t="shared" ca="1" si="758"/>
        <v>E</v>
      </c>
      <c r="AC388" s="315"/>
      <c r="AD388" s="316">
        <f t="shared" si="739"/>
        <v>70</v>
      </c>
      <c r="AE388" s="316">
        <f t="shared" ca="1" si="662"/>
        <v>71</v>
      </c>
      <c r="AF388" s="316">
        <f t="shared" ca="1" si="663"/>
        <v>65</v>
      </c>
      <c r="AG388" s="316">
        <f t="shared" ca="1" si="724"/>
        <v>66</v>
      </c>
      <c r="AH388" s="316">
        <f t="shared" ca="1" si="725"/>
        <v>166</v>
      </c>
      <c r="AI388" s="316">
        <f t="shared" ca="1" si="726"/>
        <v>68</v>
      </c>
      <c r="AJ388" s="316">
        <f t="shared" ca="1" si="727"/>
        <v>69</v>
      </c>
      <c r="AK388" s="316"/>
      <c r="AL388" s="294" t="str">
        <f>_xlfn.CONCAT(V388," aug")</f>
        <v>F aug</v>
      </c>
      <c r="AM388" s="294" t="str">
        <f ca="1">_xlfn.CONCAT(W388," maj")</f>
        <v>G maj</v>
      </c>
      <c r="AN388" s="294" t="str">
        <f ca="1">_xlfn.CONCAT(X388," maj")</f>
        <v>A maj</v>
      </c>
      <c r="AO388" s="294" t="str">
        <f t="shared" ca="1" si="781"/>
        <v>B dim</v>
      </c>
      <c r="AP388" s="294" t="str">
        <f ca="1">_xlfn.CONCAT(Z388," dim")</f>
        <v>Db dim</v>
      </c>
      <c r="AQ388" s="294" t="str">
        <f ca="1">_xlfn.CONCAT(AA388," min")</f>
        <v>D min</v>
      </c>
      <c r="AR388" s="294" t="str">
        <f ca="1">_xlfn.CONCAT(AB388," min")</f>
        <v>E min</v>
      </c>
      <c r="AS388" s="294"/>
      <c r="AT388" s="294" t="str">
        <f t="shared" ca="1" si="760"/>
        <v/>
      </c>
      <c r="AU388" s="294" t="str">
        <f t="shared" ca="1" si="759"/>
        <v/>
      </c>
      <c r="AV388" s="294" t="str">
        <f t="shared" ca="1" si="759"/>
        <v/>
      </c>
      <c r="AW388" s="294" t="str">
        <f t="shared" ca="1" si="759"/>
        <v/>
      </c>
      <c r="AX388" s="294" t="str">
        <f t="shared" ca="1" si="759"/>
        <v/>
      </c>
      <c r="AY388" s="294">
        <f t="shared" si="759"/>
        <v>1</v>
      </c>
      <c r="AZ388" s="294" t="str">
        <f t="shared" ca="1" si="759"/>
        <v/>
      </c>
      <c r="BA388" s="294">
        <f t="shared" ca="1" si="759"/>
        <v>1</v>
      </c>
      <c r="BB388" s="294" t="str">
        <f t="shared" ca="1" si="759"/>
        <v/>
      </c>
      <c r="BC388" s="294" t="str">
        <f t="shared" ca="1" si="759"/>
        <v/>
      </c>
      <c r="BD388" s="294" t="str">
        <f t="shared" ca="1" si="759"/>
        <v/>
      </c>
      <c r="BE388" s="294" t="str">
        <f t="shared" ca="1" si="759"/>
        <v/>
      </c>
      <c r="BF388" s="289">
        <f t="shared" ca="1" si="740"/>
        <v>2</v>
      </c>
      <c r="BG388" s="302">
        <f t="shared" ca="1" si="741"/>
        <v>28.571428571428569</v>
      </c>
      <c r="BH388" s="289" t="str">
        <f t="shared" ca="1" si="742"/>
        <v/>
      </c>
      <c r="BI388" s="289" t="str">
        <f t="shared" ca="1" si="743"/>
        <v/>
      </c>
      <c r="BJ388" s="289" t="str">
        <f t="shared" ca="1" si="744"/>
        <v/>
      </c>
      <c r="BK388" s="289" t="str">
        <f t="shared" ca="1" si="745"/>
        <v/>
      </c>
      <c r="BL388" s="289" t="str">
        <f t="shared" ca="1" si="746"/>
        <v/>
      </c>
      <c r="BM388" s="289" t="str">
        <f t="shared" ca="1" si="747"/>
        <v/>
      </c>
      <c r="BN388" s="289" t="str">
        <f t="shared" ca="1" si="748"/>
        <v/>
      </c>
      <c r="BO388" s="289" t="str">
        <f t="shared" ca="1" si="749"/>
        <v/>
      </c>
      <c r="BP388" s="275"/>
      <c r="BQ388" s="83" t="e">
        <f t="shared" ca="1" si="704"/>
        <v>#N/A</v>
      </c>
      <c r="BR388" s="82" t="e">
        <f t="shared" ca="1" si="705"/>
        <v>#N/A</v>
      </c>
      <c r="BS388" s="83" t="e">
        <f t="shared" ca="1" si="706"/>
        <v>#N/A</v>
      </c>
      <c r="BT388" s="52" t="e">
        <f t="shared" ca="1" si="782"/>
        <v>#N/A</v>
      </c>
      <c r="BV388" s="52" t="e">
        <f t="shared" ca="1" si="783"/>
        <v>#N/A</v>
      </c>
      <c r="BW388" s="84" t="e">
        <f ca="1">VLOOKUP($BK$6,INDIRECT($BT388):$BP$861,2,FALSE)</f>
        <v>#N/A</v>
      </c>
      <c r="BX388" s="79" t="e">
        <f t="shared" ca="1" si="761"/>
        <v>#N/A</v>
      </c>
      <c r="BY388" s="78" t="e">
        <f t="shared" ca="1" si="762"/>
        <v>#N/A</v>
      </c>
      <c r="BZ388" s="78" t="e">
        <f t="shared" ca="1" si="763"/>
        <v>#N/A</v>
      </c>
      <c r="CA388" s="78" t="e">
        <f t="shared" ca="1" si="764"/>
        <v>#N/A</v>
      </c>
      <c r="CB388" s="78" t="e">
        <f t="shared" ca="1" si="765"/>
        <v>#N/A</v>
      </c>
      <c r="CC388" s="78" t="e">
        <f t="shared" ca="1" si="766"/>
        <v>#N/A</v>
      </c>
      <c r="CD388" s="78" t="e">
        <f t="shared" ca="1" si="767"/>
        <v>#N/A</v>
      </c>
      <c r="CE388" s="78" t="e">
        <f t="shared" ca="1" si="768"/>
        <v>#N/A</v>
      </c>
      <c r="CF388" s="78" t="e">
        <f t="shared" ca="1" si="769"/>
        <v>#N/A</v>
      </c>
      <c r="CG388" s="78" t="e">
        <f t="shared" ca="1" si="770"/>
        <v>#N/A</v>
      </c>
      <c r="CH388" s="79" t="e">
        <f t="shared" ca="1" si="771"/>
        <v>#N/A</v>
      </c>
      <c r="CI388" s="79" t="e">
        <f t="shared" ca="1" si="772"/>
        <v>#N/A</v>
      </c>
      <c r="CJ388" s="79" t="e">
        <f t="shared" ca="1" si="773"/>
        <v>#N/A</v>
      </c>
      <c r="CK388" s="79" t="e">
        <f t="shared" ca="1" si="774"/>
        <v>#N/A</v>
      </c>
      <c r="CL388" s="79" t="e">
        <f t="shared" ca="1" si="775"/>
        <v>#N/A</v>
      </c>
      <c r="CM388" s="79" t="e">
        <f t="shared" ca="1" si="776"/>
        <v>#N/A</v>
      </c>
      <c r="CN388" s="79" t="e">
        <f t="shared" ca="1" si="777"/>
        <v>#N/A</v>
      </c>
      <c r="CO388" s="79" t="e">
        <f t="shared" ca="1" si="778"/>
        <v>#N/A</v>
      </c>
      <c r="CP388" s="80" t="e">
        <f t="shared" ca="1" si="779"/>
        <v>#N/A</v>
      </c>
      <c r="CQ388" s="78" t="e">
        <f t="shared" ca="1" si="780"/>
        <v>#N/A</v>
      </c>
      <c r="DA388" s="81" t="e">
        <f t="shared" ca="1" si="695"/>
        <v>#N/A</v>
      </c>
      <c r="DB388" s="82" t="e">
        <f t="shared" ca="1" si="696"/>
        <v>#N/A</v>
      </c>
      <c r="DC388" s="83" t="e">
        <f t="shared" ca="1" si="697"/>
        <v>#N/A</v>
      </c>
      <c r="DD388" s="52" t="e">
        <f t="shared" ca="1" si="693"/>
        <v>#N/A</v>
      </c>
      <c r="DF388" s="52" t="e">
        <f t="shared" ca="1" si="694"/>
        <v>#N/A</v>
      </c>
      <c r="DG388" s="84" t="e">
        <f ca="1">VLOOKUP($BK$6,INDIRECT($BT425):$BP$861,2,FALSE)</f>
        <v>#N/A</v>
      </c>
      <c r="DH388" s="79" t="e">
        <f t="shared" ca="1" si="672"/>
        <v>#N/A</v>
      </c>
      <c r="DI388" s="78" t="e">
        <f t="shared" ca="1" si="673"/>
        <v>#N/A</v>
      </c>
      <c r="DJ388" s="78" t="e">
        <f t="shared" ca="1" si="674"/>
        <v>#N/A</v>
      </c>
      <c r="DK388" s="78" t="e">
        <f t="shared" ca="1" si="675"/>
        <v>#N/A</v>
      </c>
      <c r="DL388" s="78" t="e">
        <f t="shared" ca="1" si="676"/>
        <v>#N/A</v>
      </c>
      <c r="DM388" s="78" t="e">
        <f t="shared" ca="1" si="677"/>
        <v>#N/A</v>
      </c>
      <c r="DN388" s="78" t="e">
        <f t="shared" ca="1" si="678"/>
        <v>#N/A</v>
      </c>
      <c r="DO388" s="78" t="e">
        <f t="shared" ca="1" si="679"/>
        <v>#N/A</v>
      </c>
      <c r="DP388" s="78" t="e">
        <f t="shared" ca="1" si="680"/>
        <v>#N/A</v>
      </c>
      <c r="DQ388" s="78" t="e">
        <f t="shared" ca="1" si="681"/>
        <v>#N/A</v>
      </c>
      <c r="DR388" s="79" t="e">
        <f t="shared" ca="1" si="682"/>
        <v>#N/A</v>
      </c>
      <c r="DS388" s="79" t="e">
        <f t="shared" ca="1" si="683"/>
        <v>#N/A</v>
      </c>
      <c r="DT388" s="79" t="e">
        <f t="shared" ca="1" si="684"/>
        <v>#N/A</v>
      </c>
      <c r="DU388" s="79" t="e">
        <f t="shared" ca="1" si="685"/>
        <v>#N/A</v>
      </c>
      <c r="DV388" s="79" t="e">
        <f t="shared" ca="1" si="686"/>
        <v>#N/A</v>
      </c>
      <c r="DW388" s="79" t="e">
        <f t="shared" ca="1" si="687"/>
        <v>#N/A</v>
      </c>
      <c r="DX388" s="79" t="e">
        <f t="shared" ca="1" si="688"/>
        <v>#N/A</v>
      </c>
      <c r="DY388" s="79" t="e">
        <f t="shared" ca="1" si="689"/>
        <v>#N/A</v>
      </c>
      <c r="DZ388" s="80" t="e">
        <f t="shared" ca="1" si="690"/>
        <v>#N/A</v>
      </c>
      <c r="EA388" s="78" t="e">
        <f t="shared" ca="1" si="691"/>
        <v>#N/A</v>
      </c>
    </row>
    <row r="389" spans="1:131" ht="16.2" thickBot="1" x14ac:dyDescent="0.35">
      <c r="A389" s="289">
        <f t="shared" ca="1" si="661"/>
        <v>6</v>
      </c>
      <c r="B389" s="315">
        <f t="shared" si="665"/>
        <v>381</v>
      </c>
      <c r="C389" s="316" t="s">
        <v>26</v>
      </c>
      <c r="D389" s="315" t="s">
        <v>3</v>
      </c>
      <c r="E389" s="315">
        <v>7</v>
      </c>
      <c r="F389" s="317">
        <v>2</v>
      </c>
      <c r="G389" s="317">
        <v>2</v>
      </c>
      <c r="H389" s="317">
        <v>2</v>
      </c>
      <c r="I389" s="317">
        <v>1</v>
      </c>
      <c r="J389" s="317">
        <v>1</v>
      </c>
      <c r="K389" s="317">
        <v>2</v>
      </c>
      <c r="L389" s="317">
        <v>2</v>
      </c>
      <c r="M389" s="317"/>
      <c r="N389" s="317">
        <f>SUM($F389:G389)</f>
        <v>4</v>
      </c>
      <c r="O389" s="317">
        <f>SUM($F389:H389)</f>
        <v>6</v>
      </c>
      <c r="P389" s="317">
        <f>SUM($F389:I389)</f>
        <v>7</v>
      </c>
      <c r="Q389" s="317">
        <f>SUM($F389:J389)</f>
        <v>8</v>
      </c>
      <c r="R389" s="317">
        <f>SUM($F389:K389)</f>
        <v>10</v>
      </c>
      <c r="S389" s="317">
        <f>SUM($F389:L389)</f>
        <v>12</v>
      </c>
      <c r="T389" s="317"/>
      <c r="U389" s="316"/>
      <c r="V389" s="315" t="str">
        <f t="shared" si="731"/>
        <v>F</v>
      </c>
      <c r="W389" s="315" t="str">
        <f t="shared" ca="1" si="732"/>
        <v>G</v>
      </c>
      <c r="X389" s="315" t="str">
        <f t="shared" ca="1" si="754"/>
        <v>A</v>
      </c>
      <c r="Y389" s="315" t="str">
        <f t="shared" ca="1" si="755"/>
        <v>B</v>
      </c>
      <c r="Z389" s="315" t="str">
        <f t="shared" ca="1" si="756"/>
        <v>C</v>
      </c>
      <c r="AA389" s="315" t="str">
        <f t="shared" ca="1" si="757"/>
        <v>Db</v>
      </c>
      <c r="AB389" s="315" t="str">
        <f t="shared" ca="1" si="758"/>
        <v>Eb</v>
      </c>
      <c r="AC389" s="315"/>
      <c r="AD389" s="316">
        <f t="shared" si="739"/>
        <v>70</v>
      </c>
      <c r="AE389" s="316">
        <f t="shared" ca="1" si="662"/>
        <v>71</v>
      </c>
      <c r="AF389" s="316">
        <f t="shared" ca="1" si="663"/>
        <v>65</v>
      </c>
      <c r="AG389" s="316">
        <f t="shared" ca="1" si="724"/>
        <v>66</v>
      </c>
      <c r="AH389" s="316">
        <f t="shared" ca="1" si="725"/>
        <v>67</v>
      </c>
      <c r="AI389" s="316">
        <f t="shared" ca="1" si="726"/>
        <v>166</v>
      </c>
      <c r="AJ389" s="316">
        <f t="shared" ca="1" si="727"/>
        <v>167</v>
      </c>
      <c r="AK389" s="316"/>
      <c r="AL389" s="294" t="str">
        <f>_xlfn.CONCAT(V389," maj")</f>
        <v>F maj</v>
      </c>
      <c r="AM389" s="294" t="str">
        <f ca="1">_xlfn.CONCAT(W389," alt b")</f>
        <v>G alt b</v>
      </c>
      <c r="AN389" s="294" t="str">
        <f ca="1">_xlfn.CONCAT(X389," dim")</f>
        <v>A dim</v>
      </c>
      <c r="AO389" s="301" t="str">
        <f ca="1">_xlfn.CONCAT("*",AA389,"7")</f>
        <v>*Db7</v>
      </c>
      <c r="AP389" s="294" t="str">
        <f ca="1">_xlfn.CONCAT(Z389," min")</f>
        <v>C min</v>
      </c>
      <c r="AQ389" s="294" t="str">
        <f ca="1">_xlfn.CONCAT(AA389," aug")</f>
        <v>Db aug</v>
      </c>
      <c r="AR389" s="294" t="str">
        <f ca="1">_xlfn.CONCAT(AB389," aug")</f>
        <v>Eb aug</v>
      </c>
      <c r="AS389" s="294"/>
      <c r="AT389" s="294" t="str">
        <f t="shared" ca="1" si="760"/>
        <v/>
      </c>
      <c r="AU389" s="294" t="str">
        <f t="shared" ca="1" si="759"/>
        <v/>
      </c>
      <c r="AV389" s="294" t="str">
        <f t="shared" ca="1" si="759"/>
        <v/>
      </c>
      <c r="AW389" s="294">
        <f t="shared" ca="1" si="759"/>
        <v>1</v>
      </c>
      <c r="AX389" s="294" t="str">
        <f t="shared" ca="1" si="759"/>
        <v/>
      </c>
      <c r="AY389" s="294">
        <f t="shared" si="759"/>
        <v>1</v>
      </c>
      <c r="AZ389" s="294" t="str">
        <f t="shared" ca="1" si="759"/>
        <v/>
      </c>
      <c r="BA389" s="294">
        <f t="shared" ca="1" si="759"/>
        <v>1</v>
      </c>
      <c r="BB389" s="294" t="str">
        <f t="shared" ca="1" si="759"/>
        <v/>
      </c>
      <c r="BC389" s="294" t="str">
        <f t="shared" ca="1" si="759"/>
        <v/>
      </c>
      <c r="BD389" s="294" t="str">
        <f t="shared" ca="1" si="759"/>
        <v/>
      </c>
      <c r="BE389" s="294" t="str">
        <f t="shared" ca="1" si="759"/>
        <v/>
      </c>
      <c r="BF389" s="289">
        <f t="shared" ca="1" si="740"/>
        <v>3</v>
      </c>
      <c r="BG389" s="302">
        <f t="shared" ca="1" si="741"/>
        <v>42.857142857142854</v>
      </c>
      <c r="BH389" s="289">
        <f t="shared" ca="1" si="742"/>
        <v>6</v>
      </c>
      <c r="BI389" s="289" t="str">
        <f t="shared" ca="1" si="743"/>
        <v/>
      </c>
      <c r="BJ389" s="289" t="str">
        <f t="shared" ca="1" si="744"/>
        <v/>
      </c>
      <c r="BK389" s="289" t="str">
        <f t="shared" ca="1" si="745"/>
        <v/>
      </c>
      <c r="BL389" s="289" t="str">
        <f t="shared" ca="1" si="746"/>
        <v/>
      </c>
      <c r="BM389" s="289" t="str">
        <f t="shared" ca="1" si="747"/>
        <v/>
      </c>
      <c r="BN389" s="289">
        <f t="shared" ca="1" si="748"/>
        <v>1</v>
      </c>
      <c r="BO389" s="289" t="str">
        <f t="shared" ca="1" si="749"/>
        <v/>
      </c>
      <c r="BP389" s="275"/>
      <c r="BQ389" s="83" t="e">
        <f t="shared" ca="1" si="704"/>
        <v>#N/A</v>
      </c>
      <c r="BR389" s="82" t="e">
        <f t="shared" ca="1" si="705"/>
        <v>#N/A</v>
      </c>
      <c r="BS389" s="83" t="e">
        <f t="shared" ca="1" si="706"/>
        <v>#N/A</v>
      </c>
      <c r="BT389" s="52" t="e">
        <f t="shared" ca="1" si="782"/>
        <v>#N/A</v>
      </c>
      <c r="BV389" s="52" t="e">
        <f t="shared" ca="1" si="783"/>
        <v>#N/A</v>
      </c>
      <c r="BW389" s="84" t="e">
        <f ca="1">VLOOKUP($BK$6,INDIRECT($BT389):$BP$861,2,FALSE)</f>
        <v>#N/A</v>
      </c>
      <c r="BX389" s="79" t="e">
        <f t="shared" ca="1" si="761"/>
        <v>#N/A</v>
      </c>
      <c r="BY389" s="78" t="e">
        <f t="shared" ca="1" si="762"/>
        <v>#N/A</v>
      </c>
      <c r="BZ389" s="78" t="e">
        <f t="shared" ca="1" si="763"/>
        <v>#N/A</v>
      </c>
      <c r="CA389" s="78" t="e">
        <f t="shared" ca="1" si="764"/>
        <v>#N/A</v>
      </c>
      <c r="CB389" s="78" t="e">
        <f t="shared" ca="1" si="765"/>
        <v>#N/A</v>
      </c>
      <c r="CC389" s="78" t="e">
        <f t="shared" ca="1" si="766"/>
        <v>#N/A</v>
      </c>
      <c r="CD389" s="78" t="e">
        <f t="shared" ca="1" si="767"/>
        <v>#N/A</v>
      </c>
      <c r="CE389" s="78" t="e">
        <f t="shared" ca="1" si="768"/>
        <v>#N/A</v>
      </c>
      <c r="CF389" s="78" t="e">
        <f t="shared" ca="1" si="769"/>
        <v>#N/A</v>
      </c>
      <c r="CG389" s="78" t="e">
        <f t="shared" ca="1" si="770"/>
        <v>#N/A</v>
      </c>
      <c r="CH389" s="79" t="e">
        <f t="shared" ca="1" si="771"/>
        <v>#N/A</v>
      </c>
      <c r="CI389" s="79" t="e">
        <f t="shared" ca="1" si="772"/>
        <v>#N/A</v>
      </c>
      <c r="CJ389" s="79" t="e">
        <f t="shared" ca="1" si="773"/>
        <v>#N/A</v>
      </c>
      <c r="CK389" s="79" t="e">
        <f t="shared" ca="1" si="774"/>
        <v>#N/A</v>
      </c>
      <c r="CL389" s="79" t="e">
        <f t="shared" ca="1" si="775"/>
        <v>#N/A</v>
      </c>
      <c r="CM389" s="79" t="e">
        <f t="shared" ca="1" si="776"/>
        <v>#N/A</v>
      </c>
      <c r="CN389" s="79" t="e">
        <f t="shared" ca="1" si="777"/>
        <v>#N/A</v>
      </c>
      <c r="CO389" s="79" t="e">
        <f t="shared" ca="1" si="778"/>
        <v>#N/A</v>
      </c>
      <c r="CP389" s="80" t="e">
        <f t="shared" ca="1" si="779"/>
        <v>#N/A</v>
      </c>
      <c r="CQ389" s="78" t="e">
        <f t="shared" ca="1" si="780"/>
        <v>#N/A</v>
      </c>
      <c r="DA389" s="81" t="e">
        <f t="shared" ca="1" si="695"/>
        <v>#N/A</v>
      </c>
      <c r="DB389" s="82" t="e">
        <f t="shared" ca="1" si="696"/>
        <v>#N/A</v>
      </c>
      <c r="DC389" s="83" t="e">
        <f t="shared" ca="1" si="697"/>
        <v>#N/A</v>
      </c>
      <c r="DD389" s="52" t="e">
        <f t="shared" ca="1" si="693"/>
        <v>#N/A</v>
      </c>
      <c r="DF389" s="52" t="e">
        <f t="shared" ca="1" si="694"/>
        <v>#N/A</v>
      </c>
      <c r="DG389" s="84" t="e">
        <f ca="1">VLOOKUP($BK$6,INDIRECT($BT426):$BP$861,2,FALSE)</f>
        <v>#N/A</v>
      </c>
      <c r="DH389" s="79" t="e">
        <f t="shared" ca="1" si="672"/>
        <v>#N/A</v>
      </c>
      <c r="DI389" s="78" t="e">
        <f t="shared" ca="1" si="673"/>
        <v>#N/A</v>
      </c>
      <c r="DJ389" s="78" t="e">
        <f t="shared" ca="1" si="674"/>
        <v>#N/A</v>
      </c>
      <c r="DK389" s="78" t="e">
        <f t="shared" ca="1" si="675"/>
        <v>#N/A</v>
      </c>
      <c r="DL389" s="78" t="e">
        <f t="shared" ca="1" si="676"/>
        <v>#N/A</v>
      </c>
      <c r="DM389" s="78" t="e">
        <f t="shared" ca="1" si="677"/>
        <v>#N/A</v>
      </c>
      <c r="DN389" s="78" t="e">
        <f t="shared" ca="1" si="678"/>
        <v>#N/A</v>
      </c>
      <c r="DO389" s="78" t="e">
        <f t="shared" ca="1" si="679"/>
        <v>#N/A</v>
      </c>
      <c r="DP389" s="78" t="e">
        <f t="shared" ca="1" si="680"/>
        <v>#N/A</v>
      </c>
      <c r="DQ389" s="78" t="e">
        <f t="shared" ca="1" si="681"/>
        <v>#N/A</v>
      </c>
      <c r="DR389" s="79" t="e">
        <f t="shared" ca="1" si="682"/>
        <v>#N/A</v>
      </c>
      <c r="DS389" s="79" t="e">
        <f t="shared" ca="1" si="683"/>
        <v>#N/A</v>
      </c>
      <c r="DT389" s="79" t="e">
        <f t="shared" ca="1" si="684"/>
        <v>#N/A</v>
      </c>
      <c r="DU389" s="79" t="e">
        <f t="shared" ca="1" si="685"/>
        <v>#N/A</v>
      </c>
      <c r="DV389" s="79" t="e">
        <f t="shared" ca="1" si="686"/>
        <v>#N/A</v>
      </c>
      <c r="DW389" s="79" t="e">
        <f t="shared" ca="1" si="687"/>
        <v>#N/A</v>
      </c>
      <c r="DX389" s="79" t="e">
        <f t="shared" ca="1" si="688"/>
        <v>#N/A</v>
      </c>
      <c r="DY389" s="79" t="e">
        <f t="shared" ca="1" si="689"/>
        <v>#N/A</v>
      </c>
      <c r="DZ389" s="80" t="e">
        <f t="shared" ca="1" si="690"/>
        <v>#N/A</v>
      </c>
      <c r="EA389" s="78" t="e">
        <f t="shared" ca="1" si="691"/>
        <v>#N/A</v>
      </c>
    </row>
    <row r="390" spans="1:131" ht="16.2" thickBot="1" x14ac:dyDescent="0.35">
      <c r="A390" s="289">
        <f t="shared" ca="1" si="661"/>
        <v>6</v>
      </c>
      <c r="B390" s="315">
        <f t="shared" si="665"/>
        <v>382</v>
      </c>
      <c r="C390" s="316" t="s">
        <v>27</v>
      </c>
      <c r="D390" s="315" t="s">
        <v>3</v>
      </c>
      <c r="E390" s="315">
        <v>7</v>
      </c>
      <c r="F390" s="317">
        <v>2</v>
      </c>
      <c r="G390" s="317">
        <v>2</v>
      </c>
      <c r="H390" s="317">
        <v>1</v>
      </c>
      <c r="I390" s="317">
        <v>2</v>
      </c>
      <c r="J390" s="317">
        <v>2</v>
      </c>
      <c r="K390" s="317">
        <v>1</v>
      </c>
      <c r="L390" s="317">
        <v>2</v>
      </c>
      <c r="M390" s="317"/>
      <c r="N390" s="317">
        <f>SUM($F390:G390)</f>
        <v>4</v>
      </c>
      <c r="O390" s="317">
        <f>SUM($F390:H390)</f>
        <v>5</v>
      </c>
      <c r="P390" s="317">
        <f>SUM($F390:I390)</f>
        <v>7</v>
      </c>
      <c r="Q390" s="317">
        <f>SUM($F390:J390)</f>
        <v>9</v>
      </c>
      <c r="R390" s="317">
        <f>SUM($F390:K390)</f>
        <v>10</v>
      </c>
      <c r="S390" s="317">
        <f>SUM($F390:L390)</f>
        <v>12</v>
      </c>
      <c r="T390" s="317"/>
      <c r="U390" s="316"/>
      <c r="V390" s="315" t="str">
        <f t="shared" si="731"/>
        <v>F</v>
      </c>
      <c r="W390" s="315" t="str">
        <f t="shared" ca="1" si="732"/>
        <v>G</v>
      </c>
      <c r="X390" s="315" t="str">
        <f t="shared" ca="1" si="754"/>
        <v>A</v>
      </c>
      <c r="Y390" s="315" t="str">
        <f t="shared" ca="1" si="755"/>
        <v>Bb</v>
      </c>
      <c r="Z390" s="315" t="str">
        <f t="shared" ca="1" si="756"/>
        <v>C</v>
      </c>
      <c r="AA390" s="315" t="str">
        <f t="shared" ca="1" si="757"/>
        <v>D</v>
      </c>
      <c r="AB390" s="315" t="str">
        <f t="shared" ca="1" si="758"/>
        <v>Eb</v>
      </c>
      <c r="AC390" s="315"/>
      <c r="AD390" s="316">
        <f t="shared" si="739"/>
        <v>70</v>
      </c>
      <c r="AE390" s="316">
        <f t="shared" ca="1" si="662"/>
        <v>71</v>
      </c>
      <c r="AF390" s="316">
        <f t="shared" ca="1" si="663"/>
        <v>65</v>
      </c>
      <c r="AG390" s="316">
        <f t="shared" ca="1" si="724"/>
        <v>164</v>
      </c>
      <c r="AH390" s="316">
        <f t="shared" ca="1" si="725"/>
        <v>67</v>
      </c>
      <c r="AI390" s="316">
        <f t="shared" ca="1" si="726"/>
        <v>68</v>
      </c>
      <c r="AJ390" s="316">
        <f t="shared" ca="1" si="727"/>
        <v>167</v>
      </c>
      <c r="AK390" s="316"/>
      <c r="AL390" s="294" t="str">
        <f>_xlfn.CONCAT(V390," maj")</f>
        <v>F maj</v>
      </c>
      <c r="AM390" s="294" t="str">
        <f ca="1">_xlfn.CONCAT(W390," min")</f>
        <v>G min</v>
      </c>
      <c r="AN390" s="294" t="str">
        <f ca="1">_xlfn.CONCAT(X390," dim")</f>
        <v>A dim</v>
      </c>
      <c r="AO390" s="294" t="str">
        <f ca="1">_xlfn.CONCAT(Y390," maj")</f>
        <v>Bb maj</v>
      </c>
      <c r="AP390" s="294" t="str">
        <f ca="1">_xlfn.CONCAT(Z390," min")</f>
        <v>C min</v>
      </c>
      <c r="AQ390" s="294" t="str">
        <f ca="1">_xlfn.CONCAT(AA390," min")</f>
        <v>D min</v>
      </c>
      <c r="AR390" s="294" t="str">
        <f ca="1">_xlfn.CONCAT(AB390," maj")</f>
        <v>Eb maj</v>
      </c>
      <c r="AS390" s="294"/>
      <c r="AT390" s="294" t="str">
        <f t="shared" ca="1" si="760"/>
        <v/>
      </c>
      <c r="AU390" s="294" t="str">
        <f t="shared" ca="1" si="760"/>
        <v/>
      </c>
      <c r="AV390" s="294" t="str">
        <f t="shared" ca="1" si="760"/>
        <v/>
      </c>
      <c r="AW390" s="294">
        <f t="shared" ca="1" si="760"/>
        <v>1</v>
      </c>
      <c r="AX390" s="294" t="str">
        <f t="shared" ca="1" si="760"/>
        <v/>
      </c>
      <c r="AY390" s="294">
        <f t="shared" si="760"/>
        <v>1</v>
      </c>
      <c r="AZ390" s="294" t="str">
        <f t="shared" ca="1" si="760"/>
        <v/>
      </c>
      <c r="BA390" s="294">
        <f t="shared" ca="1" si="760"/>
        <v>1</v>
      </c>
      <c r="BB390" s="294" t="str">
        <f t="shared" ca="1" si="760"/>
        <v/>
      </c>
      <c r="BC390" s="294" t="str">
        <f t="shared" ca="1" si="760"/>
        <v/>
      </c>
      <c r="BD390" s="294" t="str">
        <f t="shared" ca="1" si="760"/>
        <v/>
      </c>
      <c r="BE390" s="294" t="str">
        <f t="shared" ca="1" si="760"/>
        <v/>
      </c>
      <c r="BF390" s="289">
        <f t="shared" ca="1" si="740"/>
        <v>3</v>
      </c>
      <c r="BG390" s="302">
        <f t="shared" ca="1" si="741"/>
        <v>42.857142857142854</v>
      </c>
      <c r="BH390" s="289">
        <f t="shared" ca="1" si="742"/>
        <v>6</v>
      </c>
      <c r="BI390" s="289" t="str">
        <f t="shared" ca="1" si="743"/>
        <v/>
      </c>
      <c r="BJ390" s="289" t="str">
        <f t="shared" ca="1" si="744"/>
        <v/>
      </c>
      <c r="BK390" s="289" t="str">
        <f t="shared" ca="1" si="745"/>
        <v/>
      </c>
      <c r="BL390" s="289" t="str">
        <f t="shared" ca="1" si="746"/>
        <v/>
      </c>
      <c r="BM390" s="289" t="str">
        <f t="shared" ca="1" si="747"/>
        <v/>
      </c>
      <c r="BN390" s="289">
        <f t="shared" ca="1" si="748"/>
        <v>1</v>
      </c>
      <c r="BO390" s="289" t="str">
        <f t="shared" ca="1" si="749"/>
        <v/>
      </c>
      <c r="BP390" s="275"/>
      <c r="BQ390" s="83" t="e">
        <f t="shared" ca="1" si="704"/>
        <v>#N/A</v>
      </c>
      <c r="BR390" s="82" t="e">
        <f t="shared" ca="1" si="705"/>
        <v>#N/A</v>
      </c>
      <c r="BS390" s="83" t="e">
        <f t="shared" ca="1" si="706"/>
        <v>#N/A</v>
      </c>
      <c r="BT390" s="52" t="e">
        <f t="shared" ca="1" si="782"/>
        <v>#N/A</v>
      </c>
      <c r="BV390" s="52" t="e">
        <f t="shared" ca="1" si="783"/>
        <v>#N/A</v>
      </c>
      <c r="BW390" s="84" t="e">
        <f ca="1">VLOOKUP($BK$6,INDIRECT($BT390):$BP$861,2,FALSE)</f>
        <v>#N/A</v>
      </c>
      <c r="BX390" s="79" t="e">
        <f t="shared" ca="1" si="761"/>
        <v>#N/A</v>
      </c>
      <c r="BY390" s="78" t="e">
        <f t="shared" ca="1" si="762"/>
        <v>#N/A</v>
      </c>
      <c r="BZ390" s="78" t="e">
        <f t="shared" ca="1" si="763"/>
        <v>#N/A</v>
      </c>
      <c r="CA390" s="78" t="e">
        <f t="shared" ca="1" si="764"/>
        <v>#N/A</v>
      </c>
      <c r="CB390" s="78" t="e">
        <f t="shared" ca="1" si="765"/>
        <v>#N/A</v>
      </c>
      <c r="CC390" s="78" t="e">
        <f t="shared" ca="1" si="766"/>
        <v>#N/A</v>
      </c>
      <c r="CD390" s="78" t="e">
        <f t="shared" ca="1" si="767"/>
        <v>#N/A</v>
      </c>
      <c r="CE390" s="78" t="e">
        <f t="shared" ca="1" si="768"/>
        <v>#N/A</v>
      </c>
      <c r="CF390" s="78" t="e">
        <f t="shared" ca="1" si="769"/>
        <v>#N/A</v>
      </c>
      <c r="CG390" s="78" t="e">
        <f t="shared" ca="1" si="770"/>
        <v>#N/A</v>
      </c>
      <c r="CH390" s="79" t="e">
        <f t="shared" ca="1" si="771"/>
        <v>#N/A</v>
      </c>
      <c r="CI390" s="79" t="e">
        <f t="shared" ca="1" si="772"/>
        <v>#N/A</v>
      </c>
      <c r="CJ390" s="79" t="e">
        <f t="shared" ca="1" si="773"/>
        <v>#N/A</v>
      </c>
      <c r="CK390" s="79" t="e">
        <f t="shared" ca="1" si="774"/>
        <v>#N/A</v>
      </c>
      <c r="CL390" s="79" t="e">
        <f t="shared" ca="1" si="775"/>
        <v>#N/A</v>
      </c>
      <c r="CM390" s="79" t="e">
        <f t="shared" ca="1" si="776"/>
        <v>#N/A</v>
      </c>
      <c r="CN390" s="79" t="e">
        <f t="shared" ca="1" si="777"/>
        <v>#N/A</v>
      </c>
      <c r="CO390" s="79" t="e">
        <f t="shared" ca="1" si="778"/>
        <v>#N/A</v>
      </c>
      <c r="CP390" s="80" t="e">
        <f t="shared" ca="1" si="779"/>
        <v>#N/A</v>
      </c>
      <c r="CQ390" s="78" t="e">
        <f t="shared" ca="1" si="780"/>
        <v>#N/A</v>
      </c>
      <c r="DA390" s="81" t="e">
        <f t="shared" ca="1" si="695"/>
        <v>#N/A</v>
      </c>
      <c r="DB390" s="82" t="e">
        <f t="shared" ca="1" si="696"/>
        <v>#N/A</v>
      </c>
      <c r="DC390" s="83" t="e">
        <f t="shared" ca="1" si="697"/>
        <v>#N/A</v>
      </c>
      <c r="DD390" s="52" t="e">
        <f t="shared" ca="1" si="693"/>
        <v>#N/A</v>
      </c>
      <c r="DF390" s="52" t="e">
        <f t="shared" ca="1" si="694"/>
        <v>#N/A</v>
      </c>
      <c r="DG390" s="84" t="e">
        <f ca="1">VLOOKUP($BK$6,INDIRECT($BT427):$BP$861,2,FALSE)</f>
        <v>#N/A</v>
      </c>
      <c r="DH390" s="79" t="e">
        <f t="shared" ca="1" si="672"/>
        <v>#N/A</v>
      </c>
      <c r="DI390" s="78" t="e">
        <f t="shared" ca="1" si="673"/>
        <v>#N/A</v>
      </c>
      <c r="DJ390" s="78" t="e">
        <f t="shared" ca="1" si="674"/>
        <v>#N/A</v>
      </c>
      <c r="DK390" s="78" t="e">
        <f t="shared" ca="1" si="675"/>
        <v>#N/A</v>
      </c>
      <c r="DL390" s="78" t="e">
        <f t="shared" ca="1" si="676"/>
        <v>#N/A</v>
      </c>
      <c r="DM390" s="78" t="e">
        <f t="shared" ca="1" si="677"/>
        <v>#N/A</v>
      </c>
      <c r="DN390" s="78" t="e">
        <f t="shared" ca="1" si="678"/>
        <v>#N/A</v>
      </c>
      <c r="DO390" s="78" t="e">
        <f t="shared" ca="1" si="679"/>
        <v>#N/A</v>
      </c>
      <c r="DP390" s="78" t="e">
        <f t="shared" ca="1" si="680"/>
        <v>#N/A</v>
      </c>
      <c r="DQ390" s="78" t="e">
        <f t="shared" ca="1" si="681"/>
        <v>#N/A</v>
      </c>
      <c r="DR390" s="79" t="e">
        <f t="shared" ca="1" si="682"/>
        <v>#N/A</v>
      </c>
      <c r="DS390" s="79" t="e">
        <f t="shared" ca="1" si="683"/>
        <v>#N/A</v>
      </c>
      <c r="DT390" s="79" t="e">
        <f t="shared" ca="1" si="684"/>
        <v>#N/A</v>
      </c>
      <c r="DU390" s="79" t="e">
        <f t="shared" ca="1" si="685"/>
        <v>#N/A</v>
      </c>
      <c r="DV390" s="79" t="e">
        <f t="shared" ca="1" si="686"/>
        <v>#N/A</v>
      </c>
      <c r="DW390" s="79" t="e">
        <f t="shared" ca="1" si="687"/>
        <v>#N/A</v>
      </c>
      <c r="DX390" s="79" t="e">
        <f t="shared" ca="1" si="688"/>
        <v>#N/A</v>
      </c>
      <c r="DY390" s="79" t="e">
        <f t="shared" ca="1" si="689"/>
        <v>#N/A</v>
      </c>
      <c r="DZ390" s="80" t="e">
        <f t="shared" ca="1" si="690"/>
        <v>#N/A</v>
      </c>
      <c r="EA390" s="78" t="e">
        <f t="shared" ca="1" si="691"/>
        <v>#N/A</v>
      </c>
    </row>
    <row r="391" spans="1:131" ht="16.2" thickBot="1" x14ac:dyDescent="0.35">
      <c r="A391" s="289" t="str">
        <f t="shared" ca="1" si="661"/>
        <v/>
      </c>
      <c r="B391" s="315">
        <f t="shared" si="665"/>
        <v>383</v>
      </c>
      <c r="C391" s="316" t="s">
        <v>28</v>
      </c>
      <c r="D391" s="315" t="s">
        <v>3</v>
      </c>
      <c r="E391" s="315">
        <v>7</v>
      </c>
      <c r="F391" s="317">
        <v>1</v>
      </c>
      <c r="G391" s="317">
        <v>3</v>
      </c>
      <c r="H391" s="317">
        <v>1</v>
      </c>
      <c r="I391" s="317">
        <v>2</v>
      </c>
      <c r="J391" s="317">
        <v>2</v>
      </c>
      <c r="K391" s="317">
        <v>1</v>
      </c>
      <c r="L391" s="317">
        <v>2</v>
      </c>
      <c r="M391" s="317"/>
      <c r="N391" s="317">
        <f>SUM($F391:G391)</f>
        <v>4</v>
      </c>
      <c r="O391" s="317">
        <f>SUM($F391:H391)</f>
        <v>5</v>
      </c>
      <c r="P391" s="317">
        <f>SUM($F391:I391)</f>
        <v>7</v>
      </c>
      <c r="Q391" s="317">
        <f>SUM($F391:J391)</f>
        <v>9</v>
      </c>
      <c r="R391" s="317">
        <f>SUM($F391:K391)</f>
        <v>10</v>
      </c>
      <c r="S391" s="317">
        <f>SUM($F391:L391)</f>
        <v>12</v>
      </c>
      <c r="T391" s="317"/>
      <c r="U391" s="316"/>
      <c r="V391" s="315" t="str">
        <f t="shared" si="731"/>
        <v>F</v>
      </c>
      <c r="W391" s="315" t="str">
        <f t="shared" ca="1" si="732"/>
        <v>Gb</v>
      </c>
      <c r="X391" s="315" t="str">
        <f t="shared" ca="1" si="754"/>
        <v>A</v>
      </c>
      <c r="Y391" s="315" t="str">
        <f t="shared" ca="1" si="755"/>
        <v>Bb</v>
      </c>
      <c r="Z391" s="315" t="str">
        <f t="shared" ca="1" si="756"/>
        <v>C</v>
      </c>
      <c r="AA391" s="315" t="str">
        <f t="shared" ca="1" si="757"/>
        <v>D</v>
      </c>
      <c r="AB391" s="315" t="str">
        <f t="shared" ca="1" si="758"/>
        <v>Eb</v>
      </c>
      <c r="AC391" s="315"/>
      <c r="AD391" s="316">
        <f t="shared" si="739"/>
        <v>70</v>
      </c>
      <c r="AE391" s="316">
        <f t="shared" ca="1" si="662"/>
        <v>169</v>
      </c>
      <c r="AF391" s="316">
        <f t="shared" ca="1" si="663"/>
        <v>65</v>
      </c>
      <c r="AG391" s="316">
        <f t="shared" ca="1" si="724"/>
        <v>164</v>
      </c>
      <c r="AH391" s="316">
        <f t="shared" ca="1" si="725"/>
        <v>67</v>
      </c>
      <c r="AI391" s="316">
        <f t="shared" ca="1" si="726"/>
        <v>68</v>
      </c>
      <c r="AJ391" s="316">
        <f t="shared" ca="1" si="727"/>
        <v>167</v>
      </c>
      <c r="AK391" s="316"/>
      <c r="AL391" s="294" t="str">
        <f>_xlfn.CONCAT(V391," maj")</f>
        <v>F maj</v>
      </c>
      <c r="AM391" s="294" t="str">
        <f ca="1">_xlfn.CONCAT(W391," aug")</f>
        <v>Gb aug</v>
      </c>
      <c r="AN391" s="294" t="str">
        <f ca="1">_xlfn.CONCAT(X391," dim")</f>
        <v>A dim</v>
      </c>
      <c r="AO391" s="294" t="str">
        <f ca="1">_xlfn.CONCAT(Y391," maj")</f>
        <v>Bb maj</v>
      </c>
      <c r="AP391" s="294" t="str">
        <f ca="1">_xlfn.CONCAT(Z391," dim")</f>
        <v>C dim</v>
      </c>
      <c r="AQ391" s="294" t="str">
        <f ca="1">_xlfn.CONCAT(AA391," maj")</f>
        <v>D maj</v>
      </c>
      <c r="AR391" s="294" t="str">
        <f ca="1">_xlfn.CONCAT(AB391," min")</f>
        <v>Eb min</v>
      </c>
      <c r="AS391" s="294"/>
      <c r="AT391" s="294" t="str">
        <f t="shared" ca="1" si="760"/>
        <v/>
      </c>
      <c r="AU391" s="294" t="str">
        <f t="shared" ca="1" si="760"/>
        <v/>
      </c>
      <c r="AV391" s="294" t="str">
        <f t="shared" ca="1" si="760"/>
        <v/>
      </c>
      <c r="AW391" s="294">
        <f t="shared" ca="1" si="760"/>
        <v>1</v>
      </c>
      <c r="AX391" s="294" t="str">
        <f t="shared" ca="1" si="760"/>
        <v/>
      </c>
      <c r="AY391" s="294">
        <f t="shared" si="760"/>
        <v>1</v>
      </c>
      <c r="AZ391" s="294" t="str">
        <f t="shared" ca="1" si="760"/>
        <v/>
      </c>
      <c r="BA391" s="294" t="str">
        <f t="shared" ca="1" si="760"/>
        <v/>
      </c>
      <c r="BB391" s="294" t="str">
        <f t="shared" ca="1" si="760"/>
        <v/>
      </c>
      <c r="BC391" s="294" t="str">
        <f t="shared" ca="1" si="760"/>
        <v/>
      </c>
      <c r="BD391" s="294" t="str">
        <f t="shared" ca="1" si="760"/>
        <v/>
      </c>
      <c r="BE391" s="294" t="str">
        <f t="shared" ca="1" si="760"/>
        <v/>
      </c>
      <c r="BF391" s="289">
        <f t="shared" ca="1" si="740"/>
        <v>2</v>
      </c>
      <c r="BG391" s="302">
        <f t="shared" ca="1" si="741"/>
        <v>28.571428571428569</v>
      </c>
      <c r="BH391" s="289" t="str">
        <f t="shared" ca="1" si="742"/>
        <v/>
      </c>
      <c r="BI391" s="289" t="str">
        <f t="shared" ca="1" si="743"/>
        <v/>
      </c>
      <c r="BJ391" s="289" t="str">
        <f t="shared" ca="1" si="744"/>
        <v/>
      </c>
      <c r="BK391" s="289" t="str">
        <f t="shared" ca="1" si="745"/>
        <v/>
      </c>
      <c r="BL391" s="289" t="str">
        <f t="shared" ca="1" si="746"/>
        <v/>
      </c>
      <c r="BM391" s="289" t="str">
        <f t="shared" ca="1" si="747"/>
        <v/>
      </c>
      <c r="BN391" s="289" t="str">
        <f t="shared" ca="1" si="748"/>
        <v/>
      </c>
      <c r="BO391" s="289" t="str">
        <f t="shared" ca="1" si="749"/>
        <v/>
      </c>
      <c r="BP391" s="275"/>
      <c r="BQ391" s="83" t="e">
        <f t="shared" ca="1" si="704"/>
        <v>#N/A</v>
      </c>
      <c r="BR391" s="82" t="e">
        <f t="shared" ca="1" si="705"/>
        <v>#N/A</v>
      </c>
      <c r="BS391" s="83" t="e">
        <f t="shared" ca="1" si="706"/>
        <v>#N/A</v>
      </c>
      <c r="BT391" s="52" t="e">
        <f t="shared" ca="1" si="782"/>
        <v>#N/A</v>
      </c>
      <c r="BV391" s="52" t="e">
        <f t="shared" ca="1" si="783"/>
        <v>#N/A</v>
      </c>
      <c r="BW391" s="84" t="e">
        <f ca="1">VLOOKUP($BK$6,INDIRECT($BT391):$BP$861,2,FALSE)</f>
        <v>#N/A</v>
      </c>
      <c r="BX391" s="79" t="e">
        <f t="shared" ca="1" si="761"/>
        <v>#N/A</v>
      </c>
      <c r="BY391" s="78" t="e">
        <f t="shared" ca="1" si="762"/>
        <v>#N/A</v>
      </c>
      <c r="BZ391" s="78" t="e">
        <f t="shared" ca="1" si="763"/>
        <v>#N/A</v>
      </c>
      <c r="CA391" s="78" t="e">
        <f t="shared" ca="1" si="764"/>
        <v>#N/A</v>
      </c>
      <c r="CB391" s="78" t="e">
        <f t="shared" ca="1" si="765"/>
        <v>#N/A</v>
      </c>
      <c r="CC391" s="78" t="e">
        <f t="shared" ca="1" si="766"/>
        <v>#N/A</v>
      </c>
      <c r="CD391" s="78" t="e">
        <f t="shared" ca="1" si="767"/>
        <v>#N/A</v>
      </c>
      <c r="CE391" s="78" t="e">
        <f t="shared" ca="1" si="768"/>
        <v>#N/A</v>
      </c>
      <c r="CF391" s="78" t="e">
        <f t="shared" ca="1" si="769"/>
        <v>#N/A</v>
      </c>
      <c r="CG391" s="78" t="e">
        <f t="shared" ca="1" si="770"/>
        <v>#N/A</v>
      </c>
      <c r="CH391" s="79" t="e">
        <f t="shared" ca="1" si="771"/>
        <v>#N/A</v>
      </c>
      <c r="CI391" s="79" t="e">
        <f t="shared" ca="1" si="772"/>
        <v>#N/A</v>
      </c>
      <c r="CJ391" s="79" t="e">
        <f t="shared" ca="1" si="773"/>
        <v>#N/A</v>
      </c>
      <c r="CK391" s="79" t="e">
        <f t="shared" ca="1" si="774"/>
        <v>#N/A</v>
      </c>
      <c r="CL391" s="79" t="e">
        <f t="shared" ca="1" si="775"/>
        <v>#N/A</v>
      </c>
      <c r="CM391" s="79" t="e">
        <f t="shared" ca="1" si="776"/>
        <v>#N/A</v>
      </c>
      <c r="CN391" s="79" t="e">
        <f t="shared" ca="1" si="777"/>
        <v>#N/A</v>
      </c>
      <c r="CO391" s="79" t="e">
        <f t="shared" ca="1" si="778"/>
        <v>#N/A</v>
      </c>
      <c r="CP391" s="80" t="e">
        <f t="shared" ca="1" si="779"/>
        <v>#N/A</v>
      </c>
      <c r="CQ391" s="78" t="e">
        <f t="shared" ca="1" si="780"/>
        <v>#N/A</v>
      </c>
      <c r="DA391" s="81" t="e">
        <f t="shared" ca="1" si="695"/>
        <v>#N/A</v>
      </c>
      <c r="DB391" s="82" t="e">
        <f t="shared" ca="1" si="696"/>
        <v>#N/A</v>
      </c>
      <c r="DC391" s="83" t="e">
        <f t="shared" ca="1" si="697"/>
        <v>#N/A</v>
      </c>
      <c r="DD391" s="52" t="e">
        <f t="shared" ca="1" si="693"/>
        <v>#N/A</v>
      </c>
      <c r="DF391" s="52" t="e">
        <f t="shared" ca="1" si="694"/>
        <v>#N/A</v>
      </c>
      <c r="DG391" s="84" t="e">
        <f ca="1">VLOOKUP($BK$6,INDIRECT($BT428):$BP$861,2,FALSE)</f>
        <v>#N/A</v>
      </c>
      <c r="DH391" s="79" t="e">
        <f t="shared" ca="1" si="672"/>
        <v>#N/A</v>
      </c>
      <c r="DI391" s="78" t="e">
        <f t="shared" ca="1" si="673"/>
        <v>#N/A</v>
      </c>
      <c r="DJ391" s="78" t="e">
        <f t="shared" ca="1" si="674"/>
        <v>#N/A</v>
      </c>
      <c r="DK391" s="78" t="e">
        <f t="shared" ca="1" si="675"/>
        <v>#N/A</v>
      </c>
      <c r="DL391" s="78" t="e">
        <f t="shared" ca="1" si="676"/>
        <v>#N/A</v>
      </c>
      <c r="DM391" s="78" t="e">
        <f t="shared" ca="1" si="677"/>
        <v>#N/A</v>
      </c>
      <c r="DN391" s="78" t="e">
        <f t="shared" ca="1" si="678"/>
        <v>#N/A</v>
      </c>
      <c r="DO391" s="78" t="e">
        <f t="shared" ca="1" si="679"/>
        <v>#N/A</v>
      </c>
      <c r="DP391" s="78" t="e">
        <f t="shared" ca="1" si="680"/>
        <v>#N/A</v>
      </c>
      <c r="DQ391" s="78" t="e">
        <f t="shared" ca="1" si="681"/>
        <v>#N/A</v>
      </c>
      <c r="DR391" s="79" t="e">
        <f t="shared" ca="1" si="682"/>
        <v>#N/A</v>
      </c>
      <c r="DS391" s="79" t="e">
        <f t="shared" ca="1" si="683"/>
        <v>#N/A</v>
      </c>
      <c r="DT391" s="79" t="e">
        <f t="shared" ca="1" si="684"/>
        <v>#N/A</v>
      </c>
      <c r="DU391" s="79" t="e">
        <f t="shared" ca="1" si="685"/>
        <v>#N/A</v>
      </c>
      <c r="DV391" s="79" t="e">
        <f t="shared" ca="1" si="686"/>
        <v>#N/A</v>
      </c>
      <c r="DW391" s="79" t="e">
        <f t="shared" ca="1" si="687"/>
        <v>#N/A</v>
      </c>
      <c r="DX391" s="79" t="e">
        <f t="shared" ca="1" si="688"/>
        <v>#N/A</v>
      </c>
      <c r="DY391" s="79" t="e">
        <f t="shared" ca="1" si="689"/>
        <v>#N/A</v>
      </c>
      <c r="DZ391" s="80" t="e">
        <f t="shared" ca="1" si="690"/>
        <v>#N/A</v>
      </c>
      <c r="EA391" s="78" t="e">
        <f t="shared" ca="1" si="691"/>
        <v>#N/A</v>
      </c>
    </row>
    <row r="392" spans="1:131" ht="16.2" thickBot="1" x14ac:dyDescent="0.35">
      <c r="A392" s="289">
        <f t="shared" ca="1" si="661"/>
        <v>6</v>
      </c>
      <c r="B392" s="315">
        <f t="shared" si="665"/>
        <v>384</v>
      </c>
      <c r="C392" s="316" t="s">
        <v>277</v>
      </c>
      <c r="D392" s="315" t="s">
        <v>3</v>
      </c>
      <c r="E392" s="315">
        <v>7</v>
      </c>
      <c r="F392" s="317">
        <v>2</v>
      </c>
      <c r="G392" s="317">
        <v>2</v>
      </c>
      <c r="H392" s="317">
        <v>1</v>
      </c>
      <c r="I392" s="317">
        <v>2</v>
      </c>
      <c r="J392" s="317">
        <v>1</v>
      </c>
      <c r="K392" s="317">
        <v>2</v>
      </c>
      <c r="L392" s="317">
        <v>2</v>
      </c>
      <c r="M392" s="317"/>
      <c r="N392" s="317">
        <f>SUM($F392:G392)</f>
        <v>4</v>
      </c>
      <c r="O392" s="317">
        <f>SUM($F392:H392)</f>
        <v>5</v>
      </c>
      <c r="P392" s="317">
        <f>SUM($F392:I392)</f>
        <v>7</v>
      </c>
      <c r="Q392" s="317">
        <f>SUM($F392:J392)</f>
        <v>8</v>
      </c>
      <c r="R392" s="317">
        <f>SUM($F392:K392)</f>
        <v>10</v>
      </c>
      <c r="S392" s="317">
        <f>SUM($F392:L392)</f>
        <v>12</v>
      </c>
      <c r="T392" s="317"/>
      <c r="U392" s="316"/>
      <c r="V392" s="315" t="str">
        <f t="shared" si="731"/>
        <v>F</v>
      </c>
      <c r="W392" s="315" t="str">
        <f t="shared" ca="1" si="732"/>
        <v>G</v>
      </c>
      <c r="X392" s="315" t="str">
        <f t="shared" ca="1" si="754"/>
        <v>A</v>
      </c>
      <c r="Y392" s="315" t="str">
        <f t="shared" ca="1" si="755"/>
        <v>Bb</v>
      </c>
      <c r="Z392" s="315" t="str">
        <f t="shared" ca="1" si="756"/>
        <v>C</v>
      </c>
      <c r="AA392" s="315" t="str">
        <f t="shared" ca="1" si="757"/>
        <v>Db</v>
      </c>
      <c r="AB392" s="315" t="str">
        <f t="shared" ca="1" si="758"/>
        <v>Eb</v>
      </c>
      <c r="AC392" s="315"/>
      <c r="AD392" s="316">
        <f t="shared" si="739"/>
        <v>70</v>
      </c>
      <c r="AE392" s="316">
        <f t="shared" ca="1" si="662"/>
        <v>71</v>
      </c>
      <c r="AF392" s="316">
        <f t="shared" ca="1" si="663"/>
        <v>65</v>
      </c>
      <c r="AG392" s="316">
        <f t="shared" ca="1" si="724"/>
        <v>164</v>
      </c>
      <c r="AH392" s="316">
        <f t="shared" ca="1" si="725"/>
        <v>67</v>
      </c>
      <c r="AI392" s="316">
        <f t="shared" ca="1" si="726"/>
        <v>166</v>
      </c>
      <c r="AJ392" s="316">
        <f t="shared" ca="1" si="727"/>
        <v>167</v>
      </c>
      <c r="AK392" s="316"/>
      <c r="AL392" s="294" t="str">
        <f>_xlfn.CONCAT(V392," maj")</f>
        <v>F maj</v>
      </c>
      <c r="AM392" s="294" t="str">
        <f ca="1">_xlfn.CONCAT(W392," dim")</f>
        <v>G dim</v>
      </c>
      <c r="AN392" s="294" t="str">
        <f ca="1">_xlfn.CONCAT(X392," dim")</f>
        <v>A dim</v>
      </c>
      <c r="AO392" s="294" t="str">
        <f ca="1">_xlfn.CONCAT(Y392," min")</f>
        <v>Bb min</v>
      </c>
      <c r="AP392" s="294" t="str">
        <f ca="1">_xlfn.CONCAT(Z392," min")</f>
        <v>C min</v>
      </c>
      <c r="AQ392" s="294" t="str">
        <f ca="1">_xlfn.CONCAT(AA392," aug")</f>
        <v>Db aug</v>
      </c>
      <c r="AR392" s="294" t="str">
        <f ca="1">_xlfn.CONCAT(AB392," maj")</f>
        <v>Eb maj</v>
      </c>
      <c r="AS392" s="294"/>
      <c r="AT392" s="294" t="str">
        <f t="shared" ca="1" si="760"/>
        <v/>
      </c>
      <c r="AU392" s="294" t="str">
        <f t="shared" ca="1" si="760"/>
        <v/>
      </c>
      <c r="AV392" s="294" t="str">
        <f t="shared" ca="1" si="760"/>
        <v/>
      </c>
      <c r="AW392" s="294">
        <f t="shared" ca="1" si="760"/>
        <v>1</v>
      </c>
      <c r="AX392" s="294" t="str">
        <f t="shared" ca="1" si="760"/>
        <v/>
      </c>
      <c r="AY392" s="294">
        <f t="shared" si="760"/>
        <v>1</v>
      </c>
      <c r="AZ392" s="294" t="str">
        <f t="shared" ca="1" si="760"/>
        <v/>
      </c>
      <c r="BA392" s="294">
        <f t="shared" ca="1" si="760"/>
        <v>1</v>
      </c>
      <c r="BB392" s="294" t="str">
        <f t="shared" ca="1" si="760"/>
        <v/>
      </c>
      <c r="BC392" s="294" t="str">
        <f t="shared" ca="1" si="760"/>
        <v/>
      </c>
      <c r="BD392" s="294" t="str">
        <f t="shared" ca="1" si="760"/>
        <v/>
      </c>
      <c r="BE392" s="294" t="str">
        <f t="shared" ca="1" si="760"/>
        <v/>
      </c>
      <c r="BF392" s="289">
        <f t="shared" ca="1" si="740"/>
        <v>3</v>
      </c>
      <c r="BG392" s="302">
        <f t="shared" ca="1" si="741"/>
        <v>42.857142857142854</v>
      </c>
      <c r="BH392" s="289">
        <f t="shared" ca="1" si="742"/>
        <v>6</v>
      </c>
      <c r="BI392" s="289" t="str">
        <f t="shared" ca="1" si="743"/>
        <v/>
      </c>
      <c r="BJ392" s="289" t="str">
        <f t="shared" ca="1" si="744"/>
        <v/>
      </c>
      <c r="BK392" s="289" t="str">
        <f t="shared" ca="1" si="745"/>
        <v/>
      </c>
      <c r="BL392" s="289" t="str">
        <f t="shared" ca="1" si="746"/>
        <v/>
      </c>
      <c r="BM392" s="289" t="str">
        <f t="shared" ca="1" si="747"/>
        <v/>
      </c>
      <c r="BN392" s="289">
        <f t="shared" ca="1" si="748"/>
        <v>1</v>
      </c>
      <c r="BO392" s="289" t="str">
        <f t="shared" ca="1" si="749"/>
        <v/>
      </c>
      <c r="BP392" s="275"/>
      <c r="BQ392" s="83" t="e">
        <f t="shared" ca="1" si="704"/>
        <v>#N/A</v>
      </c>
      <c r="BR392" s="82" t="e">
        <f t="shared" ca="1" si="705"/>
        <v>#N/A</v>
      </c>
      <c r="BS392" s="83" t="e">
        <f t="shared" ca="1" si="706"/>
        <v>#N/A</v>
      </c>
      <c r="BT392" s="52" t="e">
        <f t="shared" ca="1" si="782"/>
        <v>#N/A</v>
      </c>
      <c r="BV392" s="52" t="e">
        <f t="shared" ca="1" si="783"/>
        <v>#N/A</v>
      </c>
      <c r="BW392" s="84" t="e">
        <f ca="1">VLOOKUP($BK$6,INDIRECT($BT392):$BP$861,2,FALSE)</f>
        <v>#N/A</v>
      </c>
      <c r="BX392" s="79" t="e">
        <f t="shared" ca="1" si="761"/>
        <v>#N/A</v>
      </c>
      <c r="BY392" s="78" t="e">
        <f t="shared" ca="1" si="762"/>
        <v>#N/A</v>
      </c>
      <c r="BZ392" s="78" t="e">
        <f t="shared" ca="1" si="763"/>
        <v>#N/A</v>
      </c>
      <c r="CA392" s="78" t="e">
        <f t="shared" ca="1" si="764"/>
        <v>#N/A</v>
      </c>
      <c r="CB392" s="78" t="e">
        <f t="shared" ca="1" si="765"/>
        <v>#N/A</v>
      </c>
      <c r="CC392" s="78" t="e">
        <f t="shared" ca="1" si="766"/>
        <v>#N/A</v>
      </c>
      <c r="CD392" s="78" t="e">
        <f t="shared" ca="1" si="767"/>
        <v>#N/A</v>
      </c>
      <c r="CE392" s="78" t="e">
        <f t="shared" ca="1" si="768"/>
        <v>#N/A</v>
      </c>
      <c r="CF392" s="78" t="e">
        <f t="shared" ca="1" si="769"/>
        <v>#N/A</v>
      </c>
      <c r="CG392" s="78" t="e">
        <f t="shared" ca="1" si="770"/>
        <v>#N/A</v>
      </c>
      <c r="CH392" s="79" t="e">
        <f t="shared" ca="1" si="771"/>
        <v>#N/A</v>
      </c>
      <c r="CI392" s="79" t="e">
        <f t="shared" ca="1" si="772"/>
        <v>#N/A</v>
      </c>
      <c r="CJ392" s="79" t="e">
        <f t="shared" ca="1" si="773"/>
        <v>#N/A</v>
      </c>
      <c r="CK392" s="79" t="e">
        <f t="shared" ca="1" si="774"/>
        <v>#N/A</v>
      </c>
      <c r="CL392" s="79" t="e">
        <f t="shared" ca="1" si="775"/>
        <v>#N/A</v>
      </c>
      <c r="CM392" s="79" t="e">
        <f t="shared" ca="1" si="776"/>
        <v>#N/A</v>
      </c>
      <c r="CN392" s="79" t="e">
        <f t="shared" ca="1" si="777"/>
        <v>#N/A</v>
      </c>
      <c r="CO392" s="79" t="e">
        <f t="shared" ca="1" si="778"/>
        <v>#N/A</v>
      </c>
      <c r="CP392" s="80" t="e">
        <f t="shared" ca="1" si="779"/>
        <v>#N/A</v>
      </c>
      <c r="CQ392" s="78" t="e">
        <f t="shared" ca="1" si="780"/>
        <v>#N/A</v>
      </c>
      <c r="DA392" s="81" t="e">
        <f t="shared" ca="1" si="695"/>
        <v>#N/A</v>
      </c>
      <c r="DB392" s="82" t="e">
        <f t="shared" ca="1" si="696"/>
        <v>#N/A</v>
      </c>
      <c r="DC392" s="83" t="e">
        <f t="shared" ca="1" si="697"/>
        <v>#N/A</v>
      </c>
      <c r="DD392" s="52" t="e">
        <f t="shared" ca="1" si="693"/>
        <v>#N/A</v>
      </c>
      <c r="DF392" s="52" t="e">
        <f t="shared" ca="1" si="694"/>
        <v>#N/A</v>
      </c>
      <c r="DG392" s="84" t="e">
        <f ca="1">VLOOKUP($BK$6,INDIRECT($BT429):$BP$861,2,FALSE)</f>
        <v>#N/A</v>
      </c>
      <c r="DH392" s="79" t="e">
        <f t="shared" ca="1" si="672"/>
        <v>#N/A</v>
      </c>
      <c r="DI392" s="78" t="e">
        <f t="shared" ca="1" si="673"/>
        <v>#N/A</v>
      </c>
      <c r="DJ392" s="78" t="e">
        <f t="shared" ca="1" si="674"/>
        <v>#N/A</v>
      </c>
      <c r="DK392" s="78" t="e">
        <f t="shared" ca="1" si="675"/>
        <v>#N/A</v>
      </c>
      <c r="DL392" s="78" t="e">
        <f t="shared" ca="1" si="676"/>
        <v>#N/A</v>
      </c>
      <c r="DM392" s="78" t="e">
        <f t="shared" ca="1" si="677"/>
        <v>#N/A</v>
      </c>
      <c r="DN392" s="78" t="e">
        <f t="shared" ca="1" si="678"/>
        <v>#N/A</v>
      </c>
      <c r="DO392" s="78" t="e">
        <f t="shared" ca="1" si="679"/>
        <v>#N/A</v>
      </c>
      <c r="DP392" s="78" t="e">
        <f t="shared" ca="1" si="680"/>
        <v>#N/A</v>
      </c>
      <c r="DQ392" s="78" t="e">
        <f t="shared" ca="1" si="681"/>
        <v>#N/A</v>
      </c>
      <c r="DR392" s="79" t="e">
        <f t="shared" ca="1" si="682"/>
        <v>#N/A</v>
      </c>
      <c r="DS392" s="79" t="e">
        <f t="shared" ca="1" si="683"/>
        <v>#N/A</v>
      </c>
      <c r="DT392" s="79" t="e">
        <f t="shared" ca="1" si="684"/>
        <v>#N/A</v>
      </c>
      <c r="DU392" s="79" t="e">
        <f t="shared" ca="1" si="685"/>
        <v>#N/A</v>
      </c>
      <c r="DV392" s="79" t="e">
        <f t="shared" ca="1" si="686"/>
        <v>#N/A</v>
      </c>
      <c r="DW392" s="79" t="e">
        <f t="shared" ca="1" si="687"/>
        <v>#N/A</v>
      </c>
      <c r="DX392" s="79" t="e">
        <f t="shared" ca="1" si="688"/>
        <v>#N/A</v>
      </c>
      <c r="DY392" s="79" t="e">
        <f t="shared" ca="1" si="689"/>
        <v>#N/A</v>
      </c>
      <c r="DZ392" s="80" t="e">
        <f t="shared" ca="1" si="690"/>
        <v>#N/A</v>
      </c>
      <c r="EA392" s="78" t="e">
        <f t="shared" ca="1" si="691"/>
        <v>#N/A</v>
      </c>
    </row>
    <row r="393" spans="1:131" ht="16.2" thickBot="1" x14ac:dyDescent="0.35">
      <c r="A393" s="289">
        <f t="shared" ca="1" si="661"/>
        <v>6</v>
      </c>
      <c r="B393" s="315">
        <f t="shared" si="665"/>
        <v>385</v>
      </c>
      <c r="C393" s="316" t="s">
        <v>82</v>
      </c>
      <c r="D393" s="315" t="s">
        <v>3</v>
      </c>
      <c r="E393" s="315">
        <v>7</v>
      </c>
      <c r="F393" s="317">
        <v>2</v>
      </c>
      <c r="G393" s="317">
        <v>1</v>
      </c>
      <c r="H393" s="317">
        <v>2</v>
      </c>
      <c r="I393" s="317">
        <v>2</v>
      </c>
      <c r="J393" s="317">
        <v>1</v>
      </c>
      <c r="K393" s="317">
        <v>2</v>
      </c>
      <c r="L393" s="317">
        <v>2</v>
      </c>
      <c r="M393" s="317"/>
      <c r="N393" s="317">
        <f>SUM($F393:G393)</f>
        <v>3</v>
      </c>
      <c r="O393" s="317">
        <f>SUM($F393:H393)</f>
        <v>5</v>
      </c>
      <c r="P393" s="317">
        <f>SUM($F393:I393)</f>
        <v>7</v>
      </c>
      <c r="Q393" s="317">
        <f>SUM($F393:J393)</f>
        <v>8</v>
      </c>
      <c r="R393" s="317">
        <f>SUM($F393:K393)</f>
        <v>10</v>
      </c>
      <c r="S393" s="317">
        <f>SUM($F393:L393)</f>
        <v>12</v>
      </c>
      <c r="T393" s="317"/>
      <c r="U393" s="316"/>
      <c r="V393" s="315" t="str">
        <f t="shared" si="731"/>
        <v>F</v>
      </c>
      <c r="W393" s="315" t="str">
        <f t="shared" ca="1" si="732"/>
        <v>G</v>
      </c>
      <c r="X393" s="315" t="str">
        <f t="shared" ca="1" si="754"/>
        <v>Ab</v>
      </c>
      <c r="Y393" s="315" t="str">
        <f t="shared" ca="1" si="755"/>
        <v>Bb</v>
      </c>
      <c r="Z393" s="315" t="str">
        <f t="shared" ca="1" si="756"/>
        <v>C</v>
      </c>
      <c r="AA393" s="315" t="str">
        <f t="shared" ca="1" si="757"/>
        <v>Db</v>
      </c>
      <c r="AB393" s="315" t="str">
        <f t="shared" ca="1" si="758"/>
        <v>Eb</v>
      </c>
      <c r="AC393" s="315"/>
      <c r="AD393" s="316">
        <f t="shared" si="739"/>
        <v>70</v>
      </c>
      <c r="AE393" s="316">
        <f t="shared" ca="1" si="662"/>
        <v>71</v>
      </c>
      <c r="AF393" s="316">
        <f t="shared" ca="1" si="663"/>
        <v>163</v>
      </c>
      <c r="AG393" s="316">
        <f t="shared" ca="1" si="724"/>
        <v>164</v>
      </c>
      <c r="AH393" s="316">
        <f t="shared" ca="1" si="725"/>
        <v>67</v>
      </c>
      <c r="AI393" s="316">
        <f t="shared" ca="1" si="726"/>
        <v>166</v>
      </c>
      <c r="AJ393" s="316">
        <f t="shared" ca="1" si="727"/>
        <v>167</v>
      </c>
      <c r="AK393" s="316"/>
      <c r="AL393" s="294" t="str">
        <f>_xlfn.CONCAT(V393," min")</f>
        <v>F min</v>
      </c>
      <c r="AM393" s="294" t="str">
        <f ca="1">_xlfn.CONCAT(W393," dim")</f>
        <v>G dim</v>
      </c>
      <c r="AN393" s="294" t="str">
        <f ca="1">_xlfn.CONCAT(X393," maj")</f>
        <v>Ab maj</v>
      </c>
      <c r="AO393" s="294" t="str">
        <f ca="1">_xlfn.CONCAT(Y393," min")</f>
        <v>Bb min</v>
      </c>
      <c r="AP393" s="294" t="str">
        <f ca="1">_xlfn.CONCAT(Z393," min")</f>
        <v>C min</v>
      </c>
      <c r="AQ393" s="294" t="str">
        <f ca="1">_xlfn.CONCAT(AA393," maj")</f>
        <v>Db maj</v>
      </c>
      <c r="AR393" s="294" t="str">
        <f ca="1">_xlfn.CONCAT(AB393," maj")</f>
        <v>Eb maj</v>
      </c>
      <c r="AS393" s="294"/>
      <c r="AT393" s="294" t="str">
        <f t="shared" ca="1" si="760"/>
        <v/>
      </c>
      <c r="AU393" s="294" t="str">
        <f t="shared" ca="1" si="760"/>
        <v/>
      </c>
      <c r="AV393" s="294" t="str">
        <f t="shared" ca="1" si="760"/>
        <v/>
      </c>
      <c r="AW393" s="294">
        <f t="shared" ca="1" si="760"/>
        <v>1</v>
      </c>
      <c r="AX393" s="294" t="str">
        <f t="shared" ca="1" si="760"/>
        <v/>
      </c>
      <c r="AY393" s="294">
        <f t="shared" si="760"/>
        <v>1</v>
      </c>
      <c r="AZ393" s="294" t="str">
        <f t="shared" ca="1" si="760"/>
        <v/>
      </c>
      <c r="BA393" s="294">
        <f t="shared" ca="1" si="760"/>
        <v>1</v>
      </c>
      <c r="BB393" s="294" t="str">
        <f t="shared" ca="1" si="760"/>
        <v/>
      </c>
      <c r="BC393" s="294" t="str">
        <f t="shared" ca="1" si="760"/>
        <v/>
      </c>
      <c r="BD393" s="294" t="str">
        <f t="shared" ca="1" si="760"/>
        <v/>
      </c>
      <c r="BE393" s="294" t="str">
        <f t="shared" ca="1" si="760"/>
        <v/>
      </c>
      <c r="BF393" s="289">
        <f t="shared" ca="1" si="740"/>
        <v>3</v>
      </c>
      <c r="BG393" s="302">
        <f t="shared" ca="1" si="741"/>
        <v>42.857142857142854</v>
      </c>
      <c r="BH393" s="289">
        <f t="shared" ca="1" si="742"/>
        <v>6</v>
      </c>
      <c r="BI393" s="289" t="str">
        <f t="shared" ca="1" si="743"/>
        <v/>
      </c>
      <c r="BJ393" s="289" t="str">
        <f t="shared" ca="1" si="744"/>
        <v/>
      </c>
      <c r="BK393" s="289" t="str">
        <f t="shared" ca="1" si="745"/>
        <v/>
      </c>
      <c r="BL393" s="289" t="str">
        <f t="shared" ca="1" si="746"/>
        <v/>
      </c>
      <c r="BM393" s="289" t="str">
        <f t="shared" ca="1" si="747"/>
        <v/>
      </c>
      <c r="BN393" s="289">
        <f t="shared" ca="1" si="748"/>
        <v>1</v>
      </c>
      <c r="BO393" s="289" t="str">
        <f t="shared" ca="1" si="749"/>
        <v/>
      </c>
      <c r="BP393" s="275"/>
      <c r="BQ393" s="83" t="e">
        <f t="shared" ca="1" si="704"/>
        <v>#N/A</v>
      </c>
      <c r="BR393" s="82" t="e">
        <f t="shared" ca="1" si="705"/>
        <v>#N/A</v>
      </c>
      <c r="BS393" s="83" t="e">
        <f t="shared" ca="1" si="706"/>
        <v>#N/A</v>
      </c>
      <c r="BT393" s="52" t="e">
        <f t="shared" ca="1" si="782"/>
        <v>#N/A</v>
      </c>
      <c r="BV393" s="52" t="e">
        <f t="shared" ca="1" si="783"/>
        <v>#N/A</v>
      </c>
      <c r="BW393" s="84" t="e">
        <f ca="1">VLOOKUP($BK$6,INDIRECT($BT393):$BP$861,2,FALSE)</f>
        <v>#N/A</v>
      </c>
      <c r="BX393" s="79" t="e">
        <f t="shared" ca="1" si="761"/>
        <v>#N/A</v>
      </c>
      <c r="BY393" s="78" t="e">
        <f t="shared" ca="1" si="762"/>
        <v>#N/A</v>
      </c>
      <c r="BZ393" s="78" t="e">
        <f t="shared" ca="1" si="763"/>
        <v>#N/A</v>
      </c>
      <c r="CA393" s="78" t="e">
        <f t="shared" ca="1" si="764"/>
        <v>#N/A</v>
      </c>
      <c r="CB393" s="78" t="e">
        <f t="shared" ca="1" si="765"/>
        <v>#N/A</v>
      </c>
      <c r="CC393" s="78" t="e">
        <f t="shared" ca="1" si="766"/>
        <v>#N/A</v>
      </c>
      <c r="CD393" s="78" t="e">
        <f t="shared" ca="1" si="767"/>
        <v>#N/A</v>
      </c>
      <c r="CE393" s="78" t="e">
        <f t="shared" ca="1" si="768"/>
        <v>#N/A</v>
      </c>
      <c r="CF393" s="78" t="e">
        <f t="shared" ca="1" si="769"/>
        <v>#N/A</v>
      </c>
      <c r="CG393" s="78" t="e">
        <f t="shared" ca="1" si="770"/>
        <v>#N/A</v>
      </c>
      <c r="CH393" s="79" t="e">
        <f t="shared" ca="1" si="771"/>
        <v>#N/A</v>
      </c>
      <c r="CI393" s="79" t="e">
        <f t="shared" ca="1" si="772"/>
        <v>#N/A</v>
      </c>
      <c r="CJ393" s="79" t="e">
        <f t="shared" ca="1" si="773"/>
        <v>#N/A</v>
      </c>
      <c r="CK393" s="79" t="e">
        <f t="shared" ca="1" si="774"/>
        <v>#N/A</v>
      </c>
      <c r="CL393" s="79" t="e">
        <f t="shared" ca="1" si="775"/>
        <v>#N/A</v>
      </c>
      <c r="CM393" s="79" t="e">
        <f t="shared" ca="1" si="776"/>
        <v>#N/A</v>
      </c>
      <c r="CN393" s="79" t="e">
        <f t="shared" ca="1" si="777"/>
        <v>#N/A</v>
      </c>
      <c r="CO393" s="79" t="e">
        <f t="shared" ca="1" si="778"/>
        <v>#N/A</v>
      </c>
      <c r="CP393" s="80" t="e">
        <f t="shared" ca="1" si="779"/>
        <v>#N/A</v>
      </c>
      <c r="CQ393" s="78" t="e">
        <f t="shared" ca="1" si="780"/>
        <v>#N/A</v>
      </c>
      <c r="DA393" s="81" t="e">
        <f t="shared" ca="1" si="695"/>
        <v>#N/A</v>
      </c>
      <c r="DB393" s="82" t="e">
        <f t="shared" ca="1" si="696"/>
        <v>#N/A</v>
      </c>
      <c r="DC393" s="83" t="e">
        <f t="shared" ca="1" si="697"/>
        <v>#N/A</v>
      </c>
      <c r="DD393" s="52" t="e">
        <f t="shared" ca="1" si="693"/>
        <v>#N/A</v>
      </c>
      <c r="DF393" s="52" t="e">
        <f t="shared" ca="1" si="694"/>
        <v>#N/A</v>
      </c>
      <c r="DG393" s="84" t="e">
        <f ca="1">VLOOKUP($BK$6,INDIRECT($BT430):$BP$861,2,FALSE)</f>
        <v>#N/A</v>
      </c>
      <c r="DH393" s="79" t="e">
        <f t="shared" ca="1" si="672"/>
        <v>#N/A</v>
      </c>
      <c r="DI393" s="78" t="e">
        <f t="shared" ca="1" si="673"/>
        <v>#N/A</v>
      </c>
      <c r="DJ393" s="78" t="e">
        <f t="shared" ca="1" si="674"/>
        <v>#N/A</v>
      </c>
      <c r="DK393" s="78" t="e">
        <f t="shared" ca="1" si="675"/>
        <v>#N/A</v>
      </c>
      <c r="DL393" s="78" t="e">
        <f t="shared" ca="1" si="676"/>
        <v>#N/A</v>
      </c>
      <c r="DM393" s="78" t="e">
        <f t="shared" ca="1" si="677"/>
        <v>#N/A</v>
      </c>
      <c r="DN393" s="78" t="e">
        <f t="shared" ca="1" si="678"/>
        <v>#N/A</v>
      </c>
      <c r="DO393" s="78" t="e">
        <f t="shared" ca="1" si="679"/>
        <v>#N/A</v>
      </c>
      <c r="DP393" s="78" t="e">
        <f t="shared" ca="1" si="680"/>
        <v>#N/A</v>
      </c>
      <c r="DQ393" s="78" t="e">
        <f t="shared" ca="1" si="681"/>
        <v>#N/A</v>
      </c>
      <c r="DR393" s="79" t="e">
        <f t="shared" ca="1" si="682"/>
        <v>#N/A</v>
      </c>
      <c r="DS393" s="79" t="e">
        <f t="shared" ca="1" si="683"/>
        <v>#N/A</v>
      </c>
      <c r="DT393" s="79" t="e">
        <f t="shared" ca="1" si="684"/>
        <v>#N/A</v>
      </c>
      <c r="DU393" s="79" t="e">
        <f t="shared" ca="1" si="685"/>
        <v>#N/A</v>
      </c>
      <c r="DV393" s="79" t="e">
        <f t="shared" ca="1" si="686"/>
        <v>#N/A</v>
      </c>
      <c r="DW393" s="79" t="e">
        <f t="shared" ca="1" si="687"/>
        <v>#N/A</v>
      </c>
      <c r="DX393" s="79" t="e">
        <f t="shared" ca="1" si="688"/>
        <v>#N/A</v>
      </c>
      <c r="DY393" s="79" t="e">
        <f t="shared" ca="1" si="689"/>
        <v>#N/A</v>
      </c>
      <c r="DZ393" s="80" t="e">
        <f t="shared" ca="1" si="690"/>
        <v>#N/A</v>
      </c>
      <c r="EA393" s="78" t="e">
        <f t="shared" ca="1" si="691"/>
        <v>#N/A</v>
      </c>
    </row>
    <row r="394" spans="1:131" ht="16.2" thickBot="1" x14ac:dyDescent="0.35">
      <c r="A394" s="289" t="str">
        <f t="shared" ca="1" si="661"/>
        <v/>
      </c>
      <c r="B394" s="315">
        <f t="shared" si="665"/>
        <v>386</v>
      </c>
      <c r="C394" s="316" t="s">
        <v>29</v>
      </c>
      <c r="D394" s="315" t="s">
        <v>3</v>
      </c>
      <c r="E394" s="315">
        <v>7</v>
      </c>
      <c r="F394" s="317">
        <v>1</v>
      </c>
      <c r="G394" s="317">
        <v>2</v>
      </c>
      <c r="H394" s="317">
        <v>2</v>
      </c>
      <c r="I394" s="317">
        <v>1</v>
      </c>
      <c r="J394" s="317">
        <v>2</v>
      </c>
      <c r="K394" s="317">
        <v>2</v>
      </c>
      <c r="L394" s="317">
        <v>2</v>
      </c>
      <c r="M394" s="317"/>
      <c r="N394" s="317">
        <f>SUM($F394:G394)</f>
        <v>3</v>
      </c>
      <c r="O394" s="317">
        <f>SUM($F394:H394)</f>
        <v>5</v>
      </c>
      <c r="P394" s="317">
        <f>SUM($F394:I394)</f>
        <v>6</v>
      </c>
      <c r="Q394" s="317">
        <f>SUM($F394:J394)</f>
        <v>8</v>
      </c>
      <c r="R394" s="317">
        <f>SUM($F394:K394)</f>
        <v>10</v>
      </c>
      <c r="S394" s="317">
        <f>SUM($F394:L394)</f>
        <v>12</v>
      </c>
      <c r="T394" s="317"/>
      <c r="U394" s="316"/>
      <c r="V394" s="315" t="str">
        <f t="shared" si="731"/>
        <v>F</v>
      </c>
      <c r="W394" s="315" t="str">
        <f t="shared" ca="1" si="732"/>
        <v>Gb</v>
      </c>
      <c r="X394" s="315" t="str">
        <f t="shared" ca="1" si="754"/>
        <v>Ab</v>
      </c>
      <c r="Y394" s="315" t="str">
        <f t="shared" ca="1" si="755"/>
        <v>Bb</v>
      </c>
      <c r="Z394" s="315" t="str">
        <f t="shared" ca="1" si="756"/>
        <v>B</v>
      </c>
      <c r="AA394" s="315" t="str">
        <f t="shared" ca="1" si="757"/>
        <v>Db</v>
      </c>
      <c r="AB394" s="315" t="str">
        <f t="shared" ca="1" si="758"/>
        <v>Eb</v>
      </c>
      <c r="AC394" s="315"/>
      <c r="AD394" s="316">
        <f t="shared" si="739"/>
        <v>70</v>
      </c>
      <c r="AE394" s="316">
        <f t="shared" ca="1" si="662"/>
        <v>169</v>
      </c>
      <c r="AF394" s="316">
        <f t="shared" ca="1" si="663"/>
        <v>163</v>
      </c>
      <c r="AG394" s="316">
        <f t="shared" ca="1" si="724"/>
        <v>164</v>
      </c>
      <c r="AH394" s="316">
        <f t="shared" ca="1" si="725"/>
        <v>66</v>
      </c>
      <c r="AI394" s="316">
        <f t="shared" ca="1" si="726"/>
        <v>166</v>
      </c>
      <c r="AJ394" s="316">
        <f t="shared" ca="1" si="727"/>
        <v>167</v>
      </c>
      <c r="AK394" s="316"/>
      <c r="AL394" s="294" t="str">
        <f t="shared" ref="AL394:AL399" si="784">_xlfn.CONCAT(V394," dim")</f>
        <v>F dim</v>
      </c>
      <c r="AM394" s="294" t="str">
        <f ca="1">_xlfn.CONCAT(W394," maj")</f>
        <v>Gb maj</v>
      </c>
      <c r="AN394" s="294" t="str">
        <f ca="1">_xlfn.CONCAT(X394," min")</f>
        <v>Ab min</v>
      </c>
      <c r="AO394" s="294" t="str">
        <f ca="1">_xlfn.CONCAT(Y394," min")</f>
        <v>Bb min</v>
      </c>
      <c r="AP394" s="294" t="str">
        <f ca="1">_xlfn.CONCAT(Z394," maj")</f>
        <v>B maj</v>
      </c>
      <c r="AQ394" s="294" t="str">
        <f ca="1">_xlfn.CONCAT(AA394," maj")</f>
        <v>Db maj</v>
      </c>
      <c r="AR394" s="294" t="str">
        <f ca="1">_xlfn.CONCAT(AB394," min")</f>
        <v>Eb min</v>
      </c>
      <c r="AS394" s="294"/>
      <c r="AT394" s="294" t="str">
        <f t="shared" ca="1" si="760"/>
        <v/>
      </c>
      <c r="AU394" s="294" t="str">
        <f t="shared" ca="1" si="760"/>
        <v/>
      </c>
      <c r="AV394" s="294" t="str">
        <f t="shared" ca="1" si="760"/>
        <v/>
      </c>
      <c r="AW394" s="294">
        <f t="shared" ca="1" si="760"/>
        <v>1</v>
      </c>
      <c r="AX394" s="294" t="str">
        <f t="shared" ca="1" si="760"/>
        <v/>
      </c>
      <c r="AY394" s="294">
        <f t="shared" si="760"/>
        <v>1</v>
      </c>
      <c r="AZ394" s="294" t="str">
        <f t="shared" ca="1" si="760"/>
        <v/>
      </c>
      <c r="BA394" s="294" t="str">
        <f t="shared" ca="1" si="760"/>
        <v/>
      </c>
      <c r="BB394" s="294" t="str">
        <f t="shared" ca="1" si="760"/>
        <v/>
      </c>
      <c r="BC394" s="294" t="str">
        <f t="shared" ca="1" si="760"/>
        <v/>
      </c>
      <c r="BD394" s="294" t="str">
        <f t="shared" ca="1" si="760"/>
        <v/>
      </c>
      <c r="BE394" s="294" t="str">
        <f t="shared" ca="1" si="760"/>
        <v/>
      </c>
      <c r="BF394" s="289">
        <f t="shared" ca="1" si="740"/>
        <v>2</v>
      </c>
      <c r="BG394" s="302">
        <f t="shared" ca="1" si="741"/>
        <v>28.571428571428569</v>
      </c>
      <c r="BH394" s="289" t="str">
        <f t="shared" ca="1" si="742"/>
        <v/>
      </c>
      <c r="BI394" s="289" t="str">
        <f t="shared" ca="1" si="743"/>
        <v/>
      </c>
      <c r="BJ394" s="289" t="str">
        <f t="shared" ca="1" si="744"/>
        <v/>
      </c>
      <c r="BK394" s="289" t="str">
        <f t="shared" ca="1" si="745"/>
        <v/>
      </c>
      <c r="BL394" s="289" t="str">
        <f t="shared" ca="1" si="746"/>
        <v/>
      </c>
      <c r="BM394" s="289" t="str">
        <f t="shared" ca="1" si="747"/>
        <v/>
      </c>
      <c r="BN394" s="289" t="str">
        <f t="shared" ca="1" si="748"/>
        <v/>
      </c>
      <c r="BO394" s="289" t="str">
        <f t="shared" ca="1" si="749"/>
        <v/>
      </c>
      <c r="BP394" s="275"/>
      <c r="BQ394" s="83" t="e">
        <f t="shared" ca="1" si="704"/>
        <v>#N/A</v>
      </c>
      <c r="BR394" s="82" t="e">
        <f t="shared" ca="1" si="705"/>
        <v>#N/A</v>
      </c>
      <c r="BS394" s="83" t="e">
        <f t="shared" ca="1" si="706"/>
        <v>#N/A</v>
      </c>
      <c r="BT394" s="52" t="e">
        <f t="shared" ca="1" si="782"/>
        <v>#N/A</v>
      </c>
      <c r="BV394" s="52" t="e">
        <f t="shared" ca="1" si="783"/>
        <v>#N/A</v>
      </c>
      <c r="BW394" s="84" t="e">
        <f ca="1">VLOOKUP($BK$6,INDIRECT($BT394):$BP$861,2,FALSE)</f>
        <v>#N/A</v>
      </c>
      <c r="BX394" s="79" t="e">
        <f t="shared" ca="1" si="761"/>
        <v>#N/A</v>
      </c>
      <c r="BY394" s="78" t="e">
        <f t="shared" ca="1" si="762"/>
        <v>#N/A</v>
      </c>
      <c r="BZ394" s="78" t="e">
        <f t="shared" ca="1" si="763"/>
        <v>#N/A</v>
      </c>
      <c r="CA394" s="78" t="e">
        <f t="shared" ca="1" si="764"/>
        <v>#N/A</v>
      </c>
      <c r="CB394" s="78" t="e">
        <f t="shared" ca="1" si="765"/>
        <v>#N/A</v>
      </c>
      <c r="CC394" s="78" t="e">
        <f t="shared" ca="1" si="766"/>
        <v>#N/A</v>
      </c>
      <c r="CD394" s="78" t="e">
        <f t="shared" ca="1" si="767"/>
        <v>#N/A</v>
      </c>
      <c r="CE394" s="78" t="e">
        <f t="shared" ca="1" si="768"/>
        <v>#N/A</v>
      </c>
      <c r="CF394" s="78" t="e">
        <f t="shared" ca="1" si="769"/>
        <v>#N/A</v>
      </c>
      <c r="CG394" s="78" t="e">
        <f t="shared" ca="1" si="770"/>
        <v>#N/A</v>
      </c>
      <c r="CH394" s="79" t="e">
        <f t="shared" ca="1" si="771"/>
        <v>#N/A</v>
      </c>
      <c r="CI394" s="79" t="e">
        <f t="shared" ca="1" si="772"/>
        <v>#N/A</v>
      </c>
      <c r="CJ394" s="79" t="e">
        <f t="shared" ca="1" si="773"/>
        <v>#N/A</v>
      </c>
      <c r="CK394" s="79" t="e">
        <f t="shared" ca="1" si="774"/>
        <v>#N/A</v>
      </c>
      <c r="CL394" s="79" t="e">
        <f t="shared" ca="1" si="775"/>
        <v>#N/A</v>
      </c>
      <c r="CM394" s="79" t="e">
        <f t="shared" ca="1" si="776"/>
        <v>#N/A</v>
      </c>
      <c r="CN394" s="79" t="e">
        <f t="shared" ca="1" si="777"/>
        <v>#N/A</v>
      </c>
      <c r="CO394" s="79" t="e">
        <f t="shared" ca="1" si="778"/>
        <v>#N/A</v>
      </c>
      <c r="CP394" s="80" t="e">
        <f t="shared" ca="1" si="779"/>
        <v>#N/A</v>
      </c>
      <c r="CQ394" s="78" t="e">
        <f t="shared" ca="1" si="780"/>
        <v>#N/A</v>
      </c>
      <c r="DA394" s="81" t="e">
        <f t="shared" ca="1" si="695"/>
        <v>#N/A</v>
      </c>
      <c r="DB394" s="82" t="e">
        <f t="shared" ca="1" si="696"/>
        <v>#N/A</v>
      </c>
      <c r="DC394" s="83" t="e">
        <f t="shared" ca="1" si="697"/>
        <v>#N/A</v>
      </c>
      <c r="DD394" s="52" t="e">
        <f t="shared" ca="1" si="693"/>
        <v>#N/A</v>
      </c>
      <c r="DF394" s="52" t="e">
        <f t="shared" ca="1" si="694"/>
        <v>#N/A</v>
      </c>
      <c r="DG394" s="84" t="e">
        <f ca="1">VLOOKUP($BK$6,INDIRECT($BT431):$BP$861,2,FALSE)</f>
        <v>#N/A</v>
      </c>
      <c r="DH394" s="79" t="e">
        <f t="shared" ca="1" si="672"/>
        <v>#N/A</v>
      </c>
      <c r="DI394" s="78" t="e">
        <f t="shared" ca="1" si="673"/>
        <v>#N/A</v>
      </c>
      <c r="DJ394" s="78" t="e">
        <f t="shared" ca="1" si="674"/>
        <v>#N/A</v>
      </c>
      <c r="DK394" s="78" t="e">
        <f t="shared" ca="1" si="675"/>
        <v>#N/A</v>
      </c>
      <c r="DL394" s="78" t="e">
        <f t="shared" ca="1" si="676"/>
        <v>#N/A</v>
      </c>
      <c r="DM394" s="78" t="e">
        <f t="shared" ca="1" si="677"/>
        <v>#N/A</v>
      </c>
      <c r="DN394" s="78" t="e">
        <f t="shared" ca="1" si="678"/>
        <v>#N/A</v>
      </c>
      <c r="DO394" s="78" t="e">
        <f t="shared" ca="1" si="679"/>
        <v>#N/A</v>
      </c>
      <c r="DP394" s="78" t="e">
        <f t="shared" ca="1" si="680"/>
        <v>#N/A</v>
      </c>
      <c r="DQ394" s="78" t="e">
        <f t="shared" ca="1" si="681"/>
        <v>#N/A</v>
      </c>
      <c r="DR394" s="79" t="e">
        <f t="shared" ca="1" si="682"/>
        <v>#N/A</v>
      </c>
      <c r="DS394" s="79" t="e">
        <f t="shared" ca="1" si="683"/>
        <v>#N/A</v>
      </c>
      <c r="DT394" s="79" t="e">
        <f t="shared" ca="1" si="684"/>
        <v>#N/A</v>
      </c>
      <c r="DU394" s="79" t="e">
        <f t="shared" ca="1" si="685"/>
        <v>#N/A</v>
      </c>
      <c r="DV394" s="79" t="e">
        <f t="shared" ca="1" si="686"/>
        <v>#N/A</v>
      </c>
      <c r="DW394" s="79" t="e">
        <f t="shared" ca="1" si="687"/>
        <v>#N/A</v>
      </c>
      <c r="DX394" s="79" t="e">
        <f t="shared" ca="1" si="688"/>
        <v>#N/A</v>
      </c>
      <c r="DY394" s="79" t="e">
        <f t="shared" ca="1" si="689"/>
        <v>#N/A</v>
      </c>
      <c r="DZ394" s="80" t="e">
        <f t="shared" ca="1" si="690"/>
        <v>#N/A</v>
      </c>
      <c r="EA394" s="78" t="e">
        <f t="shared" ca="1" si="691"/>
        <v>#N/A</v>
      </c>
    </row>
    <row r="395" spans="1:131" ht="16.2" thickBot="1" x14ac:dyDescent="0.35">
      <c r="A395" s="289">
        <f t="shared" ref="A395:A458" ca="1" si="785">BH395</f>
        <v>6</v>
      </c>
      <c r="B395" s="315">
        <f t="shared" si="665"/>
        <v>387</v>
      </c>
      <c r="C395" s="316" t="s">
        <v>278</v>
      </c>
      <c r="D395" s="315" t="s">
        <v>3</v>
      </c>
      <c r="E395" s="315">
        <v>7</v>
      </c>
      <c r="F395" s="317">
        <v>2</v>
      </c>
      <c r="G395" s="317">
        <v>1</v>
      </c>
      <c r="H395" s="317">
        <v>2</v>
      </c>
      <c r="I395" s="317">
        <v>1</v>
      </c>
      <c r="J395" s="317">
        <v>2</v>
      </c>
      <c r="K395" s="317">
        <v>2</v>
      </c>
      <c r="L395" s="317">
        <v>2</v>
      </c>
      <c r="M395" s="317"/>
      <c r="N395" s="317">
        <f>SUM($F395:G395)</f>
        <v>3</v>
      </c>
      <c r="O395" s="317">
        <f>SUM($F395:H395)</f>
        <v>5</v>
      </c>
      <c r="P395" s="317">
        <f>SUM($F395:I395)</f>
        <v>6</v>
      </c>
      <c r="Q395" s="317">
        <f>SUM($F395:J395)</f>
        <v>8</v>
      </c>
      <c r="R395" s="317">
        <f>SUM($F395:K395)</f>
        <v>10</v>
      </c>
      <c r="S395" s="317">
        <f>SUM($F395:L395)</f>
        <v>12</v>
      </c>
      <c r="T395" s="317"/>
      <c r="U395" s="316"/>
      <c r="V395" s="315" t="str">
        <f t="shared" si="731"/>
        <v>F</v>
      </c>
      <c r="W395" s="315" t="str">
        <f t="shared" ca="1" si="732"/>
        <v>G</v>
      </c>
      <c r="X395" s="315" t="str">
        <f t="shared" ca="1" si="754"/>
        <v>Ab</v>
      </c>
      <c r="Y395" s="315" t="str">
        <f t="shared" ca="1" si="755"/>
        <v>Bb</v>
      </c>
      <c r="Z395" s="315" t="str">
        <f t="shared" ca="1" si="756"/>
        <v>B</v>
      </c>
      <c r="AA395" s="315" t="str">
        <f t="shared" ca="1" si="757"/>
        <v>Db</v>
      </c>
      <c r="AB395" s="315" t="str">
        <f t="shared" ca="1" si="758"/>
        <v>Eb</v>
      </c>
      <c r="AC395" s="315"/>
      <c r="AD395" s="316">
        <f t="shared" si="739"/>
        <v>70</v>
      </c>
      <c r="AE395" s="316">
        <f t="shared" ca="1" si="662"/>
        <v>71</v>
      </c>
      <c r="AF395" s="316">
        <f t="shared" ca="1" si="663"/>
        <v>163</v>
      </c>
      <c r="AG395" s="316">
        <f t="shared" ca="1" si="724"/>
        <v>164</v>
      </c>
      <c r="AH395" s="316">
        <f t="shared" ca="1" si="725"/>
        <v>66</v>
      </c>
      <c r="AI395" s="316">
        <f t="shared" ca="1" si="726"/>
        <v>166</v>
      </c>
      <c r="AJ395" s="316">
        <f t="shared" ca="1" si="727"/>
        <v>167</v>
      </c>
      <c r="AK395" s="316"/>
      <c r="AL395" s="294" t="str">
        <f t="shared" si="784"/>
        <v>F dim</v>
      </c>
      <c r="AM395" s="294" t="str">
        <f ca="1">_xlfn.CONCAT(W395," dim")</f>
        <v>G dim</v>
      </c>
      <c r="AN395" s="294" t="str">
        <f ca="1">_xlfn.CONCAT(X395," min")</f>
        <v>Ab min</v>
      </c>
      <c r="AO395" s="294" t="str">
        <f ca="1">_xlfn.CONCAT(Y395," min")</f>
        <v>Bb min</v>
      </c>
      <c r="AP395" s="294" t="str">
        <f ca="1">_xlfn.CONCAT(Z395," aug")</f>
        <v>B aug</v>
      </c>
      <c r="AQ395" s="294" t="str">
        <f ca="1">_xlfn.CONCAT(AA395," maj")</f>
        <v>Db maj</v>
      </c>
      <c r="AR395" s="294" t="str">
        <f ca="1">_xlfn.CONCAT(AB395," maj")</f>
        <v>Eb maj</v>
      </c>
      <c r="AS395" s="294"/>
      <c r="AT395" s="294" t="str">
        <f t="shared" ca="1" si="760"/>
        <v/>
      </c>
      <c r="AU395" s="294" t="str">
        <f t="shared" ca="1" si="760"/>
        <v/>
      </c>
      <c r="AV395" s="294" t="str">
        <f t="shared" ca="1" si="760"/>
        <v/>
      </c>
      <c r="AW395" s="294">
        <f t="shared" ca="1" si="760"/>
        <v>1</v>
      </c>
      <c r="AX395" s="294" t="str">
        <f t="shared" ca="1" si="760"/>
        <v/>
      </c>
      <c r="AY395" s="294">
        <f t="shared" si="760"/>
        <v>1</v>
      </c>
      <c r="AZ395" s="294" t="str">
        <f t="shared" ca="1" si="760"/>
        <v/>
      </c>
      <c r="BA395" s="294">
        <f t="shared" ca="1" si="760"/>
        <v>1</v>
      </c>
      <c r="BB395" s="294" t="str">
        <f t="shared" ca="1" si="760"/>
        <v/>
      </c>
      <c r="BC395" s="294" t="str">
        <f t="shared" ca="1" si="760"/>
        <v/>
      </c>
      <c r="BD395" s="294" t="str">
        <f t="shared" ca="1" si="760"/>
        <v/>
      </c>
      <c r="BE395" s="294" t="str">
        <f t="shared" ca="1" si="760"/>
        <v/>
      </c>
      <c r="BF395" s="289">
        <f t="shared" ca="1" si="740"/>
        <v>3</v>
      </c>
      <c r="BG395" s="302">
        <f t="shared" ca="1" si="741"/>
        <v>42.857142857142854</v>
      </c>
      <c r="BH395" s="289">
        <f t="shared" ca="1" si="742"/>
        <v>6</v>
      </c>
      <c r="BI395" s="289" t="str">
        <f t="shared" ca="1" si="743"/>
        <v/>
      </c>
      <c r="BJ395" s="289" t="str">
        <f t="shared" ca="1" si="744"/>
        <v/>
      </c>
      <c r="BK395" s="289" t="str">
        <f t="shared" ca="1" si="745"/>
        <v/>
      </c>
      <c r="BL395" s="289" t="str">
        <f t="shared" ca="1" si="746"/>
        <v/>
      </c>
      <c r="BM395" s="289" t="str">
        <f t="shared" ca="1" si="747"/>
        <v/>
      </c>
      <c r="BN395" s="289">
        <f t="shared" ca="1" si="748"/>
        <v>1</v>
      </c>
      <c r="BO395" s="289" t="str">
        <f t="shared" ca="1" si="749"/>
        <v/>
      </c>
      <c r="BP395" s="275"/>
      <c r="BQ395" s="83" t="e">
        <f t="shared" ca="1" si="704"/>
        <v>#N/A</v>
      </c>
      <c r="BR395" s="82" t="e">
        <f t="shared" ca="1" si="705"/>
        <v>#N/A</v>
      </c>
      <c r="BS395" s="83" t="e">
        <f t="shared" ca="1" si="706"/>
        <v>#N/A</v>
      </c>
      <c r="BT395" s="52" t="e">
        <f t="shared" ca="1" si="782"/>
        <v>#N/A</v>
      </c>
      <c r="BV395" s="52" t="e">
        <f t="shared" ca="1" si="783"/>
        <v>#N/A</v>
      </c>
      <c r="BW395" s="84" t="e">
        <f ca="1">VLOOKUP($BK$6,INDIRECT($BT395):$BP$861,2,FALSE)</f>
        <v>#N/A</v>
      </c>
      <c r="BX395" s="79" t="e">
        <f t="shared" ca="1" si="761"/>
        <v>#N/A</v>
      </c>
      <c r="BY395" s="78" t="e">
        <f t="shared" ca="1" si="762"/>
        <v>#N/A</v>
      </c>
      <c r="BZ395" s="78" t="e">
        <f t="shared" ca="1" si="763"/>
        <v>#N/A</v>
      </c>
      <c r="CA395" s="78" t="e">
        <f t="shared" ca="1" si="764"/>
        <v>#N/A</v>
      </c>
      <c r="CB395" s="78" t="e">
        <f t="shared" ca="1" si="765"/>
        <v>#N/A</v>
      </c>
      <c r="CC395" s="78" t="e">
        <f t="shared" ca="1" si="766"/>
        <v>#N/A</v>
      </c>
      <c r="CD395" s="78" t="e">
        <f t="shared" ca="1" si="767"/>
        <v>#N/A</v>
      </c>
      <c r="CE395" s="78" t="e">
        <f t="shared" ca="1" si="768"/>
        <v>#N/A</v>
      </c>
      <c r="CF395" s="78" t="e">
        <f t="shared" ca="1" si="769"/>
        <v>#N/A</v>
      </c>
      <c r="CG395" s="78" t="e">
        <f t="shared" ca="1" si="770"/>
        <v>#N/A</v>
      </c>
      <c r="CH395" s="79" t="e">
        <f t="shared" ca="1" si="771"/>
        <v>#N/A</v>
      </c>
      <c r="CI395" s="79" t="e">
        <f t="shared" ca="1" si="772"/>
        <v>#N/A</v>
      </c>
      <c r="CJ395" s="79" t="e">
        <f t="shared" ca="1" si="773"/>
        <v>#N/A</v>
      </c>
      <c r="CK395" s="79" t="e">
        <f t="shared" ca="1" si="774"/>
        <v>#N/A</v>
      </c>
      <c r="CL395" s="79" t="e">
        <f t="shared" ca="1" si="775"/>
        <v>#N/A</v>
      </c>
      <c r="CM395" s="79" t="e">
        <f t="shared" ca="1" si="776"/>
        <v>#N/A</v>
      </c>
      <c r="CN395" s="79" t="e">
        <f t="shared" ca="1" si="777"/>
        <v>#N/A</v>
      </c>
      <c r="CO395" s="79" t="e">
        <f t="shared" ca="1" si="778"/>
        <v>#N/A</v>
      </c>
      <c r="CP395" s="80" t="e">
        <f t="shared" ca="1" si="779"/>
        <v>#N/A</v>
      </c>
      <c r="CQ395" s="78" t="e">
        <f t="shared" ca="1" si="780"/>
        <v>#N/A</v>
      </c>
      <c r="DA395" s="81" t="e">
        <f t="shared" ca="1" si="695"/>
        <v>#N/A</v>
      </c>
      <c r="DB395" s="82" t="e">
        <f t="shared" ca="1" si="696"/>
        <v>#N/A</v>
      </c>
      <c r="DC395" s="83" t="e">
        <f t="shared" ca="1" si="697"/>
        <v>#N/A</v>
      </c>
      <c r="DD395" s="52" t="e">
        <f t="shared" ca="1" si="693"/>
        <v>#N/A</v>
      </c>
      <c r="DF395" s="52" t="e">
        <f t="shared" ca="1" si="694"/>
        <v>#N/A</v>
      </c>
      <c r="DG395" s="84" t="e">
        <f ca="1">VLOOKUP($BK$6,INDIRECT($BT432):$BP$861,2,FALSE)</f>
        <v>#N/A</v>
      </c>
      <c r="DH395" s="79" t="e">
        <f t="shared" ca="1" si="672"/>
        <v>#N/A</v>
      </c>
      <c r="DI395" s="78" t="e">
        <f t="shared" ca="1" si="673"/>
        <v>#N/A</v>
      </c>
      <c r="DJ395" s="78" t="e">
        <f t="shared" ca="1" si="674"/>
        <v>#N/A</v>
      </c>
      <c r="DK395" s="78" t="e">
        <f t="shared" ca="1" si="675"/>
        <v>#N/A</v>
      </c>
      <c r="DL395" s="78" t="e">
        <f t="shared" ca="1" si="676"/>
        <v>#N/A</v>
      </c>
      <c r="DM395" s="78" t="e">
        <f t="shared" ca="1" si="677"/>
        <v>#N/A</v>
      </c>
      <c r="DN395" s="78" t="e">
        <f t="shared" ca="1" si="678"/>
        <v>#N/A</v>
      </c>
      <c r="DO395" s="78" t="e">
        <f t="shared" ca="1" si="679"/>
        <v>#N/A</v>
      </c>
      <c r="DP395" s="78" t="e">
        <f t="shared" ca="1" si="680"/>
        <v>#N/A</v>
      </c>
      <c r="DQ395" s="78" t="e">
        <f t="shared" ca="1" si="681"/>
        <v>#N/A</v>
      </c>
      <c r="DR395" s="79" t="e">
        <f t="shared" ca="1" si="682"/>
        <v>#N/A</v>
      </c>
      <c r="DS395" s="79" t="e">
        <f t="shared" ca="1" si="683"/>
        <v>#N/A</v>
      </c>
      <c r="DT395" s="79" t="e">
        <f t="shared" ca="1" si="684"/>
        <v>#N/A</v>
      </c>
      <c r="DU395" s="79" t="e">
        <f t="shared" ca="1" si="685"/>
        <v>#N/A</v>
      </c>
      <c r="DV395" s="79" t="e">
        <f t="shared" ca="1" si="686"/>
        <v>#N/A</v>
      </c>
      <c r="DW395" s="79" t="e">
        <f t="shared" ca="1" si="687"/>
        <v>#N/A</v>
      </c>
      <c r="DX395" s="79" t="e">
        <f t="shared" ca="1" si="688"/>
        <v>#N/A</v>
      </c>
      <c r="DY395" s="79" t="e">
        <f t="shared" ca="1" si="689"/>
        <v>#N/A</v>
      </c>
      <c r="DZ395" s="80" t="e">
        <f t="shared" ca="1" si="690"/>
        <v>#N/A</v>
      </c>
      <c r="EA395" s="78" t="e">
        <f t="shared" ca="1" si="691"/>
        <v>#N/A</v>
      </c>
    </row>
    <row r="396" spans="1:131" ht="16.2" thickBot="1" x14ac:dyDescent="0.35">
      <c r="A396" s="289" t="str">
        <f t="shared" ca="1" si="785"/>
        <v/>
      </c>
      <c r="B396" s="315">
        <f t="shared" si="665"/>
        <v>388</v>
      </c>
      <c r="C396" s="316" t="s">
        <v>30</v>
      </c>
      <c r="D396" s="315" t="s">
        <v>3</v>
      </c>
      <c r="E396" s="315">
        <v>7</v>
      </c>
      <c r="F396" s="317">
        <v>1</v>
      </c>
      <c r="G396" s="317">
        <v>2</v>
      </c>
      <c r="H396" s="317">
        <v>2</v>
      </c>
      <c r="I396" s="317">
        <v>1</v>
      </c>
      <c r="J396" s="317">
        <v>3</v>
      </c>
      <c r="K396" s="317">
        <v>1</v>
      </c>
      <c r="L396" s="317">
        <v>2</v>
      </c>
      <c r="M396" s="317"/>
      <c r="N396" s="317">
        <f>SUM($F396:G396)</f>
        <v>3</v>
      </c>
      <c r="O396" s="317">
        <f>SUM($F396:H396)</f>
        <v>5</v>
      </c>
      <c r="P396" s="317">
        <f>SUM($F396:I396)</f>
        <v>6</v>
      </c>
      <c r="Q396" s="317">
        <f>SUM($F396:J396)</f>
        <v>9</v>
      </c>
      <c r="R396" s="317">
        <f>SUM($F396:K396)</f>
        <v>10</v>
      </c>
      <c r="S396" s="317">
        <f>SUM($F396:L396)</f>
        <v>12</v>
      </c>
      <c r="T396" s="317"/>
      <c r="U396" s="316"/>
      <c r="V396" s="315" t="str">
        <f t="shared" si="731"/>
        <v>F</v>
      </c>
      <c r="W396" s="315" t="str">
        <f t="shared" ca="1" si="732"/>
        <v>Gb</v>
      </c>
      <c r="X396" s="315" t="str">
        <f t="shared" ca="1" si="754"/>
        <v>Ab</v>
      </c>
      <c r="Y396" s="315" t="str">
        <f t="shared" ca="1" si="755"/>
        <v>Bb</v>
      </c>
      <c r="Z396" s="315" t="str">
        <f t="shared" ca="1" si="756"/>
        <v>B</v>
      </c>
      <c r="AA396" s="315" t="str">
        <f t="shared" ca="1" si="757"/>
        <v>D</v>
      </c>
      <c r="AB396" s="315" t="str">
        <f t="shared" ca="1" si="758"/>
        <v>Eb</v>
      </c>
      <c r="AC396" s="315"/>
      <c r="AD396" s="316">
        <f t="shared" si="739"/>
        <v>70</v>
      </c>
      <c r="AE396" s="316">
        <f t="shared" ca="1" si="662"/>
        <v>169</v>
      </c>
      <c r="AF396" s="316">
        <f t="shared" ca="1" si="663"/>
        <v>163</v>
      </c>
      <c r="AG396" s="316">
        <f t="shared" ca="1" si="724"/>
        <v>164</v>
      </c>
      <c r="AH396" s="316">
        <f t="shared" ca="1" si="725"/>
        <v>66</v>
      </c>
      <c r="AI396" s="316">
        <f t="shared" ca="1" si="726"/>
        <v>68</v>
      </c>
      <c r="AJ396" s="316">
        <f t="shared" ca="1" si="727"/>
        <v>167</v>
      </c>
      <c r="AK396" s="316"/>
      <c r="AL396" s="294" t="str">
        <f t="shared" si="784"/>
        <v>F dim</v>
      </c>
      <c r="AM396" s="294" t="str">
        <f ca="1">_xlfn.CONCAT(W396," aug")</f>
        <v>Gb aug</v>
      </c>
      <c r="AN396" s="294" t="str">
        <f ca="1">_xlfn.CONCAT(X396," min")</f>
        <v>Ab min</v>
      </c>
      <c r="AO396" s="294" t="str">
        <f ca="1">_xlfn.CONCAT(Y396," maj")</f>
        <v>Bb maj</v>
      </c>
      <c r="AP396" s="294" t="str">
        <f ca="1">_xlfn.CONCAT(Z396," maj")</f>
        <v>B maj</v>
      </c>
      <c r="AQ396" s="294" t="str">
        <f ca="1">_xlfn.CONCAT(AA396," dim")</f>
        <v>D dim</v>
      </c>
      <c r="AR396" s="294" t="str">
        <f ca="1">_xlfn.CONCAT(AB396," min")</f>
        <v>Eb min</v>
      </c>
      <c r="AS396" s="294"/>
      <c r="AT396" s="294" t="str">
        <f t="shared" ca="1" si="760"/>
        <v/>
      </c>
      <c r="AU396" s="294" t="str">
        <f t="shared" ca="1" si="760"/>
        <v/>
      </c>
      <c r="AV396" s="294" t="str">
        <f t="shared" ca="1" si="760"/>
        <v/>
      </c>
      <c r="AW396" s="294">
        <f t="shared" ca="1" si="760"/>
        <v>1</v>
      </c>
      <c r="AX396" s="294" t="str">
        <f t="shared" ca="1" si="760"/>
        <v/>
      </c>
      <c r="AY396" s="294">
        <f t="shared" si="760"/>
        <v>1</v>
      </c>
      <c r="AZ396" s="294" t="str">
        <f t="shared" ca="1" si="760"/>
        <v/>
      </c>
      <c r="BA396" s="294" t="str">
        <f t="shared" ca="1" si="760"/>
        <v/>
      </c>
      <c r="BB396" s="294" t="str">
        <f t="shared" ca="1" si="760"/>
        <v/>
      </c>
      <c r="BC396" s="294" t="str">
        <f t="shared" ca="1" si="760"/>
        <v/>
      </c>
      <c r="BD396" s="294" t="str">
        <f t="shared" ca="1" si="760"/>
        <v/>
      </c>
      <c r="BE396" s="294" t="str">
        <f t="shared" ca="1" si="760"/>
        <v/>
      </c>
      <c r="BF396" s="289">
        <f t="shared" ca="1" si="740"/>
        <v>2</v>
      </c>
      <c r="BG396" s="302">
        <f t="shared" ca="1" si="741"/>
        <v>28.571428571428569</v>
      </c>
      <c r="BH396" s="289" t="str">
        <f t="shared" ca="1" si="742"/>
        <v/>
      </c>
      <c r="BI396" s="289" t="str">
        <f t="shared" ca="1" si="743"/>
        <v/>
      </c>
      <c r="BJ396" s="289" t="str">
        <f t="shared" ca="1" si="744"/>
        <v/>
      </c>
      <c r="BK396" s="289" t="str">
        <f t="shared" ca="1" si="745"/>
        <v/>
      </c>
      <c r="BL396" s="289" t="str">
        <f t="shared" ca="1" si="746"/>
        <v/>
      </c>
      <c r="BM396" s="289" t="str">
        <f t="shared" ca="1" si="747"/>
        <v/>
      </c>
      <c r="BN396" s="289" t="str">
        <f t="shared" ca="1" si="748"/>
        <v/>
      </c>
      <c r="BO396" s="289" t="str">
        <f t="shared" ca="1" si="749"/>
        <v/>
      </c>
      <c r="BP396" s="275"/>
      <c r="BQ396" s="83" t="e">
        <f t="shared" ca="1" si="704"/>
        <v>#N/A</v>
      </c>
      <c r="BR396" s="82" t="e">
        <f t="shared" ca="1" si="705"/>
        <v>#N/A</v>
      </c>
      <c r="BS396" s="83" t="e">
        <f t="shared" ca="1" si="706"/>
        <v>#N/A</v>
      </c>
      <c r="BT396" s="52" t="e">
        <f t="shared" ca="1" si="782"/>
        <v>#N/A</v>
      </c>
      <c r="BV396" s="52" t="e">
        <f t="shared" ca="1" si="783"/>
        <v>#N/A</v>
      </c>
      <c r="BW396" s="84" t="e">
        <f ca="1">VLOOKUP($BK$6,INDIRECT($BT396):$BP$861,2,FALSE)</f>
        <v>#N/A</v>
      </c>
      <c r="BX396" s="79" t="e">
        <f t="shared" ca="1" si="761"/>
        <v>#N/A</v>
      </c>
      <c r="BY396" s="78" t="e">
        <f t="shared" ca="1" si="762"/>
        <v>#N/A</v>
      </c>
      <c r="BZ396" s="78" t="e">
        <f t="shared" ca="1" si="763"/>
        <v>#N/A</v>
      </c>
      <c r="CA396" s="78" t="e">
        <f t="shared" ca="1" si="764"/>
        <v>#N/A</v>
      </c>
      <c r="CB396" s="78" t="e">
        <f t="shared" ca="1" si="765"/>
        <v>#N/A</v>
      </c>
      <c r="CC396" s="78" t="e">
        <f t="shared" ca="1" si="766"/>
        <v>#N/A</v>
      </c>
      <c r="CD396" s="78" t="e">
        <f t="shared" ca="1" si="767"/>
        <v>#N/A</v>
      </c>
      <c r="CE396" s="78" t="e">
        <f t="shared" ca="1" si="768"/>
        <v>#N/A</v>
      </c>
      <c r="CF396" s="78" t="e">
        <f t="shared" ca="1" si="769"/>
        <v>#N/A</v>
      </c>
      <c r="CG396" s="78" t="e">
        <f t="shared" ca="1" si="770"/>
        <v>#N/A</v>
      </c>
      <c r="CH396" s="79" t="e">
        <f t="shared" ca="1" si="771"/>
        <v>#N/A</v>
      </c>
      <c r="CI396" s="79" t="e">
        <f t="shared" ca="1" si="772"/>
        <v>#N/A</v>
      </c>
      <c r="CJ396" s="79" t="e">
        <f t="shared" ca="1" si="773"/>
        <v>#N/A</v>
      </c>
      <c r="CK396" s="79" t="e">
        <f t="shared" ca="1" si="774"/>
        <v>#N/A</v>
      </c>
      <c r="CL396" s="79" t="e">
        <f t="shared" ca="1" si="775"/>
        <v>#N/A</v>
      </c>
      <c r="CM396" s="79" t="e">
        <f t="shared" ca="1" si="776"/>
        <v>#N/A</v>
      </c>
      <c r="CN396" s="79" t="e">
        <f t="shared" ca="1" si="777"/>
        <v>#N/A</v>
      </c>
      <c r="CO396" s="79" t="e">
        <f t="shared" ca="1" si="778"/>
        <v>#N/A</v>
      </c>
      <c r="CP396" s="80" t="e">
        <f t="shared" ca="1" si="779"/>
        <v>#N/A</v>
      </c>
      <c r="CQ396" s="78" t="e">
        <f t="shared" ca="1" si="780"/>
        <v>#N/A</v>
      </c>
      <c r="DA396" s="81" t="e">
        <f t="shared" ca="1" si="695"/>
        <v>#N/A</v>
      </c>
      <c r="DB396" s="82" t="e">
        <f t="shared" ca="1" si="696"/>
        <v>#N/A</v>
      </c>
      <c r="DC396" s="83" t="e">
        <f t="shared" ca="1" si="697"/>
        <v>#N/A</v>
      </c>
      <c r="DD396" s="52" t="e">
        <f t="shared" ca="1" si="693"/>
        <v>#N/A</v>
      </c>
      <c r="DF396" s="52" t="e">
        <f t="shared" ca="1" si="694"/>
        <v>#N/A</v>
      </c>
      <c r="DG396" s="84" t="e">
        <f ca="1">VLOOKUP($BK$6,INDIRECT($BT433):$BP$861,2,FALSE)</f>
        <v>#N/A</v>
      </c>
      <c r="DH396" s="79" t="e">
        <f t="shared" ca="1" si="672"/>
        <v>#N/A</v>
      </c>
      <c r="DI396" s="78" t="e">
        <f t="shared" ca="1" si="673"/>
        <v>#N/A</v>
      </c>
      <c r="DJ396" s="78" t="e">
        <f t="shared" ca="1" si="674"/>
        <v>#N/A</v>
      </c>
      <c r="DK396" s="78" t="e">
        <f t="shared" ca="1" si="675"/>
        <v>#N/A</v>
      </c>
      <c r="DL396" s="78" t="e">
        <f t="shared" ca="1" si="676"/>
        <v>#N/A</v>
      </c>
      <c r="DM396" s="78" t="e">
        <f t="shared" ca="1" si="677"/>
        <v>#N/A</v>
      </c>
      <c r="DN396" s="78" t="e">
        <f t="shared" ca="1" si="678"/>
        <v>#N/A</v>
      </c>
      <c r="DO396" s="78" t="e">
        <f t="shared" ca="1" si="679"/>
        <v>#N/A</v>
      </c>
      <c r="DP396" s="78" t="e">
        <f t="shared" ca="1" si="680"/>
        <v>#N/A</v>
      </c>
      <c r="DQ396" s="78" t="e">
        <f t="shared" ca="1" si="681"/>
        <v>#N/A</v>
      </c>
      <c r="DR396" s="79" t="e">
        <f t="shared" ca="1" si="682"/>
        <v>#N/A</v>
      </c>
      <c r="DS396" s="79" t="e">
        <f t="shared" ca="1" si="683"/>
        <v>#N/A</v>
      </c>
      <c r="DT396" s="79" t="e">
        <f t="shared" ca="1" si="684"/>
        <v>#N/A</v>
      </c>
      <c r="DU396" s="79" t="e">
        <f t="shared" ca="1" si="685"/>
        <v>#N/A</v>
      </c>
      <c r="DV396" s="79" t="e">
        <f t="shared" ca="1" si="686"/>
        <v>#N/A</v>
      </c>
      <c r="DW396" s="79" t="e">
        <f t="shared" ca="1" si="687"/>
        <v>#N/A</v>
      </c>
      <c r="DX396" s="79" t="e">
        <f t="shared" ca="1" si="688"/>
        <v>#N/A</v>
      </c>
      <c r="DY396" s="79" t="e">
        <f t="shared" ca="1" si="689"/>
        <v>#N/A</v>
      </c>
      <c r="DZ396" s="80" t="e">
        <f t="shared" ca="1" si="690"/>
        <v>#N/A</v>
      </c>
      <c r="EA396" s="78" t="e">
        <f t="shared" ca="1" si="691"/>
        <v>#N/A</v>
      </c>
    </row>
    <row r="397" spans="1:131" ht="16.2" thickBot="1" x14ac:dyDescent="0.35">
      <c r="A397" s="289" t="str">
        <f t="shared" ca="1" si="785"/>
        <v/>
      </c>
      <c r="B397" s="315">
        <f t="shared" si="665"/>
        <v>389</v>
      </c>
      <c r="C397" s="316" t="s">
        <v>31</v>
      </c>
      <c r="D397" s="315" t="s">
        <v>3</v>
      </c>
      <c r="E397" s="315">
        <v>7</v>
      </c>
      <c r="F397" s="317">
        <v>1</v>
      </c>
      <c r="G397" s="317">
        <v>2</v>
      </c>
      <c r="H397" s="317">
        <v>2</v>
      </c>
      <c r="I397" s="317">
        <v>1</v>
      </c>
      <c r="J397" s="317">
        <v>2</v>
      </c>
      <c r="K397" s="317">
        <v>1</v>
      </c>
      <c r="L397" s="317">
        <v>3</v>
      </c>
      <c r="M397" s="317"/>
      <c r="N397" s="317">
        <f>SUM($F397:G397)</f>
        <v>3</v>
      </c>
      <c r="O397" s="317">
        <f>SUM($F397:H397)</f>
        <v>5</v>
      </c>
      <c r="P397" s="317">
        <f>SUM($F397:I397)</f>
        <v>6</v>
      </c>
      <c r="Q397" s="317">
        <f>SUM($F397:J397)</f>
        <v>8</v>
      </c>
      <c r="R397" s="317">
        <f>SUM($F397:K397)</f>
        <v>9</v>
      </c>
      <c r="S397" s="317">
        <f>SUM($F397:L397)</f>
        <v>12</v>
      </c>
      <c r="T397" s="317"/>
      <c r="U397" s="316"/>
      <c r="V397" s="315" t="str">
        <f t="shared" si="731"/>
        <v>F</v>
      </c>
      <c r="W397" s="315" t="str">
        <f t="shared" ca="1" si="732"/>
        <v>Gb</v>
      </c>
      <c r="X397" s="315" t="str">
        <f t="shared" ca="1" si="754"/>
        <v>Ab</v>
      </c>
      <c r="Y397" s="315" t="str">
        <f t="shared" ca="1" si="755"/>
        <v>Bb</v>
      </c>
      <c r="Z397" s="315" t="str">
        <f t="shared" ca="1" si="756"/>
        <v>B</v>
      </c>
      <c r="AA397" s="315" t="str">
        <f t="shared" ca="1" si="757"/>
        <v>Db</v>
      </c>
      <c r="AB397" s="315" t="str">
        <f t="shared" ca="1" si="758"/>
        <v>D</v>
      </c>
      <c r="AC397" s="315"/>
      <c r="AD397" s="316">
        <f t="shared" si="739"/>
        <v>70</v>
      </c>
      <c r="AE397" s="316">
        <f t="shared" ca="1" si="662"/>
        <v>169</v>
      </c>
      <c r="AF397" s="316">
        <f t="shared" ca="1" si="663"/>
        <v>163</v>
      </c>
      <c r="AG397" s="316">
        <f t="shared" ca="1" si="724"/>
        <v>164</v>
      </c>
      <c r="AH397" s="316">
        <f t="shared" ca="1" si="725"/>
        <v>66</v>
      </c>
      <c r="AI397" s="316">
        <f t="shared" ca="1" si="726"/>
        <v>166</v>
      </c>
      <c r="AJ397" s="316">
        <f t="shared" ca="1" si="727"/>
        <v>68</v>
      </c>
      <c r="AK397" s="316"/>
      <c r="AL397" s="294" t="str">
        <f t="shared" si="784"/>
        <v>F dim</v>
      </c>
      <c r="AM397" s="294" t="str">
        <f ca="1">_xlfn.CONCAT(W397," maj")</f>
        <v>Gb maj</v>
      </c>
      <c r="AN397" s="294" t="str">
        <f ca="1">_xlfn.CONCAT(X397," dim")</f>
        <v>Ab dim</v>
      </c>
      <c r="AO397" s="294" t="str">
        <f ca="1">_xlfn.CONCAT(Y397," min")</f>
        <v>Bb min</v>
      </c>
      <c r="AP397" s="294" t="str">
        <f ca="1">_xlfn.CONCAT(Z397," min")</f>
        <v>B min</v>
      </c>
      <c r="AQ397" s="294" t="str">
        <f ca="1">_xlfn.CONCAT(AA397," maj")</f>
        <v>Db maj</v>
      </c>
      <c r="AR397" s="294" t="str">
        <f ca="1">_xlfn.CONCAT(AB397," aug")</f>
        <v>D aug</v>
      </c>
      <c r="AS397" s="294"/>
      <c r="AT397" s="294" t="str">
        <f t="shared" ca="1" si="760"/>
        <v/>
      </c>
      <c r="AU397" s="294" t="str">
        <f t="shared" ca="1" si="760"/>
        <v/>
      </c>
      <c r="AV397" s="294" t="str">
        <f t="shared" ca="1" si="760"/>
        <v/>
      </c>
      <c r="AW397" s="294" t="str">
        <f t="shared" ca="1" si="760"/>
        <v/>
      </c>
      <c r="AX397" s="294" t="str">
        <f t="shared" ca="1" si="760"/>
        <v/>
      </c>
      <c r="AY397" s="294">
        <f t="shared" si="760"/>
        <v>1</v>
      </c>
      <c r="AZ397" s="294" t="str">
        <f t="shared" ca="1" si="760"/>
        <v/>
      </c>
      <c r="BA397" s="294" t="str">
        <f t="shared" ca="1" si="760"/>
        <v/>
      </c>
      <c r="BB397" s="294" t="str">
        <f t="shared" ca="1" si="760"/>
        <v/>
      </c>
      <c r="BC397" s="294" t="str">
        <f t="shared" ca="1" si="760"/>
        <v/>
      </c>
      <c r="BD397" s="294" t="str">
        <f t="shared" ca="1" si="760"/>
        <v/>
      </c>
      <c r="BE397" s="294" t="str">
        <f t="shared" ca="1" si="760"/>
        <v/>
      </c>
      <c r="BF397" s="289">
        <f t="shared" ca="1" si="740"/>
        <v>1</v>
      </c>
      <c r="BG397" s="302">
        <f t="shared" ca="1" si="741"/>
        <v>14.285714285714285</v>
      </c>
      <c r="BH397" s="289" t="str">
        <f t="shared" ca="1" si="742"/>
        <v/>
      </c>
      <c r="BI397" s="289" t="str">
        <f t="shared" ca="1" si="743"/>
        <v/>
      </c>
      <c r="BJ397" s="289" t="str">
        <f t="shared" ca="1" si="744"/>
        <v/>
      </c>
      <c r="BK397" s="289" t="str">
        <f t="shared" ca="1" si="745"/>
        <v/>
      </c>
      <c r="BL397" s="289" t="str">
        <f t="shared" ca="1" si="746"/>
        <v/>
      </c>
      <c r="BM397" s="289" t="str">
        <f t="shared" ca="1" si="747"/>
        <v/>
      </c>
      <c r="BN397" s="289" t="str">
        <f t="shared" ca="1" si="748"/>
        <v/>
      </c>
      <c r="BO397" s="289" t="str">
        <f t="shared" ca="1" si="749"/>
        <v/>
      </c>
      <c r="BP397" s="275"/>
      <c r="BQ397" s="83" t="e">
        <f t="shared" ca="1" si="704"/>
        <v>#N/A</v>
      </c>
      <c r="BR397" s="82" t="e">
        <f t="shared" ca="1" si="705"/>
        <v>#N/A</v>
      </c>
      <c r="BS397" s="83" t="e">
        <f t="shared" ca="1" si="706"/>
        <v>#N/A</v>
      </c>
      <c r="BT397" s="52" t="e">
        <f t="shared" ca="1" si="782"/>
        <v>#N/A</v>
      </c>
      <c r="BV397" s="52" t="e">
        <f t="shared" ca="1" si="783"/>
        <v>#N/A</v>
      </c>
      <c r="BW397" s="84" t="e">
        <f ca="1">VLOOKUP($BK$6,INDIRECT($BT397):$BP$861,2,FALSE)</f>
        <v>#N/A</v>
      </c>
      <c r="BX397" s="79" t="e">
        <f t="shared" ca="1" si="761"/>
        <v>#N/A</v>
      </c>
      <c r="BY397" s="78" t="e">
        <f t="shared" ca="1" si="762"/>
        <v>#N/A</v>
      </c>
      <c r="BZ397" s="78" t="e">
        <f t="shared" ca="1" si="763"/>
        <v>#N/A</v>
      </c>
      <c r="CA397" s="78" t="e">
        <f t="shared" ca="1" si="764"/>
        <v>#N/A</v>
      </c>
      <c r="CB397" s="78" t="e">
        <f t="shared" ca="1" si="765"/>
        <v>#N/A</v>
      </c>
      <c r="CC397" s="78" t="e">
        <f t="shared" ca="1" si="766"/>
        <v>#N/A</v>
      </c>
      <c r="CD397" s="78" t="e">
        <f t="shared" ca="1" si="767"/>
        <v>#N/A</v>
      </c>
      <c r="CE397" s="78" t="e">
        <f t="shared" ca="1" si="768"/>
        <v>#N/A</v>
      </c>
      <c r="CF397" s="78" t="e">
        <f t="shared" ca="1" si="769"/>
        <v>#N/A</v>
      </c>
      <c r="CG397" s="78" t="e">
        <f t="shared" ca="1" si="770"/>
        <v>#N/A</v>
      </c>
      <c r="CH397" s="79" t="e">
        <f t="shared" ca="1" si="771"/>
        <v>#N/A</v>
      </c>
      <c r="CI397" s="79" t="e">
        <f t="shared" ca="1" si="772"/>
        <v>#N/A</v>
      </c>
      <c r="CJ397" s="79" t="e">
        <f t="shared" ca="1" si="773"/>
        <v>#N/A</v>
      </c>
      <c r="CK397" s="79" t="e">
        <f t="shared" ca="1" si="774"/>
        <v>#N/A</v>
      </c>
      <c r="CL397" s="79" t="e">
        <f t="shared" ca="1" si="775"/>
        <v>#N/A</v>
      </c>
      <c r="CM397" s="79" t="e">
        <f t="shared" ca="1" si="776"/>
        <v>#N/A</v>
      </c>
      <c r="CN397" s="79" t="e">
        <f t="shared" ca="1" si="777"/>
        <v>#N/A</v>
      </c>
      <c r="CO397" s="79" t="e">
        <f t="shared" ca="1" si="778"/>
        <v>#N/A</v>
      </c>
      <c r="CP397" s="80" t="e">
        <f t="shared" ca="1" si="779"/>
        <v>#N/A</v>
      </c>
      <c r="CQ397" s="78" t="e">
        <f t="shared" ca="1" si="780"/>
        <v>#N/A</v>
      </c>
      <c r="DA397" s="81" t="e">
        <f t="shared" ca="1" si="695"/>
        <v>#N/A</v>
      </c>
      <c r="DB397" s="82" t="e">
        <f t="shared" ca="1" si="696"/>
        <v>#N/A</v>
      </c>
      <c r="DC397" s="83" t="e">
        <f t="shared" ca="1" si="697"/>
        <v>#N/A</v>
      </c>
      <c r="DD397" s="52" t="e">
        <f t="shared" ca="1" si="693"/>
        <v>#N/A</v>
      </c>
      <c r="DF397" s="52" t="e">
        <f t="shared" ca="1" si="694"/>
        <v>#N/A</v>
      </c>
      <c r="DG397" s="84" t="e">
        <f ca="1">VLOOKUP($BK$6,INDIRECT($BT434):$BP$861,2,FALSE)</f>
        <v>#N/A</v>
      </c>
      <c r="DH397" s="79" t="e">
        <f t="shared" ca="1" si="672"/>
        <v>#N/A</v>
      </c>
      <c r="DI397" s="78" t="e">
        <f t="shared" ca="1" si="673"/>
        <v>#N/A</v>
      </c>
      <c r="DJ397" s="78" t="e">
        <f t="shared" ca="1" si="674"/>
        <v>#N/A</v>
      </c>
      <c r="DK397" s="78" t="e">
        <f t="shared" ca="1" si="675"/>
        <v>#N/A</v>
      </c>
      <c r="DL397" s="78" t="e">
        <f t="shared" ca="1" si="676"/>
        <v>#N/A</v>
      </c>
      <c r="DM397" s="78" t="e">
        <f t="shared" ca="1" si="677"/>
        <v>#N/A</v>
      </c>
      <c r="DN397" s="78" t="e">
        <f t="shared" ca="1" si="678"/>
        <v>#N/A</v>
      </c>
      <c r="DO397" s="78" t="e">
        <f t="shared" ca="1" si="679"/>
        <v>#N/A</v>
      </c>
      <c r="DP397" s="78" t="e">
        <f t="shared" ca="1" si="680"/>
        <v>#N/A</v>
      </c>
      <c r="DQ397" s="78" t="e">
        <f t="shared" ca="1" si="681"/>
        <v>#N/A</v>
      </c>
      <c r="DR397" s="79" t="e">
        <f t="shared" ca="1" si="682"/>
        <v>#N/A</v>
      </c>
      <c r="DS397" s="79" t="e">
        <f t="shared" ca="1" si="683"/>
        <v>#N/A</v>
      </c>
      <c r="DT397" s="79" t="e">
        <f t="shared" ca="1" si="684"/>
        <v>#N/A</v>
      </c>
      <c r="DU397" s="79" t="e">
        <f t="shared" ca="1" si="685"/>
        <v>#N/A</v>
      </c>
      <c r="DV397" s="79" t="e">
        <f t="shared" ca="1" si="686"/>
        <v>#N/A</v>
      </c>
      <c r="DW397" s="79" t="e">
        <f t="shared" ca="1" si="687"/>
        <v>#N/A</v>
      </c>
      <c r="DX397" s="79" t="e">
        <f t="shared" ca="1" si="688"/>
        <v>#N/A</v>
      </c>
      <c r="DY397" s="79" t="e">
        <f t="shared" ca="1" si="689"/>
        <v>#N/A</v>
      </c>
      <c r="DZ397" s="80" t="e">
        <f t="shared" ca="1" si="690"/>
        <v>#N/A</v>
      </c>
      <c r="EA397" s="78" t="e">
        <f t="shared" ca="1" si="691"/>
        <v>#N/A</v>
      </c>
    </row>
    <row r="398" spans="1:131" ht="16.2" thickBot="1" x14ac:dyDescent="0.35">
      <c r="A398" s="289" t="str">
        <f t="shared" ca="1" si="785"/>
        <v/>
      </c>
      <c r="B398" s="315">
        <f t="shared" si="665"/>
        <v>390</v>
      </c>
      <c r="C398" s="316" t="s">
        <v>279</v>
      </c>
      <c r="D398" s="315" t="s">
        <v>3</v>
      </c>
      <c r="E398" s="315">
        <v>7</v>
      </c>
      <c r="F398" s="317">
        <v>1</v>
      </c>
      <c r="G398" s="317">
        <v>2</v>
      </c>
      <c r="H398" s="317">
        <v>1</v>
      </c>
      <c r="I398" s="317">
        <v>2</v>
      </c>
      <c r="J398" s="317">
        <v>2</v>
      </c>
      <c r="K398" s="317">
        <v>2</v>
      </c>
      <c r="L398" s="317">
        <v>2</v>
      </c>
      <c r="M398" s="317"/>
      <c r="N398" s="317">
        <f>SUM($F398:G398)</f>
        <v>3</v>
      </c>
      <c r="O398" s="317">
        <f>SUM($F398:H398)</f>
        <v>4</v>
      </c>
      <c r="P398" s="317">
        <f>SUM($F398:I398)</f>
        <v>6</v>
      </c>
      <c r="Q398" s="317">
        <f>SUM($F398:J398)</f>
        <v>8</v>
      </c>
      <c r="R398" s="317">
        <f>SUM($F398:K398)</f>
        <v>10</v>
      </c>
      <c r="S398" s="317">
        <f>SUM($F398:L398)</f>
        <v>12</v>
      </c>
      <c r="T398" s="317"/>
      <c r="U398" s="316"/>
      <c r="V398" s="315" t="str">
        <f t="shared" si="731"/>
        <v>F</v>
      </c>
      <c r="W398" s="315" t="str">
        <f t="shared" ca="1" si="732"/>
        <v>Gb</v>
      </c>
      <c r="X398" s="315" t="str">
        <f t="shared" ca="1" si="754"/>
        <v>Ab</v>
      </c>
      <c r="Y398" s="315" t="str">
        <f t="shared" ca="1" si="755"/>
        <v>A</v>
      </c>
      <c r="Z398" s="315" t="str">
        <f t="shared" ca="1" si="756"/>
        <v>B</v>
      </c>
      <c r="AA398" s="315" t="str">
        <f t="shared" ca="1" si="757"/>
        <v>Db</v>
      </c>
      <c r="AB398" s="315" t="str">
        <f t="shared" ca="1" si="758"/>
        <v>Eb</v>
      </c>
      <c r="AC398" s="315"/>
      <c r="AD398" s="316">
        <f t="shared" si="739"/>
        <v>70</v>
      </c>
      <c r="AE398" s="316">
        <f t="shared" ca="1" si="662"/>
        <v>169</v>
      </c>
      <c r="AF398" s="316">
        <f t="shared" ca="1" si="663"/>
        <v>163</v>
      </c>
      <c r="AG398" s="316">
        <f t="shared" ca="1" si="724"/>
        <v>65</v>
      </c>
      <c r="AH398" s="316">
        <f t="shared" ca="1" si="725"/>
        <v>66</v>
      </c>
      <c r="AI398" s="316">
        <f t="shared" ca="1" si="726"/>
        <v>166</v>
      </c>
      <c r="AJ398" s="316">
        <f t="shared" ca="1" si="727"/>
        <v>167</v>
      </c>
      <c r="AK398" s="316"/>
      <c r="AL398" s="294" t="str">
        <f t="shared" si="784"/>
        <v>F dim</v>
      </c>
      <c r="AM398" s="294" t="str">
        <f ca="1">_xlfn.CONCAT(W398," min")</f>
        <v>Gb min</v>
      </c>
      <c r="AN398" s="294" t="str">
        <f ca="1">_xlfn.CONCAT(X398," min")</f>
        <v>Ab min</v>
      </c>
      <c r="AO398" s="294" t="str">
        <f ca="1">_xlfn.CONCAT(Y398," aug")</f>
        <v>A aug</v>
      </c>
      <c r="AP398" s="294" t="str">
        <f ca="1">_xlfn.CONCAT(Z398," maj")</f>
        <v>B maj</v>
      </c>
      <c r="AQ398" s="294" t="str">
        <f ca="1">_xlfn.CONCAT(AA398," maj")</f>
        <v>Db maj</v>
      </c>
      <c r="AR398" s="294" t="str">
        <f ca="1">_xlfn.CONCAT(AB398," dim")</f>
        <v>Eb dim</v>
      </c>
      <c r="AS398" s="294"/>
      <c r="AT398" s="294" t="str">
        <f t="shared" ca="1" si="760"/>
        <v/>
      </c>
      <c r="AU398" s="294" t="str">
        <f t="shared" ca="1" si="760"/>
        <v/>
      </c>
      <c r="AV398" s="294" t="str">
        <f t="shared" ca="1" si="760"/>
        <v/>
      </c>
      <c r="AW398" s="294">
        <f t="shared" ca="1" si="760"/>
        <v>1</v>
      </c>
      <c r="AX398" s="294" t="str">
        <f t="shared" ca="1" si="760"/>
        <v/>
      </c>
      <c r="AY398" s="294">
        <f t="shared" si="760"/>
        <v>1</v>
      </c>
      <c r="AZ398" s="294" t="str">
        <f t="shared" ca="1" si="760"/>
        <v/>
      </c>
      <c r="BA398" s="294" t="str">
        <f t="shared" ca="1" si="760"/>
        <v/>
      </c>
      <c r="BB398" s="294" t="str">
        <f t="shared" ca="1" si="760"/>
        <v/>
      </c>
      <c r="BC398" s="294" t="str">
        <f t="shared" ca="1" si="760"/>
        <v/>
      </c>
      <c r="BD398" s="294" t="str">
        <f t="shared" ca="1" si="760"/>
        <v/>
      </c>
      <c r="BE398" s="294" t="str">
        <f t="shared" ca="1" si="760"/>
        <v/>
      </c>
      <c r="BF398" s="289">
        <f t="shared" ca="1" si="740"/>
        <v>2</v>
      </c>
      <c r="BG398" s="302">
        <f t="shared" ca="1" si="741"/>
        <v>28.571428571428569</v>
      </c>
      <c r="BH398" s="289" t="str">
        <f t="shared" ca="1" si="742"/>
        <v/>
      </c>
      <c r="BI398" s="289" t="str">
        <f t="shared" ca="1" si="743"/>
        <v/>
      </c>
      <c r="BJ398" s="289" t="str">
        <f t="shared" ca="1" si="744"/>
        <v/>
      </c>
      <c r="BK398" s="289" t="str">
        <f t="shared" ca="1" si="745"/>
        <v/>
      </c>
      <c r="BL398" s="289" t="str">
        <f t="shared" ca="1" si="746"/>
        <v/>
      </c>
      <c r="BM398" s="289" t="str">
        <f t="shared" ca="1" si="747"/>
        <v/>
      </c>
      <c r="BN398" s="289" t="str">
        <f t="shared" ca="1" si="748"/>
        <v/>
      </c>
      <c r="BO398" s="289" t="str">
        <f t="shared" ca="1" si="749"/>
        <v/>
      </c>
      <c r="BP398" s="275"/>
      <c r="BQ398" s="83" t="e">
        <f t="shared" ca="1" si="704"/>
        <v>#N/A</v>
      </c>
      <c r="BR398" s="82" t="e">
        <f t="shared" ca="1" si="705"/>
        <v>#N/A</v>
      </c>
      <c r="BS398" s="83" t="e">
        <f t="shared" ca="1" si="706"/>
        <v>#N/A</v>
      </c>
      <c r="BT398" s="52" t="e">
        <f t="shared" ca="1" si="782"/>
        <v>#N/A</v>
      </c>
      <c r="BV398" s="52" t="e">
        <f t="shared" ca="1" si="783"/>
        <v>#N/A</v>
      </c>
      <c r="BW398" s="84" t="e">
        <f ca="1">VLOOKUP($BK$6,INDIRECT($BT398):$BP$861,2,FALSE)</f>
        <v>#N/A</v>
      </c>
      <c r="BX398" s="79" t="e">
        <f t="shared" ca="1" si="761"/>
        <v>#N/A</v>
      </c>
      <c r="BY398" s="78" t="e">
        <f t="shared" ca="1" si="762"/>
        <v>#N/A</v>
      </c>
      <c r="BZ398" s="78" t="e">
        <f t="shared" ca="1" si="763"/>
        <v>#N/A</v>
      </c>
      <c r="CA398" s="78" t="e">
        <f t="shared" ca="1" si="764"/>
        <v>#N/A</v>
      </c>
      <c r="CB398" s="78" t="e">
        <f t="shared" ca="1" si="765"/>
        <v>#N/A</v>
      </c>
      <c r="CC398" s="78" t="e">
        <f t="shared" ca="1" si="766"/>
        <v>#N/A</v>
      </c>
      <c r="CD398" s="78" t="e">
        <f t="shared" ca="1" si="767"/>
        <v>#N/A</v>
      </c>
      <c r="CE398" s="78" t="e">
        <f t="shared" ca="1" si="768"/>
        <v>#N/A</v>
      </c>
      <c r="CF398" s="78" t="e">
        <f t="shared" ca="1" si="769"/>
        <v>#N/A</v>
      </c>
      <c r="CG398" s="78" t="e">
        <f t="shared" ca="1" si="770"/>
        <v>#N/A</v>
      </c>
      <c r="CH398" s="79" t="e">
        <f t="shared" ca="1" si="771"/>
        <v>#N/A</v>
      </c>
      <c r="CI398" s="79" t="e">
        <f t="shared" ca="1" si="772"/>
        <v>#N/A</v>
      </c>
      <c r="CJ398" s="79" t="e">
        <f t="shared" ca="1" si="773"/>
        <v>#N/A</v>
      </c>
      <c r="CK398" s="79" t="e">
        <f t="shared" ca="1" si="774"/>
        <v>#N/A</v>
      </c>
      <c r="CL398" s="79" t="e">
        <f t="shared" ca="1" si="775"/>
        <v>#N/A</v>
      </c>
      <c r="CM398" s="79" t="e">
        <f t="shared" ca="1" si="776"/>
        <v>#N/A</v>
      </c>
      <c r="CN398" s="79" t="e">
        <f t="shared" ca="1" si="777"/>
        <v>#N/A</v>
      </c>
      <c r="CO398" s="79" t="e">
        <f t="shared" ca="1" si="778"/>
        <v>#N/A</v>
      </c>
      <c r="CP398" s="80" t="e">
        <f t="shared" ca="1" si="779"/>
        <v>#N/A</v>
      </c>
      <c r="CQ398" s="78" t="e">
        <f t="shared" ca="1" si="780"/>
        <v>#N/A</v>
      </c>
      <c r="DA398" s="81" t="e">
        <f t="shared" ca="1" si="695"/>
        <v>#N/A</v>
      </c>
      <c r="DB398" s="82" t="e">
        <f t="shared" ca="1" si="696"/>
        <v>#N/A</v>
      </c>
      <c r="DC398" s="83" t="e">
        <f t="shared" ca="1" si="697"/>
        <v>#N/A</v>
      </c>
      <c r="DD398" s="52" t="e">
        <f t="shared" ca="1" si="693"/>
        <v>#N/A</v>
      </c>
      <c r="DF398" s="52" t="e">
        <f t="shared" ca="1" si="694"/>
        <v>#N/A</v>
      </c>
      <c r="DG398" s="84" t="e">
        <f ca="1">VLOOKUP($BK$6,INDIRECT($BT435):$BP$861,2,FALSE)</f>
        <v>#N/A</v>
      </c>
      <c r="DH398" s="79" t="e">
        <f t="shared" ca="1" si="672"/>
        <v>#N/A</v>
      </c>
      <c r="DI398" s="78" t="e">
        <f t="shared" ca="1" si="673"/>
        <v>#N/A</v>
      </c>
      <c r="DJ398" s="78" t="e">
        <f t="shared" ca="1" si="674"/>
        <v>#N/A</v>
      </c>
      <c r="DK398" s="78" t="e">
        <f t="shared" ca="1" si="675"/>
        <v>#N/A</v>
      </c>
      <c r="DL398" s="78" t="e">
        <f t="shared" ca="1" si="676"/>
        <v>#N/A</v>
      </c>
      <c r="DM398" s="78" t="e">
        <f t="shared" ca="1" si="677"/>
        <v>#N/A</v>
      </c>
      <c r="DN398" s="78" t="e">
        <f t="shared" ca="1" si="678"/>
        <v>#N/A</v>
      </c>
      <c r="DO398" s="78" t="e">
        <f t="shared" ca="1" si="679"/>
        <v>#N/A</v>
      </c>
      <c r="DP398" s="78" t="e">
        <f t="shared" ca="1" si="680"/>
        <v>#N/A</v>
      </c>
      <c r="DQ398" s="78" t="e">
        <f t="shared" ca="1" si="681"/>
        <v>#N/A</v>
      </c>
      <c r="DR398" s="79" t="e">
        <f t="shared" ca="1" si="682"/>
        <v>#N/A</v>
      </c>
      <c r="DS398" s="79" t="e">
        <f t="shared" ca="1" si="683"/>
        <v>#N/A</v>
      </c>
      <c r="DT398" s="79" t="e">
        <f t="shared" ca="1" si="684"/>
        <v>#N/A</v>
      </c>
      <c r="DU398" s="79" t="e">
        <f t="shared" ca="1" si="685"/>
        <v>#N/A</v>
      </c>
      <c r="DV398" s="79" t="e">
        <f t="shared" ca="1" si="686"/>
        <v>#N/A</v>
      </c>
      <c r="DW398" s="79" t="e">
        <f t="shared" ca="1" si="687"/>
        <v>#N/A</v>
      </c>
      <c r="DX398" s="79" t="e">
        <f t="shared" ca="1" si="688"/>
        <v>#N/A</v>
      </c>
      <c r="DY398" s="79" t="e">
        <f t="shared" ca="1" si="689"/>
        <v>#N/A</v>
      </c>
      <c r="DZ398" s="80" t="e">
        <f t="shared" ca="1" si="690"/>
        <v>#N/A</v>
      </c>
      <c r="EA398" s="78" t="e">
        <f t="shared" ca="1" si="691"/>
        <v>#N/A</v>
      </c>
    </row>
    <row r="399" spans="1:131" ht="16.2" thickBot="1" x14ac:dyDescent="0.35">
      <c r="A399" s="289" t="str">
        <f t="shared" ca="1" si="785"/>
        <v/>
      </c>
      <c r="B399" s="315">
        <f t="shared" si="665"/>
        <v>391</v>
      </c>
      <c r="C399" s="316" t="s">
        <v>280</v>
      </c>
      <c r="D399" s="315" t="s">
        <v>3</v>
      </c>
      <c r="E399" s="315">
        <v>7</v>
      </c>
      <c r="F399" s="317">
        <v>1</v>
      </c>
      <c r="G399" s="317">
        <v>2</v>
      </c>
      <c r="H399" s="317">
        <v>1</v>
      </c>
      <c r="I399" s="317">
        <v>2</v>
      </c>
      <c r="J399" s="317">
        <v>2</v>
      </c>
      <c r="K399" s="317">
        <v>1</v>
      </c>
      <c r="L399" s="317">
        <v>3</v>
      </c>
      <c r="M399" s="317"/>
      <c r="N399" s="317">
        <f>SUM($F399:G399)</f>
        <v>3</v>
      </c>
      <c r="O399" s="317">
        <f>SUM($F399:H399)</f>
        <v>4</v>
      </c>
      <c r="P399" s="317">
        <f>SUM($F399:I399)</f>
        <v>6</v>
      </c>
      <c r="Q399" s="317">
        <f>SUM($F399:J399)</f>
        <v>8</v>
      </c>
      <c r="R399" s="317">
        <f>SUM($F399:K399)</f>
        <v>9</v>
      </c>
      <c r="S399" s="317">
        <f>SUM($F399:L399)</f>
        <v>12</v>
      </c>
      <c r="T399" s="317"/>
      <c r="U399" s="316"/>
      <c r="V399" s="315" t="str">
        <f t="shared" si="731"/>
        <v>F</v>
      </c>
      <c r="W399" s="315" t="str">
        <f t="shared" ca="1" si="732"/>
        <v>Gb</v>
      </c>
      <c r="X399" s="315" t="str">
        <f t="shared" ca="1" si="754"/>
        <v>Ab</v>
      </c>
      <c r="Y399" s="315" t="str">
        <f t="shared" ca="1" si="755"/>
        <v>A</v>
      </c>
      <c r="Z399" s="315" t="str">
        <f t="shared" ca="1" si="756"/>
        <v>B</v>
      </c>
      <c r="AA399" s="315" t="str">
        <f t="shared" ca="1" si="757"/>
        <v>Db</v>
      </c>
      <c r="AB399" s="315" t="str">
        <f t="shared" ca="1" si="758"/>
        <v>D</v>
      </c>
      <c r="AC399" s="315"/>
      <c r="AD399" s="316">
        <f t="shared" si="739"/>
        <v>70</v>
      </c>
      <c r="AE399" s="316">
        <f t="shared" ca="1" si="662"/>
        <v>169</v>
      </c>
      <c r="AF399" s="316">
        <f t="shared" ca="1" si="663"/>
        <v>163</v>
      </c>
      <c r="AG399" s="316">
        <f t="shared" ca="1" si="724"/>
        <v>65</v>
      </c>
      <c r="AH399" s="316">
        <f t="shared" ca="1" si="725"/>
        <v>66</v>
      </c>
      <c r="AI399" s="316">
        <f t="shared" ca="1" si="726"/>
        <v>166</v>
      </c>
      <c r="AJ399" s="316">
        <f t="shared" ca="1" si="727"/>
        <v>68</v>
      </c>
      <c r="AK399" s="316"/>
      <c r="AL399" s="294" t="str">
        <f t="shared" si="784"/>
        <v>F dim</v>
      </c>
      <c r="AM399" s="294" t="str">
        <f ca="1">_xlfn.CONCAT(W399," min")</f>
        <v>Gb min</v>
      </c>
      <c r="AN399" s="294" t="str">
        <f ca="1">_xlfn.CONCAT(X399," dim")</f>
        <v>Ab dim</v>
      </c>
      <c r="AO399" s="294" t="str">
        <f ca="1">_xlfn.CONCAT(Y399," aug")</f>
        <v>A aug</v>
      </c>
      <c r="AP399" s="294" t="str">
        <f ca="1">_xlfn.CONCAT(Z399," min")</f>
        <v>B min</v>
      </c>
      <c r="AQ399" s="294" t="str">
        <f ca="1">_xlfn.CONCAT(AA399," maj")</f>
        <v>Db maj</v>
      </c>
      <c r="AR399" s="294" t="str">
        <f ca="1">_xlfn.CONCAT(AB399," maj")</f>
        <v>D maj</v>
      </c>
      <c r="AS399" s="294"/>
      <c r="AT399" s="294" t="str">
        <f t="shared" ca="1" si="760"/>
        <v/>
      </c>
      <c r="AU399" s="294" t="str">
        <f t="shared" ca="1" si="760"/>
        <v/>
      </c>
      <c r="AV399" s="294" t="str">
        <f t="shared" ca="1" si="760"/>
        <v/>
      </c>
      <c r="AW399" s="294" t="str">
        <f t="shared" ca="1" si="760"/>
        <v/>
      </c>
      <c r="AX399" s="294" t="str">
        <f t="shared" ca="1" si="760"/>
        <v/>
      </c>
      <c r="AY399" s="294">
        <f t="shared" si="760"/>
        <v>1</v>
      </c>
      <c r="AZ399" s="294" t="str">
        <f t="shared" ca="1" si="760"/>
        <v/>
      </c>
      <c r="BA399" s="294" t="str">
        <f t="shared" ca="1" si="760"/>
        <v/>
      </c>
      <c r="BB399" s="294" t="str">
        <f t="shared" ca="1" si="760"/>
        <v/>
      </c>
      <c r="BC399" s="294" t="str">
        <f t="shared" ca="1" si="760"/>
        <v/>
      </c>
      <c r="BD399" s="294" t="str">
        <f t="shared" ca="1" si="760"/>
        <v/>
      </c>
      <c r="BE399" s="294" t="str">
        <f t="shared" ca="1" si="760"/>
        <v/>
      </c>
      <c r="BF399" s="289">
        <f t="shared" ca="1" si="740"/>
        <v>1</v>
      </c>
      <c r="BG399" s="302">
        <f t="shared" ca="1" si="741"/>
        <v>14.285714285714285</v>
      </c>
      <c r="BH399" s="289" t="str">
        <f t="shared" ca="1" si="742"/>
        <v/>
      </c>
      <c r="BI399" s="289" t="str">
        <f t="shared" ca="1" si="743"/>
        <v/>
      </c>
      <c r="BJ399" s="289" t="str">
        <f t="shared" ca="1" si="744"/>
        <v/>
      </c>
      <c r="BK399" s="289" t="str">
        <f t="shared" ca="1" si="745"/>
        <v/>
      </c>
      <c r="BL399" s="289" t="str">
        <f t="shared" ca="1" si="746"/>
        <v/>
      </c>
      <c r="BM399" s="289" t="str">
        <f t="shared" ca="1" si="747"/>
        <v/>
      </c>
      <c r="BN399" s="289" t="str">
        <f t="shared" ca="1" si="748"/>
        <v/>
      </c>
      <c r="BO399" s="289" t="str">
        <f t="shared" ca="1" si="749"/>
        <v/>
      </c>
      <c r="BP399" s="275"/>
      <c r="BQ399" s="83" t="e">
        <f t="shared" ca="1" si="704"/>
        <v>#N/A</v>
      </c>
      <c r="BR399" s="82" t="e">
        <f t="shared" ca="1" si="705"/>
        <v>#N/A</v>
      </c>
      <c r="BS399" s="83" t="e">
        <f t="shared" ca="1" si="706"/>
        <v>#N/A</v>
      </c>
      <c r="BT399" s="52" t="e">
        <f t="shared" ca="1" si="782"/>
        <v>#N/A</v>
      </c>
      <c r="BV399" s="52" t="e">
        <f t="shared" ca="1" si="783"/>
        <v>#N/A</v>
      </c>
      <c r="BW399" s="84" t="e">
        <f ca="1">VLOOKUP($BK$6,INDIRECT($BT399):$BP$861,2,FALSE)</f>
        <v>#N/A</v>
      </c>
      <c r="BX399" s="79" t="e">
        <f t="shared" ca="1" si="761"/>
        <v>#N/A</v>
      </c>
      <c r="BY399" s="78" t="e">
        <f t="shared" ca="1" si="762"/>
        <v>#N/A</v>
      </c>
      <c r="BZ399" s="78" t="e">
        <f t="shared" ca="1" si="763"/>
        <v>#N/A</v>
      </c>
      <c r="CA399" s="78" t="e">
        <f t="shared" ca="1" si="764"/>
        <v>#N/A</v>
      </c>
      <c r="CB399" s="78" t="e">
        <f t="shared" ca="1" si="765"/>
        <v>#N/A</v>
      </c>
      <c r="CC399" s="78" t="e">
        <f t="shared" ca="1" si="766"/>
        <v>#N/A</v>
      </c>
      <c r="CD399" s="78" t="e">
        <f t="shared" ca="1" si="767"/>
        <v>#N/A</v>
      </c>
      <c r="CE399" s="78" t="e">
        <f t="shared" ca="1" si="768"/>
        <v>#N/A</v>
      </c>
      <c r="CF399" s="78" t="e">
        <f t="shared" ca="1" si="769"/>
        <v>#N/A</v>
      </c>
      <c r="CG399" s="78" t="e">
        <f t="shared" ca="1" si="770"/>
        <v>#N/A</v>
      </c>
      <c r="CH399" s="79" t="e">
        <f t="shared" ca="1" si="771"/>
        <v>#N/A</v>
      </c>
      <c r="CI399" s="79" t="e">
        <f t="shared" ca="1" si="772"/>
        <v>#N/A</v>
      </c>
      <c r="CJ399" s="79" t="e">
        <f t="shared" ca="1" si="773"/>
        <v>#N/A</v>
      </c>
      <c r="CK399" s="79" t="e">
        <f t="shared" ca="1" si="774"/>
        <v>#N/A</v>
      </c>
      <c r="CL399" s="79" t="e">
        <f t="shared" ca="1" si="775"/>
        <v>#N/A</v>
      </c>
      <c r="CM399" s="79" t="e">
        <f t="shared" ca="1" si="776"/>
        <v>#N/A</v>
      </c>
      <c r="CN399" s="79" t="e">
        <f t="shared" ca="1" si="777"/>
        <v>#N/A</v>
      </c>
      <c r="CO399" s="79" t="e">
        <f t="shared" ca="1" si="778"/>
        <v>#N/A</v>
      </c>
      <c r="CP399" s="80" t="e">
        <f t="shared" ca="1" si="779"/>
        <v>#N/A</v>
      </c>
      <c r="CQ399" s="78" t="e">
        <f t="shared" ca="1" si="780"/>
        <v>#N/A</v>
      </c>
      <c r="DA399" s="81" t="e">
        <f t="shared" ca="1" si="695"/>
        <v>#N/A</v>
      </c>
      <c r="DB399" s="82" t="e">
        <f t="shared" ca="1" si="696"/>
        <v>#N/A</v>
      </c>
      <c r="DC399" s="83" t="e">
        <f t="shared" ca="1" si="697"/>
        <v>#N/A</v>
      </c>
      <c r="DD399" s="52" t="e">
        <f t="shared" ca="1" si="693"/>
        <v>#N/A</v>
      </c>
      <c r="DF399" s="52" t="e">
        <f t="shared" ca="1" si="694"/>
        <v>#N/A</v>
      </c>
      <c r="DG399" s="84" t="e">
        <f ca="1">VLOOKUP($BK$6,INDIRECT($BT436):$BP$861,2,FALSE)</f>
        <v>#N/A</v>
      </c>
      <c r="DH399" s="79" t="e">
        <f t="shared" ca="1" si="672"/>
        <v>#N/A</v>
      </c>
      <c r="DI399" s="78" t="e">
        <f t="shared" ca="1" si="673"/>
        <v>#N/A</v>
      </c>
      <c r="DJ399" s="78" t="e">
        <f t="shared" ca="1" si="674"/>
        <v>#N/A</v>
      </c>
      <c r="DK399" s="78" t="e">
        <f t="shared" ca="1" si="675"/>
        <v>#N/A</v>
      </c>
      <c r="DL399" s="78" t="e">
        <f t="shared" ca="1" si="676"/>
        <v>#N/A</v>
      </c>
      <c r="DM399" s="78" t="e">
        <f t="shared" ca="1" si="677"/>
        <v>#N/A</v>
      </c>
      <c r="DN399" s="78" t="e">
        <f t="shared" ca="1" si="678"/>
        <v>#N/A</v>
      </c>
      <c r="DO399" s="78" t="e">
        <f t="shared" ca="1" si="679"/>
        <v>#N/A</v>
      </c>
      <c r="DP399" s="78" t="e">
        <f t="shared" ca="1" si="680"/>
        <v>#N/A</v>
      </c>
      <c r="DQ399" s="78" t="e">
        <f t="shared" ca="1" si="681"/>
        <v>#N/A</v>
      </c>
      <c r="DR399" s="79" t="e">
        <f t="shared" ca="1" si="682"/>
        <v>#N/A</v>
      </c>
      <c r="DS399" s="79" t="e">
        <f t="shared" ca="1" si="683"/>
        <v>#N/A</v>
      </c>
      <c r="DT399" s="79" t="e">
        <f t="shared" ca="1" si="684"/>
        <v>#N/A</v>
      </c>
      <c r="DU399" s="79" t="e">
        <f t="shared" ca="1" si="685"/>
        <v>#N/A</v>
      </c>
      <c r="DV399" s="79" t="e">
        <f t="shared" ca="1" si="686"/>
        <v>#N/A</v>
      </c>
      <c r="DW399" s="79" t="e">
        <f t="shared" ca="1" si="687"/>
        <v>#N/A</v>
      </c>
      <c r="DX399" s="79" t="e">
        <f t="shared" ca="1" si="688"/>
        <v>#N/A</v>
      </c>
      <c r="DY399" s="79" t="e">
        <f t="shared" ca="1" si="689"/>
        <v>#N/A</v>
      </c>
      <c r="DZ399" s="80" t="e">
        <f t="shared" ca="1" si="690"/>
        <v>#N/A</v>
      </c>
      <c r="EA399" s="78" t="e">
        <f t="shared" ca="1" si="691"/>
        <v>#N/A</v>
      </c>
    </row>
    <row r="400" spans="1:131" ht="16.2" thickBot="1" x14ac:dyDescent="0.35">
      <c r="A400" s="289" t="str">
        <f t="shared" ca="1" si="785"/>
        <v/>
      </c>
      <c r="B400" s="315">
        <f t="shared" si="665"/>
        <v>392</v>
      </c>
      <c r="C400" s="316" t="s">
        <v>281</v>
      </c>
      <c r="D400" s="315" t="s">
        <v>3</v>
      </c>
      <c r="E400" s="315">
        <v>7</v>
      </c>
      <c r="F400" s="317">
        <v>2</v>
      </c>
      <c r="G400" s="317">
        <v>1</v>
      </c>
      <c r="H400" s="317">
        <v>2</v>
      </c>
      <c r="I400" s="317">
        <v>2</v>
      </c>
      <c r="J400" s="317">
        <v>1</v>
      </c>
      <c r="K400" s="317">
        <v>3</v>
      </c>
      <c r="L400" s="317">
        <v>1</v>
      </c>
      <c r="M400" s="317"/>
      <c r="N400" s="317">
        <f>SUM($F400:G400)</f>
        <v>3</v>
      </c>
      <c r="O400" s="317">
        <f>SUM($F400:H400)</f>
        <v>5</v>
      </c>
      <c r="P400" s="317">
        <f>SUM($F400:I400)</f>
        <v>7</v>
      </c>
      <c r="Q400" s="317">
        <f>SUM($F400:J400)</f>
        <v>8</v>
      </c>
      <c r="R400" s="317">
        <f>SUM($F400:K400)</f>
        <v>11</v>
      </c>
      <c r="S400" s="317">
        <f>SUM($F400:L400)</f>
        <v>12</v>
      </c>
      <c r="T400" s="317"/>
      <c r="U400" s="316"/>
      <c r="V400" s="315" t="str">
        <f t="shared" si="731"/>
        <v>F</v>
      </c>
      <c r="W400" s="315" t="str">
        <f t="shared" ca="1" si="732"/>
        <v>G</v>
      </c>
      <c r="X400" s="315" t="str">
        <f t="shared" ca="1" si="754"/>
        <v>Ab</v>
      </c>
      <c r="Y400" s="315" t="str">
        <f t="shared" ca="1" si="755"/>
        <v>Bb</v>
      </c>
      <c r="Z400" s="315" t="str">
        <f t="shared" ca="1" si="756"/>
        <v>C</v>
      </c>
      <c r="AA400" s="315" t="str">
        <f t="shared" ca="1" si="757"/>
        <v>Db</v>
      </c>
      <c r="AB400" s="315" t="str">
        <f t="shared" ca="1" si="758"/>
        <v>E</v>
      </c>
      <c r="AC400" s="315"/>
      <c r="AD400" s="316">
        <f t="shared" si="739"/>
        <v>70</v>
      </c>
      <c r="AE400" s="316">
        <f t="shared" ca="1" si="662"/>
        <v>71</v>
      </c>
      <c r="AF400" s="316">
        <f t="shared" ca="1" si="663"/>
        <v>163</v>
      </c>
      <c r="AG400" s="316">
        <f t="shared" ca="1" si="724"/>
        <v>164</v>
      </c>
      <c r="AH400" s="316">
        <f t="shared" ca="1" si="725"/>
        <v>67</v>
      </c>
      <c r="AI400" s="316">
        <f t="shared" ca="1" si="726"/>
        <v>166</v>
      </c>
      <c r="AJ400" s="316">
        <f t="shared" ca="1" si="727"/>
        <v>69</v>
      </c>
      <c r="AK400" s="316"/>
      <c r="AL400" s="294" t="str">
        <f>_xlfn.CONCAT(V400," min")</f>
        <v>F min</v>
      </c>
      <c r="AM400" s="294" t="str">
        <f ca="1">_xlfn.CONCAT(W400," dim")</f>
        <v>G dim</v>
      </c>
      <c r="AN400" s="294" t="str">
        <f ca="1">_xlfn.CONCAT(X400," aug")</f>
        <v>Ab aug</v>
      </c>
      <c r="AO400" s="294" t="str">
        <f ca="1">_xlfn.CONCAT(Y400," min")</f>
        <v>Bb min</v>
      </c>
      <c r="AP400" s="294" t="str">
        <f ca="1">_xlfn.CONCAT(Z400," maj")</f>
        <v>C maj</v>
      </c>
      <c r="AQ400" s="294" t="str">
        <f ca="1">_xlfn.CONCAT(AA400," maj")</f>
        <v>Db maj</v>
      </c>
      <c r="AR400" s="294" t="str">
        <f ca="1">_xlfn.CONCAT(AB400," dim")</f>
        <v>E dim</v>
      </c>
      <c r="AS400" s="294"/>
      <c r="AT400" s="294" t="str">
        <f t="shared" ca="1" si="760"/>
        <v/>
      </c>
      <c r="AU400" s="294" t="str">
        <f t="shared" ca="1" si="760"/>
        <v/>
      </c>
      <c r="AV400" s="294" t="str">
        <f t="shared" ca="1" si="760"/>
        <v/>
      </c>
      <c r="AW400" s="294" t="str">
        <f t="shared" ca="1" si="760"/>
        <v/>
      </c>
      <c r="AX400" s="294" t="str">
        <f t="shared" ca="1" si="760"/>
        <v/>
      </c>
      <c r="AY400" s="294">
        <f t="shared" si="760"/>
        <v>1</v>
      </c>
      <c r="AZ400" s="294" t="str">
        <f t="shared" ca="1" si="760"/>
        <v/>
      </c>
      <c r="BA400" s="294">
        <f t="shared" ca="1" si="760"/>
        <v>1</v>
      </c>
      <c r="BB400" s="294" t="str">
        <f t="shared" ca="1" si="760"/>
        <v/>
      </c>
      <c r="BC400" s="294" t="str">
        <f t="shared" ca="1" si="760"/>
        <v/>
      </c>
      <c r="BD400" s="294" t="str">
        <f t="shared" ca="1" si="760"/>
        <v/>
      </c>
      <c r="BE400" s="294" t="str">
        <f t="shared" ca="1" si="760"/>
        <v/>
      </c>
      <c r="BF400" s="289">
        <f t="shared" ca="1" si="740"/>
        <v>2</v>
      </c>
      <c r="BG400" s="302">
        <f t="shared" ca="1" si="741"/>
        <v>28.571428571428569</v>
      </c>
      <c r="BH400" s="289" t="str">
        <f t="shared" ca="1" si="742"/>
        <v/>
      </c>
      <c r="BI400" s="289" t="str">
        <f t="shared" ca="1" si="743"/>
        <v/>
      </c>
      <c r="BJ400" s="289" t="str">
        <f t="shared" ca="1" si="744"/>
        <v/>
      </c>
      <c r="BK400" s="289" t="str">
        <f t="shared" ca="1" si="745"/>
        <v/>
      </c>
      <c r="BL400" s="289" t="str">
        <f t="shared" ca="1" si="746"/>
        <v/>
      </c>
      <c r="BM400" s="289" t="str">
        <f t="shared" ca="1" si="747"/>
        <v/>
      </c>
      <c r="BN400" s="289" t="str">
        <f t="shared" ca="1" si="748"/>
        <v/>
      </c>
      <c r="BO400" s="289" t="str">
        <f t="shared" ca="1" si="749"/>
        <v/>
      </c>
      <c r="BP400" s="275"/>
      <c r="BQ400" s="83" t="e">
        <f t="shared" ca="1" si="704"/>
        <v>#N/A</v>
      </c>
      <c r="BR400" s="82" t="e">
        <f t="shared" ca="1" si="705"/>
        <v>#N/A</v>
      </c>
      <c r="BS400" s="83" t="e">
        <f t="shared" ca="1" si="706"/>
        <v>#N/A</v>
      </c>
      <c r="BT400" s="52" t="e">
        <f t="shared" ca="1" si="782"/>
        <v>#N/A</v>
      </c>
      <c r="BV400" s="52" t="e">
        <f t="shared" ca="1" si="783"/>
        <v>#N/A</v>
      </c>
      <c r="BW400" s="84" t="e">
        <f ca="1">VLOOKUP($BK$6,INDIRECT($BT400):$BP$861,2,FALSE)</f>
        <v>#N/A</v>
      </c>
      <c r="BX400" s="79" t="e">
        <f t="shared" ca="1" si="761"/>
        <v>#N/A</v>
      </c>
      <c r="BY400" s="78" t="e">
        <f t="shared" ca="1" si="762"/>
        <v>#N/A</v>
      </c>
      <c r="BZ400" s="78" t="e">
        <f t="shared" ca="1" si="763"/>
        <v>#N/A</v>
      </c>
      <c r="CA400" s="78" t="e">
        <f t="shared" ca="1" si="764"/>
        <v>#N/A</v>
      </c>
      <c r="CB400" s="78" t="e">
        <f t="shared" ca="1" si="765"/>
        <v>#N/A</v>
      </c>
      <c r="CC400" s="78" t="e">
        <f t="shared" ca="1" si="766"/>
        <v>#N/A</v>
      </c>
      <c r="CD400" s="78" t="e">
        <f t="shared" ca="1" si="767"/>
        <v>#N/A</v>
      </c>
      <c r="CE400" s="78" t="e">
        <f t="shared" ca="1" si="768"/>
        <v>#N/A</v>
      </c>
      <c r="CF400" s="78" t="e">
        <f t="shared" ca="1" si="769"/>
        <v>#N/A</v>
      </c>
      <c r="CG400" s="78" t="e">
        <f t="shared" ca="1" si="770"/>
        <v>#N/A</v>
      </c>
      <c r="CH400" s="79" t="e">
        <f t="shared" ca="1" si="771"/>
        <v>#N/A</v>
      </c>
      <c r="CI400" s="79" t="e">
        <f t="shared" ca="1" si="772"/>
        <v>#N/A</v>
      </c>
      <c r="CJ400" s="79" t="e">
        <f t="shared" ca="1" si="773"/>
        <v>#N/A</v>
      </c>
      <c r="CK400" s="79" t="e">
        <f t="shared" ca="1" si="774"/>
        <v>#N/A</v>
      </c>
      <c r="CL400" s="79" t="e">
        <f t="shared" ca="1" si="775"/>
        <v>#N/A</v>
      </c>
      <c r="CM400" s="79" t="e">
        <f t="shared" ca="1" si="776"/>
        <v>#N/A</v>
      </c>
      <c r="CN400" s="79" t="e">
        <f t="shared" ca="1" si="777"/>
        <v>#N/A</v>
      </c>
      <c r="CO400" s="79" t="e">
        <f t="shared" ca="1" si="778"/>
        <v>#N/A</v>
      </c>
      <c r="CP400" s="80" t="e">
        <f t="shared" ca="1" si="779"/>
        <v>#N/A</v>
      </c>
      <c r="CQ400" s="78" t="e">
        <f t="shared" ca="1" si="780"/>
        <v>#N/A</v>
      </c>
      <c r="DA400" s="81" t="e">
        <f t="shared" ca="1" si="695"/>
        <v>#N/A</v>
      </c>
      <c r="DB400" s="82" t="e">
        <f t="shared" ca="1" si="696"/>
        <v>#N/A</v>
      </c>
      <c r="DC400" s="83" t="e">
        <f t="shared" ca="1" si="697"/>
        <v>#N/A</v>
      </c>
      <c r="DD400" s="52" t="e">
        <f t="shared" ca="1" si="693"/>
        <v>#N/A</v>
      </c>
      <c r="DF400" s="52" t="e">
        <f t="shared" ca="1" si="694"/>
        <v>#N/A</v>
      </c>
      <c r="DG400" s="84" t="e">
        <f ca="1">VLOOKUP($BK$6,INDIRECT($BT437):$BP$861,2,FALSE)</f>
        <v>#N/A</v>
      </c>
      <c r="DH400" s="79" t="e">
        <f t="shared" ca="1" si="672"/>
        <v>#N/A</v>
      </c>
      <c r="DI400" s="78" t="e">
        <f t="shared" ca="1" si="673"/>
        <v>#N/A</v>
      </c>
      <c r="DJ400" s="78" t="e">
        <f t="shared" ca="1" si="674"/>
        <v>#N/A</v>
      </c>
      <c r="DK400" s="78" t="e">
        <f t="shared" ca="1" si="675"/>
        <v>#N/A</v>
      </c>
      <c r="DL400" s="78" t="e">
        <f t="shared" ca="1" si="676"/>
        <v>#N/A</v>
      </c>
      <c r="DM400" s="78" t="e">
        <f t="shared" ca="1" si="677"/>
        <v>#N/A</v>
      </c>
      <c r="DN400" s="78" t="e">
        <f t="shared" ca="1" si="678"/>
        <v>#N/A</v>
      </c>
      <c r="DO400" s="78" t="e">
        <f t="shared" ca="1" si="679"/>
        <v>#N/A</v>
      </c>
      <c r="DP400" s="78" t="e">
        <f t="shared" ca="1" si="680"/>
        <v>#N/A</v>
      </c>
      <c r="DQ400" s="78" t="e">
        <f t="shared" ca="1" si="681"/>
        <v>#N/A</v>
      </c>
      <c r="DR400" s="79" t="e">
        <f t="shared" ca="1" si="682"/>
        <v>#N/A</v>
      </c>
      <c r="DS400" s="79" t="e">
        <f t="shared" ca="1" si="683"/>
        <v>#N/A</v>
      </c>
      <c r="DT400" s="79" t="e">
        <f t="shared" ca="1" si="684"/>
        <v>#N/A</v>
      </c>
      <c r="DU400" s="79" t="e">
        <f t="shared" ca="1" si="685"/>
        <v>#N/A</v>
      </c>
      <c r="DV400" s="79" t="e">
        <f t="shared" ca="1" si="686"/>
        <v>#N/A</v>
      </c>
      <c r="DW400" s="79" t="e">
        <f t="shared" ca="1" si="687"/>
        <v>#N/A</v>
      </c>
      <c r="DX400" s="79" t="e">
        <f t="shared" ca="1" si="688"/>
        <v>#N/A</v>
      </c>
      <c r="DY400" s="79" t="e">
        <f t="shared" ca="1" si="689"/>
        <v>#N/A</v>
      </c>
      <c r="DZ400" s="80" t="e">
        <f t="shared" ca="1" si="690"/>
        <v>#N/A</v>
      </c>
      <c r="EA400" s="78" t="e">
        <f t="shared" ca="1" si="691"/>
        <v>#N/A</v>
      </c>
    </row>
    <row r="401" spans="1:131" ht="16.2" thickBot="1" x14ac:dyDescent="0.35">
      <c r="A401" s="289" t="str">
        <f t="shared" ca="1" si="785"/>
        <v/>
      </c>
      <c r="B401" s="315">
        <f t="shared" si="665"/>
        <v>393</v>
      </c>
      <c r="C401" s="316" t="s">
        <v>273</v>
      </c>
      <c r="D401" s="315" t="s">
        <v>3</v>
      </c>
      <c r="E401" s="315">
        <v>7</v>
      </c>
      <c r="F401" s="317">
        <v>1</v>
      </c>
      <c r="G401" s="317">
        <v>3</v>
      </c>
      <c r="H401" s="317">
        <v>1</v>
      </c>
      <c r="I401" s="317">
        <v>2</v>
      </c>
      <c r="J401" s="317">
        <v>1</v>
      </c>
      <c r="K401" s="317">
        <v>3</v>
      </c>
      <c r="L401" s="317">
        <v>1</v>
      </c>
      <c r="M401" s="317"/>
      <c r="N401" s="317">
        <f>SUM($F401:G401)</f>
        <v>4</v>
      </c>
      <c r="O401" s="317">
        <f>SUM($F401:H401)</f>
        <v>5</v>
      </c>
      <c r="P401" s="317">
        <f>SUM($F401:I401)</f>
        <v>7</v>
      </c>
      <c r="Q401" s="317">
        <f>SUM($F401:J401)</f>
        <v>8</v>
      </c>
      <c r="R401" s="317">
        <f>SUM($F401:K401)</f>
        <v>11</v>
      </c>
      <c r="S401" s="317">
        <f>SUM($F401:L401)</f>
        <v>12</v>
      </c>
      <c r="T401" s="317"/>
      <c r="U401" s="316"/>
      <c r="V401" s="315" t="str">
        <f t="shared" si="731"/>
        <v>F</v>
      </c>
      <c r="W401" s="315" t="str">
        <f t="shared" ca="1" si="732"/>
        <v>Gb</v>
      </c>
      <c r="X401" s="315" t="str">
        <f t="shared" ca="1" si="754"/>
        <v>A</v>
      </c>
      <c r="Y401" s="315" t="str">
        <f t="shared" ca="1" si="755"/>
        <v>Bb</v>
      </c>
      <c r="Z401" s="315" t="str">
        <f t="shared" ca="1" si="756"/>
        <v>C</v>
      </c>
      <c r="AA401" s="315" t="str">
        <f t="shared" ca="1" si="757"/>
        <v>Db</v>
      </c>
      <c r="AB401" s="315" t="str">
        <f t="shared" ca="1" si="758"/>
        <v>E</v>
      </c>
      <c r="AC401" s="315"/>
      <c r="AD401" s="316">
        <f t="shared" si="739"/>
        <v>70</v>
      </c>
      <c r="AE401" s="316">
        <f t="shared" ca="1" si="662"/>
        <v>169</v>
      </c>
      <c r="AF401" s="316">
        <f t="shared" ca="1" si="663"/>
        <v>65</v>
      </c>
      <c r="AG401" s="316">
        <f t="shared" ca="1" si="724"/>
        <v>164</v>
      </c>
      <c r="AH401" s="316">
        <f t="shared" ca="1" si="725"/>
        <v>67</v>
      </c>
      <c r="AI401" s="316">
        <f t="shared" ca="1" si="726"/>
        <v>166</v>
      </c>
      <c r="AJ401" s="316">
        <f t="shared" ca="1" si="727"/>
        <v>69</v>
      </c>
      <c r="AK401" s="316"/>
      <c r="AL401" s="294" t="str">
        <f>_xlfn.CONCAT(V401," maj")</f>
        <v>F maj</v>
      </c>
      <c r="AM401" s="294" t="str">
        <f ca="1">_xlfn.CONCAT(W401," maj")</f>
        <v>Gb maj</v>
      </c>
      <c r="AN401" s="294" t="str">
        <f ca="1">_xlfn.CONCAT(X401," min")</f>
        <v>A min</v>
      </c>
      <c r="AO401" s="294" t="str">
        <f ca="1">_xlfn.CONCAT(Y401," min")</f>
        <v>Bb min</v>
      </c>
      <c r="AP401" s="294" t="str">
        <f ca="1">_xlfn.CONCAT(Z401," alt b")</f>
        <v>C alt b</v>
      </c>
      <c r="AQ401" s="294" t="str">
        <f ca="1">_xlfn.CONCAT(AA401," aug")</f>
        <v>Db aug</v>
      </c>
      <c r="AR401" s="301" t="str">
        <f ca="1">_xlfn.CONCAT("*",W401,"7")</f>
        <v>*Gb7</v>
      </c>
      <c r="AS401" s="294"/>
      <c r="AT401" s="294" t="str">
        <f t="shared" ca="1" si="760"/>
        <v/>
      </c>
      <c r="AU401" s="294" t="str">
        <f t="shared" ca="1" si="760"/>
        <v/>
      </c>
      <c r="AV401" s="294" t="str">
        <f t="shared" ca="1" si="760"/>
        <v/>
      </c>
      <c r="AW401" s="294" t="str">
        <f t="shared" ca="1" si="760"/>
        <v/>
      </c>
      <c r="AX401" s="294" t="str">
        <f t="shared" ca="1" si="760"/>
        <v/>
      </c>
      <c r="AY401" s="294">
        <f t="shared" si="760"/>
        <v>1</v>
      </c>
      <c r="AZ401" s="294" t="str">
        <f t="shared" ca="1" si="760"/>
        <v/>
      </c>
      <c r="BA401" s="294" t="str">
        <f t="shared" ca="1" si="760"/>
        <v/>
      </c>
      <c r="BB401" s="294" t="str">
        <f t="shared" ca="1" si="760"/>
        <v/>
      </c>
      <c r="BC401" s="294" t="str">
        <f t="shared" ca="1" si="760"/>
        <v/>
      </c>
      <c r="BD401" s="294" t="str">
        <f t="shared" ca="1" si="760"/>
        <v/>
      </c>
      <c r="BE401" s="294" t="str">
        <f t="shared" ca="1" si="760"/>
        <v/>
      </c>
      <c r="BF401" s="289">
        <f t="shared" ca="1" si="740"/>
        <v>1</v>
      </c>
      <c r="BG401" s="302">
        <f t="shared" ca="1" si="741"/>
        <v>14.285714285714285</v>
      </c>
      <c r="BH401" s="289" t="str">
        <f t="shared" ca="1" si="742"/>
        <v/>
      </c>
      <c r="BI401" s="289" t="str">
        <f t="shared" ca="1" si="743"/>
        <v/>
      </c>
      <c r="BJ401" s="289" t="str">
        <f t="shared" ca="1" si="744"/>
        <v/>
      </c>
      <c r="BK401" s="289" t="str">
        <f t="shared" ca="1" si="745"/>
        <v/>
      </c>
      <c r="BL401" s="289" t="str">
        <f t="shared" ca="1" si="746"/>
        <v/>
      </c>
      <c r="BM401" s="289" t="str">
        <f t="shared" ca="1" si="747"/>
        <v/>
      </c>
      <c r="BN401" s="289" t="str">
        <f t="shared" ca="1" si="748"/>
        <v/>
      </c>
      <c r="BO401" s="289" t="str">
        <f t="shared" ca="1" si="749"/>
        <v/>
      </c>
      <c r="BP401" s="275"/>
      <c r="BQ401" s="83" t="e">
        <f t="shared" ca="1" si="704"/>
        <v>#N/A</v>
      </c>
      <c r="BR401" s="82" t="e">
        <f t="shared" ca="1" si="705"/>
        <v>#N/A</v>
      </c>
      <c r="BS401" s="83" t="e">
        <f t="shared" ca="1" si="706"/>
        <v>#N/A</v>
      </c>
      <c r="BT401" s="52" t="e">
        <f t="shared" ca="1" si="782"/>
        <v>#N/A</v>
      </c>
      <c r="BV401" s="52" t="e">
        <f t="shared" ca="1" si="783"/>
        <v>#N/A</v>
      </c>
      <c r="BW401" s="84" t="e">
        <f ca="1">VLOOKUP($BK$6,INDIRECT($BT401):$BP$861,2,FALSE)</f>
        <v>#N/A</v>
      </c>
      <c r="BX401" s="79" t="e">
        <f t="shared" ca="1" si="761"/>
        <v>#N/A</v>
      </c>
      <c r="BY401" s="78" t="e">
        <f t="shared" ca="1" si="762"/>
        <v>#N/A</v>
      </c>
      <c r="BZ401" s="78" t="e">
        <f t="shared" ca="1" si="763"/>
        <v>#N/A</v>
      </c>
      <c r="CA401" s="78" t="e">
        <f t="shared" ca="1" si="764"/>
        <v>#N/A</v>
      </c>
      <c r="CB401" s="78" t="e">
        <f t="shared" ca="1" si="765"/>
        <v>#N/A</v>
      </c>
      <c r="CC401" s="78" t="e">
        <f t="shared" ca="1" si="766"/>
        <v>#N/A</v>
      </c>
      <c r="CD401" s="78" t="e">
        <f t="shared" ca="1" si="767"/>
        <v>#N/A</v>
      </c>
      <c r="CE401" s="78" t="e">
        <f t="shared" ca="1" si="768"/>
        <v>#N/A</v>
      </c>
      <c r="CF401" s="78" t="e">
        <f t="shared" ca="1" si="769"/>
        <v>#N/A</v>
      </c>
      <c r="CG401" s="78" t="e">
        <f t="shared" ca="1" si="770"/>
        <v>#N/A</v>
      </c>
      <c r="CH401" s="79" t="e">
        <f t="shared" ca="1" si="771"/>
        <v>#N/A</v>
      </c>
      <c r="CI401" s="79" t="e">
        <f t="shared" ca="1" si="772"/>
        <v>#N/A</v>
      </c>
      <c r="CJ401" s="79" t="e">
        <f t="shared" ca="1" si="773"/>
        <v>#N/A</v>
      </c>
      <c r="CK401" s="79" t="e">
        <f t="shared" ca="1" si="774"/>
        <v>#N/A</v>
      </c>
      <c r="CL401" s="79" t="e">
        <f t="shared" ca="1" si="775"/>
        <v>#N/A</v>
      </c>
      <c r="CM401" s="79" t="e">
        <f t="shared" ca="1" si="776"/>
        <v>#N/A</v>
      </c>
      <c r="CN401" s="79" t="e">
        <f t="shared" ca="1" si="777"/>
        <v>#N/A</v>
      </c>
      <c r="CO401" s="79" t="e">
        <f t="shared" ca="1" si="778"/>
        <v>#N/A</v>
      </c>
      <c r="CP401" s="80" t="e">
        <f t="shared" ca="1" si="779"/>
        <v>#N/A</v>
      </c>
      <c r="CQ401" s="78" t="e">
        <f t="shared" ca="1" si="780"/>
        <v>#N/A</v>
      </c>
      <c r="DA401" s="81" t="e">
        <f t="shared" ca="1" si="695"/>
        <v>#N/A</v>
      </c>
      <c r="DB401" s="82" t="e">
        <f t="shared" ca="1" si="696"/>
        <v>#N/A</v>
      </c>
      <c r="DC401" s="83" t="e">
        <f t="shared" ca="1" si="697"/>
        <v>#N/A</v>
      </c>
      <c r="DD401" s="52" t="e">
        <f t="shared" ca="1" si="693"/>
        <v>#N/A</v>
      </c>
      <c r="DF401" s="52" t="e">
        <f t="shared" ca="1" si="694"/>
        <v>#N/A</v>
      </c>
      <c r="DG401" s="84" t="e">
        <f ca="1">VLOOKUP($BK$6,INDIRECT($BT438):$BP$861,2,FALSE)</f>
        <v>#N/A</v>
      </c>
      <c r="DH401" s="79" t="e">
        <f t="shared" ca="1" si="672"/>
        <v>#N/A</v>
      </c>
      <c r="DI401" s="78" t="e">
        <f t="shared" ca="1" si="673"/>
        <v>#N/A</v>
      </c>
      <c r="DJ401" s="78" t="e">
        <f t="shared" ca="1" si="674"/>
        <v>#N/A</v>
      </c>
      <c r="DK401" s="78" t="e">
        <f t="shared" ca="1" si="675"/>
        <v>#N/A</v>
      </c>
      <c r="DL401" s="78" t="e">
        <f t="shared" ca="1" si="676"/>
        <v>#N/A</v>
      </c>
      <c r="DM401" s="78" t="e">
        <f t="shared" ca="1" si="677"/>
        <v>#N/A</v>
      </c>
      <c r="DN401" s="78" t="e">
        <f t="shared" ca="1" si="678"/>
        <v>#N/A</v>
      </c>
      <c r="DO401" s="78" t="e">
        <f t="shared" ca="1" si="679"/>
        <v>#N/A</v>
      </c>
      <c r="DP401" s="78" t="e">
        <f t="shared" ca="1" si="680"/>
        <v>#N/A</v>
      </c>
      <c r="DQ401" s="78" t="e">
        <f t="shared" ca="1" si="681"/>
        <v>#N/A</v>
      </c>
      <c r="DR401" s="79" t="e">
        <f t="shared" ca="1" si="682"/>
        <v>#N/A</v>
      </c>
      <c r="DS401" s="79" t="e">
        <f t="shared" ca="1" si="683"/>
        <v>#N/A</v>
      </c>
      <c r="DT401" s="79" t="e">
        <f t="shared" ca="1" si="684"/>
        <v>#N/A</v>
      </c>
      <c r="DU401" s="79" t="e">
        <f t="shared" ca="1" si="685"/>
        <v>#N/A</v>
      </c>
      <c r="DV401" s="79" t="e">
        <f t="shared" ca="1" si="686"/>
        <v>#N/A</v>
      </c>
      <c r="DW401" s="79" t="e">
        <f t="shared" ca="1" si="687"/>
        <v>#N/A</v>
      </c>
      <c r="DX401" s="79" t="e">
        <f t="shared" ca="1" si="688"/>
        <v>#N/A</v>
      </c>
      <c r="DY401" s="79" t="e">
        <f t="shared" ca="1" si="689"/>
        <v>#N/A</v>
      </c>
      <c r="DZ401" s="80" t="e">
        <f t="shared" ca="1" si="690"/>
        <v>#N/A</v>
      </c>
      <c r="EA401" s="78" t="e">
        <f t="shared" ca="1" si="691"/>
        <v>#N/A</v>
      </c>
    </row>
    <row r="402" spans="1:131" ht="16.2" thickBot="1" x14ac:dyDescent="0.35">
      <c r="A402" s="289" t="str">
        <f t="shared" ca="1" si="785"/>
        <v/>
      </c>
      <c r="B402" s="315">
        <f t="shared" si="665"/>
        <v>394</v>
      </c>
      <c r="C402" s="316" t="s">
        <v>32</v>
      </c>
      <c r="D402" s="315" t="s">
        <v>3</v>
      </c>
      <c r="E402" s="315">
        <v>7</v>
      </c>
      <c r="F402" s="317">
        <v>2</v>
      </c>
      <c r="G402" s="317">
        <v>1</v>
      </c>
      <c r="H402" s="317">
        <v>2</v>
      </c>
      <c r="I402" s="317">
        <v>2</v>
      </c>
      <c r="J402" s="317">
        <v>2</v>
      </c>
      <c r="K402" s="317">
        <v>2</v>
      </c>
      <c r="L402" s="317">
        <v>1</v>
      </c>
      <c r="M402" s="317"/>
      <c r="N402" s="317">
        <f>SUM($F402:G402)</f>
        <v>3</v>
      </c>
      <c r="O402" s="317">
        <f>SUM($F402:H402)</f>
        <v>5</v>
      </c>
      <c r="P402" s="317">
        <f>SUM($F402:I402)</f>
        <v>7</v>
      </c>
      <c r="Q402" s="317">
        <f>SUM($F402:J402)</f>
        <v>9</v>
      </c>
      <c r="R402" s="317">
        <f>SUM($F402:K402)</f>
        <v>11</v>
      </c>
      <c r="S402" s="317">
        <f>SUM($F402:L402)</f>
        <v>12</v>
      </c>
      <c r="T402" s="317"/>
      <c r="U402" s="316"/>
      <c r="V402" s="315" t="str">
        <f t="shared" si="731"/>
        <v>F</v>
      </c>
      <c r="W402" s="315" t="str">
        <f t="shared" ca="1" si="732"/>
        <v>G</v>
      </c>
      <c r="X402" s="315" t="str">
        <f t="shared" ca="1" si="754"/>
        <v>Ab</v>
      </c>
      <c r="Y402" s="315" t="str">
        <f t="shared" ca="1" si="755"/>
        <v>Bb</v>
      </c>
      <c r="Z402" s="315" t="str">
        <f t="shared" ca="1" si="756"/>
        <v>C</v>
      </c>
      <c r="AA402" s="315" t="str">
        <f t="shared" ca="1" si="757"/>
        <v>D</v>
      </c>
      <c r="AB402" s="315" t="str">
        <f t="shared" ca="1" si="758"/>
        <v>E</v>
      </c>
      <c r="AC402" s="315"/>
      <c r="AD402" s="316">
        <f t="shared" si="739"/>
        <v>70</v>
      </c>
      <c r="AE402" s="316">
        <f t="shared" ref="AE402:AE465" ca="1" si="786">IF(LEN(W402)=1,_xlfn.UNICODE(W402),_xlfn.UNICODE(W402)+_xlfn.UNICODE("b"))</f>
        <v>71</v>
      </c>
      <c r="AF402" s="316">
        <f t="shared" ref="AF402:AF465" ca="1" si="787">IF(LEN(X402)=1,_xlfn.UNICODE(X402),_xlfn.UNICODE(X402)+_xlfn.UNICODE("b"))</f>
        <v>163</v>
      </c>
      <c r="AG402" s="316">
        <f t="shared" ca="1" si="724"/>
        <v>164</v>
      </c>
      <c r="AH402" s="316">
        <f t="shared" ca="1" si="725"/>
        <v>67</v>
      </c>
      <c r="AI402" s="316">
        <f t="shared" ca="1" si="726"/>
        <v>68</v>
      </c>
      <c r="AJ402" s="316">
        <f t="shared" ca="1" si="727"/>
        <v>69</v>
      </c>
      <c r="AK402" s="316"/>
      <c r="AL402" s="294" t="str">
        <f>_xlfn.CONCAT(V402," min")</f>
        <v>F min</v>
      </c>
      <c r="AM402" s="294" t="str">
        <f ca="1">_xlfn.CONCAT(W402," min")</f>
        <v>G min</v>
      </c>
      <c r="AN402" s="294" t="str">
        <f ca="1">_xlfn.CONCAT(X402," aug")</f>
        <v>Ab aug</v>
      </c>
      <c r="AO402" s="294" t="str">
        <f ca="1">_xlfn.CONCAT(Y402," maj")</f>
        <v>Bb maj</v>
      </c>
      <c r="AP402" s="294" t="str">
        <f ca="1">_xlfn.CONCAT(Z402," maj")</f>
        <v>C maj</v>
      </c>
      <c r="AQ402" s="294" t="str">
        <f ca="1">_xlfn.CONCAT(AA402," dim")</f>
        <v>D dim</v>
      </c>
      <c r="AR402" s="294" t="str">
        <f ca="1">_xlfn.CONCAT(AB402," dim")</f>
        <v>E dim</v>
      </c>
      <c r="AS402" s="294"/>
      <c r="AT402" s="294" t="str">
        <f t="shared" ca="1" si="760"/>
        <v/>
      </c>
      <c r="AU402" s="294" t="str">
        <f t="shared" ca="1" si="760"/>
        <v/>
      </c>
      <c r="AV402" s="294" t="str">
        <f t="shared" ca="1" si="760"/>
        <v/>
      </c>
      <c r="AW402" s="294" t="str">
        <f t="shared" ca="1" si="760"/>
        <v/>
      </c>
      <c r="AX402" s="294" t="str">
        <f t="shared" ca="1" si="760"/>
        <v/>
      </c>
      <c r="AY402" s="294">
        <f t="shared" si="760"/>
        <v>1</v>
      </c>
      <c r="AZ402" s="294" t="str">
        <f t="shared" ca="1" si="760"/>
        <v/>
      </c>
      <c r="BA402" s="294">
        <f t="shared" ca="1" si="760"/>
        <v>1</v>
      </c>
      <c r="BB402" s="294" t="str">
        <f t="shared" ca="1" si="760"/>
        <v/>
      </c>
      <c r="BC402" s="294" t="str">
        <f t="shared" ca="1" si="760"/>
        <v/>
      </c>
      <c r="BD402" s="294" t="str">
        <f t="shared" ca="1" si="760"/>
        <v/>
      </c>
      <c r="BE402" s="294" t="str">
        <f t="shared" ca="1" si="760"/>
        <v/>
      </c>
      <c r="BF402" s="289">
        <f t="shared" ca="1" si="740"/>
        <v>2</v>
      </c>
      <c r="BG402" s="302">
        <f t="shared" ca="1" si="741"/>
        <v>28.571428571428569</v>
      </c>
      <c r="BH402" s="289" t="str">
        <f t="shared" ca="1" si="742"/>
        <v/>
      </c>
      <c r="BI402" s="289" t="str">
        <f t="shared" ca="1" si="743"/>
        <v/>
      </c>
      <c r="BJ402" s="289" t="str">
        <f t="shared" ca="1" si="744"/>
        <v/>
      </c>
      <c r="BK402" s="289" t="str">
        <f t="shared" ca="1" si="745"/>
        <v/>
      </c>
      <c r="BL402" s="289" t="str">
        <f t="shared" ca="1" si="746"/>
        <v/>
      </c>
      <c r="BM402" s="289" t="str">
        <f t="shared" ca="1" si="747"/>
        <v/>
      </c>
      <c r="BN402" s="289" t="str">
        <f t="shared" ca="1" si="748"/>
        <v/>
      </c>
      <c r="BO402" s="289" t="str">
        <f t="shared" ca="1" si="749"/>
        <v/>
      </c>
      <c r="BP402" s="275"/>
      <c r="BQ402" s="83" t="e">
        <f t="shared" ca="1" si="704"/>
        <v>#N/A</v>
      </c>
      <c r="BR402" s="82" t="e">
        <f t="shared" ca="1" si="705"/>
        <v>#N/A</v>
      </c>
      <c r="BS402" s="83" t="e">
        <f t="shared" ca="1" si="706"/>
        <v>#N/A</v>
      </c>
      <c r="BT402" s="52" t="e">
        <f t="shared" ca="1" si="782"/>
        <v>#N/A</v>
      </c>
      <c r="BV402" s="52" t="e">
        <f t="shared" ca="1" si="783"/>
        <v>#N/A</v>
      </c>
      <c r="BW402" s="84" t="e">
        <f ca="1">VLOOKUP($BK$6,INDIRECT($BT402):$BP$861,2,FALSE)</f>
        <v>#N/A</v>
      </c>
      <c r="BX402" s="79" t="e">
        <f t="shared" ca="1" si="761"/>
        <v>#N/A</v>
      </c>
      <c r="BY402" s="78" t="e">
        <f t="shared" ca="1" si="762"/>
        <v>#N/A</v>
      </c>
      <c r="BZ402" s="78" t="e">
        <f t="shared" ca="1" si="763"/>
        <v>#N/A</v>
      </c>
      <c r="CA402" s="78" t="e">
        <f t="shared" ca="1" si="764"/>
        <v>#N/A</v>
      </c>
      <c r="CB402" s="78" t="e">
        <f t="shared" ca="1" si="765"/>
        <v>#N/A</v>
      </c>
      <c r="CC402" s="78" t="e">
        <f t="shared" ca="1" si="766"/>
        <v>#N/A</v>
      </c>
      <c r="CD402" s="78" t="e">
        <f t="shared" ca="1" si="767"/>
        <v>#N/A</v>
      </c>
      <c r="CE402" s="78" t="e">
        <f t="shared" ca="1" si="768"/>
        <v>#N/A</v>
      </c>
      <c r="CF402" s="78" t="e">
        <f t="shared" ca="1" si="769"/>
        <v>#N/A</v>
      </c>
      <c r="CG402" s="78" t="e">
        <f t="shared" ca="1" si="770"/>
        <v>#N/A</v>
      </c>
      <c r="CH402" s="79" t="e">
        <f t="shared" ca="1" si="771"/>
        <v>#N/A</v>
      </c>
      <c r="CI402" s="79" t="e">
        <f t="shared" ca="1" si="772"/>
        <v>#N/A</v>
      </c>
      <c r="CJ402" s="79" t="e">
        <f t="shared" ca="1" si="773"/>
        <v>#N/A</v>
      </c>
      <c r="CK402" s="79" t="e">
        <f t="shared" ca="1" si="774"/>
        <v>#N/A</v>
      </c>
      <c r="CL402" s="79" t="e">
        <f t="shared" ca="1" si="775"/>
        <v>#N/A</v>
      </c>
      <c r="CM402" s="79" t="e">
        <f t="shared" ca="1" si="776"/>
        <v>#N/A</v>
      </c>
      <c r="CN402" s="79" t="e">
        <f t="shared" ca="1" si="777"/>
        <v>#N/A</v>
      </c>
      <c r="CO402" s="79" t="e">
        <f t="shared" ca="1" si="778"/>
        <v>#N/A</v>
      </c>
      <c r="CP402" s="80" t="e">
        <f t="shared" ca="1" si="779"/>
        <v>#N/A</v>
      </c>
      <c r="CQ402" s="78" t="e">
        <f t="shared" ca="1" si="780"/>
        <v>#N/A</v>
      </c>
      <c r="DA402" s="81" t="e">
        <f t="shared" ca="1" si="695"/>
        <v>#N/A</v>
      </c>
      <c r="DB402" s="82" t="e">
        <f t="shared" ca="1" si="696"/>
        <v>#N/A</v>
      </c>
      <c r="DC402" s="83" t="e">
        <f t="shared" ca="1" si="697"/>
        <v>#N/A</v>
      </c>
      <c r="DD402" s="52" t="e">
        <f t="shared" ca="1" si="693"/>
        <v>#N/A</v>
      </c>
      <c r="DF402" s="52" t="e">
        <f t="shared" ca="1" si="694"/>
        <v>#N/A</v>
      </c>
      <c r="DG402" s="84" t="e">
        <f ca="1">VLOOKUP($BK$6,INDIRECT($BT439):$BP$861,2,FALSE)</f>
        <v>#N/A</v>
      </c>
      <c r="DH402" s="79" t="e">
        <f t="shared" ca="1" si="672"/>
        <v>#N/A</v>
      </c>
      <c r="DI402" s="78" t="e">
        <f t="shared" ca="1" si="673"/>
        <v>#N/A</v>
      </c>
      <c r="DJ402" s="78" t="e">
        <f t="shared" ca="1" si="674"/>
        <v>#N/A</v>
      </c>
      <c r="DK402" s="78" t="e">
        <f t="shared" ca="1" si="675"/>
        <v>#N/A</v>
      </c>
      <c r="DL402" s="78" t="e">
        <f t="shared" ca="1" si="676"/>
        <v>#N/A</v>
      </c>
      <c r="DM402" s="78" t="e">
        <f t="shared" ca="1" si="677"/>
        <v>#N/A</v>
      </c>
      <c r="DN402" s="78" t="e">
        <f t="shared" ca="1" si="678"/>
        <v>#N/A</v>
      </c>
      <c r="DO402" s="78" t="e">
        <f t="shared" ca="1" si="679"/>
        <v>#N/A</v>
      </c>
      <c r="DP402" s="78" t="e">
        <f t="shared" ca="1" si="680"/>
        <v>#N/A</v>
      </c>
      <c r="DQ402" s="78" t="e">
        <f t="shared" ca="1" si="681"/>
        <v>#N/A</v>
      </c>
      <c r="DR402" s="79" t="e">
        <f t="shared" ca="1" si="682"/>
        <v>#N/A</v>
      </c>
      <c r="DS402" s="79" t="e">
        <f t="shared" ca="1" si="683"/>
        <v>#N/A</v>
      </c>
      <c r="DT402" s="79" t="e">
        <f t="shared" ca="1" si="684"/>
        <v>#N/A</v>
      </c>
      <c r="DU402" s="79" t="e">
        <f t="shared" ca="1" si="685"/>
        <v>#N/A</v>
      </c>
      <c r="DV402" s="79" t="e">
        <f t="shared" ca="1" si="686"/>
        <v>#N/A</v>
      </c>
      <c r="DW402" s="79" t="e">
        <f t="shared" ca="1" si="687"/>
        <v>#N/A</v>
      </c>
      <c r="DX402" s="79" t="e">
        <f t="shared" ca="1" si="688"/>
        <v>#N/A</v>
      </c>
      <c r="DY402" s="79" t="e">
        <f t="shared" ca="1" si="689"/>
        <v>#N/A</v>
      </c>
      <c r="DZ402" s="80" t="e">
        <f t="shared" ca="1" si="690"/>
        <v>#N/A</v>
      </c>
      <c r="EA402" s="78" t="e">
        <f t="shared" ca="1" si="691"/>
        <v>#N/A</v>
      </c>
    </row>
    <row r="403" spans="1:131" ht="16.2" thickBot="1" x14ac:dyDescent="0.35">
      <c r="A403" s="289">
        <f t="shared" ca="1" si="785"/>
        <v>6</v>
      </c>
      <c r="B403" s="315">
        <f t="shared" si="665"/>
        <v>395</v>
      </c>
      <c r="C403" s="316" t="s">
        <v>33</v>
      </c>
      <c r="D403" s="315" t="s">
        <v>3</v>
      </c>
      <c r="E403" s="315">
        <v>7</v>
      </c>
      <c r="F403" s="317">
        <v>2</v>
      </c>
      <c r="G403" s="317">
        <v>2</v>
      </c>
      <c r="H403" s="317">
        <v>1</v>
      </c>
      <c r="I403" s="317">
        <v>1</v>
      </c>
      <c r="J403" s="317">
        <v>2</v>
      </c>
      <c r="K403" s="317">
        <v>2</v>
      </c>
      <c r="L403" s="317">
        <v>2</v>
      </c>
      <c r="M403" s="317"/>
      <c r="N403" s="317">
        <f>SUM($F403:G403)</f>
        <v>4</v>
      </c>
      <c r="O403" s="317">
        <f>SUM($F403:H403)</f>
        <v>5</v>
      </c>
      <c r="P403" s="317">
        <f>SUM($F403:I403)</f>
        <v>6</v>
      </c>
      <c r="Q403" s="317">
        <f>SUM($F403:J403)</f>
        <v>8</v>
      </c>
      <c r="R403" s="317">
        <f>SUM($F403:K403)</f>
        <v>10</v>
      </c>
      <c r="S403" s="317">
        <f>SUM($F403:L403)</f>
        <v>12</v>
      </c>
      <c r="T403" s="317"/>
      <c r="U403" s="316"/>
      <c r="V403" s="315" t="str">
        <f t="shared" si="731"/>
        <v>F</v>
      </c>
      <c r="W403" s="315" t="str">
        <f t="shared" ca="1" si="732"/>
        <v>G</v>
      </c>
      <c r="X403" s="315" t="str">
        <f t="shared" ca="1" si="754"/>
        <v>A</v>
      </c>
      <c r="Y403" s="315" t="str">
        <f t="shared" ca="1" si="755"/>
        <v>Bb</v>
      </c>
      <c r="Z403" s="315" t="str">
        <f t="shared" ca="1" si="756"/>
        <v>B</v>
      </c>
      <c r="AA403" s="315" t="str">
        <f t="shared" ca="1" si="757"/>
        <v>Db</v>
      </c>
      <c r="AB403" s="315" t="str">
        <f t="shared" ca="1" si="758"/>
        <v>Eb</v>
      </c>
      <c r="AC403" s="315"/>
      <c r="AD403" s="316">
        <f t="shared" si="739"/>
        <v>70</v>
      </c>
      <c r="AE403" s="316">
        <f t="shared" ca="1" si="786"/>
        <v>71</v>
      </c>
      <c r="AF403" s="316">
        <f t="shared" ca="1" si="787"/>
        <v>65</v>
      </c>
      <c r="AG403" s="316">
        <f t="shared" ca="1" si="724"/>
        <v>164</v>
      </c>
      <c r="AH403" s="316">
        <f t="shared" ca="1" si="725"/>
        <v>66</v>
      </c>
      <c r="AI403" s="316">
        <f t="shared" ca="1" si="726"/>
        <v>166</v>
      </c>
      <c r="AJ403" s="316">
        <f t="shared" ca="1" si="727"/>
        <v>167</v>
      </c>
      <c r="AK403" s="316"/>
      <c r="AL403" s="294" t="str">
        <f>_xlfn.CONCAT(V403," alt b")</f>
        <v>F alt b</v>
      </c>
      <c r="AM403" s="294" t="str">
        <f ca="1">_xlfn.CONCAT(W403," dim")</f>
        <v>G dim</v>
      </c>
      <c r="AN403" s="301" t="str">
        <f ca="1">_xlfn.CONCAT("*",Z403,"7")</f>
        <v>*B7</v>
      </c>
      <c r="AO403" s="294" t="str">
        <f ca="1">_xlfn.CONCAT(Y403," min")</f>
        <v>Bb min</v>
      </c>
      <c r="AP403" s="294" t="str">
        <f ca="1">_xlfn.CONCAT(Z403," aug")</f>
        <v>B aug</v>
      </c>
      <c r="AQ403" s="294" t="str">
        <f ca="1">_xlfn.CONCAT(AA403," aug")</f>
        <v>Db aug</v>
      </c>
      <c r="AR403" s="294" t="str">
        <f ca="1">_xlfn.CONCAT(AB403," maj")</f>
        <v>Eb maj</v>
      </c>
      <c r="AS403" s="294"/>
      <c r="AT403" s="294" t="str">
        <f t="shared" ca="1" si="760"/>
        <v/>
      </c>
      <c r="AU403" s="294" t="str">
        <f t="shared" ca="1" si="760"/>
        <v/>
      </c>
      <c r="AV403" s="294" t="str">
        <f t="shared" ca="1" si="760"/>
        <v/>
      </c>
      <c r="AW403" s="294">
        <f t="shared" ca="1" si="760"/>
        <v>1</v>
      </c>
      <c r="AX403" s="294" t="str">
        <f t="shared" ca="1" si="760"/>
        <v/>
      </c>
      <c r="AY403" s="294">
        <f t="shared" si="760"/>
        <v>1</v>
      </c>
      <c r="AZ403" s="294" t="str">
        <f t="shared" ca="1" si="760"/>
        <v/>
      </c>
      <c r="BA403" s="294">
        <f t="shared" ca="1" si="760"/>
        <v>1</v>
      </c>
      <c r="BB403" s="294" t="str">
        <f t="shared" ca="1" si="760"/>
        <v/>
      </c>
      <c r="BC403" s="294" t="str">
        <f t="shared" ca="1" si="760"/>
        <v/>
      </c>
      <c r="BD403" s="294" t="str">
        <f t="shared" ca="1" si="760"/>
        <v/>
      </c>
      <c r="BE403" s="294" t="str">
        <f t="shared" ca="1" si="760"/>
        <v/>
      </c>
      <c r="BF403" s="289">
        <f t="shared" ca="1" si="740"/>
        <v>3</v>
      </c>
      <c r="BG403" s="302">
        <f t="shared" ca="1" si="741"/>
        <v>42.857142857142854</v>
      </c>
      <c r="BH403" s="289">
        <f t="shared" ca="1" si="742"/>
        <v>6</v>
      </c>
      <c r="BI403" s="289" t="str">
        <f t="shared" ca="1" si="743"/>
        <v/>
      </c>
      <c r="BJ403" s="289" t="str">
        <f t="shared" ca="1" si="744"/>
        <v/>
      </c>
      <c r="BK403" s="289" t="str">
        <f t="shared" ca="1" si="745"/>
        <v/>
      </c>
      <c r="BL403" s="289" t="str">
        <f t="shared" ca="1" si="746"/>
        <v/>
      </c>
      <c r="BM403" s="289" t="str">
        <f t="shared" ca="1" si="747"/>
        <v/>
      </c>
      <c r="BN403" s="289">
        <f t="shared" ca="1" si="748"/>
        <v>1</v>
      </c>
      <c r="BO403" s="289" t="str">
        <f t="shared" ca="1" si="749"/>
        <v/>
      </c>
      <c r="BP403" s="275"/>
      <c r="BQ403" s="83" t="e">
        <f t="shared" ca="1" si="704"/>
        <v>#N/A</v>
      </c>
      <c r="BR403" s="82" t="e">
        <f t="shared" ca="1" si="705"/>
        <v>#N/A</v>
      </c>
      <c r="BS403" s="83" t="e">
        <f t="shared" ca="1" si="706"/>
        <v>#N/A</v>
      </c>
      <c r="BT403" s="52" t="e">
        <f t="shared" ca="1" si="782"/>
        <v>#N/A</v>
      </c>
      <c r="BV403" s="52" t="e">
        <f t="shared" ca="1" si="783"/>
        <v>#N/A</v>
      </c>
      <c r="BW403" s="84" t="e">
        <f ca="1">VLOOKUP($BK$6,INDIRECT($BT403):$BP$861,2,FALSE)</f>
        <v>#N/A</v>
      </c>
      <c r="BX403" s="79" t="e">
        <f t="shared" ca="1" si="761"/>
        <v>#N/A</v>
      </c>
      <c r="BY403" s="78" t="e">
        <f t="shared" ca="1" si="762"/>
        <v>#N/A</v>
      </c>
      <c r="BZ403" s="78" t="e">
        <f t="shared" ca="1" si="763"/>
        <v>#N/A</v>
      </c>
      <c r="CA403" s="78" t="e">
        <f t="shared" ca="1" si="764"/>
        <v>#N/A</v>
      </c>
      <c r="CB403" s="78" t="e">
        <f t="shared" ca="1" si="765"/>
        <v>#N/A</v>
      </c>
      <c r="CC403" s="78" t="e">
        <f t="shared" ca="1" si="766"/>
        <v>#N/A</v>
      </c>
      <c r="CD403" s="78" t="e">
        <f t="shared" ca="1" si="767"/>
        <v>#N/A</v>
      </c>
      <c r="CE403" s="78" t="e">
        <f t="shared" ca="1" si="768"/>
        <v>#N/A</v>
      </c>
      <c r="CF403" s="78" t="e">
        <f t="shared" ca="1" si="769"/>
        <v>#N/A</v>
      </c>
      <c r="CG403" s="78" t="e">
        <f t="shared" ca="1" si="770"/>
        <v>#N/A</v>
      </c>
      <c r="CH403" s="79" t="e">
        <f t="shared" ca="1" si="771"/>
        <v>#N/A</v>
      </c>
      <c r="CI403" s="79" t="e">
        <f t="shared" ca="1" si="772"/>
        <v>#N/A</v>
      </c>
      <c r="CJ403" s="79" t="e">
        <f t="shared" ca="1" si="773"/>
        <v>#N/A</v>
      </c>
      <c r="CK403" s="79" t="e">
        <f t="shared" ca="1" si="774"/>
        <v>#N/A</v>
      </c>
      <c r="CL403" s="79" t="e">
        <f t="shared" ca="1" si="775"/>
        <v>#N/A</v>
      </c>
      <c r="CM403" s="79" t="e">
        <f t="shared" ca="1" si="776"/>
        <v>#N/A</v>
      </c>
      <c r="CN403" s="79" t="e">
        <f t="shared" ca="1" si="777"/>
        <v>#N/A</v>
      </c>
      <c r="CO403" s="79" t="e">
        <f t="shared" ca="1" si="778"/>
        <v>#N/A</v>
      </c>
      <c r="CP403" s="80" t="e">
        <f t="shared" ca="1" si="779"/>
        <v>#N/A</v>
      </c>
      <c r="CQ403" s="78" t="e">
        <f t="shared" ca="1" si="780"/>
        <v>#N/A</v>
      </c>
      <c r="DA403" s="81" t="e">
        <f t="shared" ca="1" si="695"/>
        <v>#N/A</v>
      </c>
      <c r="DB403" s="82" t="e">
        <f t="shared" ca="1" si="696"/>
        <v>#N/A</v>
      </c>
      <c r="DC403" s="83" t="e">
        <f t="shared" ca="1" si="697"/>
        <v>#N/A</v>
      </c>
      <c r="DD403" s="52" t="e">
        <f t="shared" ca="1" si="693"/>
        <v>#N/A</v>
      </c>
      <c r="DF403" s="52" t="e">
        <f t="shared" ca="1" si="694"/>
        <v>#N/A</v>
      </c>
      <c r="DG403" s="84" t="e">
        <f ca="1">VLOOKUP($BK$6,INDIRECT($BT440):$BP$861,2,FALSE)</f>
        <v>#N/A</v>
      </c>
      <c r="DH403" s="79" t="e">
        <f t="shared" ca="1" si="672"/>
        <v>#N/A</v>
      </c>
      <c r="DI403" s="78" t="e">
        <f t="shared" ca="1" si="673"/>
        <v>#N/A</v>
      </c>
      <c r="DJ403" s="78" t="e">
        <f t="shared" ca="1" si="674"/>
        <v>#N/A</v>
      </c>
      <c r="DK403" s="78" t="e">
        <f t="shared" ca="1" si="675"/>
        <v>#N/A</v>
      </c>
      <c r="DL403" s="78" t="e">
        <f t="shared" ca="1" si="676"/>
        <v>#N/A</v>
      </c>
      <c r="DM403" s="78" t="e">
        <f t="shared" ca="1" si="677"/>
        <v>#N/A</v>
      </c>
      <c r="DN403" s="78" t="e">
        <f t="shared" ca="1" si="678"/>
        <v>#N/A</v>
      </c>
      <c r="DO403" s="78" t="e">
        <f t="shared" ca="1" si="679"/>
        <v>#N/A</v>
      </c>
      <c r="DP403" s="78" t="e">
        <f t="shared" ca="1" si="680"/>
        <v>#N/A</v>
      </c>
      <c r="DQ403" s="78" t="e">
        <f t="shared" ca="1" si="681"/>
        <v>#N/A</v>
      </c>
      <c r="DR403" s="79" t="e">
        <f t="shared" ca="1" si="682"/>
        <v>#N/A</v>
      </c>
      <c r="DS403" s="79" t="e">
        <f t="shared" ca="1" si="683"/>
        <v>#N/A</v>
      </c>
      <c r="DT403" s="79" t="e">
        <f t="shared" ca="1" si="684"/>
        <v>#N/A</v>
      </c>
      <c r="DU403" s="79" t="e">
        <f t="shared" ca="1" si="685"/>
        <v>#N/A</v>
      </c>
      <c r="DV403" s="79" t="e">
        <f t="shared" ca="1" si="686"/>
        <v>#N/A</v>
      </c>
      <c r="DW403" s="79" t="e">
        <f t="shared" ca="1" si="687"/>
        <v>#N/A</v>
      </c>
      <c r="DX403" s="79" t="e">
        <f t="shared" ca="1" si="688"/>
        <v>#N/A</v>
      </c>
      <c r="DY403" s="79" t="e">
        <f t="shared" ca="1" si="689"/>
        <v>#N/A</v>
      </c>
      <c r="DZ403" s="80" t="e">
        <f t="shared" ca="1" si="690"/>
        <v>#N/A</v>
      </c>
      <c r="EA403" s="78" t="e">
        <f t="shared" ca="1" si="691"/>
        <v>#N/A</v>
      </c>
    </row>
    <row r="404" spans="1:131" ht="16.2" thickBot="1" x14ac:dyDescent="0.35">
      <c r="A404" s="289" t="str">
        <f t="shared" ca="1" si="785"/>
        <v/>
      </c>
      <c r="B404" s="315">
        <f t="shared" si="665"/>
        <v>396</v>
      </c>
      <c r="C404" s="316" t="s">
        <v>34</v>
      </c>
      <c r="D404" s="315" t="s">
        <v>3</v>
      </c>
      <c r="E404" s="315">
        <v>7</v>
      </c>
      <c r="F404" s="317">
        <v>1</v>
      </c>
      <c r="G404" s="317">
        <v>3</v>
      </c>
      <c r="H404" s="317">
        <v>2</v>
      </c>
      <c r="I404" s="317">
        <v>2</v>
      </c>
      <c r="J404" s="317">
        <v>2</v>
      </c>
      <c r="K404" s="317">
        <v>1</v>
      </c>
      <c r="L404" s="317">
        <v>1</v>
      </c>
      <c r="M404" s="317"/>
      <c r="N404" s="317">
        <f>SUM($F404:G404)</f>
        <v>4</v>
      </c>
      <c r="O404" s="317">
        <f>SUM($F404:H404)</f>
        <v>6</v>
      </c>
      <c r="P404" s="317">
        <f>SUM($F404:I404)</f>
        <v>8</v>
      </c>
      <c r="Q404" s="317">
        <f>SUM($F404:J404)</f>
        <v>10</v>
      </c>
      <c r="R404" s="317">
        <f>SUM($F404:K404)</f>
        <v>11</v>
      </c>
      <c r="S404" s="317">
        <f>SUM($F404:L404)</f>
        <v>12</v>
      </c>
      <c r="T404" s="317"/>
      <c r="U404" s="316"/>
      <c r="V404" s="315" t="str">
        <f t="shared" si="731"/>
        <v>F</v>
      </c>
      <c r="W404" s="315" t="str">
        <f t="shared" ca="1" si="732"/>
        <v>Gb</v>
      </c>
      <c r="X404" s="315" t="str">
        <f t="shared" ca="1" si="754"/>
        <v>A</v>
      </c>
      <c r="Y404" s="315" t="str">
        <f t="shared" ca="1" si="755"/>
        <v>B</v>
      </c>
      <c r="Z404" s="315" t="str">
        <f t="shared" ca="1" si="756"/>
        <v>Db</v>
      </c>
      <c r="AA404" s="315" t="str">
        <f t="shared" ca="1" si="757"/>
        <v>Eb</v>
      </c>
      <c r="AB404" s="315" t="str">
        <f t="shared" ca="1" si="758"/>
        <v>E</v>
      </c>
      <c r="AC404" s="315"/>
      <c r="AD404" s="316">
        <f t="shared" si="739"/>
        <v>70</v>
      </c>
      <c r="AE404" s="316">
        <f t="shared" ca="1" si="786"/>
        <v>169</v>
      </c>
      <c r="AF404" s="316">
        <f t="shared" ca="1" si="787"/>
        <v>65</v>
      </c>
      <c r="AG404" s="316">
        <f t="shared" ca="1" si="724"/>
        <v>66</v>
      </c>
      <c r="AH404" s="316">
        <f t="shared" ca="1" si="725"/>
        <v>166</v>
      </c>
      <c r="AI404" s="316">
        <f t="shared" ca="1" si="726"/>
        <v>167</v>
      </c>
      <c r="AJ404" s="316">
        <f t="shared" ca="1" si="727"/>
        <v>69</v>
      </c>
      <c r="AK404" s="316"/>
      <c r="AL404" s="294" t="str">
        <f>_xlfn.CONCAT(V404," aug")</f>
        <v>F aug</v>
      </c>
      <c r="AM404" s="301" t="str">
        <f ca="1">_xlfn.CONCAT("*",Y404," maj")</f>
        <v>*B maj</v>
      </c>
      <c r="AN404" s="294" t="str">
        <f ca="1">_xlfn.CONCAT(X404," maj")</f>
        <v>A maj</v>
      </c>
      <c r="AO404" s="294" t="str">
        <f ca="1">_xlfn.CONCAT(Y404," alt b")</f>
        <v>B alt b</v>
      </c>
      <c r="AP404" s="294" t="str">
        <f ca="1">_xlfn.CONCAT(Z404," min4")</f>
        <v>Db min4</v>
      </c>
      <c r="AQ404" s="301" t="str">
        <f>_xlfn.CONCAT("*",V404,"7")</f>
        <v>*F7</v>
      </c>
      <c r="AR404" s="294" t="str">
        <f ca="1">_xlfn.CONCAT(AB404," sus2")</f>
        <v>E sus2</v>
      </c>
      <c r="AS404" s="294"/>
      <c r="AT404" s="294" t="str">
        <f t="shared" ca="1" si="760"/>
        <v/>
      </c>
      <c r="AU404" s="294" t="str">
        <f t="shared" ca="1" si="760"/>
        <v/>
      </c>
      <c r="AV404" s="294" t="str">
        <f t="shared" ca="1" si="760"/>
        <v/>
      </c>
      <c r="AW404" s="294">
        <f t="shared" ca="1" si="760"/>
        <v>1</v>
      </c>
      <c r="AX404" s="294" t="str">
        <f t="shared" ca="1" si="760"/>
        <v/>
      </c>
      <c r="AY404" s="294">
        <f t="shared" si="760"/>
        <v>1</v>
      </c>
      <c r="AZ404" s="294" t="str">
        <f t="shared" ca="1" si="760"/>
        <v/>
      </c>
      <c r="BA404" s="294" t="str">
        <f t="shared" ca="1" si="760"/>
        <v/>
      </c>
      <c r="BB404" s="294" t="str">
        <f t="shared" ca="1" si="760"/>
        <v/>
      </c>
      <c r="BC404" s="294" t="str">
        <f t="shared" ca="1" si="760"/>
        <v/>
      </c>
      <c r="BD404" s="294" t="str">
        <f t="shared" ca="1" si="760"/>
        <v/>
      </c>
      <c r="BE404" s="294" t="str">
        <f t="shared" ca="1" si="760"/>
        <v/>
      </c>
      <c r="BF404" s="289">
        <f t="shared" ca="1" si="740"/>
        <v>2</v>
      </c>
      <c r="BG404" s="302">
        <f t="shared" ca="1" si="741"/>
        <v>28.571428571428569</v>
      </c>
      <c r="BH404" s="289" t="str">
        <f t="shared" ca="1" si="742"/>
        <v/>
      </c>
      <c r="BI404" s="289" t="str">
        <f t="shared" ca="1" si="743"/>
        <v/>
      </c>
      <c r="BJ404" s="289" t="str">
        <f t="shared" ca="1" si="744"/>
        <v/>
      </c>
      <c r="BK404" s="289" t="str">
        <f t="shared" ca="1" si="745"/>
        <v/>
      </c>
      <c r="BL404" s="289" t="str">
        <f t="shared" ca="1" si="746"/>
        <v/>
      </c>
      <c r="BM404" s="289" t="str">
        <f t="shared" ca="1" si="747"/>
        <v/>
      </c>
      <c r="BN404" s="289" t="str">
        <f t="shared" ca="1" si="748"/>
        <v/>
      </c>
      <c r="BO404" s="289" t="str">
        <f t="shared" ca="1" si="749"/>
        <v/>
      </c>
      <c r="BP404" s="275"/>
      <c r="BQ404" s="83" t="e">
        <f t="shared" ca="1" si="704"/>
        <v>#N/A</v>
      </c>
      <c r="BR404" s="82" t="e">
        <f t="shared" ca="1" si="705"/>
        <v>#N/A</v>
      </c>
      <c r="BS404" s="83" t="e">
        <f t="shared" ca="1" si="706"/>
        <v>#N/A</v>
      </c>
      <c r="BT404" s="52" t="e">
        <f t="shared" ca="1" si="782"/>
        <v>#N/A</v>
      </c>
      <c r="BV404" s="52" t="e">
        <f t="shared" ca="1" si="783"/>
        <v>#N/A</v>
      </c>
      <c r="BW404" s="84" t="e">
        <f ca="1">VLOOKUP($BK$6,INDIRECT($BT404):$BP$861,2,FALSE)</f>
        <v>#N/A</v>
      </c>
      <c r="BX404" s="79" t="e">
        <f t="shared" ca="1" si="761"/>
        <v>#N/A</v>
      </c>
      <c r="BY404" s="78" t="e">
        <f t="shared" ca="1" si="762"/>
        <v>#N/A</v>
      </c>
      <c r="BZ404" s="78" t="e">
        <f t="shared" ca="1" si="763"/>
        <v>#N/A</v>
      </c>
      <c r="CA404" s="78" t="e">
        <f t="shared" ca="1" si="764"/>
        <v>#N/A</v>
      </c>
      <c r="CB404" s="78" t="e">
        <f t="shared" ca="1" si="765"/>
        <v>#N/A</v>
      </c>
      <c r="CC404" s="78" t="e">
        <f t="shared" ca="1" si="766"/>
        <v>#N/A</v>
      </c>
      <c r="CD404" s="78" t="e">
        <f t="shared" ca="1" si="767"/>
        <v>#N/A</v>
      </c>
      <c r="CE404" s="78" t="e">
        <f t="shared" ca="1" si="768"/>
        <v>#N/A</v>
      </c>
      <c r="CF404" s="78" t="e">
        <f t="shared" ca="1" si="769"/>
        <v>#N/A</v>
      </c>
      <c r="CG404" s="78" t="e">
        <f t="shared" ca="1" si="770"/>
        <v>#N/A</v>
      </c>
      <c r="CH404" s="79" t="e">
        <f t="shared" ca="1" si="771"/>
        <v>#N/A</v>
      </c>
      <c r="CI404" s="79" t="e">
        <f t="shared" ca="1" si="772"/>
        <v>#N/A</v>
      </c>
      <c r="CJ404" s="79" t="e">
        <f t="shared" ca="1" si="773"/>
        <v>#N/A</v>
      </c>
      <c r="CK404" s="79" t="e">
        <f t="shared" ca="1" si="774"/>
        <v>#N/A</v>
      </c>
      <c r="CL404" s="79" t="e">
        <f t="shared" ca="1" si="775"/>
        <v>#N/A</v>
      </c>
      <c r="CM404" s="79" t="e">
        <f t="shared" ca="1" si="776"/>
        <v>#N/A</v>
      </c>
      <c r="CN404" s="79" t="e">
        <f t="shared" ca="1" si="777"/>
        <v>#N/A</v>
      </c>
      <c r="CO404" s="79" t="e">
        <f t="shared" ca="1" si="778"/>
        <v>#N/A</v>
      </c>
      <c r="CP404" s="80" t="e">
        <f t="shared" ca="1" si="779"/>
        <v>#N/A</v>
      </c>
      <c r="CQ404" s="78" t="e">
        <f t="shared" ca="1" si="780"/>
        <v>#N/A</v>
      </c>
      <c r="DA404" s="81" t="e">
        <f t="shared" ca="1" si="695"/>
        <v>#N/A</v>
      </c>
      <c r="DB404" s="82" t="e">
        <f t="shared" ca="1" si="696"/>
        <v>#N/A</v>
      </c>
      <c r="DC404" s="83" t="e">
        <f t="shared" ca="1" si="697"/>
        <v>#N/A</v>
      </c>
      <c r="DD404" s="52" t="e">
        <f t="shared" ca="1" si="693"/>
        <v>#N/A</v>
      </c>
      <c r="DF404" s="52" t="e">
        <f t="shared" ca="1" si="694"/>
        <v>#N/A</v>
      </c>
      <c r="DG404" s="84" t="e">
        <f ca="1">VLOOKUP($BK$6,INDIRECT($BT441):$BP$861,2,FALSE)</f>
        <v>#N/A</v>
      </c>
      <c r="DH404" s="79" t="e">
        <f t="shared" ca="1" si="672"/>
        <v>#N/A</v>
      </c>
      <c r="DI404" s="78" t="e">
        <f t="shared" ca="1" si="673"/>
        <v>#N/A</v>
      </c>
      <c r="DJ404" s="78" t="e">
        <f t="shared" ca="1" si="674"/>
        <v>#N/A</v>
      </c>
      <c r="DK404" s="78" t="e">
        <f t="shared" ca="1" si="675"/>
        <v>#N/A</v>
      </c>
      <c r="DL404" s="78" t="e">
        <f t="shared" ca="1" si="676"/>
        <v>#N/A</v>
      </c>
      <c r="DM404" s="78" t="e">
        <f t="shared" ca="1" si="677"/>
        <v>#N/A</v>
      </c>
      <c r="DN404" s="78" t="e">
        <f t="shared" ca="1" si="678"/>
        <v>#N/A</v>
      </c>
      <c r="DO404" s="78" t="e">
        <f t="shared" ca="1" si="679"/>
        <v>#N/A</v>
      </c>
      <c r="DP404" s="78" t="e">
        <f t="shared" ca="1" si="680"/>
        <v>#N/A</v>
      </c>
      <c r="DQ404" s="78" t="e">
        <f t="shared" ca="1" si="681"/>
        <v>#N/A</v>
      </c>
      <c r="DR404" s="79" t="e">
        <f t="shared" ca="1" si="682"/>
        <v>#N/A</v>
      </c>
      <c r="DS404" s="79" t="e">
        <f t="shared" ca="1" si="683"/>
        <v>#N/A</v>
      </c>
      <c r="DT404" s="79" t="e">
        <f t="shared" ca="1" si="684"/>
        <v>#N/A</v>
      </c>
      <c r="DU404" s="79" t="e">
        <f t="shared" ca="1" si="685"/>
        <v>#N/A</v>
      </c>
      <c r="DV404" s="79" t="e">
        <f t="shared" ca="1" si="686"/>
        <v>#N/A</v>
      </c>
      <c r="DW404" s="79" t="e">
        <f t="shared" ca="1" si="687"/>
        <v>#N/A</v>
      </c>
      <c r="DX404" s="79" t="e">
        <f t="shared" ca="1" si="688"/>
        <v>#N/A</v>
      </c>
      <c r="DY404" s="79" t="e">
        <f t="shared" ca="1" si="689"/>
        <v>#N/A</v>
      </c>
      <c r="DZ404" s="80" t="e">
        <f t="shared" ca="1" si="690"/>
        <v>#N/A</v>
      </c>
      <c r="EA404" s="78" t="e">
        <f t="shared" ca="1" si="691"/>
        <v>#N/A</v>
      </c>
    </row>
    <row r="405" spans="1:131" ht="16.2" thickBot="1" x14ac:dyDescent="0.35">
      <c r="A405" s="289" t="str">
        <f t="shared" ca="1" si="785"/>
        <v/>
      </c>
      <c r="B405" s="315">
        <f t="shared" ref="B405:B468" si="788">B404+1</f>
        <v>397</v>
      </c>
      <c r="C405" s="316" t="s">
        <v>35</v>
      </c>
      <c r="D405" s="315" t="s">
        <v>3</v>
      </c>
      <c r="E405" s="315">
        <v>7</v>
      </c>
      <c r="F405" s="317">
        <v>3</v>
      </c>
      <c r="G405" s="317">
        <v>1</v>
      </c>
      <c r="H405" s="317">
        <v>2</v>
      </c>
      <c r="I405" s="317">
        <v>1</v>
      </c>
      <c r="J405" s="317">
        <v>2</v>
      </c>
      <c r="K405" s="317">
        <v>1</v>
      </c>
      <c r="L405" s="317">
        <v>2</v>
      </c>
      <c r="M405" s="317"/>
      <c r="N405" s="317">
        <f>SUM($F405:G405)</f>
        <v>4</v>
      </c>
      <c r="O405" s="317">
        <f>SUM($F405:H405)</f>
        <v>6</v>
      </c>
      <c r="P405" s="317">
        <f>SUM($F405:I405)</f>
        <v>7</v>
      </c>
      <c r="Q405" s="317">
        <f>SUM($F405:J405)</f>
        <v>9</v>
      </c>
      <c r="R405" s="317">
        <f>SUM($F405:K405)</f>
        <v>10</v>
      </c>
      <c r="S405" s="317">
        <f>SUM($F405:L405)</f>
        <v>12</v>
      </c>
      <c r="T405" s="317"/>
      <c r="U405" s="316"/>
      <c r="V405" s="315" t="str">
        <f t="shared" si="731"/>
        <v>F</v>
      </c>
      <c r="W405" s="315" t="str">
        <f t="shared" ca="1" si="732"/>
        <v>Ab</v>
      </c>
      <c r="X405" s="315" t="str">
        <f t="shared" ca="1" si="754"/>
        <v>A</v>
      </c>
      <c r="Y405" s="315" t="str">
        <f t="shared" ca="1" si="755"/>
        <v>B</v>
      </c>
      <c r="Z405" s="315" t="str">
        <f t="shared" ca="1" si="756"/>
        <v>C</v>
      </c>
      <c r="AA405" s="315" t="str">
        <f t="shared" ca="1" si="757"/>
        <v>D</v>
      </c>
      <c r="AB405" s="315" t="str">
        <f t="shared" ca="1" si="758"/>
        <v>Eb</v>
      </c>
      <c r="AC405" s="315"/>
      <c r="AD405" s="316">
        <f t="shared" si="739"/>
        <v>70</v>
      </c>
      <c r="AE405" s="316">
        <f t="shared" ca="1" si="786"/>
        <v>163</v>
      </c>
      <c r="AF405" s="316">
        <f t="shared" ca="1" si="787"/>
        <v>65</v>
      </c>
      <c r="AG405" s="316">
        <f t="shared" ca="1" si="724"/>
        <v>66</v>
      </c>
      <c r="AH405" s="316">
        <f t="shared" ca="1" si="725"/>
        <v>67</v>
      </c>
      <c r="AI405" s="316">
        <f t="shared" ca="1" si="726"/>
        <v>68</v>
      </c>
      <c r="AJ405" s="316">
        <f t="shared" ca="1" si="727"/>
        <v>167</v>
      </c>
      <c r="AK405" s="316"/>
      <c r="AL405" s="294" t="str">
        <f>_xlfn.CONCAT(V405," maj")</f>
        <v>F maj</v>
      </c>
      <c r="AM405" s="294" t="str">
        <f ca="1">_xlfn.CONCAT(W405," dim")</f>
        <v>Ab dim</v>
      </c>
      <c r="AN405" s="294" t="str">
        <f ca="1">_xlfn.CONCAT(X405," dim")</f>
        <v>A dim</v>
      </c>
      <c r="AO405" s="294" t="str">
        <f ca="1">_xlfn.CONCAT(Y405," dim")</f>
        <v>B dim</v>
      </c>
      <c r="AP405" s="301" t="str">
        <f ca="1">_xlfn.CONCAT("*",W405," maj")</f>
        <v>*Ab maj</v>
      </c>
      <c r="AQ405" s="294" t="str">
        <f ca="1">_xlfn.CONCAT(AA405," min")</f>
        <v>D min</v>
      </c>
      <c r="AR405" s="301" t="str">
        <f ca="1">_xlfn.CONCAT("*",W405," min")</f>
        <v>*Ab min</v>
      </c>
      <c r="AS405" s="294"/>
      <c r="AT405" s="294" t="str">
        <f t="shared" ca="1" si="760"/>
        <v/>
      </c>
      <c r="AU405" s="294" t="str">
        <f t="shared" ca="1" si="760"/>
        <v/>
      </c>
      <c r="AV405" s="294" t="str">
        <f t="shared" ca="1" si="760"/>
        <v/>
      </c>
      <c r="AW405" s="294">
        <f t="shared" ca="1" si="760"/>
        <v>1</v>
      </c>
      <c r="AX405" s="294" t="str">
        <f t="shared" ca="1" si="760"/>
        <v/>
      </c>
      <c r="AY405" s="294">
        <f t="shared" si="760"/>
        <v>1</v>
      </c>
      <c r="AZ405" s="294" t="str">
        <f t="shared" ca="1" si="760"/>
        <v/>
      </c>
      <c r="BA405" s="294" t="str">
        <f t="shared" ca="1" si="760"/>
        <v/>
      </c>
      <c r="BB405" s="294" t="str">
        <f t="shared" ca="1" si="760"/>
        <v/>
      </c>
      <c r="BC405" s="294" t="str">
        <f t="shared" ca="1" si="760"/>
        <v/>
      </c>
      <c r="BD405" s="294" t="str">
        <f t="shared" ca="1" si="760"/>
        <v/>
      </c>
      <c r="BE405" s="294" t="str">
        <f t="shared" ca="1" si="760"/>
        <v/>
      </c>
      <c r="BF405" s="289">
        <f t="shared" ca="1" si="740"/>
        <v>2</v>
      </c>
      <c r="BG405" s="302">
        <f t="shared" ca="1" si="741"/>
        <v>28.571428571428569</v>
      </c>
      <c r="BH405" s="289" t="str">
        <f t="shared" ca="1" si="742"/>
        <v/>
      </c>
      <c r="BI405" s="289" t="str">
        <f t="shared" ca="1" si="743"/>
        <v/>
      </c>
      <c r="BJ405" s="289" t="str">
        <f t="shared" ca="1" si="744"/>
        <v/>
      </c>
      <c r="BK405" s="289" t="str">
        <f t="shared" ca="1" si="745"/>
        <v/>
      </c>
      <c r="BL405" s="289" t="str">
        <f t="shared" ca="1" si="746"/>
        <v/>
      </c>
      <c r="BM405" s="289" t="str">
        <f t="shared" ca="1" si="747"/>
        <v/>
      </c>
      <c r="BN405" s="289" t="str">
        <f t="shared" ca="1" si="748"/>
        <v/>
      </c>
      <c r="BO405" s="289" t="str">
        <f t="shared" ca="1" si="749"/>
        <v/>
      </c>
      <c r="BP405" s="275"/>
      <c r="BQ405" s="83" t="e">
        <f t="shared" ca="1" si="704"/>
        <v>#N/A</v>
      </c>
      <c r="BR405" s="82" t="e">
        <f t="shared" ca="1" si="705"/>
        <v>#N/A</v>
      </c>
      <c r="BS405" s="83" t="e">
        <f t="shared" ca="1" si="706"/>
        <v>#N/A</v>
      </c>
      <c r="BT405" s="52" t="e">
        <f t="shared" ca="1" si="782"/>
        <v>#N/A</v>
      </c>
      <c r="BV405" s="52" t="e">
        <f t="shared" ca="1" si="783"/>
        <v>#N/A</v>
      </c>
      <c r="BW405" s="84" t="e">
        <f ca="1">VLOOKUP($BK$6,INDIRECT($BT405):$BP$861,2,FALSE)</f>
        <v>#N/A</v>
      </c>
      <c r="BX405" s="79" t="e">
        <f t="shared" ca="1" si="761"/>
        <v>#N/A</v>
      </c>
      <c r="BY405" s="78" t="e">
        <f t="shared" ca="1" si="762"/>
        <v>#N/A</v>
      </c>
      <c r="BZ405" s="78" t="e">
        <f t="shared" ca="1" si="763"/>
        <v>#N/A</v>
      </c>
      <c r="CA405" s="78" t="e">
        <f t="shared" ca="1" si="764"/>
        <v>#N/A</v>
      </c>
      <c r="CB405" s="78" t="e">
        <f t="shared" ca="1" si="765"/>
        <v>#N/A</v>
      </c>
      <c r="CC405" s="78" t="e">
        <f t="shared" ca="1" si="766"/>
        <v>#N/A</v>
      </c>
      <c r="CD405" s="78" t="e">
        <f t="shared" ca="1" si="767"/>
        <v>#N/A</v>
      </c>
      <c r="CE405" s="78" t="e">
        <f t="shared" ca="1" si="768"/>
        <v>#N/A</v>
      </c>
      <c r="CF405" s="78" t="e">
        <f t="shared" ca="1" si="769"/>
        <v>#N/A</v>
      </c>
      <c r="CG405" s="78" t="e">
        <f t="shared" ca="1" si="770"/>
        <v>#N/A</v>
      </c>
      <c r="CH405" s="79" t="e">
        <f t="shared" ca="1" si="771"/>
        <v>#N/A</v>
      </c>
      <c r="CI405" s="79" t="e">
        <f t="shared" ca="1" si="772"/>
        <v>#N/A</v>
      </c>
      <c r="CJ405" s="79" t="e">
        <f t="shared" ca="1" si="773"/>
        <v>#N/A</v>
      </c>
      <c r="CK405" s="79" t="e">
        <f t="shared" ca="1" si="774"/>
        <v>#N/A</v>
      </c>
      <c r="CL405" s="79" t="e">
        <f t="shared" ca="1" si="775"/>
        <v>#N/A</v>
      </c>
      <c r="CM405" s="79" t="e">
        <f t="shared" ca="1" si="776"/>
        <v>#N/A</v>
      </c>
      <c r="CN405" s="79" t="e">
        <f t="shared" ca="1" si="777"/>
        <v>#N/A</v>
      </c>
      <c r="CO405" s="79" t="e">
        <f t="shared" ca="1" si="778"/>
        <v>#N/A</v>
      </c>
      <c r="CP405" s="80" t="e">
        <f t="shared" ca="1" si="779"/>
        <v>#N/A</v>
      </c>
      <c r="CQ405" s="78" t="e">
        <f t="shared" ca="1" si="780"/>
        <v>#N/A</v>
      </c>
      <c r="DA405" s="81" t="e">
        <f t="shared" ca="1" si="695"/>
        <v>#N/A</v>
      </c>
      <c r="DB405" s="82" t="e">
        <f t="shared" ca="1" si="696"/>
        <v>#N/A</v>
      </c>
      <c r="DC405" s="83" t="e">
        <f t="shared" ca="1" si="697"/>
        <v>#N/A</v>
      </c>
      <c r="DD405" s="52" t="e">
        <f t="shared" ca="1" si="693"/>
        <v>#N/A</v>
      </c>
      <c r="DF405" s="52" t="e">
        <f t="shared" ca="1" si="694"/>
        <v>#N/A</v>
      </c>
      <c r="DG405" s="84" t="e">
        <f ca="1">VLOOKUP($BK$6,INDIRECT($BT442):$BP$861,2,FALSE)</f>
        <v>#N/A</v>
      </c>
      <c r="DH405" s="79" t="e">
        <f t="shared" ca="1" si="672"/>
        <v>#N/A</v>
      </c>
      <c r="DI405" s="78" t="e">
        <f t="shared" ca="1" si="673"/>
        <v>#N/A</v>
      </c>
      <c r="DJ405" s="78" t="e">
        <f t="shared" ca="1" si="674"/>
        <v>#N/A</v>
      </c>
      <c r="DK405" s="78" t="e">
        <f t="shared" ca="1" si="675"/>
        <v>#N/A</v>
      </c>
      <c r="DL405" s="78" t="e">
        <f t="shared" ca="1" si="676"/>
        <v>#N/A</v>
      </c>
      <c r="DM405" s="78" t="e">
        <f t="shared" ca="1" si="677"/>
        <v>#N/A</v>
      </c>
      <c r="DN405" s="78" t="e">
        <f t="shared" ca="1" si="678"/>
        <v>#N/A</v>
      </c>
      <c r="DO405" s="78" t="e">
        <f t="shared" ca="1" si="679"/>
        <v>#N/A</v>
      </c>
      <c r="DP405" s="78" t="e">
        <f t="shared" ca="1" si="680"/>
        <v>#N/A</v>
      </c>
      <c r="DQ405" s="78" t="e">
        <f t="shared" ca="1" si="681"/>
        <v>#N/A</v>
      </c>
      <c r="DR405" s="79" t="e">
        <f t="shared" ca="1" si="682"/>
        <v>#N/A</v>
      </c>
      <c r="DS405" s="79" t="e">
        <f t="shared" ca="1" si="683"/>
        <v>#N/A</v>
      </c>
      <c r="DT405" s="79" t="e">
        <f t="shared" ca="1" si="684"/>
        <v>#N/A</v>
      </c>
      <c r="DU405" s="79" t="e">
        <f t="shared" ca="1" si="685"/>
        <v>#N/A</v>
      </c>
      <c r="DV405" s="79" t="e">
        <f t="shared" ca="1" si="686"/>
        <v>#N/A</v>
      </c>
      <c r="DW405" s="79" t="e">
        <f t="shared" ca="1" si="687"/>
        <v>#N/A</v>
      </c>
      <c r="DX405" s="79" t="e">
        <f t="shared" ca="1" si="688"/>
        <v>#N/A</v>
      </c>
      <c r="DY405" s="79" t="e">
        <f t="shared" ca="1" si="689"/>
        <v>#N/A</v>
      </c>
      <c r="DZ405" s="80" t="e">
        <f t="shared" ca="1" si="690"/>
        <v>#N/A</v>
      </c>
      <c r="EA405" s="78" t="e">
        <f t="shared" ca="1" si="691"/>
        <v>#N/A</v>
      </c>
    </row>
    <row r="406" spans="1:131" ht="16.2" thickBot="1" x14ac:dyDescent="0.35">
      <c r="A406" s="289" t="str">
        <f t="shared" ca="1" si="785"/>
        <v/>
      </c>
      <c r="B406" s="315">
        <f t="shared" si="788"/>
        <v>398</v>
      </c>
      <c r="C406" s="316" t="s">
        <v>282</v>
      </c>
      <c r="D406" s="315" t="s">
        <v>3</v>
      </c>
      <c r="E406" s="315">
        <v>7</v>
      </c>
      <c r="F406" s="317">
        <v>2</v>
      </c>
      <c r="G406" s="317">
        <v>1</v>
      </c>
      <c r="H406" s="317">
        <v>3</v>
      </c>
      <c r="I406" s="317">
        <v>1</v>
      </c>
      <c r="J406" s="317">
        <v>1</v>
      </c>
      <c r="K406" s="317">
        <v>3</v>
      </c>
      <c r="L406" s="317">
        <v>1</v>
      </c>
      <c r="M406" s="317"/>
      <c r="N406" s="317">
        <f>SUM($F406:G406)</f>
        <v>3</v>
      </c>
      <c r="O406" s="317">
        <f>SUM($F406:H406)</f>
        <v>6</v>
      </c>
      <c r="P406" s="317">
        <f>SUM($F406:I406)</f>
        <v>7</v>
      </c>
      <c r="Q406" s="317">
        <f>SUM($F406:J406)</f>
        <v>8</v>
      </c>
      <c r="R406" s="317">
        <f>SUM($F406:K406)</f>
        <v>11</v>
      </c>
      <c r="S406" s="317">
        <f>SUM($F406:L406)</f>
        <v>12</v>
      </c>
      <c r="T406" s="317"/>
      <c r="U406" s="316"/>
      <c r="V406" s="315" t="str">
        <f t="shared" si="731"/>
        <v>F</v>
      </c>
      <c r="W406" s="315" t="str">
        <f t="shared" ca="1" si="732"/>
        <v>G</v>
      </c>
      <c r="X406" s="315" t="str">
        <f t="shared" ca="1" si="754"/>
        <v>Ab</v>
      </c>
      <c r="Y406" s="315" t="str">
        <f t="shared" ca="1" si="755"/>
        <v>B</v>
      </c>
      <c r="Z406" s="315" t="str">
        <f t="shared" ca="1" si="756"/>
        <v>C</v>
      </c>
      <c r="AA406" s="315" t="str">
        <f t="shared" ca="1" si="757"/>
        <v>Db</v>
      </c>
      <c r="AB406" s="315" t="str">
        <f t="shared" ca="1" si="758"/>
        <v>E</v>
      </c>
      <c r="AC406" s="315"/>
      <c r="AD406" s="316">
        <f t="shared" si="739"/>
        <v>70</v>
      </c>
      <c r="AE406" s="316">
        <f t="shared" ca="1" si="786"/>
        <v>71</v>
      </c>
      <c r="AF406" s="316">
        <f t="shared" ca="1" si="787"/>
        <v>163</v>
      </c>
      <c r="AG406" s="316">
        <f t="shared" ca="1" si="724"/>
        <v>66</v>
      </c>
      <c r="AH406" s="316">
        <f t="shared" ca="1" si="725"/>
        <v>67</v>
      </c>
      <c r="AI406" s="316">
        <f t="shared" ca="1" si="726"/>
        <v>166</v>
      </c>
      <c r="AJ406" s="316">
        <f t="shared" ca="1" si="727"/>
        <v>69</v>
      </c>
      <c r="AK406" s="316"/>
      <c r="AL406" s="294" t="str">
        <f>_xlfn.CONCAT(V406," min")</f>
        <v>F min</v>
      </c>
      <c r="AM406" s="294" t="str">
        <f ca="1">_xlfn.CONCAT(W406," alt b")</f>
        <v>G alt b</v>
      </c>
      <c r="AN406" s="294" t="str">
        <f ca="1">_xlfn.CONCAT(X406," aug")</f>
        <v>Ab aug</v>
      </c>
      <c r="AO406" s="301" t="str">
        <f ca="1">_xlfn.CONCAT("*",AA406,"7")</f>
        <v>*Db7</v>
      </c>
      <c r="AP406" s="294" t="str">
        <f ca="1">_xlfn.CONCAT(Z406," maj")</f>
        <v>C maj</v>
      </c>
      <c r="AQ406" s="294" t="str">
        <f ca="1">_xlfn.CONCAT(AA406," maj")</f>
        <v>Db maj</v>
      </c>
      <c r="AR406" s="294" t="str">
        <f ca="1">_xlfn.CONCAT(AB406," maj")</f>
        <v>E maj</v>
      </c>
      <c r="AS406" s="294"/>
      <c r="AT406" s="294" t="str">
        <f t="shared" ca="1" si="760"/>
        <v/>
      </c>
      <c r="AU406" s="294" t="str">
        <f t="shared" ca="1" si="760"/>
        <v/>
      </c>
      <c r="AV406" s="294" t="str">
        <f t="shared" ca="1" si="760"/>
        <v/>
      </c>
      <c r="AW406" s="294" t="str">
        <f t="shared" ca="1" si="760"/>
        <v/>
      </c>
      <c r="AX406" s="294" t="str">
        <f t="shared" ca="1" si="760"/>
        <v/>
      </c>
      <c r="AY406" s="294">
        <f t="shared" si="760"/>
        <v>1</v>
      </c>
      <c r="AZ406" s="294" t="str">
        <f t="shared" ca="1" si="760"/>
        <v/>
      </c>
      <c r="BA406" s="294">
        <f t="shared" ca="1" si="760"/>
        <v>1</v>
      </c>
      <c r="BB406" s="294" t="str">
        <f t="shared" ca="1" si="760"/>
        <v/>
      </c>
      <c r="BC406" s="294" t="str">
        <f t="shared" ca="1" si="760"/>
        <v/>
      </c>
      <c r="BD406" s="294" t="str">
        <f t="shared" ca="1" si="760"/>
        <v/>
      </c>
      <c r="BE406" s="294" t="str">
        <f t="shared" ca="1" si="760"/>
        <v/>
      </c>
      <c r="BF406" s="289">
        <f t="shared" ca="1" si="740"/>
        <v>2</v>
      </c>
      <c r="BG406" s="302">
        <f t="shared" ca="1" si="741"/>
        <v>28.571428571428569</v>
      </c>
      <c r="BH406" s="289" t="str">
        <f t="shared" ca="1" si="742"/>
        <v/>
      </c>
      <c r="BI406" s="289" t="str">
        <f t="shared" ca="1" si="743"/>
        <v/>
      </c>
      <c r="BJ406" s="289" t="str">
        <f t="shared" ca="1" si="744"/>
        <v/>
      </c>
      <c r="BK406" s="289" t="str">
        <f t="shared" ca="1" si="745"/>
        <v/>
      </c>
      <c r="BL406" s="289" t="str">
        <f t="shared" ca="1" si="746"/>
        <v/>
      </c>
      <c r="BM406" s="289" t="str">
        <f t="shared" ca="1" si="747"/>
        <v/>
      </c>
      <c r="BN406" s="289" t="str">
        <f t="shared" ca="1" si="748"/>
        <v/>
      </c>
      <c r="BO406" s="289" t="str">
        <f t="shared" ca="1" si="749"/>
        <v/>
      </c>
      <c r="BP406" s="275"/>
      <c r="BQ406" s="83" t="e">
        <f t="shared" ca="1" si="704"/>
        <v>#N/A</v>
      </c>
      <c r="BR406" s="82" t="e">
        <f t="shared" ca="1" si="705"/>
        <v>#N/A</v>
      </c>
      <c r="BS406" s="83" t="e">
        <f t="shared" ca="1" si="706"/>
        <v>#N/A</v>
      </c>
      <c r="BT406" s="52" t="e">
        <f t="shared" ca="1" si="782"/>
        <v>#N/A</v>
      </c>
      <c r="BV406" s="52" t="e">
        <f t="shared" ca="1" si="783"/>
        <v>#N/A</v>
      </c>
      <c r="BW406" s="84" t="e">
        <f ca="1">VLOOKUP($BK$6,INDIRECT($BT406):$BP$861,2,FALSE)</f>
        <v>#N/A</v>
      </c>
      <c r="BX406" s="79" t="e">
        <f t="shared" ca="1" si="761"/>
        <v>#N/A</v>
      </c>
      <c r="BY406" s="78" t="e">
        <f t="shared" ca="1" si="762"/>
        <v>#N/A</v>
      </c>
      <c r="BZ406" s="78" t="e">
        <f t="shared" ca="1" si="763"/>
        <v>#N/A</v>
      </c>
      <c r="CA406" s="78" t="e">
        <f t="shared" ca="1" si="764"/>
        <v>#N/A</v>
      </c>
      <c r="CB406" s="78" t="e">
        <f t="shared" ca="1" si="765"/>
        <v>#N/A</v>
      </c>
      <c r="CC406" s="78" t="e">
        <f t="shared" ca="1" si="766"/>
        <v>#N/A</v>
      </c>
      <c r="CD406" s="78" t="e">
        <f t="shared" ca="1" si="767"/>
        <v>#N/A</v>
      </c>
      <c r="CE406" s="78" t="e">
        <f t="shared" ca="1" si="768"/>
        <v>#N/A</v>
      </c>
      <c r="CF406" s="78" t="e">
        <f t="shared" ca="1" si="769"/>
        <v>#N/A</v>
      </c>
      <c r="CG406" s="78" t="e">
        <f t="shared" ca="1" si="770"/>
        <v>#N/A</v>
      </c>
      <c r="CH406" s="79" t="e">
        <f t="shared" ca="1" si="771"/>
        <v>#N/A</v>
      </c>
      <c r="CI406" s="79" t="e">
        <f t="shared" ca="1" si="772"/>
        <v>#N/A</v>
      </c>
      <c r="CJ406" s="79" t="e">
        <f t="shared" ca="1" si="773"/>
        <v>#N/A</v>
      </c>
      <c r="CK406" s="79" t="e">
        <f t="shared" ca="1" si="774"/>
        <v>#N/A</v>
      </c>
      <c r="CL406" s="79" t="e">
        <f t="shared" ca="1" si="775"/>
        <v>#N/A</v>
      </c>
      <c r="CM406" s="79" t="e">
        <f t="shared" ca="1" si="776"/>
        <v>#N/A</v>
      </c>
      <c r="CN406" s="79" t="e">
        <f t="shared" ca="1" si="777"/>
        <v>#N/A</v>
      </c>
      <c r="CO406" s="79" t="e">
        <f t="shared" ca="1" si="778"/>
        <v>#N/A</v>
      </c>
      <c r="CP406" s="80" t="e">
        <f t="shared" ca="1" si="779"/>
        <v>#N/A</v>
      </c>
      <c r="CQ406" s="78" t="e">
        <f t="shared" ca="1" si="780"/>
        <v>#N/A</v>
      </c>
      <c r="DA406" s="81" t="e">
        <f t="shared" ca="1" si="695"/>
        <v>#N/A</v>
      </c>
      <c r="DB406" s="82" t="e">
        <f t="shared" ca="1" si="696"/>
        <v>#N/A</v>
      </c>
      <c r="DC406" s="83" t="e">
        <f t="shared" ca="1" si="697"/>
        <v>#N/A</v>
      </c>
      <c r="DD406" s="52" t="e">
        <f t="shared" ca="1" si="693"/>
        <v>#N/A</v>
      </c>
      <c r="DF406" s="52" t="e">
        <f t="shared" ca="1" si="694"/>
        <v>#N/A</v>
      </c>
      <c r="DG406" s="84" t="e">
        <f ca="1">VLOOKUP($BK$6,INDIRECT($BT443):$BP$861,2,FALSE)</f>
        <v>#N/A</v>
      </c>
      <c r="DH406" s="79" t="e">
        <f t="shared" ca="1" si="672"/>
        <v>#N/A</v>
      </c>
      <c r="DI406" s="78" t="e">
        <f t="shared" ca="1" si="673"/>
        <v>#N/A</v>
      </c>
      <c r="DJ406" s="78" t="e">
        <f t="shared" ca="1" si="674"/>
        <v>#N/A</v>
      </c>
      <c r="DK406" s="78" t="e">
        <f t="shared" ca="1" si="675"/>
        <v>#N/A</v>
      </c>
      <c r="DL406" s="78" t="e">
        <f t="shared" ca="1" si="676"/>
        <v>#N/A</v>
      </c>
      <c r="DM406" s="78" t="e">
        <f t="shared" ca="1" si="677"/>
        <v>#N/A</v>
      </c>
      <c r="DN406" s="78" t="e">
        <f t="shared" ca="1" si="678"/>
        <v>#N/A</v>
      </c>
      <c r="DO406" s="78" t="e">
        <f t="shared" ca="1" si="679"/>
        <v>#N/A</v>
      </c>
      <c r="DP406" s="78" t="e">
        <f t="shared" ca="1" si="680"/>
        <v>#N/A</v>
      </c>
      <c r="DQ406" s="78" t="e">
        <f t="shared" ca="1" si="681"/>
        <v>#N/A</v>
      </c>
      <c r="DR406" s="79" t="e">
        <f t="shared" ca="1" si="682"/>
        <v>#N/A</v>
      </c>
      <c r="DS406" s="79" t="e">
        <f t="shared" ca="1" si="683"/>
        <v>#N/A</v>
      </c>
      <c r="DT406" s="79" t="e">
        <f t="shared" ca="1" si="684"/>
        <v>#N/A</v>
      </c>
      <c r="DU406" s="79" t="e">
        <f t="shared" ca="1" si="685"/>
        <v>#N/A</v>
      </c>
      <c r="DV406" s="79" t="e">
        <f t="shared" ca="1" si="686"/>
        <v>#N/A</v>
      </c>
      <c r="DW406" s="79" t="e">
        <f t="shared" ca="1" si="687"/>
        <v>#N/A</v>
      </c>
      <c r="DX406" s="79" t="e">
        <f t="shared" ca="1" si="688"/>
        <v>#N/A</v>
      </c>
      <c r="DY406" s="79" t="e">
        <f t="shared" ca="1" si="689"/>
        <v>#N/A</v>
      </c>
      <c r="DZ406" s="80" t="e">
        <f t="shared" ca="1" si="690"/>
        <v>#N/A</v>
      </c>
      <c r="EA406" s="78" t="e">
        <f t="shared" ca="1" si="691"/>
        <v>#N/A</v>
      </c>
    </row>
    <row r="407" spans="1:131" ht="16.2" thickBot="1" x14ac:dyDescent="0.35">
      <c r="A407" s="289" t="str">
        <f t="shared" ca="1" si="785"/>
        <v/>
      </c>
      <c r="B407" s="315">
        <f t="shared" si="788"/>
        <v>399</v>
      </c>
      <c r="C407" s="316" t="s">
        <v>36</v>
      </c>
      <c r="D407" s="315" t="s">
        <v>3</v>
      </c>
      <c r="E407" s="315">
        <v>7</v>
      </c>
      <c r="F407" s="317">
        <v>1</v>
      </c>
      <c r="G407" s="317">
        <v>2</v>
      </c>
      <c r="H407" s="317">
        <v>2</v>
      </c>
      <c r="I407" s="317">
        <v>2</v>
      </c>
      <c r="J407" s="317">
        <v>1</v>
      </c>
      <c r="K407" s="317">
        <v>3</v>
      </c>
      <c r="L407" s="317">
        <v>1</v>
      </c>
      <c r="M407" s="317"/>
      <c r="N407" s="317">
        <f>SUM($F407:G407)</f>
        <v>3</v>
      </c>
      <c r="O407" s="317">
        <f>SUM($F407:H407)</f>
        <v>5</v>
      </c>
      <c r="P407" s="317">
        <f>SUM($F407:I407)</f>
        <v>7</v>
      </c>
      <c r="Q407" s="317">
        <f>SUM($F407:J407)</f>
        <v>8</v>
      </c>
      <c r="R407" s="317">
        <f>SUM($F407:K407)</f>
        <v>11</v>
      </c>
      <c r="S407" s="317">
        <f>SUM($F407:L407)</f>
        <v>12</v>
      </c>
      <c r="T407" s="317"/>
      <c r="U407" s="316"/>
      <c r="V407" s="315" t="str">
        <f t="shared" si="731"/>
        <v>F</v>
      </c>
      <c r="W407" s="315" t="str">
        <f t="shared" ca="1" si="732"/>
        <v>Gb</v>
      </c>
      <c r="X407" s="315" t="str">
        <f t="shared" ca="1" si="754"/>
        <v>Ab</v>
      </c>
      <c r="Y407" s="315" t="str">
        <f t="shared" ca="1" si="755"/>
        <v>Bb</v>
      </c>
      <c r="Z407" s="315" t="str">
        <f t="shared" ca="1" si="756"/>
        <v>C</v>
      </c>
      <c r="AA407" s="315" t="str">
        <f t="shared" ca="1" si="757"/>
        <v>Db</v>
      </c>
      <c r="AB407" s="315" t="str">
        <f t="shared" ca="1" si="758"/>
        <v>E</v>
      </c>
      <c r="AC407" s="315"/>
      <c r="AD407" s="316">
        <f t="shared" si="739"/>
        <v>70</v>
      </c>
      <c r="AE407" s="316">
        <f t="shared" ca="1" si="786"/>
        <v>169</v>
      </c>
      <c r="AF407" s="316">
        <f t="shared" ca="1" si="787"/>
        <v>163</v>
      </c>
      <c r="AG407" s="316">
        <f t="shared" ca="1" si="724"/>
        <v>164</v>
      </c>
      <c r="AH407" s="316">
        <f t="shared" ca="1" si="725"/>
        <v>67</v>
      </c>
      <c r="AI407" s="316">
        <f t="shared" ca="1" si="726"/>
        <v>166</v>
      </c>
      <c r="AJ407" s="316">
        <f t="shared" ca="1" si="727"/>
        <v>69</v>
      </c>
      <c r="AK407" s="316"/>
      <c r="AL407" s="294" t="str">
        <f>_xlfn.CONCAT(V407," min")</f>
        <v>F min</v>
      </c>
      <c r="AM407" s="294" t="str">
        <f ca="1">_xlfn.CONCAT(W407," maj")</f>
        <v>Gb maj</v>
      </c>
      <c r="AN407" s="294" t="str">
        <f ca="1">_xlfn.CONCAT(X407," aug")</f>
        <v>Ab aug</v>
      </c>
      <c r="AO407" s="294" t="str">
        <f ca="1">_xlfn.CONCAT(Y407," min")</f>
        <v>Bb min</v>
      </c>
      <c r="AP407" s="294" t="str">
        <f ca="1">_xlfn.CONCAT(Z407," alt b")</f>
        <v>C alt b</v>
      </c>
      <c r="AQ407" s="294" t="str">
        <f ca="1">_xlfn.CONCAT(AA407," maj")</f>
        <v>Db maj</v>
      </c>
      <c r="AR407" s="301" t="str">
        <f ca="1">_xlfn.CONCAT("*",W407,"7")</f>
        <v>*Gb7</v>
      </c>
      <c r="AS407" s="294"/>
      <c r="AT407" s="294" t="str">
        <f t="shared" ca="1" si="760"/>
        <v/>
      </c>
      <c r="AU407" s="294" t="str">
        <f t="shared" ca="1" si="760"/>
        <v/>
      </c>
      <c r="AV407" s="294" t="str">
        <f t="shared" ca="1" si="760"/>
        <v/>
      </c>
      <c r="AW407" s="294" t="str">
        <f t="shared" ca="1" si="760"/>
        <v/>
      </c>
      <c r="AX407" s="294" t="str">
        <f t="shared" ca="1" si="760"/>
        <v/>
      </c>
      <c r="AY407" s="294">
        <f t="shared" si="760"/>
        <v>1</v>
      </c>
      <c r="AZ407" s="294" t="str">
        <f t="shared" ca="1" si="760"/>
        <v/>
      </c>
      <c r="BA407" s="294" t="str">
        <f t="shared" ca="1" si="760"/>
        <v/>
      </c>
      <c r="BB407" s="294" t="str">
        <f t="shared" ca="1" si="760"/>
        <v/>
      </c>
      <c r="BC407" s="294" t="str">
        <f t="shared" ca="1" si="760"/>
        <v/>
      </c>
      <c r="BD407" s="294" t="str">
        <f t="shared" ca="1" si="760"/>
        <v/>
      </c>
      <c r="BE407" s="294" t="str">
        <f t="shared" ca="1" si="760"/>
        <v/>
      </c>
      <c r="BF407" s="289">
        <f t="shared" ca="1" si="740"/>
        <v>1</v>
      </c>
      <c r="BG407" s="302">
        <f t="shared" ca="1" si="741"/>
        <v>14.285714285714285</v>
      </c>
      <c r="BH407" s="289" t="str">
        <f t="shared" ca="1" si="742"/>
        <v/>
      </c>
      <c r="BI407" s="289" t="str">
        <f t="shared" ca="1" si="743"/>
        <v/>
      </c>
      <c r="BJ407" s="289" t="str">
        <f t="shared" ca="1" si="744"/>
        <v/>
      </c>
      <c r="BK407" s="289" t="str">
        <f t="shared" ca="1" si="745"/>
        <v/>
      </c>
      <c r="BL407" s="289" t="str">
        <f t="shared" ca="1" si="746"/>
        <v/>
      </c>
      <c r="BM407" s="289" t="str">
        <f t="shared" ca="1" si="747"/>
        <v/>
      </c>
      <c r="BN407" s="289" t="str">
        <f t="shared" ca="1" si="748"/>
        <v/>
      </c>
      <c r="BO407" s="289" t="str">
        <f t="shared" ca="1" si="749"/>
        <v/>
      </c>
      <c r="BP407" s="275"/>
      <c r="BQ407" s="83" t="e">
        <f t="shared" ca="1" si="704"/>
        <v>#N/A</v>
      </c>
      <c r="BR407" s="82" t="e">
        <f t="shared" ca="1" si="705"/>
        <v>#N/A</v>
      </c>
      <c r="BS407" s="83" t="e">
        <f t="shared" ca="1" si="706"/>
        <v>#N/A</v>
      </c>
      <c r="BT407" s="52" t="e">
        <f t="shared" ca="1" si="782"/>
        <v>#N/A</v>
      </c>
      <c r="BV407" s="52" t="e">
        <f t="shared" ca="1" si="783"/>
        <v>#N/A</v>
      </c>
      <c r="BW407" s="84" t="e">
        <f ca="1">VLOOKUP($BK$6,INDIRECT($BT407):$BP$861,2,FALSE)</f>
        <v>#N/A</v>
      </c>
      <c r="BX407" s="79" t="e">
        <f t="shared" ca="1" si="761"/>
        <v>#N/A</v>
      </c>
      <c r="BY407" s="78" t="e">
        <f t="shared" ca="1" si="762"/>
        <v>#N/A</v>
      </c>
      <c r="BZ407" s="78" t="e">
        <f t="shared" ca="1" si="763"/>
        <v>#N/A</v>
      </c>
      <c r="CA407" s="78" t="e">
        <f t="shared" ca="1" si="764"/>
        <v>#N/A</v>
      </c>
      <c r="CB407" s="78" t="e">
        <f t="shared" ca="1" si="765"/>
        <v>#N/A</v>
      </c>
      <c r="CC407" s="78" t="e">
        <f t="shared" ca="1" si="766"/>
        <v>#N/A</v>
      </c>
      <c r="CD407" s="78" t="e">
        <f t="shared" ca="1" si="767"/>
        <v>#N/A</v>
      </c>
      <c r="CE407" s="78" t="e">
        <f t="shared" ca="1" si="768"/>
        <v>#N/A</v>
      </c>
      <c r="CF407" s="78" t="e">
        <f t="shared" ca="1" si="769"/>
        <v>#N/A</v>
      </c>
      <c r="CG407" s="78" t="e">
        <f t="shared" ca="1" si="770"/>
        <v>#N/A</v>
      </c>
      <c r="CH407" s="79" t="e">
        <f t="shared" ca="1" si="771"/>
        <v>#N/A</v>
      </c>
      <c r="CI407" s="79" t="e">
        <f t="shared" ca="1" si="772"/>
        <v>#N/A</v>
      </c>
      <c r="CJ407" s="79" t="e">
        <f t="shared" ca="1" si="773"/>
        <v>#N/A</v>
      </c>
      <c r="CK407" s="79" t="e">
        <f t="shared" ca="1" si="774"/>
        <v>#N/A</v>
      </c>
      <c r="CL407" s="79" t="e">
        <f t="shared" ca="1" si="775"/>
        <v>#N/A</v>
      </c>
      <c r="CM407" s="79" t="e">
        <f t="shared" ca="1" si="776"/>
        <v>#N/A</v>
      </c>
      <c r="CN407" s="79" t="e">
        <f t="shared" ca="1" si="777"/>
        <v>#N/A</v>
      </c>
      <c r="CO407" s="79" t="e">
        <f t="shared" ca="1" si="778"/>
        <v>#N/A</v>
      </c>
      <c r="CP407" s="80" t="e">
        <f t="shared" ca="1" si="779"/>
        <v>#N/A</v>
      </c>
      <c r="CQ407" s="78" t="e">
        <f t="shared" ca="1" si="780"/>
        <v>#N/A</v>
      </c>
      <c r="DA407" s="81" t="e">
        <f t="shared" ca="1" si="695"/>
        <v>#N/A</v>
      </c>
      <c r="DB407" s="82" t="e">
        <f t="shared" ca="1" si="696"/>
        <v>#N/A</v>
      </c>
      <c r="DC407" s="83" t="e">
        <f t="shared" ca="1" si="697"/>
        <v>#N/A</v>
      </c>
      <c r="DD407" s="52" t="e">
        <f t="shared" ca="1" si="693"/>
        <v>#N/A</v>
      </c>
      <c r="DF407" s="52" t="e">
        <f t="shared" ca="1" si="694"/>
        <v>#N/A</v>
      </c>
      <c r="DG407" s="84" t="e">
        <f ca="1">VLOOKUP($BK$6,INDIRECT($BT444):$BP$861,2,FALSE)</f>
        <v>#N/A</v>
      </c>
      <c r="DH407" s="79" t="e">
        <f t="shared" ca="1" si="672"/>
        <v>#N/A</v>
      </c>
      <c r="DI407" s="78" t="e">
        <f t="shared" ca="1" si="673"/>
        <v>#N/A</v>
      </c>
      <c r="DJ407" s="78" t="e">
        <f t="shared" ca="1" si="674"/>
        <v>#N/A</v>
      </c>
      <c r="DK407" s="78" t="e">
        <f t="shared" ca="1" si="675"/>
        <v>#N/A</v>
      </c>
      <c r="DL407" s="78" t="e">
        <f t="shared" ca="1" si="676"/>
        <v>#N/A</v>
      </c>
      <c r="DM407" s="78" t="e">
        <f t="shared" ca="1" si="677"/>
        <v>#N/A</v>
      </c>
      <c r="DN407" s="78" t="e">
        <f t="shared" ca="1" si="678"/>
        <v>#N/A</v>
      </c>
      <c r="DO407" s="78" t="e">
        <f t="shared" ca="1" si="679"/>
        <v>#N/A</v>
      </c>
      <c r="DP407" s="78" t="e">
        <f t="shared" ca="1" si="680"/>
        <v>#N/A</v>
      </c>
      <c r="DQ407" s="78" t="e">
        <f t="shared" ca="1" si="681"/>
        <v>#N/A</v>
      </c>
      <c r="DR407" s="79" t="e">
        <f t="shared" ca="1" si="682"/>
        <v>#N/A</v>
      </c>
      <c r="DS407" s="79" t="e">
        <f t="shared" ca="1" si="683"/>
        <v>#N/A</v>
      </c>
      <c r="DT407" s="79" t="e">
        <f t="shared" ca="1" si="684"/>
        <v>#N/A</v>
      </c>
      <c r="DU407" s="79" t="e">
        <f t="shared" ca="1" si="685"/>
        <v>#N/A</v>
      </c>
      <c r="DV407" s="79" t="e">
        <f t="shared" ca="1" si="686"/>
        <v>#N/A</v>
      </c>
      <c r="DW407" s="79" t="e">
        <f t="shared" ca="1" si="687"/>
        <v>#N/A</v>
      </c>
      <c r="DX407" s="79" t="e">
        <f t="shared" ca="1" si="688"/>
        <v>#N/A</v>
      </c>
      <c r="DY407" s="79" t="e">
        <f t="shared" ca="1" si="689"/>
        <v>#N/A</v>
      </c>
      <c r="DZ407" s="80" t="e">
        <f t="shared" ca="1" si="690"/>
        <v>#N/A</v>
      </c>
      <c r="EA407" s="78" t="e">
        <f t="shared" ca="1" si="691"/>
        <v>#N/A</v>
      </c>
    </row>
    <row r="408" spans="1:131" ht="16.2" thickBot="1" x14ac:dyDescent="0.35">
      <c r="A408" s="289" t="str">
        <f t="shared" ca="1" si="785"/>
        <v/>
      </c>
      <c r="B408" s="315">
        <f t="shared" si="788"/>
        <v>400</v>
      </c>
      <c r="C408" s="316" t="s">
        <v>37</v>
      </c>
      <c r="D408" s="315" t="s">
        <v>3</v>
      </c>
      <c r="E408" s="315">
        <v>7</v>
      </c>
      <c r="F408" s="317">
        <v>1</v>
      </c>
      <c r="G408" s="317">
        <v>2</v>
      </c>
      <c r="H408" s="317">
        <v>2</v>
      </c>
      <c r="I408" s="317">
        <v>2</v>
      </c>
      <c r="J408" s="317">
        <v>2</v>
      </c>
      <c r="K408" s="317">
        <v>2</v>
      </c>
      <c r="L408" s="317">
        <v>1</v>
      </c>
      <c r="M408" s="317"/>
      <c r="N408" s="317">
        <f>SUM($F408:G408)</f>
        <v>3</v>
      </c>
      <c r="O408" s="317">
        <f>SUM($F408:H408)</f>
        <v>5</v>
      </c>
      <c r="P408" s="317">
        <f>SUM($F408:I408)</f>
        <v>7</v>
      </c>
      <c r="Q408" s="317">
        <f>SUM($F408:J408)</f>
        <v>9</v>
      </c>
      <c r="R408" s="317">
        <f>SUM($F408:K408)</f>
        <v>11</v>
      </c>
      <c r="S408" s="317">
        <f>SUM($F408:L408)</f>
        <v>12</v>
      </c>
      <c r="T408" s="317"/>
      <c r="U408" s="316"/>
      <c r="V408" s="315" t="str">
        <f t="shared" si="731"/>
        <v>F</v>
      </c>
      <c r="W408" s="315" t="str">
        <f t="shared" ca="1" si="732"/>
        <v>Gb</v>
      </c>
      <c r="X408" s="315" t="str">
        <f t="shared" ca="1" si="754"/>
        <v>Ab</v>
      </c>
      <c r="Y408" s="315" t="str">
        <f t="shared" ca="1" si="755"/>
        <v>Bb</v>
      </c>
      <c r="Z408" s="315" t="str">
        <f t="shared" ca="1" si="756"/>
        <v>C</v>
      </c>
      <c r="AA408" s="315" t="str">
        <f t="shared" ca="1" si="757"/>
        <v>D</v>
      </c>
      <c r="AB408" s="315" t="str">
        <f t="shared" ca="1" si="758"/>
        <v>E</v>
      </c>
      <c r="AC408" s="315"/>
      <c r="AD408" s="316">
        <f t="shared" si="739"/>
        <v>70</v>
      </c>
      <c r="AE408" s="316">
        <f t="shared" ca="1" si="786"/>
        <v>169</v>
      </c>
      <c r="AF408" s="316">
        <f t="shared" ca="1" si="787"/>
        <v>163</v>
      </c>
      <c r="AG408" s="316">
        <f t="shared" ca="1" si="724"/>
        <v>164</v>
      </c>
      <c r="AH408" s="316">
        <f t="shared" ca="1" si="725"/>
        <v>67</v>
      </c>
      <c r="AI408" s="316">
        <f t="shared" ca="1" si="726"/>
        <v>68</v>
      </c>
      <c r="AJ408" s="316">
        <f t="shared" ca="1" si="727"/>
        <v>69</v>
      </c>
      <c r="AK408" s="316"/>
      <c r="AL408" s="294" t="str">
        <f>_xlfn.CONCAT(V408," min")</f>
        <v>F min</v>
      </c>
      <c r="AM408" s="294" t="str">
        <f ca="1">_xlfn.CONCAT(W408," aug")</f>
        <v>Gb aug</v>
      </c>
      <c r="AN408" s="294" t="str">
        <f ca="1">_xlfn.CONCAT(X408," aug")</f>
        <v>Ab aug</v>
      </c>
      <c r="AO408" s="294" t="str">
        <f ca="1">_xlfn.CONCAT(Y408," maj")</f>
        <v>Bb maj</v>
      </c>
      <c r="AP408" s="294" t="str">
        <f ca="1">_xlfn.CONCAT(Z408," alt b")</f>
        <v>C alt b</v>
      </c>
      <c r="AQ408" s="294" t="str">
        <f ca="1">_xlfn.CONCAT(AA408," dim")</f>
        <v>D dim</v>
      </c>
      <c r="AR408" s="301" t="str">
        <f ca="1">_xlfn.CONCAT("*",W408,"7")</f>
        <v>*Gb7</v>
      </c>
      <c r="AS408" s="294"/>
      <c r="AT408" s="294" t="str">
        <f t="shared" ca="1" si="760"/>
        <v/>
      </c>
      <c r="AU408" s="294" t="str">
        <f t="shared" ca="1" si="760"/>
        <v/>
      </c>
      <c r="AV408" s="294" t="str">
        <f t="shared" ca="1" si="760"/>
        <v/>
      </c>
      <c r="AW408" s="294" t="str">
        <f t="shared" ca="1" si="760"/>
        <v/>
      </c>
      <c r="AX408" s="294" t="str">
        <f t="shared" ca="1" si="760"/>
        <v/>
      </c>
      <c r="AY408" s="294">
        <f t="shared" si="760"/>
        <v>1</v>
      </c>
      <c r="AZ408" s="294" t="str">
        <f t="shared" ca="1" si="760"/>
        <v/>
      </c>
      <c r="BA408" s="294" t="str">
        <f t="shared" ca="1" si="760"/>
        <v/>
      </c>
      <c r="BB408" s="294" t="str">
        <f t="shared" ca="1" si="760"/>
        <v/>
      </c>
      <c r="BC408" s="294" t="str">
        <f t="shared" ca="1" si="760"/>
        <v/>
      </c>
      <c r="BD408" s="294" t="str">
        <f t="shared" ca="1" si="760"/>
        <v/>
      </c>
      <c r="BE408" s="294" t="str">
        <f t="shared" ca="1" si="760"/>
        <v/>
      </c>
      <c r="BF408" s="289">
        <f t="shared" ca="1" si="740"/>
        <v>1</v>
      </c>
      <c r="BG408" s="302">
        <f t="shared" ca="1" si="741"/>
        <v>14.285714285714285</v>
      </c>
      <c r="BH408" s="289" t="str">
        <f t="shared" ca="1" si="742"/>
        <v/>
      </c>
      <c r="BI408" s="289" t="str">
        <f t="shared" ca="1" si="743"/>
        <v/>
      </c>
      <c r="BJ408" s="289" t="str">
        <f t="shared" ca="1" si="744"/>
        <v/>
      </c>
      <c r="BK408" s="289" t="str">
        <f t="shared" ca="1" si="745"/>
        <v/>
      </c>
      <c r="BL408" s="289" t="str">
        <f t="shared" ca="1" si="746"/>
        <v/>
      </c>
      <c r="BM408" s="289" t="str">
        <f t="shared" ca="1" si="747"/>
        <v/>
      </c>
      <c r="BN408" s="289" t="str">
        <f t="shared" ca="1" si="748"/>
        <v/>
      </c>
      <c r="BO408" s="289" t="str">
        <f t="shared" ca="1" si="749"/>
        <v/>
      </c>
      <c r="BP408" s="275"/>
      <c r="BQ408" s="83" t="e">
        <f t="shared" ca="1" si="704"/>
        <v>#N/A</v>
      </c>
      <c r="BR408" s="82" t="e">
        <f t="shared" ca="1" si="705"/>
        <v>#N/A</v>
      </c>
      <c r="BS408" s="83" t="e">
        <f t="shared" ca="1" si="706"/>
        <v>#N/A</v>
      </c>
      <c r="BT408" s="52" t="e">
        <f t="shared" ca="1" si="782"/>
        <v>#N/A</v>
      </c>
      <c r="BV408" s="52" t="e">
        <f t="shared" ca="1" si="783"/>
        <v>#N/A</v>
      </c>
      <c r="BW408" s="84" t="e">
        <f ca="1">VLOOKUP($BK$6,INDIRECT($BT408):$BP$861,2,FALSE)</f>
        <v>#N/A</v>
      </c>
      <c r="BX408" s="79" t="e">
        <f t="shared" ca="1" si="761"/>
        <v>#N/A</v>
      </c>
      <c r="BY408" s="78" t="e">
        <f t="shared" ca="1" si="762"/>
        <v>#N/A</v>
      </c>
      <c r="BZ408" s="78" t="e">
        <f t="shared" ca="1" si="763"/>
        <v>#N/A</v>
      </c>
      <c r="CA408" s="78" t="e">
        <f t="shared" ca="1" si="764"/>
        <v>#N/A</v>
      </c>
      <c r="CB408" s="78" t="e">
        <f t="shared" ca="1" si="765"/>
        <v>#N/A</v>
      </c>
      <c r="CC408" s="78" t="e">
        <f t="shared" ca="1" si="766"/>
        <v>#N/A</v>
      </c>
      <c r="CD408" s="78" t="e">
        <f t="shared" ca="1" si="767"/>
        <v>#N/A</v>
      </c>
      <c r="CE408" s="78" t="e">
        <f t="shared" ca="1" si="768"/>
        <v>#N/A</v>
      </c>
      <c r="CF408" s="78" t="e">
        <f t="shared" ca="1" si="769"/>
        <v>#N/A</v>
      </c>
      <c r="CG408" s="78" t="e">
        <f t="shared" ca="1" si="770"/>
        <v>#N/A</v>
      </c>
      <c r="CH408" s="79" t="e">
        <f t="shared" ca="1" si="771"/>
        <v>#N/A</v>
      </c>
      <c r="CI408" s="79" t="e">
        <f t="shared" ca="1" si="772"/>
        <v>#N/A</v>
      </c>
      <c r="CJ408" s="79" t="e">
        <f t="shared" ca="1" si="773"/>
        <v>#N/A</v>
      </c>
      <c r="CK408" s="79" t="e">
        <f t="shared" ca="1" si="774"/>
        <v>#N/A</v>
      </c>
      <c r="CL408" s="79" t="e">
        <f t="shared" ca="1" si="775"/>
        <v>#N/A</v>
      </c>
      <c r="CM408" s="79" t="e">
        <f t="shared" ca="1" si="776"/>
        <v>#N/A</v>
      </c>
      <c r="CN408" s="79" t="e">
        <f t="shared" ca="1" si="777"/>
        <v>#N/A</v>
      </c>
      <c r="CO408" s="79" t="e">
        <f t="shared" ca="1" si="778"/>
        <v>#N/A</v>
      </c>
      <c r="CP408" s="80" t="e">
        <f t="shared" ca="1" si="779"/>
        <v>#N/A</v>
      </c>
      <c r="CQ408" s="78" t="e">
        <f t="shared" ca="1" si="780"/>
        <v>#N/A</v>
      </c>
      <c r="DA408" s="81" t="e">
        <f t="shared" ca="1" si="695"/>
        <v>#N/A</v>
      </c>
      <c r="DB408" s="82" t="e">
        <f t="shared" ca="1" si="696"/>
        <v>#N/A</v>
      </c>
      <c r="DC408" s="83" t="e">
        <f t="shared" ca="1" si="697"/>
        <v>#N/A</v>
      </c>
      <c r="DD408" s="52" t="e">
        <f t="shared" ca="1" si="693"/>
        <v>#N/A</v>
      </c>
      <c r="DF408" s="52" t="e">
        <f t="shared" ca="1" si="694"/>
        <v>#N/A</v>
      </c>
      <c r="DG408" s="84" t="e">
        <f ca="1">VLOOKUP($BK$6,INDIRECT($BT445):$BP$861,2,FALSE)</f>
        <v>#N/A</v>
      </c>
      <c r="DH408" s="79" t="e">
        <f t="shared" ref="DH408:DH462" ca="1" si="789">OFFSET(INDIRECT($BV445),0,2,1,1)</f>
        <v>#N/A</v>
      </c>
      <c r="DI408" s="78" t="e">
        <f t="shared" ref="DI408:DI462" ca="1" si="790">OFFSET(INDIRECT($BV445),0,3,1,1)</f>
        <v>#N/A</v>
      </c>
      <c r="DJ408" s="78" t="e">
        <f t="shared" ref="DJ408:DJ462" ca="1" si="791">OFFSET(INDIRECT($BV445),0,21,1,1)</f>
        <v>#N/A</v>
      </c>
      <c r="DK408" s="78" t="e">
        <f t="shared" ref="DK408:DK462" ca="1" si="792">OFFSET(INDIRECT($BV445),0,22,1,1)</f>
        <v>#N/A</v>
      </c>
      <c r="DL408" s="78" t="e">
        <f t="shared" ref="DL408:DL462" ca="1" si="793">OFFSET(INDIRECT($BV445),0,23,1,1)</f>
        <v>#N/A</v>
      </c>
      <c r="DM408" s="78" t="e">
        <f t="shared" ref="DM408:DM462" ca="1" si="794">IF(OFFSET(INDIRECT($BV445),0,24,1,1)="","",OFFSET(INDIRECT($BV445),0,24,1,1))</f>
        <v>#N/A</v>
      </c>
      <c r="DN408" s="78" t="e">
        <f t="shared" ref="DN408:DN462" ca="1" si="795">IF(OFFSET(INDIRECT($BV445),0,25,1,1)="","",OFFSET(INDIRECT($BV445),0,25,1,1))</f>
        <v>#N/A</v>
      </c>
      <c r="DO408" s="78" t="e">
        <f t="shared" ref="DO408:DO462" ca="1" si="796">IF(OFFSET(INDIRECT($BV445),0,26,1,1)="","",OFFSET(INDIRECT($BV445),0,26,1,1))</f>
        <v>#N/A</v>
      </c>
      <c r="DP408" s="78" t="e">
        <f t="shared" ref="DP408:DP462" ca="1" si="797">IF(OFFSET(INDIRECT($BV445),0,27,1,1)="","",OFFSET(INDIRECT($BV445),0,27,1,1))</f>
        <v>#N/A</v>
      </c>
      <c r="DQ408" s="78" t="e">
        <f t="shared" ref="DQ408:DQ462" ca="1" si="798">IF(OFFSET(INDIRECT($BV445),0,28,1,1)="","",OFFSET(INDIRECT($BV445),0,28,1,1))</f>
        <v>#N/A</v>
      </c>
      <c r="DR408" s="79" t="e">
        <f t="shared" ref="DR408:DR462" ca="1" si="799">OFFSET(INDIRECT($BV445),0,37,1,1)</f>
        <v>#N/A</v>
      </c>
      <c r="DS408" s="79" t="e">
        <f t="shared" ref="DS408:DS462" ca="1" si="800">OFFSET(INDIRECT($BV445),0,38,1,1)</f>
        <v>#N/A</v>
      </c>
      <c r="DT408" s="79" t="e">
        <f t="shared" ref="DT408:DT462" ca="1" si="801">OFFSET(INDIRECT($BV445),0,39,1,1)</f>
        <v>#N/A</v>
      </c>
      <c r="DU408" s="79" t="e">
        <f t="shared" ref="DU408:DU462" ca="1" si="802">IF(OFFSET(INDIRECT($BV445),0,40,1,1)="","",OFFSET(INDIRECT($BV445),0,40,1,1))</f>
        <v>#N/A</v>
      </c>
      <c r="DV408" s="79" t="e">
        <f t="shared" ref="DV408:DV462" ca="1" si="803">IF(OFFSET(INDIRECT($BV445),0,41,1,1)="","",OFFSET(INDIRECT($BV445),0,41,1,1))</f>
        <v>#N/A</v>
      </c>
      <c r="DW408" s="79" t="e">
        <f t="shared" ref="DW408:DW462" ca="1" si="804">IF(OFFSET(INDIRECT($BV445),0,42,1,1)="","",OFFSET(INDIRECT($BV445),0,42,1,1))</f>
        <v>#N/A</v>
      </c>
      <c r="DX408" s="79" t="e">
        <f t="shared" ref="DX408:DX462" ca="1" si="805">IF(OFFSET(INDIRECT($BV445),0,43,1,1)="","",OFFSET(INDIRECT($BV445),0,43,1,1))</f>
        <v>#N/A</v>
      </c>
      <c r="DY408" s="79" t="e">
        <f t="shared" ref="DY408:DY462" ca="1" si="806">IF(OFFSET(INDIRECT($BV445),0,44,1,1)="","",OFFSET(INDIRECT($BV445),0,44,1,1))</f>
        <v>#N/A</v>
      </c>
      <c r="DZ408" s="80" t="e">
        <f t="shared" ref="DZ408:DZ462" ca="1" si="807">OFFSET(INDIRECT($BV445),0,58,1,1)</f>
        <v>#N/A</v>
      </c>
      <c r="EA408" s="78" t="e">
        <f t="shared" ref="EA408:EA462" ca="1" si="808">OFFSET(INDIRECT($BV445),0,0,1,1)</f>
        <v>#N/A</v>
      </c>
    </row>
    <row r="409" spans="1:131" ht="16.2" thickBot="1" x14ac:dyDescent="0.35">
      <c r="A409" s="289" t="str">
        <f t="shared" ca="1" si="785"/>
        <v/>
      </c>
      <c r="B409" s="315">
        <f t="shared" si="788"/>
        <v>401</v>
      </c>
      <c r="C409" s="316" t="s">
        <v>38</v>
      </c>
      <c r="D409" s="315" t="s">
        <v>3</v>
      </c>
      <c r="E409" s="315">
        <v>7</v>
      </c>
      <c r="F409" s="317">
        <v>1</v>
      </c>
      <c r="G409" s="317">
        <v>3</v>
      </c>
      <c r="H409" s="317">
        <v>1</v>
      </c>
      <c r="I409" s="317">
        <v>1</v>
      </c>
      <c r="J409" s="317">
        <v>3</v>
      </c>
      <c r="K409" s="317">
        <v>2</v>
      </c>
      <c r="L409" s="317">
        <v>1</v>
      </c>
      <c r="M409" s="317"/>
      <c r="N409" s="317">
        <f>SUM($F409:G409)</f>
        <v>4</v>
      </c>
      <c r="O409" s="317">
        <f>SUM($F409:H409)</f>
        <v>5</v>
      </c>
      <c r="P409" s="317">
        <f>SUM($F409:I409)</f>
        <v>6</v>
      </c>
      <c r="Q409" s="317">
        <f>SUM($F409:J409)</f>
        <v>9</v>
      </c>
      <c r="R409" s="317">
        <f>SUM($F409:K409)</f>
        <v>11</v>
      </c>
      <c r="S409" s="317">
        <f>SUM($F409:L409)</f>
        <v>12</v>
      </c>
      <c r="T409" s="317"/>
      <c r="U409" s="316"/>
      <c r="V409" s="315" t="str">
        <f t="shared" si="731"/>
        <v>F</v>
      </c>
      <c r="W409" s="315" t="str">
        <f t="shared" ca="1" si="732"/>
        <v>Gb</v>
      </c>
      <c r="X409" s="315" t="str">
        <f t="shared" ca="1" si="754"/>
        <v>A</v>
      </c>
      <c r="Y409" s="315" t="str">
        <f t="shared" ca="1" si="755"/>
        <v>Bb</v>
      </c>
      <c r="Z409" s="315" t="str">
        <f t="shared" ca="1" si="756"/>
        <v>B</v>
      </c>
      <c r="AA409" s="315" t="str">
        <f t="shared" ca="1" si="757"/>
        <v>D</v>
      </c>
      <c r="AB409" s="315" t="str">
        <f t="shared" ca="1" si="758"/>
        <v>E</v>
      </c>
      <c r="AC409" s="315"/>
      <c r="AD409" s="316">
        <f t="shared" si="739"/>
        <v>70</v>
      </c>
      <c r="AE409" s="316">
        <f t="shared" ca="1" si="786"/>
        <v>169</v>
      </c>
      <c r="AF409" s="316">
        <f t="shared" ca="1" si="787"/>
        <v>65</v>
      </c>
      <c r="AG409" s="316">
        <f t="shared" ca="1" si="724"/>
        <v>164</v>
      </c>
      <c r="AH409" s="316">
        <f t="shared" ca="1" si="725"/>
        <v>66</v>
      </c>
      <c r="AI409" s="316">
        <f t="shared" ca="1" si="726"/>
        <v>68</v>
      </c>
      <c r="AJ409" s="316">
        <f t="shared" ca="1" si="727"/>
        <v>69</v>
      </c>
      <c r="AK409" s="316"/>
      <c r="AL409" s="294" t="str">
        <f>_xlfn.CONCAT(V409," alt b")</f>
        <v>F alt b</v>
      </c>
      <c r="AM409" s="294" t="str">
        <f ca="1">_xlfn.CONCAT(W409," aug")</f>
        <v>Gb aug</v>
      </c>
      <c r="AN409" s="294" t="str">
        <f ca="1">_xlfn.CONCAT(X409," sus2")</f>
        <v>A sus2</v>
      </c>
      <c r="AO409" s="294" t="str">
        <f ca="1">_xlfn.CONCAT(Y409," maj")</f>
        <v>Bb maj</v>
      </c>
      <c r="AP409" s="294" t="str">
        <f ca="1">_xlfn.CONCAT(Z409," sus4")</f>
        <v>B sus4</v>
      </c>
      <c r="AQ409" s="294" t="str">
        <f ca="1">_xlfn.CONCAT(AA409," min")</f>
        <v>D min</v>
      </c>
      <c r="AR409" s="301" t="str">
        <f ca="1">_xlfn.CONCAT("*",W409,"7")</f>
        <v>*Gb7</v>
      </c>
      <c r="AS409" s="294"/>
      <c r="AT409" s="294" t="str">
        <f t="shared" ca="1" si="760"/>
        <v/>
      </c>
      <c r="AU409" s="294" t="str">
        <f t="shared" ca="1" si="760"/>
        <v/>
      </c>
      <c r="AV409" s="294" t="str">
        <f t="shared" ca="1" si="760"/>
        <v/>
      </c>
      <c r="AW409" s="294" t="str">
        <f t="shared" ca="1" si="760"/>
        <v/>
      </c>
      <c r="AX409" s="294" t="str">
        <f t="shared" ca="1" si="760"/>
        <v/>
      </c>
      <c r="AY409" s="294">
        <f t="shared" si="760"/>
        <v>1</v>
      </c>
      <c r="AZ409" s="294" t="str">
        <f t="shared" ca="1" si="760"/>
        <v/>
      </c>
      <c r="BA409" s="294" t="str">
        <f t="shared" ca="1" si="760"/>
        <v/>
      </c>
      <c r="BB409" s="294" t="str">
        <f t="shared" ca="1" si="760"/>
        <v/>
      </c>
      <c r="BC409" s="294" t="str">
        <f t="shared" ca="1" si="760"/>
        <v/>
      </c>
      <c r="BD409" s="294" t="str">
        <f t="shared" ca="1" si="760"/>
        <v/>
      </c>
      <c r="BE409" s="294" t="str">
        <f t="shared" ca="1" si="760"/>
        <v/>
      </c>
      <c r="BF409" s="289">
        <f t="shared" ca="1" si="740"/>
        <v>1</v>
      </c>
      <c r="BG409" s="302">
        <f t="shared" ca="1" si="741"/>
        <v>14.285714285714285</v>
      </c>
      <c r="BH409" s="289" t="str">
        <f t="shared" ca="1" si="742"/>
        <v/>
      </c>
      <c r="BI409" s="289" t="str">
        <f t="shared" ca="1" si="743"/>
        <v/>
      </c>
      <c r="BJ409" s="289" t="str">
        <f t="shared" ca="1" si="744"/>
        <v/>
      </c>
      <c r="BK409" s="289" t="str">
        <f t="shared" ca="1" si="745"/>
        <v/>
      </c>
      <c r="BL409" s="289" t="str">
        <f t="shared" ca="1" si="746"/>
        <v/>
      </c>
      <c r="BM409" s="289" t="str">
        <f t="shared" ca="1" si="747"/>
        <v/>
      </c>
      <c r="BN409" s="289" t="str">
        <f t="shared" ca="1" si="748"/>
        <v/>
      </c>
      <c r="BO409" s="289" t="str">
        <f t="shared" ca="1" si="749"/>
        <v/>
      </c>
      <c r="BP409" s="275"/>
      <c r="BQ409" s="83" t="e">
        <f t="shared" ca="1" si="704"/>
        <v>#N/A</v>
      </c>
      <c r="BR409" s="82" t="e">
        <f t="shared" ca="1" si="705"/>
        <v>#N/A</v>
      </c>
      <c r="BS409" s="83" t="e">
        <f t="shared" ca="1" si="706"/>
        <v>#N/A</v>
      </c>
      <c r="BT409" s="52" t="e">
        <f t="shared" ca="1" si="782"/>
        <v>#N/A</v>
      </c>
      <c r="BV409" s="52" t="e">
        <f t="shared" ca="1" si="783"/>
        <v>#N/A</v>
      </c>
      <c r="BW409" s="84" t="e">
        <f ca="1">VLOOKUP($BK$6,INDIRECT($BT409):$BP$861,2,FALSE)</f>
        <v>#N/A</v>
      </c>
      <c r="BX409" s="79" t="e">
        <f t="shared" ca="1" si="761"/>
        <v>#N/A</v>
      </c>
      <c r="BY409" s="78" t="e">
        <f t="shared" ca="1" si="762"/>
        <v>#N/A</v>
      </c>
      <c r="BZ409" s="78" t="e">
        <f t="shared" ca="1" si="763"/>
        <v>#N/A</v>
      </c>
      <c r="CA409" s="78" t="e">
        <f t="shared" ca="1" si="764"/>
        <v>#N/A</v>
      </c>
      <c r="CB409" s="78" t="e">
        <f t="shared" ca="1" si="765"/>
        <v>#N/A</v>
      </c>
      <c r="CC409" s="78" t="e">
        <f t="shared" ca="1" si="766"/>
        <v>#N/A</v>
      </c>
      <c r="CD409" s="78" t="e">
        <f t="shared" ca="1" si="767"/>
        <v>#N/A</v>
      </c>
      <c r="CE409" s="78" t="e">
        <f t="shared" ca="1" si="768"/>
        <v>#N/A</v>
      </c>
      <c r="CF409" s="78" t="e">
        <f t="shared" ca="1" si="769"/>
        <v>#N/A</v>
      </c>
      <c r="CG409" s="78" t="e">
        <f t="shared" ca="1" si="770"/>
        <v>#N/A</v>
      </c>
      <c r="CH409" s="79" t="e">
        <f t="shared" ca="1" si="771"/>
        <v>#N/A</v>
      </c>
      <c r="CI409" s="79" t="e">
        <f t="shared" ca="1" si="772"/>
        <v>#N/A</v>
      </c>
      <c r="CJ409" s="79" t="e">
        <f t="shared" ca="1" si="773"/>
        <v>#N/A</v>
      </c>
      <c r="CK409" s="79" t="e">
        <f t="shared" ca="1" si="774"/>
        <v>#N/A</v>
      </c>
      <c r="CL409" s="79" t="e">
        <f t="shared" ca="1" si="775"/>
        <v>#N/A</v>
      </c>
      <c r="CM409" s="79" t="e">
        <f t="shared" ca="1" si="776"/>
        <v>#N/A</v>
      </c>
      <c r="CN409" s="79" t="e">
        <f t="shared" ca="1" si="777"/>
        <v>#N/A</v>
      </c>
      <c r="CO409" s="79" t="e">
        <f t="shared" ca="1" si="778"/>
        <v>#N/A</v>
      </c>
      <c r="CP409" s="80" t="e">
        <f t="shared" ca="1" si="779"/>
        <v>#N/A</v>
      </c>
      <c r="CQ409" s="78" t="e">
        <f t="shared" ca="1" si="780"/>
        <v>#N/A</v>
      </c>
      <c r="DA409" s="81" t="e">
        <f t="shared" ca="1" si="695"/>
        <v>#N/A</v>
      </c>
      <c r="DB409" s="82" t="e">
        <f t="shared" ca="1" si="696"/>
        <v>#N/A</v>
      </c>
      <c r="DC409" s="83" t="e">
        <f t="shared" ca="1" si="697"/>
        <v>#N/A</v>
      </c>
      <c r="DD409" s="52" t="e">
        <f t="shared" ca="1" si="693"/>
        <v>#N/A</v>
      </c>
      <c r="DF409" s="52" t="e">
        <f t="shared" ca="1" si="694"/>
        <v>#N/A</v>
      </c>
      <c r="DG409" s="84" t="e">
        <f ca="1">VLOOKUP($BK$6,INDIRECT($BT446):$BP$861,2,FALSE)</f>
        <v>#N/A</v>
      </c>
      <c r="DH409" s="79" t="e">
        <f t="shared" ca="1" si="789"/>
        <v>#N/A</v>
      </c>
      <c r="DI409" s="78" t="e">
        <f t="shared" ca="1" si="790"/>
        <v>#N/A</v>
      </c>
      <c r="DJ409" s="78" t="e">
        <f t="shared" ca="1" si="791"/>
        <v>#N/A</v>
      </c>
      <c r="DK409" s="78" t="e">
        <f t="shared" ca="1" si="792"/>
        <v>#N/A</v>
      </c>
      <c r="DL409" s="78" t="e">
        <f t="shared" ca="1" si="793"/>
        <v>#N/A</v>
      </c>
      <c r="DM409" s="78" t="e">
        <f t="shared" ca="1" si="794"/>
        <v>#N/A</v>
      </c>
      <c r="DN409" s="78" t="e">
        <f t="shared" ca="1" si="795"/>
        <v>#N/A</v>
      </c>
      <c r="DO409" s="78" t="e">
        <f t="shared" ca="1" si="796"/>
        <v>#N/A</v>
      </c>
      <c r="DP409" s="78" t="e">
        <f t="shared" ca="1" si="797"/>
        <v>#N/A</v>
      </c>
      <c r="DQ409" s="78" t="e">
        <f t="shared" ca="1" si="798"/>
        <v>#N/A</v>
      </c>
      <c r="DR409" s="79" t="e">
        <f t="shared" ca="1" si="799"/>
        <v>#N/A</v>
      </c>
      <c r="DS409" s="79" t="e">
        <f t="shared" ca="1" si="800"/>
        <v>#N/A</v>
      </c>
      <c r="DT409" s="79" t="e">
        <f t="shared" ca="1" si="801"/>
        <v>#N/A</v>
      </c>
      <c r="DU409" s="79" t="e">
        <f t="shared" ca="1" si="802"/>
        <v>#N/A</v>
      </c>
      <c r="DV409" s="79" t="e">
        <f t="shared" ca="1" si="803"/>
        <v>#N/A</v>
      </c>
      <c r="DW409" s="79" t="e">
        <f t="shared" ca="1" si="804"/>
        <v>#N/A</v>
      </c>
      <c r="DX409" s="79" t="e">
        <f t="shared" ca="1" si="805"/>
        <v>#N/A</v>
      </c>
      <c r="DY409" s="79" t="e">
        <f t="shared" ca="1" si="806"/>
        <v>#N/A</v>
      </c>
      <c r="DZ409" s="80" t="e">
        <f t="shared" ca="1" si="807"/>
        <v>#N/A</v>
      </c>
      <c r="EA409" s="78" t="e">
        <f t="shared" ca="1" si="808"/>
        <v>#N/A</v>
      </c>
    </row>
    <row r="410" spans="1:131" ht="16.2" thickBot="1" x14ac:dyDescent="0.35">
      <c r="A410" s="289" t="str">
        <f t="shared" ca="1" si="785"/>
        <v/>
      </c>
      <c r="B410" s="315">
        <f t="shared" si="788"/>
        <v>402</v>
      </c>
      <c r="C410" s="316" t="s">
        <v>39</v>
      </c>
      <c r="D410" s="315" t="s">
        <v>3</v>
      </c>
      <c r="E410" s="315">
        <v>7</v>
      </c>
      <c r="F410" s="317">
        <v>1</v>
      </c>
      <c r="G410" s="317">
        <v>3</v>
      </c>
      <c r="H410" s="317">
        <v>2</v>
      </c>
      <c r="I410" s="317">
        <v>1</v>
      </c>
      <c r="J410" s="317">
        <v>1</v>
      </c>
      <c r="K410" s="317">
        <v>3</v>
      </c>
      <c r="L410" s="317">
        <v>1</v>
      </c>
      <c r="M410" s="317"/>
      <c r="N410" s="317">
        <f>SUM($F410:G410)</f>
        <v>4</v>
      </c>
      <c r="O410" s="317">
        <f>SUM($F410:H410)</f>
        <v>6</v>
      </c>
      <c r="P410" s="317">
        <f>SUM($F410:I410)</f>
        <v>7</v>
      </c>
      <c r="Q410" s="317">
        <f>SUM($F410:J410)</f>
        <v>8</v>
      </c>
      <c r="R410" s="317">
        <f>SUM($F410:K410)</f>
        <v>11</v>
      </c>
      <c r="S410" s="317">
        <f>SUM($F410:L410)</f>
        <v>12</v>
      </c>
      <c r="T410" s="317"/>
      <c r="U410" s="316"/>
      <c r="V410" s="315" t="str">
        <f t="shared" si="731"/>
        <v>F</v>
      </c>
      <c r="W410" s="315" t="str">
        <f t="shared" ca="1" si="732"/>
        <v>Gb</v>
      </c>
      <c r="X410" s="315" t="str">
        <f t="shared" ca="1" si="754"/>
        <v>A</v>
      </c>
      <c r="Y410" s="315" t="str">
        <f t="shared" ca="1" si="755"/>
        <v>B</v>
      </c>
      <c r="Z410" s="315" t="str">
        <f t="shared" ca="1" si="756"/>
        <v>C</v>
      </c>
      <c r="AA410" s="315" t="str">
        <f t="shared" ca="1" si="757"/>
        <v>Db</v>
      </c>
      <c r="AB410" s="315" t="str">
        <f t="shared" ca="1" si="758"/>
        <v>E</v>
      </c>
      <c r="AC410" s="315"/>
      <c r="AD410" s="316">
        <f t="shared" si="739"/>
        <v>70</v>
      </c>
      <c r="AE410" s="316">
        <f t="shared" ca="1" si="786"/>
        <v>169</v>
      </c>
      <c r="AF410" s="316">
        <f t="shared" ca="1" si="787"/>
        <v>65</v>
      </c>
      <c r="AG410" s="316">
        <f t="shared" ca="1" si="724"/>
        <v>66</v>
      </c>
      <c r="AH410" s="316">
        <f t="shared" ca="1" si="725"/>
        <v>67</v>
      </c>
      <c r="AI410" s="316">
        <f t="shared" ca="1" si="726"/>
        <v>166</v>
      </c>
      <c r="AJ410" s="316">
        <f t="shared" ca="1" si="727"/>
        <v>69</v>
      </c>
      <c r="AK410" s="316"/>
      <c r="AL410" s="294" t="str">
        <f>_xlfn.CONCAT(V410," maj")</f>
        <v>F maj</v>
      </c>
      <c r="AM410" s="294" t="str">
        <f ca="1">_xlfn.CONCAT(W410," sus4")</f>
        <v>Gb sus4</v>
      </c>
      <c r="AN410" s="294" t="str">
        <f ca="1">_xlfn.CONCAT(X410," min")</f>
        <v>A min</v>
      </c>
      <c r="AO410" s="301" t="str">
        <f ca="1">_xlfn.CONCAT("*",AA410,"7")</f>
        <v>*Db7</v>
      </c>
      <c r="AP410" s="294" t="str">
        <f ca="1">_xlfn.CONCAT(Z410," alt b")</f>
        <v>C alt b</v>
      </c>
      <c r="AQ410" s="294" t="str">
        <f ca="1">_xlfn.CONCAT(AA410," aug")</f>
        <v>Db aug</v>
      </c>
      <c r="AR410" s="294" t="str">
        <f ca="1">_xlfn.CONCAT(AB410," sus2")</f>
        <v>E sus2</v>
      </c>
      <c r="AS410" s="294"/>
      <c r="AT410" s="294" t="str">
        <f t="shared" ref="AT410:BE412" ca="1" si="809">IF(AT$9=$AD410,1,IF(AT$9=$AE410,1,IF(AT$9=$AF410,1,IF(AT$9=$AG410,1,IF(AT$9=$AH410,1,IF(AT$9=$AI410,1,IF(AT$9=$AJ410,1,"")))))))</f>
        <v/>
      </c>
      <c r="AU410" s="294" t="str">
        <f t="shared" ca="1" si="809"/>
        <v/>
      </c>
      <c r="AV410" s="294" t="str">
        <f t="shared" ca="1" si="809"/>
        <v/>
      </c>
      <c r="AW410" s="294" t="str">
        <f t="shared" ca="1" si="809"/>
        <v/>
      </c>
      <c r="AX410" s="294" t="str">
        <f t="shared" ca="1" si="809"/>
        <v/>
      </c>
      <c r="AY410" s="294">
        <f t="shared" si="809"/>
        <v>1</v>
      </c>
      <c r="AZ410" s="294" t="str">
        <f t="shared" ca="1" si="809"/>
        <v/>
      </c>
      <c r="BA410" s="294" t="str">
        <f t="shared" ca="1" si="809"/>
        <v/>
      </c>
      <c r="BB410" s="294" t="str">
        <f t="shared" ca="1" si="809"/>
        <v/>
      </c>
      <c r="BC410" s="294" t="str">
        <f t="shared" ca="1" si="809"/>
        <v/>
      </c>
      <c r="BD410" s="294" t="str">
        <f t="shared" ca="1" si="809"/>
        <v/>
      </c>
      <c r="BE410" s="294" t="str">
        <f t="shared" ca="1" si="809"/>
        <v/>
      </c>
      <c r="BF410" s="289">
        <f t="shared" ca="1" si="740"/>
        <v>1</v>
      </c>
      <c r="BG410" s="302">
        <f t="shared" ca="1" si="741"/>
        <v>14.285714285714285</v>
      </c>
      <c r="BH410" s="289" t="str">
        <f t="shared" ca="1" si="742"/>
        <v/>
      </c>
      <c r="BI410" s="289" t="str">
        <f t="shared" ca="1" si="743"/>
        <v/>
      </c>
      <c r="BJ410" s="289" t="str">
        <f t="shared" ca="1" si="744"/>
        <v/>
      </c>
      <c r="BK410" s="289" t="str">
        <f t="shared" ca="1" si="745"/>
        <v/>
      </c>
      <c r="BL410" s="289" t="str">
        <f t="shared" ca="1" si="746"/>
        <v/>
      </c>
      <c r="BM410" s="289" t="str">
        <f t="shared" ca="1" si="747"/>
        <v/>
      </c>
      <c r="BN410" s="289" t="str">
        <f t="shared" ca="1" si="748"/>
        <v/>
      </c>
      <c r="BO410" s="289" t="str">
        <f t="shared" ca="1" si="749"/>
        <v/>
      </c>
      <c r="BP410" s="275"/>
      <c r="BQ410" s="83" t="e">
        <f t="shared" ca="1" si="704"/>
        <v>#N/A</v>
      </c>
      <c r="BR410" s="82" t="e">
        <f t="shared" ca="1" si="705"/>
        <v>#N/A</v>
      </c>
      <c r="BS410" s="83" t="e">
        <f t="shared" ca="1" si="706"/>
        <v>#N/A</v>
      </c>
      <c r="BT410" s="52" t="e">
        <f t="shared" ca="1" si="782"/>
        <v>#N/A</v>
      </c>
      <c r="BV410" s="52" t="e">
        <f t="shared" ca="1" si="783"/>
        <v>#N/A</v>
      </c>
      <c r="BW410" s="84" t="e">
        <f ca="1">VLOOKUP($BK$6,INDIRECT($BT410):$BP$861,2,FALSE)</f>
        <v>#N/A</v>
      </c>
      <c r="BX410" s="79" t="e">
        <f t="shared" ca="1" si="761"/>
        <v>#N/A</v>
      </c>
      <c r="BY410" s="78" t="e">
        <f t="shared" ca="1" si="762"/>
        <v>#N/A</v>
      </c>
      <c r="BZ410" s="78" t="e">
        <f t="shared" ca="1" si="763"/>
        <v>#N/A</v>
      </c>
      <c r="CA410" s="78" t="e">
        <f t="shared" ca="1" si="764"/>
        <v>#N/A</v>
      </c>
      <c r="CB410" s="78" t="e">
        <f t="shared" ca="1" si="765"/>
        <v>#N/A</v>
      </c>
      <c r="CC410" s="78" t="e">
        <f t="shared" ca="1" si="766"/>
        <v>#N/A</v>
      </c>
      <c r="CD410" s="78" t="e">
        <f t="shared" ca="1" si="767"/>
        <v>#N/A</v>
      </c>
      <c r="CE410" s="78" t="e">
        <f t="shared" ca="1" si="768"/>
        <v>#N/A</v>
      </c>
      <c r="CF410" s="78" t="e">
        <f t="shared" ca="1" si="769"/>
        <v>#N/A</v>
      </c>
      <c r="CG410" s="78" t="e">
        <f t="shared" ca="1" si="770"/>
        <v>#N/A</v>
      </c>
      <c r="CH410" s="79" t="e">
        <f t="shared" ca="1" si="771"/>
        <v>#N/A</v>
      </c>
      <c r="CI410" s="79" t="e">
        <f t="shared" ca="1" si="772"/>
        <v>#N/A</v>
      </c>
      <c r="CJ410" s="79" t="e">
        <f t="shared" ca="1" si="773"/>
        <v>#N/A</v>
      </c>
      <c r="CK410" s="79" t="e">
        <f t="shared" ca="1" si="774"/>
        <v>#N/A</v>
      </c>
      <c r="CL410" s="79" t="e">
        <f t="shared" ca="1" si="775"/>
        <v>#N/A</v>
      </c>
      <c r="CM410" s="79" t="e">
        <f t="shared" ca="1" si="776"/>
        <v>#N/A</v>
      </c>
      <c r="CN410" s="79" t="e">
        <f t="shared" ca="1" si="777"/>
        <v>#N/A</v>
      </c>
      <c r="CO410" s="79" t="e">
        <f t="shared" ca="1" si="778"/>
        <v>#N/A</v>
      </c>
      <c r="CP410" s="80" t="e">
        <f t="shared" ca="1" si="779"/>
        <v>#N/A</v>
      </c>
      <c r="CQ410" s="78" t="e">
        <f t="shared" ca="1" si="780"/>
        <v>#N/A</v>
      </c>
      <c r="DA410" s="81" t="e">
        <f t="shared" ca="1" si="695"/>
        <v>#N/A</v>
      </c>
      <c r="DB410" s="82" t="e">
        <f t="shared" ca="1" si="696"/>
        <v>#N/A</v>
      </c>
      <c r="DC410" s="83" t="e">
        <f t="shared" ca="1" si="697"/>
        <v>#N/A</v>
      </c>
      <c r="DD410" s="52" t="e">
        <f t="shared" ref="DD410:DD462" ca="1" si="810">_xlfn.CONCAT("A",DC410+9)</f>
        <v>#N/A</v>
      </c>
      <c r="DF410" s="52" t="e">
        <f t="shared" ref="DF410:DF462" ca="1" si="811">_xlfn.CONCAT("A",DG410+8)</f>
        <v>#N/A</v>
      </c>
      <c r="DG410" s="84" t="e">
        <f ca="1">VLOOKUP($BK$6,INDIRECT($BT447):$BP$861,2,FALSE)</f>
        <v>#N/A</v>
      </c>
      <c r="DH410" s="79" t="e">
        <f t="shared" ca="1" si="789"/>
        <v>#N/A</v>
      </c>
      <c r="DI410" s="78" t="e">
        <f t="shared" ca="1" si="790"/>
        <v>#N/A</v>
      </c>
      <c r="DJ410" s="78" t="e">
        <f t="shared" ca="1" si="791"/>
        <v>#N/A</v>
      </c>
      <c r="DK410" s="78" t="e">
        <f t="shared" ca="1" si="792"/>
        <v>#N/A</v>
      </c>
      <c r="DL410" s="78" t="e">
        <f t="shared" ca="1" si="793"/>
        <v>#N/A</v>
      </c>
      <c r="DM410" s="78" t="e">
        <f t="shared" ca="1" si="794"/>
        <v>#N/A</v>
      </c>
      <c r="DN410" s="78" t="e">
        <f t="shared" ca="1" si="795"/>
        <v>#N/A</v>
      </c>
      <c r="DO410" s="78" t="e">
        <f t="shared" ca="1" si="796"/>
        <v>#N/A</v>
      </c>
      <c r="DP410" s="78" t="e">
        <f t="shared" ca="1" si="797"/>
        <v>#N/A</v>
      </c>
      <c r="DQ410" s="78" t="e">
        <f t="shared" ca="1" si="798"/>
        <v>#N/A</v>
      </c>
      <c r="DR410" s="79" t="e">
        <f t="shared" ca="1" si="799"/>
        <v>#N/A</v>
      </c>
      <c r="DS410" s="79" t="e">
        <f t="shared" ca="1" si="800"/>
        <v>#N/A</v>
      </c>
      <c r="DT410" s="79" t="e">
        <f t="shared" ca="1" si="801"/>
        <v>#N/A</v>
      </c>
      <c r="DU410" s="79" t="e">
        <f t="shared" ca="1" si="802"/>
        <v>#N/A</v>
      </c>
      <c r="DV410" s="79" t="e">
        <f t="shared" ca="1" si="803"/>
        <v>#N/A</v>
      </c>
      <c r="DW410" s="79" t="e">
        <f t="shared" ca="1" si="804"/>
        <v>#N/A</v>
      </c>
      <c r="DX410" s="79" t="e">
        <f t="shared" ca="1" si="805"/>
        <v>#N/A</v>
      </c>
      <c r="DY410" s="79" t="e">
        <f t="shared" ca="1" si="806"/>
        <v>#N/A</v>
      </c>
      <c r="DZ410" s="80" t="e">
        <f t="shared" ca="1" si="807"/>
        <v>#N/A</v>
      </c>
      <c r="EA410" s="78" t="e">
        <f t="shared" ca="1" si="808"/>
        <v>#N/A</v>
      </c>
    </row>
    <row r="411" spans="1:131" ht="16.2" thickBot="1" x14ac:dyDescent="0.35">
      <c r="A411" s="289" t="str">
        <f t="shared" ca="1" si="785"/>
        <v/>
      </c>
      <c r="B411" s="315">
        <f t="shared" si="788"/>
        <v>403</v>
      </c>
      <c r="C411" s="316" t="s">
        <v>40</v>
      </c>
      <c r="D411" s="315" t="s">
        <v>3</v>
      </c>
      <c r="E411" s="315">
        <v>7</v>
      </c>
      <c r="F411" s="317">
        <v>1</v>
      </c>
      <c r="G411" s="317">
        <v>2</v>
      </c>
      <c r="H411" s="317">
        <v>3</v>
      </c>
      <c r="I411" s="317">
        <v>1</v>
      </c>
      <c r="J411" s="317">
        <v>1</v>
      </c>
      <c r="K411" s="317">
        <v>3</v>
      </c>
      <c r="L411" s="317">
        <v>1</v>
      </c>
      <c r="M411" s="317"/>
      <c r="N411" s="317">
        <f>SUM($F411:G411)</f>
        <v>3</v>
      </c>
      <c r="O411" s="317">
        <f>SUM($F411:H411)</f>
        <v>6</v>
      </c>
      <c r="P411" s="317">
        <f>SUM($F411:I411)</f>
        <v>7</v>
      </c>
      <c r="Q411" s="317">
        <f>SUM($F411:J411)</f>
        <v>8</v>
      </c>
      <c r="R411" s="317">
        <f>SUM($F411:K411)</f>
        <v>11</v>
      </c>
      <c r="S411" s="317">
        <f>SUM($F411:L411)</f>
        <v>12</v>
      </c>
      <c r="T411" s="317"/>
      <c r="U411" s="316"/>
      <c r="V411" s="315" t="str">
        <f t="shared" si="731"/>
        <v>F</v>
      </c>
      <c r="W411" s="315" t="str">
        <f t="shared" ca="1" si="732"/>
        <v>Gb</v>
      </c>
      <c r="X411" s="315" t="str">
        <f t="shared" ca="1" si="754"/>
        <v>Ab</v>
      </c>
      <c r="Y411" s="315" t="str">
        <f t="shared" ca="1" si="755"/>
        <v>B</v>
      </c>
      <c r="Z411" s="315" t="str">
        <f t="shared" ca="1" si="756"/>
        <v>C</v>
      </c>
      <c r="AA411" s="315" t="str">
        <f t="shared" ca="1" si="757"/>
        <v>Db</v>
      </c>
      <c r="AB411" s="315" t="str">
        <f t="shared" ca="1" si="758"/>
        <v>E</v>
      </c>
      <c r="AC411" s="315"/>
      <c r="AD411" s="316">
        <f t="shared" si="739"/>
        <v>70</v>
      </c>
      <c r="AE411" s="316">
        <f t="shared" ca="1" si="786"/>
        <v>169</v>
      </c>
      <c r="AF411" s="316">
        <f t="shared" ca="1" si="787"/>
        <v>163</v>
      </c>
      <c r="AG411" s="316">
        <f t="shared" ca="1" si="724"/>
        <v>66</v>
      </c>
      <c r="AH411" s="316">
        <f t="shared" ca="1" si="725"/>
        <v>67</v>
      </c>
      <c r="AI411" s="316">
        <f t="shared" ca="1" si="726"/>
        <v>166</v>
      </c>
      <c r="AJ411" s="316">
        <f t="shared" ca="1" si="727"/>
        <v>69</v>
      </c>
      <c r="AK411" s="316"/>
      <c r="AL411" s="294" t="str">
        <f>_xlfn.CONCAT(V411," min")</f>
        <v>F min</v>
      </c>
      <c r="AM411" s="294" t="str">
        <f ca="1">_xlfn.CONCAT(W411," sus4")</f>
        <v>Gb sus4</v>
      </c>
      <c r="AN411" s="294" t="str">
        <f ca="1">_xlfn.CONCAT(X411," aug")</f>
        <v>Ab aug</v>
      </c>
      <c r="AO411" s="301" t="str">
        <f ca="1">_xlfn.CONCAT("*",AA411,"7")</f>
        <v>*Db7</v>
      </c>
      <c r="AP411" s="294" t="str">
        <f ca="1">_xlfn.CONCAT(Z411," alt b")</f>
        <v>C alt b</v>
      </c>
      <c r="AQ411" s="294" t="str">
        <f ca="1">_xlfn.CONCAT(AA411," maj")</f>
        <v>Db maj</v>
      </c>
      <c r="AR411" s="294" t="str">
        <f ca="1">_xlfn.CONCAT(AB411," sus2")</f>
        <v>E sus2</v>
      </c>
      <c r="AS411" s="294"/>
      <c r="AT411" s="294" t="str">
        <f t="shared" ca="1" si="809"/>
        <v/>
      </c>
      <c r="AU411" s="294" t="str">
        <f t="shared" ca="1" si="809"/>
        <v/>
      </c>
      <c r="AV411" s="294" t="str">
        <f t="shared" ca="1" si="809"/>
        <v/>
      </c>
      <c r="AW411" s="294" t="str">
        <f t="shared" ca="1" si="809"/>
        <v/>
      </c>
      <c r="AX411" s="294" t="str">
        <f t="shared" ca="1" si="809"/>
        <v/>
      </c>
      <c r="AY411" s="294">
        <f t="shared" si="809"/>
        <v>1</v>
      </c>
      <c r="AZ411" s="294" t="str">
        <f t="shared" ca="1" si="809"/>
        <v/>
      </c>
      <c r="BA411" s="294" t="str">
        <f t="shared" ca="1" si="809"/>
        <v/>
      </c>
      <c r="BB411" s="294" t="str">
        <f t="shared" ca="1" si="809"/>
        <v/>
      </c>
      <c r="BC411" s="294" t="str">
        <f t="shared" ca="1" si="809"/>
        <v/>
      </c>
      <c r="BD411" s="294" t="str">
        <f t="shared" ca="1" si="809"/>
        <v/>
      </c>
      <c r="BE411" s="294" t="str">
        <f t="shared" ca="1" si="809"/>
        <v/>
      </c>
      <c r="BF411" s="289">
        <f t="shared" ca="1" si="740"/>
        <v>1</v>
      </c>
      <c r="BG411" s="302">
        <f t="shared" ca="1" si="741"/>
        <v>14.285714285714285</v>
      </c>
      <c r="BH411" s="289" t="str">
        <f t="shared" ca="1" si="742"/>
        <v/>
      </c>
      <c r="BI411" s="289" t="str">
        <f t="shared" ca="1" si="743"/>
        <v/>
      </c>
      <c r="BJ411" s="289" t="str">
        <f t="shared" ca="1" si="744"/>
        <v/>
      </c>
      <c r="BK411" s="289" t="str">
        <f t="shared" ca="1" si="745"/>
        <v/>
      </c>
      <c r="BL411" s="289" t="str">
        <f t="shared" ca="1" si="746"/>
        <v/>
      </c>
      <c r="BM411" s="289" t="str">
        <f t="shared" ca="1" si="747"/>
        <v/>
      </c>
      <c r="BN411" s="289" t="str">
        <f t="shared" ca="1" si="748"/>
        <v/>
      </c>
      <c r="BO411" s="289" t="str">
        <f t="shared" ca="1" si="749"/>
        <v/>
      </c>
      <c r="BP411" s="275"/>
      <c r="BQ411" s="83" t="e">
        <f t="shared" ca="1" si="704"/>
        <v>#N/A</v>
      </c>
      <c r="BR411" s="82" t="e">
        <f t="shared" ca="1" si="705"/>
        <v>#N/A</v>
      </c>
      <c r="BS411" s="83" t="e">
        <f t="shared" ca="1" si="706"/>
        <v>#N/A</v>
      </c>
      <c r="BT411" s="52" t="e">
        <f t="shared" ca="1" si="782"/>
        <v>#N/A</v>
      </c>
      <c r="BV411" s="52" t="e">
        <f t="shared" ca="1" si="783"/>
        <v>#N/A</v>
      </c>
      <c r="BW411" s="84" t="e">
        <f ca="1">VLOOKUP($BK$6,INDIRECT($BT411):$BP$861,2,FALSE)</f>
        <v>#N/A</v>
      </c>
      <c r="BX411" s="79" t="e">
        <f t="shared" ca="1" si="761"/>
        <v>#N/A</v>
      </c>
      <c r="BY411" s="78" t="e">
        <f t="shared" ca="1" si="762"/>
        <v>#N/A</v>
      </c>
      <c r="BZ411" s="78" t="e">
        <f t="shared" ca="1" si="763"/>
        <v>#N/A</v>
      </c>
      <c r="CA411" s="78" t="e">
        <f t="shared" ca="1" si="764"/>
        <v>#N/A</v>
      </c>
      <c r="CB411" s="78" t="e">
        <f t="shared" ca="1" si="765"/>
        <v>#N/A</v>
      </c>
      <c r="CC411" s="78" t="e">
        <f t="shared" ca="1" si="766"/>
        <v>#N/A</v>
      </c>
      <c r="CD411" s="78" t="e">
        <f t="shared" ca="1" si="767"/>
        <v>#N/A</v>
      </c>
      <c r="CE411" s="78" t="e">
        <f t="shared" ca="1" si="768"/>
        <v>#N/A</v>
      </c>
      <c r="CF411" s="78" t="e">
        <f t="shared" ca="1" si="769"/>
        <v>#N/A</v>
      </c>
      <c r="CG411" s="78" t="e">
        <f t="shared" ca="1" si="770"/>
        <v>#N/A</v>
      </c>
      <c r="CH411" s="79" t="e">
        <f t="shared" ca="1" si="771"/>
        <v>#N/A</v>
      </c>
      <c r="CI411" s="79" t="e">
        <f t="shared" ca="1" si="772"/>
        <v>#N/A</v>
      </c>
      <c r="CJ411" s="79" t="e">
        <f t="shared" ca="1" si="773"/>
        <v>#N/A</v>
      </c>
      <c r="CK411" s="79" t="e">
        <f t="shared" ca="1" si="774"/>
        <v>#N/A</v>
      </c>
      <c r="CL411" s="79" t="e">
        <f t="shared" ca="1" si="775"/>
        <v>#N/A</v>
      </c>
      <c r="CM411" s="79" t="e">
        <f t="shared" ca="1" si="776"/>
        <v>#N/A</v>
      </c>
      <c r="CN411" s="79" t="e">
        <f t="shared" ca="1" si="777"/>
        <v>#N/A</v>
      </c>
      <c r="CO411" s="79" t="e">
        <f t="shared" ca="1" si="778"/>
        <v>#N/A</v>
      </c>
      <c r="CP411" s="80" t="e">
        <f t="shared" ca="1" si="779"/>
        <v>#N/A</v>
      </c>
      <c r="CQ411" s="78" t="e">
        <f t="shared" ca="1" si="780"/>
        <v>#N/A</v>
      </c>
      <c r="DA411" s="81" t="e">
        <f t="shared" ref="DA411:DA462" ca="1" si="812">IF(DB411="","",DA410)</f>
        <v>#N/A</v>
      </c>
      <c r="DB411" s="82" t="e">
        <f t="shared" ref="DB411:DB462" ca="1" si="813">IF(DC411="","",DB410+1)</f>
        <v>#N/A</v>
      </c>
      <c r="DC411" s="83" t="e">
        <f t="shared" ref="DC411:DC462" ca="1" si="814">IF(DG410=DC410,"",DG410)</f>
        <v>#N/A</v>
      </c>
      <c r="DD411" s="52" t="e">
        <f t="shared" ca="1" si="810"/>
        <v>#N/A</v>
      </c>
      <c r="DF411" s="52" t="e">
        <f t="shared" ca="1" si="811"/>
        <v>#N/A</v>
      </c>
      <c r="DG411" s="84" t="e">
        <f ca="1">VLOOKUP($BK$6,INDIRECT($BT448):$BP$861,2,FALSE)</f>
        <v>#N/A</v>
      </c>
      <c r="DH411" s="79" t="e">
        <f t="shared" ca="1" si="789"/>
        <v>#N/A</v>
      </c>
      <c r="DI411" s="78" t="e">
        <f t="shared" ca="1" si="790"/>
        <v>#N/A</v>
      </c>
      <c r="DJ411" s="78" t="e">
        <f t="shared" ca="1" si="791"/>
        <v>#N/A</v>
      </c>
      <c r="DK411" s="78" t="e">
        <f t="shared" ca="1" si="792"/>
        <v>#N/A</v>
      </c>
      <c r="DL411" s="78" t="e">
        <f t="shared" ca="1" si="793"/>
        <v>#N/A</v>
      </c>
      <c r="DM411" s="78" t="e">
        <f t="shared" ca="1" si="794"/>
        <v>#N/A</v>
      </c>
      <c r="DN411" s="78" t="e">
        <f t="shared" ca="1" si="795"/>
        <v>#N/A</v>
      </c>
      <c r="DO411" s="78" t="e">
        <f t="shared" ca="1" si="796"/>
        <v>#N/A</v>
      </c>
      <c r="DP411" s="78" t="e">
        <f t="shared" ca="1" si="797"/>
        <v>#N/A</v>
      </c>
      <c r="DQ411" s="78" t="e">
        <f t="shared" ca="1" si="798"/>
        <v>#N/A</v>
      </c>
      <c r="DR411" s="79" t="e">
        <f t="shared" ca="1" si="799"/>
        <v>#N/A</v>
      </c>
      <c r="DS411" s="79" t="e">
        <f t="shared" ca="1" si="800"/>
        <v>#N/A</v>
      </c>
      <c r="DT411" s="79" t="e">
        <f t="shared" ca="1" si="801"/>
        <v>#N/A</v>
      </c>
      <c r="DU411" s="79" t="e">
        <f t="shared" ca="1" si="802"/>
        <v>#N/A</v>
      </c>
      <c r="DV411" s="79" t="e">
        <f t="shared" ca="1" si="803"/>
        <v>#N/A</v>
      </c>
      <c r="DW411" s="79" t="e">
        <f t="shared" ca="1" si="804"/>
        <v>#N/A</v>
      </c>
      <c r="DX411" s="79" t="e">
        <f t="shared" ca="1" si="805"/>
        <v>#N/A</v>
      </c>
      <c r="DY411" s="79" t="e">
        <f t="shared" ca="1" si="806"/>
        <v>#N/A</v>
      </c>
      <c r="DZ411" s="80" t="e">
        <f t="shared" ca="1" si="807"/>
        <v>#N/A</v>
      </c>
      <c r="EA411" s="78" t="e">
        <f t="shared" ca="1" si="808"/>
        <v>#N/A</v>
      </c>
    </row>
    <row r="412" spans="1:131" ht="16.2" thickBot="1" x14ac:dyDescent="0.35">
      <c r="A412" s="289">
        <f t="shared" ca="1" si="785"/>
        <v>6</v>
      </c>
      <c r="B412" s="315">
        <f t="shared" si="788"/>
        <v>404</v>
      </c>
      <c r="C412" s="316" t="s">
        <v>41</v>
      </c>
      <c r="D412" s="315" t="s">
        <v>3</v>
      </c>
      <c r="E412" s="315">
        <v>7</v>
      </c>
      <c r="F412" s="317">
        <v>2</v>
      </c>
      <c r="G412" s="317">
        <v>2</v>
      </c>
      <c r="H412" s="317">
        <v>2</v>
      </c>
      <c r="I412" s="317">
        <v>2</v>
      </c>
      <c r="J412" s="317">
        <v>2</v>
      </c>
      <c r="K412" s="317">
        <v>1</v>
      </c>
      <c r="L412" s="317">
        <v>1</v>
      </c>
      <c r="M412" s="317"/>
      <c r="N412" s="317">
        <f>SUM($F412:G412)</f>
        <v>4</v>
      </c>
      <c r="O412" s="317">
        <f>SUM($F412:H412)</f>
        <v>6</v>
      </c>
      <c r="P412" s="317">
        <f>SUM($F412:I412)</f>
        <v>8</v>
      </c>
      <c r="Q412" s="317">
        <f>SUM($F412:J412)</f>
        <v>10</v>
      </c>
      <c r="R412" s="317">
        <f>SUM($F412:K412)</f>
        <v>11</v>
      </c>
      <c r="S412" s="317">
        <f>SUM($F412:L412)</f>
        <v>12</v>
      </c>
      <c r="T412" s="317"/>
      <c r="U412" s="316"/>
      <c r="V412" s="315" t="str">
        <f t="shared" si="731"/>
        <v>F</v>
      </c>
      <c r="W412" s="315" t="str">
        <f t="shared" ca="1" si="732"/>
        <v>G</v>
      </c>
      <c r="X412" s="315" t="str">
        <f t="shared" ca="1" si="754"/>
        <v>A</v>
      </c>
      <c r="Y412" s="315" t="str">
        <f t="shared" ca="1" si="755"/>
        <v>B</v>
      </c>
      <c r="Z412" s="315" t="str">
        <f t="shared" ca="1" si="756"/>
        <v>Db</v>
      </c>
      <c r="AA412" s="315" t="str">
        <f t="shared" ca="1" si="757"/>
        <v>Eb</v>
      </c>
      <c r="AB412" s="315" t="str">
        <f t="shared" ca="1" si="758"/>
        <v>E</v>
      </c>
      <c r="AC412" s="315"/>
      <c r="AD412" s="316">
        <f t="shared" si="739"/>
        <v>70</v>
      </c>
      <c r="AE412" s="316">
        <f t="shared" ca="1" si="786"/>
        <v>71</v>
      </c>
      <c r="AF412" s="316">
        <f t="shared" ca="1" si="787"/>
        <v>65</v>
      </c>
      <c r="AG412" s="316">
        <f t="shared" ca="1" si="724"/>
        <v>66</v>
      </c>
      <c r="AH412" s="316">
        <f t="shared" ca="1" si="725"/>
        <v>166</v>
      </c>
      <c r="AI412" s="316">
        <f t="shared" ca="1" si="726"/>
        <v>167</v>
      </c>
      <c r="AJ412" s="316">
        <f t="shared" ca="1" si="727"/>
        <v>69</v>
      </c>
      <c r="AK412" s="316"/>
      <c r="AL412" s="294" t="str">
        <f>_xlfn.CONCAT(V412," aug")</f>
        <v>F aug</v>
      </c>
      <c r="AM412" s="294" t="str">
        <f ca="1">_xlfn.CONCAT(W412," aug")</f>
        <v>G aug</v>
      </c>
      <c r="AN412" s="294" t="str">
        <f ca="1">_xlfn.CONCAT(X412," maj")</f>
        <v>A maj</v>
      </c>
      <c r="AO412" s="294" t="str">
        <f ca="1">_xlfn.CONCAT(Y412," alt b")</f>
        <v>B alt b</v>
      </c>
      <c r="AP412" s="294" t="str">
        <f ca="1">_xlfn.CONCAT(Z412," dim")</f>
        <v>Db dim</v>
      </c>
      <c r="AQ412" s="301" t="str">
        <f>_xlfn.CONCAT("*",V412,"7")</f>
        <v>*F7</v>
      </c>
      <c r="AR412" s="294" t="str">
        <f ca="1">_xlfn.CONCAT(AB412," min")</f>
        <v>E min</v>
      </c>
      <c r="AS412" s="294"/>
      <c r="AT412" s="294" t="str">
        <f t="shared" ca="1" si="809"/>
        <v/>
      </c>
      <c r="AU412" s="294" t="str">
        <f t="shared" ca="1" si="809"/>
        <v/>
      </c>
      <c r="AV412" s="294" t="str">
        <f t="shared" ca="1" si="809"/>
        <v/>
      </c>
      <c r="AW412" s="294">
        <f t="shared" ca="1" si="809"/>
        <v>1</v>
      </c>
      <c r="AX412" s="294" t="str">
        <f t="shared" ca="1" si="809"/>
        <v/>
      </c>
      <c r="AY412" s="294">
        <f t="shared" si="809"/>
        <v>1</v>
      </c>
      <c r="AZ412" s="294" t="str">
        <f t="shared" ca="1" si="809"/>
        <v/>
      </c>
      <c r="BA412" s="294">
        <f t="shared" ca="1" si="809"/>
        <v>1</v>
      </c>
      <c r="BB412" s="294" t="str">
        <f t="shared" ca="1" si="809"/>
        <v/>
      </c>
      <c r="BC412" s="294" t="str">
        <f t="shared" ca="1" si="809"/>
        <v/>
      </c>
      <c r="BD412" s="294" t="str">
        <f t="shared" ca="1" si="809"/>
        <v/>
      </c>
      <c r="BE412" s="294" t="str">
        <f t="shared" ca="1" si="809"/>
        <v/>
      </c>
      <c r="BF412" s="289">
        <f t="shared" ca="1" si="740"/>
        <v>3</v>
      </c>
      <c r="BG412" s="302">
        <f t="shared" ca="1" si="741"/>
        <v>42.857142857142854</v>
      </c>
      <c r="BH412" s="289">
        <f t="shared" ca="1" si="742"/>
        <v>6</v>
      </c>
      <c r="BI412" s="289" t="str">
        <f t="shared" ca="1" si="743"/>
        <v/>
      </c>
      <c r="BJ412" s="289" t="str">
        <f t="shared" ca="1" si="744"/>
        <v/>
      </c>
      <c r="BK412" s="289" t="str">
        <f t="shared" ca="1" si="745"/>
        <v/>
      </c>
      <c r="BL412" s="289" t="str">
        <f t="shared" ca="1" si="746"/>
        <v/>
      </c>
      <c r="BM412" s="289" t="str">
        <f t="shared" ca="1" si="747"/>
        <v/>
      </c>
      <c r="BN412" s="289">
        <f t="shared" ca="1" si="748"/>
        <v>1</v>
      </c>
      <c r="BO412" s="289" t="str">
        <f t="shared" ca="1" si="749"/>
        <v/>
      </c>
      <c r="BP412" s="275"/>
      <c r="BQ412" s="83" t="e">
        <f t="shared" ca="1" si="704"/>
        <v>#N/A</v>
      </c>
      <c r="BR412" s="82" t="e">
        <f t="shared" ca="1" si="705"/>
        <v>#N/A</v>
      </c>
      <c r="BS412" s="83" t="e">
        <f t="shared" ca="1" si="706"/>
        <v>#N/A</v>
      </c>
      <c r="BT412" s="52" t="e">
        <f t="shared" ca="1" si="782"/>
        <v>#N/A</v>
      </c>
      <c r="BV412" s="52" t="e">
        <f t="shared" ca="1" si="783"/>
        <v>#N/A</v>
      </c>
      <c r="BW412" s="84" t="e">
        <f ca="1">VLOOKUP($BK$6,INDIRECT($BT412):$BP$861,2,FALSE)</f>
        <v>#N/A</v>
      </c>
      <c r="BX412" s="79" t="e">
        <f t="shared" ca="1" si="761"/>
        <v>#N/A</v>
      </c>
      <c r="BY412" s="78" t="e">
        <f t="shared" ca="1" si="762"/>
        <v>#N/A</v>
      </c>
      <c r="BZ412" s="78" t="e">
        <f t="shared" ca="1" si="763"/>
        <v>#N/A</v>
      </c>
      <c r="CA412" s="78" t="e">
        <f t="shared" ca="1" si="764"/>
        <v>#N/A</v>
      </c>
      <c r="CB412" s="78" t="e">
        <f t="shared" ca="1" si="765"/>
        <v>#N/A</v>
      </c>
      <c r="CC412" s="78" t="e">
        <f t="shared" ca="1" si="766"/>
        <v>#N/A</v>
      </c>
      <c r="CD412" s="78" t="e">
        <f t="shared" ca="1" si="767"/>
        <v>#N/A</v>
      </c>
      <c r="CE412" s="78" t="e">
        <f t="shared" ca="1" si="768"/>
        <v>#N/A</v>
      </c>
      <c r="CF412" s="78" t="e">
        <f t="shared" ca="1" si="769"/>
        <v>#N/A</v>
      </c>
      <c r="CG412" s="78" t="e">
        <f t="shared" ca="1" si="770"/>
        <v>#N/A</v>
      </c>
      <c r="CH412" s="79" t="e">
        <f t="shared" ca="1" si="771"/>
        <v>#N/A</v>
      </c>
      <c r="CI412" s="79" t="e">
        <f t="shared" ca="1" si="772"/>
        <v>#N/A</v>
      </c>
      <c r="CJ412" s="79" t="e">
        <f t="shared" ca="1" si="773"/>
        <v>#N/A</v>
      </c>
      <c r="CK412" s="79" t="e">
        <f t="shared" ca="1" si="774"/>
        <v>#N/A</v>
      </c>
      <c r="CL412" s="79" t="e">
        <f t="shared" ca="1" si="775"/>
        <v>#N/A</v>
      </c>
      <c r="CM412" s="79" t="e">
        <f t="shared" ca="1" si="776"/>
        <v>#N/A</v>
      </c>
      <c r="CN412" s="79" t="e">
        <f t="shared" ca="1" si="777"/>
        <v>#N/A</v>
      </c>
      <c r="CO412" s="79" t="e">
        <f t="shared" ca="1" si="778"/>
        <v>#N/A</v>
      </c>
      <c r="CP412" s="80" t="e">
        <f t="shared" ca="1" si="779"/>
        <v>#N/A</v>
      </c>
      <c r="CQ412" s="78" t="e">
        <f t="shared" ca="1" si="780"/>
        <v>#N/A</v>
      </c>
      <c r="DA412" s="81" t="e">
        <f t="shared" ca="1" si="812"/>
        <v>#N/A</v>
      </c>
      <c r="DB412" s="82" t="e">
        <f t="shared" ca="1" si="813"/>
        <v>#N/A</v>
      </c>
      <c r="DC412" s="83" t="e">
        <f t="shared" ca="1" si="814"/>
        <v>#N/A</v>
      </c>
      <c r="DD412" s="52" t="e">
        <f t="shared" ca="1" si="810"/>
        <v>#N/A</v>
      </c>
      <c r="DF412" s="52" t="e">
        <f t="shared" ca="1" si="811"/>
        <v>#N/A</v>
      </c>
      <c r="DG412" s="84" t="e">
        <f ca="1">VLOOKUP($BK$6,INDIRECT($BT449):$BP$861,2,FALSE)</f>
        <v>#N/A</v>
      </c>
      <c r="DH412" s="79" t="e">
        <f t="shared" ca="1" si="789"/>
        <v>#N/A</v>
      </c>
      <c r="DI412" s="78" t="e">
        <f t="shared" ca="1" si="790"/>
        <v>#N/A</v>
      </c>
      <c r="DJ412" s="78" t="e">
        <f t="shared" ca="1" si="791"/>
        <v>#N/A</v>
      </c>
      <c r="DK412" s="78" t="e">
        <f t="shared" ca="1" si="792"/>
        <v>#N/A</v>
      </c>
      <c r="DL412" s="78" t="e">
        <f t="shared" ca="1" si="793"/>
        <v>#N/A</v>
      </c>
      <c r="DM412" s="78" t="e">
        <f t="shared" ca="1" si="794"/>
        <v>#N/A</v>
      </c>
      <c r="DN412" s="78" t="e">
        <f t="shared" ca="1" si="795"/>
        <v>#N/A</v>
      </c>
      <c r="DO412" s="78" t="e">
        <f t="shared" ca="1" si="796"/>
        <v>#N/A</v>
      </c>
      <c r="DP412" s="78" t="e">
        <f t="shared" ca="1" si="797"/>
        <v>#N/A</v>
      </c>
      <c r="DQ412" s="78" t="e">
        <f t="shared" ca="1" si="798"/>
        <v>#N/A</v>
      </c>
      <c r="DR412" s="79" t="e">
        <f t="shared" ca="1" si="799"/>
        <v>#N/A</v>
      </c>
      <c r="DS412" s="79" t="e">
        <f t="shared" ca="1" si="800"/>
        <v>#N/A</v>
      </c>
      <c r="DT412" s="79" t="e">
        <f t="shared" ca="1" si="801"/>
        <v>#N/A</v>
      </c>
      <c r="DU412" s="79" t="e">
        <f t="shared" ca="1" si="802"/>
        <v>#N/A</v>
      </c>
      <c r="DV412" s="79" t="e">
        <f t="shared" ca="1" si="803"/>
        <v>#N/A</v>
      </c>
      <c r="DW412" s="79" t="e">
        <f t="shared" ca="1" si="804"/>
        <v>#N/A</v>
      </c>
      <c r="DX412" s="79" t="e">
        <f t="shared" ca="1" si="805"/>
        <v>#N/A</v>
      </c>
      <c r="DY412" s="79" t="e">
        <f t="shared" ca="1" si="806"/>
        <v>#N/A</v>
      </c>
      <c r="DZ412" s="80" t="e">
        <f t="shared" ca="1" si="807"/>
        <v>#N/A</v>
      </c>
      <c r="EA412" s="78" t="e">
        <f t="shared" ca="1" si="808"/>
        <v>#N/A</v>
      </c>
    </row>
    <row r="413" spans="1:131" ht="16.2" thickBot="1" x14ac:dyDescent="0.35">
      <c r="A413" s="289">
        <f t="shared" ca="1" si="785"/>
        <v>7</v>
      </c>
      <c r="B413" s="315">
        <f t="shared" si="788"/>
        <v>405</v>
      </c>
      <c r="C413" s="316" t="s">
        <v>42</v>
      </c>
      <c r="D413" s="315" t="s">
        <v>3</v>
      </c>
      <c r="E413" s="315">
        <v>6</v>
      </c>
      <c r="F413" s="317">
        <v>3</v>
      </c>
      <c r="G413" s="317">
        <v>2</v>
      </c>
      <c r="H413" s="317">
        <v>1</v>
      </c>
      <c r="I413" s="317">
        <v>1</v>
      </c>
      <c r="J413" s="317">
        <v>3</v>
      </c>
      <c r="K413" s="317">
        <v>2</v>
      </c>
      <c r="L413" s="317"/>
      <c r="M413" s="317"/>
      <c r="N413" s="317">
        <f>SUM($F413:G413)</f>
        <v>5</v>
      </c>
      <c r="O413" s="317">
        <f>SUM($F413:H413)</f>
        <v>6</v>
      </c>
      <c r="P413" s="317">
        <f>SUM($F413:I413)</f>
        <v>7</v>
      </c>
      <c r="Q413" s="317">
        <f>SUM($F413:J413)</f>
        <v>10</v>
      </c>
      <c r="R413" s="317">
        <f>SUM($F413:K413)</f>
        <v>12</v>
      </c>
      <c r="S413" s="317"/>
      <c r="T413" s="317"/>
      <c r="U413" s="316"/>
      <c r="V413" s="315" t="str">
        <f t="shared" si="731"/>
        <v>F</v>
      </c>
      <c r="W413" s="315" t="str">
        <f t="shared" ca="1" si="732"/>
        <v>Ab</v>
      </c>
      <c r="X413" s="315" t="str">
        <f t="shared" ref="X413:X424" ca="1" si="815">OFFSET($I$6,0,N413,1,1)</f>
        <v>Bb</v>
      </c>
      <c r="Y413" s="315" t="str">
        <f t="shared" ref="Y413:Y424" ca="1" si="816">OFFSET($I$6,0,O413,1,1)</f>
        <v>B</v>
      </c>
      <c r="Z413" s="315" t="str">
        <f t="shared" ref="Z413:Z424" ca="1" si="817">OFFSET($I$6,0,P413,1,1)</f>
        <v>C</v>
      </c>
      <c r="AA413" s="315" t="str">
        <f t="shared" ref="AA413:AA424" ca="1" si="818">OFFSET($I$6,0,Q413,1,1)</f>
        <v>Eb</v>
      </c>
      <c r="AB413" s="315"/>
      <c r="AC413" s="315"/>
      <c r="AD413" s="316">
        <f t="shared" si="739"/>
        <v>70</v>
      </c>
      <c r="AE413" s="316">
        <f t="shared" ca="1" si="786"/>
        <v>163</v>
      </c>
      <c r="AF413" s="316">
        <f t="shared" ca="1" si="787"/>
        <v>164</v>
      </c>
      <c r="AG413" s="316">
        <f t="shared" ca="1" si="724"/>
        <v>66</v>
      </c>
      <c r="AH413" s="316">
        <f t="shared" ca="1" si="725"/>
        <v>67</v>
      </c>
      <c r="AI413" s="316">
        <f t="shared" ca="1" si="726"/>
        <v>167</v>
      </c>
      <c r="AJ413" s="316"/>
      <c r="AK413" s="316"/>
      <c r="AL413" s="294" t="str">
        <f>_xlfn.CONCAT(V413," sus4")</f>
        <v>F sus4</v>
      </c>
      <c r="AM413" s="294" t="str">
        <f ca="1">_xlfn.CONCAT(W413," min")</f>
        <v>Ab min</v>
      </c>
      <c r="AN413" s="294" t="str">
        <f ca="1">_xlfn.CONCAT(X413," sus2")</f>
        <v>Bb sus2</v>
      </c>
      <c r="AO413" s="301" t="str">
        <f ca="1">_xlfn.CONCAT("*",W413," min")</f>
        <v>*Ab min</v>
      </c>
      <c r="AP413" s="294" t="str">
        <f ca="1">_xlfn.CONCAT(Z413," sus4/7")</f>
        <v>C sus4/7</v>
      </c>
      <c r="AQ413" s="294" t="str">
        <f ca="1">_xlfn.CONCAT(AA413," sus4")</f>
        <v>Eb sus4</v>
      </c>
      <c r="AR413" s="294"/>
      <c r="AS413" s="294"/>
      <c r="AT413" s="294" t="str">
        <f ca="1">IF(AT$9=$AD413,1,IF(AT$9=$AE413,1,IF(AT$9=$AF413,1,IF(AT$9=$AG413,1,IF(AT$9=$AH413,1,IF(AT$9=$AI413,1,""))))))</f>
        <v/>
      </c>
      <c r="AU413" s="294" t="str">
        <f t="shared" ref="AU413:BE424" ca="1" si="819">IF(AU$9=$AD413,1,IF(AU$9=$AE413,1,IF(AU$9=$AF413,1,IF(AU$9=$AG413,1,IF(AU$9=$AH413,1,IF(AU$9=$AI413,1,""))))))</f>
        <v/>
      </c>
      <c r="AV413" s="294" t="str">
        <f t="shared" ca="1" si="819"/>
        <v/>
      </c>
      <c r="AW413" s="294">
        <f t="shared" ca="1" si="819"/>
        <v>1</v>
      </c>
      <c r="AX413" s="294" t="str">
        <f t="shared" ca="1" si="819"/>
        <v/>
      </c>
      <c r="AY413" s="294">
        <f t="shared" si="819"/>
        <v>1</v>
      </c>
      <c r="AZ413" s="294" t="str">
        <f t="shared" ca="1" si="819"/>
        <v/>
      </c>
      <c r="BA413" s="294" t="str">
        <f t="shared" ca="1" si="819"/>
        <v/>
      </c>
      <c r="BB413" s="294" t="str">
        <f t="shared" ca="1" si="819"/>
        <v/>
      </c>
      <c r="BC413" s="294" t="str">
        <f t="shared" ca="1" si="819"/>
        <v/>
      </c>
      <c r="BD413" s="294" t="str">
        <f t="shared" ca="1" si="819"/>
        <v/>
      </c>
      <c r="BE413" s="294" t="str">
        <f t="shared" ca="1" si="819"/>
        <v/>
      </c>
      <c r="BF413" s="289">
        <f t="shared" ca="1" si="740"/>
        <v>2</v>
      </c>
      <c r="BG413" s="302">
        <f t="shared" ca="1" si="741"/>
        <v>33.333333333333329</v>
      </c>
      <c r="BH413" s="289">
        <f t="shared" ca="1" si="742"/>
        <v>7</v>
      </c>
      <c r="BI413" s="289" t="str">
        <f t="shared" ca="1" si="743"/>
        <v/>
      </c>
      <c r="BJ413" s="289" t="str">
        <f t="shared" ca="1" si="744"/>
        <v/>
      </c>
      <c r="BK413" s="289" t="str">
        <f t="shared" ca="1" si="745"/>
        <v/>
      </c>
      <c r="BL413" s="289" t="str">
        <f t="shared" ca="1" si="746"/>
        <v/>
      </c>
      <c r="BM413" s="289" t="str">
        <f t="shared" ca="1" si="747"/>
        <v/>
      </c>
      <c r="BN413" s="289" t="str">
        <f t="shared" ca="1" si="748"/>
        <v/>
      </c>
      <c r="BO413" s="289">
        <f t="shared" ca="1" si="749"/>
        <v>1</v>
      </c>
      <c r="BP413" s="275"/>
      <c r="BQ413" s="83" t="e">
        <f t="shared" ca="1" si="704"/>
        <v>#N/A</v>
      </c>
      <c r="BR413" s="82" t="e">
        <f t="shared" ca="1" si="705"/>
        <v>#N/A</v>
      </c>
      <c r="BS413" s="83" t="e">
        <f t="shared" ca="1" si="706"/>
        <v>#N/A</v>
      </c>
      <c r="BT413" s="52" t="e">
        <f t="shared" ca="1" si="782"/>
        <v>#N/A</v>
      </c>
      <c r="BV413" s="52" t="e">
        <f t="shared" ca="1" si="783"/>
        <v>#N/A</v>
      </c>
      <c r="BW413" s="84" t="e">
        <f ca="1">VLOOKUP($BK$6,INDIRECT($BT413):$BP$861,2,FALSE)</f>
        <v>#N/A</v>
      </c>
      <c r="BX413" s="79" t="e">
        <f t="shared" ca="1" si="761"/>
        <v>#N/A</v>
      </c>
      <c r="BY413" s="78" t="e">
        <f t="shared" ca="1" si="762"/>
        <v>#N/A</v>
      </c>
      <c r="BZ413" s="78" t="e">
        <f t="shared" ca="1" si="763"/>
        <v>#N/A</v>
      </c>
      <c r="CA413" s="78" t="e">
        <f t="shared" ca="1" si="764"/>
        <v>#N/A</v>
      </c>
      <c r="CB413" s="78" t="e">
        <f t="shared" ca="1" si="765"/>
        <v>#N/A</v>
      </c>
      <c r="CC413" s="78" t="e">
        <f t="shared" ca="1" si="766"/>
        <v>#N/A</v>
      </c>
      <c r="CD413" s="78" t="e">
        <f t="shared" ca="1" si="767"/>
        <v>#N/A</v>
      </c>
      <c r="CE413" s="78" t="e">
        <f t="shared" ca="1" si="768"/>
        <v>#N/A</v>
      </c>
      <c r="CF413" s="78" t="e">
        <f t="shared" ca="1" si="769"/>
        <v>#N/A</v>
      </c>
      <c r="CG413" s="78" t="e">
        <f t="shared" ca="1" si="770"/>
        <v>#N/A</v>
      </c>
      <c r="CH413" s="79" t="e">
        <f t="shared" ca="1" si="771"/>
        <v>#N/A</v>
      </c>
      <c r="CI413" s="79" t="e">
        <f t="shared" ca="1" si="772"/>
        <v>#N/A</v>
      </c>
      <c r="CJ413" s="79" t="e">
        <f t="shared" ca="1" si="773"/>
        <v>#N/A</v>
      </c>
      <c r="CK413" s="79" t="e">
        <f t="shared" ca="1" si="774"/>
        <v>#N/A</v>
      </c>
      <c r="CL413" s="79" t="e">
        <f t="shared" ca="1" si="775"/>
        <v>#N/A</v>
      </c>
      <c r="CM413" s="79" t="e">
        <f t="shared" ca="1" si="776"/>
        <v>#N/A</v>
      </c>
      <c r="CN413" s="79" t="e">
        <f t="shared" ca="1" si="777"/>
        <v>#N/A</v>
      </c>
      <c r="CO413" s="79" t="e">
        <f t="shared" ca="1" si="778"/>
        <v>#N/A</v>
      </c>
      <c r="CP413" s="80" t="e">
        <f t="shared" ca="1" si="779"/>
        <v>#N/A</v>
      </c>
      <c r="CQ413" s="78" t="e">
        <f t="shared" ca="1" si="780"/>
        <v>#N/A</v>
      </c>
      <c r="DA413" s="81" t="e">
        <f t="shared" ca="1" si="812"/>
        <v>#N/A</v>
      </c>
      <c r="DB413" s="82" t="e">
        <f t="shared" ca="1" si="813"/>
        <v>#N/A</v>
      </c>
      <c r="DC413" s="83" t="e">
        <f t="shared" ca="1" si="814"/>
        <v>#N/A</v>
      </c>
      <c r="DD413" s="52" t="e">
        <f t="shared" ca="1" si="810"/>
        <v>#N/A</v>
      </c>
      <c r="DF413" s="52" t="e">
        <f t="shared" ca="1" si="811"/>
        <v>#N/A</v>
      </c>
      <c r="DG413" s="84" t="e">
        <f ca="1">VLOOKUP($BK$6,INDIRECT($BT450):$BP$861,2,FALSE)</f>
        <v>#N/A</v>
      </c>
      <c r="DH413" s="79" t="e">
        <f t="shared" ca="1" si="789"/>
        <v>#N/A</v>
      </c>
      <c r="DI413" s="78" t="e">
        <f t="shared" ca="1" si="790"/>
        <v>#N/A</v>
      </c>
      <c r="DJ413" s="78" t="e">
        <f t="shared" ca="1" si="791"/>
        <v>#N/A</v>
      </c>
      <c r="DK413" s="78" t="e">
        <f t="shared" ca="1" si="792"/>
        <v>#N/A</v>
      </c>
      <c r="DL413" s="78" t="e">
        <f t="shared" ca="1" si="793"/>
        <v>#N/A</v>
      </c>
      <c r="DM413" s="78" t="e">
        <f t="shared" ca="1" si="794"/>
        <v>#N/A</v>
      </c>
      <c r="DN413" s="78" t="e">
        <f t="shared" ca="1" si="795"/>
        <v>#N/A</v>
      </c>
      <c r="DO413" s="78" t="e">
        <f t="shared" ca="1" si="796"/>
        <v>#N/A</v>
      </c>
      <c r="DP413" s="78" t="e">
        <f t="shared" ca="1" si="797"/>
        <v>#N/A</v>
      </c>
      <c r="DQ413" s="78" t="e">
        <f t="shared" ca="1" si="798"/>
        <v>#N/A</v>
      </c>
      <c r="DR413" s="79" t="e">
        <f t="shared" ca="1" si="799"/>
        <v>#N/A</v>
      </c>
      <c r="DS413" s="79" t="e">
        <f t="shared" ca="1" si="800"/>
        <v>#N/A</v>
      </c>
      <c r="DT413" s="79" t="e">
        <f t="shared" ca="1" si="801"/>
        <v>#N/A</v>
      </c>
      <c r="DU413" s="79" t="e">
        <f t="shared" ca="1" si="802"/>
        <v>#N/A</v>
      </c>
      <c r="DV413" s="79" t="e">
        <f t="shared" ca="1" si="803"/>
        <v>#N/A</v>
      </c>
      <c r="DW413" s="79" t="e">
        <f t="shared" ca="1" si="804"/>
        <v>#N/A</v>
      </c>
      <c r="DX413" s="79" t="e">
        <f t="shared" ca="1" si="805"/>
        <v>#N/A</v>
      </c>
      <c r="DY413" s="79" t="e">
        <f t="shared" ca="1" si="806"/>
        <v>#N/A</v>
      </c>
      <c r="DZ413" s="80" t="e">
        <f t="shared" ca="1" si="807"/>
        <v>#N/A</v>
      </c>
      <c r="EA413" s="78" t="e">
        <f t="shared" ca="1" si="808"/>
        <v>#N/A</v>
      </c>
    </row>
    <row r="414" spans="1:131" ht="16.2" thickBot="1" x14ac:dyDescent="0.35">
      <c r="A414" s="289">
        <f t="shared" ca="1" si="785"/>
        <v>7</v>
      </c>
      <c r="B414" s="315">
        <f t="shared" si="788"/>
        <v>406</v>
      </c>
      <c r="C414" s="316" t="s">
        <v>43</v>
      </c>
      <c r="D414" s="315" t="s">
        <v>3</v>
      </c>
      <c r="E414" s="315">
        <v>6</v>
      </c>
      <c r="F414" s="317">
        <v>2</v>
      </c>
      <c r="G414" s="317">
        <v>1</v>
      </c>
      <c r="H414" s="317">
        <v>1</v>
      </c>
      <c r="I414" s="317">
        <v>3</v>
      </c>
      <c r="J414" s="317">
        <v>2</v>
      </c>
      <c r="K414" s="317">
        <v>3</v>
      </c>
      <c r="L414" s="317"/>
      <c r="M414" s="317"/>
      <c r="N414" s="317">
        <f>SUM($F414:G414)</f>
        <v>3</v>
      </c>
      <c r="O414" s="317">
        <f>SUM($F414:H414)</f>
        <v>4</v>
      </c>
      <c r="P414" s="317">
        <f>SUM($F414:I414)</f>
        <v>7</v>
      </c>
      <c r="Q414" s="317">
        <f>SUM($F414:J414)</f>
        <v>9</v>
      </c>
      <c r="R414" s="317">
        <f>SUM($F414:K414)</f>
        <v>12</v>
      </c>
      <c r="S414" s="317"/>
      <c r="T414" s="317"/>
      <c r="U414" s="316"/>
      <c r="V414" s="315" t="str">
        <f t="shared" si="731"/>
        <v>F</v>
      </c>
      <c r="W414" s="315" t="str">
        <f t="shared" ca="1" si="732"/>
        <v>G</v>
      </c>
      <c r="X414" s="315" t="str">
        <f t="shared" ca="1" si="815"/>
        <v>Ab</v>
      </c>
      <c r="Y414" s="315" t="str">
        <f t="shared" ca="1" si="816"/>
        <v>A</v>
      </c>
      <c r="Z414" s="315" t="str">
        <f t="shared" ca="1" si="817"/>
        <v>C</v>
      </c>
      <c r="AA414" s="315" t="str">
        <f t="shared" ca="1" si="818"/>
        <v>D</v>
      </c>
      <c r="AB414" s="315"/>
      <c r="AC414" s="315"/>
      <c r="AD414" s="316">
        <f t="shared" si="739"/>
        <v>70</v>
      </c>
      <c r="AE414" s="316">
        <f t="shared" ca="1" si="786"/>
        <v>71</v>
      </c>
      <c r="AF414" s="316">
        <f t="shared" ca="1" si="787"/>
        <v>163</v>
      </c>
      <c r="AG414" s="316">
        <f t="shared" ca="1" si="724"/>
        <v>65</v>
      </c>
      <c r="AH414" s="316">
        <f t="shared" ca="1" si="725"/>
        <v>67</v>
      </c>
      <c r="AI414" s="316">
        <f t="shared" ca="1" si="726"/>
        <v>68</v>
      </c>
      <c r="AJ414" s="316"/>
      <c r="AK414" s="316"/>
      <c r="AL414" s="294" t="str">
        <f>_xlfn.CONCAT(V414," min")</f>
        <v>F min</v>
      </c>
      <c r="AM414" s="294" t="str">
        <f ca="1">_xlfn.CONCAT(W414," sus2")</f>
        <v>G sus2</v>
      </c>
      <c r="AN414" s="301" t="str">
        <f>_xlfn.CONCAT("*",V414," min")</f>
        <v>*F min</v>
      </c>
      <c r="AO414" s="301" t="str">
        <f ca="1">_xlfn.CONCAT("*",AA414," min")</f>
        <v>*D min</v>
      </c>
      <c r="AP414" s="301" t="str">
        <f>_xlfn.CONCAT("*",V414," min")</f>
        <v>*F min</v>
      </c>
      <c r="AQ414" s="294" t="str">
        <f ca="1">_xlfn.CONCAT(AA414," sus4")</f>
        <v>D sus4</v>
      </c>
      <c r="AR414" s="294"/>
      <c r="AS414" s="294"/>
      <c r="AT414" s="294" t="str">
        <f t="shared" ref="AT414:AT424" ca="1" si="820">IF(AT$9=$AD414,1,IF(AT$9=$AE414,1,IF(AT$9=$AF414,1,IF(AT$9=$AG414,1,IF(AT$9=$AH414,1,IF(AT$9=$AI414,1,""))))))</f>
        <v/>
      </c>
      <c r="AU414" s="294" t="str">
        <f t="shared" ca="1" si="819"/>
        <v/>
      </c>
      <c r="AV414" s="294" t="str">
        <f t="shared" ca="1" si="819"/>
        <v/>
      </c>
      <c r="AW414" s="294" t="str">
        <f t="shared" ca="1" si="819"/>
        <v/>
      </c>
      <c r="AX414" s="294" t="str">
        <f t="shared" ca="1" si="819"/>
        <v/>
      </c>
      <c r="AY414" s="294">
        <f t="shared" si="819"/>
        <v>1</v>
      </c>
      <c r="AZ414" s="294" t="str">
        <f t="shared" ca="1" si="819"/>
        <v/>
      </c>
      <c r="BA414" s="294">
        <f t="shared" ca="1" si="819"/>
        <v>1</v>
      </c>
      <c r="BB414" s="294" t="str">
        <f t="shared" ca="1" si="819"/>
        <v/>
      </c>
      <c r="BC414" s="294" t="str">
        <f t="shared" ca="1" si="819"/>
        <v/>
      </c>
      <c r="BD414" s="294" t="str">
        <f t="shared" ca="1" si="819"/>
        <v/>
      </c>
      <c r="BE414" s="294" t="str">
        <f t="shared" ca="1" si="819"/>
        <v/>
      </c>
      <c r="BF414" s="289">
        <f t="shared" ca="1" si="740"/>
        <v>2</v>
      </c>
      <c r="BG414" s="302">
        <f t="shared" ca="1" si="741"/>
        <v>33.333333333333329</v>
      </c>
      <c r="BH414" s="289">
        <f t="shared" ca="1" si="742"/>
        <v>7</v>
      </c>
      <c r="BI414" s="289" t="str">
        <f t="shared" ca="1" si="743"/>
        <v/>
      </c>
      <c r="BJ414" s="289" t="str">
        <f t="shared" ca="1" si="744"/>
        <v/>
      </c>
      <c r="BK414" s="289" t="str">
        <f t="shared" ca="1" si="745"/>
        <v/>
      </c>
      <c r="BL414" s="289" t="str">
        <f t="shared" ca="1" si="746"/>
        <v/>
      </c>
      <c r="BM414" s="289" t="str">
        <f t="shared" ca="1" si="747"/>
        <v/>
      </c>
      <c r="BN414" s="289" t="str">
        <f t="shared" ca="1" si="748"/>
        <v/>
      </c>
      <c r="BO414" s="289">
        <f t="shared" ca="1" si="749"/>
        <v>1</v>
      </c>
      <c r="BP414" s="275"/>
      <c r="BQ414" s="83" t="e">
        <f t="shared" ca="1" si="704"/>
        <v>#N/A</v>
      </c>
      <c r="BR414" s="82" t="e">
        <f t="shared" ca="1" si="705"/>
        <v>#N/A</v>
      </c>
      <c r="BS414" s="83" t="e">
        <f t="shared" ca="1" si="706"/>
        <v>#N/A</v>
      </c>
      <c r="BT414" s="52" t="e">
        <f t="shared" ca="1" si="782"/>
        <v>#N/A</v>
      </c>
      <c r="BV414" s="52" t="e">
        <f t="shared" ca="1" si="783"/>
        <v>#N/A</v>
      </c>
      <c r="BW414" s="84" t="e">
        <f ca="1">VLOOKUP($BK$6,INDIRECT($BT414):$BP$861,2,FALSE)</f>
        <v>#N/A</v>
      </c>
      <c r="BX414" s="79" t="e">
        <f t="shared" ca="1" si="761"/>
        <v>#N/A</v>
      </c>
      <c r="BY414" s="78" t="e">
        <f t="shared" ca="1" si="762"/>
        <v>#N/A</v>
      </c>
      <c r="BZ414" s="78" t="e">
        <f t="shared" ca="1" si="763"/>
        <v>#N/A</v>
      </c>
      <c r="CA414" s="78" t="e">
        <f t="shared" ca="1" si="764"/>
        <v>#N/A</v>
      </c>
      <c r="CB414" s="78" t="e">
        <f t="shared" ca="1" si="765"/>
        <v>#N/A</v>
      </c>
      <c r="CC414" s="78" t="e">
        <f t="shared" ca="1" si="766"/>
        <v>#N/A</v>
      </c>
      <c r="CD414" s="78" t="e">
        <f t="shared" ca="1" si="767"/>
        <v>#N/A</v>
      </c>
      <c r="CE414" s="78" t="e">
        <f t="shared" ca="1" si="768"/>
        <v>#N/A</v>
      </c>
      <c r="CF414" s="78" t="e">
        <f t="shared" ca="1" si="769"/>
        <v>#N/A</v>
      </c>
      <c r="CG414" s="78" t="e">
        <f t="shared" ca="1" si="770"/>
        <v>#N/A</v>
      </c>
      <c r="CH414" s="79" t="e">
        <f t="shared" ca="1" si="771"/>
        <v>#N/A</v>
      </c>
      <c r="CI414" s="79" t="e">
        <f t="shared" ca="1" si="772"/>
        <v>#N/A</v>
      </c>
      <c r="CJ414" s="79" t="e">
        <f t="shared" ca="1" si="773"/>
        <v>#N/A</v>
      </c>
      <c r="CK414" s="79" t="e">
        <f t="shared" ca="1" si="774"/>
        <v>#N/A</v>
      </c>
      <c r="CL414" s="79" t="e">
        <f t="shared" ca="1" si="775"/>
        <v>#N/A</v>
      </c>
      <c r="CM414" s="79" t="e">
        <f t="shared" ca="1" si="776"/>
        <v>#N/A</v>
      </c>
      <c r="CN414" s="79" t="e">
        <f t="shared" ca="1" si="777"/>
        <v>#N/A</v>
      </c>
      <c r="CO414" s="79" t="e">
        <f t="shared" ca="1" si="778"/>
        <v>#N/A</v>
      </c>
      <c r="CP414" s="80" t="e">
        <f t="shared" ca="1" si="779"/>
        <v>#N/A</v>
      </c>
      <c r="CQ414" s="78" t="e">
        <f t="shared" ca="1" si="780"/>
        <v>#N/A</v>
      </c>
      <c r="DA414" s="81" t="e">
        <f t="shared" ca="1" si="812"/>
        <v>#N/A</v>
      </c>
      <c r="DB414" s="82" t="e">
        <f t="shared" ca="1" si="813"/>
        <v>#N/A</v>
      </c>
      <c r="DC414" s="83" t="e">
        <f t="shared" ca="1" si="814"/>
        <v>#N/A</v>
      </c>
      <c r="DD414" s="52" t="e">
        <f t="shared" ca="1" si="810"/>
        <v>#N/A</v>
      </c>
      <c r="DF414" s="52" t="e">
        <f t="shared" ca="1" si="811"/>
        <v>#N/A</v>
      </c>
      <c r="DG414" s="84" t="e">
        <f ca="1">VLOOKUP($BK$6,INDIRECT($BT451):$BP$861,2,FALSE)</f>
        <v>#N/A</v>
      </c>
      <c r="DH414" s="79" t="e">
        <f t="shared" ca="1" si="789"/>
        <v>#N/A</v>
      </c>
      <c r="DI414" s="78" t="e">
        <f t="shared" ca="1" si="790"/>
        <v>#N/A</v>
      </c>
      <c r="DJ414" s="78" t="e">
        <f t="shared" ca="1" si="791"/>
        <v>#N/A</v>
      </c>
      <c r="DK414" s="78" t="e">
        <f t="shared" ca="1" si="792"/>
        <v>#N/A</v>
      </c>
      <c r="DL414" s="78" t="e">
        <f t="shared" ca="1" si="793"/>
        <v>#N/A</v>
      </c>
      <c r="DM414" s="78" t="e">
        <f t="shared" ca="1" si="794"/>
        <v>#N/A</v>
      </c>
      <c r="DN414" s="78" t="e">
        <f t="shared" ca="1" si="795"/>
        <v>#N/A</v>
      </c>
      <c r="DO414" s="78" t="e">
        <f t="shared" ca="1" si="796"/>
        <v>#N/A</v>
      </c>
      <c r="DP414" s="78" t="e">
        <f t="shared" ca="1" si="797"/>
        <v>#N/A</v>
      </c>
      <c r="DQ414" s="78" t="e">
        <f t="shared" ca="1" si="798"/>
        <v>#N/A</v>
      </c>
      <c r="DR414" s="79" t="e">
        <f t="shared" ca="1" si="799"/>
        <v>#N/A</v>
      </c>
      <c r="DS414" s="79" t="e">
        <f t="shared" ca="1" si="800"/>
        <v>#N/A</v>
      </c>
      <c r="DT414" s="79" t="e">
        <f t="shared" ca="1" si="801"/>
        <v>#N/A</v>
      </c>
      <c r="DU414" s="79" t="e">
        <f t="shared" ca="1" si="802"/>
        <v>#N/A</v>
      </c>
      <c r="DV414" s="79" t="e">
        <f t="shared" ca="1" si="803"/>
        <v>#N/A</v>
      </c>
      <c r="DW414" s="79" t="e">
        <f t="shared" ca="1" si="804"/>
        <v>#N/A</v>
      </c>
      <c r="DX414" s="79" t="e">
        <f t="shared" ca="1" si="805"/>
        <v>#N/A</v>
      </c>
      <c r="DY414" s="79" t="e">
        <f t="shared" ca="1" si="806"/>
        <v>#N/A</v>
      </c>
      <c r="DZ414" s="80" t="e">
        <f t="shared" ca="1" si="807"/>
        <v>#N/A</v>
      </c>
      <c r="EA414" s="78" t="e">
        <f t="shared" ca="1" si="808"/>
        <v>#N/A</v>
      </c>
    </row>
    <row r="415" spans="1:131" ht="16.2" thickBot="1" x14ac:dyDescent="0.35">
      <c r="A415" s="289">
        <f t="shared" ca="1" si="785"/>
        <v>7</v>
      </c>
      <c r="B415" s="315">
        <f t="shared" si="788"/>
        <v>407</v>
      </c>
      <c r="C415" s="316" t="s">
        <v>83</v>
      </c>
      <c r="D415" s="315" t="s">
        <v>3</v>
      </c>
      <c r="E415" s="315">
        <v>6</v>
      </c>
      <c r="F415" s="317">
        <v>2</v>
      </c>
      <c r="G415" s="317">
        <v>1</v>
      </c>
      <c r="H415" s="317">
        <v>1</v>
      </c>
      <c r="I415" s="317">
        <v>3</v>
      </c>
      <c r="J415" s="317">
        <v>1</v>
      </c>
      <c r="K415" s="317">
        <v>4</v>
      </c>
      <c r="L415" s="317"/>
      <c r="M415" s="317"/>
      <c r="N415" s="317">
        <f>SUM($F415:G415)</f>
        <v>3</v>
      </c>
      <c r="O415" s="317">
        <f>SUM($F415:H415)</f>
        <v>4</v>
      </c>
      <c r="P415" s="317">
        <f>SUM($F415:I415)</f>
        <v>7</v>
      </c>
      <c r="Q415" s="317">
        <f>SUM($F415:J415)</f>
        <v>8</v>
      </c>
      <c r="R415" s="317">
        <f>SUM($F415:K415)</f>
        <v>12</v>
      </c>
      <c r="S415" s="317"/>
      <c r="T415" s="317"/>
      <c r="U415" s="316"/>
      <c r="V415" s="315" t="str">
        <f t="shared" si="731"/>
        <v>F</v>
      </c>
      <c r="W415" s="315" t="str">
        <f t="shared" ca="1" si="732"/>
        <v>G</v>
      </c>
      <c r="X415" s="315" t="str">
        <f t="shared" ca="1" si="815"/>
        <v>Ab</v>
      </c>
      <c r="Y415" s="315" t="str">
        <f t="shared" ca="1" si="816"/>
        <v>A</v>
      </c>
      <c r="Z415" s="315" t="str">
        <f t="shared" ca="1" si="817"/>
        <v>C</v>
      </c>
      <c r="AA415" s="315" t="str">
        <f t="shared" ca="1" si="818"/>
        <v>Db</v>
      </c>
      <c r="AB415" s="315"/>
      <c r="AC415" s="315"/>
      <c r="AD415" s="316">
        <f t="shared" si="739"/>
        <v>70</v>
      </c>
      <c r="AE415" s="316">
        <f t="shared" ca="1" si="786"/>
        <v>71</v>
      </c>
      <c r="AF415" s="316">
        <f t="shared" ca="1" si="787"/>
        <v>163</v>
      </c>
      <c r="AG415" s="316">
        <f t="shared" ca="1" si="724"/>
        <v>65</v>
      </c>
      <c r="AH415" s="316">
        <f t="shared" ca="1" si="725"/>
        <v>67</v>
      </c>
      <c r="AI415" s="316">
        <f t="shared" ca="1" si="726"/>
        <v>166</v>
      </c>
      <c r="AJ415" s="316"/>
      <c r="AK415" s="316"/>
      <c r="AL415" s="294" t="str">
        <f>_xlfn.CONCAT(V415," min")</f>
        <v>F min</v>
      </c>
      <c r="AM415" s="301" t="str">
        <f ca="1">_xlfn.CONCAT("*",Y415,"7")</f>
        <v>*A7</v>
      </c>
      <c r="AN415" s="301" t="str">
        <f>_xlfn.CONCAT("*",V415," min")</f>
        <v>*F min</v>
      </c>
      <c r="AO415" s="294" t="str">
        <f ca="1">_xlfn.CONCAT(Y415," aug")</f>
        <v>A aug</v>
      </c>
      <c r="AP415" s="301" t="str">
        <f>_xlfn.CONCAT("*",V415," min")</f>
        <v>*F min</v>
      </c>
      <c r="AQ415" s="301" t="str">
        <f ca="1">_xlfn.CONCAT("*",Y415,"7")</f>
        <v>*A7</v>
      </c>
      <c r="AR415" s="294"/>
      <c r="AS415" s="294"/>
      <c r="AT415" s="294" t="str">
        <f t="shared" ca="1" si="820"/>
        <v/>
      </c>
      <c r="AU415" s="294" t="str">
        <f t="shared" ca="1" si="819"/>
        <v/>
      </c>
      <c r="AV415" s="294" t="str">
        <f t="shared" ca="1" si="819"/>
        <v/>
      </c>
      <c r="AW415" s="294" t="str">
        <f t="shared" ca="1" si="819"/>
        <v/>
      </c>
      <c r="AX415" s="294" t="str">
        <f t="shared" ca="1" si="819"/>
        <v/>
      </c>
      <c r="AY415" s="294">
        <f t="shared" si="819"/>
        <v>1</v>
      </c>
      <c r="AZ415" s="294" t="str">
        <f t="shared" ca="1" si="819"/>
        <v/>
      </c>
      <c r="BA415" s="294">
        <f t="shared" ca="1" si="819"/>
        <v>1</v>
      </c>
      <c r="BB415" s="294" t="str">
        <f t="shared" ca="1" si="819"/>
        <v/>
      </c>
      <c r="BC415" s="294" t="str">
        <f t="shared" ca="1" si="819"/>
        <v/>
      </c>
      <c r="BD415" s="294" t="str">
        <f t="shared" ca="1" si="819"/>
        <v/>
      </c>
      <c r="BE415" s="294" t="str">
        <f t="shared" ca="1" si="819"/>
        <v/>
      </c>
      <c r="BF415" s="289">
        <f t="shared" ca="1" si="740"/>
        <v>2</v>
      </c>
      <c r="BG415" s="302">
        <f t="shared" ca="1" si="741"/>
        <v>33.333333333333329</v>
      </c>
      <c r="BH415" s="289">
        <f t="shared" ca="1" si="742"/>
        <v>7</v>
      </c>
      <c r="BI415" s="289" t="str">
        <f t="shared" ca="1" si="743"/>
        <v/>
      </c>
      <c r="BJ415" s="289" t="str">
        <f t="shared" ca="1" si="744"/>
        <v/>
      </c>
      <c r="BK415" s="289" t="str">
        <f t="shared" ca="1" si="745"/>
        <v/>
      </c>
      <c r="BL415" s="289" t="str">
        <f t="shared" ca="1" si="746"/>
        <v/>
      </c>
      <c r="BM415" s="289" t="str">
        <f t="shared" ca="1" si="747"/>
        <v/>
      </c>
      <c r="BN415" s="289" t="str">
        <f t="shared" ca="1" si="748"/>
        <v/>
      </c>
      <c r="BO415" s="289">
        <f t="shared" ca="1" si="749"/>
        <v>1</v>
      </c>
      <c r="BP415" s="275"/>
      <c r="BQ415" s="83" t="e">
        <f t="shared" ca="1" si="704"/>
        <v>#N/A</v>
      </c>
      <c r="BR415" s="82" t="e">
        <f t="shared" ca="1" si="705"/>
        <v>#N/A</v>
      </c>
      <c r="BS415" s="83" t="e">
        <f t="shared" ca="1" si="706"/>
        <v>#N/A</v>
      </c>
      <c r="BT415" s="52" t="e">
        <f t="shared" ca="1" si="782"/>
        <v>#N/A</v>
      </c>
      <c r="BV415" s="52" t="e">
        <f t="shared" ca="1" si="783"/>
        <v>#N/A</v>
      </c>
      <c r="BW415" s="84" t="e">
        <f ca="1">VLOOKUP($BK$6,INDIRECT($BT415):$BP$861,2,FALSE)</f>
        <v>#N/A</v>
      </c>
      <c r="BX415" s="79" t="e">
        <f t="shared" ca="1" si="761"/>
        <v>#N/A</v>
      </c>
      <c r="BY415" s="78" t="e">
        <f t="shared" ca="1" si="762"/>
        <v>#N/A</v>
      </c>
      <c r="BZ415" s="78" t="e">
        <f t="shared" ca="1" si="763"/>
        <v>#N/A</v>
      </c>
      <c r="CA415" s="78" t="e">
        <f t="shared" ca="1" si="764"/>
        <v>#N/A</v>
      </c>
      <c r="CB415" s="78" t="e">
        <f t="shared" ca="1" si="765"/>
        <v>#N/A</v>
      </c>
      <c r="CC415" s="78" t="e">
        <f t="shared" ca="1" si="766"/>
        <v>#N/A</v>
      </c>
      <c r="CD415" s="78" t="e">
        <f t="shared" ca="1" si="767"/>
        <v>#N/A</v>
      </c>
      <c r="CE415" s="78" t="e">
        <f t="shared" ca="1" si="768"/>
        <v>#N/A</v>
      </c>
      <c r="CF415" s="78" t="e">
        <f t="shared" ca="1" si="769"/>
        <v>#N/A</v>
      </c>
      <c r="CG415" s="78" t="e">
        <f t="shared" ca="1" si="770"/>
        <v>#N/A</v>
      </c>
      <c r="CH415" s="79" t="e">
        <f t="shared" ca="1" si="771"/>
        <v>#N/A</v>
      </c>
      <c r="CI415" s="79" t="e">
        <f t="shared" ca="1" si="772"/>
        <v>#N/A</v>
      </c>
      <c r="CJ415" s="79" t="e">
        <f t="shared" ca="1" si="773"/>
        <v>#N/A</v>
      </c>
      <c r="CK415" s="79" t="e">
        <f t="shared" ca="1" si="774"/>
        <v>#N/A</v>
      </c>
      <c r="CL415" s="79" t="e">
        <f t="shared" ca="1" si="775"/>
        <v>#N/A</v>
      </c>
      <c r="CM415" s="79" t="e">
        <f t="shared" ca="1" si="776"/>
        <v>#N/A</v>
      </c>
      <c r="CN415" s="79" t="e">
        <f t="shared" ca="1" si="777"/>
        <v>#N/A</v>
      </c>
      <c r="CO415" s="79" t="e">
        <f t="shared" ca="1" si="778"/>
        <v>#N/A</v>
      </c>
      <c r="CP415" s="80" t="e">
        <f t="shared" ca="1" si="779"/>
        <v>#N/A</v>
      </c>
      <c r="CQ415" s="78" t="e">
        <f t="shared" ca="1" si="780"/>
        <v>#N/A</v>
      </c>
      <c r="DA415" s="81" t="e">
        <f t="shared" ca="1" si="812"/>
        <v>#N/A</v>
      </c>
      <c r="DB415" s="82" t="e">
        <f t="shared" ca="1" si="813"/>
        <v>#N/A</v>
      </c>
      <c r="DC415" s="83" t="e">
        <f t="shared" ca="1" si="814"/>
        <v>#N/A</v>
      </c>
      <c r="DD415" s="52" t="e">
        <f t="shared" ca="1" si="810"/>
        <v>#N/A</v>
      </c>
      <c r="DF415" s="52" t="e">
        <f t="shared" ca="1" si="811"/>
        <v>#N/A</v>
      </c>
      <c r="DG415" s="84" t="e">
        <f ca="1">VLOOKUP($BK$6,INDIRECT($BT452):$BP$861,2,FALSE)</f>
        <v>#N/A</v>
      </c>
      <c r="DH415" s="79" t="e">
        <f t="shared" ca="1" si="789"/>
        <v>#N/A</v>
      </c>
      <c r="DI415" s="78" t="e">
        <f t="shared" ca="1" si="790"/>
        <v>#N/A</v>
      </c>
      <c r="DJ415" s="78" t="e">
        <f t="shared" ca="1" si="791"/>
        <v>#N/A</v>
      </c>
      <c r="DK415" s="78" t="e">
        <f t="shared" ca="1" si="792"/>
        <v>#N/A</v>
      </c>
      <c r="DL415" s="78" t="e">
        <f t="shared" ca="1" si="793"/>
        <v>#N/A</v>
      </c>
      <c r="DM415" s="78" t="e">
        <f t="shared" ca="1" si="794"/>
        <v>#N/A</v>
      </c>
      <c r="DN415" s="78" t="e">
        <f t="shared" ca="1" si="795"/>
        <v>#N/A</v>
      </c>
      <c r="DO415" s="78" t="e">
        <f t="shared" ca="1" si="796"/>
        <v>#N/A</v>
      </c>
      <c r="DP415" s="78" t="e">
        <f t="shared" ca="1" si="797"/>
        <v>#N/A</v>
      </c>
      <c r="DQ415" s="78" t="e">
        <f t="shared" ca="1" si="798"/>
        <v>#N/A</v>
      </c>
      <c r="DR415" s="79" t="e">
        <f t="shared" ca="1" si="799"/>
        <v>#N/A</v>
      </c>
      <c r="DS415" s="79" t="e">
        <f t="shared" ca="1" si="800"/>
        <v>#N/A</v>
      </c>
      <c r="DT415" s="79" t="e">
        <f t="shared" ca="1" si="801"/>
        <v>#N/A</v>
      </c>
      <c r="DU415" s="79" t="e">
        <f t="shared" ca="1" si="802"/>
        <v>#N/A</v>
      </c>
      <c r="DV415" s="79" t="e">
        <f t="shared" ca="1" si="803"/>
        <v>#N/A</v>
      </c>
      <c r="DW415" s="79" t="e">
        <f t="shared" ca="1" si="804"/>
        <v>#N/A</v>
      </c>
      <c r="DX415" s="79" t="e">
        <f t="shared" ca="1" si="805"/>
        <v>#N/A</v>
      </c>
      <c r="DY415" s="79" t="e">
        <f t="shared" ca="1" si="806"/>
        <v>#N/A</v>
      </c>
      <c r="DZ415" s="80" t="e">
        <f t="shared" ca="1" si="807"/>
        <v>#N/A</v>
      </c>
      <c r="EA415" s="78" t="e">
        <f t="shared" ca="1" si="808"/>
        <v>#N/A</v>
      </c>
    </row>
    <row r="416" spans="1:131" ht="16.2" thickBot="1" x14ac:dyDescent="0.35">
      <c r="A416" s="289" t="str">
        <f t="shared" ca="1" si="785"/>
        <v/>
      </c>
      <c r="B416" s="315">
        <f t="shared" si="788"/>
        <v>408</v>
      </c>
      <c r="C416" s="316" t="s">
        <v>44</v>
      </c>
      <c r="D416" s="315" t="s">
        <v>3</v>
      </c>
      <c r="E416" s="315">
        <v>6</v>
      </c>
      <c r="F416" s="317">
        <v>3</v>
      </c>
      <c r="G416" s="317">
        <v>1</v>
      </c>
      <c r="H416" s="317">
        <v>3</v>
      </c>
      <c r="I416" s="317">
        <v>1</v>
      </c>
      <c r="J416" s="317">
        <v>3</v>
      </c>
      <c r="K416" s="317">
        <v>1</v>
      </c>
      <c r="L416" s="317"/>
      <c r="M416" s="317"/>
      <c r="N416" s="317">
        <f>SUM($F416:G416)</f>
        <v>4</v>
      </c>
      <c r="O416" s="317">
        <f>SUM($F416:H416)</f>
        <v>7</v>
      </c>
      <c r="P416" s="317">
        <f>SUM($F416:I416)</f>
        <v>8</v>
      </c>
      <c r="Q416" s="317">
        <f>SUM($F416:J416)</f>
        <v>11</v>
      </c>
      <c r="R416" s="317">
        <f>SUM($F416:K416)</f>
        <v>12</v>
      </c>
      <c r="S416" s="317"/>
      <c r="T416" s="317"/>
      <c r="U416" s="316"/>
      <c r="V416" s="315" t="str">
        <f t="shared" si="731"/>
        <v>F</v>
      </c>
      <c r="W416" s="315" t="str">
        <f t="shared" ca="1" si="732"/>
        <v>Ab</v>
      </c>
      <c r="X416" s="315" t="str">
        <f t="shared" ca="1" si="815"/>
        <v>A</v>
      </c>
      <c r="Y416" s="315" t="str">
        <f t="shared" ca="1" si="816"/>
        <v>C</v>
      </c>
      <c r="Z416" s="315" t="str">
        <f t="shared" ca="1" si="817"/>
        <v>Db</v>
      </c>
      <c r="AA416" s="315" t="str">
        <f t="shared" ca="1" si="818"/>
        <v>E</v>
      </c>
      <c r="AB416" s="315"/>
      <c r="AC416" s="315"/>
      <c r="AD416" s="316">
        <f t="shared" si="739"/>
        <v>70</v>
      </c>
      <c r="AE416" s="316">
        <f t="shared" ca="1" si="786"/>
        <v>163</v>
      </c>
      <c r="AF416" s="316">
        <f t="shared" ca="1" si="787"/>
        <v>65</v>
      </c>
      <c r="AG416" s="316">
        <f t="shared" ca="1" si="724"/>
        <v>67</v>
      </c>
      <c r="AH416" s="316">
        <f t="shared" ca="1" si="725"/>
        <v>166</v>
      </c>
      <c r="AI416" s="316">
        <f t="shared" ca="1" si="726"/>
        <v>69</v>
      </c>
      <c r="AJ416" s="316"/>
      <c r="AK416" s="316"/>
      <c r="AL416" s="294" t="str">
        <f t="shared" ref="AL416:AN417" si="821">_xlfn.CONCAT(V416," aug")</f>
        <v>F aug</v>
      </c>
      <c r="AM416" s="294" t="str">
        <f t="shared" ca="1" si="821"/>
        <v>Ab aug</v>
      </c>
      <c r="AN416" s="294" t="str">
        <f t="shared" ca="1" si="821"/>
        <v>A aug</v>
      </c>
      <c r="AO416" s="294" t="str">
        <f ca="1">_xlfn.CONCAT(Y416," aug")</f>
        <v>C aug</v>
      </c>
      <c r="AP416" s="294" t="str">
        <f ca="1">_xlfn.CONCAT(Z416," aug")</f>
        <v>Db aug</v>
      </c>
      <c r="AQ416" s="294" t="str">
        <f ca="1">_xlfn.CONCAT(AA416," aug")</f>
        <v>E aug</v>
      </c>
      <c r="AR416" s="294"/>
      <c r="AS416" s="294"/>
      <c r="AT416" s="294" t="str">
        <f t="shared" ca="1" si="820"/>
        <v/>
      </c>
      <c r="AU416" s="294" t="str">
        <f t="shared" ca="1" si="819"/>
        <v/>
      </c>
      <c r="AV416" s="294" t="str">
        <f t="shared" ca="1" si="819"/>
        <v/>
      </c>
      <c r="AW416" s="294" t="str">
        <f t="shared" ca="1" si="819"/>
        <v/>
      </c>
      <c r="AX416" s="294" t="str">
        <f t="shared" ca="1" si="819"/>
        <v/>
      </c>
      <c r="AY416" s="294">
        <f t="shared" si="819"/>
        <v>1</v>
      </c>
      <c r="AZ416" s="294" t="str">
        <f t="shared" ca="1" si="819"/>
        <v/>
      </c>
      <c r="BA416" s="294" t="str">
        <f t="shared" ca="1" si="819"/>
        <v/>
      </c>
      <c r="BB416" s="294" t="str">
        <f t="shared" ca="1" si="819"/>
        <v/>
      </c>
      <c r="BC416" s="294" t="str">
        <f t="shared" ca="1" si="819"/>
        <v/>
      </c>
      <c r="BD416" s="294" t="str">
        <f t="shared" ca="1" si="819"/>
        <v/>
      </c>
      <c r="BE416" s="294" t="str">
        <f t="shared" ca="1" si="819"/>
        <v/>
      </c>
      <c r="BF416" s="289">
        <f t="shared" ca="1" si="740"/>
        <v>1</v>
      </c>
      <c r="BG416" s="302">
        <f t="shared" ca="1" si="741"/>
        <v>16.666666666666664</v>
      </c>
      <c r="BH416" s="289" t="str">
        <f t="shared" ca="1" si="742"/>
        <v/>
      </c>
      <c r="BI416" s="289" t="str">
        <f t="shared" ca="1" si="743"/>
        <v/>
      </c>
      <c r="BJ416" s="289" t="str">
        <f t="shared" ca="1" si="744"/>
        <v/>
      </c>
      <c r="BK416" s="289" t="str">
        <f t="shared" ca="1" si="745"/>
        <v/>
      </c>
      <c r="BL416" s="289" t="str">
        <f t="shared" ca="1" si="746"/>
        <v/>
      </c>
      <c r="BM416" s="289" t="str">
        <f t="shared" ca="1" si="747"/>
        <v/>
      </c>
      <c r="BN416" s="289" t="str">
        <f t="shared" ca="1" si="748"/>
        <v/>
      </c>
      <c r="BO416" s="289" t="str">
        <f t="shared" ca="1" si="749"/>
        <v/>
      </c>
      <c r="BP416" s="275"/>
      <c r="BQ416" s="83" t="e">
        <f t="shared" ca="1" si="704"/>
        <v>#N/A</v>
      </c>
      <c r="BR416" s="82" t="e">
        <f t="shared" ca="1" si="705"/>
        <v>#N/A</v>
      </c>
      <c r="BS416" s="83" t="e">
        <f t="shared" ca="1" si="706"/>
        <v>#N/A</v>
      </c>
      <c r="BT416" s="52" t="e">
        <f t="shared" ca="1" si="782"/>
        <v>#N/A</v>
      </c>
      <c r="BV416" s="52" t="e">
        <f t="shared" ca="1" si="783"/>
        <v>#N/A</v>
      </c>
      <c r="BW416" s="84" t="e">
        <f ca="1">VLOOKUP($BK$6,INDIRECT($BT416):$BP$861,2,FALSE)</f>
        <v>#N/A</v>
      </c>
      <c r="BX416" s="79" t="e">
        <f t="shared" ca="1" si="761"/>
        <v>#N/A</v>
      </c>
      <c r="BY416" s="78" t="e">
        <f t="shared" ca="1" si="762"/>
        <v>#N/A</v>
      </c>
      <c r="BZ416" s="78" t="e">
        <f t="shared" ca="1" si="763"/>
        <v>#N/A</v>
      </c>
      <c r="CA416" s="78" t="e">
        <f t="shared" ca="1" si="764"/>
        <v>#N/A</v>
      </c>
      <c r="CB416" s="78" t="e">
        <f t="shared" ca="1" si="765"/>
        <v>#N/A</v>
      </c>
      <c r="CC416" s="78" t="e">
        <f t="shared" ca="1" si="766"/>
        <v>#N/A</v>
      </c>
      <c r="CD416" s="78" t="e">
        <f t="shared" ca="1" si="767"/>
        <v>#N/A</v>
      </c>
      <c r="CE416" s="78" t="e">
        <f t="shared" ca="1" si="768"/>
        <v>#N/A</v>
      </c>
      <c r="CF416" s="78" t="e">
        <f t="shared" ca="1" si="769"/>
        <v>#N/A</v>
      </c>
      <c r="CG416" s="78" t="e">
        <f t="shared" ca="1" si="770"/>
        <v>#N/A</v>
      </c>
      <c r="CH416" s="79" t="e">
        <f t="shared" ca="1" si="771"/>
        <v>#N/A</v>
      </c>
      <c r="CI416" s="79" t="e">
        <f t="shared" ca="1" si="772"/>
        <v>#N/A</v>
      </c>
      <c r="CJ416" s="79" t="e">
        <f t="shared" ca="1" si="773"/>
        <v>#N/A</v>
      </c>
      <c r="CK416" s="79" t="e">
        <f t="shared" ca="1" si="774"/>
        <v>#N/A</v>
      </c>
      <c r="CL416" s="79" t="e">
        <f t="shared" ca="1" si="775"/>
        <v>#N/A</v>
      </c>
      <c r="CM416" s="79" t="e">
        <f t="shared" ca="1" si="776"/>
        <v>#N/A</v>
      </c>
      <c r="CN416" s="79" t="e">
        <f t="shared" ca="1" si="777"/>
        <v>#N/A</v>
      </c>
      <c r="CO416" s="79" t="e">
        <f t="shared" ca="1" si="778"/>
        <v>#N/A</v>
      </c>
      <c r="CP416" s="80" t="e">
        <f t="shared" ca="1" si="779"/>
        <v>#N/A</v>
      </c>
      <c r="CQ416" s="78" t="e">
        <f t="shared" ca="1" si="780"/>
        <v>#N/A</v>
      </c>
      <c r="DA416" s="81" t="e">
        <f t="shared" ca="1" si="812"/>
        <v>#N/A</v>
      </c>
      <c r="DB416" s="82" t="e">
        <f t="shared" ca="1" si="813"/>
        <v>#N/A</v>
      </c>
      <c r="DC416" s="83" t="e">
        <f t="shared" ca="1" si="814"/>
        <v>#N/A</v>
      </c>
      <c r="DD416" s="52" t="e">
        <f t="shared" ca="1" si="810"/>
        <v>#N/A</v>
      </c>
      <c r="DF416" s="52" t="e">
        <f t="shared" ca="1" si="811"/>
        <v>#N/A</v>
      </c>
      <c r="DG416" s="84" t="e">
        <f ca="1">VLOOKUP($BK$6,INDIRECT($BT453):$BP$861,2,FALSE)</f>
        <v>#N/A</v>
      </c>
      <c r="DH416" s="79" t="e">
        <f t="shared" ca="1" si="789"/>
        <v>#N/A</v>
      </c>
      <c r="DI416" s="78" t="e">
        <f t="shared" ca="1" si="790"/>
        <v>#N/A</v>
      </c>
      <c r="DJ416" s="78" t="e">
        <f t="shared" ca="1" si="791"/>
        <v>#N/A</v>
      </c>
      <c r="DK416" s="78" t="e">
        <f t="shared" ca="1" si="792"/>
        <v>#N/A</v>
      </c>
      <c r="DL416" s="78" t="e">
        <f t="shared" ca="1" si="793"/>
        <v>#N/A</v>
      </c>
      <c r="DM416" s="78" t="e">
        <f t="shared" ca="1" si="794"/>
        <v>#N/A</v>
      </c>
      <c r="DN416" s="78" t="e">
        <f t="shared" ca="1" si="795"/>
        <v>#N/A</v>
      </c>
      <c r="DO416" s="78" t="e">
        <f t="shared" ca="1" si="796"/>
        <v>#N/A</v>
      </c>
      <c r="DP416" s="78" t="e">
        <f t="shared" ca="1" si="797"/>
        <v>#N/A</v>
      </c>
      <c r="DQ416" s="78" t="e">
        <f t="shared" ca="1" si="798"/>
        <v>#N/A</v>
      </c>
      <c r="DR416" s="79" t="e">
        <f t="shared" ca="1" si="799"/>
        <v>#N/A</v>
      </c>
      <c r="DS416" s="79" t="e">
        <f t="shared" ca="1" si="800"/>
        <v>#N/A</v>
      </c>
      <c r="DT416" s="79" t="e">
        <f t="shared" ca="1" si="801"/>
        <v>#N/A</v>
      </c>
      <c r="DU416" s="79" t="e">
        <f t="shared" ca="1" si="802"/>
        <v>#N/A</v>
      </c>
      <c r="DV416" s="79" t="e">
        <f t="shared" ca="1" si="803"/>
        <v>#N/A</v>
      </c>
      <c r="DW416" s="79" t="e">
        <f t="shared" ca="1" si="804"/>
        <v>#N/A</v>
      </c>
      <c r="DX416" s="79" t="e">
        <f t="shared" ca="1" si="805"/>
        <v>#N/A</v>
      </c>
      <c r="DY416" s="79" t="e">
        <f t="shared" ca="1" si="806"/>
        <v>#N/A</v>
      </c>
      <c r="DZ416" s="80" t="e">
        <f t="shared" ca="1" si="807"/>
        <v>#N/A</v>
      </c>
      <c r="EA416" s="78" t="e">
        <f t="shared" ca="1" si="808"/>
        <v>#N/A</v>
      </c>
    </row>
    <row r="417" spans="1:131" ht="16.2" thickBot="1" x14ac:dyDescent="0.35">
      <c r="A417" s="289" t="str">
        <f t="shared" ca="1" si="785"/>
        <v/>
      </c>
      <c r="B417" s="315">
        <f t="shared" si="788"/>
        <v>409</v>
      </c>
      <c r="C417" s="316" t="s">
        <v>45</v>
      </c>
      <c r="D417" s="315" t="s">
        <v>3</v>
      </c>
      <c r="E417" s="315">
        <v>6</v>
      </c>
      <c r="F417" s="317">
        <v>1</v>
      </c>
      <c r="G417" s="317">
        <v>3</v>
      </c>
      <c r="H417" s="317">
        <v>1</v>
      </c>
      <c r="I417" s="317">
        <v>3</v>
      </c>
      <c r="J417" s="317">
        <v>1</v>
      </c>
      <c r="K417" s="317">
        <v>3</v>
      </c>
      <c r="L417" s="317"/>
      <c r="M417" s="317"/>
      <c r="N417" s="317">
        <f>SUM($F417:G417)</f>
        <v>4</v>
      </c>
      <c r="O417" s="317">
        <f>SUM($F417:H417)</f>
        <v>5</v>
      </c>
      <c r="P417" s="317">
        <f>SUM($F417:I417)</f>
        <v>8</v>
      </c>
      <c r="Q417" s="317">
        <f>SUM($F417:J417)</f>
        <v>9</v>
      </c>
      <c r="R417" s="317">
        <f>SUM($F417:K417)</f>
        <v>12</v>
      </c>
      <c r="S417" s="317"/>
      <c r="T417" s="317"/>
      <c r="U417" s="316"/>
      <c r="V417" s="315" t="str">
        <f t="shared" si="731"/>
        <v>F</v>
      </c>
      <c r="W417" s="315" t="str">
        <f t="shared" ca="1" si="732"/>
        <v>Gb</v>
      </c>
      <c r="X417" s="315" t="str">
        <f t="shared" ca="1" si="815"/>
        <v>A</v>
      </c>
      <c r="Y417" s="315" t="str">
        <f t="shared" ca="1" si="816"/>
        <v>Bb</v>
      </c>
      <c r="Z417" s="315" t="str">
        <f t="shared" ca="1" si="817"/>
        <v>Db</v>
      </c>
      <c r="AA417" s="315" t="str">
        <f t="shared" ca="1" si="818"/>
        <v>D</v>
      </c>
      <c r="AB417" s="315"/>
      <c r="AC417" s="315"/>
      <c r="AD417" s="316">
        <f t="shared" si="739"/>
        <v>70</v>
      </c>
      <c r="AE417" s="316">
        <f t="shared" ca="1" si="786"/>
        <v>169</v>
      </c>
      <c r="AF417" s="316">
        <f t="shared" ca="1" si="787"/>
        <v>65</v>
      </c>
      <c r="AG417" s="316">
        <f t="shared" ca="1" si="724"/>
        <v>164</v>
      </c>
      <c r="AH417" s="316">
        <f t="shared" ca="1" si="725"/>
        <v>166</v>
      </c>
      <c r="AI417" s="316">
        <f t="shared" ca="1" si="726"/>
        <v>68</v>
      </c>
      <c r="AJ417" s="316"/>
      <c r="AK417" s="316"/>
      <c r="AL417" s="294" t="str">
        <f t="shared" si="821"/>
        <v>F aug</v>
      </c>
      <c r="AM417" s="294" t="str">
        <f t="shared" ca="1" si="821"/>
        <v>Gb aug</v>
      </c>
      <c r="AN417" s="294" t="str">
        <f t="shared" ca="1" si="821"/>
        <v>A aug</v>
      </c>
      <c r="AO417" s="294" t="str">
        <f ca="1">_xlfn.CONCAT(Y417," aug")</f>
        <v>Bb aug</v>
      </c>
      <c r="AP417" s="294" t="str">
        <f ca="1">_xlfn.CONCAT(Z417," aug")</f>
        <v>Db aug</v>
      </c>
      <c r="AQ417" s="294" t="str">
        <f ca="1">_xlfn.CONCAT(AA417," aug")</f>
        <v>D aug</v>
      </c>
      <c r="AR417" s="294"/>
      <c r="AS417" s="294"/>
      <c r="AT417" s="294" t="str">
        <f t="shared" ca="1" si="820"/>
        <v/>
      </c>
      <c r="AU417" s="294" t="str">
        <f t="shared" ca="1" si="819"/>
        <v/>
      </c>
      <c r="AV417" s="294" t="str">
        <f t="shared" ca="1" si="819"/>
        <v/>
      </c>
      <c r="AW417" s="294" t="str">
        <f t="shared" ca="1" si="819"/>
        <v/>
      </c>
      <c r="AX417" s="294" t="str">
        <f t="shared" ca="1" si="819"/>
        <v/>
      </c>
      <c r="AY417" s="294">
        <f t="shared" si="819"/>
        <v>1</v>
      </c>
      <c r="AZ417" s="294" t="str">
        <f t="shared" ca="1" si="819"/>
        <v/>
      </c>
      <c r="BA417" s="294" t="str">
        <f t="shared" ca="1" si="819"/>
        <v/>
      </c>
      <c r="BB417" s="294" t="str">
        <f t="shared" ca="1" si="819"/>
        <v/>
      </c>
      <c r="BC417" s="294" t="str">
        <f t="shared" ca="1" si="819"/>
        <v/>
      </c>
      <c r="BD417" s="294" t="str">
        <f t="shared" ca="1" si="819"/>
        <v/>
      </c>
      <c r="BE417" s="294" t="str">
        <f t="shared" ca="1" si="819"/>
        <v/>
      </c>
      <c r="BF417" s="289">
        <f t="shared" ca="1" si="740"/>
        <v>1</v>
      </c>
      <c r="BG417" s="302">
        <f t="shared" ca="1" si="741"/>
        <v>16.666666666666664</v>
      </c>
      <c r="BH417" s="289" t="str">
        <f t="shared" ca="1" si="742"/>
        <v/>
      </c>
      <c r="BI417" s="289" t="str">
        <f t="shared" ca="1" si="743"/>
        <v/>
      </c>
      <c r="BJ417" s="289" t="str">
        <f t="shared" ca="1" si="744"/>
        <v/>
      </c>
      <c r="BK417" s="289" t="str">
        <f t="shared" ca="1" si="745"/>
        <v/>
      </c>
      <c r="BL417" s="289" t="str">
        <f t="shared" ca="1" si="746"/>
        <v/>
      </c>
      <c r="BM417" s="289" t="str">
        <f t="shared" ca="1" si="747"/>
        <v/>
      </c>
      <c r="BN417" s="289" t="str">
        <f t="shared" ca="1" si="748"/>
        <v/>
      </c>
      <c r="BO417" s="289" t="str">
        <f t="shared" ca="1" si="749"/>
        <v/>
      </c>
      <c r="BP417" s="275"/>
      <c r="BQ417" s="83" t="e">
        <f t="shared" ca="1" si="704"/>
        <v>#N/A</v>
      </c>
      <c r="BR417" s="82" t="e">
        <f t="shared" ca="1" si="705"/>
        <v>#N/A</v>
      </c>
      <c r="BS417" s="83" t="e">
        <f t="shared" ca="1" si="706"/>
        <v>#N/A</v>
      </c>
      <c r="BT417" s="52" t="e">
        <f t="shared" ca="1" si="782"/>
        <v>#N/A</v>
      </c>
      <c r="BV417" s="52" t="e">
        <f t="shared" ca="1" si="783"/>
        <v>#N/A</v>
      </c>
      <c r="BW417" s="84" t="e">
        <f ca="1">VLOOKUP($BK$6,INDIRECT($BT417):$BP$861,2,FALSE)</f>
        <v>#N/A</v>
      </c>
      <c r="BX417" s="79" t="e">
        <f t="shared" ca="1" si="761"/>
        <v>#N/A</v>
      </c>
      <c r="BY417" s="78" t="e">
        <f t="shared" ca="1" si="762"/>
        <v>#N/A</v>
      </c>
      <c r="BZ417" s="78" t="e">
        <f t="shared" ca="1" si="763"/>
        <v>#N/A</v>
      </c>
      <c r="CA417" s="78" t="e">
        <f t="shared" ca="1" si="764"/>
        <v>#N/A</v>
      </c>
      <c r="CB417" s="78" t="e">
        <f t="shared" ca="1" si="765"/>
        <v>#N/A</v>
      </c>
      <c r="CC417" s="78" t="e">
        <f t="shared" ca="1" si="766"/>
        <v>#N/A</v>
      </c>
      <c r="CD417" s="78" t="e">
        <f t="shared" ca="1" si="767"/>
        <v>#N/A</v>
      </c>
      <c r="CE417" s="78" t="e">
        <f t="shared" ca="1" si="768"/>
        <v>#N/A</v>
      </c>
      <c r="CF417" s="78" t="e">
        <f t="shared" ca="1" si="769"/>
        <v>#N/A</v>
      </c>
      <c r="CG417" s="78" t="e">
        <f t="shared" ca="1" si="770"/>
        <v>#N/A</v>
      </c>
      <c r="CH417" s="79" t="e">
        <f t="shared" ca="1" si="771"/>
        <v>#N/A</v>
      </c>
      <c r="CI417" s="79" t="e">
        <f t="shared" ca="1" si="772"/>
        <v>#N/A</v>
      </c>
      <c r="CJ417" s="79" t="e">
        <f t="shared" ca="1" si="773"/>
        <v>#N/A</v>
      </c>
      <c r="CK417" s="79" t="e">
        <f t="shared" ca="1" si="774"/>
        <v>#N/A</v>
      </c>
      <c r="CL417" s="79" t="e">
        <f t="shared" ca="1" si="775"/>
        <v>#N/A</v>
      </c>
      <c r="CM417" s="79" t="e">
        <f t="shared" ca="1" si="776"/>
        <v>#N/A</v>
      </c>
      <c r="CN417" s="79" t="e">
        <f t="shared" ca="1" si="777"/>
        <v>#N/A</v>
      </c>
      <c r="CO417" s="79" t="e">
        <f t="shared" ca="1" si="778"/>
        <v>#N/A</v>
      </c>
      <c r="CP417" s="80" t="e">
        <f t="shared" ca="1" si="779"/>
        <v>#N/A</v>
      </c>
      <c r="CQ417" s="78" t="e">
        <f t="shared" ca="1" si="780"/>
        <v>#N/A</v>
      </c>
      <c r="DA417" s="81" t="e">
        <f t="shared" ca="1" si="812"/>
        <v>#N/A</v>
      </c>
      <c r="DB417" s="82" t="e">
        <f t="shared" ca="1" si="813"/>
        <v>#N/A</v>
      </c>
      <c r="DC417" s="83" t="e">
        <f t="shared" ca="1" si="814"/>
        <v>#N/A</v>
      </c>
      <c r="DD417" s="52" t="e">
        <f t="shared" ca="1" si="810"/>
        <v>#N/A</v>
      </c>
      <c r="DF417" s="52" t="e">
        <f t="shared" ca="1" si="811"/>
        <v>#N/A</v>
      </c>
      <c r="DG417" s="84" t="e">
        <f ca="1">VLOOKUP($BK$6,INDIRECT($BT454):$BP$861,2,FALSE)</f>
        <v>#N/A</v>
      </c>
      <c r="DH417" s="79" t="e">
        <f t="shared" ca="1" si="789"/>
        <v>#N/A</v>
      </c>
      <c r="DI417" s="78" t="e">
        <f t="shared" ca="1" si="790"/>
        <v>#N/A</v>
      </c>
      <c r="DJ417" s="78" t="e">
        <f t="shared" ca="1" si="791"/>
        <v>#N/A</v>
      </c>
      <c r="DK417" s="78" t="e">
        <f t="shared" ca="1" si="792"/>
        <v>#N/A</v>
      </c>
      <c r="DL417" s="78" t="e">
        <f t="shared" ca="1" si="793"/>
        <v>#N/A</v>
      </c>
      <c r="DM417" s="78" t="e">
        <f t="shared" ca="1" si="794"/>
        <v>#N/A</v>
      </c>
      <c r="DN417" s="78" t="e">
        <f t="shared" ca="1" si="795"/>
        <v>#N/A</v>
      </c>
      <c r="DO417" s="78" t="e">
        <f t="shared" ca="1" si="796"/>
        <v>#N/A</v>
      </c>
      <c r="DP417" s="78" t="e">
        <f t="shared" ca="1" si="797"/>
        <v>#N/A</v>
      </c>
      <c r="DQ417" s="78" t="e">
        <f t="shared" ca="1" si="798"/>
        <v>#N/A</v>
      </c>
      <c r="DR417" s="79" t="e">
        <f t="shared" ca="1" si="799"/>
        <v>#N/A</v>
      </c>
      <c r="DS417" s="79" t="e">
        <f t="shared" ca="1" si="800"/>
        <v>#N/A</v>
      </c>
      <c r="DT417" s="79" t="e">
        <f t="shared" ca="1" si="801"/>
        <v>#N/A</v>
      </c>
      <c r="DU417" s="79" t="e">
        <f t="shared" ca="1" si="802"/>
        <v>#N/A</v>
      </c>
      <c r="DV417" s="79" t="e">
        <f t="shared" ca="1" si="803"/>
        <v>#N/A</v>
      </c>
      <c r="DW417" s="79" t="e">
        <f t="shared" ca="1" si="804"/>
        <v>#N/A</v>
      </c>
      <c r="DX417" s="79" t="e">
        <f t="shared" ca="1" si="805"/>
        <v>#N/A</v>
      </c>
      <c r="DY417" s="79" t="e">
        <f t="shared" ca="1" si="806"/>
        <v>#N/A</v>
      </c>
      <c r="DZ417" s="80" t="e">
        <f t="shared" ca="1" si="807"/>
        <v>#N/A</v>
      </c>
      <c r="EA417" s="78" t="e">
        <f t="shared" ca="1" si="808"/>
        <v>#N/A</v>
      </c>
    </row>
    <row r="418" spans="1:131" ht="16.2" thickBot="1" x14ac:dyDescent="0.35">
      <c r="A418" s="289" t="str">
        <f t="shared" ca="1" si="785"/>
        <v/>
      </c>
      <c r="B418" s="315">
        <f t="shared" si="788"/>
        <v>410</v>
      </c>
      <c r="C418" s="316" t="s">
        <v>46</v>
      </c>
      <c r="D418" s="315" t="s">
        <v>3</v>
      </c>
      <c r="E418" s="315">
        <v>6</v>
      </c>
      <c r="F418" s="317">
        <v>3</v>
      </c>
      <c r="G418" s="317">
        <v>2</v>
      </c>
      <c r="H418" s="317">
        <v>1</v>
      </c>
      <c r="I418" s="317">
        <v>1</v>
      </c>
      <c r="J418" s="317">
        <v>2</v>
      </c>
      <c r="K418" s="317">
        <v>3</v>
      </c>
      <c r="L418" s="317"/>
      <c r="M418" s="317"/>
      <c r="N418" s="317">
        <f>SUM($F418:G418)</f>
        <v>5</v>
      </c>
      <c r="O418" s="317">
        <f>SUM($F418:H418)</f>
        <v>6</v>
      </c>
      <c r="P418" s="317">
        <f>SUM($F418:I418)</f>
        <v>7</v>
      </c>
      <c r="Q418" s="317">
        <f>SUM($F418:J418)</f>
        <v>9</v>
      </c>
      <c r="R418" s="317">
        <f>SUM($F418:K418)</f>
        <v>12</v>
      </c>
      <c r="S418" s="317"/>
      <c r="T418" s="317"/>
      <c r="U418" s="316"/>
      <c r="V418" s="315" t="str">
        <f t="shared" si="731"/>
        <v>F</v>
      </c>
      <c r="W418" s="315" t="str">
        <f t="shared" ca="1" si="732"/>
        <v>Ab</v>
      </c>
      <c r="X418" s="315" t="str">
        <f t="shared" ca="1" si="815"/>
        <v>Bb</v>
      </c>
      <c r="Y418" s="315" t="str">
        <f t="shared" ca="1" si="816"/>
        <v>B</v>
      </c>
      <c r="Z418" s="315" t="str">
        <f t="shared" ca="1" si="817"/>
        <v>C</v>
      </c>
      <c r="AA418" s="315" t="str">
        <f t="shared" ca="1" si="818"/>
        <v>D</v>
      </c>
      <c r="AB418" s="315"/>
      <c r="AC418" s="315"/>
      <c r="AD418" s="316">
        <f t="shared" si="739"/>
        <v>70</v>
      </c>
      <c r="AE418" s="316">
        <f t="shared" ca="1" si="786"/>
        <v>163</v>
      </c>
      <c r="AF418" s="316">
        <f t="shared" ca="1" si="787"/>
        <v>164</v>
      </c>
      <c r="AG418" s="316">
        <f t="shared" ca="1" si="724"/>
        <v>66</v>
      </c>
      <c r="AH418" s="316">
        <f t="shared" ca="1" si="725"/>
        <v>67</v>
      </c>
      <c r="AI418" s="316">
        <f t="shared" ca="1" si="726"/>
        <v>68</v>
      </c>
      <c r="AJ418" s="316"/>
      <c r="AK418" s="316"/>
      <c r="AL418" s="294" t="str">
        <f>_xlfn.CONCAT(V418," sus4")</f>
        <v>F sus4</v>
      </c>
      <c r="AM418" s="294" t="str">
        <f ca="1">_xlfn.CONCAT(W418," dim")</f>
        <v>Ab dim</v>
      </c>
      <c r="AN418" s="294" t="str">
        <f ca="1">_xlfn.CONCAT(X418," sus2")</f>
        <v>Bb sus2</v>
      </c>
      <c r="AO418" s="301" t="str">
        <f ca="1">_xlfn.CONCAT("*",W418," dim")</f>
        <v>*Ab dim</v>
      </c>
      <c r="AP418" s="294" t="str">
        <f ca="1">_xlfn.CONCAT(Z418," sus4/7")</f>
        <v>C sus4/7</v>
      </c>
      <c r="AQ418" s="301" t="str">
        <f ca="1">_xlfn.CONCAT(AA418," sus6 -or- *",X418," maj")</f>
        <v>D sus6 -or- *Bb maj</v>
      </c>
      <c r="AR418" s="294"/>
      <c r="AS418" s="294"/>
      <c r="AT418" s="294" t="str">
        <f t="shared" ca="1" si="820"/>
        <v/>
      </c>
      <c r="AU418" s="294" t="str">
        <f t="shared" ca="1" si="819"/>
        <v/>
      </c>
      <c r="AV418" s="294" t="str">
        <f t="shared" ca="1" si="819"/>
        <v/>
      </c>
      <c r="AW418" s="294" t="str">
        <f t="shared" ca="1" si="819"/>
        <v/>
      </c>
      <c r="AX418" s="294" t="str">
        <f t="shared" ca="1" si="819"/>
        <v/>
      </c>
      <c r="AY418" s="294">
        <f t="shared" si="819"/>
        <v>1</v>
      </c>
      <c r="AZ418" s="294" t="str">
        <f t="shared" ca="1" si="819"/>
        <v/>
      </c>
      <c r="BA418" s="294" t="str">
        <f t="shared" ca="1" si="819"/>
        <v/>
      </c>
      <c r="BB418" s="294" t="str">
        <f t="shared" ca="1" si="819"/>
        <v/>
      </c>
      <c r="BC418" s="294" t="str">
        <f t="shared" ca="1" si="819"/>
        <v/>
      </c>
      <c r="BD418" s="294" t="str">
        <f t="shared" ca="1" si="819"/>
        <v/>
      </c>
      <c r="BE418" s="294" t="str">
        <f t="shared" ca="1" si="819"/>
        <v/>
      </c>
      <c r="BF418" s="289">
        <f t="shared" ca="1" si="740"/>
        <v>1</v>
      </c>
      <c r="BG418" s="302">
        <f t="shared" ca="1" si="741"/>
        <v>16.666666666666664</v>
      </c>
      <c r="BH418" s="289" t="str">
        <f t="shared" ca="1" si="742"/>
        <v/>
      </c>
      <c r="BI418" s="289" t="str">
        <f t="shared" ca="1" si="743"/>
        <v/>
      </c>
      <c r="BJ418" s="289" t="str">
        <f t="shared" ca="1" si="744"/>
        <v/>
      </c>
      <c r="BK418" s="289" t="str">
        <f t="shared" ca="1" si="745"/>
        <v/>
      </c>
      <c r="BL418" s="289" t="str">
        <f t="shared" ca="1" si="746"/>
        <v/>
      </c>
      <c r="BM418" s="289" t="str">
        <f t="shared" ca="1" si="747"/>
        <v/>
      </c>
      <c r="BN418" s="289" t="str">
        <f t="shared" ca="1" si="748"/>
        <v/>
      </c>
      <c r="BO418" s="289" t="str">
        <f t="shared" ca="1" si="749"/>
        <v/>
      </c>
      <c r="BP418" s="275"/>
      <c r="BQ418" s="83" t="e">
        <f t="shared" ca="1" si="704"/>
        <v>#N/A</v>
      </c>
      <c r="BR418" s="82" t="e">
        <f t="shared" ca="1" si="705"/>
        <v>#N/A</v>
      </c>
      <c r="BS418" s="83" t="e">
        <f t="shared" ca="1" si="706"/>
        <v>#N/A</v>
      </c>
      <c r="BT418" s="52" t="e">
        <f t="shared" ca="1" si="782"/>
        <v>#N/A</v>
      </c>
      <c r="BV418" s="52" t="e">
        <f t="shared" ca="1" si="783"/>
        <v>#N/A</v>
      </c>
      <c r="BW418" s="84" t="e">
        <f ca="1">VLOOKUP($BK$6,INDIRECT($BT418):$BP$861,2,FALSE)</f>
        <v>#N/A</v>
      </c>
      <c r="BX418" s="79" t="e">
        <f t="shared" ca="1" si="761"/>
        <v>#N/A</v>
      </c>
      <c r="BY418" s="78" t="e">
        <f t="shared" ca="1" si="762"/>
        <v>#N/A</v>
      </c>
      <c r="BZ418" s="78" t="e">
        <f t="shared" ca="1" si="763"/>
        <v>#N/A</v>
      </c>
      <c r="CA418" s="78" t="e">
        <f t="shared" ca="1" si="764"/>
        <v>#N/A</v>
      </c>
      <c r="CB418" s="78" t="e">
        <f t="shared" ca="1" si="765"/>
        <v>#N/A</v>
      </c>
      <c r="CC418" s="78" t="e">
        <f t="shared" ca="1" si="766"/>
        <v>#N/A</v>
      </c>
      <c r="CD418" s="78" t="e">
        <f t="shared" ca="1" si="767"/>
        <v>#N/A</v>
      </c>
      <c r="CE418" s="78" t="e">
        <f t="shared" ca="1" si="768"/>
        <v>#N/A</v>
      </c>
      <c r="CF418" s="78" t="e">
        <f t="shared" ca="1" si="769"/>
        <v>#N/A</v>
      </c>
      <c r="CG418" s="78" t="e">
        <f t="shared" ca="1" si="770"/>
        <v>#N/A</v>
      </c>
      <c r="CH418" s="79" t="e">
        <f t="shared" ca="1" si="771"/>
        <v>#N/A</v>
      </c>
      <c r="CI418" s="79" t="e">
        <f t="shared" ca="1" si="772"/>
        <v>#N/A</v>
      </c>
      <c r="CJ418" s="79" t="e">
        <f t="shared" ca="1" si="773"/>
        <v>#N/A</v>
      </c>
      <c r="CK418" s="79" t="e">
        <f t="shared" ca="1" si="774"/>
        <v>#N/A</v>
      </c>
      <c r="CL418" s="79" t="e">
        <f t="shared" ca="1" si="775"/>
        <v>#N/A</v>
      </c>
      <c r="CM418" s="79" t="e">
        <f t="shared" ca="1" si="776"/>
        <v>#N/A</v>
      </c>
      <c r="CN418" s="79" t="e">
        <f t="shared" ca="1" si="777"/>
        <v>#N/A</v>
      </c>
      <c r="CO418" s="79" t="e">
        <f t="shared" ca="1" si="778"/>
        <v>#N/A</v>
      </c>
      <c r="CP418" s="80" t="e">
        <f t="shared" ca="1" si="779"/>
        <v>#N/A</v>
      </c>
      <c r="CQ418" s="78" t="e">
        <f t="shared" ca="1" si="780"/>
        <v>#N/A</v>
      </c>
      <c r="DA418" s="81" t="e">
        <f t="shared" ca="1" si="812"/>
        <v>#N/A</v>
      </c>
      <c r="DB418" s="82" t="e">
        <f t="shared" ca="1" si="813"/>
        <v>#N/A</v>
      </c>
      <c r="DC418" s="83" t="e">
        <f t="shared" ca="1" si="814"/>
        <v>#N/A</v>
      </c>
      <c r="DD418" s="52" t="e">
        <f t="shared" ca="1" si="810"/>
        <v>#N/A</v>
      </c>
      <c r="DF418" s="52" t="e">
        <f t="shared" ca="1" si="811"/>
        <v>#N/A</v>
      </c>
      <c r="DG418" s="84" t="e">
        <f ca="1">VLOOKUP($BK$6,INDIRECT($BT455):$BP$861,2,FALSE)</f>
        <v>#N/A</v>
      </c>
      <c r="DH418" s="79" t="e">
        <f t="shared" ca="1" si="789"/>
        <v>#N/A</v>
      </c>
      <c r="DI418" s="78" t="e">
        <f t="shared" ca="1" si="790"/>
        <v>#N/A</v>
      </c>
      <c r="DJ418" s="78" t="e">
        <f t="shared" ca="1" si="791"/>
        <v>#N/A</v>
      </c>
      <c r="DK418" s="78" t="e">
        <f t="shared" ca="1" si="792"/>
        <v>#N/A</v>
      </c>
      <c r="DL418" s="78" t="e">
        <f t="shared" ca="1" si="793"/>
        <v>#N/A</v>
      </c>
      <c r="DM418" s="78" t="e">
        <f t="shared" ca="1" si="794"/>
        <v>#N/A</v>
      </c>
      <c r="DN418" s="78" t="e">
        <f t="shared" ca="1" si="795"/>
        <v>#N/A</v>
      </c>
      <c r="DO418" s="78" t="e">
        <f t="shared" ca="1" si="796"/>
        <v>#N/A</v>
      </c>
      <c r="DP418" s="78" t="e">
        <f t="shared" ca="1" si="797"/>
        <v>#N/A</v>
      </c>
      <c r="DQ418" s="78" t="e">
        <f t="shared" ca="1" si="798"/>
        <v>#N/A</v>
      </c>
      <c r="DR418" s="79" t="e">
        <f t="shared" ca="1" si="799"/>
        <v>#N/A</v>
      </c>
      <c r="DS418" s="79" t="e">
        <f t="shared" ca="1" si="800"/>
        <v>#N/A</v>
      </c>
      <c r="DT418" s="79" t="e">
        <f t="shared" ca="1" si="801"/>
        <v>#N/A</v>
      </c>
      <c r="DU418" s="79" t="e">
        <f t="shared" ca="1" si="802"/>
        <v>#N/A</v>
      </c>
      <c r="DV418" s="79" t="e">
        <f t="shared" ca="1" si="803"/>
        <v>#N/A</v>
      </c>
      <c r="DW418" s="79" t="e">
        <f t="shared" ca="1" si="804"/>
        <v>#N/A</v>
      </c>
      <c r="DX418" s="79" t="e">
        <f t="shared" ca="1" si="805"/>
        <v>#N/A</v>
      </c>
      <c r="DY418" s="79" t="e">
        <f t="shared" ca="1" si="806"/>
        <v>#N/A</v>
      </c>
      <c r="DZ418" s="80" t="e">
        <f t="shared" ca="1" si="807"/>
        <v>#N/A</v>
      </c>
      <c r="EA418" s="78" t="e">
        <f t="shared" ca="1" si="808"/>
        <v>#N/A</v>
      </c>
    </row>
    <row r="419" spans="1:131" ht="16.2" thickBot="1" x14ac:dyDescent="0.35">
      <c r="A419" s="289" t="str">
        <f t="shared" ca="1" si="785"/>
        <v/>
      </c>
      <c r="B419" s="315">
        <f t="shared" si="788"/>
        <v>411</v>
      </c>
      <c r="C419" s="316" t="s">
        <v>47</v>
      </c>
      <c r="D419" s="315" t="s">
        <v>3</v>
      </c>
      <c r="E419" s="315">
        <v>6</v>
      </c>
      <c r="F419" s="317">
        <v>1</v>
      </c>
      <c r="G419" s="317">
        <v>2</v>
      </c>
      <c r="H419" s="317">
        <v>3</v>
      </c>
      <c r="I419" s="317">
        <v>3</v>
      </c>
      <c r="J419" s="317">
        <v>2</v>
      </c>
      <c r="K419" s="317">
        <v>1</v>
      </c>
      <c r="L419" s="317"/>
      <c r="M419" s="317"/>
      <c r="N419" s="317">
        <f>SUM($F419:G419)</f>
        <v>3</v>
      </c>
      <c r="O419" s="317">
        <f>SUM($F419:H419)</f>
        <v>6</v>
      </c>
      <c r="P419" s="317">
        <f>SUM($F419:I419)</f>
        <v>9</v>
      </c>
      <c r="Q419" s="317">
        <f>SUM($F419:J419)</f>
        <v>11</v>
      </c>
      <c r="R419" s="317">
        <f>SUM($F419:K419)</f>
        <v>12</v>
      </c>
      <c r="S419" s="317"/>
      <c r="T419" s="317"/>
      <c r="U419" s="316"/>
      <c r="V419" s="315" t="str">
        <f t="shared" si="731"/>
        <v>F</v>
      </c>
      <c r="W419" s="315" t="str">
        <f t="shared" ca="1" si="732"/>
        <v>Gb</v>
      </c>
      <c r="X419" s="315" t="str">
        <f t="shared" ca="1" si="815"/>
        <v>Ab</v>
      </c>
      <c r="Y419" s="315" t="str">
        <f t="shared" ca="1" si="816"/>
        <v>B</v>
      </c>
      <c r="Z419" s="315" t="str">
        <f t="shared" ca="1" si="817"/>
        <v>D</v>
      </c>
      <c r="AA419" s="315" t="str">
        <f t="shared" ca="1" si="818"/>
        <v>E</v>
      </c>
      <c r="AB419" s="315"/>
      <c r="AC419" s="315"/>
      <c r="AD419" s="316">
        <f t="shared" si="739"/>
        <v>70</v>
      </c>
      <c r="AE419" s="316">
        <f t="shared" ca="1" si="786"/>
        <v>169</v>
      </c>
      <c r="AF419" s="316">
        <f t="shared" ca="1" si="787"/>
        <v>163</v>
      </c>
      <c r="AG419" s="316">
        <f t="shared" ca="1" si="724"/>
        <v>66</v>
      </c>
      <c r="AH419" s="316">
        <f t="shared" ca="1" si="725"/>
        <v>68</v>
      </c>
      <c r="AI419" s="316">
        <f t="shared" ca="1" si="726"/>
        <v>69</v>
      </c>
      <c r="AJ419" s="316"/>
      <c r="AK419" s="316"/>
      <c r="AL419" s="301" t="str">
        <f ca="1">_xlfn.CONCAT(V419," min6 -or- *",Z419," dim")</f>
        <v>F min6 -or- *D dim</v>
      </c>
      <c r="AM419" s="294" t="str">
        <f ca="1">_xlfn.CONCAT(W419," sus4/7")</f>
        <v>Gb sus4/7</v>
      </c>
      <c r="AN419" s="301" t="str">
        <f ca="1">_xlfn.CONCAT("*",Z419," dim")</f>
        <v>*D dim</v>
      </c>
      <c r="AO419" s="294" t="str">
        <f ca="1">_xlfn.CONCAT(Y419," sus4")</f>
        <v>B sus4</v>
      </c>
      <c r="AP419" s="294" t="str">
        <f ca="1">_xlfn.CONCAT(Z419," dim")</f>
        <v>D dim</v>
      </c>
      <c r="AQ419" s="294" t="str">
        <f ca="1">_xlfn.CONCAT(AA419," sus2")</f>
        <v>E sus2</v>
      </c>
      <c r="AR419" s="294"/>
      <c r="AS419" s="294"/>
      <c r="AT419" s="294" t="str">
        <f t="shared" ca="1" si="820"/>
        <v/>
      </c>
      <c r="AU419" s="294" t="str">
        <f t="shared" ca="1" si="819"/>
        <v/>
      </c>
      <c r="AV419" s="294" t="str">
        <f t="shared" ca="1" si="819"/>
        <v/>
      </c>
      <c r="AW419" s="294" t="str">
        <f t="shared" ca="1" si="819"/>
        <v/>
      </c>
      <c r="AX419" s="294" t="str">
        <f t="shared" ca="1" si="819"/>
        <v/>
      </c>
      <c r="AY419" s="294">
        <f t="shared" si="819"/>
        <v>1</v>
      </c>
      <c r="AZ419" s="294" t="str">
        <f t="shared" ca="1" si="819"/>
        <v/>
      </c>
      <c r="BA419" s="294" t="str">
        <f t="shared" ca="1" si="819"/>
        <v/>
      </c>
      <c r="BB419" s="294" t="str">
        <f t="shared" ca="1" si="819"/>
        <v/>
      </c>
      <c r="BC419" s="294" t="str">
        <f t="shared" ca="1" si="819"/>
        <v/>
      </c>
      <c r="BD419" s="294" t="str">
        <f t="shared" ca="1" si="819"/>
        <v/>
      </c>
      <c r="BE419" s="294" t="str">
        <f t="shared" ca="1" si="819"/>
        <v/>
      </c>
      <c r="BF419" s="289">
        <f t="shared" ca="1" si="740"/>
        <v>1</v>
      </c>
      <c r="BG419" s="302">
        <f t="shared" ca="1" si="741"/>
        <v>16.666666666666664</v>
      </c>
      <c r="BH419" s="289" t="str">
        <f t="shared" ca="1" si="742"/>
        <v/>
      </c>
      <c r="BI419" s="289" t="str">
        <f t="shared" ca="1" si="743"/>
        <v/>
      </c>
      <c r="BJ419" s="289" t="str">
        <f t="shared" ca="1" si="744"/>
        <v/>
      </c>
      <c r="BK419" s="289" t="str">
        <f t="shared" ca="1" si="745"/>
        <v/>
      </c>
      <c r="BL419" s="289" t="str">
        <f t="shared" ca="1" si="746"/>
        <v/>
      </c>
      <c r="BM419" s="289" t="str">
        <f t="shared" ca="1" si="747"/>
        <v/>
      </c>
      <c r="BN419" s="289" t="str">
        <f t="shared" ca="1" si="748"/>
        <v/>
      </c>
      <c r="BO419" s="289" t="str">
        <f t="shared" ca="1" si="749"/>
        <v/>
      </c>
      <c r="BP419" s="275"/>
      <c r="BQ419" s="83" t="e">
        <f t="shared" ca="1" si="704"/>
        <v>#N/A</v>
      </c>
      <c r="BR419" s="82" t="e">
        <f t="shared" ca="1" si="705"/>
        <v>#N/A</v>
      </c>
      <c r="BS419" s="83" t="e">
        <f t="shared" ca="1" si="706"/>
        <v>#N/A</v>
      </c>
      <c r="BT419" s="52" t="e">
        <f t="shared" ca="1" si="782"/>
        <v>#N/A</v>
      </c>
      <c r="BV419" s="52" t="e">
        <f t="shared" ca="1" si="783"/>
        <v>#N/A</v>
      </c>
      <c r="BW419" s="84" t="e">
        <f ca="1">VLOOKUP($BK$6,INDIRECT($BT419):$BP$861,2,FALSE)</f>
        <v>#N/A</v>
      </c>
      <c r="BX419" s="79" t="e">
        <f t="shared" ca="1" si="761"/>
        <v>#N/A</v>
      </c>
      <c r="BY419" s="78" t="e">
        <f t="shared" ca="1" si="762"/>
        <v>#N/A</v>
      </c>
      <c r="BZ419" s="78" t="e">
        <f t="shared" ca="1" si="763"/>
        <v>#N/A</v>
      </c>
      <c r="CA419" s="78" t="e">
        <f t="shared" ca="1" si="764"/>
        <v>#N/A</v>
      </c>
      <c r="CB419" s="78" t="e">
        <f t="shared" ca="1" si="765"/>
        <v>#N/A</v>
      </c>
      <c r="CC419" s="78" t="e">
        <f t="shared" ca="1" si="766"/>
        <v>#N/A</v>
      </c>
      <c r="CD419" s="78" t="e">
        <f t="shared" ca="1" si="767"/>
        <v>#N/A</v>
      </c>
      <c r="CE419" s="78" t="e">
        <f t="shared" ca="1" si="768"/>
        <v>#N/A</v>
      </c>
      <c r="CF419" s="78" t="e">
        <f t="shared" ca="1" si="769"/>
        <v>#N/A</v>
      </c>
      <c r="CG419" s="78" t="e">
        <f t="shared" ca="1" si="770"/>
        <v>#N/A</v>
      </c>
      <c r="CH419" s="79" t="e">
        <f t="shared" ca="1" si="771"/>
        <v>#N/A</v>
      </c>
      <c r="CI419" s="79" t="e">
        <f t="shared" ca="1" si="772"/>
        <v>#N/A</v>
      </c>
      <c r="CJ419" s="79" t="e">
        <f t="shared" ca="1" si="773"/>
        <v>#N/A</v>
      </c>
      <c r="CK419" s="79" t="e">
        <f t="shared" ca="1" si="774"/>
        <v>#N/A</v>
      </c>
      <c r="CL419" s="79" t="e">
        <f t="shared" ca="1" si="775"/>
        <v>#N/A</v>
      </c>
      <c r="CM419" s="79" t="e">
        <f t="shared" ca="1" si="776"/>
        <v>#N/A</v>
      </c>
      <c r="CN419" s="79" t="e">
        <f t="shared" ca="1" si="777"/>
        <v>#N/A</v>
      </c>
      <c r="CO419" s="79" t="e">
        <f t="shared" ca="1" si="778"/>
        <v>#N/A</v>
      </c>
      <c r="CP419" s="80" t="e">
        <f t="shared" ca="1" si="779"/>
        <v>#N/A</v>
      </c>
      <c r="CQ419" s="78" t="e">
        <f t="shared" ca="1" si="780"/>
        <v>#N/A</v>
      </c>
      <c r="DA419" s="81" t="e">
        <f t="shared" ca="1" si="812"/>
        <v>#N/A</v>
      </c>
      <c r="DB419" s="82" t="e">
        <f t="shared" ca="1" si="813"/>
        <v>#N/A</v>
      </c>
      <c r="DC419" s="83" t="e">
        <f t="shared" ca="1" si="814"/>
        <v>#N/A</v>
      </c>
      <c r="DD419" s="52" t="e">
        <f t="shared" ca="1" si="810"/>
        <v>#N/A</v>
      </c>
      <c r="DF419" s="52" t="e">
        <f t="shared" ca="1" si="811"/>
        <v>#N/A</v>
      </c>
      <c r="DG419" s="84" t="e">
        <f ca="1">VLOOKUP($BK$6,INDIRECT($BT456):$BP$861,2,FALSE)</f>
        <v>#N/A</v>
      </c>
      <c r="DH419" s="79" t="e">
        <f t="shared" ca="1" si="789"/>
        <v>#N/A</v>
      </c>
      <c r="DI419" s="78" t="e">
        <f t="shared" ca="1" si="790"/>
        <v>#N/A</v>
      </c>
      <c r="DJ419" s="78" t="e">
        <f t="shared" ca="1" si="791"/>
        <v>#N/A</v>
      </c>
      <c r="DK419" s="78" t="e">
        <f t="shared" ca="1" si="792"/>
        <v>#N/A</v>
      </c>
      <c r="DL419" s="78" t="e">
        <f t="shared" ca="1" si="793"/>
        <v>#N/A</v>
      </c>
      <c r="DM419" s="78" t="e">
        <f t="shared" ca="1" si="794"/>
        <v>#N/A</v>
      </c>
      <c r="DN419" s="78" t="e">
        <f t="shared" ca="1" si="795"/>
        <v>#N/A</v>
      </c>
      <c r="DO419" s="78" t="e">
        <f t="shared" ca="1" si="796"/>
        <v>#N/A</v>
      </c>
      <c r="DP419" s="78" t="e">
        <f t="shared" ca="1" si="797"/>
        <v>#N/A</v>
      </c>
      <c r="DQ419" s="78" t="e">
        <f t="shared" ca="1" si="798"/>
        <v>#N/A</v>
      </c>
      <c r="DR419" s="79" t="e">
        <f t="shared" ca="1" si="799"/>
        <v>#N/A</v>
      </c>
      <c r="DS419" s="79" t="e">
        <f t="shared" ca="1" si="800"/>
        <v>#N/A</v>
      </c>
      <c r="DT419" s="79" t="e">
        <f t="shared" ca="1" si="801"/>
        <v>#N/A</v>
      </c>
      <c r="DU419" s="79" t="e">
        <f t="shared" ca="1" si="802"/>
        <v>#N/A</v>
      </c>
      <c r="DV419" s="79" t="e">
        <f t="shared" ca="1" si="803"/>
        <v>#N/A</v>
      </c>
      <c r="DW419" s="79" t="e">
        <f t="shared" ca="1" si="804"/>
        <v>#N/A</v>
      </c>
      <c r="DX419" s="79" t="e">
        <f t="shared" ca="1" si="805"/>
        <v>#N/A</v>
      </c>
      <c r="DY419" s="79" t="e">
        <f t="shared" ca="1" si="806"/>
        <v>#N/A</v>
      </c>
      <c r="DZ419" s="80" t="e">
        <f t="shared" ca="1" si="807"/>
        <v>#N/A</v>
      </c>
      <c r="EA419" s="78" t="e">
        <f t="shared" ca="1" si="808"/>
        <v>#N/A</v>
      </c>
    </row>
    <row r="420" spans="1:131" ht="16.2" thickBot="1" x14ac:dyDescent="0.35">
      <c r="A420" s="289">
        <f t="shared" ca="1" si="785"/>
        <v>6</v>
      </c>
      <c r="B420" s="315">
        <f t="shared" si="788"/>
        <v>412</v>
      </c>
      <c r="C420" s="316" t="s">
        <v>48</v>
      </c>
      <c r="D420" s="315" t="s">
        <v>3</v>
      </c>
      <c r="E420" s="315">
        <v>6</v>
      </c>
      <c r="F420" s="317">
        <v>2</v>
      </c>
      <c r="G420" s="317">
        <v>2</v>
      </c>
      <c r="H420" s="317">
        <v>2</v>
      </c>
      <c r="I420" s="317">
        <v>3</v>
      </c>
      <c r="J420" s="317">
        <v>1</v>
      </c>
      <c r="K420" s="317">
        <v>2</v>
      </c>
      <c r="L420" s="317"/>
      <c r="M420" s="317"/>
      <c r="N420" s="317">
        <f>SUM($F420:G420)</f>
        <v>4</v>
      </c>
      <c r="O420" s="317">
        <f>SUM($F420:H420)</f>
        <v>6</v>
      </c>
      <c r="P420" s="317">
        <f>SUM($F420:I420)</f>
        <v>9</v>
      </c>
      <c r="Q420" s="317">
        <f>SUM($F420:J420)</f>
        <v>10</v>
      </c>
      <c r="R420" s="317">
        <f>SUM($F420:K420)</f>
        <v>12</v>
      </c>
      <c r="S420" s="317"/>
      <c r="T420" s="317"/>
      <c r="U420" s="316"/>
      <c r="V420" s="315" t="str">
        <f t="shared" si="731"/>
        <v>F</v>
      </c>
      <c r="W420" s="315" t="str">
        <f t="shared" ca="1" si="732"/>
        <v>G</v>
      </c>
      <c r="X420" s="315" t="str">
        <f t="shared" ca="1" si="815"/>
        <v>A</v>
      </c>
      <c r="Y420" s="315" t="str">
        <f t="shared" ca="1" si="816"/>
        <v>B</v>
      </c>
      <c r="Z420" s="315" t="str">
        <f t="shared" ca="1" si="817"/>
        <v>D</v>
      </c>
      <c r="AA420" s="315" t="str">
        <f t="shared" ca="1" si="818"/>
        <v>Eb</v>
      </c>
      <c r="AB420" s="315"/>
      <c r="AC420" s="315"/>
      <c r="AD420" s="316">
        <f t="shared" si="739"/>
        <v>70</v>
      </c>
      <c r="AE420" s="316">
        <f t="shared" ca="1" si="786"/>
        <v>71</v>
      </c>
      <c r="AF420" s="316">
        <f t="shared" ca="1" si="787"/>
        <v>65</v>
      </c>
      <c r="AG420" s="316">
        <f t="shared" ca="1" si="724"/>
        <v>66</v>
      </c>
      <c r="AH420" s="316">
        <f t="shared" ca="1" si="725"/>
        <v>68</v>
      </c>
      <c r="AI420" s="316">
        <f t="shared" ca="1" si="726"/>
        <v>167</v>
      </c>
      <c r="AJ420" s="316"/>
      <c r="AK420" s="316"/>
      <c r="AL420" s="301" t="str">
        <f ca="1">_xlfn.CONCAT(V420,"6 -or- *",Z420," min")</f>
        <v>F6 -or- *D min</v>
      </c>
      <c r="AM420" s="294" t="str">
        <f ca="1">_xlfn.CONCAT(W420," aug")</f>
        <v>G aug</v>
      </c>
      <c r="AN420" s="301" t="str">
        <f ca="1">_xlfn.CONCAT("*",Z420," min")</f>
        <v>*D min</v>
      </c>
      <c r="AO420" s="294" t="str">
        <f ca="1">_xlfn.CONCAT(Y420," aug")</f>
        <v>B aug</v>
      </c>
      <c r="AP420" s="294" t="str">
        <f ca="1">_xlfn.CONCAT(Z420," min")</f>
        <v>D min</v>
      </c>
      <c r="AQ420" s="294" t="str">
        <f ca="1">_xlfn.CONCAT(AA420," aug")</f>
        <v>Eb aug</v>
      </c>
      <c r="AR420" s="294"/>
      <c r="AS420" s="294"/>
      <c r="AT420" s="294" t="str">
        <f t="shared" ca="1" si="820"/>
        <v/>
      </c>
      <c r="AU420" s="294" t="str">
        <f t="shared" ca="1" si="819"/>
        <v/>
      </c>
      <c r="AV420" s="294" t="str">
        <f t="shared" ca="1" si="819"/>
        <v/>
      </c>
      <c r="AW420" s="294">
        <f t="shared" ca="1" si="819"/>
        <v>1</v>
      </c>
      <c r="AX420" s="294" t="str">
        <f t="shared" ca="1" si="819"/>
        <v/>
      </c>
      <c r="AY420" s="294">
        <f t="shared" si="819"/>
        <v>1</v>
      </c>
      <c r="AZ420" s="294" t="str">
        <f t="shared" ca="1" si="819"/>
        <v/>
      </c>
      <c r="BA420" s="294">
        <f t="shared" ca="1" si="819"/>
        <v>1</v>
      </c>
      <c r="BB420" s="294" t="str">
        <f t="shared" ca="1" si="819"/>
        <v/>
      </c>
      <c r="BC420" s="294" t="str">
        <f t="shared" ca="1" si="819"/>
        <v/>
      </c>
      <c r="BD420" s="294" t="str">
        <f t="shared" ca="1" si="819"/>
        <v/>
      </c>
      <c r="BE420" s="294" t="str">
        <f t="shared" ca="1" si="819"/>
        <v/>
      </c>
      <c r="BF420" s="289">
        <f t="shared" ca="1" si="740"/>
        <v>3</v>
      </c>
      <c r="BG420" s="302">
        <f t="shared" ca="1" si="741"/>
        <v>50</v>
      </c>
      <c r="BH420" s="289">
        <f t="shared" ca="1" si="742"/>
        <v>6</v>
      </c>
      <c r="BI420" s="289" t="str">
        <f t="shared" ca="1" si="743"/>
        <v/>
      </c>
      <c r="BJ420" s="289" t="str">
        <f t="shared" ca="1" si="744"/>
        <v/>
      </c>
      <c r="BK420" s="289" t="str">
        <f t="shared" ca="1" si="745"/>
        <v/>
      </c>
      <c r="BL420" s="289" t="str">
        <f t="shared" ca="1" si="746"/>
        <v/>
      </c>
      <c r="BM420" s="289" t="str">
        <f t="shared" ca="1" si="747"/>
        <v/>
      </c>
      <c r="BN420" s="289">
        <f t="shared" ca="1" si="748"/>
        <v>1</v>
      </c>
      <c r="BO420" s="289" t="str">
        <f t="shared" ca="1" si="749"/>
        <v/>
      </c>
      <c r="BP420" s="275"/>
      <c r="BQ420" s="83" t="e">
        <f t="shared" ca="1" si="704"/>
        <v>#N/A</v>
      </c>
      <c r="BR420" s="82" t="e">
        <f t="shared" ca="1" si="705"/>
        <v>#N/A</v>
      </c>
      <c r="BS420" s="83" t="e">
        <f t="shared" ca="1" si="706"/>
        <v>#N/A</v>
      </c>
      <c r="BT420" s="52" t="e">
        <f t="shared" ca="1" si="782"/>
        <v>#N/A</v>
      </c>
      <c r="BV420" s="52" t="e">
        <f t="shared" ca="1" si="783"/>
        <v>#N/A</v>
      </c>
      <c r="BW420" s="84" t="e">
        <f ca="1">VLOOKUP($BK$6,INDIRECT($BT420):$BP$861,2,FALSE)</f>
        <v>#N/A</v>
      </c>
      <c r="BX420" s="79" t="e">
        <f t="shared" ca="1" si="761"/>
        <v>#N/A</v>
      </c>
      <c r="BY420" s="78" t="e">
        <f t="shared" ca="1" si="762"/>
        <v>#N/A</v>
      </c>
      <c r="BZ420" s="78" t="e">
        <f t="shared" ca="1" si="763"/>
        <v>#N/A</v>
      </c>
      <c r="CA420" s="78" t="e">
        <f t="shared" ca="1" si="764"/>
        <v>#N/A</v>
      </c>
      <c r="CB420" s="78" t="e">
        <f t="shared" ca="1" si="765"/>
        <v>#N/A</v>
      </c>
      <c r="CC420" s="78" t="e">
        <f t="shared" ca="1" si="766"/>
        <v>#N/A</v>
      </c>
      <c r="CD420" s="78" t="e">
        <f t="shared" ca="1" si="767"/>
        <v>#N/A</v>
      </c>
      <c r="CE420" s="78" t="e">
        <f t="shared" ca="1" si="768"/>
        <v>#N/A</v>
      </c>
      <c r="CF420" s="78" t="e">
        <f t="shared" ca="1" si="769"/>
        <v>#N/A</v>
      </c>
      <c r="CG420" s="78" t="e">
        <f t="shared" ca="1" si="770"/>
        <v>#N/A</v>
      </c>
      <c r="CH420" s="79" t="e">
        <f t="shared" ca="1" si="771"/>
        <v>#N/A</v>
      </c>
      <c r="CI420" s="79" t="e">
        <f t="shared" ca="1" si="772"/>
        <v>#N/A</v>
      </c>
      <c r="CJ420" s="79" t="e">
        <f t="shared" ca="1" si="773"/>
        <v>#N/A</v>
      </c>
      <c r="CK420" s="79" t="e">
        <f t="shared" ca="1" si="774"/>
        <v>#N/A</v>
      </c>
      <c r="CL420" s="79" t="e">
        <f t="shared" ca="1" si="775"/>
        <v>#N/A</v>
      </c>
      <c r="CM420" s="79" t="e">
        <f t="shared" ca="1" si="776"/>
        <v>#N/A</v>
      </c>
      <c r="CN420" s="79" t="e">
        <f t="shared" ca="1" si="777"/>
        <v>#N/A</v>
      </c>
      <c r="CO420" s="79" t="e">
        <f t="shared" ca="1" si="778"/>
        <v>#N/A</v>
      </c>
      <c r="CP420" s="80" t="e">
        <f t="shared" ca="1" si="779"/>
        <v>#N/A</v>
      </c>
      <c r="CQ420" s="78" t="e">
        <f t="shared" ca="1" si="780"/>
        <v>#N/A</v>
      </c>
      <c r="DA420" s="81" t="e">
        <f t="shared" ca="1" si="812"/>
        <v>#N/A</v>
      </c>
      <c r="DB420" s="82" t="e">
        <f t="shared" ca="1" si="813"/>
        <v>#N/A</v>
      </c>
      <c r="DC420" s="83" t="e">
        <f t="shared" ca="1" si="814"/>
        <v>#N/A</v>
      </c>
      <c r="DD420" s="52" t="e">
        <f t="shared" ca="1" si="810"/>
        <v>#N/A</v>
      </c>
      <c r="DF420" s="52" t="e">
        <f t="shared" ca="1" si="811"/>
        <v>#N/A</v>
      </c>
      <c r="DG420" s="84" t="e">
        <f ca="1">VLOOKUP($BK$6,INDIRECT($BT457):$BP$861,2,FALSE)</f>
        <v>#N/A</v>
      </c>
      <c r="DH420" s="79" t="e">
        <f t="shared" ca="1" si="789"/>
        <v>#N/A</v>
      </c>
      <c r="DI420" s="78" t="e">
        <f t="shared" ca="1" si="790"/>
        <v>#N/A</v>
      </c>
      <c r="DJ420" s="78" t="e">
        <f t="shared" ca="1" si="791"/>
        <v>#N/A</v>
      </c>
      <c r="DK420" s="78" t="e">
        <f t="shared" ca="1" si="792"/>
        <v>#N/A</v>
      </c>
      <c r="DL420" s="78" t="e">
        <f t="shared" ca="1" si="793"/>
        <v>#N/A</v>
      </c>
      <c r="DM420" s="78" t="e">
        <f t="shared" ca="1" si="794"/>
        <v>#N/A</v>
      </c>
      <c r="DN420" s="78" t="e">
        <f t="shared" ca="1" si="795"/>
        <v>#N/A</v>
      </c>
      <c r="DO420" s="78" t="e">
        <f t="shared" ca="1" si="796"/>
        <v>#N/A</v>
      </c>
      <c r="DP420" s="78" t="e">
        <f t="shared" ca="1" si="797"/>
        <v>#N/A</v>
      </c>
      <c r="DQ420" s="78" t="e">
        <f t="shared" ca="1" si="798"/>
        <v>#N/A</v>
      </c>
      <c r="DR420" s="79" t="e">
        <f t="shared" ca="1" si="799"/>
        <v>#N/A</v>
      </c>
      <c r="DS420" s="79" t="e">
        <f t="shared" ca="1" si="800"/>
        <v>#N/A</v>
      </c>
      <c r="DT420" s="79" t="e">
        <f t="shared" ca="1" si="801"/>
        <v>#N/A</v>
      </c>
      <c r="DU420" s="79" t="e">
        <f t="shared" ca="1" si="802"/>
        <v>#N/A</v>
      </c>
      <c r="DV420" s="79" t="e">
        <f t="shared" ca="1" si="803"/>
        <v>#N/A</v>
      </c>
      <c r="DW420" s="79" t="e">
        <f t="shared" ca="1" si="804"/>
        <v>#N/A</v>
      </c>
      <c r="DX420" s="79" t="e">
        <f t="shared" ca="1" si="805"/>
        <v>#N/A</v>
      </c>
      <c r="DY420" s="79" t="e">
        <f t="shared" ca="1" si="806"/>
        <v>#N/A</v>
      </c>
      <c r="DZ420" s="80" t="e">
        <f t="shared" ca="1" si="807"/>
        <v>#N/A</v>
      </c>
      <c r="EA420" s="78" t="e">
        <f t="shared" ca="1" si="808"/>
        <v>#N/A</v>
      </c>
    </row>
    <row r="421" spans="1:131" ht="16.2" thickBot="1" x14ac:dyDescent="0.35">
      <c r="A421" s="289">
        <f t="shared" ca="1" si="785"/>
        <v>7</v>
      </c>
      <c r="B421" s="315">
        <f t="shared" si="788"/>
        <v>413</v>
      </c>
      <c r="C421" s="316" t="s">
        <v>49</v>
      </c>
      <c r="D421" s="315" t="s">
        <v>3</v>
      </c>
      <c r="E421" s="315">
        <v>6</v>
      </c>
      <c r="F421" s="317">
        <v>1</v>
      </c>
      <c r="G421" s="317">
        <v>3</v>
      </c>
      <c r="H421" s="317">
        <v>2</v>
      </c>
      <c r="I421" s="317">
        <v>3</v>
      </c>
      <c r="J421" s="317">
        <v>1</v>
      </c>
      <c r="K421" s="317">
        <v>2</v>
      </c>
      <c r="L421" s="317"/>
      <c r="M421" s="317"/>
      <c r="N421" s="317">
        <f>SUM($F421:G421)</f>
        <v>4</v>
      </c>
      <c r="O421" s="317">
        <f>SUM($F421:H421)</f>
        <v>6</v>
      </c>
      <c r="P421" s="317">
        <f>SUM($F421:I421)</f>
        <v>9</v>
      </c>
      <c r="Q421" s="317">
        <f>SUM($F421:J421)</f>
        <v>10</v>
      </c>
      <c r="R421" s="317">
        <f>SUM($F421:K421)</f>
        <v>12</v>
      </c>
      <c r="S421" s="317"/>
      <c r="T421" s="317"/>
      <c r="U421" s="316"/>
      <c r="V421" s="315" t="str">
        <f t="shared" si="731"/>
        <v>F</v>
      </c>
      <c r="W421" s="315" t="str">
        <f t="shared" ca="1" si="732"/>
        <v>Gb</v>
      </c>
      <c r="X421" s="315" t="str">
        <f t="shared" ca="1" si="815"/>
        <v>A</v>
      </c>
      <c r="Y421" s="315" t="str">
        <f t="shared" ca="1" si="816"/>
        <v>B</v>
      </c>
      <c r="Z421" s="315" t="str">
        <f t="shared" ca="1" si="817"/>
        <v>D</v>
      </c>
      <c r="AA421" s="315" t="str">
        <f t="shared" ca="1" si="818"/>
        <v>Eb</v>
      </c>
      <c r="AB421" s="315"/>
      <c r="AC421" s="315"/>
      <c r="AD421" s="316">
        <f t="shared" si="739"/>
        <v>70</v>
      </c>
      <c r="AE421" s="316">
        <f t="shared" ca="1" si="786"/>
        <v>169</v>
      </c>
      <c r="AF421" s="316">
        <f t="shared" ca="1" si="787"/>
        <v>65</v>
      </c>
      <c r="AG421" s="316">
        <f t="shared" ca="1" si="724"/>
        <v>66</v>
      </c>
      <c r="AH421" s="316">
        <f t="shared" ca="1" si="725"/>
        <v>68</v>
      </c>
      <c r="AI421" s="316">
        <f t="shared" ca="1" si="726"/>
        <v>167</v>
      </c>
      <c r="AJ421" s="316"/>
      <c r="AK421" s="316"/>
      <c r="AL421" s="301" t="str">
        <f ca="1">_xlfn.CONCAT(V421,"6 -or- *",Z421," min")</f>
        <v>F6 -or- *D min</v>
      </c>
      <c r="AM421" s="301" t="str">
        <f ca="1">_xlfn.CONCAT("*",Y421," maj")</f>
        <v>*B maj</v>
      </c>
      <c r="AN421" s="301" t="str">
        <f ca="1">_xlfn.CONCAT("*",Z421," min")</f>
        <v>*D min</v>
      </c>
      <c r="AO421" s="294" t="str">
        <f ca="1">_xlfn.CONCAT(Y421," maj")</f>
        <v>B maj</v>
      </c>
      <c r="AP421" s="294" t="str">
        <f ca="1">_xlfn.CONCAT(Z421," min")</f>
        <v>D min</v>
      </c>
      <c r="AQ421" s="301" t="str">
        <f ca="1">_xlfn.CONCAT("*",Y421," maj")</f>
        <v>*B maj</v>
      </c>
      <c r="AR421" s="294"/>
      <c r="AS421" s="294"/>
      <c r="AT421" s="294" t="str">
        <f t="shared" ca="1" si="820"/>
        <v/>
      </c>
      <c r="AU421" s="294" t="str">
        <f t="shared" ca="1" si="819"/>
        <v/>
      </c>
      <c r="AV421" s="294" t="str">
        <f t="shared" ca="1" si="819"/>
        <v/>
      </c>
      <c r="AW421" s="294">
        <f t="shared" ca="1" si="819"/>
        <v>1</v>
      </c>
      <c r="AX421" s="294" t="str">
        <f t="shared" ca="1" si="819"/>
        <v/>
      </c>
      <c r="AY421" s="294">
        <f t="shared" si="819"/>
        <v>1</v>
      </c>
      <c r="AZ421" s="294" t="str">
        <f t="shared" ca="1" si="819"/>
        <v/>
      </c>
      <c r="BA421" s="294" t="str">
        <f t="shared" ca="1" si="819"/>
        <v/>
      </c>
      <c r="BB421" s="294" t="str">
        <f t="shared" ca="1" si="819"/>
        <v/>
      </c>
      <c r="BC421" s="294" t="str">
        <f t="shared" ca="1" si="819"/>
        <v/>
      </c>
      <c r="BD421" s="294" t="str">
        <f t="shared" ca="1" si="819"/>
        <v/>
      </c>
      <c r="BE421" s="294" t="str">
        <f t="shared" ca="1" si="819"/>
        <v/>
      </c>
      <c r="BF421" s="289">
        <f t="shared" ca="1" si="740"/>
        <v>2</v>
      </c>
      <c r="BG421" s="302">
        <f t="shared" ca="1" si="741"/>
        <v>33.333333333333329</v>
      </c>
      <c r="BH421" s="289">
        <f t="shared" ca="1" si="742"/>
        <v>7</v>
      </c>
      <c r="BI421" s="289" t="str">
        <f t="shared" ca="1" si="743"/>
        <v/>
      </c>
      <c r="BJ421" s="289" t="str">
        <f t="shared" ca="1" si="744"/>
        <v/>
      </c>
      <c r="BK421" s="289" t="str">
        <f t="shared" ca="1" si="745"/>
        <v/>
      </c>
      <c r="BL421" s="289" t="str">
        <f t="shared" ca="1" si="746"/>
        <v/>
      </c>
      <c r="BM421" s="289" t="str">
        <f t="shared" ca="1" si="747"/>
        <v/>
      </c>
      <c r="BN421" s="289" t="str">
        <f t="shared" ca="1" si="748"/>
        <v/>
      </c>
      <c r="BO421" s="289">
        <f t="shared" ca="1" si="749"/>
        <v>1</v>
      </c>
      <c r="BP421" s="275"/>
      <c r="BQ421" s="83" t="e">
        <f t="shared" ref="BQ421:BQ484" ca="1" si="822">IF(BR421="","",BQ420)</f>
        <v>#N/A</v>
      </c>
      <c r="BR421" s="82" t="e">
        <f t="shared" ref="BR421:BR484" ca="1" si="823">IF(BS421="","",BR420+1)</f>
        <v>#N/A</v>
      </c>
      <c r="BS421" s="83" t="e">
        <f t="shared" ref="BS421:BS484" ca="1" si="824">IF(BW420=BS420,"",BW420)</f>
        <v>#N/A</v>
      </c>
      <c r="BT421" s="52" t="e">
        <f t="shared" ca="1" si="782"/>
        <v>#N/A</v>
      </c>
      <c r="BV421" s="52" t="e">
        <f t="shared" ca="1" si="783"/>
        <v>#N/A</v>
      </c>
      <c r="BW421" s="84" t="e">
        <f ca="1">VLOOKUP($BK$6,INDIRECT($BT421):$BP$861,2,FALSE)</f>
        <v>#N/A</v>
      </c>
      <c r="BX421" s="79" t="e">
        <f t="shared" ca="1" si="761"/>
        <v>#N/A</v>
      </c>
      <c r="BY421" s="78" t="e">
        <f t="shared" ca="1" si="762"/>
        <v>#N/A</v>
      </c>
      <c r="BZ421" s="78" t="e">
        <f t="shared" ca="1" si="763"/>
        <v>#N/A</v>
      </c>
      <c r="CA421" s="78" t="e">
        <f t="shared" ca="1" si="764"/>
        <v>#N/A</v>
      </c>
      <c r="CB421" s="78" t="e">
        <f t="shared" ca="1" si="765"/>
        <v>#N/A</v>
      </c>
      <c r="CC421" s="78" t="e">
        <f t="shared" ca="1" si="766"/>
        <v>#N/A</v>
      </c>
      <c r="CD421" s="78" t="e">
        <f t="shared" ca="1" si="767"/>
        <v>#N/A</v>
      </c>
      <c r="CE421" s="78" t="e">
        <f t="shared" ca="1" si="768"/>
        <v>#N/A</v>
      </c>
      <c r="CF421" s="78" t="e">
        <f t="shared" ca="1" si="769"/>
        <v>#N/A</v>
      </c>
      <c r="CG421" s="78" t="e">
        <f t="shared" ca="1" si="770"/>
        <v>#N/A</v>
      </c>
      <c r="CH421" s="79" t="e">
        <f t="shared" ca="1" si="771"/>
        <v>#N/A</v>
      </c>
      <c r="CI421" s="79" t="e">
        <f t="shared" ca="1" si="772"/>
        <v>#N/A</v>
      </c>
      <c r="CJ421" s="79" t="e">
        <f t="shared" ca="1" si="773"/>
        <v>#N/A</v>
      </c>
      <c r="CK421" s="79" t="e">
        <f t="shared" ca="1" si="774"/>
        <v>#N/A</v>
      </c>
      <c r="CL421" s="79" t="e">
        <f t="shared" ca="1" si="775"/>
        <v>#N/A</v>
      </c>
      <c r="CM421" s="79" t="e">
        <f t="shared" ca="1" si="776"/>
        <v>#N/A</v>
      </c>
      <c r="CN421" s="79" t="e">
        <f t="shared" ca="1" si="777"/>
        <v>#N/A</v>
      </c>
      <c r="CO421" s="79" t="e">
        <f t="shared" ca="1" si="778"/>
        <v>#N/A</v>
      </c>
      <c r="CP421" s="80" t="e">
        <f t="shared" ca="1" si="779"/>
        <v>#N/A</v>
      </c>
      <c r="CQ421" s="78" t="e">
        <f t="shared" ca="1" si="780"/>
        <v>#N/A</v>
      </c>
      <c r="DA421" s="81" t="e">
        <f t="shared" ca="1" si="812"/>
        <v>#N/A</v>
      </c>
      <c r="DB421" s="82" t="e">
        <f t="shared" ca="1" si="813"/>
        <v>#N/A</v>
      </c>
      <c r="DC421" s="83" t="e">
        <f t="shared" ca="1" si="814"/>
        <v>#N/A</v>
      </c>
      <c r="DD421" s="52" t="e">
        <f t="shared" ca="1" si="810"/>
        <v>#N/A</v>
      </c>
      <c r="DF421" s="52" t="e">
        <f t="shared" ca="1" si="811"/>
        <v>#N/A</v>
      </c>
      <c r="DG421" s="84" t="e">
        <f ca="1">VLOOKUP($BK$6,INDIRECT($BT458):$BP$861,2,FALSE)</f>
        <v>#N/A</v>
      </c>
      <c r="DH421" s="79" t="e">
        <f t="shared" ca="1" si="789"/>
        <v>#N/A</v>
      </c>
      <c r="DI421" s="78" t="e">
        <f t="shared" ca="1" si="790"/>
        <v>#N/A</v>
      </c>
      <c r="DJ421" s="78" t="e">
        <f t="shared" ca="1" si="791"/>
        <v>#N/A</v>
      </c>
      <c r="DK421" s="78" t="e">
        <f t="shared" ca="1" si="792"/>
        <v>#N/A</v>
      </c>
      <c r="DL421" s="78" t="e">
        <f t="shared" ca="1" si="793"/>
        <v>#N/A</v>
      </c>
      <c r="DM421" s="78" t="e">
        <f t="shared" ca="1" si="794"/>
        <v>#N/A</v>
      </c>
      <c r="DN421" s="78" t="e">
        <f t="shared" ca="1" si="795"/>
        <v>#N/A</v>
      </c>
      <c r="DO421" s="78" t="e">
        <f t="shared" ca="1" si="796"/>
        <v>#N/A</v>
      </c>
      <c r="DP421" s="78" t="e">
        <f t="shared" ca="1" si="797"/>
        <v>#N/A</v>
      </c>
      <c r="DQ421" s="78" t="e">
        <f t="shared" ca="1" si="798"/>
        <v>#N/A</v>
      </c>
      <c r="DR421" s="79" t="e">
        <f t="shared" ca="1" si="799"/>
        <v>#N/A</v>
      </c>
      <c r="DS421" s="79" t="e">
        <f t="shared" ca="1" si="800"/>
        <v>#N/A</v>
      </c>
      <c r="DT421" s="79" t="e">
        <f t="shared" ca="1" si="801"/>
        <v>#N/A</v>
      </c>
      <c r="DU421" s="79" t="e">
        <f t="shared" ca="1" si="802"/>
        <v>#N/A</v>
      </c>
      <c r="DV421" s="79" t="e">
        <f t="shared" ca="1" si="803"/>
        <v>#N/A</v>
      </c>
      <c r="DW421" s="79" t="e">
        <f t="shared" ca="1" si="804"/>
        <v>#N/A</v>
      </c>
      <c r="DX421" s="79" t="e">
        <f t="shared" ca="1" si="805"/>
        <v>#N/A</v>
      </c>
      <c r="DY421" s="79" t="e">
        <f t="shared" ca="1" si="806"/>
        <v>#N/A</v>
      </c>
      <c r="DZ421" s="80" t="e">
        <f t="shared" ca="1" si="807"/>
        <v>#N/A</v>
      </c>
      <c r="EA421" s="78" t="e">
        <f t="shared" ca="1" si="808"/>
        <v>#N/A</v>
      </c>
    </row>
    <row r="422" spans="1:131" ht="16.2" thickBot="1" x14ac:dyDescent="0.35">
      <c r="A422" s="289">
        <f t="shared" ca="1" si="785"/>
        <v>6</v>
      </c>
      <c r="B422" s="315">
        <f t="shared" si="788"/>
        <v>414</v>
      </c>
      <c r="C422" s="316" t="s">
        <v>50</v>
      </c>
      <c r="D422" s="315" t="s">
        <v>3</v>
      </c>
      <c r="E422" s="315">
        <v>6</v>
      </c>
      <c r="F422" s="317">
        <v>2</v>
      </c>
      <c r="G422" s="317">
        <v>2</v>
      </c>
      <c r="H422" s="317">
        <v>2</v>
      </c>
      <c r="I422" s="317">
        <v>2</v>
      </c>
      <c r="J422" s="317">
        <v>2</v>
      </c>
      <c r="K422" s="317">
        <v>2</v>
      </c>
      <c r="L422" s="317"/>
      <c r="M422" s="317"/>
      <c r="N422" s="317">
        <f>SUM($F422:G422)</f>
        <v>4</v>
      </c>
      <c r="O422" s="317">
        <f>SUM($F422:H422)</f>
        <v>6</v>
      </c>
      <c r="P422" s="317">
        <f>SUM($F422:I422)</f>
        <v>8</v>
      </c>
      <c r="Q422" s="317">
        <f>SUM($F422:J422)</f>
        <v>10</v>
      </c>
      <c r="R422" s="317">
        <f>SUM($F422:K422)</f>
        <v>12</v>
      </c>
      <c r="S422" s="317"/>
      <c r="T422" s="317"/>
      <c r="U422" s="316"/>
      <c r="V422" s="315" t="str">
        <f t="shared" si="731"/>
        <v>F</v>
      </c>
      <c r="W422" s="315" t="str">
        <f t="shared" ca="1" si="732"/>
        <v>G</v>
      </c>
      <c r="X422" s="315" t="str">
        <f t="shared" ca="1" si="815"/>
        <v>A</v>
      </c>
      <c r="Y422" s="315" t="str">
        <f t="shared" ca="1" si="816"/>
        <v>B</v>
      </c>
      <c r="Z422" s="315" t="str">
        <f t="shared" ca="1" si="817"/>
        <v>Db</v>
      </c>
      <c r="AA422" s="315" t="str">
        <f t="shared" ca="1" si="818"/>
        <v>Eb</v>
      </c>
      <c r="AB422" s="315"/>
      <c r="AC422" s="315"/>
      <c r="AD422" s="316">
        <f t="shared" si="739"/>
        <v>70</v>
      </c>
      <c r="AE422" s="316">
        <f t="shared" ca="1" si="786"/>
        <v>71</v>
      </c>
      <c r="AF422" s="316">
        <f t="shared" ca="1" si="787"/>
        <v>65</v>
      </c>
      <c r="AG422" s="316">
        <f t="shared" ca="1" si="724"/>
        <v>66</v>
      </c>
      <c r="AH422" s="316">
        <f t="shared" ca="1" si="725"/>
        <v>166</v>
      </c>
      <c r="AI422" s="316">
        <f t="shared" ca="1" si="726"/>
        <v>167</v>
      </c>
      <c r="AJ422" s="316"/>
      <c r="AK422" s="316"/>
      <c r="AL422" s="294" t="str">
        <f t="shared" ref="AL422:AQ422" si="825">_xlfn.CONCAT(V422," aug")</f>
        <v>F aug</v>
      </c>
      <c r="AM422" s="294" t="str">
        <f t="shared" ca="1" si="825"/>
        <v>G aug</v>
      </c>
      <c r="AN422" s="294" t="str">
        <f t="shared" ca="1" si="825"/>
        <v>A aug</v>
      </c>
      <c r="AO422" s="294" t="str">
        <f t="shared" ca="1" si="825"/>
        <v>B aug</v>
      </c>
      <c r="AP422" s="294" t="str">
        <f t="shared" ca="1" si="825"/>
        <v>Db aug</v>
      </c>
      <c r="AQ422" s="294" t="str">
        <f t="shared" ca="1" si="825"/>
        <v>Eb aug</v>
      </c>
      <c r="AR422" s="294"/>
      <c r="AS422" s="294"/>
      <c r="AT422" s="294" t="str">
        <f t="shared" ca="1" si="820"/>
        <v/>
      </c>
      <c r="AU422" s="294" t="str">
        <f t="shared" ca="1" si="819"/>
        <v/>
      </c>
      <c r="AV422" s="294" t="str">
        <f t="shared" ca="1" si="819"/>
        <v/>
      </c>
      <c r="AW422" s="294">
        <f t="shared" ca="1" si="819"/>
        <v>1</v>
      </c>
      <c r="AX422" s="294" t="str">
        <f t="shared" ca="1" si="819"/>
        <v/>
      </c>
      <c r="AY422" s="294">
        <f t="shared" si="819"/>
        <v>1</v>
      </c>
      <c r="AZ422" s="294" t="str">
        <f t="shared" ca="1" si="819"/>
        <v/>
      </c>
      <c r="BA422" s="294">
        <f t="shared" ca="1" si="819"/>
        <v>1</v>
      </c>
      <c r="BB422" s="294" t="str">
        <f t="shared" ca="1" si="819"/>
        <v/>
      </c>
      <c r="BC422" s="294" t="str">
        <f t="shared" ca="1" si="819"/>
        <v/>
      </c>
      <c r="BD422" s="294" t="str">
        <f t="shared" ca="1" si="819"/>
        <v/>
      </c>
      <c r="BE422" s="294" t="str">
        <f t="shared" ca="1" si="819"/>
        <v/>
      </c>
      <c r="BF422" s="289">
        <f t="shared" ca="1" si="740"/>
        <v>3</v>
      </c>
      <c r="BG422" s="302">
        <f t="shared" ca="1" si="741"/>
        <v>50</v>
      </c>
      <c r="BH422" s="289">
        <f t="shared" ca="1" si="742"/>
        <v>6</v>
      </c>
      <c r="BI422" s="289" t="str">
        <f t="shared" ca="1" si="743"/>
        <v/>
      </c>
      <c r="BJ422" s="289" t="str">
        <f t="shared" ca="1" si="744"/>
        <v/>
      </c>
      <c r="BK422" s="289" t="str">
        <f t="shared" ca="1" si="745"/>
        <v/>
      </c>
      <c r="BL422" s="289" t="str">
        <f t="shared" ca="1" si="746"/>
        <v/>
      </c>
      <c r="BM422" s="289" t="str">
        <f t="shared" ca="1" si="747"/>
        <v/>
      </c>
      <c r="BN422" s="289">
        <f t="shared" ca="1" si="748"/>
        <v>1</v>
      </c>
      <c r="BO422" s="289" t="str">
        <f t="shared" ca="1" si="749"/>
        <v/>
      </c>
      <c r="BP422" s="275"/>
      <c r="BQ422" s="83" t="e">
        <f t="shared" ca="1" si="822"/>
        <v>#N/A</v>
      </c>
      <c r="BR422" s="82" t="e">
        <f t="shared" ca="1" si="823"/>
        <v>#N/A</v>
      </c>
      <c r="BS422" s="83" t="e">
        <f t="shared" ca="1" si="824"/>
        <v>#N/A</v>
      </c>
      <c r="BT422" s="52" t="e">
        <f t="shared" ca="1" si="782"/>
        <v>#N/A</v>
      </c>
      <c r="BV422" s="52" t="e">
        <f t="shared" ca="1" si="783"/>
        <v>#N/A</v>
      </c>
      <c r="BW422" s="84" t="e">
        <f ca="1">VLOOKUP($BK$6,INDIRECT($BT422):$BP$861,2,FALSE)</f>
        <v>#N/A</v>
      </c>
      <c r="BX422" s="79" t="e">
        <f t="shared" ca="1" si="761"/>
        <v>#N/A</v>
      </c>
      <c r="BY422" s="78" t="e">
        <f t="shared" ca="1" si="762"/>
        <v>#N/A</v>
      </c>
      <c r="BZ422" s="78" t="e">
        <f t="shared" ca="1" si="763"/>
        <v>#N/A</v>
      </c>
      <c r="CA422" s="78" t="e">
        <f t="shared" ca="1" si="764"/>
        <v>#N/A</v>
      </c>
      <c r="CB422" s="78" t="e">
        <f t="shared" ca="1" si="765"/>
        <v>#N/A</v>
      </c>
      <c r="CC422" s="78" t="e">
        <f t="shared" ca="1" si="766"/>
        <v>#N/A</v>
      </c>
      <c r="CD422" s="78" t="e">
        <f t="shared" ca="1" si="767"/>
        <v>#N/A</v>
      </c>
      <c r="CE422" s="78" t="e">
        <f t="shared" ca="1" si="768"/>
        <v>#N/A</v>
      </c>
      <c r="CF422" s="78" t="e">
        <f t="shared" ca="1" si="769"/>
        <v>#N/A</v>
      </c>
      <c r="CG422" s="78" t="e">
        <f t="shared" ca="1" si="770"/>
        <v>#N/A</v>
      </c>
      <c r="CH422" s="79" t="e">
        <f t="shared" ca="1" si="771"/>
        <v>#N/A</v>
      </c>
      <c r="CI422" s="79" t="e">
        <f t="shared" ca="1" si="772"/>
        <v>#N/A</v>
      </c>
      <c r="CJ422" s="79" t="e">
        <f t="shared" ca="1" si="773"/>
        <v>#N/A</v>
      </c>
      <c r="CK422" s="79" t="e">
        <f t="shared" ca="1" si="774"/>
        <v>#N/A</v>
      </c>
      <c r="CL422" s="79" t="e">
        <f t="shared" ca="1" si="775"/>
        <v>#N/A</v>
      </c>
      <c r="CM422" s="79" t="e">
        <f t="shared" ca="1" si="776"/>
        <v>#N/A</v>
      </c>
      <c r="CN422" s="79" t="e">
        <f t="shared" ca="1" si="777"/>
        <v>#N/A</v>
      </c>
      <c r="CO422" s="79" t="e">
        <f t="shared" ca="1" si="778"/>
        <v>#N/A</v>
      </c>
      <c r="CP422" s="80" t="e">
        <f t="shared" ca="1" si="779"/>
        <v>#N/A</v>
      </c>
      <c r="CQ422" s="78" t="e">
        <f t="shared" ca="1" si="780"/>
        <v>#N/A</v>
      </c>
      <c r="DA422" s="81" t="e">
        <f t="shared" ca="1" si="812"/>
        <v>#N/A</v>
      </c>
      <c r="DB422" s="82" t="e">
        <f t="shared" ca="1" si="813"/>
        <v>#N/A</v>
      </c>
      <c r="DC422" s="83" t="e">
        <f t="shared" ca="1" si="814"/>
        <v>#N/A</v>
      </c>
      <c r="DD422" s="52" t="e">
        <f t="shared" ca="1" si="810"/>
        <v>#N/A</v>
      </c>
      <c r="DF422" s="52" t="e">
        <f t="shared" ca="1" si="811"/>
        <v>#N/A</v>
      </c>
      <c r="DG422" s="84" t="e">
        <f ca="1">VLOOKUP($BK$6,INDIRECT($BT459):$BP$861,2,FALSE)</f>
        <v>#N/A</v>
      </c>
      <c r="DH422" s="79" t="e">
        <f t="shared" ca="1" si="789"/>
        <v>#N/A</v>
      </c>
      <c r="DI422" s="78" t="e">
        <f t="shared" ca="1" si="790"/>
        <v>#N/A</v>
      </c>
      <c r="DJ422" s="78" t="e">
        <f t="shared" ca="1" si="791"/>
        <v>#N/A</v>
      </c>
      <c r="DK422" s="78" t="e">
        <f t="shared" ca="1" si="792"/>
        <v>#N/A</v>
      </c>
      <c r="DL422" s="78" t="e">
        <f t="shared" ca="1" si="793"/>
        <v>#N/A</v>
      </c>
      <c r="DM422" s="78" t="e">
        <f t="shared" ca="1" si="794"/>
        <v>#N/A</v>
      </c>
      <c r="DN422" s="78" t="e">
        <f t="shared" ca="1" si="795"/>
        <v>#N/A</v>
      </c>
      <c r="DO422" s="78" t="e">
        <f t="shared" ca="1" si="796"/>
        <v>#N/A</v>
      </c>
      <c r="DP422" s="78" t="e">
        <f t="shared" ca="1" si="797"/>
        <v>#N/A</v>
      </c>
      <c r="DQ422" s="78" t="e">
        <f t="shared" ca="1" si="798"/>
        <v>#N/A</v>
      </c>
      <c r="DR422" s="79" t="e">
        <f t="shared" ca="1" si="799"/>
        <v>#N/A</v>
      </c>
      <c r="DS422" s="79" t="e">
        <f t="shared" ca="1" si="800"/>
        <v>#N/A</v>
      </c>
      <c r="DT422" s="79" t="e">
        <f t="shared" ca="1" si="801"/>
        <v>#N/A</v>
      </c>
      <c r="DU422" s="79" t="e">
        <f t="shared" ca="1" si="802"/>
        <v>#N/A</v>
      </c>
      <c r="DV422" s="79" t="e">
        <f t="shared" ca="1" si="803"/>
        <v>#N/A</v>
      </c>
      <c r="DW422" s="79" t="e">
        <f t="shared" ca="1" si="804"/>
        <v>#N/A</v>
      </c>
      <c r="DX422" s="79" t="e">
        <f t="shared" ca="1" si="805"/>
        <v>#N/A</v>
      </c>
      <c r="DY422" s="79" t="e">
        <f t="shared" ca="1" si="806"/>
        <v>#N/A</v>
      </c>
      <c r="DZ422" s="80" t="e">
        <f t="shared" ca="1" si="807"/>
        <v>#N/A</v>
      </c>
      <c r="EA422" s="78" t="e">
        <f t="shared" ca="1" si="808"/>
        <v>#N/A</v>
      </c>
    </row>
    <row r="423" spans="1:131" ht="16.2" thickBot="1" x14ac:dyDescent="0.35">
      <c r="A423" s="289" t="str">
        <f t="shared" ca="1" si="785"/>
        <v/>
      </c>
      <c r="B423" s="315">
        <f t="shared" si="788"/>
        <v>415</v>
      </c>
      <c r="C423" s="316" t="s">
        <v>57</v>
      </c>
      <c r="D423" s="315" t="s">
        <v>3</v>
      </c>
      <c r="E423" s="315">
        <v>5</v>
      </c>
      <c r="F423" s="315">
        <v>1</v>
      </c>
      <c r="G423" s="315">
        <v>2</v>
      </c>
      <c r="H423" s="315">
        <v>2</v>
      </c>
      <c r="I423" s="315">
        <v>3</v>
      </c>
      <c r="J423" s="315">
        <v>3</v>
      </c>
      <c r="K423" s="315">
        <v>1</v>
      </c>
      <c r="L423" s="315"/>
      <c r="M423" s="315"/>
      <c r="N423" s="317">
        <f>SUM($F423:G423)</f>
        <v>3</v>
      </c>
      <c r="O423" s="317">
        <f>SUM($F423:H423)</f>
        <v>5</v>
      </c>
      <c r="P423" s="317">
        <f>SUM($F423:I423)</f>
        <v>8</v>
      </c>
      <c r="Q423" s="317">
        <f>SUM($F423:J423)</f>
        <v>11</v>
      </c>
      <c r="R423" s="317">
        <f>SUM($F423:K423)</f>
        <v>12</v>
      </c>
      <c r="S423" s="317"/>
      <c r="T423" s="317"/>
      <c r="U423" s="316"/>
      <c r="V423" s="315" t="str">
        <f t="shared" si="731"/>
        <v>F</v>
      </c>
      <c r="W423" s="315" t="str">
        <f t="shared" ca="1" si="732"/>
        <v>Gb</v>
      </c>
      <c r="X423" s="315" t="str">
        <f t="shared" ca="1" si="815"/>
        <v>Ab</v>
      </c>
      <c r="Y423" s="315" t="str">
        <f t="shared" ca="1" si="816"/>
        <v>Bb</v>
      </c>
      <c r="Z423" s="315" t="str">
        <f t="shared" ca="1" si="817"/>
        <v>Db</v>
      </c>
      <c r="AA423" s="315" t="str">
        <f t="shared" ca="1" si="818"/>
        <v>E</v>
      </c>
      <c r="AB423" s="315"/>
      <c r="AC423" s="315"/>
      <c r="AD423" s="316">
        <f t="shared" si="739"/>
        <v>70</v>
      </c>
      <c r="AE423" s="316">
        <f t="shared" ca="1" si="786"/>
        <v>169</v>
      </c>
      <c r="AF423" s="316">
        <f t="shared" ca="1" si="787"/>
        <v>163</v>
      </c>
      <c r="AG423" s="316">
        <f t="shared" ca="1" si="724"/>
        <v>164</v>
      </c>
      <c r="AH423" s="316">
        <f t="shared" ca="1" si="725"/>
        <v>166</v>
      </c>
      <c r="AI423" s="316">
        <f t="shared" ca="1" si="726"/>
        <v>69</v>
      </c>
      <c r="AJ423" s="316"/>
      <c r="AK423" s="316"/>
      <c r="AL423" s="301" t="str">
        <f ca="1">_xlfn.CONCAT("*",Z423," maj")</f>
        <v>*Db maj</v>
      </c>
      <c r="AM423" s="294" t="str">
        <f ca="1">_xlfn.CONCAT(W423,"7")</f>
        <v>Gb7</v>
      </c>
      <c r="AN423" s="301" t="str">
        <f ca="1">_xlfn.CONCAT("*",Z423," maj")</f>
        <v>*Db maj</v>
      </c>
      <c r="AO423" s="301" t="str">
        <f ca="1">_xlfn.CONCAT("*",W423,"7")</f>
        <v>*Gb7</v>
      </c>
      <c r="AP423" s="294" t="str">
        <f ca="1">_xlfn.CONCAT(Z423," maj")</f>
        <v>Db maj</v>
      </c>
      <c r="AQ423" s="301" t="str">
        <f ca="1">_xlfn.CONCAT(AA423," alt b -or- *",W423,"7")</f>
        <v>E alt b -or- *Gb7</v>
      </c>
      <c r="AR423" s="294"/>
      <c r="AS423" s="294"/>
      <c r="AT423" s="294" t="str">
        <f t="shared" ca="1" si="820"/>
        <v/>
      </c>
      <c r="AU423" s="294" t="str">
        <f t="shared" ca="1" si="819"/>
        <v/>
      </c>
      <c r="AV423" s="294" t="str">
        <f t="shared" ca="1" si="819"/>
        <v/>
      </c>
      <c r="AW423" s="294" t="str">
        <f t="shared" ca="1" si="819"/>
        <v/>
      </c>
      <c r="AX423" s="294" t="str">
        <f t="shared" ca="1" si="819"/>
        <v/>
      </c>
      <c r="AY423" s="294">
        <f t="shared" si="819"/>
        <v>1</v>
      </c>
      <c r="AZ423" s="294" t="str">
        <f t="shared" ca="1" si="819"/>
        <v/>
      </c>
      <c r="BA423" s="294" t="str">
        <f t="shared" ca="1" si="819"/>
        <v/>
      </c>
      <c r="BB423" s="294" t="str">
        <f t="shared" ca="1" si="819"/>
        <v/>
      </c>
      <c r="BC423" s="294" t="str">
        <f t="shared" ca="1" si="819"/>
        <v/>
      </c>
      <c r="BD423" s="294" t="str">
        <f t="shared" ca="1" si="819"/>
        <v/>
      </c>
      <c r="BE423" s="294" t="str">
        <f t="shared" ca="1" si="819"/>
        <v/>
      </c>
      <c r="BF423" s="289">
        <f t="shared" ca="1" si="740"/>
        <v>1</v>
      </c>
      <c r="BG423" s="302">
        <f t="shared" ca="1" si="741"/>
        <v>20</v>
      </c>
      <c r="BH423" s="289" t="str">
        <f t="shared" ca="1" si="742"/>
        <v/>
      </c>
      <c r="BI423" s="289" t="str">
        <f t="shared" ca="1" si="743"/>
        <v/>
      </c>
      <c r="BJ423" s="289" t="str">
        <f t="shared" ca="1" si="744"/>
        <v/>
      </c>
      <c r="BK423" s="289" t="str">
        <f t="shared" ca="1" si="745"/>
        <v/>
      </c>
      <c r="BL423" s="289" t="str">
        <f t="shared" ca="1" si="746"/>
        <v/>
      </c>
      <c r="BM423" s="289" t="str">
        <f t="shared" ca="1" si="747"/>
        <v/>
      </c>
      <c r="BN423" s="289" t="str">
        <f t="shared" ca="1" si="748"/>
        <v/>
      </c>
      <c r="BO423" s="289" t="str">
        <f t="shared" ca="1" si="749"/>
        <v/>
      </c>
      <c r="BP423" s="275"/>
      <c r="BQ423" s="83" t="e">
        <f t="shared" ca="1" si="822"/>
        <v>#N/A</v>
      </c>
      <c r="BR423" s="82" t="e">
        <f t="shared" ca="1" si="823"/>
        <v>#N/A</v>
      </c>
      <c r="BS423" s="83" t="e">
        <f t="shared" ca="1" si="824"/>
        <v>#N/A</v>
      </c>
      <c r="BT423" s="52" t="e">
        <f t="shared" ca="1" si="782"/>
        <v>#N/A</v>
      </c>
      <c r="BV423" s="52" t="e">
        <f t="shared" ca="1" si="783"/>
        <v>#N/A</v>
      </c>
      <c r="BW423" s="84" t="e">
        <f ca="1">VLOOKUP($BK$6,INDIRECT($BT423):$BP$861,2,FALSE)</f>
        <v>#N/A</v>
      </c>
      <c r="BX423" s="79" t="e">
        <f t="shared" ca="1" si="761"/>
        <v>#N/A</v>
      </c>
      <c r="BY423" s="78" t="e">
        <f t="shared" ca="1" si="762"/>
        <v>#N/A</v>
      </c>
      <c r="BZ423" s="78" t="e">
        <f t="shared" ca="1" si="763"/>
        <v>#N/A</v>
      </c>
      <c r="CA423" s="78" t="e">
        <f t="shared" ca="1" si="764"/>
        <v>#N/A</v>
      </c>
      <c r="CB423" s="78" t="e">
        <f t="shared" ca="1" si="765"/>
        <v>#N/A</v>
      </c>
      <c r="CC423" s="78" t="e">
        <f t="shared" ca="1" si="766"/>
        <v>#N/A</v>
      </c>
      <c r="CD423" s="78" t="e">
        <f t="shared" ca="1" si="767"/>
        <v>#N/A</v>
      </c>
      <c r="CE423" s="78" t="e">
        <f t="shared" ca="1" si="768"/>
        <v>#N/A</v>
      </c>
      <c r="CF423" s="78" t="e">
        <f t="shared" ca="1" si="769"/>
        <v>#N/A</v>
      </c>
      <c r="CG423" s="78" t="e">
        <f t="shared" ca="1" si="770"/>
        <v>#N/A</v>
      </c>
      <c r="CH423" s="79" t="e">
        <f t="shared" ca="1" si="771"/>
        <v>#N/A</v>
      </c>
      <c r="CI423" s="79" t="e">
        <f t="shared" ca="1" si="772"/>
        <v>#N/A</v>
      </c>
      <c r="CJ423" s="79" t="e">
        <f t="shared" ca="1" si="773"/>
        <v>#N/A</v>
      </c>
      <c r="CK423" s="79" t="e">
        <f t="shared" ca="1" si="774"/>
        <v>#N/A</v>
      </c>
      <c r="CL423" s="79" t="e">
        <f t="shared" ca="1" si="775"/>
        <v>#N/A</v>
      </c>
      <c r="CM423" s="79" t="e">
        <f t="shared" ca="1" si="776"/>
        <v>#N/A</v>
      </c>
      <c r="CN423" s="79" t="e">
        <f t="shared" ca="1" si="777"/>
        <v>#N/A</v>
      </c>
      <c r="CO423" s="79" t="e">
        <f t="shared" ca="1" si="778"/>
        <v>#N/A</v>
      </c>
      <c r="CP423" s="80" t="e">
        <f t="shared" ca="1" si="779"/>
        <v>#N/A</v>
      </c>
      <c r="CQ423" s="78" t="e">
        <f t="shared" ca="1" si="780"/>
        <v>#N/A</v>
      </c>
      <c r="DA423" s="81" t="e">
        <f t="shared" ca="1" si="812"/>
        <v>#N/A</v>
      </c>
      <c r="DB423" s="82" t="e">
        <f t="shared" ca="1" si="813"/>
        <v>#N/A</v>
      </c>
      <c r="DC423" s="83" t="e">
        <f t="shared" ca="1" si="814"/>
        <v>#N/A</v>
      </c>
      <c r="DD423" s="52" t="e">
        <f t="shared" ca="1" si="810"/>
        <v>#N/A</v>
      </c>
      <c r="DF423" s="52" t="e">
        <f t="shared" ca="1" si="811"/>
        <v>#N/A</v>
      </c>
      <c r="DG423" s="84" t="e">
        <f ca="1">VLOOKUP($BK$6,INDIRECT($BT460):$BP$861,2,FALSE)</f>
        <v>#N/A</v>
      </c>
      <c r="DH423" s="79" t="e">
        <f t="shared" ca="1" si="789"/>
        <v>#N/A</v>
      </c>
      <c r="DI423" s="78" t="e">
        <f t="shared" ca="1" si="790"/>
        <v>#N/A</v>
      </c>
      <c r="DJ423" s="78" t="e">
        <f t="shared" ca="1" si="791"/>
        <v>#N/A</v>
      </c>
      <c r="DK423" s="78" t="e">
        <f t="shared" ca="1" si="792"/>
        <v>#N/A</v>
      </c>
      <c r="DL423" s="78" t="e">
        <f t="shared" ca="1" si="793"/>
        <v>#N/A</v>
      </c>
      <c r="DM423" s="78" t="e">
        <f t="shared" ca="1" si="794"/>
        <v>#N/A</v>
      </c>
      <c r="DN423" s="78" t="e">
        <f t="shared" ca="1" si="795"/>
        <v>#N/A</v>
      </c>
      <c r="DO423" s="78" t="e">
        <f t="shared" ca="1" si="796"/>
        <v>#N/A</v>
      </c>
      <c r="DP423" s="78" t="e">
        <f t="shared" ca="1" si="797"/>
        <v>#N/A</v>
      </c>
      <c r="DQ423" s="78" t="e">
        <f t="shared" ca="1" si="798"/>
        <v>#N/A</v>
      </c>
      <c r="DR423" s="79" t="e">
        <f t="shared" ca="1" si="799"/>
        <v>#N/A</v>
      </c>
      <c r="DS423" s="79" t="e">
        <f t="shared" ca="1" si="800"/>
        <v>#N/A</v>
      </c>
      <c r="DT423" s="79" t="e">
        <f t="shared" ca="1" si="801"/>
        <v>#N/A</v>
      </c>
      <c r="DU423" s="79" t="e">
        <f t="shared" ca="1" si="802"/>
        <v>#N/A</v>
      </c>
      <c r="DV423" s="79" t="e">
        <f t="shared" ca="1" si="803"/>
        <v>#N/A</v>
      </c>
      <c r="DW423" s="79" t="e">
        <f t="shared" ca="1" si="804"/>
        <v>#N/A</v>
      </c>
      <c r="DX423" s="79" t="e">
        <f t="shared" ca="1" si="805"/>
        <v>#N/A</v>
      </c>
      <c r="DY423" s="79" t="e">
        <f t="shared" ca="1" si="806"/>
        <v>#N/A</v>
      </c>
      <c r="DZ423" s="80" t="e">
        <f t="shared" ca="1" si="807"/>
        <v>#N/A</v>
      </c>
      <c r="EA423" s="78" t="e">
        <f t="shared" ca="1" si="808"/>
        <v>#N/A</v>
      </c>
    </row>
    <row r="424" spans="1:131" ht="16.2" thickBot="1" x14ac:dyDescent="0.35">
      <c r="A424" s="289" t="str">
        <f t="shared" ca="1" si="785"/>
        <v/>
      </c>
      <c r="B424" s="315">
        <f t="shared" si="788"/>
        <v>416</v>
      </c>
      <c r="C424" s="316" t="s">
        <v>58</v>
      </c>
      <c r="D424" s="315" t="s">
        <v>3</v>
      </c>
      <c r="E424" s="315">
        <v>5</v>
      </c>
      <c r="F424" s="315">
        <v>1</v>
      </c>
      <c r="G424" s="315">
        <v>2</v>
      </c>
      <c r="H424" s="315">
        <v>2</v>
      </c>
      <c r="I424" s="315">
        <v>4</v>
      </c>
      <c r="J424" s="315">
        <v>2</v>
      </c>
      <c r="K424" s="315">
        <v>1</v>
      </c>
      <c r="L424" s="315"/>
      <c r="M424" s="315"/>
      <c r="N424" s="317">
        <f>SUM($F424:G424)</f>
        <v>3</v>
      </c>
      <c r="O424" s="317">
        <f>SUM($F424:H424)</f>
        <v>5</v>
      </c>
      <c r="P424" s="317">
        <f>SUM($F424:I424)</f>
        <v>9</v>
      </c>
      <c r="Q424" s="317">
        <f>SUM($F424:J424)</f>
        <v>11</v>
      </c>
      <c r="R424" s="317">
        <f>SUM($F424:K424)</f>
        <v>12</v>
      </c>
      <c r="S424" s="317"/>
      <c r="T424" s="317"/>
      <c r="U424" s="316"/>
      <c r="V424" s="315" t="str">
        <f t="shared" si="731"/>
        <v>F</v>
      </c>
      <c r="W424" s="315" t="str">
        <f t="shared" ca="1" si="732"/>
        <v>Gb</v>
      </c>
      <c r="X424" s="315" t="str">
        <f t="shared" ca="1" si="815"/>
        <v>Ab</v>
      </c>
      <c r="Y424" s="315" t="str">
        <f t="shared" ca="1" si="816"/>
        <v>Bb</v>
      </c>
      <c r="Z424" s="315" t="str">
        <f t="shared" ca="1" si="817"/>
        <v>D</v>
      </c>
      <c r="AA424" s="315" t="str">
        <f t="shared" ca="1" si="818"/>
        <v>E</v>
      </c>
      <c r="AB424" s="315"/>
      <c r="AC424" s="315"/>
      <c r="AD424" s="316">
        <f t="shared" si="739"/>
        <v>70</v>
      </c>
      <c r="AE424" s="316">
        <f t="shared" ca="1" si="786"/>
        <v>169</v>
      </c>
      <c r="AF424" s="316">
        <f t="shared" ca="1" si="787"/>
        <v>163</v>
      </c>
      <c r="AG424" s="316">
        <f t="shared" ca="1" si="724"/>
        <v>164</v>
      </c>
      <c r="AH424" s="316">
        <f t="shared" ca="1" si="725"/>
        <v>68</v>
      </c>
      <c r="AI424" s="316">
        <f t="shared" ca="1" si="726"/>
        <v>69</v>
      </c>
      <c r="AJ424" s="316"/>
      <c r="AK424" s="316"/>
      <c r="AL424" s="301" t="str">
        <f ca="1">_xlfn.CONCAT(V424,"6 -or- *",Z424," min")</f>
        <v>F6 -or- *D min</v>
      </c>
      <c r="AM424" s="294" t="str">
        <f ca="1">_xlfn.CONCAT(W424,"7")</f>
        <v>Gb7</v>
      </c>
      <c r="AN424" s="301" t="str">
        <f ca="1">_xlfn.CONCAT("*",Z424," dim")</f>
        <v>*D dim</v>
      </c>
      <c r="AO424" s="301" t="str">
        <f ca="1">_xlfn.CONCAT("*",W424,"7")</f>
        <v>*Gb7</v>
      </c>
      <c r="AP424" s="294" t="str">
        <f ca="1">_xlfn.CONCAT(Z424," dim")</f>
        <v>D dim</v>
      </c>
      <c r="AQ424" s="301" t="str">
        <f ca="1">_xlfn.CONCAT(AA424," alt b -or- *",W424,"7")</f>
        <v>E alt b -or- *Gb7</v>
      </c>
      <c r="AR424" s="294"/>
      <c r="AS424" s="294"/>
      <c r="AT424" s="294" t="str">
        <f t="shared" ca="1" si="820"/>
        <v/>
      </c>
      <c r="AU424" s="294" t="str">
        <f t="shared" ca="1" si="819"/>
        <v/>
      </c>
      <c r="AV424" s="294" t="str">
        <f t="shared" ca="1" si="819"/>
        <v/>
      </c>
      <c r="AW424" s="294" t="str">
        <f t="shared" ca="1" si="819"/>
        <v/>
      </c>
      <c r="AX424" s="294" t="str">
        <f t="shared" ca="1" si="819"/>
        <v/>
      </c>
      <c r="AY424" s="294">
        <f t="shared" si="819"/>
        <v>1</v>
      </c>
      <c r="AZ424" s="294" t="str">
        <f t="shared" ca="1" si="819"/>
        <v/>
      </c>
      <c r="BA424" s="294" t="str">
        <f t="shared" ca="1" si="819"/>
        <v/>
      </c>
      <c r="BB424" s="294" t="str">
        <f t="shared" ca="1" si="819"/>
        <v/>
      </c>
      <c r="BC424" s="294" t="str">
        <f t="shared" ca="1" si="819"/>
        <v/>
      </c>
      <c r="BD424" s="294" t="str">
        <f t="shared" ca="1" si="819"/>
        <v/>
      </c>
      <c r="BE424" s="294" t="str">
        <f t="shared" ca="1" si="819"/>
        <v/>
      </c>
      <c r="BF424" s="289">
        <f t="shared" ca="1" si="740"/>
        <v>1</v>
      </c>
      <c r="BG424" s="302">
        <f t="shared" ca="1" si="741"/>
        <v>20</v>
      </c>
      <c r="BH424" s="289" t="str">
        <f t="shared" ca="1" si="742"/>
        <v/>
      </c>
      <c r="BI424" s="289" t="str">
        <f t="shared" ca="1" si="743"/>
        <v/>
      </c>
      <c r="BJ424" s="289" t="str">
        <f t="shared" ca="1" si="744"/>
        <v/>
      </c>
      <c r="BK424" s="289" t="str">
        <f t="shared" ca="1" si="745"/>
        <v/>
      </c>
      <c r="BL424" s="289" t="str">
        <f t="shared" ca="1" si="746"/>
        <v/>
      </c>
      <c r="BM424" s="289" t="str">
        <f t="shared" ca="1" si="747"/>
        <v/>
      </c>
      <c r="BN424" s="289" t="str">
        <f t="shared" ca="1" si="748"/>
        <v/>
      </c>
      <c r="BO424" s="289" t="str">
        <f t="shared" ca="1" si="749"/>
        <v/>
      </c>
      <c r="BP424" s="275"/>
      <c r="BQ424" s="83" t="e">
        <f t="shared" ca="1" si="822"/>
        <v>#N/A</v>
      </c>
      <c r="BR424" s="82" t="e">
        <f t="shared" ca="1" si="823"/>
        <v>#N/A</v>
      </c>
      <c r="BS424" s="83" t="e">
        <f t="shared" ca="1" si="824"/>
        <v>#N/A</v>
      </c>
      <c r="BT424" s="52" t="e">
        <f t="shared" ca="1" si="782"/>
        <v>#N/A</v>
      </c>
      <c r="BV424" s="52" t="e">
        <f t="shared" ca="1" si="783"/>
        <v>#N/A</v>
      </c>
      <c r="BW424" s="84" t="e">
        <f ca="1">VLOOKUP($BK$6,INDIRECT($BT424):$BP$861,2,FALSE)</f>
        <v>#N/A</v>
      </c>
      <c r="BX424" s="79" t="e">
        <f t="shared" ca="1" si="761"/>
        <v>#N/A</v>
      </c>
      <c r="BY424" s="78" t="e">
        <f t="shared" ca="1" si="762"/>
        <v>#N/A</v>
      </c>
      <c r="BZ424" s="78" t="e">
        <f t="shared" ca="1" si="763"/>
        <v>#N/A</v>
      </c>
      <c r="CA424" s="78" t="e">
        <f t="shared" ca="1" si="764"/>
        <v>#N/A</v>
      </c>
      <c r="CB424" s="78" t="e">
        <f t="shared" ca="1" si="765"/>
        <v>#N/A</v>
      </c>
      <c r="CC424" s="78" t="e">
        <f t="shared" ca="1" si="766"/>
        <v>#N/A</v>
      </c>
      <c r="CD424" s="78" t="e">
        <f t="shared" ca="1" si="767"/>
        <v>#N/A</v>
      </c>
      <c r="CE424" s="78" t="e">
        <f t="shared" ca="1" si="768"/>
        <v>#N/A</v>
      </c>
      <c r="CF424" s="78" t="e">
        <f t="shared" ca="1" si="769"/>
        <v>#N/A</v>
      </c>
      <c r="CG424" s="78" t="e">
        <f t="shared" ca="1" si="770"/>
        <v>#N/A</v>
      </c>
      <c r="CH424" s="79" t="e">
        <f t="shared" ca="1" si="771"/>
        <v>#N/A</v>
      </c>
      <c r="CI424" s="79" t="e">
        <f t="shared" ca="1" si="772"/>
        <v>#N/A</v>
      </c>
      <c r="CJ424" s="79" t="e">
        <f t="shared" ca="1" si="773"/>
        <v>#N/A</v>
      </c>
      <c r="CK424" s="79" t="e">
        <f t="shared" ca="1" si="774"/>
        <v>#N/A</v>
      </c>
      <c r="CL424" s="79" t="e">
        <f t="shared" ca="1" si="775"/>
        <v>#N/A</v>
      </c>
      <c r="CM424" s="79" t="e">
        <f t="shared" ca="1" si="776"/>
        <v>#N/A</v>
      </c>
      <c r="CN424" s="79" t="e">
        <f t="shared" ca="1" si="777"/>
        <v>#N/A</v>
      </c>
      <c r="CO424" s="79" t="e">
        <f t="shared" ca="1" si="778"/>
        <v>#N/A</v>
      </c>
      <c r="CP424" s="80" t="e">
        <f t="shared" ca="1" si="779"/>
        <v>#N/A</v>
      </c>
      <c r="CQ424" s="78" t="e">
        <f t="shared" ca="1" si="780"/>
        <v>#N/A</v>
      </c>
      <c r="DA424" s="81" t="e">
        <f t="shared" ca="1" si="812"/>
        <v>#N/A</v>
      </c>
      <c r="DB424" s="82" t="e">
        <f t="shared" ca="1" si="813"/>
        <v>#N/A</v>
      </c>
      <c r="DC424" s="83" t="e">
        <f t="shared" ca="1" si="814"/>
        <v>#N/A</v>
      </c>
      <c r="DD424" s="52" t="e">
        <f t="shared" ca="1" si="810"/>
        <v>#N/A</v>
      </c>
      <c r="DF424" s="52" t="e">
        <f t="shared" ca="1" si="811"/>
        <v>#N/A</v>
      </c>
      <c r="DG424" s="84" t="e">
        <f ca="1">VLOOKUP($BK$6,INDIRECT($BT461):$BP$861,2,FALSE)</f>
        <v>#N/A</v>
      </c>
      <c r="DH424" s="79" t="e">
        <f t="shared" ca="1" si="789"/>
        <v>#N/A</v>
      </c>
      <c r="DI424" s="78" t="e">
        <f t="shared" ca="1" si="790"/>
        <v>#N/A</v>
      </c>
      <c r="DJ424" s="78" t="e">
        <f t="shared" ca="1" si="791"/>
        <v>#N/A</v>
      </c>
      <c r="DK424" s="78" t="e">
        <f t="shared" ca="1" si="792"/>
        <v>#N/A</v>
      </c>
      <c r="DL424" s="78" t="e">
        <f t="shared" ca="1" si="793"/>
        <v>#N/A</v>
      </c>
      <c r="DM424" s="78" t="e">
        <f t="shared" ca="1" si="794"/>
        <v>#N/A</v>
      </c>
      <c r="DN424" s="78" t="e">
        <f t="shared" ca="1" si="795"/>
        <v>#N/A</v>
      </c>
      <c r="DO424" s="78" t="e">
        <f t="shared" ca="1" si="796"/>
        <v>#N/A</v>
      </c>
      <c r="DP424" s="78" t="e">
        <f t="shared" ca="1" si="797"/>
        <v>#N/A</v>
      </c>
      <c r="DQ424" s="78" t="e">
        <f t="shared" ca="1" si="798"/>
        <v>#N/A</v>
      </c>
      <c r="DR424" s="79" t="e">
        <f t="shared" ca="1" si="799"/>
        <v>#N/A</v>
      </c>
      <c r="DS424" s="79" t="e">
        <f t="shared" ca="1" si="800"/>
        <v>#N/A</v>
      </c>
      <c r="DT424" s="79" t="e">
        <f t="shared" ca="1" si="801"/>
        <v>#N/A</v>
      </c>
      <c r="DU424" s="79" t="e">
        <f t="shared" ca="1" si="802"/>
        <v>#N/A</v>
      </c>
      <c r="DV424" s="79" t="e">
        <f t="shared" ca="1" si="803"/>
        <v>#N/A</v>
      </c>
      <c r="DW424" s="79" t="e">
        <f t="shared" ca="1" si="804"/>
        <v>#N/A</v>
      </c>
      <c r="DX424" s="79" t="e">
        <f t="shared" ca="1" si="805"/>
        <v>#N/A</v>
      </c>
      <c r="DY424" s="79" t="e">
        <f t="shared" ca="1" si="806"/>
        <v>#N/A</v>
      </c>
      <c r="DZ424" s="80" t="e">
        <f t="shared" ca="1" si="807"/>
        <v>#N/A</v>
      </c>
      <c r="EA424" s="78" t="e">
        <f t="shared" ca="1" si="808"/>
        <v>#N/A</v>
      </c>
    </row>
    <row r="425" spans="1:131" ht="16.2" thickBot="1" x14ac:dyDescent="0.35">
      <c r="A425" s="289">
        <f t="shared" ca="1" si="785"/>
        <v>7</v>
      </c>
      <c r="B425" s="315">
        <f t="shared" si="788"/>
        <v>417</v>
      </c>
      <c r="C425" s="316" t="s">
        <v>51</v>
      </c>
      <c r="D425" s="315" t="s">
        <v>3</v>
      </c>
      <c r="E425" s="315">
        <v>5</v>
      </c>
      <c r="F425" s="317">
        <v>3</v>
      </c>
      <c r="G425" s="317">
        <v>2</v>
      </c>
      <c r="H425" s="317">
        <v>2</v>
      </c>
      <c r="I425" s="317">
        <v>3</v>
      </c>
      <c r="J425" s="317">
        <v>2</v>
      </c>
      <c r="K425" s="317"/>
      <c r="L425" s="317"/>
      <c r="M425" s="317"/>
      <c r="N425" s="317">
        <f>SUM($F425:G425)</f>
        <v>5</v>
      </c>
      <c r="O425" s="317">
        <f>SUM($F425:H425)</f>
        <v>7</v>
      </c>
      <c r="P425" s="317">
        <f>SUM($F425:I425)</f>
        <v>10</v>
      </c>
      <c r="Q425" s="317">
        <f>SUM($F425:J425)</f>
        <v>12</v>
      </c>
      <c r="R425" s="317"/>
      <c r="S425" s="317"/>
      <c r="T425" s="317"/>
      <c r="U425" s="316"/>
      <c r="V425" s="315" t="str">
        <f t="shared" si="731"/>
        <v>F</v>
      </c>
      <c r="W425" s="315" t="str">
        <f t="shared" ca="1" si="732"/>
        <v>Ab</v>
      </c>
      <c r="X425" s="315" t="str">
        <f t="shared" ref="X425:X433" ca="1" si="826">OFFSET($I$6,0,N425,1,1)</f>
        <v>Bb</v>
      </c>
      <c r="Y425" s="315" t="str">
        <f t="shared" ref="Y425:Y433" ca="1" si="827">OFFSET($I$6,0,O425,1,1)</f>
        <v>C</v>
      </c>
      <c r="Z425" s="315" t="str">
        <f t="shared" ref="Z425:Z433" ca="1" si="828">OFFSET($I$6,0,P425,1,1)</f>
        <v>Eb</v>
      </c>
      <c r="AA425" s="315"/>
      <c r="AB425" s="315"/>
      <c r="AC425" s="315"/>
      <c r="AD425" s="316">
        <f t="shared" si="739"/>
        <v>70</v>
      </c>
      <c r="AE425" s="316">
        <f t="shared" ca="1" si="786"/>
        <v>163</v>
      </c>
      <c r="AF425" s="316">
        <f t="shared" ca="1" si="787"/>
        <v>164</v>
      </c>
      <c r="AG425" s="316">
        <f t="shared" ca="1" si="724"/>
        <v>67</v>
      </c>
      <c r="AH425" s="316">
        <f t="shared" ca="1" si="725"/>
        <v>167</v>
      </c>
      <c r="AI425" s="316"/>
      <c r="AJ425" s="316"/>
      <c r="AK425" s="316"/>
      <c r="AL425" s="301" t="str">
        <f ca="1">_xlfn.CONCAT(V425," sus4/7  -or- *",X425," sus4 -or- *",Z425," sus2")</f>
        <v>F sus4/7  -or- *Bb sus4 -or- *Eb sus2</v>
      </c>
      <c r="AM425" s="301" t="str">
        <f>_xlfn.CONCAT("*",V425," min")</f>
        <v>*F min</v>
      </c>
      <c r="AN425" s="301" t="str">
        <f ca="1">_xlfn.CONCAT(X425," sus4/7  -or- *",AA425," sus4")</f>
        <v>Bb sus4/7  -or- * sus4</v>
      </c>
      <c r="AO425" s="301" t="str">
        <f ca="1">_xlfn.CONCAT(Y425," sus4/7  -or- *",V425," sus4")</f>
        <v>C sus4/7  -or- *F sus4</v>
      </c>
      <c r="AP425" s="301" t="str">
        <f ca="1">_xlfn.CONCAT("*",W425," maj")</f>
        <v>*Ab maj</v>
      </c>
      <c r="AQ425" s="294"/>
      <c r="AR425" s="294"/>
      <c r="AS425" s="294"/>
      <c r="AT425" s="294" t="str">
        <f ca="1">IF(AT$9=$AD425,1,IF(AT$9=$AE425,1,IF(AT$9=$AF425,1,IF(AT$9=$AG425,1,IF(AT$9=$AH425,1,"")))))</f>
        <v/>
      </c>
      <c r="AU425" s="294" t="str">
        <f t="shared" ref="AU425:BE433" ca="1" si="829">IF(AU$9=$AD425,1,IF(AU$9=$AE425,1,IF(AU$9=$AF425,1,IF(AU$9=$AG425,1,IF(AU$9=$AH425,1,"")))))</f>
        <v/>
      </c>
      <c r="AV425" s="294" t="str">
        <f t="shared" ca="1" si="829"/>
        <v/>
      </c>
      <c r="AW425" s="294">
        <f t="shared" ca="1" si="829"/>
        <v>1</v>
      </c>
      <c r="AX425" s="294" t="str">
        <f t="shared" ca="1" si="829"/>
        <v/>
      </c>
      <c r="AY425" s="294">
        <f t="shared" si="829"/>
        <v>1</v>
      </c>
      <c r="AZ425" s="294" t="str">
        <f t="shared" ca="1" si="829"/>
        <v/>
      </c>
      <c r="BA425" s="294" t="str">
        <f t="shared" ca="1" si="829"/>
        <v/>
      </c>
      <c r="BB425" s="294" t="str">
        <f t="shared" ca="1" si="829"/>
        <v/>
      </c>
      <c r="BC425" s="294" t="str">
        <f t="shared" ca="1" si="829"/>
        <v/>
      </c>
      <c r="BD425" s="294" t="str">
        <f t="shared" ca="1" si="829"/>
        <v/>
      </c>
      <c r="BE425" s="294" t="str">
        <f t="shared" ca="1" si="829"/>
        <v/>
      </c>
      <c r="BF425" s="289">
        <f t="shared" ca="1" si="740"/>
        <v>2</v>
      </c>
      <c r="BG425" s="302">
        <f t="shared" ca="1" si="741"/>
        <v>40</v>
      </c>
      <c r="BH425" s="289">
        <f t="shared" ca="1" si="742"/>
        <v>7</v>
      </c>
      <c r="BI425" s="289" t="str">
        <f t="shared" ca="1" si="743"/>
        <v/>
      </c>
      <c r="BJ425" s="289" t="str">
        <f t="shared" ca="1" si="744"/>
        <v/>
      </c>
      <c r="BK425" s="289" t="str">
        <f t="shared" ca="1" si="745"/>
        <v/>
      </c>
      <c r="BL425" s="289" t="str">
        <f t="shared" ca="1" si="746"/>
        <v/>
      </c>
      <c r="BM425" s="289" t="str">
        <f t="shared" ca="1" si="747"/>
        <v/>
      </c>
      <c r="BN425" s="289" t="str">
        <f t="shared" ca="1" si="748"/>
        <v/>
      </c>
      <c r="BO425" s="289">
        <f t="shared" ca="1" si="749"/>
        <v>1</v>
      </c>
      <c r="BP425" s="275"/>
      <c r="BQ425" s="83" t="e">
        <f t="shared" ca="1" si="822"/>
        <v>#N/A</v>
      </c>
      <c r="BR425" s="82" t="e">
        <f t="shared" ca="1" si="823"/>
        <v>#N/A</v>
      </c>
      <c r="BS425" s="83" t="e">
        <f t="shared" ca="1" si="824"/>
        <v>#N/A</v>
      </c>
      <c r="BT425" s="52" t="e">
        <f t="shared" ca="1" si="782"/>
        <v>#N/A</v>
      </c>
      <c r="BV425" s="52" t="e">
        <f t="shared" ca="1" si="783"/>
        <v>#N/A</v>
      </c>
      <c r="BW425" s="84" t="e">
        <f ca="1">VLOOKUP($BK$6,INDIRECT($BT425):$BP$861,2,FALSE)</f>
        <v>#N/A</v>
      </c>
      <c r="BX425" s="79" t="e">
        <f t="shared" ca="1" si="761"/>
        <v>#N/A</v>
      </c>
      <c r="BY425" s="78" t="e">
        <f t="shared" ca="1" si="762"/>
        <v>#N/A</v>
      </c>
      <c r="BZ425" s="78" t="e">
        <f t="shared" ca="1" si="763"/>
        <v>#N/A</v>
      </c>
      <c r="CA425" s="78" t="e">
        <f t="shared" ca="1" si="764"/>
        <v>#N/A</v>
      </c>
      <c r="CB425" s="78" t="e">
        <f t="shared" ca="1" si="765"/>
        <v>#N/A</v>
      </c>
      <c r="CC425" s="78" t="e">
        <f t="shared" ca="1" si="766"/>
        <v>#N/A</v>
      </c>
      <c r="CD425" s="78" t="e">
        <f t="shared" ca="1" si="767"/>
        <v>#N/A</v>
      </c>
      <c r="CE425" s="78" t="e">
        <f t="shared" ca="1" si="768"/>
        <v>#N/A</v>
      </c>
      <c r="CF425" s="78" t="e">
        <f t="shared" ca="1" si="769"/>
        <v>#N/A</v>
      </c>
      <c r="CG425" s="78" t="e">
        <f t="shared" ca="1" si="770"/>
        <v>#N/A</v>
      </c>
      <c r="CH425" s="79" t="e">
        <f t="shared" ca="1" si="771"/>
        <v>#N/A</v>
      </c>
      <c r="CI425" s="79" t="e">
        <f t="shared" ca="1" si="772"/>
        <v>#N/A</v>
      </c>
      <c r="CJ425" s="79" t="e">
        <f t="shared" ca="1" si="773"/>
        <v>#N/A</v>
      </c>
      <c r="CK425" s="79" t="e">
        <f t="shared" ca="1" si="774"/>
        <v>#N/A</v>
      </c>
      <c r="CL425" s="79" t="e">
        <f t="shared" ca="1" si="775"/>
        <v>#N/A</v>
      </c>
      <c r="CM425" s="79" t="e">
        <f t="shared" ca="1" si="776"/>
        <v>#N/A</v>
      </c>
      <c r="CN425" s="79" t="e">
        <f t="shared" ca="1" si="777"/>
        <v>#N/A</v>
      </c>
      <c r="CO425" s="79" t="e">
        <f t="shared" ca="1" si="778"/>
        <v>#N/A</v>
      </c>
      <c r="CP425" s="80" t="e">
        <f t="shared" ca="1" si="779"/>
        <v>#N/A</v>
      </c>
      <c r="CQ425" s="78" t="e">
        <f t="shared" ca="1" si="780"/>
        <v>#N/A</v>
      </c>
      <c r="DA425" s="81" t="e">
        <f t="shared" ca="1" si="812"/>
        <v>#N/A</v>
      </c>
      <c r="DB425" s="82" t="e">
        <f t="shared" ca="1" si="813"/>
        <v>#N/A</v>
      </c>
      <c r="DC425" s="83" t="e">
        <f t="shared" ca="1" si="814"/>
        <v>#N/A</v>
      </c>
      <c r="DD425" s="52" t="e">
        <f t="shared" ca="1" si="810"/>
        <v>#N/A</v>
      </c>
      <c r="DF425" s="52" t="e">
        <f t="shared" ca="1" si="811"/>
        <v>#N/A</v>
      </c>
      <c r="DG425" s="84" t="e">
        <f ca="1">VLOOKUP($BK$6,INDIRECT($BT462):$BP$861,2,FALSE)</f>
        <v>#N/A</v>
      </c>
      <c r="DH425" s="79" t="e">
        <f t="shared" ca="1" si="789"/>
        <v>#N/A</v>
      </c>
      <c r="DI425" s="78" t="e">
        <f t="shared" ca="1" si="790"/>
        <v>#N/A</v>
      </c>
      <c r="DJ425" s="78" t="e">
        <f t="shared" ca="1" si="791"/>
        <v>#N/A</v>
      </c>
      <c r="DK425" s="78" t="e">
        <f t="shared" ca="1" si="792"/>
        <v>#N/A</v>
      </c>
      <c r="DL425" s="78" t="e">
        <f t="shared" ca="1" si="793"/>
        <v>#N/A</v>
      </c>
      <c r="DM425" s="78" t="e">
        <f t="shared" ca="1" si="794"/>
        <v>#N/A</v>
      </c>
      <c r="DN425" s="78" t="e">
        <f t="shared" ca="1" si="795"/>
        <v>#N/A</v>
      </c>
      <c r="DO425" s="78" t="e">
        <f t="shared" ca="1" si="796"/>
        <v>#N/A</v>
      </c>
      <c r="DP425" s="78" t="e">
        <f t="shared" ca="1" si="797"/>
        <v>#N/A</v>
      </c>
      <c r="DQ425" s="78" t="e">
        <f t="shared" ca="1" si="798"/>
        <v>#N/A</v>
      </c>
      <c r="DR425" s="79" t="e">
        <f t="shared" ca="1" si="799"/>
        <v>#N/A</v>
      </c>
      <c r="DS425" s="79" t="e">
        <f t="shared" ca="1" si="800"/>
        <v>#N/A</v>
      </c>
      <c r="DT425" s="79" t="e">
        <f t="shared" ca="1" si="801"/>
        <v>#N/A</v>
      </c>
      <c r="DU425" s="79" t="e">
        <f t="shared" ca="1" si="802"/>
        <v>#N/A</v>
      </c>
      <c r="DV425" s="79" t="e">
        <f t="shared" ca="1" si="803"/>
        <v>#N/A</v>
      </c>
      <c r="DW425" s="79" t="e">
        <f t="shared" ca="1" si="804"/>
        <v>#N/A</v>
      </c>
      <c r="DX425" s="79" t="e">
        <f t="shared" ca="1" si="805"/>
        <v>#N/A</v>
      </c>
      <c r="DY425" s="79" t="e">
        <f t="shared" ca="1" si="806"/>
        <v>#N/A</v>
      </c>
      <c r="DZ425" s="80" t="e">
        <f t="shared" ca="1" si="807"/>
        <v>#N/A</v>
      </c>
      <c r="EA425" s="78" t="e">
        <f t="shared" ca="1" si="808"/>
        <v>#N/A</v>
      </c>
    </row>
    <row r="426" spans="1:131" ht="16.2" thickBot="1" x14ac:dyDescent="0.35">
      <c r="A426" s="289">
        <f t="shared" ca="1" si="785"/>
        <v>7</v>
      </c>
      <c r="B426" s="315">
        <f t="shared" si="788"/>
        <v>418</v>
      </c>
      <c r="C426" s="316" t="s">
        <v>271</v>
      </c>
      <c r="D426" s="315" t="s">
        <v>3</v>
      </c>
      <c r="E426" s="315">
        <v>5</v>
      </c>
      <c r="F426" s="317">
        <v>2</v>
      </c>
      <c r="G426" s="317">
        <v>2</v>
      </c>
      <c r="H426" s="317">
        <v>3</v>
      </c>
      <c r="I426" s="317">
        <v>2</v>
      </c>
      <c r="J426" s="317">
        <v>3</v>
      </c>
      <c r="K426" s="317"/>
      <c r="L426" s="317"/>
      <c r="M426" s="317"/>
      <c r="N426" s="317">
        <f>SUM($F426:G426)</f>
        <v>4</v>
      </c>
      <c r="O426" s="317">
        <f>SUM($F426:H426)</f>
        <v>7</v>
      </c>
      <c r="P426" s="317">
        <f>SUM($F426:I426)</f>
        <v>9</v>
      </c>
      <c r="Q426" s="317">
        <f>SUM($F426:J426)</f>
        <v>12</v>
      </c>
      <c r="R426" s="317"/>
      <c r="S426" s="317"/>
      <c r="T426" s="317"/>
      <c r="U426" s="316"/>
      <c r="V426" s="315" t="str">
        <f t="shared" si="731"/>
        <v>F</v>
      </c>
      <c r="W426" s="315" t="str">
        <f t="shared" ca="1" si="732"/>
        <v>G</v>
      </c>
      <c r="X426" s="315" t="str">
        <f t="shared" ca="1" si="826"/>
        <v>A</v>
      </c>
      <c r="Y426" s="315" t="str">
        <f t="shared" ca="1" si="827"/>
        <v>C</v>
      </c>
      <c r="Z426" s="315" t="str">
        <f t="shared" ca="1" si="828"/>
        <v>D</v>
      </c>
      <c r="AA426" s="315"/>
      <c r="AB426" s="315"/>
      <c r="AC426" s="315"/>
      <c r="AD426" s="316">
        <f t="shared" si="739"/>
        <v>70</v>
      </c>
      <c r="AE426" s="316">
        <f t="shared" ca="1" si="786"/>
        <v>71</v>
      </c>
      <c r="AF426" s="316">
        <f t="shared" ca="1" si="787"/>
        <v>65</v>
      </c>
      <c r="AG426" s="316">
        <f t="shared" ca="1" si="724"/>
        <v>67</v>
      </c>
      <c r="AH426" s="316">
        <f t="shared" ca="1" si="725"/>
        <v>68</v>
      </c>
      <c r="AI426" s="316"/>
      <c r="AJ426" s="316"/>
      <c r="AK426" s="316"/>
      <c r="AL426" s="301" t="str">
        <f ca="1">_xlfn.CONCAT("*",Z426," min")</f>
        <v>*D min</v>
      </c>
      <c r="AM426" s="294" t="str">
        <f ca="1">_xlfn.CONCAT(W426," sus4/7")</f>
        <v>G sus4/7</v>
      </c>
      <c r="AN426" s="294" t="str">
        <f ca="1">_xlfn.CONCAT(X426," sus4/7")</f>
        <v>A sus4/7</v>
      </c>
      <c r="AO426" s="301" t="str">
        <f ca="1">_xlfn.CONCAT(Y426," sus4/6 -or-","*", V426," maj")</f>
        <v>C sus4/6 -or-*F maj</v>
      </c>
      <c r="AP426" s="294" t="str">
        <f ca="1">_xlfn.CONCAT(Z426," sus4/7")</f>
        <v>D sus4/7</v>
      </c>
      <c r="AQ426" s="294"/>
      <c r="AR426" s="294"/>
      <c r="AS426" s="294"/>
      <c r="AT426" s="294" t="str">
        <f t="shared" ref="AT426:AT433" ca="1" si="830">IF(AT$9=$AD426,1,IF(AT$9=$AE426,1,IF(AT$9=$AF426,1,IF(AT$9=$AG426,1,IF(AT$9=$AH426,1,"")))))</f>
        <v/>
      </c>
      <c r="AU426" s="294" t="str">
        <f t="shared" ca="1" si="829"/>
        <v/>
      </c>
      <c r="AV426" s="294" t="str">
        <f t="shared" ca="1" si="829"/>
        <v/>
      </c>
      <c r="AW426" s="294" t="str">
        <f t="shared" ca="1" si="829"/>
        <v/>
      </c>
      <c r="AX426" s="294" t="str">
        <f t="shared" ca="1" si="829"/>
        <v/>
      </c>
      <c r="AY426" s="294">
        <f t="shared" si="829"/>
        <v>1</v>
      </c>
      <c r="AZ426" s="294" t="str">
        <f t="shared" ca="1" si="829"/>
        <v/>
      </c>
      <c r="BA426" s="294">
        <f t="shared" ca="1" si="829"/>
        <v>1</v>
      </c>
      <c r="BB426" s="294" t="str">
        <f t="shared" ca="1" si="829"/>
        <v/>
      </c>
      <c r="BC426" s="294" t="str">
        <f t="shared" ca="1" si="829"/>
        <v/>
      </c>
      <c r="BD426" s="294" t="str">
        <f t="shared" ca="1" si="829"/>
        <v/>
      </c>
      <c r="BE426" s="294" t="str">
        <f t="shared" ca="1" si="829"/>
        <v/>
      </c>
      <c r="BF426" s="289">
        <f t="shared" ca="1" si="740"/>
        <v>2</v>
      </c>
      <c r="BG426" s="302">
        <f t="shared" ca="1" si="741"/>
        <v>40</v>
      </c>
      <c r="BH426" s="289">
        <f t="shared" ca="1" si="742"/>
        <v>7</v>
      </c>
      <c r="BI426" s="289" t="str">
        <f t="shared" ca="1" si="743"/>
        <v/>
      </c>
      <c r="BJ426" s="289" t="str">
        <f t="shared" ca="1" si="744"/>
        <v/>
      </c>
      <c r="BK426" s="289" t="str">
        <f t="shared" ca="1" si="745"/>
        <v/>
      </c>
      <c r="BL426" s="289" t="str">
        <f t="shared" ca="1" si="746"/>
        <v/>
      </c>
      <c r="BM426" s="289" t="str">
        <f t="shared" ca="1" si="747"/>
        <v/>
      </c>
      <c r="BN426" s="289" t="str">
        <f t="shared" ca="1" si="748"/>
        <v/>
      </c>
      <c r="BO426" s="289">
        <f t="shared" ca="1" si="749"/>
        <v>1</v>
      </c>
      <c r="BP426" s="275"/>
      <c r="BQ426" s="83" t="e">
        <f t="shared" ca="1" si="822"/>
        <v>#N/A</v>
      </c>
      <c r="BR426" s="82" t="e">
        <f t="shared" ca="1" si="823"/>
        <v>#N/A</v>
      </c>
      <c r="BS426" s="83" t="e">
        <f t="shared" ca="1" si="824"/>
        <v>#N/A</v>
      </c>
      <c r="BT426" s="52" t="e">
        <f t="shared" ca="1" si="782"/>
        <v>#N/A</v>
      </c>
      <c r="BV426" s="52" t="e">
        <f t="shared" ca="1" si="783"/>
        <v>#N/A</v>
      </c>
      <c r="BW426" s="84" t="e">
        <f ca="1">VLOOKUP($BK$6,INDIRECT($BT426):$BP$861,2,FALSE)</f>
        <v>#N/A</v>
      </c>
      <c r="BX426" s="79" t="e">
        <f t="shared" ca="1" si="761"/>
        <v>#N/A</v>
      </c>
      <c r="BY426" s="78" t="e">
        <f t="shared" ca="1" si="762"/>
        <v>#N/A</v>
      </c>
      <c r="BZ426" s="78" t="e">
        <f t="shared" ca="1" si="763"/>
        <v>#N/A</v>
      </c>
      <c r="CA426" s="78" t="e">
        <f t="shared" ca="1" si="764"/>
        <v>#N/A</v>
      </c>
      <c r="CB426" s="78" t="e">
        <f t="shared" ca="1" si="765"/>
        <v>#N/A</v>
      </c>
      <c r="CC426" s="78" t="e">
        <f t="shared" ca="1" si="766"/>
        <v>#N/A</v>
      </c>
      <c r="CD426" s="78" t="e">
        <f t="shared" ca="1" si="767"/>
        <v>#N/A</v>
      </c>
      <c r="CE426" s="78" t="e">
        <f t="shared" ca="1" si="768"/>
        <v>#N/A</v>
      </c>
      <c r="CF426" s="78" t="e">
        <f t="shared" ca="1" si="769"/>
        <v>#N/A</v>
      </c>
      <c r="CG426" s="78" t="e">
        <f t="shared" ca="1" si="770"/>
        <v>#N/A</v>
      </c>
      <c r="CH426" s="79" t="e">
        <f t="shared" ca="1" si="771"/>
        <v>#N/A</v>
      </c>
      <c r="CI426" s="79" t="e">
        <f t="shared" ca="1" si="772"/>
        <v>#N/A</v>
      </c>
      <c r="CJ426" s="79" t="e">
        <f t="shared" ca="1" si="773"/>
        <v>#N/A</v>
      </c>
      <c r="CK426" s="79" t="e">
        <f t="shared" ca="1" si="774"/>
        <v>#N/A</v>
      </c>
      <c r="CL426" s="79" t="e">
        <f t="shared" ca="1" si="775"/>
        <v>#N/A</v>
      </c>
      <c r="CM426" s="79" t="e">
        <f t="shared" ca="1" si="776"/>
        <v>#N/A</v>
      </c>
      <c r="CN426" s="79" t="e">
        <f t="shared" ca="1" si="777"/>
        <v>#N/A</v>
      </c>
      <c r="CO426" s="79" t="e">
        <f t="shared" ca="1" si="778"/>
        <v>#N/A</v>
      </c>
      <c r="CP426" s="80" t="e">
        <f t="shared" ca="1" si="779"/>
        <v>#N/A</v>
      </c>
      <c r="CQ426" s="78" t="e">
        <f t="shared" ca="1" si="780"/>
        <v>#N/A</v>
      </c>
      <c r="DA426" s="81" t="e">
        <f t="shared" ca="1" si="812"/>
        <v>#N/A</v>
      </c>
      <c r="DB426" s="82" t="e">
        <f t="shared" ca="1" si="813"/>
        <v>#N/A</v>
      </c>
      <c r="DC426" s="83" t="e">
        <f t="shared" ca="1" si="814"/>
        <v>#N/A</v>
      </c>
      <c r="DD426" s="52" t="e">
        <f t="shared" ca="1" si="810"/>
        <v>#N/A</v>
      </c>
      <c r="DF426" s="52" t="e">
        <f t="shared" ca="1" si="811"/>
        <v>#N/A</v>
      </c>
      <c r="DG426" s="84" t="e">
        <f ca="1">VLOOKUP($BK$6,INDIRECT($BT463):$BP$861,2,FALSE)</f>
        <v>#N/A</v>
      </c>
      <c r="DH426" s="79" t="e">
        <f t="shared" ca="1" si="789"/>
        <v>#N/A</v>
      </c>
      <c r="DI426" s="78" t="e">
        <f t="shared" ca="1" si="790"/>
        <v>#N/A</v>
      </c>
      <c r="DJ426" s="78" t="e">
        <f t="shared" ca="1" si="791"/>
        <v>#N/A</v>
      </c>
      <c r="DK426" s="78" t="e">
        <f t="shared" ca="1" si="792"/>
        <v>#N/A</v>
      </c>
      <c r="DL426" s="78" t="e">
        <f t="shared" ca="1" si="793"/>
        <v>#N/A</v>
      </c>
      <c r="DM426" s="78" t="e">
        <f t="shared" ca="1" si="794"/>
        <v>#N/A</v>
      </c>
      <c r="DN426" s="78" t="e">
        <f t="shared" ca="1" si="795"/>
        <v>#N/A</v>
      </c>
      <c r="DO426" s="78" t="e">
        <f t="shared" ca="1" si="796"/>
        <v>#N/A</v>
      </c>
      <c r="DP426" s="78" t="e">
        <f t="shared" ca="1" si="797"/>
        <v>#N/A</v>
      </c>
      <c r="DQ426" s="78" t="e">
        <f t="shared" ca="1" si="798"/>
        <v>#N/A</v>
      </c>
      <c r="DR426" s="79" t="e">
        <f t="shared" ca="1" si="799"/>
        <v>#N/A</v>
      </c>
      <c r="DS426" s="79" t="e">
        <f t="shared" ca="1" si="800"/>
        <v>#N/A</v>
      </c>
      <c r="DT426" s="79" t="e">
        <f t="shared" ca="1" si="801"/>
        <v>#N/A</v>
      </c>
      <c r="DU426" s="79" t="e">
        <f t="shared" ca="1" si="802"/>
        <v>#N/A</v>
      </c>
      <c r="DV426" s="79" t="e">
        <f t="shared" ca="1" si="803"/>
        <v>#N/A</v>
      </c>
      <c r="DW426" s="79" t="e">
        <f t="shared" ca="1" si="804"/>
        <v>#N/A</v>
      </c>
      <c r="DX426" s="79" t="e">
        <f t="shared" ca="1" si="805"/>
        <v>#N/A</v>
      </c>
      <c r="DY426" s="79" t="e">
        <f t="shared" ca="1" si="806"/>
        <v>#N/A</v>
      </c>
      <c r="DZ426" s="80" t="e">
        <f t="shared" ca="1" si="807"/>
        <v>#N/A</v>
      </c>
      <c r="EA426" s="78" t="e">
        <f t="shared" ca="1" si="808"/>
        <v>#N/A</v>
      </c>
    </row>
    <row r="427" spans="1:131" ht="16.2" thickBot="1" x14ac:dyDescent="0.35">
      <c r="A427" s="289" t="str">
        <f t="shared" ca="1" si="785"/>
        <v/>
      </c>
      <c r="B427" s="315">
        <f t="shared" si="788"/>
        <v>419</v>
      </c>
      <c r="C427" s="316" t="s">
        <v>272</v>
      </c>
      <c r="D427" s="315" t="s">
        <v>3</v>
      </c>
      <c r="E427" s="315">
        <v>5</v>
      </c>
      <c r="F427" s="317">
        <v>1</v>
      </c>
      <c r="G427" s="317">
        <v>2</v>
      </c>
      <c r="H427" s="317">
        <v>4</v>
      </c>
      <c r="I427" s="317">
        <v>1</v>
      </c>
      <c r="J427" s="317">
        <v>4</v>
      </c>
      <c r="K427" s="317"/>
      <c r="L427" s="317"/>
      <c r="M427" s="317"/>
      <c r="N427" s="317">
        <f>SUM($F427:G427)</f>
        <v>3</v>
      </c>
      <c r="O427" s="317">
        <f>SUM($F427:H427)</f>
        <v>7</v>
      </c>
      <c r="P427" s="317">
        <f>SUM($F427:I427)</f>
        <v>8</v>
      </c>
      <c r="Q427" s="317">
        <f>SUM($F427:J427)</f>
        <v>12</v>
      </c>
      <c r="R427" s="317"/>
      <c r="S427" s="317"/>
      <c r="T427" s="317"/>
      <c r="U427" s="316"/>
      <c r="V427" s="315" t="str">
        <f t="shared" si="731"/>
        <v>F</v>
      </c>
      <c r="W427" s="315" t="str">
        <f t="shared" ca="1" si="732"/>
        <v>Gb</v>
      </c>
      <c r="X427" s="315" t="str">
        <f t="shared" ca="1" si="826"/>
        <v>Ab</v>
      </c>
      <c r="Y427" s="315" t="str">
        <f t="shared" ca="1" si="827"/>
        <v>C</v>
      </c>
      <c r="Z427" s="315" t="str">
        <f t="shared" ca="1" si="828"/>
        <v>Db</v>
      </c>
      <c r="AA427" s="315"/>
      <c r="AB427" s="315"/>
      <c r="AC427" s="315"/>
      <c r="AD427" s="316">
        <f t="shared" si="739"/>
        <v>70</v>
      </c>
      <c r="AE427" s="316">
        <f t="shared" ca="1" si="786"/>
        <v>169</v>
      </c>
      <c r="AF427" s="316">
        <f t="shared" ca="1" si="787"/>
        <v>163</v>
      </c>
      <c r="AG427" s="316">
        <f t="shared" ca="1" si="724"/>
        <v>67</v>
      </c>
      <c r="AH427" s="316">
        <f t="shared" ca="1" si="725"/>
        <v>166</v>
      </c>
      <c r="AI427" s="316"/>
      <c r="AJ427" s="316"/>
      <c r="AK427" s="316"/>
      <c r="AL427" s="301" t="str">
        <f ca="1">_xlfn.CONCAT("*",Z427," maj")</f>
        <v>*Db maj</v>
      </c>
      <c r="AM427" s="301" t="str">
        <f>_xlfn.CONCAT("*",V427," sus b2")</f>
        <v>*F sus b2</v>
      </c>
      <c r="AN427" s="294" t="str">
        <f ca="1">_xlfn.CONCAT(X427," sus4/7")</f>
        <v>Ab sus4/7</v>
      </c>
      <c r="AO427" s="301" t="str">
        <f>_xlfn.CONCAT("*", V427," min")</f>
        <v>*F min</v>
      </c>
      <c r="AP427" s="294" t="str">
        <f ca="1">_xlfn.CONCAT(Z427," sus4/M7")</f>
        <v>Db sus4/M7</v>
      </c>
      <c r="AQ427" s="294"/>
      <c r="AR427" s="294"/>
      <c r="AS427" s="294"/>
      <c r="AT427" s="294" t="str">
        <f t="shared" ca="1" si="830"/>
        <v/>
      </c>
      <c r="AU427" s="294" t="str">
        <f t="shared" ca="1" si="829"/>
        <v/>
      </c>
      <c r="AV427" s="294" t="str">
        <f t="shared" ca="1" si="829"/>
        <v/>
      </c>
      <c r="AW427" s="294" t="str">
        <f t="shared" ca="1" si="829"/>
        <v/>
      </c>
      <c r="AX427" s="294" t="str">
        <f t="shared" ca="1" si="829"/>
        <v/>
      </c>
      <c r="AY427" s="294">
        <f t="shared" si="829"/>
        <v>1</v>
      </c>
      <c r="AZ427" s="294" t="str">
        <f t="shared" ca="1" si="829"/>
        <v/>
      </c>
      <c r="BA427" s="294" t="str">
        <f t="shared" ca="1" si="829"/>
        <v/>
      </c>
      <c r="BB427" s="294" t="str">
        <f t="shared" ca="1" si="829"/>
        <v/>
      </c>
      <c r="BC427" s="294" t="str">
        <f t="shared" ca="1" si="829"/>
        <v/>
      </c>
      <c r="BD427" s="294" t="str">
        <f t="shared" ca="1" si="829"/>
        <v/>
      </c>
      <c r="BE427" s="294" t="str">
        <f t="shared" ca="1" si="829"/>
        <v/>
      </c>
      <c r="BF427" s="289">
        <f t="shared" ca="1" si="740"/>
        <v>1</v>
      </c>
      <c r="BG427" s="302">
        <f t="shared" ca="1" si="741"/>
        <v>20</v>
      </c>
      <c r="BH427" s="289" t="str">
        <f t="shared" ca="1" si="742"/>
        <v/>
      </c>
      <c r="BI427" s="289" t="str">
        <f t="shared" ca="1" si="743"/>
        <v/>
      </c>
      <c r="BJ427" s="289" t="str">
        <f t="shared" ca="1" si="744"/>
        <v/>
      </c>
      <c r="BK427" s="289" t="str">
        <f t="shared" ca="1" si="745"/>
        <v/>
      </c>
      <c r="BL427" s="289" t="str">
        <f t="shared" ca="1" si="746"/>
        <v/>
      </c>
      <c r="BM427" s="289" t="str">
        <f t="shared" ca="1" si="747"/>
        <v/>
      </c>
      <c r="BN427" s="289" t="str">
        <f t="shared" ca="1" si="748"/>
        <v/>
      </c>
      <c r="BO427" s="289" t="str">
        <f t="shared" ca="1" si="749"/>
        <v/>
      </c>
      <c r="BP427" s="275"/>
      <c r="BQ427" s="83" t="e">
        <f t="shared" ca="1" si="822"/>
        <v>#N/A</v>
      </c>
      <c r="BR427" s="82" t="e">
        <f t="shared" ca="1" si="823"/>
        <v>#N/A</v>
      </c>
      <c r="BS427" s="83" t="e">
        <f t="shared" ca="1" si="824"/>
        <v>#N/A</v>
      </c>
      <c r="BT427" s="52" t="e">
        <f t="shared" ca="1" si="782"/>
        <v>#N/A</v>
      </c>
      <c r="BV427" s="52" t="e">
        <f t="shared" ca="1" si="783"/>
        <v>#N/A</v>
      </c>
      <c r="BW427" s="84" t="e">
        <f ca="1">VLOOKUP($BK$6,INDIRECT($BT427):$BP$861,2,FALSE)</f>
        <v>#N/A</v>
      </c>
      <c r="BX427" s="79" t="e">
        <f t="shared" ca="1" si="761"/>
        <v>#N/A</v>
      </c>
      <c r="BY427" s="78" t="e">
        <f t="shared" ca="1" si="762"/>
        <v>#N/A</v>
      </c>
      <c r="BZ427" s="78" t="e">
        <f t="shared" ca="1" si="763"/>
        <v>#N/A</v>
      </c>
      <c r="CA427" s="78" t="e">
        <f t="shared" ca="1" si="764"/>
        <v>#N/A</v>
      </c>
      <c r="CB427" s="78" t="e">
        <f t="shared" ca="1" si="765"/>
        <v>#N/A</v>
      </c>
      <c r="CC427" s="78" t="e">
        <f t="shared" ca="1" si="766"/>
        <v>#N/A</v>
      </c>
      <c r="CD427" s="78" t="e">
        <f t="shared" ca="1" si="767"/>
        <v>#N/A</v>
      </c>
      <c r="CE427" s="78" t="e">
        <f t="shared" ca="1" si="768"/>
        <v>#N/A</v>
      </c>
      <c r="CF427" s="78" t="e">
        <f t="shared" ca="1" si="769"/>
        <v>#N/A</v>
      </c>
      <c r="CG427" s="78" t="e">
        <f t="shared" ca="1" si="770"/>
        <v>#N/A</v>
      </c>
      <c r="CH427" s="79" t="e">
        <f t="shared" ca="1" si="771"/>
        <v>#N/A</v>
      </c>
      <c r="CI427" s="79" t="e">
        <f t="shared" ca="1" si="772"/>
        <v>#N/A</v>
      </c>
      <c r="CJ427" s="79" t="e">
        <f t="shared" ca="1" si="773"/>
        <v>#N/A</v>
      </c>
      <c r="CK427" s="79" t="e">
        <f t="shared" ca="1" si="774"/>
        <v>#N/A</v>
      </c>
      <c r="CL427" s="79" t="e">
        <f t="shared" ca="1" si="775"/>
        <v>#N/A</v>
      </c>
      <c r="CM427" s="79" t="e">
        <f t="shared" ca="1" si="776"/>
        <v>#N/A</v>
      </c>
      <c r="CN427" s="79" t="e">
        <f t="shared" ca="1" si="777"/>
        <v>#N/A</v>
      </c>
      <c r="CO427" s="79" t="e">
        <f t="shared" ca="1" si="778"/>
        <v>#N/A</v>
      </c>
      <c r="CP427" s="80" t="e">
        <f t="shared" ca="1" si="779"/>
        <v>#N/A</v>
      </c>
      <c r="CQ427" s="78" t="e">
        <f t="shared" ca="1" si="780"/>
        <v>#N/A</v>
      </c>
      <c r="DA427" s="81" t="e">
        <f t="shared" ca="1" si="812"/>
        <v>#N/A</v>
      </c>
      <c r="DB427" s="82" t="e">
        <f t="shared" ca="1" si="813"/>
        <v>#N/A</v>
      </c>
      <c r="DC427" s="83" t="e">
        <f t="shared" ca="1" si="814"/>
        <v>#N/A</v>
      </c>
      <c r="DD427" s="52" t="e">
        <f t="shared" ca="1" si="810"/>
        <v>#N/A</v>
      </c>
      <c r="DF427" s="52" t="e">
        <f t="shared" ca="1" si="811"/>
        <v>#N/A</v>
      </c>
      <c r="DG427" s="84" t="e">
        <f ca="1">VLOOKUP($BK$6,INDIRECT($BT464):$BP$861,2,FALSE)</f>
        <v>#N/A</v>
      </c>
      <c r="DH427" s="79" t="e">
        <f t="shared" ca="1" si="789"/>
        <v>#N/A</v>
      </c>
      <c r="DI427" s="78" t="e">
        <f t="shared" ca="1" si="790"/>
        <v>#N/A</v>
      </c>
      <c r="DJ427" s="78" t="e">
        <f t="shared" ca="1" si="791"/>
        <v>#N/A</v>
      </c>
      <c r="DK427" s="78" t="e">
        <f t="shared" ca="1" si="792"/>
        <v>#N/A</v>
      </c>
      <c r="DL427" s="78" t="e">
        <f t="shared" ca="1" si="793"/>
        <v>#N/A</v>
      </c>
      <c r="DM427" s="78" t="e">
        <f t="shared" ca="1" si="794"/>
        <v>#N/A</v>
      </c>
      <c r="DN427" s="78" t="e">
        <f t="shared" ca="1" si="795"/>
        <v>#N/A</v>
      </c>
      <c r="DO427" s="78" t="e">
        <f t="shared" ca="1" si="796"/>
        <v>#N/A</v>
      </c>
      <c r="DP427" s="78" t="e">
        <f t="shared" ca="1" si="797"/>
        <v>#N/A</v>
      </c>
      <c r="DQ427" s="78" t="e">
        <f t="shared" ca="1" si="798"/>
        <v>#N/A</v>
      </c>
      <c r="DR427" s="79" t="e">
        <f t="shared" ca="1" si="799"/>
        <v>#N/A</v>
      </c>
      <c r="DS427" s="79" t="e">
        <f t="shared" ca="1" si="800"/>
        <v>#N/A</v>
      </c>
      <c r="DT427" s="79" t="e">
        <f t="shared" ca="1" si="801"/>
        <v>#N/A</v>
      </c>
      <c r="DU427" s="79" t="e">
        <f t="shared" ca="1" si="802"/>
        <v>#N/A</v>
      </c>
      <c r="DV427" s="79" t="e">
        <f t="shared" ca="1" si="803"/>
        <v>#N/A</v>
      </c>
      <c r="DW427" s="79" t="e">
        <f t="shared" ca="1" si="804"/>
        <v>#N/A</v>
      </c>
      <c r="DX427" s="79" t="e">
        <f t="shared" ca="1" si="805"/>
        <v>#N/A</v>
      </c>
      <c r="DY427" s="79" t="e">
        <f t="shared" ca="1" si="806"/>
        <v>#N/A</v>
      </c>
      <c r="DZ427" s="80" t="e">
        <f t="shared" ca="1" si="807"/>
        <v>#N/A</v>
      </c>
      <c r="EA427" s="78" t="e">
        <f t="shared" ca="1" si="808"/>
        <v>#N/A</v>
      </c>
    </row>
    <row r="428" spans="1:131" ht="16.2" thickBot="1" x14ac:dyDescent="0.35">
      <c r="A428" s="289" t="str">
        <f t="shared" ca="1" si="785"/>
        <v/>
      </c>
      <c r="B428" s="315">
        <f t="shared" si="788"/>
        <v>420</v>
      </c>
      <c r="C428" s="316" t="s">
        <v>52</v>
      </c>
      <c r="D428" s="315" t="s">
        <v>3</v>
      </c>
      <c r="E428" s="315">
        <v>5</v>
      </c>
      <c r="F428" s="317">
        <v>4</v>
      </c>
      <c r="G428" s="317">
        <v>2</v>
      </c>
      <c r="H428" s="317">
        <v>1</v>
      </c>
      <c r="I428" s="317">
        <v>4</v>
      </c>
      <c r="J428" s="317">
        <v>1</v>
      </c>
      <c r="K428" s="317"/>
      <c r="L428" s="317"/>
      <c r="M428" s="317"/>
      <c r="N428" s="317">
        <f>SUM($F428:G428)</f>
        <v>6</v>
      </c>
      <c r="O428" s="317">
        <f>SUM($F428:H428)</f>
        <v>7</v>
      </c>
      <c r="P428" s="317">
        <f>SUM($F428:I428)</f>
        <v>11</v>
      </c>
      <c r="Q428" s="317">
        <f>SUM($F428:J428)</f>
        <v>12</v>
      </c>
      <c r="R428" s="317"/>
      <c r="S428" s="317"/>
      <c r="T428" s="317"/>
      <c r="U428" s="316"/>
      <c r="V428" s="315" t="str">
        <f t="shared" si="731"/>
        <v>F</v>
      </c>
      <c r="W428" s="315" t="str">
        <f t="shared" ca="1" si="732"/>
        <v>A</v>
      </c>
      <c r="X428" s="315" t="str">
        <f t="shared" ca="1" si="826"/>
        <v>B</v>
      </c>
      <c r="Y428" s="315" t="str">
        <f t="shared" ca="1" si="827"/>
        <v>C</v>
      </c>
      <c r="Z428" s="315" t="str">
        <f t="shared" ca="1" si="828"/>
        <v>E</v>
      </c>
      <c r="AA428" s="315"/>
      <c r="AB428" s="315"/>
      <c r="AC428" s="315"/>
      <c r="AD428" s="316">
        <f t="shared" si="739"/>
        <v>70</v>
      </c>
      <c r="AE428" s="316">
        <f t="shared" ca="1" si="786"/>
        <v>65</v>
      </c>
      <c r="AF428" s="316">
        <f t="shared" ca="1" si="787"/>
        <v>66</v>
      </c>
      <c r="AG428" s="316">
        <f t="shared" ca="1" si="724"/>
        <v>67</v>
      </c>
      <c r="AH428" s="316">
        <f t="shared" ca="1" si="725"/>
        <v>69</v>
      </c>
      <c r="AI428" s="316"/>
      <c r="AJ428" s="316"/>
      <c r="AK428" s="316"/>
      <c r="AL428" s="301" t="str">
        <f ca="1">_xlfn.CONCAT("*",Z428," sus b2")</f>
        <v>*E sus b2</v>
      </c>
      <c r="AM428" s="301" t="str">
        <f>_xlfn.CONCAT("*",V428," maj")</f>
        <v>*F maj</v>
      </c>
      <c r="AN428" s="294" t="str">
        <f ca="1">_xlfn.CONCAT(X428," sus4/7")</f>
        <v>B sus4/7</v>
      </c>
      <c r="AO428" s="301" t="str">
        <f>_xlfn.CONCAT("*",V428," sus4/M7")</f>
        <v>*F sus4/M7</v>
      </c>
      <c r="AP428" s="301" t="str">
        <f ca="1">_xlfn.CONCAT("*",W428," min")</f>
        <v>*A min</v>
      </c>
      <c r="AQ428" s="294"/>
      <c r="AR428" s="294"/>
      <c r="AS428" s="294"/>
      <c r="AT428" s="294" t="str">
        <f t="shared" ca="1" si="830"/>
        <v/>
      </c>
      <c r="AU428" s="294" t="str">
        <f t="shared" ca="1" si="829"/>
        <v/>
      </c>
      <c r="AV428" s="294" t="str">
        <f t="shared" ca="1" si="829"/>
        <v/>
      </c>
      <c r="AW428" s="294" t="str">
        <f t="shared" ca="1" si="829"/>
        <v/>
      </c>
      <c r="AX428" s="294" t="str">
        <f t="shared" ca="1" si="829"/>
        <v/>
      </c>
      <c r="AY428" s="294">
        <f t="shared" si="829"/>
        <v>1</v>
      </c>
      <c r="AZ428" s="294" t="str">
        <f t="shared" ca="1" si="829"/>
        <v/>
      </c>
      <c r="BA428" s="294" t="str">
        <f t="shared" ca="1" si="829"/>
        <v/>
      </c>
      <c r="BB428" s="294" t="str">
        <f t="shared" ca="1" si="829"/>
        <v/>
      </c>
      <c r="BC428" s="294" t="str">
        <f t="shared" ca="1" si="829"/>
        <v/>
      </c>
      <c r="BD428" s="294" t="str">
        <f t="shared" ca="1" si="829"/>
        <v/>
      </c>
      <c r="BE428" s="294" t="str">
        <f t="shared" ca="1" si="829"/>
        <v/>
      </c>
      <c r="BF428" s="289">
        <f t="shared" ca="1" si="740"/>
        <v>1</v>
      </c>
      <c r="BG428" s="302">
        <f t="shared" ca="1" si="741"/>
        <v>20</v>
      </c>
      <c r="BH428" s="289" t="str">
        <f t="shared" ca="1" si="742"/>
        <v/>
      </c>
      <c r="BI428" s="289" t="str">
        <f t="shared" ca="1" si="743"/>
        <v/>
      </c>
      <c r="BJ428" s="289" t="str">
        <f t="shared" ca="1" si="744"/>
        <v/>
      </c>
      <c r="BK428" s="289" t="str">
        <f t="shared" ca="1" si="745"/>
        <v/>
      </c>
      <c r="BL428" s="289" t="str">
        <f t="shared" ca="1" si="746"/>
        <v/>
      </c>
      <c r="BM428" s="289" t="str">
        <f t="shared" ca="1" si="747"/>
        <v/>
      </c>
      <c r="BN428" s="289" t="str">
        <f t="shared" ca="1" si="748"/>
        <v/>
      </c>
      <c r="BO428" s="289" t="str">
        <f t="shared" ca="1" si="749"/>
        <v/>
      </c>
      <c r="BP428" s="275"/>
      <c r="BQ428" s="83" t="e">
        <f t="shared" ca="1" si="822"/>
        <v>#N/A</v>
      </c>
      <c r="BR428" s="82" t="e">
        <f t="shared" ca="1" si="823"/>
        <v>#N/A</v>
      </c>
      <c r="BS428" s="83" t="e">
        <f t="shared" ca="1" si="824"/>
        <v>#N/A</v>
      </c>
      <c r="BT428" s="52" t="e">
        <f t="shared" ca="1" si="782"/>
        <v>#N/A</v>
      </c>
      <c r="BV428" s="52" t="e">
        <f t="shared" ca="1" si="783"/>
        <v>#N/A</v>
      </c>
      <c r="BW428" s="84" t="e">
        <f ca="1">VLOOKUP($BK$6,INDIRECT($BT428):$BP$861,2,FALSE)</f>
        <v>#N/A</v>
      </c>
      <c r="BX428" s="79" t="e">
        <f t="shared" ca="1" si="761"/>
        <v>#N/A</v>
      </c>
      <c r="BY428" s="78" t="e">
        <f t="shared" ca="1" si="762"/>
        <v>#N/A</v>
      </c>
      <c r="BZ428" s="78" t="e">
        <f t="shared" ca="1" si="763"/>
        <v>#N/A</v>
      </c>
      <c r="CA428" s="78" t="e">
        <f t="shared" ca="1" si="764"/>
        <v>#N/A</v>
      </c>
      <c r="CB428" s="78" t="e">
        <f t="shared" ca="1" si="765"/>
        <v>#N/A</v>
      </c>
      <c r="CC428" s="78" t="e">
        <f t="shared" ca="1" si="766"/>
        <v>#N/A</v>
      </c>
      <c r="CD428" s="78" t="e">
        <f t="shared" ca="1" si="767"/>
        <v>#N/A</v>
      </c>
      <c r="CE428" s="78" t="e">
        <f t="shared" ca="1" si="768"/>
        <v>#N/A</v>
      </c>
      <c r="CF428" s="78" t="e">
        <f t="shared" ca="1" si="769"/>
        <v>#N/A</v>
      </c>
      <c r="CG428" s="78" t="e">
        <f t="shared" ca="1" si="770"/>
        <v>#N/A</v>
      </c>
      <c r="CH428" s="79" t="e">
        <f t="shared" ca="1" si="771"/>
        <v>#N/A</v>
      </c>
      <c r="CI428" s="79" t="e">
        <f t="shared" ca="1" si="772"/>
        <v>#N/A</v>
      </c>
      <c r="CJ428" s="79" t="e">
        <f t="shared" ca="1" si="773"/>
        <v>#N/A</v>
      </c>
      <c r="CK428" s="79" t="e">
        <f t="shared" ca="1" si="774"/>
        <v>#N/A</v>
      </c>
      <c r="CL428" s="79" t="e">
        <f t="shared" ca="1" si="775"/>
        <v>#N/A</v>
      </c>
      <c r="CM428" s="79" t="e">
        <f t="shared" ca="1" si="776"/>
        <v>#N/A</v>
      </c>
      <c r="CN428" s="79" t="e">
        <f t="shared" ca="1" si="777"/>
        <v>#N/A</v>
      </c>
      <c r="CO428" s="79" t="e">
        <f t="shared" ca="1" si="778"/>
        <v>#N/A</v>
      </c>
      <c r="CP428" s="80" t="e">
        <f t="shared" ca="1" si="779"/>
        <v>#N/A</v>
      </c>
      <c r="CQ428" s="78" t="e">
        <f t="shared" ca="1" si="780"/>
        <v>#N/A</v>
      </c>
      <c r="DA428" s="81" t="e">
        <f t="shared" ca="1" si="812"/>
        <v>#N/A</v>
      </c>
      <c r="DB428" s="82" t="e">
        <f t="shared" ca="1" si="813"/>
        <v>#N/A</v>
      </c>
      <c r="DC428" s="83" t="e">
        <f t="shared" ca="1" si="814"/>
        <v>#N/A</v>
      </c>
      <c r="DD428" s="52" t="e">
        <f t="shared" ca="1" si="810"/>
        <v>#N/A</v>
      </c>
      <c r="DF428" s="52" t="e">
        <f t="shared" ca="1" si="811"/>
        <v>#N/A</v>
      </c>
      <c r="DG428" s="84" t="e">
        <f ca="1">VLOOKUP($BK$6,INDIRECT($BT465):$BP$861,2,FALSE)</f>
        <v>#N/A</v>
      </c>
      <c r="DH428" s="79" t="e">
        <f t="shared" ca="1" si="789"/>
        <v>#N/A</v>
      </c>
      <c r="DI428" s="78" t="e">
        <f t="shared" ca="1" si="790"/>
        <v>#N/A</v>
      </c>
      <c r="DJ428" s="78" t="e">
        <f t="shared" ca="1" si="791"/>
        <v>#N/A</v>
      </c>
      <c r="DK428" s="78" t="e">
        <f t="shared" ca="1" si="792"/>
        <v>#N/A</v>
      </c>
      <c r="DL428" s="78" t="e">
        <f t="shared" ca="1" si="793"/>
        <v>#N/A</v>
      </c>
      <c r="DM428" s="78" t="e">
        <f t="shared" ca="1" si="794"/>
        <v>#N/A</v>
      </c>
      <c r="DN428" s="78" t="e">
        <f t="shared" ca="1" si="795"/>
        <v>#N/A</v>
      </c>
      <c r="DO428" s="78" t="e">
        <f t="shared" ca="1" si="796"/>
        <v>#N/A</v>
      </c>
      <c r="DP428" s="78" t="e">
        <f t="shared" ca="1" si="797"/>
        <v>#N/A</v>
      </c>
      <c r="DQ428" s="78" t="e">
        <f t="shared" ca="1" si="798"/>
        <v>#N/A</v>
      </c>
      <c r="DR428" s="79" t="e">
        <f t="shared" ca="1" si="799"/>
        <v>#N/A</v>
      </c>
      <c r="DS428" s="79" t="e">
        <f t="shared" ca="1" si="800"/>
        <v>#N/A</v>
      </c>
      <c r="DT428" s="79" t="e">
        <f t="shared" ca="1" si="801"/>
        <v>#N/A</v>
      </c>
      <c r="DU428" s="79" t="e">
        <f t="shared" ca="1" si="802"/>
        <v>#N/A</v>
      </c>
      <c r="DV428" s="79" t="e">
        <f t="shared" ca="1" si="803"/>
        <v>#N/A</v>
      </c>
      <c r="DW428" s="79" t="e">
        <f t="shared" ca="1" si="804"/>
        <v>#N/A</v>
      </c>
      <c r="DX428" s="79" t="e">
        <f t="shared" ca="1" si="805"/>
        <v>#N/A</v>
      </c>
      <c r="DY428" s="79" t="e">
        <f t="shared" ca="1" si="806"/>
        <v>#N/A</v>
      </c>
      <c r="DZ428" s="80" t="e">
        <f t="shared" ca="1" si="807"/>
        <v>#N/A</v>
      </c>
      <c r="EA428" s="78" t="e">
        <f t="shared" ca="1" si="808"/>
        <v>#N/A</v>
      </c>
    </row>
    <row r="429" spans="1:131" ht="16.2" thickBot="1" x14ac:dyDescent="0.35">
      <c r="A429" s="289">
        <f t="shared" ca="1" si="785"/>
        <v>5</v>
      </c>
      <c r="B429" s="315">
        <f t="shared" si="788"/>
        <v>421</v>
      </c>
      <c r="C429" s="316" t="s">
        <v>53</v>
      </c>
      <c r="D429" s="315" t="s">
        <v>3</v>
      </c>
      <c r="E429" s="315">
        <v>5</v>
      </c>
      <c r="F429" s="317">
        <v>2</v>
      </c>
      <c r="G429" s="317">
        <v>3</v>
      </c>
      <c r="H429" s="317">
        <v>2</v>
      </c>
      <c r="I429" s="317">
        <v>3</v>
      </c>
      <c r="J429" s="317">
        <v>2</v>
      </c>
      <c r="K429" s="317"/>
      <c r="L429" s="317"/>
      <c r="M429" s="317"/>
      <c r="N429" s="317">
        <f>SUM($F429:G429)</f>
        <v>5</v>
      </c>
      <c r="O429" s="317">
        <f>SUM($F429:H429)</f>
        <v>7</v>
      </c>
      <c r="P429" s="317">
        <f>SUM($F429:I429)</f>
        <v>10</v>
      </c>
      <c r="Q429" s="317">
        <f>SUM($F429:J429)</f>
        <v>12</v>
      </c>
      <c r="R429" s="317"/>
      <c r="S429" s="317"/>
      <c r="T429" s="317"/>
      <c r="U429" s="316"/>
      <c r="V429" s="315" t="str">
        <f t="shared" si="731"/>
        <v>F</v>
      </c>
      <c r="W429" s="315" t="str">
        <f t="shared" ca="1" si="732"/>
        <v>G</v>
      </c>
      <c r="X429" s="315" t="str">
        <f t="shared" ca="1" si="826"/>
        <v>Bb</v>
      </c>
      <c r="Y429" s="315" t="str">
        <f t="shared" ca="1" si="827"/>
        <v>C</v>
      </c>
      <c r="Z429" s="315" t="str">
        <f t="shared" ca="1" si="828"/>
        <v>Eb</v>
      </c>
      <c r="AA429" s="315"/>
      <c r="AB429" s="315"/>
      <c r="AC429" s="315"/>
      <c r="AD429" s="316">
        <f t="shared" si="739"/>
        <v>70</v>
      </c>
      <c r="AE429" s="316">
        <f t="shared" ca="1" si="786"/>
        <v>71</v>
      </c>
      <c r="AF429" s="316">
        <f t="shared" ca="1" si="787"/>
        <v>164</v>
      </c>
      <c r="AG429" s="316">
        <f t="shared" ref="AG429:AG434" ca="1" si="831">IF(LEN(Y429)=1,_xlfn.UNICODE(Y429),_xlfn.UNICODE(Y429)+_xlfn.UNICODE("b"))</f>
        <v>67</v>
      </c>
      <c r="AH429" s="316">
        <f ca="1">IF(LEN(Z429)=1,_xlfn.UNICODE(Z429),_xlfn.UNICODE(Z429)+_xlfn.UNICODE("b"))</f>
        <v>167</v>
      </c>
      <c r="AI429" s="316"/>
      <c r="AJ429" s="316"/>
      <c r="AK429" s="316"/>
      <c r="AL429" s="294" t="str">
        <f>_xlfn.CONCAT(V429," sus4/7")</f>
        <v>F sus4/7</v>
      </c>
      <c r="AM429" s="294" t="str">
        <f ca="1">_xlfn.CONCAT(W429," sus4/7")</f>
        <v>G sus4/7</v>
      </c>
      <c r="AN429" s="294" t="str">
        <f ca="1">_xlfn.CONCAT(X429," sus4")</f>
        <v>Bb sus4</v>
      </c>
      <c r="AO429" s="294" t="str">
        <f ca="1">_xlfn.CONCAT(Y429," sus4/7")</f>
        <v>C sus4/7</v>
      </c>
      <c r="AP429" s="301" t="str">
        <f ca="1">_xlfn.CONCAT("*",Y429," min")</f>
        <v>*C min</v>
      </c>
      <c r="AQ429" s="294"/>
      <c r="AR429" s="294"/>
      <c r="AS429" s="294"/>
      <c r="AT429" s="294" t="str">
        <f t="shared" ca="1" si="830"/>
        <v/>
      </c>
      <c r="AU429" s="294" t="str">
        <f t="shared" ca="1" si="829"/>
        <v/>
      </c>
      <c r="AV429" s="294" t="str">
        <f t="shared" ca="1" si="829"/>
        <v/>
      </c>
      <c r="AW429" s="294">
        <f t="shared" ca="1" si="829"/>
        <v>1</v>
      </c>
      <c r="AX429" s="294" t="str">
        <f t="shared" ca="1" si="829"/>
        <v/>
      </c>
      <c r="AY429" s="294">
        <f t="shared" si="829"/>
        <v>1</v>
      </c>
      <c r="AZ429" s="294" t="str">
        <f t="shared" ca="1" si="829"/>
        <v/>
      </c>
      <c r="BA429" s="294">
        <f t="shared" ca="1" si="829"/>
        <v>1</v>
      </c>
      <c r="BB429" s="294" t="str">
        <f t="shared" ca="1" si="829"/>
        <v/>
      </c>
      <c r="BC429" s="294" t="str">
        <f t="shared" ca="1" si="829"/>
        <v/>
      </c>
      <c r="BD429" s="294" t="str">
        <f t="shared" ca="1" si="829"/>
        <v/>
      </c>
      <c r="BE429" s="294" t="str">
        <f t="shared" ca="1" si="829"/>
        <v/>
      </c>
      <c r="BF429" s="289">
        <f t="shared" ca="1" si="740"/>
        <v>3</v>
      </c>
      <c r="BG429" s="302">
        <f t="shared" ca="1" si="741"/>
        <v>60</v>
      </c>
      <c r="BH429" s="289">
        <f t="shared" ca="1" si="742"/>
        <v>5</v>
      </c>
      <c r="BI429" s="289" t="str">
        <f t="shared" ca="1" si="743"/>
        <v/>
      </c>
      <c r="BJ429" s="289" t="str">
        <f t="shared" ca="1" si="744"/>
        <v/>
      </c>
      <c r="BK429" s="289" t="str">
        <f t="shared" ca="1" si="745"/>
        <v/>
      </c>
      <c r="BL429" s="289" t="str">
        <f t="shared" ca="1" si="746"/>
        <v/>
      </c>
      <c r="BM429" s="289">
        <f t="shared" ca="1" si="747"/>
        <v>1</v>
      </c>
      <c r="BN429" s="289" t="str">
        <f t="shared" ca="1" si="748"/>
        <v/>
      </c>
      <c r="BO429" s="289" t="str">
        <f t="shared" ca="1" si="749"/>
        <v/>
      </c>
      <c r="BP429" s="275"/>
      <c r="BQ429" s="83" t="e">
        <f t="shared" ca="1" si="822"/>
        <v>#N/A</v>
      </c>
      <c r="BR429" s="82" t="e">
        <f t="shared" ca="1" si="823"/>
        <v>#N/A</v>
      </c>
      <c r="BS429" s="83" t="e">
        <f t="shared" ca="1" si="824"/>
        <v>#N/A</v>
      </c>
      <c r="BT429" s="52" t="e">
        <f t="shared" ca="1" si="782"/>
        <v>#N/A</v>
      </c>
      <c r="BV429" s="52" t="e">
        <f t="shared" ca="1" si="783"/>
        <v>#N/A</v>
      </c>
      <c r="BW429" s="84" t="e">
        <f ca="1">VLOOKUP($BK$6,INDIRECT($BT429):$BP$861,2,FALSE)</f>
        <v>#N/A</v>
      </c>
      <c r="BX429" s="79" t="e">
        <f t="shared" ca="1" si="761"/>
        <v>#N/A</v>
      </c>
      <c r="BY429" s="78" t="e">
        <f t="shared" ca="1" si="762"/>
        <v>#N/A</v>
      </c>
      <c r="BZ429" s="78" t="e">
        <f t="shared" ca="1" si="763"/>
        <v>#N/A</v>
      </c>
      <c r="CA429" s="78" t="e">
        <f t="shared" ca="1" si="764"/>
        <v>#N/A</v>
      </c>
      <c r="CB429" s="78" t="e">
        <f t="shared" ca="1" si="765"/>
        <v>#N/A</v>
      </c>
      <c r="CC429" s="78" t="e">
        <f t="shared" ca="1" si="766"/>
        <v>#N/A</v>
      </c>
      <c r="CD429" s="78" t="e">
        <f t="shared" ca="1" si="767"/>
        <v>#N/A</v>
      </c>
      <c r="CE429" s="78" t="e">
        <f t="shared" ca="1" si="768"/>
        <v>#N/A</v>
      </c>
      <c r="CF429" s="78" t="e">
        <f t="shared" ca="1" si="769"/>
        <v>#N/A</v>
      </c>
      <c r="CG429" s="78" t="e">
        <f t="shared" ca="1" si="770"/>
        <v>#N/A</v>
      </c>
      <c r="CH429" s="79" t="e">
        <f t="shared" ca="1" si="771"/>
        <v>#N/A</v>
      </c>
      <c r="CI429" s="79" t="e">
        <f t="shared" ca="1" si="772"/>
        <v>#N/A</v>
      </c>
      <c r="CJ429" s="79" t="e">
        <f t="shared" ca="1" si="773"/>
        <v>#N/A</v>
      </c>
      <c r="CK429" s="79" t="e">
        <f t="shared" ca="1" si="774"/>
        <v>#N/A</v>
      </c>
      <c r="CL429" s="79" t="e">
        <f t="shared" ca="1" si="775"/>
        <v>#N/A</v>
      </c>
      <c r="CM429" s="79" t="e">
        <f t="shared" ca="1" si="776"/>
        <v>#N/A</v>
      </c>
      <c r="CN429" s="79" t="e">
        <f t="shared" ca="1" si="777"/>
        <v>#N/A</v>
      </c>
      <c r="CO429" s="79" t="e">
        <f t="shared" ca="1" si="778"/>
        <v>#N/A</v>
      </c>
      <c r="CP429" s="80" t="e">
        <f t="shared" ca="1" si="779"/>
        <v>#N/A</v>
      </c>
      <c r="CQ429" s="78" t="e">
        <f t="shared" ca="1" si="780"/>
        <v>#N/A</v>
      </c>
      <c r="DA429" s="81" t="e">
        <f t="shared" ca="1" si="812"/>
        <v>#N/A</v>
      </c>
      <c r="DB429" s="82" t="e">
        <f t="shared" ca="1" si="813"/>
        <v>#N/A</v>
      </c>
      <c r="DC429" s="83" t="e">
        <f t="shared" ca="1" si="814"/>
        <v>#N/A</v>
      </c>
      <c r="DD429" s="52" t="e">
        <f t="shared" ca="1" si="810"/>
        <v>#N/A</v>
      </c>
      <c r="DF429" s="52" t="e">
        <f t="shared" ca="1" si="811"/>
        <v>#N/A</v>
      </c>
      <c r="DG429" s="84" t="e">
        <f ca="1">VLOOKUP($BK$6,INDIRECT($BT466):$BP$861,2,FALSE)</f>
        <v>#N/A</v>
      </c>
      <c r="DH429" s="79" t="e">
        <f t="shared" ca="1" si="789"/>
        <v>#N/A</v>
      </c>
      <c r="DI429" s="78" t="e">
        <f t="shared" ca="1" si="790"/>
        <v>#N/A</v>
      </c>
      <c r="DJ429" s="78" t="e">
        <f t="shared" ca="1" si="791"/>
        <v>#N/A</v>
      </c>
      <c r="DK429" s="78" t="e">
        <f t="shared" ca="1" si="792"/>
        <v>#N/A</v>
      </c>
      <c r="DL429" s="78" t="e">
        <f t="shared" ca="1" si="793"/>
        <v>#N/A</v>
      </c>
      <c r="DM429" s="78" t="e">
        <f t="shared" ca="1" si="794"/>
        <v>#N/A</v>
      </c>
      <c r="DN429" s="78" t="e">
        <f t="shared" ca="1" si="795"/>
        <v>#N/A</v>
      </c>
      <c r="DO429" s="78" t="e">
        <f t="shared" ca="1" si="796"/>
        <v>#N/A</v>
      </c>
      <c r="DP429" s="78" t="e">
        <f t="shared" ca="1" si="797"/>
        <v>#N/A</v>
      </c>
      <c r="DQ429" s="78" t="e">
        <f t="shared" ca="1" si="798"/>
        <v>#N/A</v>
      </c>
      <c r="DR429" s="79" t="e">
        <f t="shared" ca="1" si="799"/>
        <v>#N/A</v>
      </c>
      <c r="DS429" s="79" t="e">
        <f t="shared" ca="1" si="800"/>
        <v>#N/A</v>
      </c>
      <c r="DT429" s="79" t="e">
        <f t="shared" ca="1" si="801"/>
        <v>#N/A</v>
      </c>
      <c r="DU429" s="79" t="e">
        <f t="shared" ca="1" si="802"/>
        <v>#N/A</v>
      </c>
      <c r="DV429" s="79" t="e">
        <f t="shared" ca="1" si="803"/>
        <v>#N/A</v>
      </c>
      <c r="DW429" s="79" t="e">
        <f t="shared" ca="1" si="804"/>
        <v>#N/A</v>
      </c>
      <c r="DX429" s="79" t="e">
        <f t="shared" ca="1" si="805"/>
        <v>#N/A</v>
      </c>
      <c r="DY429" s="79" t="e">
        <f t="shared" ca="1" si="806"/>
        <v>#N/A</v>
      </c>
      <c r="DZ429" s="80" t="e">
        <f t="shared" ca="1" si="807"/>
        <v>#N/A</v>
      </c>
      <c r="EA429" s="78" t="e">
        <f t="shared" ca="1" si="808"/>
        <v>#N/A</v>
      </c>
    </row>
    <row r="430" spans="1:131" ht="16.2" thickBot="1" x14ac:dyDescent="0.35">
      <c r="A430" s="289">
        <f t="shared" ca="1" si="785"/>
        <v>7</v>
      </c>
      <c r="B430" s="315">
        <f t="shared" si="788"/>
        <v>422</v>
      </c>
      <c r="C430" s="316" t="s">
        <v>54</v>
      </c>
      <c r="D430" s="315" t="s">
        <v>3</v>
      </c>
      <c r="E430" s="315">
        <v>5</v>
      </c>
      <c r="F430" s="317">
        <v>2</v>
      </c>
      <c r="G430" s="317">
        <v>1</v>
      </c>
      <c r="H430" s="317">
        <v>4</v>
      </c>
      <c r="I430" s="317">
        <v>1</v>
      </c>
      <c r="J430" s="317">
        <v>4</v>
      </c>
      <c r="K430" s="317"/>
      <c r="L430" s="317"/>
      <c r="M430" s="317"/>
      <c r="N430" s="317">
        <f>SUM($F430:G430)</f>
        <v>3</v>
      </c>
      <c r="O430" s="317">
        <f>SUM($F430:H430)</f>
        <v>7</v>
      </c>
      <c r="P430" s="317">
        <f>SUM($F430:I430)</f>
        <v>8</v>
      </c>
      <c r="Q430" s="317">
        <f>SUM($F430:J430)</f>
        <v>12</v>
      </c>
      <c r="R430" s="317"/>
      <c r="S430" s="317"/>
      <c r="T430" s="317"/>
      <c r="U430" s="316"/>
      <c r="V430" s="315" t="str">
        <f t="shared" ref="V430:V435" si="832">$I$6</f>
        <v>F</v>
      </c>
      <c r="W430" s="315" t="str">
        <f t="shared" ref="W430:W435" ca="1" si="833">OFFSET($I$6,0,$F430,1,1)</f>
        <v>G</v>
      </c>
      <c r="X430" s="315" t="str">
        <f t="shared" ca="1" si="826"/>
        <v>Ab</v>
      </c>
      <c r="Y430" s="315" t="str">
        <f t="shared" ca="1" si="827"/>
        <v>C</v>
      </c>
      <c r="Z430" s="315" t="str">
        <f t="shared" ca="1" si="828"/>
        <v>Db</v>
      </c>
      <c r="AA430" s="315"/>
      <c r="AB430" s="315"/>
      <c r="AC430" s="315"/>
      <c r="AD430" s="316">
        <f t="shared" ref="AD430:AD435" si="834">IF(LEN(V430)=1,_xlfn.UNICODE(V430),_xlfn.UNICODE(V430)+_xlfn.UNICODE("b"))</f>
        <v>70</v>
      </c>
      <c r="AE430" s="316">
        <f t="shared" ca="1" si="786"/>
        <v>71</v>
      </c>
      <c r="AF430" s="316">
        <f t="shared" ca="1" si="787"/>
        <v>163</v>
      </c>
      <c r="AG430" s="316">
        <f t="shared" ca="1" si="831"/>
        <v>67</v>
      </c>
      <c r="AH430" s="316">
        <f ca="1">IF(LEN(Z430)=1,_xlfn.UNICODE(Z430),_xlfn.UNICODE(Z430)+_xlfn.UNICODE("b"))</f>
        <v>166</v>
      </c>
      <c r="AI430" s="316"/>
      <c r="AJ430" s="316"/>
      <c r="AK430" s="316"/>
      <c r="AL430" s="301" t="str">
        <f ca="1">_xlfn.CONCAT("*",Z430," maj")</f>
        <v>*Db maj</v>
      </c>
      <c r="AM430" s="294" t="str">
        <f ca="1">_xlfn.CONCAT(W430," sus4/7")</f>
        <v>G sus4/7</v>
      </c>
      <c r="AN430" s="294" t="str">
        <f ca="1">_xlfn.CONCAT(X430," sus4/M7")</f>
        <v>Ab sus4/M7</v>
      </c>
      <c r="AO430" s="301" t="str">
        <f>_xlfn.CONCAT("*", V430," min")</f>
        <v>*F min</v>
      </c>
      <c r="AP430" s="294" t="str">
        <f ca="1">_xlfn.CONCAT(Z430," sus4/7")</f>
        <v>Db sus4/7</v>
      </c>
      <c r="AQ430" s="294"/>
      <c r="AR430" s="294"/>
      <c r="AS430" s="294"/>
      <c r="AT430" s="294" t="str">
        <f t="shared" ca="1" si="830"/>
        <v/>
      </c>
      <c r="AU430" s="294" t="str">
        <f t="shared" ca="1" si="829"/>
        <v/>
      </c>
      <c r="AV430" s="294" t="str">
        <f t="shared" ca="1" si="829"/>
        <v/>
      </c>
      <c r="AW430" s="294" t="str">
        <f t="shared" ca="1" si="829"/>
        <v/>
      </c>
      <c r="AX430" s="294" t="str">
        <f t="shared" ca="1" si="829"/>
        <v/>
      </c>
      <c r="AY430" s="294">
        <f t="shared" si="829"/>
        <v>1</v>
      </c>
      <c r="AZ430" s="294" t="str">
        <f t="shared" ca="1" si="829"/>
        <v/>
      </c>
      <c r="BA430" s="294">
        <f t="shared" ca="1" si="829"/>
        <v>1</v>
      </c>
      <c r="BB430" s="294" t="str">
        <f t="shared" ca="1" si="829"/>
        <v/>
      </c>
      <c r="BC430" s="294" t="str">
        <f t="shared" ca="1" si="829"/>
        <v/>
      </c>
      <c r="BD430" s="294" t="str">
        <f t="shared" ca="1" si="829"/>
        <v/>
      </c>
      <c r="BE430" s="294" t="str">
        <f t="shared" ca="1" si="829"/>
        <v/>
      </c>
      <c r="BF430" s="289">
        <f t="shared" ref="BF430:BF435" ca="1" si="835">COUNT(AT430:BE430)</f>
        <v>2</v>
      </c>
      <c r="BG430" s="302">
        <f t="shared" ref="BG430:BG435" ca="1" si="836">BF430/E430*100</f>
        <v>40</v>
      </c>
      <c r="BH430" s="289">
        <f t="shared" ref="BH430:BH435" ca="1" si="837">IF(AND(BG430&lt;=100,BG430&gt;90),1,IF(AND(BG430&lt;=90,BG430&gt;80),2,IF(AND(BG430&lt;=80,BG430&gt;70),3,IF(AND(BG430&lt;=70,BG430&gt;60),4,IF(AND(BG430&lt;=60,BG430&gt;50),5,IF(AND(BG430&lt;=50,BG430&gt;40),6,IF(AND(BG430&lt;=40,BG430&gt;30),7,"")))))))</f>
        <v>7</v>
      </c>
      <c r="BI430" s="289" t="str">
        <f t="shared" ref="BI430:BI435" ca="1" si="838">IF($BH430=1,1,"")</f>
        <v/>
      </c>
      <c r="BJ430" s="289" t="str">
        <f t="shared" ref="BJ430:BJ435" ca="1" si="839">IF($BH430=2,1,"")</f>
        <v/>
      </c>
      <c r="BK430" s="289" t="str">
        <f t="shared" ref="BK430:BK435" ca="1" si="840">IF($BH430=3,1,"")</f>
        <v/>
      </c>
      <c r="BL430" s="289" t="str">
        <f t="shared" ref="BL430:BL435" ca="1" si="841">IF($BH430=4,1,"")</f>
        <v/>
      </c>
      <c r="BM430" s="289" t="str">
        <f t="shared" ref="BM430:BM435" ca="1" si="842">IF($BH430=5,1,"")</f>
        <v/>
      </c>
      <c r="BN430" s="289" t="str">
        <f t="shared" ref="BN430:BN435" ca="1" si="843">IF($BH430=6,1,"")</f>
        <v/>
      </c>
      <c r="BO430" s="289">
        <f t="shared" ref="BO430:BO435" ca="1" si="844">IF($BH430=7,1,"")</f>
        <v>1</v>
      </c>
      <c r="BP430" s="275"/>
      <c r="BQ430" s="83" t="e">
        <f t="shared" ca="1" si="822"/>
        <v>#N/A</v>
      </c>
      <c r="BR430" s="82" t="e">
        <f t="shared" ca="1" si="823"/>
        <v>#N/A</v>
      </c>
      <c r="BS430" s="83" t="e">
        <f t="shared" ca="1" si="824"/>
        <v>#N/A</v>
      </c>
      <c r="BT430" s="52" t="e">
        <f t="shared" ca="1" si="782"/>
        <v>#N/A</v>
      </c>
      <c r="BV430" s="52" t="e">
        <f t="shared" ca="1" si="783"/>
        <v>#N/A</v>
      </c>
      <c r="BW430" s="84" t="e">
        <f ca="1">VLOOKUP($BK$6,INDIRECT($BT430):$BP$861,2,FALSE)</f>
        <v>#N/A</v>
      </c>
      <c r="BX430" s="79" t="e">
        <f t="shared" ca="1" si="761"/>
        <v>#N/A</v>
      </c>
      <c r="BY430" s="78" t="e">
        <f t="shared" ca="1" si="762"/>
        <v>#N/A</v>
      </c>
      <c r="BZ430" s="78" t="e">
        <f t="shared" ca="1" si="763"/>
        <v>#N/A</v>
      </c>
      <c r="CA430" s="78" t="e">
        <f t="shared" ca="1" si="764"/>
        <v>#N/A</v>
      </c>
      <c r="CB430" s="78" t="e">
        <f t="shared" ca="1" si="765"/>
        <v>#N/A</v>
      </c>
      <c r="CC430" s="78" t="e">
        <f t="shared" ca="1" si="766"/>
        <v>#N/A</v>
      </c>
      <c r="CD430" s="78" t="e">
        <f t="shared" ca="1" si="767"/>
        <v>#N/A</v>
      </c>
      <c r="CE430" s="78" t="e">
        <f t="shared" ca="1" si="768"/>
        <v>#N/A</v>
      </c>
      <c r="CF430" s="78" t="e">
        <f t="shared" ca="1" si="769"/>
        <v>#N/A</v>
      </c>
      <c r="CG430" s="78" t="e">
        <f t="shared" ca="1" si="770"/>
        <v>#N/A</v>
      </c>
      <c r="CH430" s="79" t="e">
        <f t="shared" ca="1" si="771"/>
        <v>#N/A</v>
      </c>
      <c r="CI430" s="79" t="e">
        <f t="shared" ca="1" si="772"/>
        <v>#N/A</v>
      </c>
      <c r="CJ430" s="79" t="e">
        <f t="shared" ca="1" si="773"/>
        <v>#N/A</v>
      </c>
      <c r="CK430" s="79" t="e">
        <f t="shared" ca="1" si="774"/>
        <v>#N/A</v>
      </c>
      <c r="CL430" s="79" t="e">
        <f t="shared" ca="1" si="775"/>
        <v>#N/A</v>
      </c>
      <c r="CM430" s="79" t="e">
        <f t="shared" ca="1" si="776"/>
        <v>#N/A</v>
      </c>
      <c r="CN430" s="79" t="e">
        <f t="shared" ca="1" si="777"/>
        <v>#N/A</v>
      </c>
      <c r="CO430" s="79" t="e">
        <f t="shared" ca="1" si="778"/>
        <v>#N/A</v>
      </c>
      <c r="CP430" s="80" t="e">
        <f t="shared" ca="1" si="779"/>
        <v>#N/A</v>
      </c>
      <c r="CQ430" s="78" t="e">
        <f t="shared" ca="1" si="780"/>
        <v>#N/A</v>
      </c>
      <c r="DA430" s="81" t="e">
        <f t="shared" ca="1" si="812"/>
        <v>#N/A</v>
      </c>
      <c r="DB430" s="82" t="e">
        <f t="shared" ca="1" si="813"/>
        <v>#N/A</v>
      </c>
      <c r="DC430" s="83" t="e">
        <f t="shared" ca="1" si="814"/>
        <v>#N/A</v>
      </c>
      <c r="DD430" s="52" t="e">
        <f t="shared" ca="1" si="810"/>
        <v>#N/A</v>
      </c>
      <c r="DF430" s="52" t="e">
        <f t="shared" ca="1" si="811"/>
        <v>#N/A</v>
      </c>
      <c r="DG430" s="84" t="e">
        <f ca="1">VLOOKUP($BK$6,INDIRECT($BT467):$BP$861,2,FALSE)</f>
        <v>#N/A</v>
      </c>
      <c r="DH430" s="79" t="e">
        <f t="shared" ca="1" si="789"/>
        <v>#N/A</v>
      </c>
      <c r="DI430" s="78" t="e">
        <f t="shared" ca="1" si="790"/>
        <v>#N/A</v>
      </c>
      <c r="DJ430" s="78" t="e">
        <f t="shared" ca="1" si="791"/>
        <v>#N/A</v>
      </c>
      <c r="DK430" s="78" t="e">
        <f t="shared" ca="1" si="792"/>
        <v>#N/A</v>
      </c>
      <c r="DL430" s="78" t="e">
        <f t="shared" ca="1" si="793"/>
        <v>#N/A</v>
      </c>
      <c r="DM430" s="78" t="e">
        <f t="shared" ca="1" si="794"/>
        <v>#N/A</v>
      </c>
      <c r="DN430" s="78" t="e">
        <f t="shared" ca="1" si="795"/>
        <v>#N/A</v>
      </c>
      <c r="DO430" s="78" t="e">
        <f t="shared" ca="1" si="796"/>
        <v>#N/A</v>
      </c>
      <c r="DP430" s="78" t="e">
        <f t="shared" ca="1" si="797"/>
        <v>#N/A</v>
      </c>
      <c r="DQ430" s="78" t="e">
        <f t="shared" ca="1" si="798"/>
        <v>#N/A</v>
      </c>
      <c r="DR430" s="79" t="e">
        <f t="shared" ca="1" si="799"/>
        <v>#N/A</v>
      </c>
      <c r="DS430" s="79" t="e">
        <f t="shared" ca="1" si="800"/>
        <v>#N/A</v>
      </c>
      <c r="DT430" s="79" t="e">
        <f t="shared" ca="1" si="801"/>
        <v>#N/A</v>
      </c>
      <c r="DU430" s="79" t="e">
        <f t="shared" ca="1" si="802"/>
        <v>#N/A</v>
      </c>
      <c r="DV430" s="79" t="e">
        <f t="shared" ca="1" si="803"/>
        <v>#N/A</v>
      </c>
      <c r="DW430" s="79" t="e">
        <f t="shared" ca="1" si="804"/>
        <v>#N/A</v>
      </c>
      <c r="DX430" s="79" t="e">
        <f t="shared" ca="1" si="805"/>
        <v>#N/A</v>
      </c>
      <c r="DY430" s="79" t="e">
        <f t="shared" ca="1" si="806"/>
        <v>#N/A</v>
      </c>
      <c r="DZ430" s="80" t="e">
        <f t="shared" ca="1" si="807"/>
        <v>#N/A</v>
      </c>
      <c r="EA430" s="78" t="e">
        <f t="shared" ca="1" si="808"/>
        <v>#N/A</v>
      </c>
    </row>
    <row r="431" spans="1:131" ht="16.2" thickBot="1" x14ac:dyDescent="0.35">
      <c r="A431" s="289">
        <f t="shared" ca="1" si="785"/>
        <v>7</v>
      </c>
      <c r="B431" s="315">
        <f t="shared" si="788"/>
        <v>423</v>
      </c>
      <c r="C431" s="316" t="s">
        <v>55</v>
      </c>
      <c r="D431" s="315" t="s">
        <v>3</v>
      </c>
      <c r="E431" s="315">
        <v>5</v>
      </c>
      <c r="F431" s="317">
        <v>4</v>
      </c>
      <c r="G431" s="317">
        <v>1</v>
      </c>
      <c r="H431" s="317">
        <v>2</v>
      </c>
      <c r="I431" s="317">
        <v>3</v>
      </c>
      <c r="J431" s="317">
        <v>2</v>
      </c>
      <c r="K431" s="317"/>
      <c r="L431" s="317"/>
      <c r="M431" s="317"/>
      <c r="N431" s="317">
        <f>SUM($F431:G431)</f>
        <v>5</v>
      </c>
      <c r="O431" s="317">
        <f>SUM($F431:H431)</f>
        <v>7</v>
      </c>
      <c r="P431" s="317">
        <f>SUM($F431:I431)</f>
        <v>10</v>
      </c>
      <c r="Q431" s="317">
        <f>SUM($F431:J431)</f>
        <v>12</v>
      </c>
      <c r="R431" s="317"/>
      <c r="S431" s="317"/>
      <c r="T431" s="317"/>
      <c r="U431" s="316"/>
      <c r="V431" s="315" t="str">
        <f t="shared" si="832"/>
        <v>F</v>
      </c>
      <c r="W431" s="315" t="str">
        <f t="shared" ca="1" si="833"/>
        <v>A</v>
      </c>
      <c r="X431" s="315" t="str">
        <f t="shared" ca="1" si="826"/>
        <v>Bb</v>
      </c>
      <c r="Y431" s="315" t="str">
        <f t="shared" ca="1" si="827"/>
        <v>C</v>
      </c>
      <c r="Z431" s="315" t="str">
        <f t="shared" ca="1" si="828"/>
        <v>Eb</v>
      </c>
      <c r="AA431" s="315"/>
      <c r="AB431" s="315"/>
      <c r="AC431" s="315"/>
      <c r="AD431" s="316">
        <f t="shared" si="834"/>
        <v>70</v>
      </c>
      <c r="AE431" s="316">
        <f t="shared" ca="1" si="786"/>
        <v>65</v>
      </c>
      <c r="AF431" s="316">
        <f t="shared" ca="1" si="787"/>
        <v>164</v>
      </c>
      <c r="AG431" s="316">
        <f t="shared" ca="1" si="831"/>
        <v>67</v>
      </c>
      <c r="AH431" s="316">
        <f ca="1">IF(LEN(Z431)=1,_xlfn.UNICODE(Z431),_xlfn.UNICODE(Z431)+_xlfn.UNICODE("b"))</f>
        <v>167</v>
      </c>
      <c r="AI431" s="316"/>
      <c r="AJ431" s="316"/>
      <c r="AK431" s="316"/>
      <c r="AL431" s="294" t="str">
        <f>_xlfn.CONCAT(V431," sus4/7")</f>
        <v>F sus4/7</v>
      </c>
      <c r="AM431" s="301" t="str">
        <f>_xlfn.CONCAT("*",V431," maj")</f>
        <v>*F maj</v>
      </c>
      <c r="AN431" s="294" t="str">
        <f ca="1">_xlfn.CONCAT(X431," sus4/M7")</f>
        <v>Bb sus4/M7</v>
      </c>
      <c r="AO431" s="294" t="str">
        <f ca="1">_xlfn.CONCAT(Y431," sus4/7")</f>
        <v>C sus4/7</v>
      </c>
      <c r="AP431" s="301" t="str">
        <f ca="1">_xlfn.CONCAT("*",W431," dim")</f>
        <v>*A dim</v>
      </c>
      <c r="AQ431" s="294"/>
      <c r="AR431" s="294"/>
      <c r="AS431" s="294"/>
      <c r="AT431" s="294" t="str">
        <f t="shared" ca="1" si="830"/>
        <v/>
      </c>
      <c r="AU431" s="294" t="str">
        <f t="shared" ca="1" si="829"/>
        <v/>
      </c>
      <c r="AV431" s="294" t="str">
        <f t="shared" ca="1" si="829"/>
        <v/>
      </c>
      <c r="AW431" s="294">
        <f t="shared" ca="1" si="829"/>
        <v>1</v>
      </c>
      <c r="AX431" s="294" t="str">
        <f t="shared" ca="1" si="829"/>
        <v/>
      </c>
      <c r="AY431" s="294">
        <f t="shared" si="829"/>
        <v>1</v>
      </c>
      <c r="AZ431" s="294" t="str">
        <f t="shared" ca="1" si="829"/>
        <v/>
      </c>
      <c r="BA431" s="294" t="str">
        <f t="shared" ca="1" si="829"/>
        <v/>
      </c>
      <c r="BB431" s="294" t="str">
        <f t="shared" ca="1" si="829"/>
        <v/>
      </c>
      <c r="BC431" s="294" t="str">
        <f t="shared" ca="1" si="829"/>
        <v/>
      </c>
      <c r="BD431" s="294" t="str">
        <f t="shared" ca="1" si="829"/>
        <v/>
      </c>
      <c r="BE431" s="294" t="str">
        <f t="shared" ca="1" si="829"/>
        <v/>
      </c>
      <c r="BF431" s="289">
        <f t="shared" ca="1" si="835"/>
        <v>2</v>
      </c>
      <c r="BG431" s="302">
        <f t="shared" ca="1" si="836"/>
        <v>40</v>
      </c>
      <c r="BH431" s="289">
        <f t="shared" ca="1" si="837"/>
        <v>7</v>
      </c>
      <c r="BI431" s="289" t="str">
        <f t="shared" ca="1" si="838"/>
        <v/>
      </c>
      <c r="BJ431" s="289" t="str">
        <f t="shared" ca="1" si="839"/>
        <v/>
      </c>
      <c r="BK431" s="289" t="str">
        <f t="shared" ca="1" si="840"/>
        <v/>
      </c>
      <c r="BL431" s="289" t="str">
        <f t="shared" ca="1" si="841"/>
        <v/>
      </c>
      <c r="BM431" s="289" t="str">
        <f t="shared" ca="1" si="842"/>
        <v/>
      </c>
      <c r="BN431" s="289" t="str">
        <f t="shared" ca="1" si="843"/>
        <v/>
      </c>
      <c r="BO431" s="289">
        <f t="shared" ca="1" si="844"/>
        <v>1</v>
      </c>
      <c r="BP431" s="275"/>
      <c r="BQ431" s="83" t="e">
        <f t="shared" ca="1" si="822"/>
        <v>#N/A</v>
      </c>
      <c r="BR431" s="82" t="e">
        <f t="shared" ca="1" si="823"/>
        <v>#N/A</v>
      </c>
      <c r="BS431" s="83" t="e">
        <f t="shared" ca="1" si="824"/>
        <v>#N/A</v>
      </c>
      <c r="BT431" s="52" t="e">
        <f t="shared" ca="1" si="782"/>
        <v>#N/A</v>
      </c>
      <c r="BV431" s="52" t="e">
        <f t="shared" ca="1" si="783"/>
        <v>#N/A</v>
      </c>
      <c r="BW431" s="84" t="e">
        <f ca="1">VLOOKUP($BK$6,INDIRECT($BT431):$BP$861,2,FALSE)</f>
        <v>#N/A</v>
      </c>
      <c r="BX431" s="79" t="e">
        <f t="shared" ca="1" si="761"/>
        <v>#N/A</v>
      </c>
      <c r="BY431" s="78" t="e">
        <f t="shared" ca="1" si="762"/>
        <v>#N/A</v>
      </c>
      <c r="BZ431" s="78" t="e">
        <f t="shared" ca="1" si="763"/>
        <v>#N/A</v>
      </c>
      <c r="CA431" s="78" t="e">
        <f t="shared" ca="1" si="764"/>
        <v>#N/A</v>
      </c>
      <c r="CB431" s="78" t="e">
        <f t="shared" ca="1" si="765"/>
        <v>#N/A</v>
      </c>
      <c r="CC431" s="78" t="e">
        <f t="shared" ca="1" si="766"/>
        <v>#N/A</v>
      </c>
      <c r="CD431" s="78" t="e">
        <f t="shared" ca="1" si="767"/>
        <v>#N/A</v>
      </c>
      <c r="CE431" s="78" t="e">
        <f t="shared" ca="1" si="768"/>
        <v>#N/A</v>
      </c>
      <c r="CF431" s="78" t="e">
        <f t="shared" ca="1" si="769"/>
        <v>#N/A</v>
      </c>
      <c r="CG431" s="78" t="e">
        <f t="shared" ca="1" si="770"/>
        <v>#N/A</v>
      </c>
      <c r="CH431" s="79" t="e">
        <f t="shared" ca="1" si="771"/>
        <v>#N/A</v>
      </c>
      <c r="CI431" s="79" t="e">
        <f t="shared" ca="1" si="772"/>
        <v>#N/A</v>
      </c>
      <c r="CJ431" s="79" t="e">
        <f t="shared" ca="1" si="773"/>
        <v>#N/A</v>
      </c>
      <c r="CK431" s="79" t="e">
        <f t="shared" ca="1" si="774"/>
        <v>#N/A</v>
      </c>
      <c r="CL431" s="79" t="e">
        <f t="shared" ca="1" si="775"/>
        <v>#N/A</v>
      </c>
      <c r="CM431" s="79" t="e">
        <f t="shared" ca="1" si="776"/>
        <v>#N/A</v>
      </c>
      <c r="CN431" s="79" t="e">
        <f t="shared" ca="1" si="777"/>
        <v>#N/A</v>
      </c>
      <c r="CO431" s="79" t="e">
        <f t="shared" ca="1" si="778"/>
        <v>#N/A</v>
      </c>
      <c r="CP431" s="80" t="e">
        <f t="shared" ca="1" si="779"/>
        <v>#N/A</v>
      </c>
      <c r="CQ431" s="78" t="e">
        <f t="shared" ca="1" si="780"/>
        <v>#N/A</v>
      </c>
      <c r="DA431" s="81" t="e">
        <f t="shared" ca="1" si="812"/>
        <v>#N/A</v>
      </c>
      <c r="DB431" s="82" t="e">
        <f t="shared" ca="1" si="813"/>
        <v>#N/A</v>
      </c>
      <c r="DC431" s="83" t="e">
        <f t="shared" ca="1" si="814"/>
        <v>#N/A</v>
      </c>
      <c r="DD431" s="52" t="e">
        <f t="shared" ca="1" si="810"/>
        <v>#N/A</v>
      </c>
      <c r="DF431" s="52" t="e">
        <f t="shared" ca="1" si="811"/>
        <v>#N/A</v>
      </c>
      <c r="DG431" s="84" t="e">
        <f ca="1">VLOOKUP($BK$6,INDIRECT($BT468):$BP$861,2,FALSE)</f>
        <v>#N/A</v>
      </c>
      <c r="DH431" s="79" t="e">
        <f t="shared" ca="1" si="789"/>
        <v>#N/A</v>
      </c>
      <c r="DI431" s="78" t="e">
        <f t="shared" ca="1" si="790"/>
        <v>#N/A</v>
      </c>
      <c r="DJ431" s="78" t="e">
        <f t="shared" ca="1" si="791"/>
        <v>#N/A</v>
      </c>
      <c r="DK431" s="78" t="e">
        <f t="shared" ca="1" si="792"/>
        <v>#N/A</v>
      </c>
      <c r="DL431" s="78" t="e">
        <f t="shared" ca="1" si="793"/>
        <v>#N/A</v>
      </c>
      <c r="DM431" s="78" t="e">
        <f t="shared" ca="1" si="794"/>
        <v>#N/A</v>
      </c>
      <c r="DN431" s="78" t="e">
        <f t="shared" ca="1" si="795"/>
        <v>#N/A</v>
      </c>
      <c r="DO431" s="78" t="e">
        <f t="shared" ca="1" si="796"/>
        <v>#N/A</v>
      </c>
      <c r="DP431" s="78" t="e">
        <f t="shared" ca="1" si="797"/>
        <v>#N/A</v>
      </c>
      <c r="DQ431" s="78" t="e">
        <f t="shared" ca="1" si="798"/>
        <v>#N/A</v>
      </c>
      <c r="DR431" s="79" t="e">
        <f t="shared" ca="1" si="799"/>
        <v>#N/A</v>
      </c>
      <c r="DS431" s="79" t="e">
        <f t="shared" ca="1" si="800"/>
        <v>#N/A</v>
      </c>
      <c r="DT431" s="79" t="e">
        <f t="shared" ca="1" si="801"/>
        <v>#N/A</v>
      </c>
      <c r="DU431" s="79" t="e">
        <f t="shared" ca="1" si="802"/>
        <v>#N/A</v>
      </c>
      <c r="DV431" s="79" t="e">
        <f t="shared" ca="1" si="803"/>
        <v>#N/A</v>
      </c>
      <c r="DW431" s="79" t="e">
        <f t="shared" ca="1" si="804"/>
        <v>#N/A</v>
      </c>
      <c r="DX431" s="79" t="e">
        <f t="shared" ca="1" si="805"/>
        <v>#N/A</v>
      </c>
      <c r="DY431" s="79" t="e">
        <f t="shared" ca="1" si="806"/>
        <v>#N/A</v>
      </c>
      <c r="DZ431" s="80" t="e">
        <f t="shared" ca="1" si="807"/>
        <v>#N/A</v>
      </c>
      <c r="EA431" s="78" t="e">
        <f t="shared" ca="1" si="808"/>
        <v>#N/A</v>
      </c>
    </row>
    <row r="432" spans="1:131" ht="16.2" thickBot="1" x14ac:dyDescent="0.35">
      <c r="A432" s="289">
        <f t="shared" ca="1" si="785"/>
        <v>7</v>
      </c>
      <c r="B432" s="315">
        <f t="shared" si="788"/>
        <v>424</v>
      </c>
      <c r="C432" s="316" t="s">
        <v>56</v>
      </c>
      <c r="D432" s="315" t="s">
        <v>3</v>
      </c>
      <c r="E432" s="315">
        <v>5</v>
      </c>
      <c r="F432" s="317">
        <v>2</v>
      </c>
      <c r="G432" s="317">
        <v>1</v>
      </c>
      <c r="H432" s="317">
        <v>4</v>
      </c>
      <c r="I432" s="317">
        <v>2</v>
      </c>
      <c r="J432" s="317">
        <v>3</v>
      </c>
      <c r="K432" s="317"/>
      <c r="L432" s="317"/>
      <c r="M432" s="317"/>
      <c r="N432" s="317">
        <f>SUM($F432:G432)</f>
        <v>3</v>
      </c>
      <c r="O432" s="317">
        <f>SUM($F432:H432)</f>
        <v>7</v>
      </c>
      <c r="P432" s="317">
        <f>SUM($F432:I432)</f>
        <v>9</v>
      </c>
      <c r="Q432" s="317">
        <f>SUM($F432:J432)</f>
        <v>12</v>
      </c>
      <c r="R432" s="317"/>
      <c r="S432" s="317"/>
      <c r="T432" s="317"/>
      <c r="U432" s="316"/>
      <c r="V432" s="315" t="str">
        <f t="shared" si="832"/>
        <v>F</v>
      </c>
      <c r="W432" s="315" t="str">
        <f t="shared" ca="1" si="833"/>
        <v>G</v>
      </c>
      <c r="X432" s="315" t="str">
        <f t="shared" ca="1" si="826"/>
        <v>Ab</v>
      </c>
      <c r="Y432" s="315" t="str">
        <f t="shared" ca="1" si="827"/>
        <v>C</v>
      </c>
      <c r="Z432" s="315" t="str">
        <f t="shared" ca="1" si="828"/>
        <v>D</v>
      </c>
      <c r="AA432" s="315"/>
      <c r="AB432" s="315"/>
      <c r="AC432" s="315"/>
      <c r="AD432" s="316">
        <f t="shared" si="834"/>
        <v>70</v>
      </c>
      <c r="AE432" s="316">
        <f t="shared" ca="1" si="786"/>
        <v>71</v>
      </c>
      <c r="AF432" s="316">
        <f t="shared" ca="1" si="787"/>
        <v>163</v>
      </c>
      <c r="AG432" s="316">
        <f t="shared" ca="1" si="831"/>
        <v>67</v>
      </c>
      <c r="AH432" s="316">
        <f ca="1">IF(LEN(Z432)=1,_xlfn.UNICODE(Z432),_xlfn.UNICODE(Z432)+_xlfn.UNICODE("b"))</f>
        <v>68</v>
      </c>
      <c r="AI432" s="316"/>
      <c r="AJ432" s="316"/>
      <c r="AK432" s="316"/>
      <c r="AL432" s="301" t="str">
        <f ca="1">_xlfn.CONCAT(V432," min6 -or- *",Z432," dim")</f>
        <v>F min6 -or- *D dim</v>
      </c>
      <c r="AM432" s="294" t="str">
        <f ca="1">_xlfn.CONCAT(W432," sus4/7")</f>
        <v>G sus4/7</v>
      </c>
      <c r="AN432" s="301" t="str">
        <f ca="1">_xlfn.CONCAT("*",Z432," dim")</f>
        <v>*D dim</v>
      </c>
      <c r="AO432" s="301" t="str">
        <f>_xlfn.CONCAT("*", V432," min")</f>
        <v>*F min</v>
      </c>
      <c r="AP432" s="294" t="str">
        <f ca="1">_xlfn.CONCAT(Z432," sus4/7")</f>
        <v>D sus4/7</v>
      </c>
      <c r="AQ432" s="294"/>
      <c r="AR432" s="294"/>
      <c r="AS432" s="294"/>
      <c r="AT432" s="294" t="str">
        <f t="shared" ca="1" si="830"/>
        <v/>
      </c>
      <c r="AU432" s="294" t="str">
        <f t="shared" ca="1" si="829"/>
        <v/>
      </c>
      <c r="AV432" s="294" t="str">
        <f t="shared" ca="1" si="829"/>
        <v/>
      </c>
      <c r="AW432" s="294" t="str">
        <f t="shared" ca="1" si="829"/>
        <v/>
      </c>
      <c r="AX432" s="294" t="str">
        <f t="shared" ca="1" si="829"/>
        <v/>
      </c>
      <c r="AY432" s="294">
        <f t="shared" si="829"/>
        <v>1</v>
      </c>
      <c r="AZ432" s="294" t="str">
        <f t="shared" ca="1" si="829"/>
        <v/>
      </c>
      <c r="BA432" s="294">
        <f t="shared" ca="1" si="829"/>
        <v>1</v>
      </c>
      <c r="BB432" s="294" t="str">
        <f t="shared" ca="1" si="829"/>
        <v/>
      </c>
      <c r="BC432" s="294" t="str">
        <f t="shared" ca="1" si="829"/>
        <v/>
      </c>
      <c r="BD432" s="294" t="str">
        <f t="shared" ca="1" si="829"/>
        <v/>
      </c>
      <c r="BE432" s="294" t="str">
        <f t="shared" ca="1" si="829"/>
        <v/>
      </c>
      <c r="BF432" s="289">
        <f t="shared" ca="1" si="835"/>
        <v>2</v>
      </c>
      <c r="BG432" s="302">
        <f t="shared" ca="1" si="836"/>
        <v>40</v>
      </c>
      <c r="BH432" s="289">
        <f t="shared" ca="1" si="837"/>
        <v>7</v>
      </c>
      <c r="BI432" s="289" t="str">
        <f t="shared" ca="1" si="838"/>
        <v/>
      </c>
      <c r="BJ432" s="289" t="str">
        <f t="shared" ca="1" si="839"/>
        <v/>
      </c>
      <c r="BK432" s="289" t="str">
        <f t="shared" ca="1" si="840"/>
        <v/>
      </c>
      <c r="BL432" s="289" t="str">
        <f t="shared" ca="1" si="841"/>
        <v/>
      </c>
      <c r="BM432" s="289" t="str">
        <f t="shared" ca="1" si="842"/>
        <v/>
      </c>
      <c r="BN432" s="289" t="str">
        <f t="shared" ca="1" si="843"/>
        <v/>
      </c>
      <c r="BO432" s="289">
        <f t="shared" ca="1" si="844"/>
        <v>1</v>
      </c>
      <c r="BP432" s="275"/>
      <c r="BQ432" s="83" t="e">
        <f t="shared" ca="1" si="822"/>
        <v>#N/A</v>
      </c>
      <c r="BR432" s="82" t="e">
        <f t="shared" ca="1" si="823"/>
        <v>#N/A</v>
      </c>
      <c r="BS432" s="83" t="e">
        <f t="shared" ca="1" si="824"/>
        <v>#N/A</v>
      </c>
      <c r="BT432" s="52" t="e">
        <f t="shared" ca="1" si="782"/>
        <v>#N/A</v>
      </c>
      <c r="BV432" s="52" t="e">
        <f t="shared" ca="1" si="783"/>
        <v>#N/A</v>
      </c>
      <c r="BW432" s="84" t="e">
        <f ca="1">VLOOKUP($BK$6,INDIRECT($BT432):$BP$861,2,FALSE)</f>
        <v>#N/A</v>
      </c>
      <c r="BX432" s="79" t="e">
        <f t="shared" ca="1" si="761"/>
        <v>#N/A</v>
      </c>
      <c r="BY432" s="78" t="e">
        <f t="shared" ca="1" si="762"/>
        <v>#N/A</v>
      </c>
      <c r="BZ432" s="78" t="e">
        <f t="shared" ca="1" si="763"/>
        <v>#N/A</v>
      </c>
      <c r="CA432" s="78" t="e">
        <f t="shared" ca="1" si="764"/>
        <v>#N/A</v>
      </c>
      <c r="CB432" s="78" t="e">
        <f t="shared" ca="1" si="765"/>
        <v>#N/A</v>
      </c>
      <c r="CC432" s="78" t="e">
        <f t="shared" ca="1" si="766"/>
        <v>#N/A</v>
      </c>
      <c r="CD432" s="78" t="e">
        <f t="shared" ca="1" si="767"/>
        <v>#N/A</v>
      </c>
      <c r="CE432" s="78" t="e">
        <f t="shared" ca="1" si="768"/>
        <v>#N/A</v>
      </c>
      <c r="CF432" s="78" t="e">
        <f t="shared" ca="1" si="769"/>
        <v>#N/A</v>
      </c>
      <c r="CG432" s="78" t="e">
        <f t="shared" ca="1" si="770"/>
        <v>#N/A</v>
      </c>
      <c r="CH432" s="79" t="e">
        <f t="shared" ca="1" si="771"/>
        <v>#N/A</v>
      </c>
      <c r="CI432" s="79" t="e">
        <f t="shared" ca="1" si="772"/>
        <v>#N/A</v>
      </c>
      <c r="CJ432" s="79" t="e">
        <f t="shared" ca="1" si="773"/>
        <v>#N/A</v>
      </c>
      <c r="CK432" s="79" t="e">
        <f t="shared" ca="1" si="774"/>
        <v>#N/A</v>
      </c>
      <c r="CL432" s="79" t="e">
        <f t="shared" ca="1" si="775"/>
        <v>#N/A</v>
      </c>
      <c r="CM432" s="79" t="e">
        <f t="shared" ca="1" si="776"/>
        <v>#N/A</v>
      </c>
      <c r="CN432" s="79" t="e">
        <f t="shared" ca="1" si="777"/>
        <v>#N/A</v>
      </c>
      <c r="CO432" s="79" t="e">
        <f t="shared" ca="1" si="778"/>
        <v>#N/A</v>
      </c>
      <c r="CP432" s="80" t="e">
        <f t="shared" ca="1" si="779"/>
        <v>#N/A</v>
      </c>
      <c r="CQ432" s="78" t="e">
        <f t="shared" ca="1" si="780"/>
        <v>#N/A</v>
      </c>
      <c r="DA432" s="81" t="e">
        <f t="shared" ca="1" si="812"/>
        <v>#N/A</v>
      </c>
      <c r="DB432" s="82" t="e">
        <f t="shared" ca="1" si="813"/>
        <v>#N/A</v>
      </c>
      <c r="DC432" s="83" t="e">
        <f t="shared" ca="1" si="814"/>
        <v>#N/A</v>
      </c>
      <c r="DD432" s="52" t="e">
        <f t="shared" ca="1" si="810"/>
        <v>#N/A</v>
      </c>
      <c r="DF432" s="52" t="e">
        <f t="shared" ca="1" si="811"/>
        <v>#N/A</v>
      </c>
      <c r="DG432" s="84" t="e">
        <f ca="1">VLOOKUP($BK$6,INDIRECT($BT469):$BP$861,2,FALSE)</f>
        <v>#N/A</v>
      </c>
      <c r="DH432" s="79" t="e">
        <f t="shared" ca="1" si="789"/>
        <v>#N/A</v>
      </c>
      <c r="DI432" s="78" t="e">
        <f t="shared" ca="1" si="790"/>
        <v>#N/A</v>
      </c>
      <c r="DJ432" s="78" t="e">
        <f t="shared" ca="1" si="791"/>
        <v>#N/A</v>
      </c>
      <c r="DK432" s="78" t="e">
        <f t="shared" ca="1" si="792"/>
        <v>#N/A</v>
      </c>
      <c r="DL432" s="78" t="e">
        <f t="shared" ca="1" si="793"/>
        <v>#N/A</v>
      </c>
      <c r="DM432" s="78" t="e">
        <f t="shared" ca="1" si="794"/>
        <v>#N/A</v>
      </c>
      <c r="DN432" s="78" t="e">
        <f t="shared" ca="1" si="795"/>
        <v>#N/A</v>
      </c>
      <c r="DO432" s="78" t="e">
        <f t="shared" ca="1" si="796"/>
        <v>#N/A</v>
      </c>
      <c r="DP432" s="78" t="e">
        <f t="shared" ca="1" si="797"/>
        <v>#N/A</v>
      </c>
      <c r="DQ432" s="78" t="e">
        <f t="shared" ca="1" si="798"/>
        <v>#N/A</v>
      </c>
      <c r="DR432" s="79" t="e">
        <f t="shared" ca="1" si="799"/>
        <v>#N/A</v>
      </c>
      <c r="DS432" s="79" t="e">
        <f t="shared" ca="1" si="800"/>
        <v>#N/A</v>
      </c>
      <c r="DT432" s="79" t="e">
        <f t="shared" ca="1" si="801"/>
        <v>#N/A</v>
      </c>
      <c r="DU432" s="79" t="e">
        <f t="shared" ca="1" si="802"/>
        <v>#N/A</v>
      </c>
      <c r="DV432" s="79" t="e">
        <f t="shared" ca="1" si="803"/>
        <v>#N/A</v>
      </c>
      <c r="DW432" s="79" t="e">
        <f t="shared" ca="1" si="804"/>
        <v>#N/A</v>
      </c>
      <c r="DX432" s="79" t="e">
        <f t="shared" ca="1" si="805"/>
        <v>#N/A</v>
      </c>
      <c r="DY432" s="79" t="e">
        <f t="shared" ca="1" si="806"/>
        <v>#N/A</v>
      </c>
      <c r="DZ432" s="80" t="e">
        <f t="shared" ca="1" si="807"/>
        <v>#N/A</v>
      </c>
      <c r="EA432" s="78" t="e">
        <f t="shared" ca="1" si="808"/>
        <v>#N/A</v>
      </c>
    </row>
    <row r="433" spans="1:131" ht="16.2" thickBot="1" x14ac:dyDescent="0.35">
      <c r="A433" s="289" t="str">
        <f t="shared" ca="1" si="785"/>
        <v/>
      </c>
      <c r="B433" s="315">
        <f t="shared" si="788"/>
        <v>425</v>
      </c>
      <c r="C433" s="316" t="s">
        <v>59</v>
      </c>
      <c r="D433" s="315" t="s">
        <v>3</v>
      </c>
      <c r="E433" s="315">
        <v>5</v>
      </c>
      <c r="F433" s="317">
        <v>4</v>
      </c>
      <c r="G433" s="317">
        <v>1</v>
      </c>
      <c r="H433" s="317">
        <v>2</v>
      </c>
      <c r="I433" s="317">
        <v>2</v>
      </c>
      <c r="J433" s="317">
        <v>3</v>
      </c>
      <c r="K433" s="317"/>
      <c r="L433" s="317"/>
      <c r="M433" s="317"/>
      <c r="N433" s="317">
        <f>SUM($F433:G433)</f>
        <v>5</v>
      </c>
      <c r="O433" s="317">
        <f>SUM($F433:H433)</f>
        <v>7</v>
      </c>
      <c r="P433" s="317">
        <f>SUM($F433:I433)</f>
        <v>9</v>
      </c>
      <c r="Q433" s="317">
        <f>SUM($F433:J433)</f>
        <v>12</v>
      </c>
      <c r="R433" s="317"/>
      <c r="S433" s="317"/>
      <c r="T433" s="317"/>
      <c r="U433" s="316"/>
      <c r="V433" s="315" t="str">
        <f t="shared" si="832"/>
        <v>F</v>
      </c>
      <c r="W433" s="315" t="str">
        <f t="shared" ca="1" si="833"/>
        <v>A</v>
      </c>
      <c r="X433" s="315" t="str">
        <f t="shared" ca="1" si="826"/>
        <v>Bb</v>
      </c>
      <c r="Y433" s="315" t="str">
        <f t="shared" ca="1" si="827"/>
        <v>C</v>
      </c>
      <c r="Z433" s="315" t="str">
        <f t="shared" ca="1" si="828"/>
        <v>D</v>
      </c>
      <c r="AA433" s="315"/>
      <c r="AB433" s="315"/>
      <c r="AC433" s="315"/>
      <c r="AD433" s="316">
        <f t="shared" si="834"/>
        <v>70</v>
      </c>
      <c r="AE433" s="316">
        <f t="shared" ca="1" si="786"/>
        <v>65</v>
      </c>
      <c r="AF433" s="316">
        <f t="shared" ca="1" si="787"/>
        <v>164</v>
      </c>
      <c r="AG433" s="316">
        <f t="shared" ca="1" si="831"/>
        <v>67</v>
      </c>
      <c r="AH433" s="316">
        <f ca="1">IF(LEN(Z433)=1,_xlfn.UNICODE(Z433),_xlfn.UNICODE(Z433)+_xlfn.UNICODE("b"))</f>
        <v>68</v>
      </c>
      <c r="AI433" s="316"/>
      <c r="AJ433" s="316"/>
      <c r="AK433" s="316"/>
      <c r="AL433" s="294" t="str">
        <f>_xlfn.CONCAT(V433," aug")</f>
        <v>F aug</v>
      </c>
      <c r="AM433" s="301" t="str">
        <f>_xlfn.CONCAT("*",V433," maj")</f>
        <v>*F maj</v>
      </c>
      <c r="AN433" s="294" t="str">
        <f ca="1">_xlfn.CONCAT(X433," maj")</f>
        <v>Bb maj</v>
      </c>
      <c r="AO433" s="294" t="str">
        <f ca="1">_xlfn.CONCAT(Y433," sus4/7")</f>
        <v>C sus4/7</v>
      </c>
      <c r="AP433" s="294" t="str">
        <f ca="1">_xlfn.CONCAT(Z433," sus7")</f>
        <v>D sus7</v>
      </c>
      <c r="AQ433" s="294"/>
      <c r="AR433" s="294"/>
      <c r="AS433" s="294"/>
      <c r="AT433" s="294" t="str">
        <f t="shared" ca="1" si="830"/>
        <v/>
      </c>
      <c r="AU433" s="294" t="str">
        <f t="shared" ca="1" si="829"/>
        <v/>
      </c>
      <c r="AV433" s="294" t="str">
        <f t="shared" ca="1" si="829"/>
        <v/>
      </c>
      <c r="AW433" s="294" t="str">
        <f t="shared" ca="1" si="829"/>
        <v/>
      </c>
      <c r="AX433" s="294" t="str">
        <f t="shared" ca="1" si="829"/>
        <v/>
      </c>
      <c r="AY433" s="294">
        <f t="shared" si="829"/>
        <v>1</v>
      </c>
      <c r="AZ433" s="294" t="str">
        <f t="shared" ca="1" si="829"/>
        <v/>
      </c>
      <c r="BA433" s="294" t="str">
        <f t="shared" ca="1" si="829"/>
        <v/>
      </c>
      <c r="BB433" s="294" t="str">
        <f t="shared" ca="1" si="829"/>
        <v/>
      </c>
      <c r="BC433" s="294" t="str">
        <f t="shared" ca="1" si="829"/>
        <v/>
      </c>
      <c r="BD433" s="294" t="str">
        <f t="shared" ca="1" si="829"/>
        <v/>
      </c>
      <c r="BE433" s="294" t="str">
        <f t="shared" ca="1" si="829"/>
        <v/>
      </c>
      <c r="BF433" s="289">
        <f t="shared" ca="1" si="835"/>
        <v>1</v>
      </c>
      <c r="BG433" s="302">
        <f t="shared" ca="1" si="836"/>
        <v>20</v>
      </c>
      <c r="BH433" s="289" t="str">
        <f t="shared" ca="1" si="837"/>
        <v/>
      </c>
      <c r="BI433" s="289" t="str">
        <f t="shared" ca="1" si="838"/>
        <v/>
      </c>
      <c r="BJ433" s="289" t="str">
        <f t="shared" ca="1" si="839"/>
        <v/>
      </c>
      <c r="BK433" s="289" t="str">
        <f t="shared" ca="1" si="840"/>
        <v/>
      </c>
      <c r="BL433" s="289" t="str">
        <f t="shared" ca="1" si="841"/>
        <v/>
      </c>
      <c r="BM433" s="289" t="str">
        <f t="shared" ca="1" si="842"/>
        <v/>
      </c>
      <c r="BN433" s="289" t="str">
        <f t="shared" ca="1" si="843"/>
        <v/>
      </c>
      <c r="BO433" s="289" t="str">
        <f t="shared" ca="1" si="844"/>
        <v/>
      </c>
      <c r="BP433" s="275"/>
      <c r="BQ433" s="83" t="e">
        <f t="shared" ca="1" si="822"/>
        <v>#N/A</v>
      </c>
      <c r="BR433" s="82" t="e">
        <f t="shared" ca="1" si="823"/>
        <v>#N/A</v>
      </c>
      <c r="BS433" s="83" t="e">
        <f t="shared" ca="1" si="824"/>
        <v>#N/A</v>
      </c>
      <c r="BT433" s="52" t="e">
        <f t="shared" ca="1" si="782"/>
        <v>#N/A</v>
      </c>
      <c r="BV433" s="52" t="e">
        <f t="shared" ca="1" si="783"/>
        <v>#N/A</v>
      </c>
      <c r="BW433" s="84" t="e">
        <f ca="1">VLOOKUP($BK$6,INDIRECT($BT433):$BP$861,2,FALSE)</f>
        <v>#N/A</v>
      </c>
      <c r="BX433" s="79" t="e">
        <f t="shared" ca="1" si="761"/>
        <v>#N/A</v>
      </c>
      <c r="BY433" s="78" t="e">
        <f t="shared" ca="1" si="762"/>
        <v>#N/A</v>
      </c>
      <c r="BZ433" s="78" t="e">
        <f t="shared" ca="1" si="763"/>
        <v>#N/A</v>
      </c>
      <c r="CA433" s="78" t="e">
        <f t="shared" ca="1" si="764"/>
        <v>#N/A</v>
      </c>
      <c r="CB433" s="78" t="e">
        <f t="shared" ca="1" si="765"/>
        <v>#N/A</v>
      </c>
      <c r="CC433" s="78" t="e">
        <f t="shared" ca="1" si="766"/>
        <v>#N/A</v>
      </c>
      <c r="CD433" s="78" t="e">
        <f t="shared" ca="1" si="767"/>
        <v>#N/A</v>
      </c>
      <c r="CE433" s="78" t="e">
        <f t="shared" ca="1" si="768"/>
        <v>#N/A</v>
      </c>
      <c r="CF433" s="78" t="e">
        <f t="shared" ca="1" si="769"/>
        <v>#N/A</v>
      </c>
      <c r="CG433" s="78" t="e">
        <f t="shared" ca="1" si="770"/>
        <v>#N/A</v>
      </c>
      <c r="CH433" s="79" t="e">
        <f t="shared" ca="1" si="771"/>
        <v>#N/A</v>
      </c>
      <c r="CI433" s="79" t="e">
        <f t="shared" ca="1" si="772"/>
        <v>#N/A</v>
      </c>
      <c r="CJ433" s="79" t="e">
        <f t="shared" ca="1" si="773"/>
        <v>#N/A</v>
      </c>
      <c r="CK433" s="79" t="e">
        <f t="shared" ca="1" si="774"/>
        <v>#N/A</v>
      </c>
      <c r="CL433" s="79" t="e">
        <f t="shared" ca="1" si="775"/>
        <v>#N/A</v>
      </c>
      <c r="CM433" s="79" t="e">
        <f t="shared" ca="1" si="776"/>
        <v>#N/A</v>
      </c>
      <c r="CN433" s="79" t="e">
        <f t="shared" ca="1" si="777"/>
        <v>#N/A</v>
      </c>
      <c r="CO433" s="79" t="e">
        <f t="shared" ca="1" si="778"/>
        <v>#N/A</v>
      </c>
      <c r="CP433" s="80" t="e">
        <f t="shared" ca="1" si="779"/>
        <v>#N/A</v>
      </c>
      <c r="CQ433" s="78" t="e">
        <f t="shared" ca="1" si="780"/>
        <v>#N/A</v>
      </c>
      <c r="DA433" s="81" t="e">
        <f t="shared" ca="1" si="812"/>
        <v>#N/A</v>
      </c>
      <c r="DB433" s="82" t="e">
        <f t="shared" ca="1" si="813"/>
        <v>#N/A</v>
      </c>
      <c r="DC433" s="83" t="e">
        <f t="shared" ca="1" si="814"/>
        <v>#N/A</v>
      </c>
      <c r="DD433" s="52" t="e">
        <f t="shared" ca="1" si="810"/>
        <v>#N/A</v>
      </c>
      <c r="DF433" s="52" t="e">
        <f t="shared" ca="1" si="811"/>
        <v>#N/A</v>
      </c>
      <c r="DG433" s="84" t="e">
        <f ca="1">VLOOKUP($BK$6,INDIRECT($BT470):$BP$861,2,FALSE)</f>
        <v>#N/A</v>
      </c>
      <c r="DH433" s="79" t="e">
        <f t="shared" ca="1" si="789"/>
        <v>#N/A</v>
      </c>
      <c r="DI433" s="78" t="e">
        <f t="shared" ca="1" si="790"/>
        <v>#N/A</v>
      </c>
      <c r="DJ433" s="78" t="e">
        <f t="shared" ca="1" si="791"/>
        <v>#N/A</v>
      </c>
      <c r="DK433" s="78" t="e">
        <f t="shared" ca="1" si="792"/>
        <v>#N/A</v>
      </c>
      <c r="DL433" s="78" t="e">
        <f t="shared" ca="1" si="793"/>
        <v>#N/A</v>
      </c>
      <c r="DM433" s="78" t="e">
        <f t="shared" ca="1" si="794"/>
        <v>#N/A</v>
      </c>
      <c r="DN433" s="78" t="e">
        <f t="shared" ca="1" si="795"/>
        <v>#N/A</v>
      </c>
      <c r="DO433" s="78" t="e">
        <f t="shared" ca="1" si="796"/>
        <v>#N/A</v>
      </c>
      <c r="DP433" s="78" t="e">
        <f t="shared" ca="1" si="797"/>
        <v>#N/A</v>
      </c>
      <c r="DQ433" s="78" t="e">
        <f t="shared" ca="1" si="798"/>
        <v>#N/A</v>
      </c>
      <c r="DR433" s="79" t="e">
        <f t="shared" ca="1" si="799"/>
        <v>#N/A</v>
      </c>
      <c r="DS433" s="79" t="e">
        <f t="shared" ca="1" si="800"/>
        <v>#N/A</v>
      </c>
      <c r="DT433" s="79" t="e">
        <f t="shared" ca="1" si="801"/>
        <v>#N/A</v>
      </c>
      <c r="DU433" s="79" t="e">
        <f t="shared" ca="1" si="802"/>
        <v>#N/A</v>
      </c>
      <c r="DV433" s="79" t="e">
        <f t="shared" ca="1" si="803"/>
        <v>#N/A</v>
      </c>
      <c r="DW433" s="79" t="e">
        <f t="shared" ca="1" si="804"/>
        <v>#N/A</v>
      </c>
      <c r="DX433" s="79" t="e">
        <f t="shared" ca="1" si="805"/>
        <v>#N/A</v>
      </c>
      <c r="DY433" s="79" t="e">
        <f t="shared" ca="1" si="806"/>
        <v>#N/A</v>
      </c>
      <c r="DZ433" s="80" t="e">
        <f t="shared" ca="1" si="807"/>
        <v>#N/A</v>
      </c>
      <c r="EA433" s="78" t="e">
        <f t="shared" ca="1" si="808"/>
        <v>#N/A</v>
      </c>
    </row>
    <row r="434" spans="1:131" ht="16.2" thickBot="1" x14ac:dyDescent="0.35">
      <c r="A434" s="289" t="str">
        <f t="shared" ca="1" si="785"/>
        <v/>
      </c>
      <c r="B434" s="315">
        <f t="shared" si="788"/>
        <v>426</v>
      </c>
      <c r="C434" s="316" t="s">
        <v>60</v>
      </c>
      <c r="D434" s="315" t="s">
        <v>3</v>
      </c>
      <c r="E434" s="315">
        <v>4</v>
      </c>
      <c r="F434" s="317">
        <v>3</v>
      </c>
      <c r="G434" s="317">
        <v>3</v>
      </c>
      <c r="H434" s="317">
        <v>3</v>
      </c>
      <c r="I434" s="317">
        <v>3</v>
      </c>
      <c r="J434" s="317"/>
      <c r="K434" s="317"/>
      <c r="L434" s="317"/>
      <c r="M434" s="317"/>
      <c r="N434" s="317">
        <f>SUM($F434:G434)</f>
        <v>6</v>
      </c>
      <c r="O434" s="317">
        <f>SUM($F434:H434)</f>
        <v>9</v>
      </c>
      <c r="P434" s="317">
        <f>SUM($F434:I434)</f>
        <v>12</v>
      </c>
      <c r="Q434" s="317"/>
      <c r="R434" s="317"/>
      <c r="S434" s="317"/>
      <c r="T434" s="317"/>
      <c r="U434" s="316"/>
      <c r="V434" s="315" t="str">
        <f t="shared" si="832"/>
        <v>F</v>
      </c>
      <c r="W434" s="315" t="str">
        <f t="shared" ca="1" si="833"/>
        <v>Ab</v>
      </c>
      <c r="X434" s="315" t="str">
        <f ca="1">OFFSET($I$6,0,N434,1,1)</f>
        <v>B</v>
      </c>
      <c r="Y434" s="315" t="str">
        <f ca="1">OFFSET($I$6,0,O434,1,1)</f>
        <v>D</v>
      </c>
      <c r="Z434" s="315"/>
      <c r="AA434" s="315"/>
      <c r="AB434" s="315"/>
      <c r="AC434" s="315"/>
      <c r="AD434" s="316">
        <f t="shared" si="834"/>
        <v>70</v>
      </c>
      <c r="AE434" s="316">
        <f t="shared" ca="1" si="786"/>
        <v>163</v>
      </c>
      <c r="AF434" s="316">
        <f t="shared" ca="1" si="787"/>
        <v>66</v>
      </c>
      <c r="AG434" s="316">
        <f t="shared" ca="1" si="831"/>
        <v>68</v>
      </c>
      <c r="AH434" s="316"/>
      <c r="AI434" s="316"/>
      <c r="AJ434" s="316"/>
      <c r="AK434" s="316"/>
      <c r="AL434" s="294" t="str">
        <f>_xlfn.CONCAT(V434," dim")</f>
        <v>F dim</v>
      </c>
      <c r="AM434" s="294" t="str">
        <f ca="1">_xlfn.CONCAT(W434," dim")</f>
        <v>Ab dim</v>
      </c>
      <c r="AN434" s="294" t="str">
        <f ca="1">_xlfn.CONCAT(X434," dim")</f>
        <v>B dim</v>
      </c>
      <c r="AO434" s="294" t="str">
        <f ca="1">_xlfn.CONCAT(Y434," dim")</f>
        <v>D dim</v>
      </c>
      <c r="AP434" s="294"/>
      <c r="AQ434" s="294"/>
      <c r="AR434" s="294"/>
      <c r="AS434" s="294"/>
      <c r="AT434" s="294" t="str">
        <f ca="1">IF(AT$9=$AD434,1,IF(AT$9=$AE434,1,IF(AT$9=$AF434,1,IF(AT$9=$AG434,1,""))))</f>
        <v/>
      </c>
      <c r="AU434" s="294" t="str">
        <f t="shared" ref="AU434:BE434" ca="1" si="845">IF(AU$9=$AD434,1,IF(AU$9=$AE434,1,IF(AU$9=$AF434,1,IF(AU$9=$AG434,1,""))))</f>
        <v/>
      </c>
      <c r="AV434" s="294" t="str">
        <f t="shared" ca="1" si="845"/>
        <v/>
      </c>
      <c r="AW434" s="294" t="str">
        <f t="shared" ca="1" si="845"/>
        <v/>
      </c>
      <c r="AX434" s="294" t="str">
        <f t="shared" ca="1" si="845"/>
        <v/>
      </c>
      <c r="AY434" s="294">
        <f t="shared" si="845"/>
        <v>1</v>
      </c>
      <c r="AZ434" s="294" t="str">
        <f t="shared" ca="1" si="845"/>
        <v/>
      </c>
      <c r="BA434" s="294" t="str">
        <f t="shared" ca="1" si="845"/>
        <v/>
      </c>
      <c r="BB434" s="294" t="str">
        <f t="shared" ca="1" si="845"/>
        <v/>
      </c>
      <c r="BC434" s="294" t="str">
        <f t="shared" ca="1" si="845"/>
        <v/>
      </c>
      <c r="BD434" s="294" t="str">
        <f t="shared" ca="1" si="845"/>
        <v/>
      </c>
      <c r="BE434" s="294" t="str">
        <f t="shared" ca="1" si="845"/>
        <v/>
      </c>
      <c r="BF434" s="289">
        <f t="shared" ca="1" si="835"/>
        <v>1</v>
      </c>
      <c r="BG434" s="302">
        <f t="shared" ca="1" si="836"/>
        <v>25</v>
      </c>
      <c r="BH434" s="289" t="str">
        <f t="shared" ca="1" si="837"/>
        <v/>
      </c>
      <c r="BI434" s="289" t="str">
        <f t="shared" ca="1" si="838"/>
        <v/>
      </c>
      <c r="BJ434" s="289" t="str">
        <f t="shared" ca="1" si="839"/>
        <v/>
      </c>
      <c r="BK434" s="289" t="str">
        <f t="shared" ca="1" si="840"/>
        <v/>
      </c>
      <c r="BL434" s="289" t="str">
        <f t="shared" ca="1" si="841"/>
        <v/>
      </c>
      <c r="BM434" s="289" t="str">
        <f t="shared" ca="1" si="842"/>
        <v/>
      </c>
      <c r="BN434" s="289" t="str">
        <f t="shared" ca="1" si="843"/>
        <v/>
      </c>
      <c r="BO434" s="289" t="str">
        <f t="shared" ca="1" si="844"/>
        <v/>
      </c>
      <c r="BP434" s="275"/>
      <c r="BQ434" s="83" t="e">
        <f t="shared" ca="1" si="822"/>
        <v>#N/A</v>
      </c>
      <c r="BR434" s="82" t="e">
        <f t="shared" ca="1" si="823"/>
        <v>#N/A</v>
      </c>
      <c r="BS434" s="83" t="e">
        <f t="shared" ca="1" si="824"/>
        <v>#N/A</v>
      </c>
      <c r="BT434" s="52" t="e">
        <f t="shared" ca="1" si="782"/>
        <v>#N/A</v>
      </c>
      <c r="BV434" s="52" t="e">
        <f t="shared" ca="1" si="783"/>
        <v>#N/A</v>
      </c>
      <c r="BW434" s="84" t="e">
        <f ca="1">VLOOKUP($BK$6,INDIRECT($BT434):$BP$861,2,FALSE)</f>
        <v>#N/A</v>
      </c>
      <c r="BX434" s="79" t="e">
        <f t="shared" ca="1" si="761"/>
        <v>#N/A</v>
      </c>
      <c r="BY434" s="78" t="e">
        <f t="shared" ca="1" si="762"/>
        <v>#N/A</v>
      </c>
      <c r="BZ434" s="78" t="e">
        <f t="shared" ca="1" si="763"/>
        <v>#N/A</v>
      </c>
      <c r="CA434" s="78" t="e">
        <f t="shared" ca="1" si="764"/>
        <v>#N/A</v>
      </c>
      <c r="CB434" s="78" t="e">
        <f t="shared" ca="1" si="765"/>
        <v>#N/A</v>
      </c>
      <c r="CC434" s="78" t="e">
        <f t="shared" ca="1" si="766"/>
        <v>#N/A</v>
      </c>
      <c r="CD434" s="78" t="e">
        <f t="shared" ca="1" si="767"/>
        <v>#N/A</v>
      </c>
      <c r="CE434" s="78" t="e">
        <f t="shared" ca="1" si="768"/>
        <v>#N/A</v>
      </c>
      <c r="CF434" s="78" t="e">
        <f t="shared" ca="1" si="769"/>
        <v>#N/A</v>
      </c>
      <c r="CG434" s="78" t="e">
        <f t="shared" ca="1" si="770"/>
        <v>#N/A</v>
      </c>
      <c r="CH434" s="79" t="e">
        <f t="shared" ca="1" si="771"/>
        <v>#N/A</v>
      </c>
      <c r="CI434" s="79" t="e">
        <f t="shared" ca="1" si="772"/>
        <v>#N/A</v>
      </c>
      <c r="CJ434" s="79" t="e">
        <f t="shared" ca="1" si="773"/>
        <v>#N/A</v>
      </c>
      <c r="CK434" s="79" t="e">
        <f t="shared" ca="1" si="774"/>
        <v>#N/A</v>
      </c>
      <c r="CL434" s="79" t="e">
        <f t="shared" ca="1" si="775"/>
        <v>#N/A</v>
      </c>
      <c r="CM434" s="79" t="e">
        <f t="shared" ca="1" si="776"/>
        <v>#N/A</v>
      </c>
      <c r="CN434" s="79" t="e">
        <f t="shared" ca="1" si="777"/>
        <v>#N/A</v>
      </c>
      <c r="CO434" s="79" t="e">
        <f t="shared" ca="1" si="778"/>
        <v>#N/A</v>
      </c>
      <c r="CP434" s="80" t="e">
        <f t="shared" ca="1" si="779"/>
        <v>#N/A</v>
      </c>
      <c r="CQ434" s="78" t="e">
        <f t="shared" ca="1" si="780"/>
        <v>#N/A</v>
      </c>
      <c r="DA434" s="81" t="e">
        <f t="shared" ca="1" si="812"/>
        <v>#N/A</v>
      </c>
      <c r="DB434" s="82" t="e">
        <f t="shared" ca="1" si="813"/>
        <v>#N/A</v>
      </c>
      <c r="DC434" s="83" t="e">
        <f t="shared" ca="1" si="814"/>
        <v>#N/A</v>
      </c>
      <c r="DD434" s="52" t="e">
        <f t="shared" ca="1" si="810"/>
        <v>#N/A</v>
      </c>
      <c r="DF434" s="52" t="e">
        <f t="shared" ca="1" si="811"/>
        <v>#N/A</v>
      </c>
      <c r="DG434" s="84" t="e">
        <f ca="1">VLOOKUP($BK$6,INDIRECT($BT471):$BP$861,2,FALSE)</f>
        <v>#N/A</v>
      </c>
      <c r="DH434" s="79" t="e">
        <f t="shared" ca="1" si="789"/>
        <v>#N/A</v>
      </c>
      <c r="DI434" s="78" t="e">
        <f t="shared" ca="1" si="790"/>
        <v>#N/A</v>
      </c>
      <c r="DJ434" s="78" t="e">
        <f t="shared" ca="1" si="791"/>
        <v>#N/A</v>
      </c>
      <c r="DK434" s="78" t="e">
        <f t="shared" ca="1" si="792"/>
        <v>#N/A</v>
      </c>
      <c r="DL434" s="78" t="e">
        <f t="shared" ca="1" si="793"/>
        <v>#N/A</v>
      </c>
      <c r="DM434" s="78" t="e">
        <f t="shared" ca="1" si="794"/>
        <v>#N/A</v>
      </c>
      <c r="DN434" s="78" t="e">
        <f t="shared" ca="1" si="795"/>
        <v>#N/A</v>
      </c>
      <c r="DO434" s="78" t="e">
        <f t="shared" ca="1" si="796"/>
        <v>#N/A</v>
      </c>
      <c r="DP434" s="78" t="e">
        <f t="shared" ca="1" si="797"/>
        <v>#N/A</v>
      </c>
      <c r="DQ434" s="78" t="e">
        <f t="shared" ca="1" si="798"/>
        <v>#N/A</v>
      </c>
      <c r="DR434" s="79" t="e">
        <f t="shared" ca="1" si="799"/>
        <v>#N/A</v>
      </c>
      <c r="DS434" s="79" t="e">
        <f t="shared" ca="1" si="800"/>
        <v>#N/A</v>
      </c>
      <c r="DT434" s="79" t="e">
        <f t="shared" ca="1" si="801"/>
        <v>#N/A</v>
      </c>
      <c r="DU434" s="79" t="e">
        <f t="shared" ca="1" si="802"/>
        <v>#N/A</v>
      </c>
      <c r="DV434" s="79" t="e">
        <f t="shared" ca="1" si="803"/>
        <v>#N/A</v>
      </c>
      <c r="DW434" s="79" t="e">
        <f t="shared" ca="1" si="804"/>
        <v>#N/A</v>
      </c>
      <c r="DX434" s="79" t="e">
        <f t="shared" ca="1" si="805"/>
        <v>#N/A</v>
      </c>
      <c r="DY434" s="79" t="e">
        <f t="shared" ca="1" si="806"/>
        <v>#N/A</v>
      </c>
      <c r="DZ434" s="80" t="e">
        <f t="shared" ca="1" si="807"/>
        <v>#N/A</v>
      </c>
      <c r="EA434" s="78" t="e">
        <f t="shared" ca="1" si="808"/>
        <v>#N/A</v>
      </c>
    </row>
    <row r="435" spans="1:131" ht="16.2" thickBot="1" x14ac:dyDescent="0.35">
      <c r="A435" s="289">
        <f t="shared" ca="1" si="785"/>
        <v>7</v>
      </c>
      <c r="B435" s="315">
        <f t="shared" si="788"/>
        <v>427</v>
      </c>
      <c r="C435" s="316" t="s">
        <v>61</v>
      </c>
      <c r="D435" s="315" t="s">
        <v>3</v>
      </c>
      <c r="E435" s="315">
        <v>3</v>
      </c>
      <c r="F435" s="317">
        <v>4</v>
      </c>
      <c r="G435" s="317">
        <v>4</v>
      </c>
      <c r="H435" s="317">
        <v>4</v>
      </c>
      <c r="I435" s="317"/>
      <c r="J435" s="317"/>
      <c r="K435" s="317"/>
      <c r="L435" s="317"/>
      <c r="M435" s="317"/>
      <c r="N435" s="317">
        <f>SUM($F435:G435)</f>
        <v>8</v>
      </c>
      <c r="O435" s="317">
        <f>SUM($F435:H435)</f>
        <v>12</v>
      </c>
      <c r="P435" s="317"/>
      <c r="Q435" s="317"/>
      <c r="R435" s="317"/>
      <c r="S435" s="317"/>
      <c r="T435" s="317"/>
      <c r="U435" s="316"/>
      <c r="V435" s="315" t="str">
        <f t="shared" si="832"/>
        <v>F</v>
      </c>
      <c r="W435" s="315" t="str">
        <f t="shared" ca="1" si="833"/>
        <v>A</v>
      </c>
      <c r="X435" s="315" t="str">
        <f ca="1">OFFSET($I$6,0,N435,1,1)</f>
        <v>Db</v>
      </c>
      <c r="Y435" s="315"/>
      <c r="Z435" s="315"/>
      <c r="AA435" s="315"/>
      <c r="AB435" s="315"/>
      <c r="AC435" s="315"/>
      <c r="AD435" s="316">
        <f t="shared" si="834"/>
        <v>70</v>
      </c>
      <c r="AE435" s="316">
        <f t="shared" ca="1" si="786"/>
        <v>65</v>
      </c>
      <c r="AF435" s="316">
        <f t="shared" ca="1" si="787"/>
        <v>166</v>
      </c>
      <c r="AG435" s="316"/>
      <c r="AH435" s="316"/>
      <c r="AI435" s="316"/>
      <c r="AJ435" s="316"/>
      <c r="AK435" s="316"/>
      <c r="AL435" s="294" t="str">
        <f>_xlfn.CONCAT(V435," aug")</f>
        <v>F aug</v>
      </c>
      <c r="AM435" s="294" t="str">
        <f ca="1">_xlfn.CONCAT(W435," aug")</f>
        <v>A aug</v>
      </c>
      <c r="AN435" s="294" t="str">
        <f ca="1">_xlfn.CONCAT(X435," aug")</f>
        <v>Db aug</v>
      </c>
      <c r="AO435" s="294"/>
      <c r="AP435" s="294"/>
      <c r="AQ435" s="294"/>
      <c r="AR435" s="294"/>
      <c r="AS435" s="294"/>
      <c r="AT435" s="294" t="str">
        <f ca="1">IF(AT$9=$AD435,1,IF(AT$9=$AE435,1,IF(AT$9=$AF435,1,"")))</f>
        <v/>
      </c>
      <c r="AU435" s="294" t="str">
        <f t="shared" ref="AU435:BE435" ca="1" si="846">IF(AU$9=$AD435,1,IF(AU$9=$AE435,1,IF(AU$9=$AF435,1,"")))</f>
        <v/>
      </c>
      <c r="AV435" s="294" t="str">
        <f t="shared" ca="1" si="846"/>
        <v/>
      </c>
      <c r="AW435" s="294" t="str">
        <f t="shared" ca="1" si="846"/>
        <v/>
      </c>
      <c r="AX435" s="294" t="str">
        <f t="shared" ca="1" si="846"/>
        <v/>
      </c>
      <c r="AY435" s="294">
        <f t="shared" si="846"/>
        <v>1</v>
      </c>
      <c r="AZ435" s="294" t="str">
        <f t="shared" ca="1" si="846"/>
        <v/>
      </c>
      <c r="BA435" s="294" t="str">
        <f t="shared" ca="1" si="846"/>
        <v/>
      </c>
      <c r="BB435" s="294" t="str">
        <f t="shared" ca="1" si="846"/>
        <v/>
      </c>
      <c r="BC435" s="294" t="str">
        <f t="shared" ca="1" si="846"/>
        <v/>
      </c>
      <c r="BD435" s="294" t="str">
        <f t="shared" ca="1" si="846"/>
        <v/>
      </c>
      <c r="BE435" s="294" t="str">
        <f t="shared" ca="1" si="846"/>
        <v/>
      </c>
      <c r="BF435" s="289">
        <f t="shared" ca="1" si="835"/>
        <v>1</v>
      </c>
      <c r="BG435" s="302">
        <f t="shared" ca="1" si="836"/>
        <v>33.333333333333329</v>
      </c>
      <c r="BH435" s="289">
        <f t="shared" ca="1" si="837"/>
        <v>7</v>
      </c>
      <c r="BI435" s="289" t="str">
        <f t="shared" ca="1" si="838"/>
        <v/>
      </c>
      <c r="BJ435" s="289" t="str">
        <f t="shared" ca="1" si="839"/>
        <v/>
      </c>
      <c r="BK435" s="289" t="str">
        <f t="shared" ca="1" si="840"/>
        <v/>
      </c>
      <c r="BL435" s="289" t="str">
        <f t="shared" ca="1" si="841"/>
        <v/>
      </c>
      <c r="BM435" s="289" t="str">
        <f t="shared" ca="1" si="842"/>
        <v/>
      </c>
      <c r="BN435" s="289" t="str">
        <f t="shared" ca="1" si="843"/>
        <v/>
      </c>
      <c r="BO435" s="289">
        <f t="shared" ca="1" si="844"/>
        <v>1</v>
      </c>
      <c r="BP435" s="275"/>
      <c r="BQ435" s="83" t="e">
        <f t="shared" ca="1" si="822"/>
        <v>#N/A</v>
      </c>
      <c r="BR435" s="82" t="e">
        <f t="shared" ca="1" si="823"/>
        <v>#N/A</v>
      </c>
      <c r="BS435" s="83" t="e">
        <f t="shared" ca="1" si="824"/>
        <v>#N/A</v>
      </c>
      <c r="BT435" s="52" t="e">
        <f t="shared" ca="1" si="782"/>
        <v>#N/A</v>
      </c>
      <c r="BV435" s="52" t="e">
        <f t="shared" ca="1" si="783"/>
        <v>#N/A</v>
      </c>
      <c r="BW435" s="84" t="e">
        <f ca="1">VLOOKUP($BK$6,INDIRECT($BT435):$BP$861,2,FALSE)</f>
        <v>#N/A</v>
      </c>
      <c r="BX435" s="79" t="e">
        <f t="shared" ca="1" si="761"/>
        <v>#N/A</v>
      </c>
      <c r="BY435" s="78" t="e">
        <f t="shared" ca="1" si="762"/>
        <v>#N/A</v>
      </c>
      <c r="BZ435" s="78" t="e">
        <f t="shared" ca="1" si="763"/>
        <v>#N/A</v>
      </c>
      <c r="CA435" s="78" t="e">
        <f t="shared" ca="1" si="764"/>
        <v>#N/A</v>
      </c>
      <c r="CB435" s="78" t="e">
        <f t="shared" ca="1" si="765"/>
        <v>#N/A</v>
      </c>
      <c r="CC435" s="78" t="e">
        <f t="shared" ca="1" si="766"/>
        <v>#N/A</v>
      </c>
      <c r="CD435" s="78" t="e">
        <f t="shared" ca="1" si="767"/>
        <v>#N/A</v>
      </c>
      <c r="CE435" s="78" t="e">
        <f t="shared" ca="1" si="768"/>
        <v>#N/A</v>
      </c>
      <c r="CF435" s="78" t="e">
        <f t="shared" ca="1" si="769"/>
        <v>#N/A</v>
      </c>
      <c r="CG435" s="78" t="e">
        <f t="shared" ca="1" si="770"/>
        <v>#N/A</v>
      </c>
      <c r="CH435" s="79" t="e">
        <f t="shared" ca="1" si="771"/>
        <v>#N/A</v>
      </c>
      <c r="CI435" s="79" t="e">
        <f t="shared" ca="1" si="772"/>
        <v>#N/A</v>
      </c>
      <c r="CJ435" s="79" t="e">
        <f t="shared" ca="1" si="773"/>
        <v>#N/A</v>
      </c>
      <c r="CK435" s="79" t="e">
        <f t="shared" ca="1" si="774"/>
        <v>#N/A</v>
      </c>
      <c r="CL435" s="79" t="e">
        <f t="shared" ca="1" si="775"/>
        <v>#N/A</v>
      </c>
      <c r="CM435" s="79" t="e">
        <f t="shared" ca="1" si="776"/>
        <v>#N/A</v>
      </c>
      <c r="CN435" s="79" t="e">
        <f t="shared" ca="1" si="777"/>
        <v>#N/A</v>
      </c>
      <c r="CO435" s="79" t="e">
        <f t="shared" ca="1" si="778"/>
        <v>#N/A</v>
      </c>
      <c r="CP435" s="80" t="e">
        <f t="shared" ca="1" si="779"/>
        <v>#N/A</v>
      </c>
      <c r="CQ435" s="78" t="e">
        <f t="shared" ca="1" si="780"/>
        <v>#N/A</v>
      </c>
      <c r="DA435" s="81" t="e">
        <f t="shared" ca="1" si="812"/>
        <v>#N/A</v>
      </c>
      <c r="DB435" s="82" t="e">
        <f t="shared" ca="1" si="813"/>
        <v>#N/A</v>
      </c>
      <c r="DC435" s="83" t="e">
        <f t="shared" ca="1" si="814"/>
        <v>#N/A</v>
      </c>
      <c r="DD435" s="52" t="e">
        <f t="shared" ca="1" si="810"/>
        <v>#N/A</v>
      </c>
      <c r="DF435" s="52" t="e">
        <f t="shared" ca="1" si="811"/>
        <v>#N/A</v>
      </c>
      <c r="DG435" s="84" t="e">
        <f ca="1">VLOOKUP($BK$6,INDIRECT($BT472):$BP$861,2,FALSE)</f>
        <v>#N/A</v>
      </c>
      <c r="DH435" s="79" t="e">
        <f t="shared" ca="1" si="789"/>
        <v>#N/A</v>
      </c>
      <c r="DI435" s="78" t="e">
        <f t="shared" ca="1" si="790"/>
        <v>#N/A</v>
      </c>
      <c r="DJ435" s="78" t="e">
        <f t="shared" ca="1" si="791"/>
        <v>#N/A</v>
      </c>
      <c r="DK435" s="78" t="e">
        <f t="shared" ca="1" si="792"/>
        <v>#N/A</v>
      </c>
      <c r="DL435" s="78" t="e">
        <f t="shared" ca="1" si="793"/>
        <v>#N/A</v>
      </c>
      <c r="DM435" s="78" t="e">
        <f t="shared" ca="1" si="794"/>
        <v>#N/A</v>
      </c>
      <c r="DN435" s="78" t="e">
        <f t="shared" ca="1" si="795"/>
        <v>#N/A</v>
      </c>
      <c r="DO435" s="78" t="e">
        <f t="shared" ca="1" si="796"/>
        <v>#N/A</v>
      </c>
      <c r="DP435" s="78" t="e">
        <f t="shared" ca="1" si="797"/>
        <v>#N/A</v>
      </c>
      <c r="DQ435" s="78" t="e">
        <f t="shared" ca="1" si="798"/>
        <v>#N/A</v>
      </c>
      <c r="DR435" s="79" t="e">
        <f t="shared" ca="1" si="799"/>
        <v>#N/A</v>
      </c>
      <c r="DS435" s="79" t="e">
        <f t="shared" ca="1" si="800"/>
        <v>#N/A</v>
      </c>
      <c r="DT435" s="79" t="e">
        <f t="shared" ca="1" si="801"/>
        <v>#N/A</v>
      </c>
      <c r="DU435" s="79" t="e">
        <f t="shared" ca="1" si="802"/>
        <v>#N/A</v>
      </c>
      <c r="DV435" s="79" t="e">
        <f t="shared" ca="1" si="803"/>
        <v>#N/A</v>
      </c>
      <c r="DW435" s="79" t="e">
        <f t="shared" ca="1" si="804"/>
        <v>#N/A</v>
      </c>
      <c r="DX435" s="79" t="e">
        <f t="shared" ca="1" si="805"/>
        <v>#N/A</v>
      </c>
      <c r="DY435" s="79" t="e">
        <f t="shared" ca="1" si="806"/>
        <v>#N/A</v>
      </c>
      <c r="DZ435" s="80" t="e">
        <f t="shared" ca="1" si="807"/>
        <v>#N/A</v>
      </c>
      <c r="EA435" s="78" t="e">
        <f t="shared" ca="1" si="808"/>
        <v>#N/A</v>
      </c>
    </row>
    <row r="436" spans="1:131" ht="16.2" thickBot="1" x14ac:dyDescent="0.35">
      <c r="A436" s="289" t="str">
        <f t="shared" ca="1" si="785"/>
        <v/>
      </c>
      <c r="B436" s="318">
        <f t="shared" si="788"/>
        <v>428</v>
      </c>
      <c r="C436" s="319" t="s">
        <v>7</v>
      </c>
      <c r="D436" s="318" t="s">
        <v>75</v>
      </c>
      <c r="E436" s="318">
        <v>8</v>
      </c>
      <c r="F436" s="320">
        <v>2</v>
      </c>
      <c r="G436" s="320">
        <v>2</v>
      </c>
      <c r="H436" s="320">
        <v>1</v>
      </c>
      <c r="I436" s="320">
        <v>2</v>
      </c>
      <c r="J436" s="320">
        <v>2</v>
      </c>
      <c r="K436" s="320">
        <v>1</v>
      </c>
      <c r="L436" s="320">
        <v>1</v>
      </c>
      <c r="M436" s="320">
        <v>1</v>
      </c>
      <c r="N436" s="320">
        <f>SUM($F436:G436)</f>
        <v>4</v>
      </c>
      <c r="O436" s="320">
        <f>SUM($F436:H436)</f>
        <v>5</v>
      </c>
      <c r="P436" s="320">
        <f>SUM($F436:I436)</f>
        <v>7</v>
      </c>
      <c r="Q436" s="320">
        <f>SUM($F436:J436)</f>
        <v>9</v>
      </c>
      <c r="R436" s="320">
        <f>SUM($F436:K436)</f>
        <v>10</v>
      </c>
      <c r="S436" s="320">
        <f>SUM($F436:L436)</f>
        <v>11</v>
      </c>
      <c r="T436" s="320">
        <f>SUM($F436:M436)</f>
        <v>12</v>
      </c>
      <c r="U436" s="319"/>
      <c r="V436" s="318" t="str">
        <f>$J$6</f>
        <v>Gb</v>
      </c>
      <c r="W436" s="318" t="str">
        <f ca="1">OFFSET($J$6,0,$F436,1,1)</f>
        <v>Ab</v>
      </c>
      <c r="X436" s="318" t="str">
        <f t="shared" ref="X436:AC436" ca="1" si="847">OFFSET($J$6,0,N436,1,1)</f>
        <v>Bb</v>
      </c>
      <c r="Y436" s="318" t="str">
        <f t="shared" ca="1" si="847"/>
        <v>B</v>
      </c>
      <c r="Z436" s="318" t="str">
        <f t="shared" ca="1" si="847"/>
        <v>Db</v>
      </c>
      <c r="AA436" s="318" t="str">
        <f t="shared" ca="1" si="847"/>
        <v>Eb</v>
      </c>
      <c r="AB436" s="318" t="str">
        <f t="shared" ca="1" si="847"/>
        <v>E</v>
      </c>
      <c r="AC436" s="318" t="str">
        <f t="shared" ca="1" si="847"/>
        <v>F</v>
      </c>
      <c r="AD436" s="319">
        <f>IF(LEN(V436)=1,_xlfn.UNICODE(V436),_xlfn.UNICODE(V436)+_xlfn.UNICODE("b"))</f>
        <v>169</v>
      </c>
      <c r="AE436" s="319">
        <f t="shared" ca="1" si="786"/>
        <v>163</v>
      </c>
      <c r="AF436" s="319">
        <f t="shared" ca="1" si="787"/>
        <v>164</v>
      </c>
      <c r="AG436" s="319">
        <f t="shared" ref="AG436:AG499" ca="1" si="848">IF(LEN(Y436)=1,_xlfn.UNICODE(Y436),_xlfn.UNICODE(Y436)+_xlfn.UNICODE("b"))</f>
        <v>66</v>
      </c>
      <c r="AH436" s="319">
        <f t="shared" ref="AH436:AH499" ca="1" si="849">IF(LEN(Z436)=1,_xlfn.UNICODE(Z436),_xlfn.UNICODE(Z436)+_xlfn.UNICODE("b"))</f>
        <v>166</v>
      </c>
      <c r="AI436" s="319">
        <f t="shared" ref="AI436:AI495" ca="1" si="850">IF(LEN(AA436)=1,_xlfn.UNICODE(AA436),_xlfn.UNICODE(AA436)+_xlfn.UNICODE("b"))</f>
        <v>167</v>
      </c>
      <c r="AJ436" s="319">
        <f t="shared" ref="AJ436:AJ483" ca="1" si="851">IF(LEN(AB436)=1,_xlfn.UNICODE(AB436),_xlfn.UNICODE(AB436)+_xlfn.UNICODE("b"))</f>
        <v>69</v>
      </c>
      <c r="AK436" s="319">
        <f t="shared" ref="AK436:AK444" ca="1" si="852">IF(LEN(AC436)=1,_xlfn.UNICODE(AC436),_xlfn.UNICODE(AC436)+_xlfn.UNICODE("b"))</f>
        <v>70</v>
      </c>
      <c r="AL436" s="294" t="str">
        <f>_xlfn.CONCAT(V436," maj")</f>
        <v>Gb maj</v>
      </c>
      <c r="AM436" s="294" t="str">
        <f ca="1">_xlfn.CONCAT(W436," min")</f>
        <v>Ab min</v>
      </c>
      <c r="AN436" s="294" t="str">
        <f ca="1">_xlfn.CONCAT(X436," dim")</f>
        <v>Bb dim</v>
      </c>
      <c r="AO436" s="294" t="str">
        <f ca="1">_xlfn.CONCAT(Y436," alt")</f>
        <v>B alt</v>
      </c>
      <c r="AP436" s="301" t="str">
        <f>_xlfn.CONCAT("*",V436," sus7")</f>
        <v>*Gb sus7</v>
      </c>
      <c r="AQ436" s="301" t="str">
        <f ca="1">_xlfn.CONCAT("*",AC436," min7")</f>
        <v>*F min7</v>
      </c>
      <c r="AR436" s="301" t="str">
        <f>_xlfn.CONCAT("*",V436,"7")</f>
        <v>*Gb7</v>
      </c>
      <c r="AS436" s="294" t="str">
        <f ca="1">_xlfn.CONCAT(AC436," dim")</f>
        <v>F dim</v>
      </c>
      <c r="AT436" s="294" t="str">
        <f t="shared" ref="AT436:AT442" ca="1" si="853">IF(AT$9=$AD436,1,IF(AT$9=$AE436,1,IF(AT$9=$AF436,1,IF(AT$9=$AG436,1,IF(AT$9=$AH436,1,IF(AT$9=$AI436,1,IF(AT$9=$AJ436,1,IF(AT$9=$AK436,1,""))))))))</f>
        <v/>
      </c>
      <c r="AU436" s="294" t="str">
        <f t="shared" ref="AU436:BE442" ca="1" si="854">IF(AU$9=$AD436,1,IF(AU$9=$AE436,1,IF(AU$9=$AF436,1,IF(AU$9=$AG436,1,IF(AU$9=$AH436,1,IF(AU$9=$AI436,1,IF(AU$9=$AJ436,1,IF(AU$9=$AK436,1,""))))))))</f>
        <v/>
      </c>
      <c r="AV436" s="294" t="str">
        <f t="shared" ca="1" si="854"/>
        <v/>
      </c>
      <c r="AW436" s="294">
        <f t="shared" ca="1" si="854"/>
        <v>1</v>
      </c>
      <c r="AX436" s="294" t="str">
        <f t="shared" ca="1" si="854"/>
        <v/>
      </c>
      <c r="AY436" s="294">
        <f t="shared" ca="1" si="854"/>
        <v>1</v>
      </c>
      <c r="AZ436" s="294" t="str">
        <f t="shared" ca="1" si="854"/>
        <v/>
      </c>
      <c r="BA436" s="294" t="str">
        <f t="shared" ca="1" si="854"/>
        <v/>
      </c>
      <c r="BB436" s="294" t="str">
        <f t="shared" ca="1" si="854"/>
        <v/>
      </c>
      <c r="BC436" s="294" t="str">
        <f t="shared" ca="1" si="854"/>
        <v/>
      </c>
      <c r="BD436" s="294" t="str">
        <f t="shared" ca="1" si="854"/>
        <v/>
      </c>
      <c r="BE436" s="294" t="str">
        <f t="shared" ca="1" si="854"/>
        <v/>
      </c>
      <c r="BF436" s="289">
        <f ca="1">COUNT(AT436:BE436)</f>
        <v>2</v>
      </c>
      <c r="BG436" s="302">
        <f ca="1">BF436/E436*100</f>
        <v>25</v>
      </c>
      <c r="BH436" s="289" t="str">
        <f ca="1">IF(AND(BG436&lt;=100,BG436&gt;90),1,IF(AND(BG436&lt;=90,BG436&gt;80),2,IF(AND(BG436&lt;=80,BG436&gt;70),3,IF(AND(BG436&lt;=70,BG436&gt;60),4,IF(AND(BG436&lt;=60,BG436&gt;50),5,IF(AND(BG436&lt;=50,BG436&gt;40),6,IF(AND(BG436&lt;=40,BG436&gt;30),7,"")))))))</f>
        <v/>
      </c>
      <c r="BI436" s="289" t="str">
        <f ca="1">IF($BH436=1,1,"")</f>
        <v/>
      </c>
      <c r="BJ436" s="289" t="str">
        <f ca="1">IF($BH436=2,1,"")</f>
        <v/>
      </c>
      <c r="BK436" s="289" t="str">
        <f ca="1">IF($BH436=3,1,"")</f>
        <v/>
      </c>
      <c r="BL436" s="289" t="str">
        <f ca="1">IF($BH436=4,1,"")</f>
        <v/>
      </c>
      <c r="BM436" s="289" t="str">
        <f ca="1">IF($BH436=5,1,"")</f>
        <v/>
      </c>
      <c r="BN436" s="289" t="str">
        <f ca="1">IF($BH436=6,1,"")</f>
        <v/>
      </c>
      <c r="BO436" s="289" t="str">
        <f ca="1">IF($BH436=7,1,"")</f>
        <v/>
      </c>
      <c r="BP436" s="275"/>
      <c r="BQ436" s="83" t="e">
        <f t="shared" ca="1" si="822"/>
        <v>#N/A</v>
      </c>
      <c r="BR436" s="82" t="e">
        <f t="shared" ca="1" si="823"/>
        <v>#N/A</v>
      </c>
      <c r="BS436" s="83" t="e">
        <f t="shared" ca="1" si="824"/>
        <v>#N/A</v>
      </c>
      <c r="BT436" s="52" t="e">
        <f t="shared" ca="1" si="782"/>
        <v>#N/A</v>
      </c>
      <c r="BV436" s="52" t="e">
        <f t="shared" ca="1" si="783"/>
        <v>#N/A</v>
      </c>
      <c r="BW436" s="84" t="e">
        <f ca="1">VLOOKUP($BK$6,INDIRECT($BT436):$BP$861,2,FALSE)</f>
        <v>#N/A</v>
      </c>
      <c r="BX436" s="79" t="e">
        <f t="shared" ca="1" si="761"/>
        <v>#N/A</v>
      </c>
      <c r="BY436" s="78" t="e">
        <f t="shared" ca="1" si="762"/>
        <v>#N/A</v>
      </c>
      <c r="BZ436" s="78" t="e">
        <f t="shared" ca="1" si="763"/>
        <v>#N/A</v>
      </c>
      <c r="CA436" s="78" t="e">
        <f t="shared" ca="1" si="764"/>
        <v>#N/A</v>
      </c>
      <c r="CB436" s="78" t="e">
        <f t="shared" ca="1" si="765"/>
        <v>#N/A</v>
      </c>
      <c r="CC436" s="78" t="e">
        <f t="shared" ca="1" si="766"/>
        <v>#N/A</v>
      </c>
      <c r="CD436" s="78" t="e">
        <f t="shared" ca="1" si="767"/>
        <v>#N/A</v>
      </c>
      <c r="CE436" s="78" t="e">
        <f t="shared" ca="1" si="768"/>
        <v>#N/A</v>
      </c>
      <c r="CF436" s="78" t="e">
        <f t="shared" ca="1" si="769"/>
        <v>#N/A</v>
      </c>
      <c r="CG436" s="78" t="e">
        <f t="shared" ca="1" si="770"/>
        <v>#N/A</v>
      </c>
      <c r="CH436" s="79" t="e">
        <f t="shared" ca="1" si="771"/>
        <v>#N/A</v>
      </c>
      <c r="CI436" s="79" t="e">
        <f t="shared" ca="1" si="772"/>
        <v>#N/A</v>
      </c>
      <c r="CJ436" s="79" t="e">
        <f t="shared" ca="1" si="773"/>
        <v>#N/A</v>
      </c>
      <c r="CK436" s="79" t="e">
        <f t="shared" ca="1" si="774"/>
        <v>#N/A</v>
      </c>
      <c r="CL436" s="79" t="e">
        <f t="shared" ca="1" si="775"/>
        <v>#N/A</v>
      </c>
      <c r="CM436" s="79" t="e">
        <f t="shared" ca="1" si="776"/>
        <v>#N/A</v>
      </c>
      <c r="CN436" s="79" t="e">
        <f t="shared" ca="1" si="777"/>
        <v>#N/A</v>
      </c>
      <c r="CO436" s="79" t="e">
        <f t="shared" ca="1" si="778"/>
        <v>#N/A</v>
      </c>
      <c r="CP436" s="80" t="e">
        <f t="shared" ca="1" si="779"/>
        <v>#N/A</v>
      </c>
      <c r="CQ436" s="78" t="e">
        <f t="shared" ca="1" si="780"/>
        <v>#N/A</v>
      </c>
      <c r="DA436" s="81" t="e">
        <f t="shared" ca="1" si="812"/>
        <v>#N/A</v>
      </c>
      <c r="DB436" s="82" t="e">
        <f t="shared" ca="1" si="813"/>
        <v>#N/A</v>
      </c>
      <c r="DC436" s="83" t="e">
        <f t="shared" ca="1" si="814"/>
        <v>#N/A</v>
      </c>
      <c r="DD436" s="52" t="e">
        <f t="shared" ca="1" si="810"/>
        <v>#N/A</v>
      </c>
      <c r="DF436" s="52" t="e">
        <f t="shared" ca="1" si="811"/>
        <v>#N/A</v>
      </c>
      <c r="DG436" s="84" t="e">
        <f ca="1">VLOOKUP($BK$6,INDIRECT($BT473):$BP$861,2,FALSE)</f>
        <v>#N/A</v>
      </c>
      <c r="DH436" s="79" t="e">
        <f t="shared" ca="1" si="789"/>
        <v>#N/A</v>
      </c>
      <c r="DI436" s="78" t="e">
        <f t="shared" ca="1" si="790"/>
        <v>#N/A</v>
      </c>
      <c r="DJ436" s="78" t="e">
        <f t="shared" ca="1" si="791"/>
        <v>#N/A</v>
      </c>
      <c r="DK436" s="78" t="e">
        <f t="shared" ca="1" si="792"/>
        <v>#N/A</v>
      </c>
      <c r="DL436" s="78" t="e">
        <f t="shared" ca="1" si="793"/>
        <v>#N/A</v>
      </c>
      <c r="DM436" s="78" t="e">
        <f t="shared" ca="1" si="794"/>
        <v>#N/A</v>
      </c>
      <c r="DN436" s="78" t="e">
        <f t="shared" ca="1" si="795"/>
        <v>#N/A</v>
      </c>
      <c r="DO436" s="78" t="e">
        <f t="shared" ca="1" si="796"/>
        <v>#N/A</v>
      </c>
      <c r="DP436" s="78" t="e">
        <f t="shared" ca="1" si="797"/>
        <v>#N/A</v>
      </c>
      <c r="DQ436" s="78" t="e">
        <f t="shared" ca="1" si="798"/>
        <v>#N/A</v>
      </c>
      <c r="DR436" s="79" t="e">
        <f t="shared" ca="1" si="799"/>
        <v>#N/A</v>
      </c>
      <c r="DS436" s="79" t="e">
        <f t="shared" ca="1" si="800"/>
        <v>#N/A</v>
      </c>
      <c r="DT436" s="79" t="e">
        <f t="shared" ca="1" si="801"/>
        <v>#N/A</v>
      </c>
      <c r="DU436" s="79" t="e">
        <f t="shared" ca="1" si="802"/>
        <v>#N/A</v>
      </c>
      <c r="DV436" s="79" t="e">
        <f t="shared" ca="1" si="803"/>
        <v>#N/A</v>
      </c>
      <c r="DW436" s="79" t="e">
        <f t="shared" ca="1" si="804"/>
        <v>#N/A</v>
      </c>
      <c r="DX436" s="79" t="e">
        <f t="shared" ca="1" si="805"/>
        <v>#N/A</v>
      </c>
      <c r="DY436" s="79" t="e">
        <f t="shared" ca="1" si="806"/>
        <v>#N/A</v>
      </c>
      <c r="DZ436" s="80" t="e">
        <f t="shared" ca="1" si="807"/>
        <v>#N/A</v>
      </c>
      <c r="EA436" s="78" t="e">
        <f t="shared" ca="1" si="808"/>
        <v>#N/A</v>
      </c>
    </row>
    <row r="437" spans="1:131" ht="16.2" thickBot="1" x14ac:dyDescent="0.35">
      <c r="A437" s="289" t="str">
        <f t="shared" ca="1" si="785"/>
        <v/>
      </c>
      <c r="B437" s="318">
        <f t="shared" si="788"/>
        <v>429</v>
      </c>
      <c r="C437" s="319" t="s">
        <v>8</v>
      </c>
      <c r="D437" s="318" t="s">
        <v>75</v>
      </c>
      <c r="E437" s="318">
        <v>8</v>
      </c>
      <c r="F437" s="320">
        <v>2</v>
      </c>
      <c r="G437" s="320">
        <v>1</v>
      </c>
      <c r="H437" s="320">
        <v>1</v>
      </c>
      <c r="I437" s="320">
        <v>1</v>
      </c>
      <c r="J437" s="320">
        <v>2</v>
      </c>
      <c r="K437" s="320">
        <v>2</v>
      </c>
      <c r="L437" s="320">
        <v>1</v>
      </c>
      <c r="M437" s="320">
        <v>2</v>
      </c>
      <c r="N437" s="320">
        <f>SUM($F437:G437)</f>
        <v>3</v>
      </c>
      <c r="O437" s="320">
        <f>SUM($F437:H437)</f>
        <v>4</v>
      </c>
      <c r="P437" s="320">
        <f>SUM($F437:I437)</f>
        <v>5</v>
      </c>
      <c r="Q437" s="320">
        <f>SUM($F437:J437)</f>
        <v>7</v>
      </c>
      <c r="R437" s="320">
        <f>SUM($F437:K437)</f>
        <v>9</v>
      </c>
      <c r="S437" s="320">
        <f>SUM($F437:L437)</f>
        <v>10</v>
      </c>
      <c r="T437" s="320">
        <f>SUM($F437:M437)</f>
        <v>12</v>
      </c>
      <c r="U437" s="319"/>
      <c r="V437" s="318" t="str">
        <f t="shared" ref="V437:V500" si="855">$J$6</f>
        <v>Gb</v>
      </c>
      <c r="W437" s="318" t="str">
        <f t="shared" ref="W437:W500" ca="1" si="856">OFFSET($J$6,0,$F437,1,1)</f>
        <v>Ab</v>
      </c>
      <c r="X437" s="318" t="str">
        <f t="shared" ref="X437:X444" ca="1" si="857">OFFSET($J$6,0,N437,1,1)</f>
        <v>A</v>
      </c>
      <c r="Y437" s="318" t="str">
        <f t="shared" ref="Y437:Y444" ca="1" si="858">OFFSET($J$6,0,O437,1,1)</f>
        <v>Bb</v>
      </c>
      <c r="Z437" s="318" t="str">
        <f t="shared" ref="Z437:Z444" ca="1" si="859">OFFSET($J$6,0,P437,1,1)</f>
        <v>B</v>
      </c>
      <c r="AA437" s="318" t="str">
        <f t="shared" ref="AA437:AA444" ca="1" si="860">OFFSET($J$6,0,Q437,1,1)</f>
        <v>Db</v>
      </c>
      <c r="AB437" s="318" t="str">
        <f t="shared" ref="AB437:AB444" ca="1" si="861">OFFSET($J$6,0,R437,1,1)</f>
        <v>Eb</v>
      </c>
      <c r="AC437" s="318" t="str">
        <f t="shared" ref="AC437:AC444" ca="1" si="862">OFFSET($J$6,0,S437,1,1)</f>
        <v>E</v>
      </c>
      <c r="AD437" s="319">
        <f t="shared" ref="AD437:AD500" si="863">IF(LEN(V437)=1,_xlfn.UNICODE(V437),_xlfn.UNICODE(V437)+_xlfn.UNICODE("b"))</f>
        <v>169</v>
      </c>
      <c r="AE437" s="319">
        <f t="shared" ca="1" si="786"/>
        <v>163</v>
      </c>
      <c r="AF437" s="319">
        <f t="shared" ca="1" si="787"/>
        <v>65</v>
      </c>
      <c r="AG437" s="319">
        <f t="shared" ca="1" si="848"/>
        <v>164</v>
      </c>
      <c r="AH437" s="319">
        <f t="shared" ca="1" si="849"/>
        <v>66</v>
      </c>
      <c r="AI437" s="319">
        <f t="shared" ca="1" si="850"/>
        <v>166</v>
      </c>
      <c r="AJ437" s="319">
        <f t="shared" ca="1" si="851"/>
        <v>167</v>
      </c>
      <c r="AK437" s="319">
        <f t="shared" ca="1" si="852"/>
        <v>69</v>
      </c>
      <c r="AL437" s="294" t="str">
        <f>_xlfn.CONCAT(V437," dim")</f>
        <v>Gb dim</v>
      </c>
      <c r="AM437" s="301" t="str">
        <f ca="1">_xlfn.CONCAT("*",Y437," min7")</f>
        <v>*Bb min7</v>
      </c>
      <c r="AN437" s="301" t="str">
        <f ca="1">_xlfn.CONCAT("*",Z437,"7")</f>
        <v>*B7</v>
      </c>
      <c r="AO437" s="294" t="str">
        <f ca="1">_xlfn.CONCAT(Y437," dim")</f>
        <v>Bb dim</v>
      </c>
      <c r="AP437" s="294" t="str">
        <f ca="1">_xlfn.CONCAT(Z437," maj")</f>
        <v>B maj</v>
      </c>
      <c r="AQ437" s="294" t="str">
        <f ca="1">_xlfn.CONCAT(AA437," min")</f>
        <v>Db min</v>
      </c>
      <c r="AR437" s="294" t="str">
        <f ca="1">_xlfn.CONCAT(AB437," dim")</f>
        <v>Eb dim</v>
      </c>
      <c r="AS437" s="294" t="str">
        <f ca="1">_xlfn.CONCAT(AC437," alt b")</f>
        <v>E alt b</v>
      </c>
      <c r="AT437" s="294" t="str">
        <f t="shared" ca="1" si="853"/>
        <v/>
      </c>
      <c r="AU437" s="294" t="str">
        <f t="shared" ca="1" si="854"/>
        <v/>
      </c>
      <c r="AV437" s="294" t="str">
        <f t="shared" ca="1" si="854"/>
        <v/>
      </c>
      <c r="AW437" s="294">
        <f t="shared" ca="1" si="854"/>
        <v>1</v>
      </c>
      <c r="AX437" s="294" t="str">
        <f t="shared" ca="1" si="854"/>
        <v/>
      </c>
      <c r="AY437" s="294" t="str">
        <f t="shared" ca="1" si="854"/>
        <v/>
      </c>
      <c r="AZ437" s="294" t="str">
        <f t="shared" ca="1" si="854"/>
        <v/>
      </c>
      <c r="BA437" s="294" t="str">
        <f t="shared" ca="1" si="854"/>
        <v/>
      </c>
      <c r="BB437" s="294" t="str">
        <f t="shared" ca="1" si="854"/>
        <v/>
      </c>
      <c r="BC437" s="294" t="str">
        <f t="shared" ca="1" si="854"/>
        <v/>
      </c>
      <c r="BD437" s="294" t="str">
        <f t="shared" ca="1" si="854"/>
        <v/>
      </c>
      <c r="BE437" s="294" t="str">
        <f t="shared" ca="1" si="854"/>
        <v/>
      </c>
      <c r="BF437" s="289">
        <f t="shared" ref="BF437:BF500" ca="1" si="864">COUNT(AT437:BE437)</f>
        <v>1</v>
      </c>
      <c r="BG437" s="302">
        <f t="shared" ref="BG437:BG500" ca="1" si="865">BF437/E437*100</f>
        <v>12.5</v>
      </c>
      <c r="BH437" s="289" t="str">
        <f t="shared" ref="BH437:BH500" ca="1" si="866">IF(AND(BG437&lt;=100,BG437&gt;90),1,IF(AND(BG437&lt;=90,BG437&gt;80),2,IF(AND(BG437&lt;=80,BG437&gt;70),3,IF(AND(BG437&lt;=70,BG437&gt;60),4,IF(AND(BG437&lt;=60,BG437&gt;50),5,IF(AND(BG437&lt;=50,BG437&gt;40),6,IF(AND(BG437&lt;=40,BG437&gt;30),7,"")))))))</f>
        <v/>
      </c>
      <c r="BI437" s="289" t="str">
        <f t="shared" ref="BI437:BI500" ca="1" si="867">IF($BH437=1,1,"")</f>
        <v/>
      </c>
      <c r="BJ437" s="289" t="str">
        <f t="shared" ref="BJ437:BJ500" ca="1" si="868">IF($BH437=2,1,"")</f>
        <v/>
      </c>
      <c r="BK437" s="289" t="str">
        <f t="shared" ref="BK437:BK500" ca="1" si="869">IF($BH437=3,1,"")</f>
        <v/>
      </c>
      <c r="BL437" s="289" t="str">
        <f t="shared" ref="BL437:BL500" ca="1" si="870">IF($BH437=4,1,"")</f>
        <v/>
      </c>
      <c r="BM437" s="289" t="str">
        <f t="shared" ref="BM437:BM500" ca="1" si="871">IF($BH437=5,1,"")</f>
        <v/>
      </c>
      <c r="BN437" s="289" t="str">
        <f t="shared" ref="BN437:BN500" ca="1" si="872">IF($BH437=6,1,"")</f>
        <v/>
      </c>
      <c r="BO437" s="289" t="str">
        <f t="shared" ref="BO437:BO500" ca="1" si="873">IF($BH437=7,1,"")</f>
        <v/>
      </c>
      <c r="BP437" s="275"/>
      <c r="BQ437" s="83" t="e">
        <f t="shared" ca="1" si="822"/>
        <v>#N/A</v>
      </c>
      <c r="BR437" s="82" t="e">
        <f t="shared" ca="1" si="823"/>
        <v>#N/A</v>
      </c>
      <c r="BS437" s="83" t="e">
        <f t="shared" ca="1" si="824"/>
        <v>#N/A</v>
      </c>
      <c r="BT437" s="52" t="e">
        <f t="shared" ca="1" si="782"/>
        <v>#N/A</v>
      </c>
      <c r="BV437" s="52" t="e">
        <f t="shared" ca="1" si="783"/>
        <v>#N/A</v>
      </c>
      <c r="BW437" s="84" t="e">
        <f ca="1">VLOOKUP($BK$6,INDIRECT($BT437):$BP$861,2,FALSE)</f>
        <v>#N/A</v>
      </c>
      <c r="BX437" s="79" t="e">
        <f t="shared" ca="1" si="761"/>
        <v>#N/A</v>
      </c>
      <c r="BY437" s="78" t="e">
        <f t="shared" ca="1" si="762"/>
        <v>#N/A</v>
      </c>
      <c r="BZ437" s="78" t="e">
        <f t="shared" ca="1" si="763"/>
        <v>#N/A</v>
      </c>
      <c r="CA437" s="78" t="e">
        <f t="shared" ca="1" si="764"/>
        <v>#N/A</v>
      </c>
      <c r="CB437" s="78" t="e">
        <f t="shared" ca="1" si="765"/>
        <v>#N/A</v>
      </c>
      <c r="CC437" s="78" t="e">
        <f t="shared" ca="1" si="766"/>
        <v>#N/A</v>
      </c>
      <c r="CD437" s="78" t="e">
        <f t="shared" ca="1" si="767"/>
        <v>#N/A</v>
      </c>
      <c r="CE437" s="78" t="e">
        <f t="shared" ca="1" si="768"/>
        <v>#N/A</v>
      </c>
      <c r="CF437" s="78" t="e">
        <f t="shared" ca="1" si="769"/>
        <v>#N/A</v>
      </c>
      <c r="CG437" s="78" t="e">
        <f t="shared" ca="1" si="770"/>
        <v>#N/A</v>
      </c>
      <c r="CH437" s="79" t="e">
        <f t="shared" ca="1" si="771"/>
        <v>#N/A</v>
      </c>
      <c r="CI437" s="79" t="e">
        <f t="shared" ca="1" si="772"/>
        <v>#N/A</v>
      </c>
      <c r="CJ437" s="79" t="e">
        <f t="shared" ca="1" si="773"/>
        <v>#N/A</v>
      </c>
      <c r="CK437" s="79" t="e">
        <f t="shared" ca="1" si="774"/>
        <v>#N/A</v>
      </c>
      <c r="CL437" s="79" t="e">
        <f t="shared" ca="1" si="775"/>
        <v>#N/A</v>
      </c>
      <c r="CM437" s="79" t="e">
        <f t="shared" ca="1" si="776"/>
        <v>#N/A</v>
      </c>
      <c r="CN437" s="79" t="e">
        <f t="shared" ca="1" si="777"/>
        <v>#N/A</v>
      </c>
      <c r="CO437" s="79" t="e">
        <f t="shared" ca="1" si="778"/>
        <v>#N/A</v>
      </c>
      <c r="CP437" s="80" t="e">
        <f t="shared" ca="1" si="779"/>
        <v>#N/A</v>
      </c>
      <c r="CQ437" s="78" t="e">
        <f t="shared" ca="1" si="780"/>
        <v>#N/A</v>
      </c>
      <c r="DA437" s="81" t="e">
        <f t="shared" ca="1" si="812"/>
        <v>#N/A</v>
      </c>
      <c r="DB437" s="82" t="e">
        <f t="shared" ca="1" si="813"/>
        <v>#N/A</v>
      </c>
      <c r="DC437" s="83" t="e">
        <f t="shared" ca="1" si="814"/>
        <v>#N/A</v>
      </c>
      <c r="DD437" s="52" t="e">
        <f t="shared" ca="1" si="810"/>
        <v>#N/A</v>
      </c>
      <c r="DF437" s="52" t="e">
        <f t="shared" ca="1" si="811"/>
        <v>#N/A</v>
      </c>
      <c r="DG437" s="84" t="e">
        <f ca="1">VLOOKUP($BK$6,INDIRECT($BT474):$BP$861,2,FALSE)</f>
        <v>#N/A</v>
      </c>
      <c r="DH437" s="79" t="e">
        <f t="shared" ca="1" si="789"/>
        <v>#N/A</v>
      </c>
      <c r="DI437" s="78" t="e">
        <f t="shared" ca="1" si="790"/>
        <v>#N/A</v>
      </c>
      <c r="DJ437" s="78" t="e">
        <f t="shared" ca="1" si="791"/>
        <v>#N/A</v>
      </c>
      <c r="DK437" s="78" t="e">
        <f t="shared" ca="1" si="792"/>
        <v>#N/A</v>
      </c>
      <c r="DL437" s="78" t="e">
        <f t="shared" ca="1" si="793"/>
        <v>#N/A</v>
      </c>
      <c r="DM437" s="78" t="e">
        <f t="shared" ca="1" si="794"/>
        <v>#N/A</v>
      </c>
      <c r="DN437" s="78" t="e">
        <f t="shared" ca="1" si="795"/>
        <v>#N/A</v>
      </c>
      <c r="DO437" s="78" t="e">
        <f t="shared" ca="1" si="796"/>
        <v>#N/A</v>
      </c>
      <c r="DP437" s="78" t="e">
        <f t="shared" ca="1" si="797"/>
        <v>#N/A</v>
      </c>
      <c r="DQ437" s="78" t="e">
        <f t="shared" ca="1" si="798"/>
        <v>#N/A</v>
      </c>
      <c r="DR437" s="79" t="e">
        <f t="shared" ca="1" si="799"/>
        <v>#N/A</v>
      </c>
      <c r="DS437" s="79" t="e">
        <f t="shared" ca="1" si="800"/>
        <v>#N/A</v>
      </c>
      <c r="DT437" s="79" t="e">
        <f t="shared" ca="1" si="801"/>
        <v>#N/A</v>
      </c>
      <c r="DU437" s="79" t="e">
        <f t="shared" ca="1" si="802"/>
        <v>#N/A</v>
      </c>
      <c r="DV437" s="79" t="e">
        <f t="shared" ca="1" si="803"/>
        <v>#N/A</v>
      </c>
      <c r="DW437" s="79" t="e">
        <f t="shared" ca="1" si="804"/>
        <v>#N/A</v>
      </c>
      <c r="DX437" s="79" t="e">
        <f t="shared" ca="1" si="805"/>
        <v>#N/A</v>
      </c>
      <c r="DY437" s="79" t="e">
        <f t="shared" ca="1" si="806"/>
        <v>#N/A</v>
      </c>
      <c r="DZ437" s="80" t="e">
        <f t="shared" ca="1" si="807"/>
        <v>#N/A</v>
      </c>
      <c r="EA437" s="78" t="e">
        <f t="shared" ca="1" si="808"/>
        <v>#N/A</v>
      </c>
    </row>
    <row r="438" spans="1:131" ht="16.2" thickBot="1" x14ac:dyDescent="0.35">
      <c r="A438" s="289" t="str">
        <f t="shared" ca="1" si="785"/>
        <v/>
      </c>
      <c r="B438" s="318">
        <f t="shared" si="788"/>
        <v>430</v>
      </c>
      <c r="C438" s="319" t="s">
        <v>9</v>
      </c>
      <c r="D438" s="318" t="s">
        <v>75</v>
      </c>
      <c r="E438" s="318">
        <v>8</v>
      </c>
      <c r="F438" s="320">
        <v>2</v>
      </c>
      <c r="G438" s="320">
        <v>2</v>
      </c>
      <c r="H438" s="320">
        <v>1</v>
      </c>
      <c r="I438" s="320">
        <v>2</v>
      </c>
      <c r="J438" s="320">
        <v>1</v>
      </c>
      <c r="K438" s="320">
        <v>1</v>
      </c>
      <c r="L438" s="320">
        <v>2</v>
      </c>
      <c r="M438" s="320">
        <v>1</v>
      </c>
      <c r="N438" s="320">
        <f>SUM($F438:G438)</f>
        <v>4</v>
      </c>
      <c r="O438" s="320">
        <f>SUM($F438:H438)</f>
        <v>5</v>
      </c>
      <c r="P438" s="320">
        <f>SUM($F438:I438)</f>
        <v>7</v>
      </c>
      <c r="Q438" s="320">
        <f>SUM($F438:J438)</f>
        <v>8</v>
      </c>
      <c r="R438" s="320">
        <f>SUM($F438:K438)</f>
        <v>9</v>
      </c>
      <c r="S438" s="320">
        <f>SUM($F438:L438)</f>
        <v>11</v>
      </c>
      <c r="T438" s="320">
        <f>SUM($F438:M438)</f>
        <v>12</v>
      </c>
      <c r="U438" s="319"/>
      <c r="V438" s="318" t="str">
        <f t="shared" si="855"/>
        <v>Gb</v>
      </c>
      <c r="W438" s="318" t="str">
        <f t="shared" ca="1" si="856"/>
        <v>Ab</v>
      </c>
      <c r="X438" s="318" t="str">
        <f t="shared" ca="1" si="857"/>
        <v>Bb</v>
      </c>
      <c r="Y438" s="318" t="str">
        <f t="shared" ca="1" si="858"/>
        <v>B</v>
      </c>
      <c r="Z438" s="318" t="str">
        <f t="shared" ca="1" si="859"/>
        <v>Db</v>
      </c>
      <c r="AA438" s="318" t="str">
        <f t="shared" ca="1" si="860"/>
        <v>D</v>
      </c>
      <c r="AB438" s="318" t="str">
        <f t="shared" ca="1" si="861"/>
        <v>Eb</v>
      </c>
      <c r="AC438" s="318" t="str">
        <f t="shared" ca="1" si="862"/>
        <v>F</v>
      </c>
      <c r="AD438" s="319">
        <f t="shared" si="863"/>
        <v>169</v>
      </c>
      <c r="AE438" s="319">
        <f t="shared" ca="1" si="786"/>
        <v>163</v>
      </c>
      <c r="AF438" s="319">
        <f t="shared" ca="1" si="787"/>
        <v>164</v>
      </c>
      <c r="AG438" s="319">
        <f t="shared" ca="1" si="848"/>
        <v>66</v>
      </c>
      <c r="AH438" s="319">
        <f t="shared" ca="1" si="849"/>
        <v>166</v>
      </c>
      <c r="AI438" s="319">
        <f t="shared" ca="1" si="850"/>
        <v>68</v>
      </c>
      <c r="AJ438" s="319">
        <f t="shared" ca="1" si="851"/>
        <v>167</v>
      </c>
      <c r="AK438" s="319">
        <f t="shared" ca="1" si="852"/>
        <v>70</v>
      </c>
      <c r="AL438" s="294" t="str">
        <f>_xlfn.CONCAT(V438," maj")</f>
        <v>Gb maj</v>
      </c>
      <c r="AM438" s="294" t="str">
        <f t="shared" ref="AM438:AM443" ca="1" si="874">_xlfn.CONCAT(W438," dim")</f>
        <v>Ab dim</v>
      </c>
      <c r="AN438" s="294" t="str">
        <f ca="1">_xlfn.CONCAT(X438," min4")</f>
        <v>Bb min4</v>
      </c>
      <c r="AO438" s="294" t="str">
        <f ca="1">_xlfn.CONCAT(Y438," dim")</f>
        <v>B dim</v>
      </c>
      <c r="AP438" s="301" t="str">
        <f ca="1">_xlfn.CONCAT(Z438, " sus2/4 - or - *",AB438," min7")</f>
        <v>Db sus2/4 - or - *Eb min7</v>
      </c>
      <c r="AQ438" s="294" t="str">
        <f ca="1">_xlfn.CONCAT(AA438," dim")</f>
        <v>D dim</v>
      </c>
      <c r="AR438" s="294" t="str">
        <f ca="1">_xlfn.CONCAT(AB438," min")</f>
        <v>Eb min</v>
      </c>
      <c r="AS438" s="294" t="str">
        <f t="shared" ref="AS438:AS444" ca="1" si="875">_xlfn.CONCAT(AC438," dim")</f>
        <v>F dim</v>
      </c>
      <c r="AT438" s="294" t="str">
        <f t="shared" ca="1" si="853"/>
        <v/>
      </c>
      <c r="AU438" s="294" t="str">
        <f t="shared" ca="1" si="854"/>
        <v/>
      </c>
      <c r="AV438" s="294" t="str">
        <f t="shared" ca="1" si="854"/>
        <v/>
      </c>
      <c r="AW438" s="294">
        <f t="shared" ca="1" si="854"/>
        <v>1</v>
      </c>
      <c r="AX438" s="294" t="str">
        <f t="shared" ca="1" si="854"/>
        <v/>
      </c>
      <c r="AY438" s="294">
        <f t="shared" ca="1" si="854"/>
        <v>1</v>
      </c>
      <c r="AZ438" s="294" t="str">
        <f t="shared" ca="1" si="854"/>
        <v/>
      </c>
      <c r="BA438" s="294" t="str">
        <f t="shared" ca="1" si="854"/>
        <v/>
      </c>
      <c r="BB438" s="294" t="str">
        <f t="shared" ca="1" si="854"/>
        <v/>
      </c>
      <c r="BC438" s="294" t="str">
        <f t="shared" ca="1" si="854"/>
        <v/>
      </c>
      <c r="BD438" s="294" t="str">
        <f t="shared" ca="1" si="854"/>
        <v/>
      </c>
      <c r="BE438" s="294" t="str">
        <f t="shared" ca="1" si="854"/>
        <v/>
      </c>
      <c r="BF438" s="289">
        <f t="shared" ca="1" si="864"/>
        <v>2</v>
      </c>
      <c r="BG438" s="302">
        <f t="shared" ca="1" si="865"/>
        <v>25</v>
      </c>
      <c r="BH438" s="289" t="str">
        <f t="shared" ca="1" si="866"/>
        <v/>
      </c>
      <c r="BI438" s="289" t="str">
        <f t="shared" ca="1" si="867"/>
        <v/>
      </c>
      <c r="BJ438" s="289" t="str">
        <f t="shared" ca="1" si="868"/>
        <v/>
      </c>
      <c r="BK438" s="289" t="str">
        <f t="shared" ca="1" si="869"/>
        <v/>
      </c>
      <c r="BL438" s="289" t="str">
        <f t="shared" ca="1" si="870"/>
        <v/>
      </c>
      <c r="BM438" s="289" t="str">
        <f t="shared" ca="1" si="871"/>
        <v/>
      </c>
      <c r="BN438" s="289" t="str">
        <f t="shared" ca="1" si="872"/>
        <v/>
      </c>
      <c r="BO438" s="289" t="str">
        <f t="shared" ca="1" si="873"/>
        <v/>
      </c>
      <c r="BP438" s="275"/>
      <c r="BQ438" s="83" t="e">
        <f t="shared" ca="1" si="822"/>
        <v>#N/A</v>
      </c>
      <c r="BR438" s="82" t="e">
        <f t="shared" ca="1" si="823"/>
        <v>#N/A</v>
      </c>
      <c r="BS438" s="83" t="e">
        <f t="shared" ca="1" si="824"/>
        <v>#N/A</v>
      </c>
      <c r="BT438" s="52" t="e">
        <f t="shared" ca="1" si="782"/>
        <v>#N/A</v>
      </c>
      <c r="BV438" s="52" t="e">
        <f t="shared" ca="1" si="783"/>
        <v>#N/A</v>
      </c>
      <c r="BW438" s="84" t="e">
        <f ca="1">VLOOKUP($BK$6,INDIRECT($BT438):$BP$861,2,FALSE)</f>
        <v>#N/A</v>
      </c>
      <c r="BX438" s="79" t="e">
        <f t="shared" ca="1" si="761"/>
        <v>#N/A</v>
      </c>
      <c r="BY438" s="78" t="e">
        <f t="shared" ca="1" si="762"/>
        <v>#N/A</v>
      </c>
      <c r="BZ438" s="78" t="e">
        <f t="shared" ca="1" si="763"/>
        <v>#N/A</v>
      </c>
      <c r="CA438" s="78" t="e">
        <f t="shared" ca="1" si="764"/>
        <v>#N/A</v>
      </c>
      <c r="CB438" s="78" t="e">
        <f t="shared" ca="1" si="765"/>
        <v>#N/A</v>
      </c>
      <c r="CC438" s="78" t="e">
        <f t="shared" ca="1" si="766"/>
        <v>#N/A</v>
      </c>
      <c r="CD438" s="78" t="e">
        <f t="shared" ca="1" si="767"/>
        <v>#N/A</v>
      </c>
      <c r="CE438" s="78" t="e">
        <f t="shared" ca="1" si="768"/>
        <v>#N/A</v>
      </c>
      <c r="CF438" s="78" t="e">
        <f t="shared" ca="1" si="769"/>
        <v>#N/A</v>
      </c>
      <c r="CG438" s="78" t="e">
        <f t="shared" ca="1" si="770"/>
        <v>#N/A</v>
      </c>
      <c r="CH438" s="79" t="e">
        <f t="shared" ca="1" si="771"/>
        <v>#N/A</v>
      </c>
      <c r="CI438" s="79" t="e">
        <f t="shared" ca="1" si="772"/>
        <v>#N/A</v>
      </c>
      <c r="CJ438" s="79" t="e">
        <f t="shared" ca="1" si="773"/>
        <v>#N/A</v>
      </c>
      <c r="CK438" s="79" t="e">
        <f t="shared" ca="1" si="774"/>
        <v>#N/A</v>
      </c>
      <c r="CL438" s="79" t="e">
        <f t="shared" ca="1" si="775"/>
        <v>#N/A</v>
      </c>
      <c r="CM438" s="79" t="e">
        <f t="shared" ca="1" si="776"/>
        <v>#N/A</v>
      </c>
      <c r="CN438" s="79" t="e">
        <f t="shared" ca="1" si="777"/>
        <v>#N/A</v>
      </c>
      <c r="CO438" s="79" t="e">
        <f t="shared" ca="1" si="778"/>
        <v>#N/A</v>
      </c>
      <c r="CP438" s="80" t="e">
        <f t="shared" ca="1" si="779"/>
        <v>#N/A</v>
      </c>
      <c r="CQ438" s="78" t="e">
        <f t="shared" ca="1" si="780"/>
        <v>#N/A</v>
      </c>
      <c r="DA438" s="81" t="e">
        <f t="shared" ca="1" si="812"/>
        <v>#N/A</v>
      </c>
      <c r="DB438" s="82" t="e">
        <f t="shared" ca="1" si="813"/>
        <v>#N/A</v>
      </c>
      <c r="DC438" s="83" t="e">
        <f t="shared" ca="1" si="814"/>
        <v>#N/A</v>
      </c>
      <c r="DD438" s="52" t="e">
        <f t="shared" ca="1" si="810"/>
        <v>#N/A</v>
      </c>
      <c r="DF438" s="52" t="e">
        <f t="shared" ca="1" si="811"/>
        <v>#N/A</v>
      </c>
      <c r="DG438" s="84" t="e">
        <f ca="1">VLOOKUP($BK$6,INDIRECT($BT475):$BP$861,2,FALSE)</f>
        <v>#N/A</v>
      </c>
      <c r="DH438" s="79" t="e">
        <f t="shared" ca="1" si="789"/>
        <v>#N/A</v>
      </c>
      <c r="DI438" s="78" t="e">
        <f t="shared" ca="1" si="790"/>
        <v>#N/A</v>
      </c>
      <c r="DJ438" s="78" t="e">
        <f t="shared" ca="1" si="791"/>
        <v>#N/A</v>
      </c>
      <c r="DK438" s="78" t="e">
        <f t="shared" ca="1" si="792"/>
        <v>#N/A</v>
      </c>
      <c r="DL438" s="78" t="e">
        <f t="shared" ca="1" si="793"/>
        <v>#N/A</v>
      </c>
      <c r="DM438" s="78" t="e">
        <f t="shared" ca="1" si="794"/>
        <v>#N/A</v>
      </c>
      <c r="DN438" s="78" t="e">
        <f t="shared" ca="1" si="795"/>
        <v>#N/A</v>
      </c>
      <c r="DO438" s="78" t="e">
        <f t="shared" ca="1" si="796"/>
        <v>#N/A</v>
      </c>
      <c r="DP438" s="78" t="e">
        <f t="shared" ca="1" si="797"/>
        <v>#N/A</v>
      </c>
      <c r="DQ438" s="78" t="e">
        <f t="shared" ca="1" si="798"/>
        <v>#N/A</v>
      </c>
      <c r="DR438" s="79" t="e">
        <f t="shared" ca="1" si="799"/>
        <v>#N/A</v>
      </c>
      <c r="DS438" s="79" t="e">
        <f t="shared" ca="1" si="800"/>
        <v>#N/A</v>
      </c>
      <c r="DT438" s="79" t="e">
        <f t="shared" ca="1" si="801"/>
        <v>#N/A</v>
      </c>
      <c r="DU438" s="79" t="e">
        <f t="shared" ca="1" si="802"/>
        <v>#N/A</v>
      </c>
      <c r="DV438" s="79" t="e">
        <f t="shared" ca="1" si="803"/>
        <v>#N/A</v>
      </c>
      <c r="DW438" s="79" t="e">
        <f t="shared" ca="1" si="804"/>
        <v>#N/A</v>
      </c>
      <c r="DX438" s="79" t="e">
        <f t="shared" ca="1" si="805"/>
        <v>#N/A</v>
      </c>
      <c r="DY438" s="79" t="e">
        <f t="shared" ca="1" si="806"/>
        <v>#N/A</v>
      </c>
      <c r="DZ438" s="80" t="e">
        <f t="shared" ca="1" si="807"/>
        <v>#N/A</v>
      </c>
      <c r="EA438" s="78" t="e">
        <f t="shared" ca="1" si="808"/>
        <v>#N/A</v>
      </c>
    </row>
    <row r="439" spans="1:131" ht="16.2" thickBot="1" x14ac:dyDescent="0.35">
      <c r="A439" s="289" t="str">
        <f t="shared" ca="1" si="785"/>
        <v/>
      </c>
      <c r="B439" s="318">
        <f t="shared" si="788"/>
        <v>431</v>
      </c>
      <c r="C439" s="319" t="s">
        <v>10</v>
      </c>
      <c r="D439" s="318" t="s">
        <v>75</v>
      </c>
      <c r="E439" s="318">
        <v>8</v>
      </c>
      <c r="F439" s="320">
        <v>2</v>
      </c>
      <c r="G439" s="320">
        <v>1</v>
      </c>
      <c r="H439" s="320">
        <v>2</v>
      </c>
      <c r="I439" s="320">
        <v>2</v>
      </c>
      <c r="J439" s="320">
        <v>1</v>
      </c>
      <c r="K439" s="320">
        <v>1</v>
      </c>
      <c r="L439" s="320">
        <v>2</v>
      </c>
      <c r="M439" s="320">
        <v>1</v>
      </c>
      <c r="N439" s="320">
        <f>SUM($F439:G439)</f>
        <v>3</v>
      </c>
      <c r="O439" s="320">
        <f>SUM($F439:H439)</f>
        <v>5</v>
      </c>
      <c r="P439" s="320">
        <f>SUM($F439:I439)</f>
        <v>7</v>
      </c>
      <c r="Q439" s="320">
        <f>SUM($F439:J439)</f>
        <v>8</v>
      </c>
      <c r="R439" s="320">
        <f>SUM($F439:K439)</f>
        <v>9</v>
      </c>
      <c r="S439" s="320">
        <f>SUM($F439:L439)</f>
        <v>11</v>
      </c>
      <c r="T439" s="320">
        <f>SUM($F439:M439)</f>
        <v>12</v>
      </c>
      <c r="U439" s="319"/>
      <c r="V439" s="318" t="str">
        <f t="shared" si="855"/>
        <v>Gb</v>
      </c>
      <c r="W439" s="318" t="str">
        <f t="shared" ca="1" si="856"/>
        <v>Ab</v>
      </c>
      <c r="X439" s="318" t="str">
        <f t="shared" ca="1" si="857"/>
        <v>A</v>
      </c>
      <c r="Y439" s="318" t="str">
        <f t="shared" ca="1" si="858"/>
        <v>B</v>
      </c>
      <c r="Z439" s="318" t="str">
        <f t="shared" ca="1" si="859"/>
        <v>Db</v>
      </c>
      <c r="AA439" s="318" t="str">
        <f t="shared" ca="1" si="860"/>
        <v>D</v>
      </c>
      <c r="AB439" s="318" t="str">
        <f t="shared" ca="1" si="861"/>
        <v>Eb</v>
      </c>
      <c r="AC439" s="318" t="str">
        <f t="shared" ca="1" si="862"/>
        <v>F</v>
      </c>
      <c r="AD439" s="319">
        <f t="shared" si="863"/>
        <v>169</v>
      </c>
      <c r="AE439" s="319">
        <f t="shared" ca="1" si="786"/>
        <v>163</v>
      </c>
      <c r="AF439" s="319">
        <f t="shared" ca="1" si="787"/>
        <v>65</v>
      </c>
      <c r="AG439" s="319">
        <f t="shared" ca="1" si="848"/>
        <v>66</v>
      </c>
      <c r="AH439" s="319">
        <f t="shared" ca="1" si="849"/>
        <v>166</v>
      </c>
      <c r="AI439" s="319">
        <f t="shared" ca="1" si="850"/>
        <v>68</v>
      </c>
      <c r="AJ439" s="319">
        <f t="shared" ca="1" si="851"/>
        <v>167</v>
      </c>
      <c r="AK439" s="319">
        <f t="shared" ca="1" si="852"/>
        <v>70</v>
      </c>
      <c r="AL439" s="294" t="str">
        <f>_xlfn.CONCAT(V439," min")</f>
        <v>Gb min</v>
      </c>
      <c r="AM439" s="294" t="str">
        <f t="shared" ca="1" si="874"/>
        <v>Ab dim</v>
      </c>
      <c r="AN439" s="294" t="str">
        <f ca="1">_xlfn.CONCAT(X439," alt b")</f>
        <v>A alt b</v>
      </c>
      <c r="AO439" s="294" t="str">
        <f ca="1">_xlfn.CONCAT(Y439," dim")</f>
        <v>B dim</v>
      </c>
      <c r="AP439" s="301" t="str">
        <f ca="1">_xlfn.CONCAT(Z439, " sus2/4 - or - *",AB439," min7")</f>
        <v>Db sus2/4 - or - *Eb min7</v>
      </c>
      <c r="AQ439" s="294" t="str">
        <f ca="1">_xlfn.CONCAT(AA439," dim")</f>
        <v>D dim</v>
      </c>
      <c r="AR439" s="294" t="str">
        <f ca="1">_xlfn.CONCAT(AB439," dim")</f>
        <v>Eb dim</v>
      </c>
      <c r="AS439" s="294" t="str">
        <f t="shared" ca="1" si="875"/>
        <v>F dim</v>
      </c>
      <c r="AT439" s="294" t="str">
        <f t="shared" ca="1" si="853"/>
        <v/>
      </c>
      <c r="AU439" s="294" t="str">
        <f t="shared" ca="1" si="854"/>
        <v/>
      </c>
      <c r="AV439" s="294" t="str">
        <f t="shared" ca="1" si="854"/>
        <v/>
      </c>
      <c r="AW439" s="294">
        <f t="shared" ca="1" si="854"/>
        <v>1</v>
      </c>
      <c r="AX439" s="294" t="str">
        <f t="shared" ca="1" si="854"/>
        <v/>
      </c>
      <c r="AY439" s="294">
        <f t="shared" ca="1" si="854"/>
        <v>1</v>
      </c>
      <c r="AZ439" s="294" t="str">
        <f t="shared" ca="1" si="854"/>
        <v/>
      </c>
      <c r="BA439" s="294" t="str">
        <f t="shared" ca="1" si="854"/>
        <v/>
      </c>
      <c r="BB439" s="294" t="str">
        <f t="shared" ca="1" si="854"/>
        <v/>
      </c>
      <c r="BC439" s="294" t="str">
        <f t="shared" ca="1" si="854"/>
        <v/>
      </c>
      <c r="BD439" s="294" t="str">
        <f t="shared" ca="1" si="854"/>
        <v/>
      </c>
      <c r="BE439" s="294" t="str">
        <f t="shared" ca="1" si="854"/>
        <v/>
      </c>
      <c r="BF439" s="289">
        <f t="shared" ca="1" si="864"/>
        <v>2</v>
      </c>
      <c r="BG439" s="302">
        <f t="shared" ca="1" si="865"/>
        <v>25</v>
      </c>
      <c r="BH439" s="289" t="str">
        <f t="shared" ca="1" si="866"/>
        <v/>
      </c>
      <c r="BI439" s="289" t="str">
        <f t="shared" ca="1" si="867"/>
        <v/>
      </c>
      <c r="BJ439" s="289" t="str">
        <f t="shared" ca="1" si="868"/>
        <v/>
      </c>
      <c r="BK439" s="289" t="str">
        <f t="shared" ca="1" si="869"/>
        <v/>
      </c>
      <c r="BL439" s="289" t="str">
        <f t="shared" ca="1" si="870"/>
        <v/>
      </c>
      <c r="BM439" s="289" t="str">
        <f t="shared" ca="1" si="871"/>
        <v/>
      </c>
      <c r="BN439" s="289" t="str">
        <f t="shared" ca="1" si="872"/>
        <v/>
      </c>
      <c r="BO439" s="289" t="str">
        <f t="shared" ca="1" si="873"/>
        <v/>
      </c>
      <c r="BP439" s="275"/>
      <c r="BQ439" s="83" t="e">
        <f t="shared" ca="1" si="822"/>
        <v>#N/A</v>
      </c>
      <c r="BR439" s="82" t="e">
        <f t="shared" ca="1" si="823"/>
        <v>#N/A</v>
      </c>
      <c r="BS439" s="83" t="e">
        <f t="shared" ca="1" si="824"/>
        <v>#N/A</v>
      </c>
      <c r="BT439" s="52" t="e">
        <f t="shared" ca="1" si="782"/>
        <v>#N/A</v>
      </c>
      <c r="BV439" s="52" t="e">
        <f t="shared" ca="1" si="783"/>
        <v>#N/A</v>
      </c>
      <c r="BW439" s="84" t="e">
        <f ca="1">VLOOKUP($BK$6,INDIRECT($BT439):$BP$861,2,FALSE)</f>
        <v>#N/A</v>
      </c>
      <c r="BX439" s="79" t="e">
        <f t="shared" ca="1" si="761"/>
        <v>#N/A</v>
      </c>
      <c r="BY439" s="78" t="e">
        <f t="shared" ca="1" si="762"/>
        <v>#N/A</v>
      </c>
      <c r="BZ439" s="78" t="e">
        <f t="shared" ca="1" si="763"/>
        <v>#N/A</v>
      </c>
      <c r="CA439" s="78" t="e">
        <f t="shared" ca="1" si="764"/>
        <v>#N/A</v>
      </c>
      <c r="CB439" s="78" t="e">
        <f t="shared" ca="1" si="765"/>
        <v>#N/A</v>
      </c>
      <c r="CC439" s="78" t="e">
        <f t="shared" ca="1" si="766"/>
        <v>#N/A</v>
      </c>
      <c r="CD439" s="78" t="e">
        <f t="shared" ca="1" si="767"/>
        <v>#N/A</v>
      </c>
      <c r="CE439" s="78" t="e">
        <f t="shared" ca="1" si="768"/>
        <v>#N/A</v>
      </c>
      <c r="CF439" s="78" t="e">
        <f t="shared" ca="1" si="769"/>
        <v>#N/A</v>
      </c>
      <c r="CG439" s="78" t="e">
        <f t="shared" ca="1" si="770"/>
        <v>#N/A</v>
      </c>
      <c r="CH439" s="79" t="e">
        <f t="shared" ca="1" si="771"/>
        <v>#N/A</v>
      </c>
      <c r="CI439" s="79" t="e">
        <f t="shared" ca="1" si="772"/>
        <v>#N/A</v>
      </c>
      <c r="CJ439" s="79" t="e">
        <f t="shared" ca="1" si="773"/>
        <v>#N/A</v>
      </c>
      <c r="CK439" s="79" t="e">
        <f t="shared" ca="1" si="774"/>
        <v>#N/A</v>
      </c>
      <c r="CL439" s="79" t="e">
        <f t="shared" ca="1" si="775"/>
        <v>#N/A</v>
      </c>
      <c r="CM439" s="79" t="e">
        <f t="shared" ca="1" si="776"/>
        <v>#N/A</v>
      </c>
      <c r="CN439" s="79" t="e">
        <f t="shared" ca="1" si="777"/>
        <v>#N/A</v>
      </c>
      <c r="CO439" s="79" t="e">
        <f t="shared" ca="1" si="778"/>
        <v>#N/A</v>
      </c>
      <c r="CP439" s="80" t="e">
        <f t="shared" ca="1" si="779"/>
        <v>#N/A</v>
      </c>
      <c r="CQ439" s="78" t="e">
        <f t="shared" ca="1" si="780"/>
        <v>#N/A</v>
      </c>
      <c r="DA439" s="81" t="e">
        <f t="shared" ca="1" si="812"/>
        <v>#N/A</v>
      </c>
      <c r="DB439" s="82" t="e">
        <f t="shared" ca="1" si="813"/>
        <v>#N/A</v>
      </c>
      <c r="DC439" s="83" t="e">
        <f t="shared" ca="1" si="814"/>
        <v>#N/A</v>
      </c>
      <c r="DD439" s="52" t="e">
        <f t="shared" ca="1" si="810"/>
        <v>#N/A</v>
      </c>
      <c r="DF439" s="52" t="e">
        <f t="shared" ca="1" si="811"/>
        <v>#N/A</v>
      </c>
      <c r="DG439" s="84" t="e">
        <f ca="1">VLOOKUP($BK$6,INDIRECT($BT476):$BP$861,2,FALSE)</f>
        <v>#N/A</v>
      </c>
      <c r="DH439" s="79" t="e">
        <f t="shared" ca="1" si="789"/>
        <v>#N/A</v>
      </c>
      <c r="DI439" s="78" t="e">
        <f t="shared" ca="1" si="790"/>
        <v>#N/A</v>
      </c>
      <c r="DJ439" s="78" t="e">
        <f t="shared" ca="1" si="791"/>
        <v>#N/A</v>
      </c>
      <c r="DK439" s="78" t="e">
        <f t="shared" ca="1" si="792"/>
        <v>#N/A</v>
      </c>
      <c r="DL439" s="78" t="e">
        <f t="shared" ca="1" si="793"/>
        <v>#N/A</v>
      </c>
      <c r="DM439" s="78" t="e">
        <f t="shared" ca="1" si="794"/>
        <v>#N/A</v>
      </c>
      <c r="DN439" s="78" t="e">
        <f t="shared" ca="1" si="795"/>
        <v>#N/A</v>
      </c>
      <c r="DO439" s="78" t="e">
        <f t="shared" ca="1" si="796"/>
        <v>#N/A</v>
      </c>
      <c r="DP439" s="78" t="e">
        <f t="shared" ca="1" si="797"/>
        <v>#N/A</v>
      </c>
      <c r="DQ439" s="78" t="e">
        <f t="shared" ca="1" si="798"/>
        <v>#N/A</v>
      </c>
      <c r="DR439" s="79" t="e">
        <f t="shared" ca="1" si="799"/>
        <v>#N/A</v>
      </c>
      <c r="DS439" s="79" t="e">
        <f t="shared" ca="1" si="800"/>
        <v>#N/A</v>
      </c>
      <c r="DT439" s="79" t="e">
        <f t="shared" ca="1" si="801"/>
        <v>#N/A</v>
      </c>
      <c r="DU439" s="79" t="e">
        <f t="shared" ca="1" si="802"/>
        <v>#N/A</v>
      </c>
      <c r="DV439" s="79" t="e">
        <f t="shared" ca="1" si="803"/>
        <v>#N/A</v>
      </c>
      <c r="DW439" s="79" t="e">
        <f t="shared" ca="1" si="804"/>
        <v>#N/A</v>
      </c>
      <c r="DX439" s="79" t="e">
        <f t="shared" ca="1" si="805"/>
        <v>#N/A</v>
      </c>
      <c r="DY439" s="79" t="e">
        <f t="shared" ca="1" si="806"/>
        <v>#N/A</v>
      </c>
      <c r="DZ439" s="80" t="e">
        <f t="shared" ca="1" si="807"/>
        <v>#N/A</v>
      </c>
      <c r="EA439" s="78" t="e">
        <f t="shared" ca="1" si="808"/>
        <v>#N/A</v>
      </c>
    </row>
    <row r="440" spans="1:131" ht="16.2" thickBot="1" x14ac:dyDescent="0.35">
      <c r="A440" s="289" t="str">
        <f t="shared" ca="1" si="785"/>
        <v/>
      </c>
      <c r="B440" s="318">
        <f t="shared" si="788"/>
        <v>432</v>
      </c>
      <c r="C440" s="319" t="s">
        <v>11</v>
      </c>
      <c r="D440" s="318" t="s">
        <v>75</v>
      </c>
      <c r="E440" s="318">
        <v>8</v>
      </c>
      <c r="F440" s="320">
        <v>2</v>
      </c>
      <c r="G440" s="320">
        <v>1</v>
      </c>
      <c r="H440" s="320">
        <v>2</v>
      </c>
      <c r="I440" s="320">
        <v>2</v>
      </c>
      <c r="J440" s="320">
        <v>1</v>
      </c>
      <c r="K440" s="320">
        <v>2</v>
      </c>
      <c r="L440" s="320">
        <v>1</v>
      </c>
      <c r="M440" s="320">
        <v>1</v>
      </c>
      <c r="N440" s="320">
        <f>SUM($F440:G440)</f>
        <v>3</v>
      </c>
      <c r="O440" s="320">
        <f>SUM($F440:H440)</f>
        <v>5</v>
      </c>
      <c r="P440" s="320">
        <f>SUM($F440:I440)</f>
        <v>7</v>
      </c>
      <c r="Q440" s="320">
        <f>SUM($F440:J440)</f>
        <v>8</v>
      </c>
      <c r="R440" s="320">
        <f>SUM($F440:K440)</f>
        <v>10</v>
      </c>
      <c r="S440" s="320">
        <f>SUM($F440:L440)</f>
        <v>11</v>
      </c>
      <c r="T440" s="320">
        <f>SUM($F440:M440)</f>
        <v>12</v>
      </c>
      <c r="U440" s="319"/>
      <c r="V440" s="318" t="str">
        <f t="shared" si="855"/>
        <v>Gb</v>
      </c>
      <c r="W440" s="318" t="str">
        <f t="shared" ca="1" si="856"/>
        <v>Ab</v>
      </c>
      <c r="X440" s="318" t="str">
        <f t="shared" ca="1" si="857"/>
        <v>A</v>
      </c>
      <c r="Y440" s="318" t="str">
        <f t="shared" ca="1" si="858"/>
        <v>B</v>
      </c>
      <c r="Z440" s="318" t="str">
        <f t="shared" ca="1" si="859"/>
        <v>Db</v>
      </c>
      <c r="AA440" s="318" t="str">
        <f t="shared" ca="1" si="860"/>
        <v>D</v>
      </c>
      <c r="AB440" s="318" t="str">
        <f t="shared" ca="1" si="861"/>
        <v>E</v>
      </c>
      <c r="AC440" s="318" t="str">
        <f t="shared" ca="1" si="862"/>
        <v>F</v>
      </c>
      <c r="AD440" s="319">
        <f t="shared" si="863"/>
        <v>169</v>
      </c>
      <c r="AE440" s="319">
        <f t="shared" ca="1" si="786"/>
        <v>163</v>
      </c>
      <c r="AF440" s="319">
        <f t="shared" ca="1" si="787"/>
        <v>65</v>
      </c>
      <c r="AG440" s="319">
        <f t="shared" ca="1" si="848"/>
        <v>66</v>
      </c>
      <c r="AH440" s="319">
        <f t="shared" ca="1" si="849"/>
        <v>166</v>
      </c>
      <c r="AI440" s="319">
        <f t="shared" ca="1" si="850"/>
        <v>68</v>
      </c>
      <c r="AJ440" s="319">
        <f t="shared" ca="1" si="851"/>
        <v>69</v>
      </c>
      <c r="AK440" s="319">
        <f t="shared" ca="1" si="852"/>
        <v>70</v>
      </c>
      <c r="AL440" s="294" t="str">
        <f>_xlfn.CONCAT(V440," min")</f>
        <v>Gb min</v>
      </c>
      <c r="AM440" s="294" t="str">
        <f t="shared" ca="1" si="874"/>
        <v>Ab dim</v>
      </c>
      <c r="AN440" s="294" t="str">
        <f ca="1">_xlfn.CONCAT(X440," maj")</f>
        <v>A maj</v>
      </c>
      <c r="AO440" s="294" t="str">
        <f ca="1">_xlfn.CONCAT(Y440," dim")</f>
        <v>B dim</v>
      </c>
      <c r="AP440" s="294" t="str">
        <f ca="1">_xlfn.CONCAT(Z440," min4")</f>
        <v>Db min4</v>
      </c>
      <c r="AQ440" s="294" t="str">
        <f ca="1">_xlfn.CONCAT(AA440," dim")</f>
        <v>D dim</v>
      </c>
      <c r="AR440" s="301" t="str">
        <f ca="1">_xlfn.CONCAT(AB440," sus2/4 - or - *",V440," min7")</f>
        <v>E sus2/4 - or - *Gb min7</v>
      </c>
      <c r="AS440" s="294" t="str">
        <f t="shared" ca="1" si="875"/>
        <v>F dim</v>
      </c>
      <c r="AT440" s="294" t="str">
        <f t="shared" ca="1" si="853"/>
        <v/>
      </c>
      <c r="AU440" s="294" t="str">
        <f t="shared" ca="1" si="854"/>
        <v/>
      </c>
      <c r="AV440" s="294" t="str">
        <f t="shared" ca="1" si="854"/>
        <v/>
      </c>
      <c r="AW440" s="294" t="str">
        <f t="shared" ca="1" si="854"/>
        <v/>
      </c>
      <c r="AX440" s="294" t="str">
        <f t="shared" ca="1" si="854"/>
        <v/>
      </c>
      <c r="AY440" s="294">
        <f t="shared" ca="1" si="854"/>
        <v>1</v>
      </c>
      <c r="AZ440" s="294" t="str">
        <f t="shared" ca="1" si="854"/>
        <v/>
      </c>
      <c r="BA440" s="294" t="str">
        <f t="shared" ca="1" si="854"/>
        <v/>
      </c>
      <c r="BB440" s="294" t="str">
        <f t="shared" ca="1" si="854"/>
        <v/>
      </c>
      <c r="BC440" s="294" t="str">
        <f t="shared" ca="1" si="854"/>
        <v/>
      </c>
      <c r="BD440" s="294" t="str">
        <f t="shared" ca="1" si="854"/>
        <v/>
      </c>
      <c r="BE440" s="294" t="str">
        <f t="shared" ca="1" si="854"/>
        <v/>
      </c>
      <c r="BF440" s="289">
        <f t="shared" ca="1" si="864"/>
        <v>1</v>
      </c>
      <c r="BG440" s="302">
        <f t="shared" ca="1" si="865"/>
        <v>12.5</v>
      </c>
      <c r="BH440" s="289" t="str">
        <f t="shared" ca="1" si="866"/>
        <v/>
      </c>
      <c r="BI440" s="289" t="str">
        <f t="shared" ca="1" si="867"/>
        <v/>
      </c>
      <c r="BJ440" s="289" t="str">
        <f t="shared" ca="1" si="868"/>
        <v/>
      </c>
      <c r="BK440" s="289" t="str">
        <f t="shared" ca="1" si="869"/>
        <v/>
      </c>
      <c r="BL440" s="289" t="str">
        <f t="shared" ca="1" si="870"/>
        <v/>
      </c>
      <c r="BM440" s="289" t="str">
        <f t="shared" ca="1" si="871"/>
        <v/>
      </c>
      <c r="BN440" s="289" t="str">
        <f t="shared" ca="1" si="872"/>
        <v/>
      </c>
      <c r="BO440" s="289" t="str">
        <f t="shared" ca="1" si="873"/>
        <v/>
      </c>
      <c r="BP440" s="275"/>
      <c r="BQ440" s="83" t="e">
        <f t="shared" ca="1" si="822"/>
        <v>#N/A</v>
      </c>
      <c r="BR440" s="82" t="e">
        <f t="shared" ca="1" si="823"/>
        <v>#N/A</v>
      </c>
      <c r="BS440" s="83" t="e">
        <f t="shared" ca="1" si="824"/>
        <v>#N/A</v>
      </c>
      <c r="BT440" s="52" t="e">
        <f t="shared" ca="1" si="782"/>
        <v>#N/A</v>
      </c>
      <c r="BV440" s="52" t="e">
        <f t="shared" ca="1" si="783"/>
        <v>#N/A</v>
      </c>
      <c r="BW440" s="84" t="e">
        <f ca="1">VLOOKUP($BK$6,INDIRECT($BT440):$BP$861,2,FALSE)</f>
        <v>#N/A</v>
      </c>
      <c r="BX440" s="79" t="e">
        <f t="shared" ca="1" si="761"/>
        <v>#N/A</v>
      </c>
      <c r="BY440" s="78" t="e">
        <f t="shared" ca="1" si="762"/>
        <v>#N/A</v>
      </c>
      <c r="BZ440" s="78" t="e">
        <f t="shared" ca="1" si="763"/>
        <v>#N/A</v>
      </c>
      <c r="CA440" s="78" t="e">
        <f t="shared" ca="1" si="764"/>
        <v>#N/A</v>
      </c>
      <c r="CB440" s="78" t="e">
        <f t="shared" ca="1" si="765"/>
        <v>#N/A</v>
      </c>
      <c r="CC440" s="78" t="e">
        <f t="shared" ca="1" si="766"/>
        <v>#N/A</v>
      </c>
      <c r="CD440" s="78" t="e">
        <f t="shared" ca="1" si="767"/>
        <v>#N/A</v>
      </c>
      <c r="CE440" s="78" t="e">
        <f t="shared" ca="1" si="768"/>
        <v>#N/A</v>
      </c>
      <c r="CF440" s="78" t="e">
        <f t="shared" ca="1" si="769"/>
        <v>#N/A</v>
      </c>
      <c r="CG440" s="78" t="e">
        <f t="shared" ca="1" si="770"/>
        <v>#N/A</v>
      </c>
      <c r="CH440" s="79" t="e">
        <f t="shared" ca="1" si="771"/>
        <v>#N/A</v>
      </c>
      <c r="CI440" s="79" t="e">
        <f t="shared" ca="1" si="772"/>
        <v>#N/A</v>
      </c>
      <c r="CJ440" s="79" t="e">
        <f t="shared" ca="1" si="773"/>
        <v>#N/A</v>
      </c>
      <c r="CK440" s="79" t="e">
        <f t="shared" ca="1" si="774"/>
        <v>#N/A</v>
      </c>
      <c r="CL440" s="79" t="e">
        <f t="shared" ca="1" si="775"/>
        <v>#N/A</v>
      </c>
      <c r="CM440" s="79" t="e">
        <f t="shared" ca="1" si="776"/>
        <v>#N/A</v>
      </c>
      <c r="CN440" s="79" t="e">
        <f t="shared" ca="1" si="777"/>
        <v>#N/A</v>
      </c>
      <c r="CO440" s="79" t="e">
        <f t="shared" ca="1" si="778"/>
        <v>#N/A</v>
      </c>
      <c r="CP440" s="80" t="e">
        <f t="shared" ca="1" si="779"/>
        <v>#N/A</v>
      </c>
      <c r="CQ440" s="78" t="e">
        <f t="shared" ca="1" si="780"/>
        <v>#N/A</v>
      </c>
      <c r="DA440" s="81" t="e">
        <f t="shared" ca="1" si="812"/>
        <v>#N/A</v>
      </c>
      <c r="DB440" s="82" t="e">
        <f t="shared" ca="1" si="813"/>
        <v>#N/A</v>
      </c>
      <c r="DC440" s="83" t="e">
        <f t="shared" ca="1" si="814"/>
        <v>#N/A</v>
      </c>
      <c r="DD440" s="52" t="e">
        <f t="shared" ca="1" si="810"/>
        <v>#N/A</v>
      </c>
      <c r="DF440" s="52" t="e">
        <f t="shared" ca="1" si="811"/>
        <v>#N/A</v>
      </c>
      <c r="DG440" s="84" t="e">
        <f ca="1">VLOOKUP($BK$6,INDIRECT($BT477):$BP$861,2,FALSE)</f>
        <v>#N/A</v>
      </c>
      <c r="DH440" s="79" t="e">
        <f t="shared" ca="1" si="789"/>
        <v>#N/A</v>
      </c>
      <c r="DI440" s="78" t="e">
        <f t="shared" ca="1" si="790"/>
        <v>#N/A</v>
      </c>
      <c r="DJ440" s="78" t="e">
        <f t="shared" ca="1" si="791"/>
        <v>#N/A</v>
      </c>
      <c r="DK440" s="78" t="e">
        <f t="shared" ca="1" si="792"/>
        <v>#N/A</v>
      </c>
      <c r="DL440" s="78" t="e">
        <f t="shared" ca="1" si="793"/>
        <v>#N/A</v>
      </c>
      <c r="DM440" s="78" t="e">
        <f t="shared" ca="1" si="794"/>
        <v>#N/A</v>
      </c>
      <c r="DN440" s="78" t="e">
        <f t="shared" ca="1" si="795"/>
        <v>#N/A</v>
      </c>
      <c r="DO440" s="78" t="e">
        <f t="shared" ca="1" si="796"/>
        <v>#N/A</v>
      </c>
      <c r="DP440" s="78" t="e">
        <f t="shared" ca="1" si="797"/>
        <v>#N/A</v>
      </c>
      <c r="DQ440" s="78" t="e">
        <f t="shared" ca="1" si="798"/>
        <v>#N/A</v>
      </c>
      <c r="DR440" s="79" t="e">
        <f t="shared" ca="1" si="799"/>
        <v>#N/A</v>
      </c>
      <c r="DS440" s="79" t="e">
        <f t="shared" ca="1" si="800"/>
        <v>#N/A</v>
      </c>
      <c r="DT440" s="79" t="e">
        <f t="shared" ca="1" si="801"/>
        <v>#N/A</v>
      </c>
      <c r="DU440" s="79" t="e">
        <f t="shared" ca="1" si="802"/>
        <v>#N/A</v>
      </c>
      <c r="DV440" s="79" t="e">
        <f t="shared" ca="1" si="803"/>
        <v>#N/A</v>
      </c>
      <c r="DW440" s="79" t="e">
        <f t="shared" ca="1" si="804"/>
        <v>#N/A</v>
      </c>
      <c r="DX440" s="79" t="e">
        <f t="shared" ca="1" si="805"/>
        <v>#N/A</v>
      </c>
      <c r="DY440" s="79" t="e">
        <f t="shared" ca="1" si="806"/>
        <v>#N/A</v>
      </c>
      <c r="DZ440" s="80" t="e">
        <f t="shared" ca="1" si="807"/>
        <v>#N/A</v>
      </c>
      <c r="EA440" s="78" t="e">
        <f t="shared" ca="1" si="808"/>
        <v>#N/A</v>
      </c>
    </row>
    <row r="441" spans="1:131" ht="16.2" thickBot="1" x14ac:dyDescent="0.35">
      <c r="A441" s="289" t="str">
        <f t="shared" ca="1" si="785"/>
        <v/>
      </c>
      <c r="B441" s="318">
        <f t="shared" si="788"/>
        <v>433</v>
      </c>
      <c r="C441" s="319" t="s">
        <v>12</v>
      </c>
      <c r="D441" s="318" t="s">
        <v>75</v>
      </c>
      <c r="E441" s="318">
        <v>8</v>
      </c>
      <c r="F441" s="320">
        <v>1</v>
      </c>
      <c r="G441" s="320">
        <v>2</v>
      </c>
      <c r="H441" s="320">
        <v>1</v>
      </c>
      <c r="I441" s="320">
        <v>1</v>
      </c>
      <c r="J441" s="320">
        <v>1</v>
      </c>
      <c r="K441" s="320">
        <v>2</v>
      </c>
      <c r="L441" s="320">
        <v>2</v>
      </c>
      <c r="M441" s="320">
        <v>2</v>
      </c>
      <c r="N441" s="320">
        <f>SUM($F441:G441)</f>
        <v>3</v>
      </c>
      <c r="O441" s="320">
        <f>SUM($F441:H441)</f>
        <v>4</v>
      </c>
      <c r="P441" s="320">
        <f>SUM($F441:I441)</f>
        <v>5</v>
      </c>
      <c r="Q441" s="320">
        <f>SUM($F441:J441)</f>
        <v>6</v>
      </c>
      <c r="R441" s="320">
        <f>SUM($F441:K441)</f>
        <v>8</v>
      </c>
      <c r="S441" s="320">
        <f>SUM($F441:L441)</f>
        <v>10</v>
      </c>
      <c r="T441" s="320">
        <f>SUM($F441:M441)</f>
        <v>12</v>
      </c>
      <c r="U441" s="319"/>
      <c r="V441" s="318" t="str">
        <f t="shared" si="855"/>
        <v>Gb</v>
      </c>
      <c r="W441" s="318" t="str">
        <f t="shared" ca="1" si="856"/>
        <v>G</v>
      </c>
      <c r="X441" s="318" t="str">
        <f t="shared" ca="1" si="857"/>
        <v>A</v>
      </c>
      <c r="Y441" s="318" t="str">
        <f t="shared" ca="1" si="858"/>
        <v>Bb</v>
      </c>
      <c r="Z441" s="318" t="str">
        <f t="shared" ca="1" si="859"/>
        <v>B</v>
      </c>
      <c r="AA441" s="318" t="str">
        <f t="shared" ca="1" si="860"/>
        <v>C</v>
      </c>
      <c r="AB441" s="318" t="str">
        <f t="shared" ca="1" si="861"/>
        <v>D</v>
      </c>
      <c r="AC441" s="318" t="str">
        <f t="shared" ca="1" si="862"/>
        <v>E</v>
      </c>
      <c r="AD441" s="319">
        <f t="shared" si="863"/>
        <v>169</v>
      </c>
      <c r="AE441" s="319">
        <f t="shared" ca="1" si="786"/>
        <v>71</v>
      </c>
      <c r="AF441" s="319">
        <f t="shared" ca="1" si="787"/>
        <v>65</v>
      </c>
      <c r="AG441" s="319">
        <f t="shared" ca="1" si="848"/>
        <v>164</v>
      </c>
      <c r="AH441" s="319">
        <f t="shared" ca="1" si="849"/>
        <v>66</v>
      </c>
      <c r="AI441" s="319">
        <f t="shared" ca="1" si="850"/>
        <v>67</v>
      </c>
      <c r="AJ441" s="319">
        <f t="shared" ca="1" si="851"/>
        <v>68</v>
      </c>
      <c r="AK441" s="319">
        <f t="shared" ca="1" si="852"/>
        <v>69</v>
      </c>
      <c r="AL441" s="294" t="str">
        <f>_xlfn.CONCAT(V441," min4")</f>
        <v>Gb min4</v>
      </c>
      <c r="AM441" s="294" t="str">
        <f t="shared" ca="1" si="874"/>
        <v>G dim</v>
      </c>
      <c r="AN441" s="301" t="str">
        <f ca="1">_xlfn.CONCAT(X440," sus2/4 - or - *",Z441," min7")</f>
        <v>A sus2/4 - or - *B min7</v>
      </c>
      <c r="AO441" s="301" t="str">
        <f ca="1">_xlfn.CONCAT("*",AA441," 7")</f>
        <v>*C 7</v>
      </c>
      <c r="AP441" s="294" t="str">
        <f ca="1">_xlfn.CONCAT(Z441," min")</f>
        <v>B min</v>
      </c>
      <c r="AQ441" s="294" t="str">
        <f ca="1">_xlfn.CONCAT(AA441," maj")</f>
        <v>C maj</v>
      </c>
      <c r="AR441" s="294" t="str">
        <f ca="1">_xlfn.CONCAT(AB441," maj")</f>
        <v>D maj</v>
      </c>
      <c r="AS441" s="294" t="str">
        <f t="shared" ca="1" si="875"/>
        <v>E dim</v>
      </c>
      <c r="AT441" s="294" t="str">
        <f t="shared" ca="1" si="853"/>
        <v/>
      </c>
      <c r="AU441" s="294" t="str">
        <f t="shared" ca="1" si="854"/>
        <v/>
      </c>
      <c r="AV441" s="294" t="str">
        <f t="shared" ca="1" si="854"/>
        <v/>
      </c>
      <c r="AW441" s="294" t="str">
        <f t="shared" ca="1" si="854"/>
        <v/>
      </c>
      <c r="AX441" s="294" t="str">
        <f t="shared" ca="1" si="854"/>
        <v/>
      </c>
      <c r="AY441" s="294" t="str">
        <f t="shared" ca="1" si="854"/>
        <v/>
      </c>
      <c r="AZ441" s="294" t="str">
        <f t="shared" ca="1" si="854"/>
        <v/>
      </c>
      <c r="BA441" s="294">
        <f t="shared" ca="1" si="854"/>
        <v>1</v>
      </c>
      <c r="BB441" s="294" t="str">
        <f t="shared" ca="1" si="854"/>
        <v/>
      </c>
      <c r="BC441" s="294" t="str">
        <f t="shared" ca="1" si="854"/>
        <v/>
      </c>
      <c r="BD441" s="294" t="str">
        <f t="shared" ca="1" si="854"/>
        <v/>
      </c>
      <c r="BE441" s="294" t="str">
        <f t="shared" ca="1" si="854"/>
        <v/>
      </c>
      <c r="BF441" s="289">
        <f t="shared" ca="1" si="864"/>
        <v>1</v>
      </c>
      <c r="BG441" s="302">
        <f t="shared" ca="1" si="865"/>
        <v>12.5</v>
      </c>
      <c r="BH441" s="289" t="str">
        <f t="shared" ca="1" si="866"/>
        <v/>
      </c>
      <c r="BI441" s="289" t="str">
        <f t="shared" ca="1" si="867"/>
        <v/>
      </c>
      <c r="BJ441" s="289" t="str">
        <f t="shared" ca="1" si="868"/>
        <v/>
      </c>
      <c r="BK441" s="289" t="str">
        <f t="shared" ca="1" si="869"/>
        <v/>
      </c>
      <c r="BL441" s="289" t="str">
        <f t="shared" ca="1" si="870"/>
        <v/>
      </c>
      <c r="BM441" s="289" t="str">
        <f t="shared" ca="1" si="871"/>
        <v/>
      </c>
      <c r="BN441" s="289" t="str">
        <f t="shared" ca="1" si="872"/>
        <v/>
      </c>
      <c r="BO441" s="289" t="str">
        <f t="shared" ca="1" si="873"/>
        <v/>
      </c>
      <c r="BP441" s="275"/>
      <c r="BQ441" s="83" t="e">
        <f t="shared" ca="1" si="822"/>
        <v>#N/A</v>
      </c>
      <c r="BR441" s="82" t="e">
        <f t="shared" ca="1" si="823"/>
        <v>#N/A</v>
      </c>
      <c r="BS441" s="83" t="e">
        <f t="shared" ca="1" si="824"/>
        <v>#N/A</v>
      </c>
      <c r="BT441" s="52" t="e">
        <f t="shared" ca="1" si="782"/>
        <v>#N/A</v>
      </c>
      <c r="BV441" s="52" t="e">
        <f t="shared" ca="1" si="783"/>
        <v>#N/A</v>
      </c>
      <c r="BW441" s="84" t="e">
        <f ca="1">VLOOKUP($BK$6,INDIRECT($BT441):$BP$861,2,FALSE)</f>
        <v>#N/A</v>
      </c>
      <c r="BX441" s="79" t="e">
        <f t="shared" ca="1" si="761"/>
        <v>#N/A</v>
      </c>
      <c r="BY441" s="78" t="e">
        <f t="shared" ca="1" si="762"/>
        <v>#N/A</v>
      </c>
      <c r="BZ441" s="78" t="e">
        <f t="shared" ca="1" si="763"/>
        <v>#N/A</v>
      </c>
      <c r="CA441" s="78" t="e">
        <f t="shared" ca="1" si="764"/>
        <v>#N/A</v>
      </c>
      <c r="CB441" s="78" t="e">
        <f t="shared" ca="1" si="765"/>
        <v>#N/A</v>
      </c>
      <c r="CC441" s="78" t="e">
        <f t="shared" ca="1" si="766"/>
        <v>#N/A</v>
      </c>
      <c r="CD441" s="78" t="e">
        <f t="shared" ca="1" si="767"/>
        <v>#N/A</v>
      </c>
      <c r="CE441" s="78" t="e">
        <f t="shared" ca="1" si="768"/>
        <v>#N/A</v>
      </c>
      <c r="CF441" s="78" t="e">
        <f t="shared" ca="1" si="769"/>
        <v>#N/A</v>
      </c>
      <c r="CG441" s="78" t="e">
        <f t="shared" ca="1" si="770"/>
        <v>#N/A</v>
      </c>
      <c r="CH441" s="79" t="e">
        <f t="shared" ca="1" si="771"/>
        <v>#N/A</v>
      </c>
      <c r="CI441" s="79" t="e">
        <f t="shared" ca="1" si="772"/>
        <v>#N/A</v>
      </c>
      <c r="CJ441" s="79" t="e">
        <f t="shared" ca="1" si="773"/>
        <v>#N/A</v>
      </c>
      <c r="CK441" s="79" t="e">
        <f t="shared" ca="1" si="774"/>
        <v>#N/A</v>
      </c>
      <c r="CL441" s="79" t="e">
        <f t="shared" ca="1" si="775"/>
        <v>#N/A</v>
      </c>
      <c r="CM441" s="79" t="e">
        <f t="shared" ca="1" si="776"/>
        <v>#N/A</v>
      </c>
      <c r="CN441" s="79" t="e">
        <f t="shared" ca="1" si="777"/>
        <v>#N/A</v>
      </c>
      <c r="CO441" s="79" t="e">
        <f t="shared" ca="1" si="778"/>
        <v>#N/A</v>
      </c>
      <c r="CP441" s="80" t="e">
        <f t="shared" ca="1" si="779"/>
        <v>#N/A</v>
      </c>
      <c r="CQ441" s="78" t="e">
        <f t="shared" ca="1" si="780"/>
        <v>#N/A</v>
      </c>
      <c r="DA441" s="81" t="e">
        <f t="shared" ca="1" si="812"/>
        <v>#N/A</v>
      </c>
      <c r="DB441" s="82" t="e">
        <f t="shared" ca="1" si="813"/>
        <v>#N/A</v>
      </c>
      <c r="DC441" s="83" t="e">
        <f t="shared" ca="1" si="814"/>
        <v>#N/A</v>
      </c>
      <c r="DD441" s="52" t="e">
        <f t="shared" ca="1" si="810"/>
        <v>#N/A</v>
      </c>
      <c r="DF441" s="52" t="e">
        <f t="shared" ca="1" si="811"/>
        <v>#N/A</v>
      </c>
      <c r="DG441" s="84" t="e">
        <f ca="1">VLOOKUP($BK$6,INDIRECT($BT478):$BP$861,2,FALSE)</f>
        <v>#N/A</v>
      </c>
      <c r="DH441" s="79" t="e">
        <f t="shared" ca="1" si="789"/>
        <v>#N/A</v>
      </c>
      <c r="DI441" s="78" t="e">
        <f t="shared" ca="1" si="790"/>
        <v>#N/A</v>
      </c>
      <c r="DJ441" s="78" t="e">
        <f t="shared" ca="1" si="791"/>
        <v>#N/A</v>
      </c>
      <c r="DK441" s="78" t="e">
        <f t="shared" ca="1" si="792"/>
        <v>#N/A</v>
      </c>
      <c r="DL441" s="78" t="e">
        <f t="shared" ca="1" si="793"/>
        <v>#N/A</v>
      </c>
      <c r="DM441" s="78" t="e">
        <f t="shared" ca="1" si="794"/>
        <v>#N/A</v>
      </c>
      <c r="DN441" s="78" t="e">
        <f t="shared" ca="1" si="795"/>
        <v>#N/A</v>
      </c>
      <c r="DO441" s="78" t="e">
        <f t="shared" ca="1" si="796"/>
        <v>#N/A</v>
      </c>
      <c r="DP441" s="78" t="e">
        <f t="shared" ca="1" si="797"/>
        <v>#N/A</v>
      </c>
      <c r="DQ441" s="78" t="e">
        <f t="shared" ca="1" si="798"/>
        <v>#N/A</v>
      </c>
      <c r="DR441" s="79" t="e">
        <f t="shared" ca="1" si="799"/>
        <v>#N/A</v>
      </c>
      <c r="DS441" s="79" t="e">
        <f t="shared" ca="1" si="800"/>
        <v>#N/A</v>
      </c>
      <c r="DT441" s="79" t="e">
        <f t="shared" ca="1" si="801"/>
        <v>#N/A</v>
      </c>
      <c r="DU441" s="79" t="e">
        <f t="shared" ca="1" si="802"/>
        <v>#N/A</v>
      </c>
      <c r="DV441" s="79" t="e">
        <f t="shared" ca="1" si="803"/>
        <v>#N/A</v>
      </c>
      <c r="DW441" s="79" t="e">
        <f t="shared" ca="1" si="804"/>
        <v>#N/A</v>
      </c>
      <c r="DX441" s="79" t="e">
        <f t="shared" ca="1" si="805"/>
        <v>#N/A</v>
      </c>
      <c r="DY441" s="79" t="e">
        <f t="shared" ca="1" si="806"/>
        <v>#N/A</v>
      </c>
      <c r="DZ441" s="80" t="e">
        <f t="shared" ca="1" si="807"/>
        <v>#N/A</v>
      </c>
      <c r="EA441" s="78" t="e">
        <f t="shared" ca="1" si="808"/>
        <v>#N/A</v>
      </c>
    </row>
    <row r="442" spans="1:131" ht="16.2" thickBot="1" x14ac:dyDescent="0.35">
      <c r="A442" s="289" t="str">
        <f t="shared" ca="1" si="785"/>
        <v/>
      </c>
      <c r="B442" s="318">
        <f t="shared" si="788"/>
        <v>434</v>
      </c>
      <c r="C442" s="319" t="s">
        <v>62</v>
      </c>
      <c r="D442" s="318" t="s">
        <v>75</v>
      </c>
      <c r="E442" s="318">
        <v>8</v>
      </c>
      <c r="F442" s="320">
        <v>1</v>
      </c>
      <c r="G442" s="320">
        <v>2</v>
      </c>
      <c r="H442" s="320">
        <v>1</v>
      </c>
      <c r="I442" s="320">
        <v>2</v>
      </c>
      <c r="J442" s="320">
        <v>1</v>
      </c>
      <c r="K442" s="320">
        <v>2</v>
      </c>
      <c r="L442" s="320">
        <v>1</v>
      </c>
      <c r="M442" s="320">
        <v>2</v>
      </c>
      <c r="N442" s="320">
        <f>SUM($F442:G442)</f>
        <v>3</v>
      </c>
      <c r="O442" s="320">
        <f>SUM($F442:H442)</f>
        <v>4</v>
      </c>
      <c r="P442" s="320">
        <f>SUM($F442:I442)</f>
        <v>6</v>
      </c>
      <c r="Q442" s="320">
        <f>SUM($F442:J442)</f>
        <v>7</v>
      </c>
      <c r="R442" s="320">
        <f>SUM($F442:K442)</f>
        <v>9</v>
      </c>
      <c r="S442" s="320">
        <f>SUM($F442:L442)</f>
        <v>10</v>
      </c>
      <c r="T442" s="320">
        <f>SUM($F442:M442)</f>
        <v>12</v>
      </c>
      <c r="U442" s="319"/>
      <c r="V442" s="318" t="str">
        <f t="shared" si="855"/>
        <v>Gb</v>
      </c>
      <c r="W442" s="318" t="str">
        <f t="shared" ca="1" si="856"/>
        <v>G</v>
      </c>
      <c r="X442" s="318" t="str">
        <f t="shared" ca="1" si="857"/>
        <v>A</v>
      </c>
      <c r="Y442" s="318" t="str">
        <f t="shared" ca="1" si="858"/>
        <v>Bb</v>
      </c>
      <c r="Z442" s="318" t="str">
        <f t="shared" ca="1" si="859"/>
        <v>C</v>
      </c>
      <c r="AA442" s="318" t="str">
        <f t="shared" ca="1" si="860"/>
        <v>Db</v>
      </c>
      <c r="AB442" s="318" t="str">
        <f t="shared" ca="1" si="861"/>
        <v>Eb</v>
      </c>
      <c r="AC442" s="318" t="str">
        <f t="shared" ca="1" si="862"/>
        <v>E</v>
      </c>
      <c r="AD442" s="319">
        <f t="shared" si="863"/>
        <v>169</v>
      </c>
      <c r="AE442" s="319">
        <f t="shared" ca="1" si="786"/>
        <v>71</v>
      </c>
      <c r="AF442" s="319">
        <f t="shared" ca="1" si="787"/>
        <v>65</v>
      </c>
      <c r="AG442" s="319">
        <f t="shared" ca="1" si="848"/>
        <v>164</v>
      </c>
      <c r="AH442" s="319">
        <f t="shared" ca="1" si="849"/>
        <v>67</v>
      </c>
      <c r="AI442" s="319">
        <f t="shared" ca="1" si="850"/>
        <v>166</v>
      </c>
      <c r="AJ442" s="319">
        <f t="shared" ca="1" si="851"/>
        <v>167</v>
      </c>
      <c r="AK442" s="319">
        <f t="shared" ca="1" si="852"/>
        <v>69</v>
      </c>
      <c r="AL442" s="294" t="str">
        <f>_xlfn.CONCAT(V442," dim")</f>
        <v>Gb dim</v>
      </c>
      <c r="AM442" s="294" t="str">
        <f t="shared" ca="1" si="874"/>
        <v>G dim</v>
      </c>
      <c r="AN442" s="294" t="str">
        <f t="shared" ref="AN442:AR443" ca="1" si="876">_xlfn.CONCAT(X442," dim")</f>
        <v>A dim</v>
      </c>
      <c r="AO442" s="294" t="str">
        <f t="shared" ca="1" si="876"/>
        <v>Bb dim</v>
      </c>
      <c r="AP442" s="294" t="str">
        <f t="shared" ca="1" si="876"/>
        <v>C dim</v>
      </c>
      <c r="AQ442" s="294" t="str">
        <f t="shared" ca="1" si="876"/>
        <v>Db dim</v>
      </c>
      <c r="AR442" s="294" t="str">
        <f t="shared" ca="1" si="876"/>
        <v>Eb dim</v>
      </c>
      <c r="AS442" s="294" t="str">
        <f t="shared" ca="1" si="875"/>
        <v>E dim</v>
      </c>
      <c r="AT442" s="294" t="str">
        <f t="shared" ca="1" si="853"/>
        <v/>
      </c>
      <c r="AU442" s="294" t="str">
        <f t="shared" ca="1" si="854"/>
        <v/>
      </c>
      <c r="AV442" s="294" t="str">
        <f t="shared" ca="1" si="854"/>
        <v/>
      </c>
      <c r="AW442" s="294">
        <f t="shared" ca="1" si="854"/>
        <v>1</v>
      </c>
      <c r="AX442" s="294" t="str">
        <f t="shared" ca="1" si="854"/>
        <v/>
      </c>
      <c r="AY442" s="294" t="str">
        <f t="shared" ca="1" si="854"/>
        <v/>
      </c>
      <c r="AZ442" s="294" t="str">
        <f t="shared" ca="1" si="854"/>
        <v/>
      </c>
      <c r="BA442" s="294">
        <f t="shared" ca="1" si="854"/>
        <v>1</v>
      </c>
      <c r="BB442" s="294" t="str">
        <f t="shared" ca="1" si="854"/>
        <v/>
      </c>
      <c r="BC442" s="294" t="str">
        <f t="shared" ca="1" si="854"/>
        <v/>
      </c>
      <c r="BD442" s="294" t="str">
        <f t="shared" ca="1" si="854"/>
        <v/>
      </c>
      <c r="BE442" s="294" t="str">
        <f t="shared" ca="1" si="854"/>
        <v/>
      </c>
      <c r="BF442" s="289">
        <f t="shared" ca="1" si="864"/>
        <v>2</v>
      </c>
      <c r="BG442" s="302">
        <f t="shared" ca="1" si="865"/>
        <v>25</v>
      </c>
      <c r="BH442" s="289" t="str">
        <f t="shared" ca="1" si="866"/>
        <v/>
      </c>
      <c r="BI442" s="289" t="str">
        <f t="shared" ca="1" si="867"/>
        <v/>
      </c>
      <c r="BJ442" s="289" t="str">
        <f t="shared" ca="1" si="868"/>
        <v/>
      </c>
      <c r="BK442" s="289" t="str">
        <f t="shared" ca="1" si="869"/>
        <v/>
      </c>
      <c r="BL442" s="289" t="str">
        <f t="shared" ca="1" si="870"/>
        <v/>
      </c>
      <c r="BM442" s="289" t="str">
        <f t="shared" ca="1" si="871"/>
        <v/>
      </c>
      <c r="BN442" s="289" t="str">
        <f t="shared" ca="1" si="872"/>
        <v/>
      </c>
      <c r="BO442" s="289" t="str">
        <f t="shared" ca="1" si="873"/>
        <v/>
      </c>
      <c r="BP442" s="275"/>
      <c r="BQ442" s="83" t="e">
        <f t="shared" ca="1" si="822"/>
        <v>#N/A</v>
      </c>
      <c r="BR442" s="82" t="e">
        <f t="shared" ca="1" si="823"/>
        <v>#N/A</v>
      </c>
      <c r="BS442" s="83" t="e">
        <f t="shared" ca="1" si="824"/>
        <v>#N/A</v>
      </c>
      <c r="BT442" s="52" t="e">
        <f t="shared" ca="1" si="782"/>
        <v>#N/A</v>
      </c>
      <c r="BV442" s="52" t="e">
        <f t="shared" ca="1" si="783"/>
        <v>#N/A</v>
      </c>
      <c r="BW442" s="84" t="e">
        <f ca="1">VLOOKUP($BK$6,INDIRECT($BT442):$BP$861,2,FALSE)</f>
        <v>#N/A</v>
      </c>
      <c r="BX442" s="79" t="e">
        <f t="shared" ca="1" si="761"/>
        <v>#N/A</v>
      </c>
      <c r="BY442" s="78" t="e">
        <f t="shared" ca="1" si="762"/>
        <v>#N/A</v>
      </c>
      <c r="BZ442" s="78" t="e">
        <f t="shared" ca="1" si="763"/>
        <v>#N/A</v>
      </c>
      <c r="CA442" s="78" t="e">
        <f t="shared" ca="1" si="764"/>
        <v>#N/A</v>
      </c>
      <c r="CB442" s="78" t="e">
        <f t="shared" ca="1" si="765"/>
        <v>#N/A</v>
      </c>
      <c r="CC442" s="78" t="e">
        <f t="shared" ca="1" si="766"/>
        <v>#N/A</v>
      </c>
      <c r="CD442" s="78" t="e">
        <f t="shared" ca="1" si="767"/>
        <v>#N/A</v>
      </c>
      <c r="CE442" s="78" t="e">
        <f t="shared" ca="1" si="768"/>
        <v>#N/A</v>
      </c>
      <c r="CF442" s="78" t="e">
        <f t="shared" ca="1" si="769"/>
        <v>#N/A</v>
      </c>
      <c r="CG442" s="78" t="e">
        <f t="shared" ca="1" si="770"/>
        <v>#N/A</v>
      </c>
      <c r="CH442" s="79" t="e">
        <f t="shared" ca="1" si="771"/>
        <v>#N/A</v>
      </c>
      <c r="CI442" s="79" t="e">
        <f t="shared" ca="1" si="772"/>
        <v>#N/A</v>
      </c>
      <c r="CJ442" s="79" t="e">
        <f t="shared" ca="1" si="773"/>
        <v>#N/A</v>
      </c>
      <c r="CK442" s="79" t="e">
        <f t="shared" ca="1" si="774"/>
        <v>#N/A</v>
      </c>
      <c r="CL442" s="79" t="e">
        <f t="shared" ca="1" si="775"/>
        <v>#N/A</v>
      </c>
      <c r="CM442" s="79" t="e">
        <f t="shared" ca="1" si="776"/>
        <v>#N/A</v>
      </c>
      <c r="CN442" s="79" t="e">
        <f t="shared" ca="1" si="777"/>
        <v>#N/A</v>
      </c>
      <c r="CO442" s="79" t="e">
        <f t="shared" ca="1" si="778"/>
        <v>#N/A</v>
      </c>
      <c r="CP442" s="80" t="e">
        <f t="shared" ca="1" si="779"/>
        <v>#N/A</v>
      </c>
      <c r="CQ442" s="78" t="e">
        <f t="shared" ca="1" si="780"/>
        <v>#N/A</v>
      </c>
      <c r="DA442" s="81" t="e">
        <f t="shared" ca="1" si="812"/>
        <v>#N/A</v>
      </c>
      <c r="DB442" s="82" t="e">
        <f t="shared" ca="1" si="813"/>
        <v>#N/A</v>
      </c>
      <c r="DC442" s="83" t="e">
        <f t="shared" ca="1" si="814"/>
        <v>#N/A</v>
      </c>
      <c r="DD442" s="52" t="e">
        <f t="shared" ca="1" si="810"/>
        <v>#N/A</v>
      </c>
      <c r="DF442" s="52" t="e">
        <f t="shared" ca="1" si="811"/>
        <v>#N/A</v>
      </c>
      <c r="DG442" s="84" t="e">
        <f ca="1">VLOOKUP($BK$6,INDIRECT($BT479):$BP$861,2,FALSE)</f>
        <v>#N/A</v>
      </c>
      <c r="DH442" s="79" t="e">
        <f t="shared" ca="1" si="789"/>
        <v>#N/A</v>
      </c>
      <c r="DI442" s="78" t="e">
        <f t="shared" ca="1" si="790"/>
        <v>#N/A</v>
      </c>
      <c r="DJ442" s="78" t="e">
        <f t="shared" ca="1" si="791"/>
        <v>#N/A</v>
      </c>
      <c r="DK442" s="78" t="e">
        <f t="shared" ca="1" si="792"/>
        <v>#N/A</v>
      </c>
      <c r="DL442" s="78" t="e">
        <f t="shared" ca="1" si="793"/>
        <v>#N/A</v>
      </c>
      <c r="DM442" s="78" t="e">
        <f t="shared" ca="1" si="794"/>
        <v>#N/A</v>
      </c>
      <c r="DN442" s="78" t="e">
        <f t="shared" ca="1" si="795"/>
        <v>#N/A</v>
      </c>
      <c r="DO442" s="78" t="e">
        <f t="shared" ca="1" si="796"/>
        <v>#N/A</v>
      </c>
      <c r="DP442" s="78" t="e">
        <f t="shared" ca="1" si="797"/>
        <v>#N/A</v>
      </c>
      <c r="DQ442" s="78" t="e">
        <f t="shared" ca="1" si="798"/>
        <v>#N/A</v>
      </c>
      <c r="DR442" s="79" t="e">
        <f t="shared" ca="1" si="799"/>
        <v>#N/A</v>
      </c>
      <c r="DS442" s="79" t="e">
        <f t="shared" ca="1" si="800"/>
        <v>#N/A</v>
      </c>
      <c r="DT442" s="79" t="e">
        <f t="shared" ca="1" si="801"/>
        <v>#N/A</v>
      </c>
      <c r="DU442" s="79" t="e">
        <f t="shared" ca="1" si="802"/>
        <v>#N/A</v>
      </c>
      <c r="DV442" s="79" t="e">
        <f t="shared" ca="1" si="803"/>
        <v>#N/A</v>
      </c>
      <c r="DW442" s="79" t="e">
        <f t="shared" ca="1" si="804"/>
        <v>#N/A</v>
      </c>
      <c r="DX442" s="79" t="e">
        <f t="shared" ca="1" si="805"/>
        <v>#N/A</v>
      </c>
      <c r="DY442" s="79" t="e">
        <f t="shared" ca="1" si="806"/>
        <v>#N/A</v>
      </c>
      <c r="DZ442" s="80" t="e">
        <f t="shared" ca="1" si="807"/>
        <v>#N/A</v>
      </c>
      <c r="EA442" s="78" t="e">
        <f t="shared" ca="1" si="808"/>
        <v>#N/A</v>
      </c>
    </row>
    <row r="443" spans="1:131" ht="16.2" thickBot="1" x14ac:dyDescent="0.35">
      <c r="A443" s="289" t="str">
        <f t="shared" ca="1" si="785"/>
        <v/>
      </c>
      <c r="B443" s="318">
        <f t="shared" si="788"/>
        <v>435</v>
      </c>
      <c r="C443" s="319" t="s">
        <v>13</v>
      </c>
      <c r="D443" s="318" t="s">
        <v>75</v>
      </c>
      <c r="E443" s="318">
        <v>8</v>
      </c>
      <c r="F443" s="320">
        <v>2</v>
      </c>
      <c r="G443" s="320">
        <v>1</v>
      </c>
      <c r="H443" s="320">
        <v>2</v>
      </c>
      <c r="I443" s="320">
        <v>1</v>
      </c>
      <c r="J443" s="320">
        <v>2</v>
      </c>
      <c r="K443" s="320">
        <v>1</v>
      </c>
      <c r="L443" s="320">
        <v>2</v>
      </c>
      <c r="M443" s="320">
        <v>1</v>
      </c>
      <c r="N443" s="320">
        <f>SUM($F443:G443)</f>
        <v>3</v>
      </c>
      <c r="O443" s="320">
        <f>SUM($F443:H443)</f>
        <v>5</v>
      </c>
      <c r="P443" s="320">
        <f>SUM($F443:I443)</f>
        <v>6</v>
      </c>
      <c r="Q443" s="320">
        <f>SUM($F443:J443)</f>
        <v>8</v>
      </c>
      <c r="R443" s="320">
        <f>SUM($F443:K443)</f>
        <v>9</v>
      </c>
      <c r="S443" s="320">
        <f>SUM($F443:L443)</f>
        <v>11</v>
      </c>
      <c r="T443" s="320">
        <f>SUM($F443:M443)</f>
        <v>12</v>
      </c>
      <c r="U443" s="319"/>
      <c r="V443" s="318" t="str">
        <f t="shared" si="855"/>
        <v>Gb</v>
      </c>
      <c r="W443" s="318" t="str">
        <f t="shared" ca="1" si="856"/>
        <v>Ab</v>
      </c>
      <c r="X443" s="318" t="str">
        <f t="shared" ca="1" si="857"/>
        <v>A</v>
      </c>
      <c r="Y443" s="318" t="str">
        <f t="shared" ca="1" si="858"/>
        <v>B</v>
      </c>
      <c r="Z443" s="318" t="str">
        <f t="shared" ca="1" si="859"/>
        <v>C</v>
      </c>
      <c r="AA443" s="318" t="str">
        <f t="shared" ca="1" si="860"/>
        <v>D</v>
      </c>
      <c r="AB443" s="318" t="str">
        <f t="shared" ca="1" si="861"/>
        <v>Eb</v>
      </c>
      <c r="AC443" s="318" t="str">
        <f t="shared" ca="1" si="862"/>
        <v>F</v>
      </c>
      <c r="AD443" s="319">
        <f t="shared" si="863"/>
        <v>169</v>
      </c>
      <c r="AE443" s="319">
        <f t="shared" ca="1" si="786"/>
        <v>163</v>
      </c>
      <c r="AF443" s="319">
        <f t="shared" ca="1" si="787"/>
        <v>65</v>
      </c>
      <c r="AG443" s="319">
        <f t="shared" ca="1" si="848"/>
        <v>66</v>
      </c>
      <c r="AH443" s="319">
        <f t="shared" ca="1" si="849"/>
        <v>67</v>
      </c>
      <c r="AI443" s="319">
        <f t="shared" ca="1" si="850"/>
        <v>68</v>
      </c>
      <c r="AJ443" s="319">
        <f t="shared" ca="1" si="851"/>
        <v>167</v>
      </c>
      <c r="AK443" s="319">
        <f t="shared" ca="1" si="852"/>
        <v>70</v>
      </c>
      <c r="AL443" s="294" t="str">
        <f>_xlfn.CONCAT(V443," dim")</f>
        <v>Gb dim</v>
      </c>
      <c r="AM443" s="294" t="str">
        <f t="shared" ca="1" si="874"/>
        <v>Ab dim</v>
      </c>
      <c r="AN443" s="294" t="str">
        <f t="shared" ca="1" si="876"/>
        <v>A dim</v>
      </c>
      <c r="AO443" s="294" t="str">
        <f t="shared" ca="1" si="876"/>
        <v>B dim</v>
      </c>
      <c r="AP443" s="294" t="str">
        <f t="shared" ca="1" si="876"/>
        <v>C dim</v>
      </c>
      <c r="AQ443" s="294" t="str">
        <f t="shared" ca="1" si="876"/>
        <v>D dim</v>
      </c>
      <c r="AR443" s="294" t="str">
        <f t="shared" ca="1" si="876"/>
        <v>Eb dim</v>
      </c>
      <c r="AS443" s="294" t="str">
        <f t="shared" ca="1" si="875"/>
        <v>F dim</v>
      </c>
      <c r="AT443" s="294" t="str">
        <f t="shared" ref="AT443:BE444" ca="1" si="877">IF(AT$9=$AD443,1,IF(AT$9=$AE443,1,IF(AT$9=$AF443,1,IF(AT$9=$AG443,1,IF(AT$9=$AH443,1,IF(AT$9=$AI443,1,IF(AT$9=$AJ443,1,IF(AT$9=$AK443,1,""))))))))</f>
        <v/>
      </c>
      <c r="AU443" s="294" t="str">
        <f t="shared" ca="1" si="877"/>
        <v/>
      </c>
      <c r="AV443" s="294" t="str">
        <f t="shared" ca="1" si="877"/>
        <v/>
      </c>
      <c r="AW443" s="294">
        <f t="shared" ca="1" si="877"/>
        <v>1</v>
      </c>
      <c r="AX443" s="294" t="str">
        <f t="shared" ca="1" si="877"/>
        <v/>
      </c>
      <c r="AY443" s="294">
        <f t="shared" ca="1" si="877"/>
        <v>1</v>
      </c>
      <c r="AZ443" s="294" t="str">
        <f t="shared" ca="1" si="877"/>
        <v/>
      </c>
      <c r="BA443" s="294" t="str">
        <f t="shared" ca="1" si="877"/>
        <v/>
      </c>
      <c r="BB443" s="294" t="str">
        <f t="shared" ca="1" si="877"/>
        <v/>
      </c>
      <c r="BC443" s="294" t="str">
        <f t="shared" ca="1" si="877"/>
        <v/>
      </c>
      <c r="BD443" s="294" t="str">
        <f t="shared" ca="1" si="877"/>
        <v/>
      </c>
      <c r="BE443" s="294" t="str">
        <f t="shared" ca="1" si="877"/>
        <v/>
      </c>
      <c r="BF443" s="289">
        <f t="shared" ca="1" si="864"/>
        <v>2</v>
      </c>
      <c r="BG443" s="302">
        <f t="shared" ca="1" si="865"/>
        <v>25</v>
      </c>
      <c r="BH443" s="289" t="str">
        <f t="shared" ca="1" si="866"/>
        <v/>
      </c>
      <c r="BI443" s="289" t="str">
        <f t="shared" ca="1" si="867"/>
        <v/>
      </c>
      <c r="BJ443" s="289" t="str">
        <f t="shared" ca="1" si="868"/>
        <v/>
      </c>
      <c r="BK443" s="289" t="str">
        <f t="shared" ca="1" si="869"/>
        <v/>
      </c>
      <c r="BL443" s="289" t="str">
        <f t="shared" ca="1" si="870"/>
        <v/>
      </c>
      <c r="BM443" s="289" t="str">
        <f t="shared" ca="1" si="871"/>
        <v/>
      </c>
      <c r="BN443" s="289" t="str">
        <f t="shared" ca="1" si="872"/>
        <v/>
      </c>
      <c r="BO443" s="289" t="str">
        <f t="shared" ca="1" si="873"/>
        <v/>
      </c>
      <c r="BP443" s="275"/>
      <c r="BQ443" s="83" t="e">
        <f t="shared" ca="1" si="822"/>
        <v>#N/A</v>
      </c>
      <c r="BR443" s="82" t="e">
        <f t="shared" ca="1" si="823"/>
        <v>#N/A</v>
      </c>
      <c r="BS443" s="83" t="e">
        <f t="shared" ca="1" si="824"/>
        <v>#N/A</v>
      </c>
      <c r="BT443" s="52" t="e">
        <f t="shared" ca="1" si="782"/>
        <v>#N/A</v>
      </c>
      <c r="BV443" s="52" t="e">
        <f t="shared" ca="1" si="783"/>
        <v>#N/A</v>
      </c>
      <c r="BW443" s="84" t="e">
        <f ca="1">VLOOKUP($BK$6,INDIRECT($BT443):$BP$861,2,FALSE)</f>
        <v>#N/A</v>
      </c>
      <c r="BX443" s="79" t="e">
        <f t="shared" ca="1" si="761"/>
        <v>#N/A</v>
      </c>
      <c r="BY443" s="78" t="e">
        <f t="shared" ca="1" si="762"/>
        <v>#N/A</v>
      </c>
      <c r="BZ443" s="78" t="e">
        <f t="shared" ca="1" si="763"/>
        <v>#N/A</v>
      </c>
      <c r="CA443" s="78" t="e">
        <f t="shared" ca="1" si="764"/>
        <v>#N/A</v>
      </c>
      <c r="CB443" s="78" t="e">
        <f t="shared" ca="1" si="765"/>
        <v>#N/A</v>
      </c>
      <c r="CC443" s="78" t="e">
        <f t="shared" ca="1" si="766"/>
        <v>#N/A</v>
      </c>
      <c r="CD443" s="78" t="e">
        <f t="shared" ca="1" si="767"/>
        <v>#N/A</v>
      </c>
      <c r="CE443" s="78" t="e">
        <f t="shared" ca="1" si="768"/>
        <v>#N/A</v>
      </c>
      <c r="CF443" s="78" t="e">
        <f t="shared" ca="1" si="769"/>
        <v>#N/A</v>
      </c>
      <c r="CG443" s="78" t="e">
        <f t="shared" ca="1" si="770"/>
        <v>#N/A</v>
      </c>
      <c r="CH443" s="79" t="e">
        <f t="shared" ca="1" si="771"/>
        <v>#N/A</v>
      </c>
      <c r="CI443" s="79" t="e">
        <f t="shared" ca="1" si="772"/>
        <v>#N/A</v>
      </c>
      <c r="CJ443" s="79" t="e">
        <f t="shared" ca="1" si="773"/>
        <v>#N/A</v>
      </c>
      <c r="CK443" s="79" t="e">
        <f t="shared" ca="1" si="774"/>
        <v>#N/A</v>
      </c>
      <c r="CL443" s="79" t="e">
        <f t="shared" ca="1" si="775"/>
        <v>#N/A</v>
      </c>
      <c r="CM443" s="79" t="e">
        <f t="shared" ca="1" si="776"/>
        <v>#N/A</v>
      </c>
      <c r="CN443" s="79" t="e">
        <f t="shared" ca="1" si="777"/>
        <v>#N/A</v>
      </c>
      <c r="CO443" s="79" t="e">
        <f t="shared" ca="1" si="778"/>
        <v>#N/A</v>
      </c>
      <c r="CP443" s="80" t="e">
        <f t="shared" ca="1" si="779"/>
        <v>#N/A</v>
      </c>
      <c r="CQ443" s="78" t="e">
        <f t="shared" ca="1" si="780"/>
        <v>#N/A</v>
      </c>
      <c r="DA443" s="81" t="e">
        <f t="shared" ca="1" si="812"/>
        <v>#N/A</v>
      </c>
      <c r="DB443" s="82" t="e">
        <f t="shared" ca="1" si="813"/>
        <v>#N/A</v>
      </c>
      <c r="DC443" s="83" t="e">
        <f t="shared" ca="1" si="814"/>
        <v>#N/A</v>
      </c>
      <c r="DD443" s="52" t="e">
        <f t="shared" ca="1" si="810"/>
        <v>#N/A</v>
      </c>
      <c r="DF443" s="52" t="e">
        <f t="shared" ca="1" si="811"/>
        <v>#N/A</v>
      </c>
      <c r="DG443" s="84" t="e">
        <f ca="1">VLOOKUP($BK$6,INDIRECT($BT480):$BP$861,2,FALSE)</f>
        <v>#N/A</v>
      </c>
      <c r="DH443" s="79" t="e">
        <f t="shared" ca="1" si="789"/>
        <v>#N/A</v>
      </c>
      <c r="DI443" s="78" t="e">
        <f t="shared" ca="1" si="790"/>
        <v>#N/A</v>
      </c>
      <c r="DJ443" s="78" t="e">
        <f t="shared" ca="1" si="791"/>
        <v>#N/A</v>
      </c>
      <c r="DK443" s="78" t="e">
        <f t="shared" ca="1" si="792"/>
        <v>#N/A</v>
      </c>
      <c r="DL443" s="78" t="e">
        <f t="shared" ca="1" si="793"/>
        <v>#N/A</v>
      </c>
      <c r="DM443" s="78" t="e">
        <f t="shared" ca="1" si="794"/>
        <v>#N/A</v>
      </c>
      <c r="DN443" s="78" t="e">
        <f t="shared" ca="1" si="795"/>
        <v>#N/A</v>
      </c>
      <c r="DO443" s="78" t="e">
        <f t="shared" ca="1" si="796"/>
        <v>#N/A</v>
      </c>
      <c r="DP443" s="78" t="e">
        <f t="shared" ca="1" si="797"/>
        <v>#N/A</v>
      </c>
      <c r="DQ443" s="78" t="e">
        <f t="shared" ca="1" si="798"/>
        <v>#N/A</v>
      </c>
      <c r="DR443" s="79" t="e">
        <f t="shared" ca="1" si="799"/>
        <v>#N/A</v>
      </c>
      <c r="DS443" s="79" t="e">
        <f t="shared" ca="1" si="800"/>
        <v>#N/A</v>
      </c>
      <c r="DT443" s="79" t="e">
        <f t="shared" ca="1" si="801"/>
        <v>#N/A</v>
      </c>
      <c r="DU443" s="79" t="e">
        <f t="shared" ca="1" si="802"/>
        <v>#N/A</v>
      </c>
      <c r="DV443" s="79" t="e">
        <f t="shared" ca="1" si="803"/>
        <v>#N/A</v>
      </c>
      <c r="DW443" s="79" t="e">
        <f t="shared" ca="1" si="804"/>
        <v>#N/A</v>
      </c>
      <c r="DX443" s="79" t="e">
        <f t="shared" ca="1" si="805"/>
        <v>#N/A</v>
      </c>
      <c r="DY443" s="79" t="e">
        <f t="shared" ca="1" si="806"/>
        <v>#N/A</v>
      </c>
      <c r="DZ443" s="80" t="e">
        <f t="shared" ca="1" si="807"/>
        <v>#N/A</v>
      </c>
      <c r="EA443" s="78" t="e">
        <f t="shared" ca="1" si="808"/>
        <v>#N/A</v>
      </c>
    </row>
    <row r="444" spans="1:131" ht="16.2" thickBot="1" x14ac:dyDescent="0.35">
      <c r="A444" s="289" t="str">
        <f t="shared" ca="1" si="785"/>
        <v/>
      </c>
      <c r="B444" s="318">
        <f t="shared" si="788"/>
        <v>436</v>
      </c>
      <c r="C444" s="319" t="s">
        <v>14</v>
      </c>
      <c r="D444" s="318" t="s">
        <v>75</v>
      </c>
      <c r="E444" s="318">
        <v>8</v>
      </c>
      <c r="F444" s="320">
        <v>2</v>
      </c>
      <c r="G444" s="320">
        <v>2</v>
      </c>
      <c r="H444" s="320">
        <v>1</v>
      </c>
      <c r="I444" s="320">
        <v>1</v>
      </c>
      <c r="J444" s="320">
        <v>1</v>
      </c>
      <c r="K444" s="320">
        <v>2</v>
      </c>
      <c r="L444" s="320">
        <v>2</v>
      </c>
      <c r="M444" s="320">
        <v>1</v>
      </c>
      <c r="N444" s="320">
        <f>SUM($F444:G444)</f>
        <v>4</v>
      </c>
      <c r="O444" s="320">
        <f>SUM($F444:H444)</f>
        <v>5</v>
      </c>
      <c r="P444" s="320">
        <f>SUM($F444:I444)</f>
        <v>6</v>
      </c>
      <c r="Q444" s="320">
        <f>SUM($F444:J444)</f>
        <v>7</v>
      </c>
      <c r="R444" s="320">
        <f>SUM($F444:K444)</f>
        <v>9</v>
      </c>
      <c r="S444" s="320">
        <f>SUM($F444:L444)</f>
        <v>11</v>
      </c>
      <c r="T444" s="320">
        <f>SUM($F444:M444)</f>
        <v>12</v>
      </c>
      <c r="U444" s="319"/>
      <c r="V444" s="318" t="str">
        <f t="shared" si="855"/>
        <v>Gb</v>
      </c>
      <c r="W444" s="318" t="str">
        <f t="shared" ca="1" si="856"/>
        <v>Ab</v>
      </c>
      <c r="X444" s="318" t="str">
        <f t="shared" ca="1" si="857"/>
        <v>Bb</v>
      </c>
      <c r="Y444" s="318" t="str">
        <f t="shared" ca="1" si="858"/>
        <v>B</v>
      </c>
      <c r="Z444" s="318" t="str">
        <f t="shared" ca="1" si="859"/>
        <v>C</v>
      </c>
      <c r="AA444" s="318" t="str">
        <f t="shared" ca="1" si="860"/>
        <v>Db</v>
      </c>
      <c r="AB444" s="318" t="str">
        <f t="shared" ca="1" si="861"/>
        <v>Eb</v>
      </c>
      <c r="AC444" s="318" t="str">
        <f t="shared" ca="1" si="862"/>
        <v>F</v>
      </c>
      <c r="AD444" s="319">
        <f t="shared" si="863"/>
        <v>169</v>
      </c>
      <c r="AE444" s="319">
        <f t="shared" ca="1" si="786"/>
        <v>163</v>
      </c>
      <c r="AF444" s="319">
        <f t="shared" ca="1" si="787"/>
        <v>164</v>
      </c>
      <c r="AG444" s="319">
        <f t="shared" ca="1" si="848"/>
        <v>66</v>
      </c>
      <c r="AH444" s="319">
        <f t="shared" ca="1" si="849"/>
        <v>67</v>
      </c>
      <c r="AI444" s="319">
        <f t="shared" ca="1" si="850"/>
        <v>166</v>
      </c>
      <c r="AJ444" s="319">
        <f t="shared" ca="1" si="851"/>
        <v>167</v>
      </c>
      <c r="AK444" s="319">
        <f t="shared" ca="1" si="852"/>
        <v>70</v>
      </c>
      <c r="AL444" s="294" t="str">
        <f>_xlfn.CONCAT(V444," alt b")</f>
        <v>Gb alt b</v>
      </c>
      <c r="AM444" s="294" t="str">
        <f ca="1">_xlfn.CONCAT(W444," min4")</f>
        <v>Ab min4</v>
      </c>
      <c r="AN444" s="301" t="str">
        <f ca="1">_xlfn.CONCAT(X444," sus2/4 -or- *",Z444," min7")</f>
        <v>Bb sus2/4 -or- *C min7</v>
      </c>
      <c r="AO444" s="301" t="str">
        <f ca="1">_xlfn.CONCAT(Y444," sus2/4 -or- *",AA444," min7")</f>
        <v>B sus2/4 -or- *Db min7</v>
      </c>
      <c r="AP444" s="294" t="str">
        <f ca="1">_xlfn.CONCAT(Z444," dim")</f>
        <v>C dim</v>
      </c>
      <c r="AQ444" s="294" t="str">
        <f ca="1">_xlfn.CONCAT(AA444," maj")</f>
        <v>Db maj</v>
      </c>
      <c r="AR444" s="294" t="str">
        <f ca="1">_xlfn.CONCAT(AB444," min")</f>
        <v>Eb min</v>
      </c>
      <c r="AS444" s="294" t="str">
        <f t="shared" ca="1" si="875"/>
        <v>F dim</v>
      </c>
      <c r="AT444" s="294" t="str">
        <f t="shared" ca="1" si="877"/>
        <v/>
      </c>
      <c r="AU444" s="294" t="str">
        <f t="shared" ca="1" si="877"/>
        <v/>
      </c>
      <c r="AV444" s="294" t="str">
        <f t="shared" ca="1" si="877"/>
        <v/>
      </c>
      <c r="AW444" s="294">
        <f t="shared" ca="1" si="877"/>
        <v>1</v>
      </c>
      <c r="AX444" s="294" t="str">
        <f t="shared" ca="1" si="877"/>
        <v/>
      </c>
      <c r="AY444" s="294">
        <f t="shared" ca="1" si="877"/>
        <v>1</v>
      </c>
      <c r="AZ444" s="294" t="str">
        <f t="shared" ca="1" si="877"/>
        <v/>
      </c>
      <c r="BA444" s="294" t="str">
        <f t="shared" ca="1" si="877"/>
        <v/>
      </c>
      <c r="BB444" s="294" t="str">
        <f t="shared" ca="1" si="877"/>
        <v/>
      </c>
      <c r="BC444" s="294" t="str">
        <f t="shared" ca="1" si="877"/>
        <v/>
      </c>
      <c r="BD444" s="294" t="str">
        <f t="shared" ca="1" si="877"/>
        <v/>
      </c>
      <c r="BE444" s="294" t="str">
        <f t="shared" ca="1" si="877"/>
        <v/>
      </c>
      <c r="BF444" s="289">
        <f t="shared" ca="1" si="864"/>
        <v>2</v>
      </c>
      <c r="BG444" s="302">
        <f t="shared" ca="1" si="865"/>
        <v>25</v>
      </c>
      <c r="BH444" s="289" t="str">
        <f t="shared" ca="1" si="866"/>
        <v/>
      </c>
      <c r="BI444" s="289" t="str">
        <f t="shared" ca="1" si="867"/>
        <v/>
      </c>
      <c r="BJ444" s="289" t="str">
        <f t="shared" ca="1" si="868"/>
        <v/>
      </c>
      <c r="BK444" s="289" t="str">
        <f t="shared" ca="1" si="869"/>
        <v/>
      </c>
      <c r="BL444" s="289" t="str">
        <f t="shared" ca="1" si="870"/>
        <v/>
      </c>
      <c r="BM444" s="289" t="str">
        <f t="shared" ca="1" si="871"/>
        <v/>
      </c>
      <c r="BN444" s="289" t="str">
        <f t="shared" ca="1" si="872"/>
        <v/>
      </c>
      <c r="BO444" s="289" t="str">
        <f t="shared" ca="1" si="873"/>
        <v/>
      </c>
      <c r="BP444" s="275"/>
      <c r="BQ444" s="83" t="e">
        <f t="shared" ca="1" si="822"/>
        <v>#N/A</v>
      </c>
      <c r="BR444" s="82" t="e">
        <f t="shared" ca="1" si="823"/>
        <v>#N/A</v>
      </c>
      <c r="BS444" s="83" t="e">
        <f t="shared" ca="1" si="824"/>
        <v>#N/A</v>
      </c>
      <c r="BT444" s="52" t="e">
        <f t="shared" ca="1" si="782"/>
        <v>#N/A</v>
      </c>
      <c r="BV444" s="52" t="e">
        <f t="shared" ca="1" si="783"/>
        <v>#N/A</v>
      </c>
      <c r="BW444" s="84" t="e">
        <f ca="1">VLOOKUP($BK$6,INDIRECT($BT444):$BP$861,2,FALSE)</f>
        <v>#N/A</v>
      </c>
      <c r="BX444" s="79" t="e">
        <f t="shared" ca="1" si="761"/>
        <v>#N/A</v>
      </c>
      <c r="BY444" s="78" t="e">
        <f t="shared" ca="1" si="762"/>
        <v>#N/A</v>
      </c>
      <c r="BZ444" s="78" t="e">
        <f t="shared" ca="1" si="763"/>
        <v>#N/A</v>
      </c>
      <c r="CA444" s="78" t="e">
        <f t="shared" ca="1" si="764"/>
        <v>#N/A</v>
      </c>
      <c r="CB444" s="78" t="e">
        <f t="shared" ca="1" si="765"/>
        <v>#N/A</v>
      </c>
      <c r="CC444" s="78" t="e">
        <f t="shared" ca="1" si="766"/>
        <v>#N/A</v>
      </c>
      <c r="CD444" s="78" t="e">
        <f t="shared" ca="1" si="767"/>
        <v>#N/A</v>
      </c>
      <c r="CE444" s="78" t="e">
        <f t="shared" ca="1" si="768"/>
        <v>#N/A</v>
      </c>
      <c r="CF444" s="78" t="e">
        <f t="shared" ca="1" si="769"/>
        <v>#N/A</v>
      </c>
      <c r="CG444" s="78" t="e">
        <f t="shared" ca="1" si="770"/>
        <v>#N/A</v>
      </c>
      <c r="CH444" s="79" t="e">
        <f t="shared" ca="1" si="771"/>
        <v>#N/A</v>
      </c>
      <c r="CI444" s="79" t="e">
        <f t="shared" ca="1" si="772"/>
        <v>#N/A</v>
      </c>
      <c r="CJ444" s="79" t="e">
        <f t="shared" ca="1" si="773"/>
        <v>#N/A</v>
      </c>
      <c r="CK444" s="79" t="e">
        <f t="shared" ca="1" si="774"/>
        <v>#N/A</v>
      </c>
      <c r="CL444" s="79" t="e">
        <f t="shared" ca="1" si="775"/>
        <v>#N/A</v>
      </c>
      <c r="CM444" s="79" t="e">
        <f t="shared" ca="1" si="776"/>
        <v>#N/A</v>
      </c>
      <c r="CN444" s="79" t="e">
        <f t="shared" ca="1" si="777"/>
        <v>#N/A</v>
      </c>
      <c r="CO444" s="79" t="e">
        <f t="shared" ca="1" si="778"/>
        <v>#N/A</v>
      </c>
      <c r="CP444" s="80" t="e">
        <f t="shared" ca="1" si="779"/>
        <v>#N/A</v>
      </c>
      <c r="CQ444" s="78" t="e">
        <f t="shared" ca="1" si="780"/>
        <v>#N/A</v>
      </c>
      <c r="DA444" s="81" t="e">
        <f t="shared" ca="1" si="812"/>
        <v>#N/A</v>
      </c>
      <c r="DB444" s="82" t="e">
        <f t="shared" ca="1" si="813"/>
        <v>#N/A</v>
      </c>
      <c r="DC444" s="83" t="e">
        <f t="shared" ca="1" si="814"/>
        <v>#N/A</v>
      </c>
      <c r="DD444" s="52" t="e">
        <f t="shared" ca="1" si="810"/>
        <v>#N/A</v>
      </c>
      <c r="DF444" s="52" t="e">
        <f t="shared" ca="1" si="811"/>
        <v>#N/A</v>
      </c>
      <c r="DG444" s="84" t="e">
        <f ca="1">VLOOKUP($BK$6,INDIRECT($BT481):$BP$861,2,FALSE)</f>
        <v>#N/A</v>
      </c>
      <c r="DH444" s="79" t="e">
        <f t="shared" ca="1" si="789"/>
        <v>#N/A</v>
      </c>
      <c r="DI444" s="78" t="e">
        <f t="shared" ca="1" si="790"/>
        <v>#N/A</v>
      </c>
      <c r="DJ444" s="78" t="e">
        <f t="shared" ca="1" si="791"/>
        <v>#N/A</v>
      </c>
      <c r="DK444" s="78" t="e">
        <f t="shared" ca="1" si="792"/>
        <v>#N/A</v>
      </c>
      <c r="DL444" s="78" t="e">
        <f t="shared" ca="1" si="793"/>
        <v>#N/A</v>
      </c>
      <c r="DM444" s="78" t="e">
        <f t="shared" ca="1" si="794"/>
        <v>#N/A</v>
      </c>
      <c r="DN444" s="78" t="e">
        <f t="shared" ca="1" si="795"/>
        <v>#N/A</v>
      </c>
      <c r="DO444" s="78" t="e">
        <f t="shared" ca="1" si="796"/>
        <v>#N/A</v>
      </c>
      <c r="DP444" s="78" t="e">
        <f t="shared" ca="1" si="797"/>
        <v>#N/A</v>
      </c>
      <c r="DQ444" s="78" t="e">
        <f t="shared" ca="1" si="798"/>
        <v>#N/A</v>
      </c>
      <c r="DR444" s="79" t="e">
        <f t="shared" ca="1" si="799"/>
        <v>#N/A</v>
      </c>
      <c r="DS444" s="79" t="e">
        <f t="shared" ca="1" si="800"/>
        <v>#N/A</v>
      </c>
      <c r="DT444" s="79" t="e">
        <f t="shared" ca="1" si="801"/>
        <v>#N/A</v>
      </c>
      <c r="DU444" s="79" t="e">
        <f t="shared" ca="1" si="802"/>
        <v>#N/A</v>
      </c>
      <c r="DV444" s="79" t="e">
        <f t="shared" ca="1" si="803"/>
        <v>#N/A</v>
      </c>
      <c r="DW444" s="79" t="e">
        <f t="shared" ca="1" si="804"/>
        <v>#N/A</v>
      </c>
      <c r="DX444" s="79" t="e">
        <f t="shared" ca="1" si="805"/>
        <v>#N/A</v>
      </c>
      <c r="DY444" s="79" t="e">
        <f t="shared" ca="1" si="806"/>
        <v>#N/A</v>
      </c>
      <c r="DZ444" s="80" t="e">
        <f t="shared" ca="1" si="807"/>
        <v>#N/A</v>
      </c>
      <c r="EA444" s="78" t="e">
        <f t="shared" ca="1" si="808"/>
        <v>#N/A</v>
      </c>
    </row>
    <row r="445" spans="1:131" ht="16.2" thickBot="1" x14ac:dyDescent="0.35">
      <c r="A445" s="289" t="str">
        <f t="shared" ca="1" si="785"/>
        <v/>
      </c>
      <c r="B445" s="318">
        <f t="shared" si="788"/>
        <v>437</v>
      </c>
      <c r="C445" s="319" t="s">
        <v>81</v>
      </c>
      <c r="D445" s="318" t="s">
        <v>75</v>
      </c>
      <c r="E445" s="318">
        <v>7</v>
      </c>
      <c r="F445" s="320">
        <v>2</v>
      </c>
      <c r="G445" s="320">
        <v>2</v>
      </c>
      <c r="H445" s="320">
        <v>1</v>
      </c>
      <c r="I445" s="320">
        <v>2</v>
      </c>
      <c r="J445" s="320">
        <v>2</v>
      </c>
      <c r="K445" s="320">
        <v>2</v>
      </c>
      <c r="L445" s="320">
        <v>1</v>
      </c>
      <c r="M445" s="320"/>
      <c r="N445" s="320">
        <f>SUM($F445:G445)</f>
        <v>4</v>
      </c>
      <c r="O445" s="320">
        <f>SUM($F445:H445)</f>
        <v>5</v>
      </c>
      <c r="P445" s="320">
        <f>SUM($F445:I445)</f>
        <v>7</v>
      </c>
      <c r="Q445" s="320">
        <f>SUM($F445:J445)</f>
        <v>9</v>
      </c>
      <c r="R445" s="320">
        <f>SUM($F445:K445)</f>
        <v>11</v>
      </c>
      <c r="S445" s="320">
        <f>SUM($F445:L445)</f>
        <v>12</v>
      </c>
      <c r="T445" s="320"/>
      <c r="U445" s="319"/>
      <c r="V445" s="318" t="str">
        <f t="shared" si="855"/>
        <v>Gb</v>
      </c>
      <c r="W445" s="318" t="str">
        <f t="shared" ca="1" si="856"/>
        <v>Ab</v>
      </c>
      <c r="X445" s="318" t="str">
        <f t="shared" ref="X445:X483" ca="1" si="878">OFFSET($J$6,0,N445,1,1)</f>
        <v>Bb</v>
      </c>
      <c r="Y445" s="318" t="str">
        <f t="shared" ref="Y445:Y483" ca="1" si="879">OFFSET($J$6,0,O445,1,1)</f>
        <v>B</v>
      </c>
      <c r="Z445" s="318" t="str">
        <f t="shared" ref="Z445:Z483" ca="1" si="880">OFFSET($J$6,0,P445,1,1)</f>
        <v>Db</v>
      </c>
      <c r="AA445" s="318" t="str">
        <f t="shared" ref="AA445:AA483" ca="1" si="881">OFFSET($J$6,0,Q445,1,1)</f>
        <v>Eb</v>
      </c>
      <c r="AB445" s="318" t="str">
        <f t="shared" ref="AB445:AB483" ca="1" si="882">OFFSET($J$6,0,R445,1,1)</f>
        <v>F</v>
      </c>
      <c r="AC445" s="318"/>
      <c r="AD445" s="319">
        <f t="shared" si="863"/>
        <v>169</v>
      </c>
      <c r="AE445" s="319">
        <f t="shared" ca="1" si="786"/>
        <v>163</v>
      </c>
      <c r="AF445" s="319">
        <f t="shared" ca="1" si="787"/>
        <v>164</v>
      </c>
      <c r="AG445" s="319">
        <f t="shared" ca="1" si="848"/>
        <v>66</v>
      </c>
      <c r="AH445" s="319">
        <f t="shared" ca="1" si="849"/>
        <v>166</v>
      </c>
      <c r="AI445" s="319">
        <f t="shared" ca="1" si="850"/>
        <v>167</v>
      </c>
      <c r="AJ445" s="319">
        <f t="shared" ca="1" si="851"/>
        <v>70</v>
      </c>
      <c r="AK445" s="319"/>
      <c r="AL445" s="294" t="str">
        <f>_xlfn.CONCAT(V445," maj")</f>
        <v>Gb maj</v>
      </c>
      <c r="AM445" s="294" t="str">
        <f ca="1">_xlfn.CONCAT(W445," min")</f>
        <v>Ab min</v>
      </c>
      <c r="AN445" s="294" t="str">
        <f ca="1">_xlfn.CONCAT(X445," min")</f>
        <v>Bb min</v>
      </c>
      <c r="AO445" s="294" t="str">
        <f ca="1">_xlfn.CONCAT(Y445," maj")</f>
        <v>B maj</v>
      </c>
      <c r="AP445" s="294" t="str">
        <f ca="1">_xlfn.CONCAT(Z445," maj")</f>
        <v>Db maj</v>
      </c>
      <c r="AQ445" s="294" t="str">
        <f ca="1">_xlfn.CONCAT(AA445," min")</f>
        <v>Eb min</v>
      </c>
      <c r="AR445" s="294" t="str">
        <f ca="1">_xlfn.CONCAT(AB445," dim")</f>
        <v>F dim</v>
      </c>
      <c r="AS445" s="294"/>
      <c r="AT445" s="294" t="str">
        <f ca="1">IF(AT$9=$AD445,1,IF(AT$9=$AE445,1,IF(AT$9=$AF445,1,IF(AT$9=$AG445,1,IF(AT$9=$AH445,1,IF(AT$9=$AI445,1,IF(AT$9=$AJ445,1,"")))))))</f>
        <v/>
      </c>
      <c r="AU445" s="294" t="str">
        <f t="shared" ref="AU445:BE460" ca="1" si="883">IF(AU$9=$AD445,1,IF(AU$9=$AE445,1,IF(AU$9=$AF445,1,IF(AU$9=$AG445,1,IF(AU$9=$AH445,1,IF(AU$9=$AI445,1,IF(AU$9=$AJ445,1,"")))))))</f>
        <v/>
      </c>
      <c r="AV445" s="294" t="str">
        <f t="shared" ca="1" si="883"/>
        <v/>
      </c>
      <c r="AW445" s="294">
        <f t="shared" ca="1" si="883"/>
        <v>1</v>
      </c>
      <c r="AX445" s="294" t="str">
        <f t="shared" ca="1" si="883"/>
        <v/>
      </c>
      <c r="AY445" s="294">
        <f t="shared" ca="1" si="883"/>
        <v>1</v>
      </c>
      <c r="AZ445" s="294" t="str">
        <f t="shared" ca="1" si="883"/>
        <v/>
      </c>
      <c r="BA445" s="294" t="str">
        <f t="shared" ca="1" si="883"/>
        <v/>
      </c>
      <c r="BB445" s="294" t="str">
        <f t="shared" ca="1" si="883"/>
        <v/>
      </c>
      <c r="BC445" s="294" t="str">
        <f t="shared" ca="1" si="883"/>
        <v/>
      </c>
      <c r="BD445" s="294" t="str">
        <f t="shared" ca="1" si="883"/>
        <v/>
      </c>
      <c r="BE445" s="294" t="str">
        <f t="shared" ca="1" si="883"/>
        <v/>
      </c>
      <c r="BF445" s="289">
        <f t="shared" ca="1" si="864"/>
        <v>2</v>
      </c>
      <c r="BG445" s="302">
        <f t="shared" ca="1" si="865"/>
        <v>28.571428571428569</v>
      </c>
      <c r="BH445" s="289" t="str">
        <f t="shared" ca="1" si="866"/>
        <v/>
      </c>
      <c r="BI445" s="289" t="str">
        <f t="shared" ca="1" si="867"/>
        <v/>
      </c>
      <c r="BJ445" s="289" t="str">
        <f t="shared" ca="1" si="868"/>
        <v/>
      </c>
      <c r="BK445" s="289" t="str">
        <f t="shared" ca="1" si="869"/>
        <v/>
      </c>
      <c r="BL445" s="289" t="str">
        <f t="shared" ca="1" si="870"/>
        <v/>
      </c>
      <c r="BM445" s="289" t="str">
        <f t="shared" ca="1" si="871"/>
        <v/>
      </c>
      <c r="BN445" s="289" t="str">
        <f t="shared" ca="1" si="872"/>
        <v/>
      </c>
      <c r="BO445" s="289" t="str">
        <f t="shared" ca="1" si="873"/>
        <v/>
      </c>
      <c r="BP445" s="275"/>
      <c r="BQ445" s="83" t="e">
        <f t="shared" ca="1" si="822"/>
        <v>#N/A</v>
      </c>
      <c r="BR445" s="82" t="e">
        <f t="shared" ca="1" si="823"/>
        <v>#N/A</v>
      </c>
      <c r="BS445" s="83" t="e">
        <f t="shared" ca="1" si="824"/>
        <v>#N/A</v>
      </c>
      <c r="BT445" s="52" t="e">
        <f t="shared" ca="1" si="782"/>
        <v>#N/A</v>
      </c>
      <c r="BV445" s="52" t="e">
        <f t="shared" ca="1" si="783"/>
        <v>#N/A</v>
      </c>
      <c r="BW445" s="84" t="e">
        <f ca="1">VLOOKUP($BK$6,INDIRECT($BT445):$BP$861,2,FALSE)</f>
        <v>#N/A</v>
      </c>
      <c r="BX445" s="79" t="e">
        <f t="shared" ref="BX445:BX499" ca="1" si="884">OFFSET(INDIRECT($BV445),0,2,1,1)</f>
        <v>#N/A</v>
      </c>
      <c r="BY445" s="78" t="e">
        <f t="shared" ref="BY445:BY499" ca="1" si="885">OFFSET(INDIRECT($BV445),0,3,1,1)</f>
        <v>#N/A</v>
      </c>
      <c r="BZ445" s="78" t="e">
        <f t="shared" ref="BZ445:BZ499" ca="1" si="886">OFFSET(INDIRECT($BV445),0,21,1,1)</f>
        <v>#N/A</v>
      </c>
      <c r="CA445" s="78" t="e">
        <f t="shared" ref="CA445:CA499" ca="1" si="887">OFFSET(INDIRECT($BV445),0,22,1,1)</f>
        <v>#N/A</v>
      </c>
      <c r="CB445" s="78" t="e">
        <f t="shared" ref="CB445:CB499" ca="1" si="888">OFFSET(INDIRECT($BV445),0,23,1,1)</f>
        <v>#N/A</v>
      </c>
      <c r="CC445" s="78" t="e">
        <f t="shared" ref="CC445:CC499" ca="1" si="889">IF(OFFSET(INDIRECT($BV445),0,24,1,1)="","",OFFSET(INDIRECT($BV445),0,24,1,1))</f>
        <v>#N/A</v>
      </c>
      <c r="CD445" s="78" t="e">
        <f t="shared" ref="CD445:CD499" ca="1" si="890">IF(OFFSET(INDIRECT($BV445),0,25,1,1)="","",OFFSET(INDIRECT($BV445),0,25,1,1))</f>
        <v>#N/A</v>
      </c>
      <c r="CE445" s="78" t="e">
        <f t="shared" ref="CE445:CE499" ca="1" si="891">IF(OFFSET(INDIRECT($BV445),0,26,1,1)="","",OFFSET(INDIRECT($BV445),0,26,1,1))</f>
        <v>#N/A</v>
      </c>
      <c r="CF445" s="78" t="e">
        <f t="shared" ref="CF445:CF499" ca="1" si="892">IF(OFFSET(INDIRECT($BV445),0,27,1,1)="","",OFFSET(INDIRECT($BV445),0,27,1,1))</f>
        <v>#N/A</v>
      </c>
      <c r="CG445" s="78" t="e">
        <f t="shared" ref="CG445:CG499" ca="1" si="893">IF(OFFSET(INDIRECT($BV445),0,28,1,1)="","",OFFSET(INDIRECT($BV445),0,28,1,1))</f>
        <v>#N/A</v>
      </c>
      <c r="CH445" s="79" t="e">
        <f t="shared" ref="CH445:CH499" ca="1" si="894">OFFSET(INDIRECT($BV445),0,37,1,1)</f>
        <v>#N/A</v>
      </c>
      <c r="CI445" s="79" t="e">
        <f t="shared" ref="CI445:CI499" ca="1" si="895">OFFSET(INDIRECT($BV445),0,38,1,1)</f>
        <v>#N/A</v>
      </c>
      <c r="CJ445" s="79" t="e">
        <f t="shared" ref="CJ445:CJ499" ca="1" si="896">OFFSET(INDIRECT($BV445),0,39,1,1)</f>
        <v>#N/A</v>
      </c>
      <c r="CK445" s="79" t="e">
        <f t="shared" ref="CK445:CK499" ca="1" si="897">IF(OFFSET(INDIRECT($BV445),0,40,1,1)="","",OFFSET(INDIRECT($BV445),0,40,1,1))</f>
        <v>#N/A</v>
      </c>
      <c r="CL445" s="79" t="e">
        <f t="shared" ref="CL445:CL499" ca="1" si="898">IF(OFFSET(INDIRECT($BV445),0,41,1,1)="","",OFFSET(INDIRECT($BV445),0,41,1,1))</f>
        <v>#N/A</v>
      </c>
      <c r="CM445" s="79" t="e">
        <f t="shared" ref="CM445:CM499" ca="1" si="899">IF(OFFSET(INDIRECT($BV445),0,42,1,1)="","",OFFSET(INDIRECT($BV445),0,42,1,1))</f>
        <v>#N/A</v>
      </c>
      <c r="CN445" s="79" t="e">
        <f t="shared" ref="CN445:CN499" ca="1" si="900">IF(OFFSET(INDIRECT($BV445),0,43,1,1)="","",OFFSET(INDIRECT($BV445),0,43,1,1))</f>
        <v>#N/A</v>
      </c>
      <c r="CO445" s="79" t="e">
        <f t="shared" ref="CO445:CO499" ca="1" si="901">IF(OFFSET(INDIRECT($BV445),0,44,1,1)="","",OFFSET(INDIRECT($BV445),0,44,1,1))</f>
        <v>#N/A</v>
      </c>
      <c r="CP445" s="80" t="e">
        <f t="shared" ref="CP445:CP499" ca="1" si="902">OFFSET(INDIRECT($BV445),0,58,1,1)</f>
        <v>#N/A</v>
      </c>
      <c r="CQ445" s="78" t="e">
        <f t="shared" ref="CQ445:CQ499" ca="1" si="903">OFFSET(INDIRECT($BV445),0,0,1,1)</f>
        <v>#N/A</v>
      </c>
      <c r="DA445" s="81" t="e">
        <f t="shared" ca="1" si="812"/>
        <v>#N/A</v>
      </c>
      <c r="DB445" s="82" t="e">
        <f t="shared" ca="1" si="813"/>
        <v>#N/A</v>
      </c>
      <c r="DC445" s="83" t="e">
        <f t="shared" ca="1" si="814"/>
        <v>#N/A</v>
      </c>
      <c r="DD445" s="52" t="e">
        <f t="shared" ca="1" si="810"/>
        <v>#N/A</v>
      </c>
      <c r="DF445" s="52" t="e">
        <f t="shared" ca="1" si="811"/>
        <v>#N/A</v>
      </c>
      <c r="DG445" s="84" t="e">
        <f ca="1">VLOOKUP($BK$6,INDIRECT($BT482):$BP$861,2,FALSE)</f>
        <v>#N/A</v>
      </c>
      <c r="DH445" s="79" t="e">
        <f t="shared" ca="1" si="789"/>
        <v>#N/A</v>
      </c>
      <c r="DI445" s="78" t="e">
        <f t="shared" ca="1" si="790"/>
        <v>#N/A</v>
      </c>
      <c r="DJ445" s="78" t="e">
        <f t="shared" ca="1" si="791"/>
        <v>#N/A</v>
      </c>
      <c r="DK445" s="78" t="e">
        <f t="shared" ca="1" si="792"/>
        <v>#N/A</v>
      </c>
      <c r="DL445" s="78" t="e">
        <f t="shared" ca="1" si="793"/>
        <v>#N/A</v>
      </c>
      <c r="DM445" s="78" t="e">
        <f t="shared" ca="1" si="794"/>
        <v>#N/A</v>
      </c>
      <c r="DN445" s="78" t="e">
        <f t="shared" ca="1" si="795"/>
        <v>#N/A</v>
      </c>
      <c r="DO445" s="78" t="e">
        <f t="shared" ca="1" si="796"/>
        <v>#N/A</v>
      </c>
      <c r="DP445" s="78" t="e">
        <f t="shared" ca="1" si="797"/>
        <v>#N/A</v>
      </c>
      <c r="DQ445" s="78" t="e">
        <f t="shared" ca="1" si="798"/>
        <v>#N/A</v>
      </c>
      <c r="DR445" s="79" t="e">
        <f t="shared" ca="1" si="799"/>
        <v>#N/A</v>
      </c>
      <c r="DS445" s="79" t="e">
        <f t="shared" ca="1" si="800"/>
        <v>#N/A</v>
      </c>
      <c r="DT445" s="79" t="e">
        <f t="shared" ca="1" si="801"/>
        <v>#N/A</v>
      </c>
      <c r="DU445" s="79" t="e">
        <f t="shared" ca="1" si="802"/>
        <v>#N/A</v>
      </c>
      <c r="DV445" s="79" t="e">
        <f t="shared" ca="1" si="803"/>
        <v>#N/A</v>
      </c>
      <c r="DW445" s="79" t="e">
        <f t="shared" ca="1" si="804"/>
        <v>#N/A</v>
      </c>
      <c r="DX445" s="79" t="e">
        <f t="shared" ca="1" si="805"/>
        <v>#N/A</v>
      </c>
      <c r="DY445" s="79" t="e">
        <f t="shared" ca="1" si="806"/>
        <v>#N/A</v>
      </c>
      <c r="DZ445" s="80" t="e">
        <f t="shared" ca="1" si="807"/>
        <v>#N/A</v>
      </c>
      <c r="EA445" s="78" t="e">
        <f t="shared" ca="1" si="808"/>
        <v>#N/A</v>
      </c>
    </row>
    <row r="446" spans="1:131" ht="16.2" thickBot="1" x14ac:dyDescent="0.35">
      <c r="A446" s="289" t="str">
        <f t="shared" ca="1" si="785"/>
        <v/>
      </c>
      <c r="B446" s="318">
        <f t="shared" si="788"/>
        <v>438</v>
      </c>
      <c r="C446" s="319" t="s">
        <v>15</v>
      </c>
      <c r="D446" s="318" t="s">
        <v>75</v>
      </c>
      <c r="E446" s="318">
        <v>7</v>
      </c>
      <c r="F446" s="320">
        <v>2</v>
      </c>
      <c r="G446" s="320">
        <v>2</v>
      </c>
      <c r="H446" s="320">
        <v>1</v>
      </c>
      <c r="I446" s="320">
        <v>1</v>
      </c>
      <c r="J446" s="320">
        <v>3</v>
      </c>
      <c r="K446" s="320">
        <v>2</v>
      </c>
      <c r="L446" s="320">
        <v>1</v>
      </c>
      <c r="M446" s="320"/>
      <c r="N446" s="320">
        <f>SUM($F446:G446)</f>
        <v>4</v>
      </c>
      <c r="O446" s="320">
        <f>SUM($F446:H446)</f>
        <v>5</v>
      </c>
      <c r="P446" s="320">
        <f>SUM($F446:I446)</f>
        <v>6</v>
      </c>
      <c r="Q446" s="320">
        <f>SUM($F446:J446)</f>
        <v>9</v>
      </c>
      <c r="R446" s="320">
        <f>SUM($F446:K446)</f>
        <v>11</v>
      </c>
      <c r="S446" s="320">
        <f>SUM($F446:L446)</f>
        <v>12</v>
      </c>
      <c r="T446" s="320"/>
      <c r="U446" s="319"/>
      <c r="V446" s="318" t="str">
        <f t="shared" si="855"/>
        <v>Gb</v>
      </c>
      <c r="W446" s="318" t="str">
        <f t="shared" ca="1" si="856"/>
        <v>Ab</v>
      </c>
      <c r="X446" s="318" t="str">
        <f t="shared" ca="1" si="878"/>
        <v>Bb</v>
      </c>
      <c r="Y446" s="318" t="str">
        <f t="shared" ca="1" si="879"/>
        <v>B</v>
      </c>
      <c r="Z446" s="318" t="str">
        <f t="shared" ca="1" si="880"/>
        <v>C</v>
      </c>
      <c r="AA446" s="318" t="str">
        <f t="shared" ca="1" si="881"/>
        <v>Eb</v>
      </c>
      <c r="AB446" s="318" t="str">
        <f t="shared" ca="1" si="882"/>
        <v>F</v>
      </c>
      <c r="AC446" s="318"/>
      <c r="AD446" s="319">
        <f t="shared" si="863"/>
        <v>169</v>
      </c>
      <c r="AE446" s="319">
        <f t="shared" ca="1" si="786"/>
        <v>163</v>
      </c>
      <c r="AF446" s="319">
        <f t="shared" ca="1" si="787"/>
        <v>164</v>
      </c>
      <c r="AG446" s="319">
        <f t="shared" ca="1" si="848"/>
        <v>66</v>
      </c>
      <c r="AH446" s="319">
        <f t="shared" ca="1" si="849"/>
        <v>67</v>
      </c>
      <c r="AI446" s="319">
        <f t="shared" ca="1" si="850"/>
        <v>167</v>
      </c>
      <c r="AJ446" s="319">
        <f t="shared" ca="1" si="851"/>
        <v>70</v>
      </c>
      <c r="AK446" s="319"/>
      <c r="AL446" s="294" t="str">
        <f>_xlfn.CONCAT(V446," alt b")</f>
        <v>Gb alt b</v>
      </c>
      <c r="AM446" s="294" t="str">
        <f ca="1">_xlfn.CONCAT(W446," min")</f>
        <v>Ab min</v>
      </c>
      <c r="AN446" s="294" t="str">
        <f ca="1">_xlfn.CONCAT(X446," sus2")</f>
        <v>Bb sus2</v>
      </c>
      <c r="AO446" s="294" t="str">
        <f ca="1">_xlfn.CONCAT(Y446," maj")</f>
        <v>B maj</v>
      </c>
      <c r="AP446" s="301" t="str">
        <f ca="1">_xlfn.CONCAT("*",AB446," min")</f>
        <v>*F min</v>
      </c>
      <c r="AQ446" s="294" t="str">
        <f ca="1">_xlfn.CONCAT(AA446," min")</f>
        <v>Eb min</v>
      </c>
      <c r="AR446" s="294" t="str">
        <f ca="1">_xlfn.CONCAT(AB446," dim")</f>
        <v>F dim</v>
      </c>
      <c r="AS446" s="294"/>
      <c r="AT446" s="294" t="str">
        <f t="shared" ref="AT446:BE480" ca="1" si="904">IF(AT$9=$AD446,1,IF(AT$9=$AE446,1,IF(AT$9=$AF446,1,IF(AT$9=$AG446,1,IF(AT$9=$AH446,1,IF(AT$9=$AI446,1,IF(AT$9=$AJ446,1,"")))))))</f>
        <v/>
      </c>
      <c r="AU446" s="294" t="str">
        <f t="shared" ca="1" si="883"/>
        <v/>
      </c>
      <c r="AV446" s="294" t="str">
        <f t="shared" ca="1" si="883"/>
        <v/>
      </c>
      <c r="AW446" s="294">
        <f t="shared" ca="1" si="883"/>
        <v>1</v>
      </c>
      <c r="AX446" s="294" t="str">
        <f t="shared" ca="1" si="883"/>
        <v/>
      </c>
      <c r="AY446" s="294">
        <f t="shared" ca="1" si="883"/>
        <v>1</v>
      </c>
      <c r="AZ446" s="294" t="str">
        <f t="shared" ca="1" si="883"/>
        <v/>
      </c>
      <c r="BA446" s="294" t="str">
        <f t="shared" ca="1" si="883"/>
        <v/>
      </c>
      <c r="BB446" s="294" t="str">
        <f t="shared" ca="1" si="883"/>
        <v/>
      </c>
      <c r="BC446" s="294" t="str">
        <f t="shared" ca="1" si="883"/>
        <v/>
      </c>
      <c r="BD446" s="294" t="str">
        <f t="shared" ca="1" si="883"/>
        <v/>
      </c>
      <c r="BE446" s="294" t="str">
        <f t="shared" ca="1" si="883"/>
        <v/>
      </c>
      <c r="BF446" s="289">
        <f t="shared" ca="1" si="864"/>
        <v>2</v>
      </c>
      <c r="BG446" s="302">
        <f t="shared" ca="1" si="865"/>
        <v>28.571428571428569</v>
      </c>
      <c r="BH446" s="289" t="str">
        <f t="shared" ca="1" si="866"/>
        <v/>
      </c>
      <c r="BI446" s="289" t="str">
        <f t="shared" ca="1" si="867"/>
        <v/>
      </c>
      <c r="BJ446" s="289" t="str">
        <f t="shared" ca="1" si="868"/>
        <v/>
      </c>
      <c r="BK446" s="289" t="str">
        <f t="shared" ca="1" si="869"/>
        <v/>
      </c>
      <c r="BL446" s="289" t="str">
        <f t="shared" ca="1" si="870"/>
        <v/>
      </c>
      <c r="BM446" s="289" t="str">
        <f t="shared" ca="1" si="871"/>
        <v/>
      </c>
      <c r="BN446" s="289" t="str">
        <f t="shared" ca="1" si="872"/>
        <v/>
      </c>
      <c r="BO446" s="289" t="str">
        <f t="shared" ca="1" si="873"/>
        <v/>
      </c>
      <c r="BP446" s="275"/>
      <c r="BQ446" s="83" t="e">
        <f t="shared" ca="1" si="822"/>
        <v>#N/A</v>
      </c>
      <c r="BR446" s="82" t="e">
        <f t="shared" ca="1" si="823"/>
        <v>#N/A</v>
      </c>
      <c r="BS446" s="83" t="e">
        <f t="shared" ca="1" si="824"/>
        <v>#N/A</v>
      </c>
      <c r="BT446" s="52" t="e">
        <f t="shared" ca="1" si="782"/>
        <v>#N/A</v>
      </c>
      <c r="BV446" s="52" t="e">
        <f t="shared" ca="1" si="783"/>
        <v>#N/A</v>
      </c>
      <c r="BW446" s="84" t="e">
        <f ca="1">VLOOKUP($BK$6,INDIRECT($BT446):$BP$861,2,FALSE)</f>
        <v>#N/A</v>
      </c>
      <c r="BX446" s="79" t="e">
        <f t="shared" ca="1" si="884"/>
        <v>#N/A</v>
      </c>
      <c r="BY446" s="78" t="e">
        <f t="shared" ca="1" si="885"/>
        <v>#N/A</v>
      </c>
      <c r="BZ446" s="78" t="e">
        <f t="shared" ca="1" si="886"/>
        <v>#N/A</v>
      </c>
      <c r="CA446" s="78" t="e">
        <f t="shared" ca="1" si="887"/>
        <v>#N/A</v>
      </c>
      <c r="CB446" s="78" t="e">
        <f t="shared" ca="1" si="888"/>
        <v>#N/A</v>
      </c>
      <c r="CC446" s="78" t="e">
        <f t="shared" ca="1" si="889"/>
        <v>#N/A</v>
      </c>
      <c r="CD446" s="78" t="e">
        <f t="shared" ca="1" si="890"/>
        <v>#N/A</v>
      </c>
      <c r="CE446" s="78" t="e">
        <f t="shared" ca="1" si="891"/>
        <v>#N/A</v>
      </c>
      <c r="CF446" s="78" t="e">
        <f t="shared" ca="1" si="892"/>
        <v>#N/A</v>
      </c>
      <c r="CG446" s="78" t="e">
        <f t="shared" ca="1" si="893"/>
        <v>#N/A</v>
      </c>
      <c r="CH446" s="79" t="e">
        <f t="shared" ca="1" si="894"/>
        <v>#N/A</v>
      </c>
      <c r="CI446" s="79" t="e">
        <f t="shared" ca="1" si="895"/>
        <v>#N/A</v>
      </c>
      <c r="CJ446" s="79" t="e">
        <f t="shared" ca="1" si="896"/>
        <v>#N/A</v>
      </c>
      <c r="CK446" s="79" t="e">
        <f t="shared" ca="1" si="897"/>
        <v>#N/A</v>
      </c>
      <c r="CL446" s="79" t="e">
        <f t="shared" ca="1" si="898"/>
        <v>#N/A</v>
      </c>
      <c r="CM446" s="79" t="e">
        <f t="shared" ca="1" si="899"/>
        <v>#N/A</v>
      </c>
      <c r="CN446" s="79" t="e">
        <f t="shared" ca="1" si="900"/>
        <v>#N/A</v>
      </c>
      <c r="CO446" s="79" t="e">
        <f t="shared" ca="1" si="901"/>
        <v>#N/A</v>
      </c>
      <c r="CP446" s="80" t="e">
        <f t="shared" ca="1" si="902"/>
        <v>#N/A</v>
      </c>
      <c r="CQ446" s="78" t="e">
        <f t="shared" ca="1" si="903"/>
        <v>#N/A</v>
      </c>
      <c r="DA446" s="81" t="e">
        <f t="shared" ca="1" si="812"/>
        <v>#N/A</v>
      </c>
      <c r="DB446" s="82" t="e">
        <f t="shared" ca="1" si="813"/>
        <v>#N/A</v>
      </c>
      <c r="DC446" s="83" t="e">
        <f t="shared" ca="1" si="814"/>
        <v>#N/A</v>
      </c>
      <c r="DD446" s="52" t="e">
        <f t="shared" ca="1" si="810"/>
        <v>#N/A</v>
      </c>
      <c r="DF446" s="52" t="e">
        <f t="shared" ca="1" si="811"/>
        <v>#N/A</v>
      </c>
      <c r="DG446" s="84" t="e">
        <f ca="1">VLOOKUP($BK$6,INDIRECT($BT483):$BP$861,2,FALSE)</f>
        <v>#N/A</v>
      </c>
      <c r="DH446" s="79" t="e">
        <f t="shared" ca="1" si="789"/>
        <v>#N/A</v>
      </c>
      <c r="DI446" s="78" t="e">
        <f t="shared" ca="1" si="790"/>
        <v>#N/A</v>
      </c>
      <c r="DJ446" s="78" t="e">
        <f t="shared" ca="1" si="791"/>
        <v>#N/A</v>
      </c>
      <c r="DK446" s="78" t="e">
        <f t="shared" ca="1" si="792"/>
        <v>#N/A</v>
      </c>
      <c r="DL446" s="78" t="e">
        <f t="shared" ca="1" si="793"/>
        <v>#N/A</v>
      </c>
      <c r="DM446" s="78" t="e">
        <f t="shared" ca="1" si="794"/>
        <v>#N/A</v>
      </c>
      <c r="DN446" s="78" t="e">
        <f t="shared" ca="1" si="795"/>
        <v>#N/A</v>
      </c>
      <c r="DO446" s="78" t="e">
        <f t="shared" ca="1" si="796"/>
        <v>#N/A</v>
      </c>
      <c r="DP446" s="78" t="e">
        <f t="shared" ca="1" si="797"/>
        <v>#N/A</v>
      </c>
      <c r="DQ446" s="78" t="e">
        <f t="shared" ca="1" si="798"/>
        <v>#N/A</v>
      </c>
      <c r="DR446" s="79" t="e">
        <f t="shared" ca="1" si="799"/>
        <v>#N/A</v>
      </c>
      <c r="DS446" s="79" t="e">
        <f t="shared" ca="1" si="800"/>
        <v>#N/A</v>
      </c>
      <c r="DT446" s="79" t="e">
        <f t="shared" ca="1" si="801"/>
        <v>#N/A</v>
      </c>
      <c r="DU446" s="79" t="e">
        <f t="shared" ca="1" si="802"/>
        <v>#N/A</v>
      </c>
      <c r="DV446" s="79" t="e">
        <f t="shared" ca="1" si="803"/>
        <v>#N/A</v>
      </c>
      <c r="DW446" s="79" t="e">
        <f t="shared" ca="1" si="804"/>
        <v>#N/A</v>
      </c>
      <c r="DX446" s="79" t="e">
        <f t="shared" ca="1" si="805"/>
        <v>#N/A</v>
      </c>
      <c r="DY446" s="79" t="e">
        <f t="shared" ca="1" si="806"/>
        <v>#N/A</v>
      </c>
      <c r="DZ446" s="80" t="e">
        <f t="shared" ca="1" si="807"/>
        <v>#N/A</v>
      </c>
      <c r="EA446" s="78" t="e">
        <f t="shared" ca="1" si="808"/>
        <v>#N/A</v>
      </c>
    </row>
    <row r="447" spans="1:131" ht="16.2" thickBot="1" x14ac:dyDescent="0.35">
      <c r="A447" s="289" t="str">
        <f t="shared" ca="1" si="785"/>
        <v/>
      </c>
      <c r="B447" s="318">
        <f t="shared" si="788"/>
        <v>439</v>
      </c>
      <c r="C447" s="319" t="s">
        <v>16</v>
      </c>
      <c r="D447" s="318" t="s">
        <v>75</v>
      </c>
      <c r="E447" s="318">
        <v>7</v>
      </c>
      <c r="F447" s="320">
        <v>2</v>
      </c>
      <c r="G447" s="320">
        <v>1</v>
      </c>
      <c r="H447" s="320">
        <v>2</v>
      </c>
      <c r="I447" s="320">
        <v>2</v>
      </c>
      <c r="J447" s="320">
        <v>2</v>
      </c>
      <c r="K447" s="320">
        <v>1</v>
      </c>
      <c r="L447" s="320">
        <v>2</v>
      </c>
      <c r="M447" s="320"/>
      <c r="N447" s="320">
        <f>SUM($F447:G447)</f>
        <v>3</v>
      </c>
      <c r="O447" s="320">
        <f>SUM($F447:H447)</f>
        <v>5</v>
      </c>
      <c r="P447" s="320">
        <f>SUM($F447:I447)</f>
        <v>7</v>
      </c>
      <c r="Q447" s="320">
        <f>SUM($F447:J447)</f>
        <v>9</v>
      </c>
      <c r="R447" s="320">
        <f>SUM($F447:K447)</f>
        <v>10</v>
      </c>
      <c r="S447" s="320">
        <f>SUM($F447:L447)</f>
        <v>12</v>
      </c>
      <c r="T447" s="320"/>
      <c r="U447" s="319"/>
      <c r="V447" s="318" t="str">
        <f t="shared" si="855"/>
        <v>Gb</v>
      </c>
      <c r="W447" s="318" t="str">
        <f t="shared" ca="1" si="856"/>
        <v>Ab</v>
      </c>
      <c r="X447" s="318" t="str">
        <f t="shared" ca="1" si="878"/>
        <v>A</v>
      </c>
      <c r="Y447" s="318" t="str">
        <f t="shared" ca="1" si="879"/>
        <v>B</v>
      </c>
      <c r="Z447" s="318" t="str">
        <f t="shared" ca="1" si="880"/>
        <v>Db</v>
      </c>
      <c r="AA447" s="318" t="str">
        <f t="shared" ca="1" si="881"/>
        <v>Eb</v>
      </c>
      <c r="AB447" s="318" t="str">
        <f t="shared" ca="1" si="882"/>
        <v>E</v>
      </c>
      <c r="AC447" s="318"/>
      <c r="AD447" s="319">
        <f t="shared" si="863"/>
        <v>169</v>
      </c>
      <c r="AE447" s="319">
        <f t="shared" ca="1" si="786"/>
        <v>163</v>
      </c>
      <c r="AF447" s="319">
        <f t="shared" ca="1" si="787"/>
        <v>65</v>
      </c>
      <c r="AG447" s="319">
        <f t="shared" ca="1" si="848"/>
        <v>66</v>
      </c>
      <c r="AH447" s="319">
        <f t="shared" ca="1" si="849"/>
        <v>166</v>
      </c>
      <c r="AI447" s="319">
        <f t="shared" ca="1" si="850"/>
        <v>167</v>
      </c>
      <c r="AJ447" s="319">
        <f t="shared" ca="1" si="851"/>
        <v>69</v>
      </c>
      <c r="AK447" s="319"/>
      <c r="AL447" s="294" t="str">
        <f>_xlfn.CONCAT(V447," min")</f>
        <v>Gb min</v>
      </c>
      <c r="AM447" s="294" t="str">
        <f ca="1">_xlfn.CONCAT(W447," min")</f>
        <v>Ab min</v>
      </c>
      <c r="AN447" s="294" t="str">
        <f ca="1">_xlfn.CONCAT(X447," maj")</f>
        <v>A maj</v>
      </c>
      <c r="AO447" s="294" t="str">
        <f ca="1">_xlfn.CONCAT(Y447," maj")</f>
        <v>B maj</v>
      </c>
      <c r="AP447" s="294" t="str">
        <f ca="1">_xlfn.CONCAT(Z447," min")</f>
        <v>Db min</v>
      </c>
      <c r="AQ447" s="294" t="str">
        <f ca="1">_xlfn.CONCAT(AA447," dim")</f>
        <v>Eb dim</v>
      </c>
      <c r="AR447" s="294" t="str">
        <f ca="1">_xlfn.CONCAT(AB447," min")</f>
        <v>E min</v>
      </c>
      <c r="AS447" s="294"/>
      <c r="AT447" s="294" t="str">
        <f t="shared" ca="1" si="904"/>
        <v/>
      </c>
      <c r="AU447" s="294" t="str">
        <f t="shared" ca="1" si="883"/>
        <v/>
      </c>
      <c r="AV447" s="294" t="str">
        <f t="shared" ca="1" si="883"/>
        <v/>
      </c>
      <c r="AW447" s="294">
        <f t="shared" ca="1" si="883"/>
        <v>1</v>
      </c>
      <c r="AX447" s="294" t="str">
        <f t="shared" ca="1" si="883"/>
        <v/>
      </c>
      <c r="AY447" s="294" t="str">
        <f t="shared" ca="1" si="883"/>
        <v/>
      </c>
      <c r="AZ447" s="294" t="str">
        <f t="shared" ca="1" si="883"/>
        <v/>
      </c>
      <c r="BA447" s="294" t="str">
        <f t="shared" ca="1" si="883"/>
        <v/>
      </c>
      <c r="BB447" s="294" t="str">
        <f t="shared" ca="1" si="883"/>
        <v/>
      </c>
      <c r="BC447" s="294" t="str">
        <f t="shared" ca="1" si="883"/>
        <v/>
      </c>
      <c r="BD447" s="294" t="str">
        <f t="shared" ca="1" si="883"/>
        <v/>
      </c>
      <c r="BE447" s="294" t="str">
        <f t="shared" ca="1" si="883"/>
        <v/>
      </c>
      <c r="BF447" s="289">
        <f t="shared" ca="1" si="864"/>
        <v>1</v>
      </c>
      <c r="BG447" s="302">
        <f t="shared" ca="1" si="865"/>
        <v>14.285714285714285</v>
      </c>
      <c r="BH447" s="289" t="str">
        <f t="shared" ca="1" si="866"/>
        <v/>
      </c>
      <c r="BI447" s="289" t="str">
        <f t="shared" ca="1" si="867"/>
        <v/>
      </c>
      <c r="BJ447" s="289" t="str">
        <f t="shared" ca="1" si="868"/>
        <v/>
      </c>
      <c r="BK447" s="289" t="str">
        <f t="shared" ca="1" si="869"/>
        <v/>
      </c>
      <c r="BL447" s="289" t="str">
        <f t="shared" ca="1" si="870"/>
        <v/>
      </c>
      <c r="BM447" s="289" t="str">
        <f t="shared" ca="1" si="871"/>
        <v/>
      </c>
      <c r="BN447" s="289" t="str">
        <f t="shared" ca="1" si="872"/>
        <v/>
      </c>
      <c r="BO447" s="289" t="str">
        <f t="shared" ca="1" si="873"/>
        <v/>
      </c>
      <c r="BP447" s="275"/>
      <c r="BQ447" s="83" t="e">
        <f t="shared" ca="1" si="822"/>
        <v>#N/A</v>
      </c>
      <c r="BR447" s="82" t="e">
        <f t="shared" ca="1" si="823"/>
        <v>#N/A</v>
      </c>
      <c r="BS447" s="83" t="e">
        <f t="shared" ca="1" si="824"/>
        <v>#N/A</v>
      </c>
      <c r="BT447" s="52" t="e">
        <f t="shared" ref="BT447:BT499" ca="1" si="905">_xlfn.CONCAT("A",BS447+9)</f>
        <v>#N/A</v>
      </c>
      <c r="BV447" s="52" t="e">
        <f t="shared" ref="BV447:BV499" ca="1" si="906">_xlfn.CONCAT("A",BW447+8)</f>
        <v>#N/A</v>
      </c>
      <c r="BW447" s="84" t="e">
        <f ca="1">VLOOKUP($BK$6,INDIRECT($BT447):$BP$861,2,FALSE)</f>
        <v>#N/A</v>
      </c>
      <c r="BX447" s="79" t="e">
        <f t="shared" ca="1" si="884"/>
        <v>#N/A</v>
      </c>
      <c r="BY447" s="78" t="e">
        <f t="shared" ca="1" si="885"/>
        <v>#N/A</v>
      </c>
      <c r="BZ447" s="78" t="e">
        <f t="shared" ca="1" si="886"/>
        <v>#N/A</v>
      </c>
      <c r="CA447" s="78" t="e">
        <f t="shared" ca="1" si="887"/>
        <v>#N/A</v>
      </c>
      <c r="CB447" s="78" t="e">
        <f t="shared" ca="1" si="888"/>
        <v>#N/A</v>
      </c>
      <c r="CC447" s="78" t="e">
        <f t="shared" ca="1" si="889"/>
        <v>#N/A</v>
      </c>
      <c r="CD447" s="78" t="e">
        <f t="shared" ca="1" si="890"/>
        <v>#N/A</v>
      </c>
      <c r="CE447" s="78" t="e">
        <f t="shared" ca="1" si="891"/>
        <v>#N/A</v>
      </c>
      <c r="CF447" s="78" t="e">
        <f t="shared" ca="1" si="892"/>
        <v>#N/A</v>
      </c>
      <c r="CG447" s="78" t="e">
        <f t="shared" ca="1" si="893"/>
        <v>#N/A</v>
      </c>
      <c r="CH447" s="79" t="e">
        <f t="shared" ca="1" si="894"/>
        <v>#N/A</v>
      </c>
      <c r="CI447" s="79" t="e">
        <f t="shared" ca="1" si="895"/>
        <v>#N/A</v>
      </c>
      <c r="CJ447" s="79" t="e">
        <f t="shared" ca="1" si="896"/>
        <v>#N/A</v>
      </c>
      <c r="CK447" s="79" t="e">
        <f t="shared" ca="1" si="897"/>
        <v>#N/A</v>
      </c>
      <c r="CL447" s="79" t="e">
        <f t="shared" ca="1" si="898"/>
        <v>#N/A</v>
      </c>
      <c r="CM447" s="79" t="e">
        <f t="shared" ca="1" si="899"/>
        <v>#N/A</v>
      </c>
      <c r="CN447" s="79" t="e">
        <f t="shared" ca="1" si="900"/>
        <v>#N/A</v>
      </c>
      <c r="CO447" s="79" t="e">
        <f t="shared" ca="1" si="901"/>
        <v>#N/A</v>
      </c>
      <c r="CP447" s="80" t="e">
        <f t="shared" ca="1" si="902"/>
        <v>#N/A</v>
      </c>
      <c r="CQ447" s="78" t="e">
        <f t="shared" ca="1" si="903"/>
        <v>#N/A</v>
      </c>
      <c r="DA447" s="81" t="e">
        <f t="shared" ca="1" si="812"/>
        <v>#N/A</v>
      </c>
      <c r="DB447" s="82" t="e">
        <f t="shared" ca="1" si="813"/>
        <v>#N/A</v>
      </c>
      <c r="DC447" s="83" t="e">
        <f t="shared" ca="1" si="814"/>
        <v>#N/A</v>
      </c>
      <c r="DD447" s="52" t="e">
        <f t="shared" ca="1" si="810"/>
        <v>#N/A</v>
      </c>
      <c r="DF447" s="52" t="e">
        <f t="shared" ca="1" si="811"/>
        <v>#N/A</v>
      </c>
      <c r="DG447" s="84" t="e">
        <f ca="1">VLOOKUP($BK$6,INDIRECT($BT484):$BP$861,2,FALSE)</f>
        <v>#N/A</v>
      </c>
      <c r="DH447" s="79" t="e">
        <f t="shared" ca="1" si="789"/>
        <v>#N/A</v>
      </c>
      <c r="DI447" s="78" t="e">
        <f t="shared" ca="1" si="790"/>
        <v>#N/A</v>
      </c>
      <c r="DJ447" s="78" t="e">
        <f t="shared" ca="1" si="791"/>
        <v>#N/A</v>
      </c>
      <c r="DK447" s="78" t="e">
        <f t="shared" ca="1" si="792"/>
        <v>#N/A</v>
      </c>
      <c r="DL447" s="78" t="e">
        <f t="shared" ca="1" si="793"/>
        <v>#N/A</v>
      </c>
      <c r="DM447" s="78" t="e">
        <f t="shared" ca="1" si="794"/>
        <v>#N/A</v>
      </c>
      <c r="DN447" s="78" t="e">
        <f t="shared" ca="1" si="795"/>
        <v>#N/A</v>
      </c>
      <c r="DO447" s="78" t="e">
        <f t="shared" ca="1" si="796"/>
        <v>#N/A</v>
      </c>
      <c r="DP447" s="78" t="e">
        <f t="shared" ca="1" si="797"/>
        <v>#N/A</v>
      </c>
      <c r="DQ447" s="78" t="e">
        <f t="shared" ca="1" si="798"/>
        <v>#N/A</v>
      </c>
      <c r="DR447" s="79" t="e">
        <f t="shared" ca="1" si="799"/>
        <v>#N/A</v>
      </c>
      <c r="DS447" s="79" t="e">
        <f t="shared" ca="1" si="800"/>
        <v>#N/A</v>
      </c>
      <c r="DT447" s="79" t="e">
        <f t="shared" ca="1" si="801"/>
        <v>#N/A</v>
      </c>
      <c r="DU447" s="79" t="e">
        <f t="shared" ca="1" si="802"/>
        <v>#N/A</v>
      </c>
      <c r="DV447" s="79" t="e">
        <f t="shared" ca="1" si="803"/>
        <v>#N/A</v>
      </c>
      <c r="DW447" s="79" t="e">
        <f t="shared" ca="1" si="804"/>
        <v>#N/A</v>
      </c>
      <c r="DX447" s="79" t="e">
        <f t="shared" ca="1" si="805"/>
        <v>#N/A</v>
      </c>
      <c r="DY447" s="79" t="e">
        <f t="shared" ca="1" si="806"/>
        <v>#N/A</v>
      </c>
      <c r="DZ447" s="80" t="e">
        <f t="shared" ca="1" si="807"/>
        <v>#N/A</v>
      </c>
      <c r="EA447" s="78" t="e">
        <f t="shared" ca="1" si="808"/>
        <v>#N/A</v>
      </c>
    </row>
    <row r="448" spans="1:131" ht="16.2" thickBot="1" x14ac:dyDescent="0.35">
      <c r="A448" s="289" t="str">
        <f t="shared" ca="1" si="785"/>
        <v/>
      </c>
      <c r="B448" s="318">
        <f t="shared" si="788"/>
        <v>440</v>
      </c>
      <c r="C448" s="319" t="s">
        <v>17</v>
      </c>
      <c r="D448" s="318" t="s">
        <v>75</v>
      </c>
      <c r="E448" s="318">
        <v>7</v>
      </c>
      <c r="F448" s="320">
        <v>1</v>
      </c>
      <c r="G448" s="320">
        <v>2</v>
      </c>
      <c r="H448" s="320">
        <v>2</v>
      </c>
      <c r="I448" s="320">
        <v>2</v>
      </c>
      <c r="J448" s="320">
        <v>2</v>
      </c>
      <c r="K448" s="320">
        <v>1</v>
      </c>
      <c r="L448" s="320">
        <v>2</v>
      </c>
      <c r="M448" s="320"/>
      <c r="N448" s="320">
        <f>SUM($F448:G448)</f>
        <v>3</v>
      </c>
      <c r="O448" s="320">
        <f>SUM($F448:H448)</f>
        <v>5</v>
      </c>
      <c r="P448" s="320">
        <f>SUM($F448:I448)</f>
        <v>7</v>
      </c>
      <c r="Q448" s="320">
        <f>SUM($F448:J448)</f>
        <v>9</v>
      </c>
      <c r="R448" s="320">
        <f>SUM($F448:K448)</f>
        <v>10</v>
      </c>
      <c r="S448" s="320">
        <f>SUM($F448:L448)</f>
        <v>12</v>
      </c>
      <c r="T448" s="320"/>
      <c r="U448" s="319"/>
      <c r="V448" s="318" t="str">
        <f t="shared" si="855"/>
        <v>Gb</v>
      </c>
      <c r="W448" s="318" t="str">
        <f t="shared" ca="1" si="856"/>
        <v>G</v>
      </c>
      <c r="X448" s="318" t="str">
        <f t="shared" ca="1" si="878"/>
        <v>A</v>
      </c>
      <c r="Y448" s="318" t="str">
        <f t="shared" ca="1" si="879"/>
        <v>B</v>
      </c>
      <c r="Z448" s="318" t="str">
        <f t="shared" ca="1" si="880"/>
        <v>Db</v>
      </c>
      <c r="AA448" s="318" t="str">
        <f t="shared" ca="1" si="881"/>
        <v>Eb</v>
      </c>
      <c r="AB448" s="318" t="str">
        <f t="shared" ca="1" si="882"/>
        <v>E</v>
      </c>
      <c r="AC448" s="318"/>
      <c r="AD448" s="319">
        <f t="shared" si="863"/>
        <v>169</v>
      </c>
      <c r="AE448" s="319">
        <f t="shared" ca="1" si="786"/>
        <v>71</v>
      </c>
      <c r="AF448" s="319">
        <f t="shared" ca="1" si="787"/>
        <v>65</v>
      </c>
      <c r="AG448" s="319">
        <f t="shared" ca="1" si="848"/>
        <v>66</v>
      </c>
      <c r="AH448" s="319">
        <f t="shared" ca="1" si="849"/>
        <v>166</v>
      </c>
      <c r="AI448" s="319">
        <f t="shared" ca="1" si="850"/>
        <v>167</v>
      </c>
      <c r="AJ448" s="319">
        <f t="shared" ca="1" si="851"/>
        <v>69</v>
      </c>
      <c r="AK448" s="319"/>
      <c r="AL448" s="294" t="str">
        <f>_xlfn.CONCAT(V448," min")</f>
        <v>Gb min</v>
      </c>
      <c r="AM448" s="294" t="str">
        <f ca="1">_xlfn.CONCAT(W448," aug")</f>
        <v>G aug</v>
      </c>
      <c r="AN448" s="294" t="str">
        <f ca="1">_xlfn.CONCAT(X448," maj")</f>
        <v>A maj</v>
      </c>
      <c r="AO448" s="294" t="str">
        <f ca="1">_xlfn.CONCAT(Y448," maj")</f>
        <v>B maj</v>
      </c>
      <c r="AP448" s="294" t="str">
        <f ca="1">_xlfn.CONCAT(Z448," dim")</f>
        <v>Db dim</v>
      </c>
      <c r="AQ448" s="294" t="str">
        <f ca="1">_xlfn.CONCAT(AA448," dim")</f>
        <v>Eb dim</v>
      </c>
      <c r="AR448" s="294" t="str">
        <f ca="1">_xlfn.CONCAT(AB448," min")</f>
        <v>E min</v>
      </c>
      <c r="AS448" s="294"/>
      <c r="AT448" s="294" t="str">
        <f t="shared" ca="1" si="904"/>
        <v/>
      </c>
      <c r="AU448" s="294" t="str">
        <f t="shared" ca="1" si="883"/>
        <v/>
      </c>
      <c r="AV448" s="294" t="str">
        <f t="shared" ca="1" si="883"/>
        <v/>
      </c>
      <c r="AW448" s="294">
        <f t="shared" ca="1" si="883"/>
        <v>1</v>
      </c>
      <c r="AX448" s="294" t="str">
        <f t="shared" ca="1" si="883"/>
        <v/>
      </c>
      <c r="AY448" s="294" t="str">
        <f t="shared" ca="1" si="883"/>
        <v/>
      </c>
      <c r="AZ448" s="294" t="str">
        <f t="shared" ca="1" si="883"/>
        <v/>
      </c>
      <c r="BA448" s="294">
        <f t="shared" ca="1" si="883"/>
        <v>1</v>
      </c>
      <c r="BB448" s="294" t="str">
        <f t="shared" ca="1" si="883"/>
        <v/>
      </c>
      <c r="BC448" s="294" t="str">
        <f t="shared" ca="1" si="883"/>
        <v/>
      </c>
      <c r="BD448" s="294" t="str">
        <f t="shared" ca="1" si="883"/>
        <v/>
      </c>
      <c r="BE448" s="294" t="str">
        <f t="shared" ca="1" si="883"/>
        <v/>
      </c>
      <c r="BF448" s="289">
        <f t="shared" ca="1" si="864"/>
        <v>2</v>
      </c>
      <c r="BG448" s="302">
        <f t="shared" ca="1" si="865"/>
        <v>28.571428571428569</v>
      </c>
      <c r="BH448" s="289" t="str">
        <f t="shared" ca="1" si="866"/>
        <v/>
      </c>
      <c r="BI448" s="289" t="str">
        <f t="shared" ca="1" si="867"/>
        <v/>
      </c>
      <c r="BJ448" s="289" t="str">
        <f t="shared" ca="1" si="868"/>
        <v/>
      </c>
      <c r="BK448" s="289" t="str">
        <f t="shared" ca="1" si="869"/>
        <v/>
      </c>
      <c r="BL448" s="289" t="str">
        <f t="shared" ca="1" si="870"/>
        <v/>
      </c>
      <c r="BM448" s="289" t="str">
        <f t="shared" ca="1" si="871"/>
        <v/>
      </c>
      <c r="BN448" s="289" t="str">
        <f t="shared" ca="1" si="872"/>
        <v/>
      </c>
      <c r="BO448" s="289" t="str">
        <f t="shared" ca="1" si="873"/>
        <v/>
      </c>
      <c r="BP448" s="275"/>
      <c r="BQ448" s="83" t="e">
        <f t="shared" ca="1" si="822"/>
        <v>#N/A</v>
      </c>
      <c r="BR448" s="82" t="e">
        <f t="shared" ca="1" si="823"/>
        <v>#N/A</v>
      </c>
      <c r="BS448" s="83" t="e">
        <f t="shared" ca="1" si="824"/>
        <v>#N/A</v>
      </c>
      <c r="BT448" s="52" t="e">
        <f t="shared" ca="1" si="905"/>
        <v>#N/A</v>
      </c>
      <c r="BV448" s="52" t="e">
        <f t="shared" ca="1" si="906"/>
        <v>#N/A</v>
      </c>
      <c r="BW448" s="84" t="e">
        <f ca="1">VLOOKUP($BK$6,INDIRECT($BT448):$BP$861,2,FALSE)</f>
        <v>#N/A</v>
      </c>
      <c r="BX448" s="79" t="e">
        <f t="shared" ca="1" si="884"/>
        <v>#N/A</v>
      </c>
      <c r="BY448" s="78" t="e">
        <f t="shared" ca="1" si="885"/>
        <v>#N/A</v>
      </c>
      <c r="BZ448" s="78" t="e">
        <f t="shared" ca="1" si="886"/>
        <v>#N/A</v>
      </c>
      <c r="CA448" s="78" t="e">
        <f t="shared" ca="1" si="887"/>
        <v>#N/A</v>
      </c>
      <c r="CB448" s="78" t="e">
        <f t="shared" ca="1" si="888"/>
        <v>#N/A</v>
      </c>
      <c r="CC448" s="78" t="e">
        <f t="shared" ca="1" si="889"/>
        <v>#N/A</v>
      </c>
      <c r="CD448" s="78" t="e">
        <f t="shared" ca="1" si="890"/>
        <v>#N/A</v>
      </c>
      <c r="CE448" s="78" t="e">
        <f t="shared" ca="1" si="891"/>
        <v>#N/A</v>
      </c>
      <c r="CF448" s="78" t="e">
        <f t="shared" ca="1" si="892"/>
        <v>#N/A</v>
      </c>
      <c r="CG448" s="78" t="e">
        <f t="shared" ca="1" si="893"/>
        <v>#N/A</v>
      </c>
      <c r="CH448" s="79" t="e">
        <f t="shared" ca="1" si="894"/>
        <v>#N/A</v>
      </c>
      <c r="CI448" s="79" t="e">
        <f t="shared" ca="1" si="895"/>
        <v>#N/A</v>
      </c>
      <c r="CJ448" s="79" t="e">
        <f t="shared" ca="1" si="896"/>
        <v>#N/A</v>
      </c>
      <c r="CK448" s="79" t="e">
        <f t="shared" ca="1" si="897"/>
        <v>#N/A</v>
      </c>
      <c r="CL448" s="79" t="e">
        <f t="shared" ca="1" si="898"/>
        <v>#N/A</v>
      </c>
      <c r="CM448" s="79" t="e">
        <f t="shared" ca="1" si="899"/>
        <v>#N/A</v>
      </c>
      <c r="CN448" s="79" t="e">
        <f t="shared" ca="1" si="900"/>
        <v>#N/A</v>
      </c>
      <c r="CO448" s="79" t="e">
        <f t="shared" ca="1" si="901"/>
        <v>#N/A</v>
      </c>
      <c r="CP448" s="80" t="e">
        <f t="shared" ca="1" si="902"/>
        <v>#N/A</v>
      </c>
      <c r="CQ448" s="78" t="e">
        <f t="shared" ca="1" si="903"/>
        <v>#N/A</v>
      </c>
      <c r="DA448" s="81" t="e">
        <f t="shared" ca="1" si="812"/>
        <v>#N/A</v>
      </c>
      <c r="DB448" s="82" t="e">
        <f t="shared" ca="1" si="813"/>
        <v>#N/A</v>
      </c>
      <c r="DC448" s="83" t="e">
        <f t="shared" ca="1" si="814"/>
        <v>#N/A</v>
      </c>
      <c r="DD448" s="52" t="e">
        <f t="shared" ca="1" si="810"/>
        <v>#N/A</v>
      </c>
      <c r="DF448" s="52" t="e">
        <f t="shared" ca="1" si="811"/>
        <v>#N/A</v>
      </c>
      <c r="DG448" s="84" t="e">
        <f ca="1">VLOOKUP($BK$6,INDIRECT($BT485):$BP$861,2,FALSE)</f>
        <v>#N/A</v>
      </c>
      <c r="DH448" s="79" t="e">
        <f t="shared" ca="1" si="789"/>
        <v>#N/A</v>
      </c>
      <c r="DI448" s="78" t="e">
        <f t="shared" ca="1" si="790"/>
        <v>#N/A</v>
      </c>
      <c r="DJ448" s="78" t="e">
        <f t="shared" ca="1" si="791"/>
        <v>#N/A</v>
      </c>
      <c r="DK448" s="78" t="e">
        <f t="shared" ca="1" si="792"/>
        <v>#N/A</v>
      </c>
      <c r="DL448" s="78" t="e">
        <f t="shared" ca="1" si="793"/>
        <v>#N/A</v>
      </c>
      <c r="DM448" s="78" t="e">
        <f t="shared" ca="1" si="794"/>
        <v>#N/A</v>
      </c>
      <c r="DN448" s="78" t="e">
        <f t="shared" ca="1" si="795"/>
        <v>#N/A</v>
      </c>
      <c r="DO448" s="78" t="e">
        <f t="shared" ca="1" si="796"/>
        <v>#N/A</v>
      </c>
      <c r="DP448" s="78" t="e">
        <f t="shared" ca="1" si="797"/>
        <v>#N/A</v>
      </c>
      <c r="DQ448" s="78" t="e">
        <f t="shared" ca="1" si="798"/>
        <v>#N/A</v>
      </c>
      <c r="DR448" s="79" t="e">
        <f t="shared" ca="1" si="799"/>
        <v>#N/A</v>
      </c>
      <c r="DS448" s="79" t="e">
        <f t="shared" ca="1" si="800"/>
        <v>#N/A</v>
      </c>
      <c r="DT448" s="79" t="e">
        <f t="shared" ca="1" si="801"/>
        <v>#N/A</v>
      </c>
      <c r="DU448" s="79" t="e">
        <f t="shared" ca="1" si="802"/>
        <v>#N/A</v>
      </c>
      <c r="DV448" s="79" t="e">
        <f t="shared" ca="1" si="803"/>
        <v>#N/A</v>
      </c>
      <c r="DW448" s="79" t="e">
        <f t="shared" ca="1" si="804"/>
        <v>#N/A</v>
      </c>
      <c r="DX448" s="79" t="e">
        <f t="shared" ca="1" si="805"/>
        <v>#N/A</v>
      </c>
      <c r="DY448" s="79" t="e">
        <f t="shared" ca="1" si="806"/>
        <v>#N/A</v>
      </c>
      <c r="DZ448" s="80" t="e">
        <f t="shared" ca="1" si="807"/>
        <v>#N/A</v>
      </c>
      <c r="EA448" s="78" t="e">
        <f t="shared" ca="1" si="808"/>
        <v>#N/A</v>
      </c>
    </row>
    <row r="449" spans="1:131" ht="16.2" thickBot="1" x14ac:dyDescent="0.35">
      <c r="A449" s="289" t="str">
        <f t="shared" ca="1" si="785"/>
        <v/>
      </c>
      <c r="B449" s="318">
        <f t="shared" si="788"/>
        <v>441</v>
      </c>
      <c r="C449" s="319" t="s">
        <v>18</v>
      </c>
      <c r="D449" s="318" t="s">
        <v>75</v>
      </c>
      <c r="E449" s="318">
        <v>7</v>
      </c>
      <c r="F449" s="320">
        <v>2</v>
      </c>
      <c r="G449" s="320">
        <v>1</v>
      </c>
      <c r="H449" s="320">
        <v>3</v>
      </c>
      <c r="I449" s="320">
        <v>1</v>
      </c>
      <c r="J449" s="320">
        <v>2</v>
      </c>
      <c r="K449" s="320">
        <v>1</v>
      </c>
      <c r="L449" s="320">
        <v>2</v>
      </c>
      <c r="M449" s="320"/>
      <c r="N449" s="320">
        <f>SUM($F449:G449)</f>
        <v>3</v>
      </c>
      <c r="O449" s="320">
        <f>SUM($F449:H449)</f>
        <v>6</v>
      </c>
      <c r="P449" s="320">
        <f>SUM($F449:I449)</f>
        <v>7</v>
      </c>
      <c r="Q449" s="320">
        <f>SUM($F449:J449)</f>
        <v>9</v>
      </c>
      <c r="R449" s="320">
        <f>SUM($F449:K449)</f>
        <v>10</v>
      </c>
      <c r="S449" s="320">
        <f>SUM($F449:L449)</f>
        <v>12</v>
      </c>
      <c r="T449" s="320"/>
      <c r="U449" s="319"/>
      <c r="V449" s="318" t="str">
        <f t="shared" si="855"/>
        <v>Gb</v>
      </c>
      <c r="W449" s="318" t="str">
        <f t="shared" ca="1" si="856"/>
        <v>Ab</v>
      </c>
      <c r="X449" s="318" t="str">
        <f t="shared" ca="1" si="878"/>
        <v>A</v>
      </c>
      <c r="Y449" s="318" t="str">
        <f t="shared" ca="1" si="879"/>
        <v>C</v>
      </c>
      <c r="Z449" s="318" t="str">
        <f t="shared" ca="1" si="880"/>
        <v>Db</v>
      </c>
      <c r="AA449" s="318" t="str">
        <f t="shared" ca="1" si="881"/>
        <v>Eb</v>
      </c>
      <c r="AB449" s="318" t="str">
        <f t="shared" ca="1" si="882"/>
        <v>E</v>
      </c>
      <c r="AC449" s="318"/>
      <c r="AD449" s="319">
        <f t="shared" si="863"/>
        <v>169</v>
      </c>
      <c r="AE449" s="319">
        <f t="shared" ca="1" si="786"/>
        <v>163</v>
      </c>
      <c r="AF449" s="319">
        <f t="shared" ca="1" si="787"/>
        <v>65</v>
      </c>
      <c r="AG449" s="319">
        <f t="shared" ca="1" si="848"/>
        <v>67</v>
      </c>
      <c r="AH449" s="319">
        <f t="shared" ca="1" si="849"/>
        <v>166</v>
      </c>
      <c r="AI449" s="319">
        <f t="shared" ca="1" si="850"/>
        <v>167</v>
      </c>
      <c r="AJ449" s="319">
        <f t="shared" ca="1" si="851"/>
        <v>69</v>
      </c>
      <c r="AK449" s="319"/>
      <c r="AL449" s="294" t="str">
        <f>_xlfn.CONCAT(V449," min")</f>
        <v>Gb min</v>
      </c>
      <c r="AM449" s="294" t="str">
        <f ca="1">_xlfn.CONCAT(W449," maj")</f>
        <v>Ab maj</v>
      </c>
      <c r="AN449" s="294" t="str">
        <f ca="1">_xlfn.CONCAT(X449," maj")</f>
        <v>A maj</v>
      </c>
      <c r="AO449" s="294" t="str">
        <f ca="1">_xlfn.CONCAT(Y449," dim")</f>
        <v>C dim</v>
      </c>
      <c r="AP449" s="294" t="str">
        <f ca="1">_xlfn.CONCAT(Z449," min")</f>
        <v>Db min</v>
      </c>
      <c r="AQ449" s="294" t="str">
        <f ca="1">_xlfn.CONCAT(AA449," dim")</f>
        <v>Eb dim</v>
      </c>
      <c r="AR449" s="294" t="str">
        <f ca="1">_xlfn.CONCAT(AB449," aug")</f>
        <v>E aug</v>
      </c>
      <c r="AS449" s="294"/>
      <c r="AT449" s="294" t="str">
        <f t="shared" ca="1" si="904"/>
        <v/>
      </c>
      <c r="AU449" s="294" t="str">
        <f t="shared" ca="1" si="883"/>
        <v/>
      </c>
      <c r="AV449" s="294" t="str">
        <f t="shared" ca="1" si="883"/>
        <v/>
      </c>
      <c r="AW449" s="294">
        <f t="shared" ca="1" si="883"/>
        <v>1</v>
      </c>
      <c r="AX449" s="294" t="str">
        <f t="shared" ca="1" si="883"/>
        <v/>
      </c>
      <c r="AY449" s="294" t="str">
        <f t="shared" ca="1" si="883"/>
        <v/>
      </c>
      <c r="AZ449" s="294" t="str">
        <f t="shared" ca="1" si="883"/>
        <v/>
      </c>
      <c r="BA449" s="294" t="str">
        <f t="shared" ca="1" si="883"/>
        <v/>
      </c>
      <c r="BB449" s="294" t="str">
        <f t="shared" ca="1" si="883"/>
        <v/>
      </c>
      <c r="BC449" s="294" t="str">
        <f t="shared" ca="1" si="883"/>
        <v/>
      </c>
      <c r="BD449" s="294" t="str">
        <f t="shared" ca="1" si="883"/>
        <v/>
      </c>
      <c r="BE449" s="294" t="str">
        <f t="shared" ca="1" si="883"/>
        <v/>
      </c>
      <c r="BF449" s="289">
        <f t="shared" ca="1" si="864"/>
        <v>1</v>
      </c>
      <c r="BG449" s="302">
        <f t="shared" ca="1" si="865"/>
        <v>14.285714285714285</v>
      </c>
      <c r="BH449" s="289" t="str">
        <f t="shared" ca="1" si="866"/>
        <v/>
      </c>
      <c r="BI449" s="289" t="str">
        <f t="shared" ca="1" si="867"/>
        <v/>
      </c>
      <c r="BJ449" s="289" t="str">
        <f t="shared" ca="1" si="868"/>
        <v/>
      </c>
      <c r="BK449" s="289" t="str">
        <f t="shared" ca="1" si="869"/>
        <v/>
      </c>
      <c r="BL449" s="289" t="str">
        <f t="shared" ca="1" si="870"/>
        <v/>
      </c>
      <c r="BM449" s="289" t="str">
        <f t="shared" ca="1" si="871"/>
        <v/>
      </c>
      <c r="BN449" s="289" t="str">
        <f t="shared" ca="1" si="872"/>
        <v/>
      </c>
      <c r="BO449" s="289" t="str">
        <f t="shared" ca="1" si="873"/>
        <v/>
      </c>
      <c r="BP449" s="275"/>
      <c r="BQ449" s="83" t="e">
        <f t="shared" ca="1" si="822"/>
        <v>#N/A</v>
      </c>
      <c r="BR449" s="82" t="e">
        <f t="shared" ca="1" si="823"/>
        <v>#N/A</v>
      </c>
      <c r="BS449" s="83" t="e">
        <f t="shared" ca="1" si="824"/>
        <v>#N/A</v>
      </c>
      <c r="BT449" s="52" t="e">
        <f t="shared" ca="1" si="905"/>
        <v>#N/A</v>
      </c>
      <c r="BV449" s="52" t="e">
        <f t="shared" ca="1" si="906"/>
        <v>#N/A</v>
      </c>
      <c r="BW449" s="84" t="e">
        <f ca="1">VLOOKUP($BK$6,INDIRECT($BT449):$BP$861,2,FALSE)</f>
        <v>#N/A</v>
      </c>
      <c r="BX449" s="79" t="e">
        <f t="shared" ca="1" si="884"/>
        <v>#N/A</v>
      </c>
      <c r="BY449" s="78" t="e">
        <f t="shared" ca="1" si="885"/>
        <v>#N/A</v>
      </c>
      <c r="BZ449" s="78" t="e">
        <f t="shared" ca="1" si="886"/>
        <v>#N/A</v>
      </c>
      <c r="CA449" s="78" t="e">
        <f t="shared" ca="1" si="887"/>
        <v>#N/A</v>
      </c>
      <c r="CB449" s="78" t="e">
        <f t="shared" ca="1" si="888"/>
        <v>#N/A</v>
      </c>
      <c r="CC449" s="78" t="e">
        <f t="shared" ca="1" si="889"/>
        <v>#N/A</v>
      </c>
      <c r="CD449" s="78" t="e">
        <f t="shared" ca="1" si="890"/>
        <v>#N/A</v>
      </c>
      <c r="CE449" s="78" t="e">
        <f t="shared" ca="1" si="891"/>
        <v>#N/A</v>
      </c>
      <c r="CF449" s="78" t="e">
        <f t="shared" ca="1" si="892"/>
        <v>#N/A</v>
      </c>
      <c r="CG449" s="78" t="e">
        <f t="shared" ca="1" si="893"/>
        <v>#N/A</v>
      </c>
      <c r="CH449" s="79" t="e">
        <f t="shared" ca="1" si="894"/>
        <v>#N/A</v>
      </c>
      <c r="CI449" s="79" t="e">
        <f t="shared" ca="1" si="895"/>
        <v>#N/A</v>
      </c>
      <c r="CJ449" s="79" t="e">
        <f t="shared" ca="1" si="896"/>
        <v>#N/A</v>
      </c>
      <c r="CK449" s="79" t="e">
        <f t="shared" ca="1" si="897"/>
        <v>#N/A</v>
      </c>
      <c r="CL449" s="79" t="e">
        <f t="shared" ca="1" si="898"/>
        <v>#N/A</v>
      </c>
      <c r="CM449" s="79" t="e">
        <f t="shared" ca="1" si="899"/>
        <v>#N/A</v>
      </c>
      <c r="CN449" s="79" t="e">
        <f t="shared" ca="1" si="900"/>
        <v>#N/A</v>
      </c>
      <c r="CO449" s="79" t="e">
        <f t="shared" ca="1" si="901"/>
        <v>#N/A</v>
      </c>
      <c r="CP449" s="80" t="e">
        <f t="shared" ca="1" si="902"/>
        <v>#N/A</v>
      </c>
      <c r="CQ449" s="78" t="e">
        <f t="shared" ca="1" si="903"/>
        <v>#N/A</v>
      </c>
      <c r="DA449" s="81" t="e">
        <f t="shared" ca="1" si="812"/>
        <v>#N/A</v>
      </c>
      <c r="DB449" s="82" t="e">
        <f t="shared" ca="1" si="813"/>
        <v>#N/A</v>
      </c>
      <c r="DC449" s="83" t="e">
        <f t="shared" ca="1" si="814"/>
        <v>#N/A</v>
      </c>
      <c r="DD449" s="52" t="e">
        <f t="shared" ca="1" si="810"/>
        <v>#N/A</v>
      </c>
      <c r="DF449" s="52" t="e">
        <f t="shared" ca="1" si="811"/>
        <v>#N/A</v>
      </c>
      <c r="DG449" s="84" t="e">
        <f ca="1">VLOOKUP($BK$6,INDIRECT($BT486):$BP$861,2,FALSE)</f>
        <v>#N/A</v>
      </c>
      <c r="DH449" s="79" t="e">
        <f t="shared" ca="1" si="789"/>
        <v>#N/A</v>
      </c>
      <c r="DI449" s="78" t="e">
        <f t="shared" ca="1" si="790"/>
        <v>#N/A</v>
      </c>
      <c r="DJ449" s="78" t="e">
        <f t="shared" ca="1" si="791"/>
        <v>#N/A</v>
      </c>
      <c r="DK449" s="78" t="e">
        <f t="shared" ca="1" si="792"/>
        <v>#N/A</v>
      </c>
      <c r="DL449" s="78" t="e">
        <f t="shared" ca="1" si="793"/>
        <v>#N/A</v>
      </c>
      <c r="DM449" s="78" t="e">
        <f t="shared" ca="1" si="794"/>
        <v>#N/A</v>
      </c>
      <c r="DN449" s="78" t="e">
        <f t="shared" ca="1" si="795"/>
        <v>#N/A</v>
      </c>
      <c r="DO449" s="78" t="e">
        <f t="shared" ca="1" si="796"/>
        <v>#N/A</v>
      </c>
      <c r="DP449" s="78" t="e">
        <f t="shared" ca="1" si="797"/>
        <v>#N/A</v>
      </c>
      <c r="DQ449" s="78" t="e">
        <f t="shared" ca="1" si="798"/>
        <v>#N/A</v>
      </c>
      <c r="DR449" s="79" t="e">
        <f t="shared" ca="1" si="799"/>
        <v>#N/A</v>
      </c>
      <c r="DS449" s="79" t="e">
        <f t="shared" ca="1" si="800"/>
        <v>#N/A</v>
      </c>
      <c r="DT449" s="79" t="e">
        <f t="shared" ca="1" si="801"/>
        <v>#N/A</v>
      </c>
      <c r="DU449" s="79" t="e">
        <f t="shared" ca="1" si="802"/>
        <v>#N/A</v>
      </c>
      <c r="DV449" s="79" t="e">
        <f t="shared" ca="1" si="803"/>
        <v>#N/A</v>
      </c>
      <c r="DW449" s="79" t="e">
        <f t="shared" ca="1" si="804"/>
        <v>#N/A</v>
      </c>
      <c r="DX449" s="79" t="e">
        <f t="shared" ca="1" si="805"/>
        <v>#N/A</v>
      </c>
      <c r="DY449" s="79" t="e">
        <f t="shared" ca="1" si="806"/>
        <v>#N/A</v>
      </c>
      <c r="DZ449" s="80" t="e">
        <f t="shared" ca="1" si="807"/>
        <v>#N/A</v>
      </c>
      <c r="EA449" s="78" t="e">
        <f t="shared" ca="1" si="808"/>
        <v>#N/A</v>
      </c>
    </row>
    <row r="450" spans="1:131" ht="16.2" thickBot="1" x14ac:dyDescent="0.35">
      <c r="A450" s="289" t="str">
        <f t="shared" ca="1" si="785"/>
        <v/>
      </c>
      <c r="B450" s="318">
        <f t="shared" si="788"/>
        <v>442</v>
      </c>
      <c r="C450" s="319" t="s">
        <v>19</v>
      </c>
      <c r="D450" s="318" t="s">
        <v>75</v>
      </c>
      <c r="E450" s="318">
        <v>7</v>
      </c>
      <c r="F450" s="320">
        <v>2</v>
      </c>
      <c r="G450" s="320">
        <v>1</v>
      </c>
      <c r="H450" s="320">
        <v>2</v>
      </c>
      <c r="I450" s="320">
        <v>1</v>
      </c>
      <c r="J450" s="320">
        <v>3</v>
      </c>
      <c r="K450" s="320">
        <v>1</v>
      </c>
      <c r="L450" s="320">
        <v>2</v>
      </c>
      <c r="M450" s="320"/>
      <c r="N450" s="320">
        <f>SUM($F450:G450)</f>
        <v>3</v>
      </c>
      <c r="O450" s="320">
        <f>SUM($F450:H450)</f>
        <v>5</v>
      </c>
      <c r="P450" s="320">
        <f>SUM($F450:I450)</f>
        <v>6</v>
      </c>
      <c r="Q450" s="320">
        <f>SUM($F450:J450)</f>
        <v>9</v>
      </c>
      <c r="R450" s="320">
        <f>SUM($F450:K450)</f>
        <v>10</v>
      </c>
      <c r="S450" s="320">
        <f>SUM($F450:L450)</f>
        <v>12</v>
      </c>
      <c r="T450" s="320"/>
      <c r="U450" s="319"/>
      <c r="V450" s="318" t="str">
        <f t="shared" si="855"/>
        <v>Gb</v>
      </c>
      <c r="W450" s="318" t="str">
        <f t="shared" ca="1" si="856"/>
        <v>Ab</v>
      </c>
      <c r="X450" s="318" t="str">
        <f t="shared" ca="1" si="878"/>
        <v>A</v>
      </c>
      <c r="Y450" s="318" t="str">
        <f t="shared" ca="1" si="879"/>
        <v>B</v>
      </c>
      <c r="Z450" s="318" t="str">
        <f t="shared" ca="1" si="880"/>
        <v>C</v>
      </c>
      <c r="AA450" s="318" t="str">
        <f t="shared" ca="1" si="881"/>
        <v>Eb</v>
      </c>
      <c r="AB450" s="318" t="str">
        <f t="shared" ca="1" si="882"/>
        <v>E</v>
      </c>
      <c r="AC450" s="318"/>
      <c r="AD450" s="319">
        <f t="shared" si="863"/>
        <v>169</v>
      </c>
      <c r="AE450" s="319">
        <f t="shared" ca="1" si="786"/>
        <v>163</v>
      </c>
      <c r="AF450" s="319">
        <f t="shared" ca="1" si="787"/>
        <v>65</v>
      </c>
      <c r="AG450" s="319">
        <f t="shared" ca="1" si="848"/>
        <v>66</v>
      </c>
      <c r="AH450" s="319">
        <f t="shared" ca="1" si="849"/>
        <v>67</v>
      </c>
      <c r="AI450" s="319">
        <f t="shared" ca="1" si="850"/>
        <v>167</v>
      </c>
      <c r="AJ450" s="319">
        <f t="shared" ca="1" si="851"/>
        <v>69</v>
      </c>
      <c r="AK450" s="319"/>
      <c r="AL450" s="294" t="str">
        <f>_xlfn.CONCAT(V450," dim")</f>
        <v>Gb dim</v>
      </c>
      <c r="AM450" s="294" t="str">
        <f ca="1">_xlfn.CONCAT(W450," min")</f>
        <v>Ab min</v>
      </c>
      <c r="AN450" s="294" t="str">
        <f ca="1">_xlfn.CONCAT(X450," min")</f>
        <v>A min</v>
      </c>
      <c r="AO450" s="294" t="str">
        <f ca="1">_xlfn.CONCAT(Y450," maj")</f>
        <v>B maj</v>
      </c>
      <c r="AP450" s="294" t="str">
        <f ca="1">_xlfn.CONCAT(Z450," aug")</f>
        <v>C aug</v>
      </c>
      <c r="AQ450" s="294" t="str">
        <f ca="1">_xlfn.CONCAT(AA450," dim")</f>
        <v>Eb dim</v>
      </c>
      <c r="AR450" s="294" t="str">
        <f ca="1">_xlfn.CONCAT(AB450," maj")</f>
        <v>E maj</v>
      </c>
      <c r="AS450" s="294"/>
      <c r="AT450" s="294" t="str">
        <f t="shared" ca="1" si="904"/>
        <v/>
      </c>
      <c r="AU450" s="294" t="str">
        <f t="shared" ca="1" si="883"/>
        <v/>
      </c>
      <c r="AV450" s="294" t="str">
        <f t="shared" ca="1" si="883"/>
        <v/>
      </c>
      <c r="AW450" s="294">
        <f t="shared" ca="1" si="883"/>
        <v>1</v>
      </c>
      <c r="AX450" s="294" t="str">
        <f t="shared" ca="1" si="883"/>
        <v/>
      </c>
      <c r="AY450" s="294" t="str">
        <f t="shared" ca="1" si="883"/>
        <v/>
      </c>
      <c r="AZ450" s="294" t="str">
        <f t="shared" ca="1" si="883"/>
        <v/>
      </c>
      <c r="BA450" s="294" t="str">
        <f t="shared" ca="1" si="883"/>
        <v/>
      </c>
      <c r="BB450" s="294" t="str">
        <f t="shared" ca="1" si="883"/>
        <v/>
      </c>
      <c r="BC450" s="294" t="str">
        <f t="shared" ca="1" si="883"/>
        <v/>
      </c>
      <c r="BD450" s="294" t="str">
        <f t="shared" ca="1" si="883"/>
        <v/>
      </c>
      <c r="BE450" s="294" t="str">
        <f t="shared" ca="1" si="883"/>
        <v/>
      </c>
      <c r="BF450" s="289">
        <f t="shared" ca="1" si="864"/>
        <v>1</v>
      </c>
      <c r="BG450" s="302">
        <f t="shared" ca="1" si="865"/>
        <v>14.285714285714285</v>
      </c>
      <c r="BH450" s="289" t="str">
        <f t="shared" ca="1" si="866"/>
        <v/>
      </c>
      <c r="BI450" s="289" t="str">
        <f t="shared" ca="1" si="867"/>
        <v/>
      </c>
      <c r="BJ450" s="289" t="str">
        <f t="shared" ca="1" si="868"/>
        <v/>
      </c>
      <c r="BK450" s="289" t="str">
        <f t="shared" ca="1" si="869"/>
        <v/>
      </c>
      <c r="BL450" s="289" t="str">
        <f t="shared" ca="1" si="870"/>
        <v/>
      </c>
      <c r="BM450" s="289" t="str">
        <f t="shared" ca="1" si="871"/>
        <v/>
      </c>
      <c r="BN450" s="289" t="str">
        <f t="shared" ca="1" si="872"/>
        <v/>
      </c>
      <c r="BO450" s="289" t="str">
        <f t="shared" ca="1" si="873"/>
        <v/>
      </c>
      <c r="BP450" s="275"/>
      <c r="BQ450" s="83" t="e">
        <f t="shared" ca="1" si="822"/>
        <v>#N/A</v>
      </c>
      <c r="BR450" s="82" t="e">
        <f t="shared" ca="1" si="823"/>
        <v>#N/A</v>
      </c>
      <c r="BS450" s="83" t="e">
        <f t="shared" ca="1" si="824"/>
        <v>#N/A</v>
      </c>
      <c r="BT450" s="52" t="e">
        <f t="shared" ca="1" si="905"/>
        <v>#N/A</v>
      </c>
      <c r="BV450" s="52" t="e">
        <f t="shared" ca="1" si="906"/>
        <v>#N/A</v>
      </c>
      <c r="BW450" s="84" t="e">
        <f ca="1">VLOOKUP($BK$6,INDIRECT($BT450):$BP$861,2,FALSE)</f>
        <v>#N/A</v>
      </c>
      <c r="BX450" s="79" t="e">
        <f t="shared" ca="1" si="884"/>
        <v>#N/A</v>
      </c>
      <c r="BY450" s="78" t="e">
        <f t="shared" ca="1" si="885"/>
        <v>#N/A</v>
      </c>
      <c r="BZ450" s="78" t="e">
        <f t="shared" ca="1" si="886"/>
        <v>#N/A</v>
      </c>
      <c r="CA450" s="78" t="e">
        <f t="shared" ca="1" si="887"/>
        <v>#N/A</v>
      </c>
      <c r="CB450" s="78" t="e">
        <f t="shared" ca="1" si="888"/>
        <v>#N/A</v>
      </c>
      <c r="CC450" s="78" t="e">
        <f t="shared" ca="1" si="889"/>
        <v>#N/A</v>
      </c>
      <c r="CD450" s="78" t="e">
        <f t="shared" ca="1" si="890"/>
        <v>#N/A</v>
      </c>
      <c r="CE450" s="78" t="e">
        <f t="shared" ca="1" si="891"/>
        <v>#N/A</v>
      </c>
      <c r="CF450" s="78" t="e">
        <f t="shared" ca="1" si="892"/>
        <v>#N/A</v>
      </c>
      <c r="CG450" s="78" t="e">
        <f t="shared" ca="1" si="893"/>
        <v>#N/A</v>
      </c>
      <c r="CH450" s="79" t="e">
        <f t="shared" ca="1" si="894"/>
        <v>#N/A</v>
      </c>
      <c r="CI450" s="79" t="e">
        <f t="shared" ca="1" si="895"/>
        <v>#N/A</v>
      </c>
      <c r="CJ450" s="79" t="e">
        <f t="shared" ca="1" si="896"/>
        <v>#N/A</v>
      </c>
      <c r="CK450" s="79" t="e">
        <f t="shared" ca="1" si="897"/>
        <v>#N/A</v>
      </c>
      <c r="CL450" s="79" t="e">
        <f t="shared" ca="1" si="898"/>
        <v>#N/A</v>
      </c>
      <c r="CM450" s="79" t="e">
        <f t="shared" ca="1" si="899"/>
        <v>#N/A</v>
      </c>
      <c r="CN450" s="79" t="e">
        <f t="shared" ca="1" si="900"/>
        <v>#N/A</v>
      </c>
      <c r="CO450" s="79" t="e">
        <f t="shared" ca="1" si="901"/>
        <v>#N/A</v>
      </c>
      <c r="CP450" s="80" t="e">
        <f t="shared" ca="1" si="902"/>
        <v>#N/A</v>
      </c>
      <c r="CQ450" s="78" t="e">
        <f t="shared" ca="1" si="903"/>
        <v>#N/A</v>
      </c>
      <c r="DA450" s="81" t="e">
        <f t="shared" ca="1" si="812"/>
        <v>#N/A</v>
      </c>
      <c r="DB450" s="82" t="e">
        <f t="shared" ca="1" si="813"/>
        <v>#N/A</v>
      </c>
      <c r="DC450" s="83" t="e">
        <f t="shared" ca="1" si="814"/>
        <v>#N/A</v>
      </c>
      <c r="DD450" s="52" t="e">
        <f t="shared" ca="1" si="810"/>
        <v>#N/A</v>
      </c>
      <c r="DF450" s="52" t="e">
        <f t="shared" ca="1" si="811"/>
        <v>#N/A</v>
      </c>
      <c r="DG450" s="84" t="e">
        <f ca="1">VLOOKUP($BK$6,INDIRECT($BT487):$BP$861,2,FALSE)</f>
        <v>#N/A</v>
      </c>
      <c r="DH450" s="79" t="e">
        <f t="shared" ca="1" si="789"/>
        <v>#N/A</v>
      </c>
      <c r="DI450" s="78" t="e">
        <f t="shared" ca="1" si="790"/>
        <v>#N/A</v>
      </c>
      <c r="DJ450" s="78" t="e">
        <f t="shared" ca="1" si="791"/>
        <v>#N/A</v>
      </c>
      <c r="DK450" s="78" t="e">
        <f t="shared" ca="1" si="792"/>
        <v>#N/A</v>
      </c>
      <c r="DL450" s="78" t="e">
        <f t="shared" ca="1" si="793"/>
        <v>#N/A</v>
      </c>
      <c r="DM450" s="78" t="e">
        <f t="shared" ca="1" si="794"/>
        <v>#N/A</v>
      </c>
      <c r="DN450" s="78" t="e">
        <f t="shared" ca="1" si="795"/>
        <v>#N/A</v>
      </c>
      <c r="DO450" s="78" t="e">
        <f t="shared" ca="1" si="796"/>
        <v>#N/A</v>
      </c>
      <c r="DP450" s="78" t="e">
        <f t="shared" ca="1" si="797"/>
        <v>#N/A</v>
      </c>
      <c r="DQ450" s="78" t="e">
        <f t="shared" ca="1" si="798"/>
        <v>#N/A</v>
      </c>
      <c r="DR450" s="79" t="e">
        <f t="shared" ca="1" si="799"/>
        <v>#N/A</v>
      </c>
      <c r="DS450" s="79" t="e">
        <f t="shared" ca="1" si="800"/>
        <v>#N/A</v>
      </c>
      <c r="DT450" s="79" t="e">
        <f t="shared" ca="1" si="801"/>
        <v>#N/A</v>
      </c>
      <c r="DU450" s="79" t="e">
        <f t="shared" ca="1" si="802"/>
        <v>#N/A</v>
      </c>
      <c r="DV450" s="79" t="e">
        <f t="shared" ca="1" si="803"/>
        <v>#N/A</v>
      </c>
      <c r="DW450" s="79" t="e">
        <f t="shared" ca="1" si="804"/>
        <v>#N/A</v>
      </c>
      <c r="DX450" s="79" t="e">
        <f t="shared" ca="1" si="805"/>
        <v>#N/A</v>
      </c>
      <c r="DY450" s="79" t="e">
        <f t="shared" ca="1" si="806"/>
        <v>#N/A</v>
      </c>
      <c r="DZ450" s="80" t="e">
        <f t="shared" ca="1" si="807"/>
        <v>#N/A</v>
      </c>
      <c r="EA450" s="78" t="e">
        <f t="shared" ca="1" si="808"/>
        <v>#N/A</v>
      </c>
    </row>
    <row r="451" spans="1:131" ht="16.2" thickBot="1" x14ac:dyDescent="0.35">
      <c r="A451" s="289" t="str">
        <f t="shared" ca="1" si="785"/>
        <v/>
      </c>
      <c r="B451" s="318">
        <f t="shared" si="788"/>
        <v>443</v>
      </c>
      <c r="C451" s="319" t="s">
        <v>20</v>
      </c>
      <c r="D451" s="318" t="s">
        <v>75</v>
      </c>
      <c r="E451" s="318">
        <v>7</v>
      </c>
      <c r="F451" s="320">
        <v>1</v>
      </c>
      <c r="G451" s="320">
        <v>2</v>
      </c>
      <c r="H451" s="320">
        <v>2</v>
      </c>
      <c r="I451" s="320">
        <v>2</v>
      </c>
      <c r="J451" s="320">
        <v>1</v>
      </c>
      <c r="K451" s="320">
        <v>2</v>
      </c>
      <c r="L451" s="320">
        <v>2</v>
      </c>
      <c r="M451" s="320"/>
      <c r="N451" s="320">
        <f>SUM($F451:G451)</f>
        <v>3</v>
      </c>
      <c r="O451" s="320">
        <f>SUM($F451:H451)</f>
        <v>5</v>
      </c>
      <c r="P451" s="320">
        <f>SUM($F451:I451)</f>
        <v>7</v>
      </c>
      <c r="Q451" s="320">
        <f>SUM($F451:J451)</f>
        <v>8</v>
      </c>
      <c r="R451" s="320">
        <f>SUM($F451:K451)</f>
        <v>10</v>
      </c>
      <c r="S451" s="320">
        <f>SUM($F451:L451)</f>
        <v>12</v>
      </c>
      <c r="T451" s="320"/>
      <c r="U451" s="319"/>
      <c r="V451" s="318" t="str">
        <f t="shared" si="855"/>
        <v>Gb</v>
      </c>
      <c r="W451" s="318" t="str">
        <f t="shared" ca="1" si="856"/>
        <v>G</v>
      </c>
      <c r="X451" s="318" t="str">
        <f t="shared" ca="1" si="878"/>
        <v>A</v>
      </c>
      <c r="Y451" s="318" t="str">
        <f t="shared" ca="1" si="879"/>
        <v>B</v>
      </c>
      <c r="Z451" s="318" t="str">
        <f t="shared" ca="1" si="880"/>
        <v>Db</v>
      </c>
      <c r="AA451" s="318" t="str">
        <f t="shared" ca="1" si="881"/>
        <v>D</v>
      </c>
      <c r="AB451" s="318" t="str">
        <f t="shared" ca="1" si="882"/>
        <v>E</v>
      </c>
      <c r="AC451" s="318"/>
      <c r="AD451" s="319">
        <f t="shared" si="863"/>
        <v>169</v>
      </c>
      <c r="AE451" s="319">
        <f t="shared" ca="1" si="786"/>
        <v>71</v>
      </c>
      <c r="AF451" s="319">
        <f t="shared" ca="1" si="787"/>
        <v>65</v>
      </c>
      <c r="AG451" s="319">
        <f t="shared" ca="1" si="848"/>
        <v>66</v>
      </c>
      <c r="AH451" s="319">
        <f t="shared" ca="1" si="849"/>
        <v>166</v>
      </c>
      <c r="AI451" s="319">
        <f t="shared" ca="1" si="850"/>
        <v>68</v>
      </c>
      <c r="AJ451" s="319">
        <f t="shared" ca="1" si="851"/>
        <v>69</v>
      </c>
      <c r="AK451" s="319"/>
      <c r="AL451" s="294" t="str">
        <f>_xlfn.CONCAT(V451," min")</f>
        <v>Gb min</v>
      </c>
      <c r="AM451" s="294" t="str">
        <f ca="1">_xlfn.CONCAT(W451," maj")</f>
        <v>G maj</v>
      </c>
      <c r="AN451" s="294" t="str">
        <f ca="1">_xlfn.CONCAT(X451," maj")</f>
        <v>A maj</v>
      </c>
      <c r="AO451" s="294" t="str">
        <f ca="1">_xlfn.CONCAT(Y451," min")</f>
        <v>B min</v>
      </c>
      <c r="AP451" s="294" t="str">
        <f ca="1">_xlfn.CONCAT(Z451," dim")</f>
        <v>Db dim</v>
      </c>
      <c r="AQ451" s="294" t="str">
        <f ca="1">_xlfn.CONCAT(AA451," maj")</f>
        <v>D maj</v>
      </c>
      <c r="AR451" s="294" t="str">
        <f ca="1">_xlfn.CONCAT(AB451," min")</f>
        <v>E min</v>
      </c>
      <c r="AS451" s="294"/>
      <c r="AT451" s="294" t="str">
        <f t="shared" ca="1" si="904"/>
        <v/>
      </c>
      <c r="AU451" s="294" t="str">
        <f t="shared" ca="1" si="883"/>
        <v/>
      </c>
      <c r="AV451" s="294" t="str">
        <f t="shared" ca="1" si="883"/>
        <v/>
      </c>
      <c r="AW451" s="294" t="str">
        <f t="shared" ca="1" si="883"/>
        <v/>
      </c>
      <c r="AX451" s="294" t="str">
        <f t="shared" ca="1" si="883"/>
        <v/>
      </c>
      <c r="AY451" s="294" t="str">
        <f t="shared" ca="1" si="883"/>
        <v/>
      </c>
      <c r="AZ451" s="294" t="str">
        <f t="shared" ca="1" si="883"/>
        <v/>
      </c>
      <c r="BA451" s="294">
        <f t="shared" ca="1" si="883"/>
        <v>1</v>
      </c>
      <c r="BB451" s="294" t="str">
        <f t="shared" ca="1" si="883"/>
        <v/>
      </c>
      <c r="BC451" s="294" t="str">
        <f t="shared" ca="1" si="883"/>
        <v/>
      </c>
      <c r="BD451" s="294" t="str">
        <f t="shared" ca="1" si="883"/>
        <v/>
      </c>
      <c r="BE451" s="294" t="str">
        <f t="shared" ca="1" si="883"/>
        <v/>
      </c>
      <c r="BF451" s="289">
        <f t="shared" ca="1" si="864"/>
        <v>1</v>
      </c>
      <c r="BG451" s="302">
        <f t="shared" ca="1" si="865"/>
        <v>14.285714285714285</v>
      </c>
      <c r="BH451" s="289" t="str">
        <f t="shared" ca="1" si="866"/>
        <v/>
      </c>
      <c r="BI451" s="289" t="str">
        <f t="shared" ca="1" si="867"/>
        <v/>
      </c>
      <c r="BJ451" s="289" t="str">
        <f t="shared" ca="1" si="868"/>
        <v/>
      </c>
      <c r="BK451" s="289" t="str">
        <f t="shared" ca="1" si="869"/>
        <v/>
      </c>
      <c r="BL451" s="289" t="str">
        <f t="shared" ca="1" si="870"/>
        <v/>
      </c>
      <c r="BM451" s="289" t="str">
        <f t="shared" ca="1" si="871"/>
        <v/>
      </c>
      <c r="BN451" s="289" t="str">
        <f t="shared" ca="1" si="872"/>
        <v/>
      </c>
      <c r="BO451" s="289" t="str">
        <f t="shared" ca="1" si="873"/>
        <v/>
      </c>
      <c r="BP451" s="275"/>
      <c r="BQ451" s="83" t="e">
        <f t="shared" ca="1" si="822"/>
        <v>#N/A</v>
      </c>
      <c r="BR451" s="82" t="e">
        <f t="shared" ca="1" si="823"/>
        <v>#N/A</v>
      </c>
      <c r="BS451" s="83" t="e">
        <f t="shared" ca="1" si="824"/>
        <v>#N/A</v>
      </c>
      <c r="BT451" s="52" t="e">
        <f t="shared" ca="1" si="905"/>
        <v>#N/A</v>
      </c>
      <c r="BV451" s="52" t="e">
        <f t="shared" ca="1" si="906"/>
        <v>#N/A</v>
      </c>
      <c r="BW451" s="84" t="e">
        <f ca="1">VLOOKUP($BK$6,INDIRECT($BT451):$BP$861,2,FALSE)</f>
        <v>#N/A</v>
      </c>
      <c r="BX451" s="79" t="e">
        <f t="shared" ca="1" si="884"/>
        <v>#N/A</v>
      </c>
      <c r="BY451" s="78" t="e">
        <f t="shared" ca="1" si="885"/>
        <v>#N/A</v>
      </c>
      <c r="BZ451" s="78" t="e">
        <f t="shared" ca="1" si="886"/>
        <v>#N/A</v>
      </c>
      <c r="CA451" s="78" t="e">
        <f t="shared" ca="1" si="887"/>
        <v>#N/A</v>
      </c>
      <c r="CB451" s="78" t="e">
        <f t="shared" ca="1" si="888"/>
        <v>#N/A</v>
      </c>
      <c r="CC451" s="78" t="e">
        <f t="shared" ca="1" si="889"/>
        <v>#N/A</v>
      </c>
      <c r="CD451" s="78" t="e">
        <f t="shared" ca="1" si="890"/>
        <v>#N/A</v>
      </c>
      <c r="CE451" s="78" t="e">
        <f t="shared" ca="1" si="891"/>
        <v>#N/A</v>
      </c>
      <c r="CF451" s="78" t="e">
        <f t="shared" ca="1" si="892"/>
        <v>#N/A</v>
      </c>
      <c r="CG451" s="78" t="e">
        <f t="shared" ca="1" si="893"/>
        <v>#N/A</v>
      </c>
      <c r="CH451" s="79" t="e">
        <f t="shared" ca="1" si="894"/>
        <v>#N/A</v>
      </c>
      <c r="CI451" s="79" t="e">
        <f t="shared" ca="1" si="895"/>
        <v>#N/A</v>
      </c>
      <c r="CJ451" s="79" t="e">
        <f t="shared" ca="1" si="896"/>
        <v>#N/A</v>
      </c>
      <c r="CK451" s="79" t="e">
        <f t="shared" ca="1" si="897"/>
        <v>#N/A</v>
      </c>
      <c r="CL451" s="79" t="e">
        <f t="shared" ca="1" si="898"/>
        <v>#N/A</v>
      </c>
      <c r="CM451" s="79" t="e">
        <f t="shared" ca="1" si="899"/>
        <v>#N/A</v>
      </c>
      <c r="CN451" s="79" t="e">
        <f t="shared" ca="1" si="900"/>
        <v>#N/A</v>
      </c>
      <c r="CO451" s="79" t="e">
        <f t="shared" ca="1" si="901"/>
        <v>#N/A</v>
      </c>
      <c r="CP451" s="80" t="e">
        <f t="shared" ca="1" si="902"/>
        <v>#N/A</v>
      </c>
      <c r="CQ451" s="78" t="e">
        <f t="shared" ca="1" si="903"/>
        <v>#N/A</v>
      </c>
      <c r="DA451" s="81" t="e">
        <f t="shared" ca="1" si="812"/>
        <v>#N/A</v>
      </c>
      <c r="DB451" s="82" t="e">
        <f t="shared" ca="1" si="813"/>
        <v>#N/A</v>
      </c>
      <c r="DC451" s="83" t="e">
        <f t="shared" ca="1" si="814"/>
        <v>#N/A</v>
      </c>
      <c r="DD451" s="52" t="e">
        <f t="shared" ca="1" si="810"/>
        <v>#N/A</v>
      </c>
      <c r="DF451" s="52" t="e">
        <f t="shared" ca="1" si="811"/>
        <v>#N/A</v>
      </c>
      <c r="DG451" s="84" t="e">
        <f ca="1">VLOOKUP($BK$6,INDIRECT($BT488):$BP$861,2,FALSE)</f>
        <v>#N/A</v>
      </c>
      <c r="DH451" s="79" t="e">
        <f t="shared" ca="1" si="789"/>
        <v>#N/A</v>
      </c>
      <c r="DI451" s="78" t="e">
        <f t="shared" ca="1" si="790"/>
        <v>#N/A</v>
      </c>
      <c r="DJ451" s="78" t="e">
        <f t="shared" ca="1" si="791"/>
        <v>#N/A</v>
      </c>
      <c r="DK451" s="78" t="e">
        <f t="shared" ca="1" si="792"/>
        <v>#N/A</v>
      </c>
      <c r="DL451" s="78" t="e">
        <f t="shared" ca="1" si="793"/>
        <v>#N/A</v>
      </c>
      <c r="DM451" s="78" t="e">
        <f t="shared" ca="1" si="794"/>
        <v>#N/A</v>
      </c>
      <c r="DN451" s="78" t="e">
        <f t="shared" ca="1" si="795"/>
        <v>#N/A</v>
      </c>
      <c r="DO451" s="78" t="e">
        <f t="shared" ca="1" si="796"/>
        <v>#N/A</v>
      </c>
      <c r="DP451" s="78" t="e">
        <f t="shared" ca="1" si="797"/>
        <v>#N/A</v>
      </c>
      <c r="DQ451" s="78" t="e">
        <f t="shared" ca="1" si="798"/>
        <v>#N/A</v>
      </c>
      <c r="DR451" s="79" t="e">
        <f t="shared" ca="1" si="799"/>
        <v>#N/A</v>
      </c>
      <c r="DS451" s="79" t="e">
        <f t="shared" ca="1" si="800"/>
        <v>#N/A</v>
      </c>
      <c r="DT451" s="79" t="e">
        <f t="shared" ca="1" si="801"/>
        <v>#N/A</v>
      </c>
      <c r="DU451" s="79" t="e">
        <f t="shared" ca="1" si="802"/>
        <v>#N/A</v>
      </c>
      <c r="DV451" s="79" t="e">
        <f t="shared" ca="1" si="803"/>
        <v>#N/A</v>
      </c>
      <c r="DW451" s="79" t="e">
        <f t="shared" ca="1" si="804"/>
        <v>#N/A</v>
      </c>
      <c r="DX451" s="79" t="e">
        <f t="shared" ca="1" si="805"/>
        <v>#N/A</v>
      </c>
      <c r="DY451" s="79" t="e">
        <f t="shared" ca="1" si="806"/>
        <v>#N/A</v>
      </c>
      <c r="DZ451" s="80" t="e">
        <f t="shared" ca="1" si="807"/>
        <v>#N/A</v>
      </c>
      <c r="EA451" s="78" t="e">
        <f t="shared" ca="1" si="808"/>
        <v>#N/A</v>
      </c>
    </row>
    <row r="452" spans="1:131" ht="16.2" thickBot="1" x14ac:dyDescent="0.35">
      <c r="A452" s="289" t="str">
        <f t="shared" ca="1" si="785"/>
        <v/>
      </c>
      <c r="B452" s="318">
        <f t="shared" si="788"/>
        <v>444</v>
      </c>
      <c r="C452" s="319" t="s">
        <v>21</v>
      </c>
      <c r="D452" s="318" t="s">
        <v>75</v>
      </c>
      <c r="E452" s="318">
        <v>7</v>
      </c>
      <c r="F452" s="320">
        <v>1</v>
      </c>
      <c r="G452" s="320">
        <v>2</v>
      </c>
      <c r="H452" s="320">
        <v>1</v>
      </c>
      <c r="I452" s="320">
        <v>3</v>
      </c>
      <c r="J452" s="320">
        <v>1</v>
      </c>
      <c r="K452" s="320">
        <v>2</v>
      </c>
      <c r="L452" s="320">
        <v>2</v>
      </c>
      <c r="M452" s="320"/>
      <c r="N452" s="320">
        <f>SUM($F452:G452)</f>
        <v>3</v>
      </c>
      <c r="O452" s="320">
        <f>SUM($F452:H452)</f>
        <v>4</v>
      </c>
      <c r="P452" s="320">
        <f>SUM($F452:I452)</f>
        <v>7</v>
      </c>
      <c r="Q452" s="320">
        <f>SUM($F452:J452)</f>
        <v>8</v>
      </c>
      <c r="R452" s="320">
        <f>SUM($F452:K452)</f>
        <v>10</v>
      </c>
      <c r="S452" s="320">
        <f>SUM($F452:L452)</f>
        <v>12</v>
      </c>
      <c r="T452" s="320"/>
      <c r="U452" s="319"/>
      <c r="V452" s="318" t="str">
        <f t="shared" si="855"/>
        <v>Gb</v>
      </c>
      <c r="W452" s="318" t="str">
        <f t="shared" ca="1" si="856"/>
        <v>G</v>
      </c>
      <c r="X452" s="318" t="str">
        <f t="shared" ca="1" si="878"/>
        <v>A</v>
      </c>
      <c r="Y452" s="318" t="str">
        <f t="shared" ca="1" si="879"/>
        <v>Bb</v>
      </c>
      <c r="Z452" s="318" t="str">
        <f t="shared" ca="1" si="880"/>
        <v>Db</v>
      </c>
      <c r="AA452" s="318" t="str">
        <f t="shared" ca="1" si="881"/>
        <v>D</v>
      </c>
      <c r="AB452" s="318" t="str">
        <f t="shared" ca="1" si="882"/>
        <v>E</v>
      </c>
      <c r="AC452" s="318"/>
      <c r="AD452" s="319">
        <f t="shared" si="863"/>
        <v>169</v>
      </c>
      <c r="AE452" s="319">
        <f t="shared" ca="1" si="786"/>
        <v>71</v>
      </c>
      <c r="AF452" s="319">
        <f t="shared" ca="1" si="787"/>
        <v>65</v>
      </c>
      <c r="AG452" s="319">
        <f t="shared" ca="1" si="848"/>
        <v>164</v>
      </c>
      <c r="AH452" s="319">
        <f t="shared" ca="1" si="849"/>
        <v>166</v>
      </c>
      <c r="AI452" s="319">
        <f t="shared" ca="1" si="850"/>
        <v>68</v>
      </c>
      <c r="AJ452" s="319">
        <f t="shared" ca="1" si="851"/>
        <v>69</v>
      </c>
      <c r="AK452" s="319"/>
      <c r="AL452" s="294" t="str">
        <f>_xlfn.CONCAT(V452," min")</f>
        <v>Gb min</v>
      </c>
      <c r="AM452" s="294" t="str">
        <f ca="1">_xlfn.CONCAT(W452," min")</f>
        <v>G min</v>
      </c>
      <c r="AN452" s="294" t="str">
        <f ca="1">_xlfn.CONCAT(X452," maj")</f>
        <v>A maj</v>
      </c>
      <c r="AO452" s="294" t="str">
        <f ca="1">_xlfn.CONCAT(Y452," aug")</f>
        <v>Bb aug</v>
      </c>
      <c r="AP452" s="294" t="str">
        <f ca="1">_xlfn.CONCAT(Z452," dim")</f>
        <v>Db dim</v>
      </c>
      <c r="AQ452" s="294" t="str">
        <f ca="1">_xlfn.CONCAT(AA452," maj")</f>
        <v>D maj</v>
      </c>
      <c r="AR452" s="294" t="str">
        <f ca="1">_xlfn.CONCAT(AB452," dim")</f>
        <v>E dim</v>
      </c>
      <c r="AS452" s="294"/>
      <c r="AT452" s="294" t="str">
        <f t="shared" ca="1" si="904"/>
        <v/>
      </c>
      <c r="AU452" s="294" t="str">
        <f t="shared" ca="1" si="883"/>
        <v/>
      </c>
      <c r="AV452" s="294" t="str">
        <f t="shared" ca="1" si="883"/>
        <v/>
      </c>
      <c r="AW452" s="294" t="str">
        <f t="shared" ca="1" si="883"/>
        <v/>
      </c>
      <c r="AX452" s="294" t="str">
        <f t="shared" ca="1" si="883"/>
        <v/>
      </c>
      <c r="AY452" s="294" t="str">
        <f t="shared" ca="1" si="883"/>
        <v/>
      </c>
      <c r="AZ452" s="294" t="str">
        <f t="shared" ca="1" si="883"/>
        <v/>
      </c>
      <c r="BA452" s="294">
        <f t="shared" ca="1" si="883"/>
        <v>1</v>
      </c>
      <c r="BB452" s="294" t="str">
        <f t="shared" ca="1" si="883"/>
        <v/>
      </c>
      <c r="BC452" s="294" t="str">
        <f t="shared" ca="1" si="883"/>
        <v/>
      </c>
      <c r="BD452" s="294" t="str">
        <f t="shared" ca="1" si="883"/>
        <v/>
      </c>
      <c r="BE452" s="294" t="str">
        <f t="shared" ca="1" si="883"/>
        <v/>
      </c>
      <c r="BF452" s="289">
        <f t="shared" ca="1" si="864"/>
        <v>1</v>
      </c>
      <c r="BG452" s="302">
        <f t="shared" ca="1" si="865"/>
        <v>14.285714285714285</v>
      </c>
      <c r="BH452" s="289" t="str">
        <f t="shared" ca="1" si="866"/>
        <v/>
      </c>
      <c r="BI452" s="289" t="str">
        <f t="shared" ca="1" si="867"/>
        <v/>
      </c>
      <c r="BJ452" s="289" t="str">
        <f t="shared" ca="1" si="868"/>
        <v/>
      </c>
      <c r="BK452" s="289" t="str">
        <f t="shared" ca="1" si="869"/>
        <v/>
      </c>
      <c r="BL452" s="289" t="str">
        <f t="shared" ca="1" si="870"/>
        <v/>
      </c>
      <c r="BM452" s="289" t="str">
        <f t="shared" ca="1" si="871"/>
        <v/>
      </c>
      <c r="BN452" s="289" t="str">
        <f t="shared" ca="1" si="872"/>
        <v/>
      </c>
      <c r="BO452" s="289" t="str">
        <f t="shared" ca="1" si="873"/>
        <v/>
      </c>
      <c r="BP452" s="275"/>
      <c r="BQ452" s="83" t="e">
        <f t="shared" ca="1" si="822"/>
        <v>#N/A</v>
      </c>
      <c r="BR452" s="82" t="e">
        <f t="shared" ca="1" si="823"/>
        <v>#N/A</v>
      </c>
      <c r="BS452" s="83" t="e">
        <f t="shared" ca="1" si="824"/>
        <v>#N/A</v>
      </c>
      <c r="BT452" s="52" t="e">
        <f t="shared" ca="1" si="905"/>
        <v>#N/A</v>
      </c>
      <c r="BV452" s="52" t="e">
        <f t="shared" ca="1" si="906"/>
        <v>#N/A</v>
      </c>
      <c r="BW452" s="84" t="e">
        <f ca="1">VLOOKUP($BK$6,INDIRECT($BT452):$BP$861,2,FALSE)</f>
        <v>#N/A</v>
      </c>
      <c r="BX452" s="79" t="e">
        <f t="shared" ca="1" si="884"/>
        <v>#N/A</v>
      </c>
      <c r="BY452" s="78" t="e">
        <f t="shared" ca="1" si="885"/>
        <v>#N/A</v>
      </c>
      <c r="BZ452" s="78" t="e">
        <f t="shared" ca="1" si="886"/>
        <v>#N/A</v>
      </c>
      <c r="CA452" s="78" t="e">
        <f t="shared" ca="1" si="887"/>
        <v>#N/A</v>
      </c>
      <c r="CB452" s="78" t="e">
        <f t="shared" ca="1" si="888"/>
        <v>#N/A</v>
      </c>
      <c r="CC452" s="78" t="e">
        <f t="shared" ca="1" si="889"/>
        <v>#N/A</v>
      </c>
      <c r="CD452" s="78" t="e">
        <f t="shared" ca="1" si="890"/>
        <v>#N/A</v>
      </c>
      <c r="CE452" s="78" t="e">
        <f t="shared" ca="1" si="891"/>
        <v>#N/A</v>
      </c>
      <c r="CF452" s="78" t="e">
        <f t="shared" ca="1" si="892"/>
        <v>#N/A</v>
      </c>
      <c r="CG452" s="78" t="e">
        <f t="shared" ca="1" si="893"/>
        <v>#N/A</v>
      </c>
      <c r="CH452" s="79" t="e">
        <f t="shared" ca="1" si="894"/>
        <v>#N/A</v>
      </c>
      <c r="CI452" s="79" t="e">
        <f t="shared" ca="1" si="895"/>
        <v>#N/A</v>
      </c>
      <c r="CJ452" s="79" t="e">
        <f t="shared" ca="1" si="896"/>
        <v>#N/A</v>
      </c>
      <c r="CK452" s="79" t="e">
        <f t="shared" ca="1" si="897"/>
        <v>#N/A</v>
      </c>
      <c r="CL452" s="79" t="e">
        <f t="shared" ca="1" si="898"/>
        <v>#N/A</v>
      </c>
      <c r="CM452" s="79" t="e">
        <f t="shared" ca="1" si="899"/>
        <v>#N/A</v>
      </c>
      <c r="CN452" s="79" t="e">
        <f t="shared" ca="1" si="900"/>
        <v>#N/A</v>
      </c>
      <c r="CO452" s="79" t="e">
        <f t="shared" ca="1" si="901"/>
        <v>#N/A</v>
      </c>
      <c r="CP452" s="80" t="e">
        <f t="shared" ca="1" si="902"/>
        <v>#N/A</v>
      </c>
      <c r="CQ452" s="78" t="e">
        <f t="shared" ca="1" si="903"/>
        <v>#N/A</v>
      </c>
      <c r="DA452" s="81" t="e">
        <f t="shared" ca="1" si="812"/>
        <v>#N/A</v>
      </c>
      <c r="DB452" s="82" t="e">
        <f t="shared" ca="1" si="813"/>
        <v>#N/A</v>
      </c>
      <c r="DC452" s="83" t="e">
        <f t="shared" ca="1" si="814"/>
        <v>#N/A</v>
      </c>
      <c r="DD452" s="52" t="e">
        <f t="shared" ca="1" si="810"/>
        <v>#N/A</v>
      </c>
      <c r="DF452" s="52" t="e">
        <f t="shared" ca="1" si="811"/>
        <v>#N/A</v>
      </c>
      <c r="DG452" s="84" t="e">
        <f ca="1">VLOOKUP($BK$6,INDIRECT($BT489):$BP$861,2,FALSE)</f>
        <v>#N/A</v>
      </c>
      <c r="DH452" s="79" t="e">
        <f t="shared" ca="1" si="789"/>
        <v>#N/A</v>
      </c>
      <c r="DI452" s="78" t="e">
        <f t="shared" ca="1" si="790"/>
        <v>#N/A</v>
      </c>
      <c r="DJ452" s="78" t="e">
        <f t="shared" ca="1" si="791"/>
        <v>#N/A</v>
      </c>
      <c r="DK452" s="78" t="e">
        <f t="shared" ca="1" si="792"/>
        <v>#N/A</v>
      </c>
      <c r="DL452" s="78" t="e">
        <f t="shared" ca="1" si="793"/>
        <v>#N/A</v>
      </c>
      <c r="DM452" s="78" t="e">
        <f t="shared" ca="1" si="794"/>
        <v>#N/A</v>
      </c>
      <c r="DN452" s="78" t="e">
        <f t="shared" ca="1" si="795"/>
        <v>#N/A</v>
      </c>
      <c r="DO452" s="78" t="e">
        <f t="shared" ca="1" si="796"/>
        <v>#N/A</v>
      </c>
      <c r="DP452" s="78" t="e">
        <f t="shared" ca="1" si="797"/>
        <v>#N/A</v>
      </c>
      <c r="DQ452" s="78" t="e">
        <f t="shared" ca="1" si="798"/>
        <v>#N/A</v>
      </c>
      <c r="DR452" s="79" t="e">
        <f t="shared" ca="1" si="799"/>
        <v>#N/A</v>
      </c>
      <c r="DS452" s="79" t="e">
        <f t="shared" ca="1" si="800"/>
        <v>#N/A</v>
      </c>
      <c r="DT452" s="79" t="e">
        <f t="shared" ca="1" si="801"/>
        <v>#N/A</v>
      </c>
      <c r="DU452" s="79" t="e">
        <f t="shared" ca="1" si="802"/>
        <v>#N/A</v>
      </c>
      <c r="DV452" s="79" t="e">
        <f t="shared" ca="1" si="803"/>
        <v>#N/A</v>
      </c>
      <c r="DW452" s="79" t="e">
        <f t="shared" ca="1" si="804"/>
        <v>#N/A</v>
      </c>
      <c r="DX452" s="79" t="e">
        <f t="shared" ca="1" si="805"/>
        <v>#N/A</v>
      </c>
      <c r="DY452" s="79" t="e">
        <f t="shared" ca="1" si="806"/>
        <v>#N/A</v>
      </c>
      <c r="DZ452" s="80" t="e">
        <f t="shared" ca="1" si="807"/>
        <v>#N/A</v>
      </c>
      <c r="EA452" s="78" t="e">
        <f t="shared" ca="1" si="808"/>
        <v>#N/A</v>
      </c>
    </row>
    <row r="453" spans="1:131" ht="16.2" thickBot="1" x14ac:dyDescent="0.35">
      <c r="A453" s="289" t="str">
        <f t="shared" ca="1" si="785"/>
        <v/>
      </c>
      <c r="B453" s="318">
        <f t="shared" si="788"/>
        <v>445</v>
      </c>
      <c r="C453" s="319" t="s">
        <v>274</v>
      </c>
      <c r="D453" s="318" t="s">
        <v>75</v>
      </c>
      <c r="E453" s="318">
        <v>7</v>
      </c>
      <c r="F453" s="320">
        <v>1</v>
      </c>
      <c r="G453" s="320">
        <v>3</v>
      </c>
      <c r="H453" s="320">
        <v>1</v>
      </c>
      <c r="I453" s="320">
        <v>2</v>
      </c>
      <c r="J453" s="320">
        <v>1</v>
      </c>
      <c r="K453" s="320">
        <v>2</v>
      </c>
      <c r="L453" s="320">
        <v>2</v>
      </c>
      <c r="M453" s="320"/>
      <c r="N453" s="320">
        <f>SUM($F453:G453)</f>
        <v>4</v>
      </c>
      <c r="O453" s="320">
        <f>SUM($F453:H453)</f>
        <v>5</v>
      </c>
      <c r="P453" s="320">
        <f>SUM($F453:I453)</f>
        <v>7</v>
      </c>
      <c r="Q453" s="320">
        <f>SUM($F453:J453)</f>
        <v>8</v>
      </c>
      <c r="R453" s="320">
        <f>SUM($F453:K453)</f>
        <v>10</v>
      </c>
      <c r="S453" s="320">
        <f>SUM($F453:L453)</f>
        <v>12</v>
      </c>
      <c r="T453" s="320"/>
      <c r="U453" s="319"/>
      <c r="V453" s="318" t="str">
        <f t="shared" si="855"/>
        <v>Gb</v>
      </c>
      <c r="W453" s="318" t="str">
        <f t="shared" ca="1" si="856"/>
        <v>G</v>
      </c>
      <c r="X453" s="318" t="str">
        <f t="shared" ca="1" si="878"/>
        <v>Bb</v>
      </c>
      <c r="Y453" s="318" t="str">
        <f t="shared" ca="1" si="879"/>
        <v>B</v>
      </c>
      <c r="Z453" s="318" t="str">
        <f t="shared" ca="1" si="880"/>
        <v>Db</v>
      </c>
      <c r="AA453" s="318" t="str">
        <f t="shared" ca="1" si="881"/>
        <v>D</v>
      </c>
      <c r="AB453" s="318" t="str">
        <f t="shared" ca="1" si="882"/>
        <v>E</v>
      </c>
      <c r="AC453" s="318"/>
      <c r="AD453" s="319">
        <f t="shared" si="863"/>
        <v>169</v>
      </c>
      <c r="AE453" s="319">
        <f t="shared" ca="1" si="786"/>
        <v>71</v>
      </c>
      <c r="AF453" s="319">
        <f t="shared" ca="1" si="787"/>
        <v>164</v>
      </c>
      <c r="AG453" s="319">
        <f t="shared" ca="1" si="848"/>
        <v>66</v>
      </c>
      <c r="AH453" s="319">
        <f t="shared" ca="1" si="849"/>
        <v>166</v>
      </c>
      <c r="AI453" s="319">
        <f t="shared" ca="1" si="850"/>
        <v>68</v>
      </c>
      <c r="AJ453" s="319">
        <f t="shared" ca="1" si="851"/>
        <v>69</v>
      </c>
      <c r="AK453" s="319"/>
      <c r="AL453" s="294" t="str">
        <f>_xlfn.CONCAT(V453," maj")</f>
        <v>Gb maj</v>
      </c>
      <c r="AM453" s="294" t="str">
        <f ca="1">_xlfn.CONCAT(W453," maj")</f>
        <v>G maj</v>
      </c>
      <c r="AN453" s="294" t="str">
        <f ca="1">_xlfn.CONCAT(X453," dim")</f>
        <v>Bb dim</v>
      </c>
      <c r="AO453" s="294" t="str">
        <f ca="1">_xlfn.CONCAT(Y453," min")</f>
        <v>B min</v>
      </c>
      <c r="AP453" s="294" t="str">
        <f ca="1">_xlfn.CONCAT(Z453," dim")</f>
        <v>Db dim</v>
      </c>
      <c r="AQ453" s="294" t="str">
        <f ca="1">_xlfn.CONCAT(AA453," aug")</f>
        <v>D aug</v>
      </c>
      <c r="AR453" s="294" t="str">
        <f ca="1">_xlfn.CONCAT(AB453," min")</f>
        <v>E min</v>
      </c>
      <c r="AS453" s="294"/>
      <c r="AT453" s="294" t="str">
        <f t="shared" ca="1" si="904"/>
        <v/>
      </c>
      <c r="AU453" s="294" t="str">
        <f t="shared" ca="1" si="883"/>
        <v/>
      </c>
      <c r="AV453" s="294" t="str">
        <f t="shared" ca="1" si="883"/>
        <v/>
      </c>
      <c r="AW453" s="294" t="str">
        <f t="shared" ca="1" si="883"/>
        <v/>
      </c>
      <c r="AX453" s="294" t="str">
        <f t="shared" ca="1" si="883"/>
        <v/>
      </c>
      <c r="AY453" s="294" t="str">
        <f t="shared" ca="1" si="883"/>
        <v/>
      </c>
      <c r="AZ453" s="294" t="str">
        <f t="shared" ca="1" si="883"/>
        <v/>
      </c>
      <c r="BA453" s="294">
        <f t="shared" ca="1" si="883"/>
        <v>1</v>
      </c>
      <c r="BB453" s="294" t="str">
        <f t="shared" ca="1" si="883"/>
        <v/>
      </c>
      <c r="BC453" s="294" t="str">
        <f t="shared" ca="1" si="883"/>
        <v/>
      </c>
      <c r="BD453" s="294" t="str">
        <f t="shared" ca="1" si="883"/>
        <v/>
      </c>
      <c r="BE453" s="294" t="str">
        <f t="shared" ca="1" si="883"/>
        <v/>
      </c>
      <c r="BF453" s="289">
        <f t="shared" ca="1" si="864"/>
        <v>1</v>
      </c>
      <c r="BG453" s="302">
        <f t="shared" ca="1" si="865"/>
        <v>14.285714285714285</v>
      </c>
      <c r="BH453" s="289" t="str">
        <f t="shared" ca="1" si="866"/>
        <v/>
      </c>
      <c r="BI453" s="289" t="str">
        <f t="shared" ca="1" si="867"/>
        <v/>
      </c>
      <c r="BJ453" s="289" t="str">
        <f t="shared" ca="1" si="868"/>
        <v/>
      </c>
      <c r="BK453" s="289" t="str">
        <f t="shared" ca="1" si="869"/>
        <v/>
      </c>
      <c r="BL453" s="289" t="str">
        <f t="shared" ca="1" si="870"/>
        <v/>
      </c>
      <c r="BM453" s="289" t="str">
        <f t="shared" ca="1" si="871"/>
        <v/>
      </c>
      <c r="BN453" s="289" t="str">
        <f t="shared" ca="1" si="872"/>
        <v/>
      </c>
      <c r="BO453" s="289" t="str">
        <f t="shared" ca="1" si="873"/>
        <v/>
      </c>
      <c r="BP453" s="275"/>
      <c r="BQ453" s="83" t="e">
        <f t="shared" ca="1" si="822"/>
        <v>#N/A</v>
      </c>
      <c r="BR453" s="82" t="e">
        <f t="shared" ca="1" si="823"/>
        <v>#N/A</v>
      </c>
      <c r="BS453" s="83" t="e">
        <f t="shared" ca="1" si="824"/>
        <v>#N/A</v>
      </c>
      <c r="BT453" s="52" t="e">
        <f t="shared" ca="1" si="905"/>
        <v>#N/A</v>
      </c>
      <c r="BV453" s="52" t="e">
        <f t="shared" ca="1" si="906"/>
        <v>#N/A</v>
      </c>
      <c r="BW453" s="84" t="e">
        <f ca="1">VLOOKUP($BK$6,INDIRECT($BT453):$BP$861,2,FALSE)</f>
        <v>#N/A</v>
      </c>
      <c r="BX453" s="79" t="e">
        <f t="shared" ca="1" si="884"/>
        <v>#N/A</v>
      </c>
      <c r="BY453" s="78" t="e">
        <f t="shared" ca="1" si="885"/>
        <v>#N/A</v>
      </c>
      <c r="BZ453" s="78" t="e">
        <f t="shared" ca="1" si="886"/>
        <v>#N/A</v>
      </c>
      <c r="CA453" s="78" t="e">
        <f t="shared" ca="1" si="887"/>
        <v>#N/A</v>
      </c>
      <c r="CB453" s="78" t="e">
        <f t="shared" ca="1" si="888"/>
        <v>#N/A</v>
      </c>
      <c r="CC453" s="78" t="e">
        <f t="shared" ca="1" si="889"/>
        <v>#N/A</v>
      </c>
      <c r="CD453" s="78" t="e">
        <f t="shared" ca="1" si="890"/>
        <v>#N/A</v>
      </c>
      <c r="CE453" s="78" t="e">
        <f t="shared" ca="1" si="891"/>
        <v>#N/A</v>
      </c>
      <c r="CF453" s="78" t="e">
        <f t="shared" ca="1" si="892"/>
        <v>#N/A</v>
      </c>
      <c r="CG453" s="78" t="e">
        <f t="shared" ca="1" si="893"/>
        <v>#N/A</v>
      </c>
      <c r="CH453" s="79" t="e">
        <f t="shared" ca="1" si="894"/>
        <v>#N/A</v>
      </c>
      <c r="CI453" s="79" t="e">
        <f t="shared" ca="1" si="895"/>
        <v>#N/A</v>
      </c>
      <c r="CJ453" s="79" t="e">
        <f t="shared" ca="1" si="896"/>
        <v>#N/A</v>
      </c>
      <c r="CK453" s="79" t="e">
        <f t="shared" ca="1" si="897"/>
        <v>#N/A</v>
      </c>
      <c r="CL453" s="79" t="e">
        <f t="shared" ca="1" si="898"/>
        <v>#N/A</v>
      </c>
      <c r="CM453" s="79" t="e">
        <f t="shared" ca="1" si="899"/>
        <v>#N/A</v>
      </c>
      <c r="CN453" s="79" t="e">
        <f t="shared" ca="1" si="900"/>
        <v>#N/A</v>
      </c>
      <c r="CO453" s="79" t="e">
        <f t="shared" ca="1" si="901"/>
        <v>#N/A</v>
      </c>
      <c r="CP453" s="80" t="e">
        <f t="shared" ca="1" si="902"/>
        <v>#N/A</v>
      </c>
      <c r="CQ453" s="78" t="e">
        <f t="shared" ca="1" si="903"/>
        <v>#N/A</v>
      </c>
      <c r="DA453" s="81" t="e">
        <f t="shared" ca="1" si="812"/>
        <v>#N/A</v>
      </c>
      <c r="DB453" s="82" t="e">
        <f t="shared" ca="1" si="813"/>
        <v>#N/A</v>
      </c>
      <c r="DC453" s="83" t="e">
        <f t="shared" ca="1" si="814"/>
        <v>#N/A</v>
      </c>
      <c r="DD453" s="52" t="e">
        <f t="shared" ca="1" si="810"/>
        <v>#N/A</v>
      </c>
      <c r="DF453" s="52" t="e">
        <f t="shared" ca="1" si="811"/>
        <v>#N/A</v>
      </c>
      <c r="DG453" s="84" t="e">
        <f ca="1">VLOOKUP($BK$6,INDIRECT($BT490):$BP$861,2,FALSE)</f>
        <v>#N/A</v>
      </c>
      <c r="DH453" s="79" t="e">
        <f t="shared" ca="1" si="789"/>
        <v>#N/A</v>
      </c>
      <c r="DI453" s="78" t="e">
        <f t="shared" ca="1" si="790"/>
        <v>#N/A</v>
      </c>
      <c r="DJ453" s="78" t="e">
        <f t="shared" ca="1" si="791"/>
        <v>#N/A</v>
      </c>
      <c r="DK453" s="78" t="e">
        <f t="shared" ca="1" si="792"/>
        <v>#N/A</v>
      </c>
      <c r="DL453" s="78" t="e">
        <f t="shared" ca="1" si="793"/>
        <v>#N/A</v>
      </c>
      <c r="DM453" s="78" t="e">
        <f t="shared" ca="1" si="794"/>
        <v>#N/A</v>
      </c>
      <c r="DN453" s="78" t="e">
        <f t="shared" ca="1" si="795"/>
        <v>#N/A</v>
      </c>
      <c r="DO453" s="78" t="e">
        <f t="shared" ca="1" si="796"/>
        <v>#N/A</v>
      </c>
      <c r="DP453" s="78" t="e">
        <f t="shared" ca="1" si="797"/>
        <v>#N/A</v>
      </c>
      <c r="DQ453" s="78" t="e">
        <f t="shared" ca="1" si="798"/>
        <v>#N/A</v>
      </c>
      <c r="DR453" s="79" t="e">
        <f t="shared" ca="1" si="799"/>
        <v>#N/A</v>
      </c>
      <c r="DS453" s="79" t="e">
        <f t="shared" ca="1" si="800"/>
        <v>#N/A</v>
      </c>
      <c r="DT453" s="79" t="e">
        <f t="shared" ca="1" si="801"/>
        <v>#N/A</v>
      </c>
      <c r="DU453" s="79" t="e">
        <f t="shared" ca="1" si="802"/>
        <v>#N/A</v>
      </c>
      <c r="DV453" s="79" t="e">
        <f t="shared" ca="1" si="803"/>
        <v>#N/A</v>
      </c>
      <c r="DW453" s="79" t="e">
        <f t="shared" ca="1" si="804"/>
        <v>#N/A</v>
      </c>
      <c r="DX453" s="79" t="e">
        <f t="shared" ca="1" si="805"/>
        <v>#N/A</v>
      </c>
      <c r="DY453" s="79" t="e">
        <f t="shared" ca="1" si="806"/>
        <v>#N/A</v>
      </c>
      <c r="DZ453" s="80" t="e">
        <f t="shared" ca="1" si="807"/>
        <v>#N/A</v>
      </c>
      <c r="EA453" s="78" t="e">
        <f t="shared" ca="1" si="808"/>
        <v>#N/A</v>
      </c>
    </row>
    <row r="454" spans="1:131" ht="16.2" thickBot="1" x14ac:dyDescent="0.35">
      <c r="A454" s="289" t="str">
        <f t="shared" ca="1" si="785"/>
        <v/>
      </c>
      <c r="B454" s="318">
        <f t="shared" si="788"/>
        <v>446</v>
      </c>
      <c r="C454" s="319" t="s">
        <v>22</v>
      </c>
      <c r="D454" s="318" t="s">
        <v>75</v>
      </c>
      <c r="E454" s="318">
        <v>7</v>
      </c>
      <c r="F454" s="320">
        <v>2</v>
      </c>
      <c r="G454" s="320">
        <v>2</v>
      </c>
      <c r="H454" s="320">
        <v>2</v>
      </c>
      <c r="I454" s="320">
        <v>1</v>
      </c>
      <c r="J454" s="320">
        <v>2</v>
      </c>
      <c r="K454" s="320">
        <v>2</v>
      </c>
      <c r="L454" s="320">
        <v>1</v>
      </c>
      <c r="M454" s="320"/>
      <c r="N454" s="320">
        <f>SUM($F454:G454)</f>
        <v>4</v>
      </c>
      <c r="O454" s="320">
        <f>SUM($F454:H454)</f>
        <v>6</v>
      </c>
      <c r="P454" s="320">
        <f>SUM($F454:I454)</f>
        <v>7</v>
      </c>
      <c r="Q454" s="320">
        <f>SUM($F454:J454)</f>
        <v>9</v>
      </c>
      <c r="R454" s="320">
        <f>SUM($F454:K454)</f>
        <v>11</v>
      </c>
      <c r="S454" s="320">
        <f>SUM($F454:L454)</f>
        <v>12</v>
      </c>
      <c r="T454" s="320"/>
      <c r="U454" s="319"/>
      <c r="V454" s="318" t="str">
        <f t="shared" si="855"/>
        <v>Gb</v>
      </c>
      <c r="W454" s="318" t="str">
        <f t="shared" ca="1" si="856"/>
        <v>Ab</v>
      </c>
      <c r="X454" s="318" t="str">
        <f t="shared" ca="1" si="878"/>
        <v>Bb</v>
      </c>
      <c r="Y454" s="318" t="str">
        <f t="shared" ca="1" si="879"/>
        <v>C</v>
      </c>
      <c r="Z454" s="318" t="str">
        <f t="shared" ca="1" si="880"/>
        <v>Db</v>
      </c>
      <c r="AA454" s="318" t="str">
        <f t="shared" ca="1" si="881"/>
        <v>Eb</v>
      </c>
      <c r="AB454" s="318" t="str">
        <f t="shared" ca="1" si="882"/>
        <v>F</v>
      </c>
      <c r="AC454" s="318"/>
      <c r="AD454" s="319">
        <f t="shared" si="863"/>
        <v>169</v>
      </c>
      <c r="AE454" s="319">
        <f t="shared" ca="1" si="786"/>
        <v>163</v>
      </c>
      <c r="AF454" s="319">
        <f t="shared" ca="1" si="787"/>
        <v>164</v>
      </c>
      <c r="AG454" s="319">
        <f t="shared" ca="1" si="848"/>
        <v>67</v>
      </c>
      <c r="AH454" s="319">
        <f t="shared" ca="1" si="849"/>
        <v>166</v>
      </c>
      <c r="AI454" s="319">
        <f t="shared" ca="1" si="850"/>
        <v>167</v>
      </c>
      <c r="AJ454" s="319">
        <f t="shared" ca="1" si="851"/>
        <v>70</v>
      </c>
      <c r="AK454" s="319"/>
      <c r="AL454" s="294" t="str">
        <f>_xlfn.CONCAT(V454," maj")</f>
        <v>Gb maj</v>
      </c>
      <c r="AM454" s="294" t="str">
        <f ca="1">_xlfn.CONCAT(W454," maj")</f>
        <v>Ab maj</v>
      </c>
      <c r="AN454" s="294" t="str">
        <f ca="1">_xlfn.CONCAT(X454," min")</f>
        <v>Bb min</v>
      </c>
      <c r="AO454" s="294" t="str">
        <f t="shared" ref="AO454:AO459" ca="1" si="907">_xlfn.CONCAT(Y454," dim")</f>
        <v>C dim</v>
      </c>
      <c r="AP454" s="294" t="str">
        <f ca="1">_xlfn.CONCAT(Z454," maj")</f>
        <v>Db maj</v>
      </c>
      <c r="AQ454" s="294" t="str">
        <f ca="1">_xlfn.CONCAT(AA454," min")</f>
        <v>Eb min</v>
      </c>
      <c r="AR454" s="294" t="str">
        <f ca="1">_xlfn.CONCAT(AB454," min")</f>
        <v>F min</v>
      </c>
      <c r="AS454" s="294"/>
      <c r="AT454" s="294" t="str">
        <f t="shared" ca="1" si="904"/>
        <v/>
      </c>
      <c r="AU454" s="294" t="str">
        <f t="shared" ca="1" si="883"/>
        <v/>
      </c>
      <c r="AV454" s="294" t="str">
        <f t="shared" ca="1" si="883"/>
        <v/>
      </c>
      <c r="AW454" s="294">
        <f t="shared" ca="1" si="883"/>
        <v>1</v>
      </c>
      <c r="AX454" s="294" t="str">
        <f t="shared" ca="1" si="883"/>
        <v/>
      </c>
      <c r="AY454" s="294">
        <f t="shared" ca="1" si="883"/>
        <v>1</v>
      </c>
      <c r="AZ454" s="294" t="str">
        <f t="shared" ca="1" si="883"/>
        <v/>
      </c>
      <c r="BA454" s="294" t="str">
        <f t="shared" ca="1" si="883"/>
        <v/>
      </c>
      <c r="BB454" s="294" t="str">
        <f t="shared" ca="1" si="883"/>
        <v/>
      </c>
      <c r="BC454" s="294" t="str">
        <f t="shared" ca="1" si="883"/>
        <v/>
      </c>
      <c r="BD454" s="294" t="str">
        <f t="shared" ca="1" si="883"/>
        <v/>
      </c>
      <c r="BE454" s="294" t="str">
        <f t="shared" ca="1" si="883"/>
        <v/>
      </c>
      <c r="BF454" s="289">
        <f t="shared" ca="1" si="864"/>
        <v>2</v>
      </c>
      <c r="BG454" s="302">
        <f t="shared" ca="1" si="865"/>
        <v>28.571428571428569</v>
      </c>
      <c r="BH454" s="289" t="str">
        <f t="shared" ca="1" si="866"/>
        <v/>
      </c>
      <c r="BI454" s="289" t="str">
        <f t="shared" ca="1" si="867"/>
        <v/>
      </c>
      <c r="BJ454" s="289" t="str">
        <f t="shared" ca="1" si="868"/>
        <v/>
      </c>
      <c r="BK454" s="289" t="str">
        <f t="shared" ca="1" si="869"/>
        <v/>
      </c>
      <c r="BL454" s="289" t="str">
        <f t="shared" ca="1" si="870"/>
        <v/>
      </c>
      <c r="BM454" s="289" t="str">
        <f t="shared" ca="1" si="871"/>
        <v/>
      </c>
      <c r="BN454" s="289" t="str">
        <f t="shared" ca="1" si="872"/>
        <v/>
      </c>
      <c r="BO454" s="289" t="str">
        <f t="shared" ca="1" si="873"/>
        <v/>
      </c>
      <c r="BP454" s="275"/>
      <c r="BQ454" s="83" t="e">
        <f t="shared" ca="1" si="822"/>
        <v>#N/A</v>
      </c>
      <c r="BR454" s="82" t="e">
        <f t="shared" ca="1" si="823"/>
        <v>#N/A</v>
      </c>
      <c r="BS454" s="83" t="e">
        <f t="shared" ca="1" si="824"/>
        <v>#N/A</v>
      </c>
      <c r="BT454" s="52" t="e">
        <f t="shared" ca="1" si="905"/>
        <v>#N/A</v>
      </c>
      <c r="BV454" s="52" t="e">
        <f t="shared" ca="1" si="906"/>
        <v>#N/A</v>
      </c>
      <c r="BW454" s="84" t="e">
        <f ca="1">VLOOKUP($BK$6,INDIRECT($BT454):$BP$861,2,FALSE)</f>
        <v>#N/A</v>
      </c>
      <c r="BX454" s="79" t="e">
        <f t="shared" ca="1" si="884"/>
        <v>#N/A</v>
      </c>
      <c r="BY454" s="78" t="e">
        <f t="shared" ca="1" si="885"/>
        <v>#N/A</v>
      </c>
      <c r="BZ454" s="78" t="e">
        <f t="shared" ca="1" si="886"/>
        <v>#N/A</v>
      </c>
      <c r="CA454" s="78" t="e">
        <f t="shared" ca="1" si="887"/>
        <v>#N/A</v>
      </c>
      <c r="CB454" s="78" t="e">
        <f t="shared" ca="1" si="888"/>
        <v>#N/A</v>
      </c>
      <c r="CC454" s="78" t="e">
        <f t="shared" ca="1" si="889"/>
        <v>#N/A</v>
      </c>
      <c r="CD454" s="78" t="e">
        <f t="shared" ca="1" si="890"/>
        <v>#N/A</v>
      </c>
      <c r="CE454" s="78" t="e">
        <f t="shared" ca="1" si="891"/>
        <v>#N/A</v>
      </c>
      <c r="CF454" s="78" t="e">
        <f t="shared" ca="1" si="892"/>
        <v>#N/A</v>
      </c>
      <c r="CG454" s="78" t="e">
        <f t="shared" ca="1" si="893"/>
        <v>#N/A</v>
      </c>
      <c r="CH454" s="79" t="e">
        <f t="shared" ca="1" si="894"/>
        <v>#N/A</v>
      </c>
      <c r="CI454" s="79" t="e">
        <f t="shared" ca="1" si="895"/>
        <v>#N/A</v>
      </c>
      <c r="CJ454" s="79" t="e">
        <f t="shared" ca="1" si="896"/>
        <v>#N/A</v>
      </c>
      <c r="CK454" s="79" t="e">
        <f t="shared" ca="1" si="897"/>
        <v>#N/A</v>
      </c>
      <c r="CL454" s="79" t="e">
        <f t="shared" ca="1" si="898"/>
        <v>#N/A</v>
      </c>
      <c r="CM454" s="79" t="e">
        <f t="shared" ca="1" si="899"/>
        <v>#N/A</v>
      </c>
      <c r="CN454" s="79" t="e">
        <f t="shared" ca="1" si="900"/>
        <v>#N/A</v>
      </c>
      <c r="CO454" s="79" t="e">
        <f t="shared" ca="1" si="901"/>
        <v>#N/A</v>
      </c>
      <c r="CP454" s="80" t="e">
        <f t="shared" ca="1" si="902"/>
        <v>#N/A</v>
      </c>
      <c r="CQ454" s="78" t="e">
        <f t="shared" ca="1" si="903"/>
        <v>#N/A</v>
      </c>
      <c r="DA454" s="81" t="e">
        <f t="shared" ca="1" si="812"/>
        <v>#N/A</v>
      </c>
      <c r="DB454" s="82" t="e">
        <f t="shared" ca="1" si="813"/>
        <v>#N/A</v>
      </c>
      <c r="DC454" s="83" t="e">
        <f t="shared" ca="1" si="814"/>
        <v>#N/A</v>
      </c>
      <c r="DD454" s="52" t="e">
        <f t="shared" ca="1" si="810"/>
        <v>#N/A</v>
      </c>
      <c r="DF454" s="52" t="e">
        <f t="shared" ca="1" si="811"/>
        <v>#N/A</v>
      </c>
      <c r="DG454" s="84" t="e">
        <f ca="1">VLOOKUP($BK$6,INDIRECT($BT491):$BP$861,2,FALSE)</f>
        <v>#N/A</v>
      </c>
      <c r="DH454" s="79" t="e">
        <f t="shared" ca="1" si="789"/>
        <v>#N/A</v>
      </c>
      <c r="DI454" s="78" t="e">
        <f t="shared" ca="1" si="790"/>
        <v>#N/A</v>
      </c>
      <c r="DJ454" s="78" t="e">
        <f t="shared" ca="1" si="791"/>
        <v>#N/A</v>
      </c>
      <c r="DK454" s="78" t="e">
        <f t="shared" ca="1" si="792"/>
        <v>#N/A</v>
      </c>
      <c r="DL454" s="78" t="e">
        <f t="shared" ca="1" si="793"/>
        <v>#N/A</v>
      </c>
      <c r="DM454" s="78" t="e">
        <f t="shared" ca="1" si="794"/>
        <v>#N/A</v>
      </c>
      <c r="DN454" s="78" t="e">
        <f t="shared" ca="1" si="795"/>
        <v>#N/A</v>
      </c>
      <c r="DO454" s="78" t="e">
        <f t="shared" ca="1" si="796"/>
        <v>#N/A</v>
      </c>
      <c r="DP454" s="78" t="e">
        <f t="shared" ca="1" si="797"/>
        <v>#N/A</v>
      </c>
      <c r="DQ454" s="78" t="e">
        <f t="shared" ca="1" si="798"/>
        <v>#N/A</v>
      </c>
      <c r="DR454" s="79" t="e">
        <f t="shared" ca="1" si="799"/>
        <v>#N/A</v>
      </c>
      <c r="DS454" s="79" t="e">
        <f t="shared" ca="1" si="800"/>
        <v>#N/A</v>
      </c>
      <c r="DT454" s="79" t="e">
        <f t="shared" ca="1" si="801"/>
        <v>#N/A</v>
      </c>
      <c r="DU454" s="79" t="e">
        <f t="shared" ca="1" si="802"/>
        <v>#N/A</v>
      </c>
      <c r="DV454" s="79" t="e">
        <f t="shared" ca="1" si="803"/>
        <v>#N/A</v>
      </c>
      <c r="DW454" s="79" t="e">
        <f t="shared" ca="1" si="804"/>
        <v>#N/A</v>
      </c>
      <c r="DX454" s="79" t="e">
        <f t="shared" ca="1" si="805"/>
        <v>#N/A</v>
      </c>
      <c r="DY454" s="79" t="e">
        <f t="shared" ca="1" si="806"/>
        <v>#N/A</v>
      </c>
      <c r="DZ454" s="80" t="e">
        <f t="shared" ca="1" si="807"/>
        <v>#N/A</v>
      </c>
      <c r="EA454" s="78" t="e">
        <f t="shared" ca="1" si="808"/>
        <v>#N/A</v>
      </c>
    </row>
    <row r="455" spans="1:131" ht="16.2" thickBot="1" x14ac:dyDescent="0.35">
      <c r="A455" s="289" t="str">
        <f t="shared" ca="1" si="785"/>
        <v/>
      </c>
      <c r="B455" s="318">
        <f t="shared" si="788"/>
        <v>447</v>
      </c>
      <c r="C455" s="319" t="s">
        <v>23</v>
      </c>
      <c r="D455" s="318" t="s">
        <v>75</v>
      </c>
      <c r="E455" s="318">
        <v>7</v>
      </c>
      <c r="F455" s="320">
        <v>3</v>
      </c>
      <c r="G455" s="320">
        <v>1</v>
      </c>
      <c r="H455" s="320">
        <v>2</v>
      </c>
      <c r="I455" s="320">
        <v>1</v>
      </c>
      <c r="J455" s="320">
        <v>2</v>
      </c>
      <c r="K455" s="320">
        <v>2</v>
      </c>
      <c r="L455" s="320">
        <v>1</v>
      </c>
      <c r="M455" s="320"/>
      <c r="N455" s="320">
        <f>SUM($F455:G455)</f>
        <v>4</v>
      </c>
      <c r="O455" s="320">
        <f>SUM($F455:H455)</f>
        <v>6</v>
      </c>
      <c r="P455" s="320">
        <f>SUM($F455:I455)</f>
        <v>7</v>
      </c>
      <c r="Q455" s="320">
        <f>SUM($F455:J455)</f>
        <v>9</v>
      </c>
      <c r="R455" s="320">
        <f>SUM($F455:K455)</f>
        <v>11</v>
      </c>
      <c r="S455" s="320">
        <f>SUM($F455:L455)</f>
        <v>12</v>
      </c>
      <c r="T455" s="320"/>
      <c r="U455" s="319"/>
      <c r="V455" s="318" t="str">
        <f t="shared" si="855"/>
        <v>Gb</v>
      </c>
      <c r="W455" s="318" t="str">
        <f t="shared" ca="1" si="856"/>
        <v>A</v>
      </c>
      <c r="X455" s="318" t="str">
        <f t="shared" ca="1" si="878"/>
        <v>Bb</v>
      </c>
      <c r="Y455" s="318" t="str">
        <f t="shared" ca="1" si="879"/>
        <v>C</v>
      </c>
      <c r="Z455" s="318" t="str">
        <f t="shared" ca="1" si="880"/>
        <v>Db</v>
      </c>
      <c r="AA455" s="318" t="str">
        <f t="shared" ca="1" si="881"/>
        <v>Eb</v>
      </c>
      <c r="AB455" s="318" t="str">
        <f t="shared" ca="1" si="882"/>
        <v>F</v>
      </c>
      <c r="AC455" s="318"/>
      <c r="AD455" s="319">
        <f t="shared" si="863"/>
        <v>169</v>
      </c>
      <c r="AE455" s="319">
        <f t="shared" ca="1" si="786"/>
        <v>65</v>
      </c>
      <c r="AF455" s="319">
        <f t="shared" ca="1" si="787"/>
        <v>164</v>
      </c>
      <c r="AG455" s="319">
        <f t="shared" ca="1" si="848"/>
        <v>67</v>
      </c>
      <c r="AH455" s="319">
        <f t="shared" ca="1" si="849"/>
        <v>166</v>
      </c>
      <c r="AI455" s="319">
        <f t="shared" ca="1" si="850"/>
        <v>167</v>
      </c>
      <c r="AJ455" s="319">
        <f t="shared" ca="1" si="851"/>
        <v>70</v>
      </c>
      <c r="AK455" s="319"/>
      <c r="AL455" s="294" t="str">
        <f>_xlfn.CONCAT(V455," maj")</f>
        <v>Gb maj</v>
      </c>
      <c r="AM455" s="294" t="str">
        <f ca="1">_xlfn.CONCAT(W455," dim")</f>
        <v>A dim</v>
      </c>
      <c r="AN455" s="294" t="str">
        <f ca="1">_xlfn.CONCAT(X455," min")</f>
        <v>Bb min</v>
      </c>
      <c r="AO455" s="294" t="str">
        <f t="shared" ca="1" si="907"/>
        <v>C dim</v>
      </c>
      <c r="AP455" s="294" t="str">
        <f ca="1">_xlfn.CONCAT(Z455," aug")</f>
        <v>Db aug</v>
      </c>
      <c r="AQ455" s="294" t="str">
        <f ca="1">_xlfn.CONCAT(AA455," min")</f>
        <v>Eb min</v>
      </c>
      <c r="AR455" s="294" t="str">
        <f ca="1">_xlfn.CONCAT(AB455," maj")</f>
        <v>F maj</v>
      </c>
      <c r="AS455" s="294"/>
      <c r="AT455" s="294" t="str">
        <f t="shared" ca="1" si="904"/>
        <v/>
      </c>
      <c r="AU455" s="294" t="str">
        <f t="shared" ca="1" si="883"/>
        <v/>
      </c>
      <c r="AV455" s="294" t="str">
        <f t="shared" ca="1" si="883"/>
        <v/>
      </c>
      <c r="AW455" s="294">
        <f t="shared" ca="1" si="883"/>
        <v>1</v>
      </c>
      <c r="AX455" s="294" t="str">
        <f t="shared" ca="1" si="883"/>
        <v/>
      </c>
      <c r="AY455" s="294">
        <f t="shared" ca="1" si="883"/>
        <v>1</v>
      </c>
      <c r="AZ455" s="294" t="str">
        <f t="shared" ca="1" si="883"/>
        <v/>
      </c>
      <c r="BA455" s="294" t="str">
        <f t="shared" ca="1" si="883"/>
        <v/>
      </c>
      <c r="BB455" s="294" t="str">
        <f t="shared" ca="1" si="883"/>
        <v/>
      </c>
      <c r="BC455" s="294" t="str">
        <f t="shared" ca="1" si="883"/>
        <v/>
      </c>
      <c r="BD455" s="294" t="str">
        <f t="shared" ca="1" si="883"/>
        <v/>
      </c>
      <c r="BE455" s="294" t="str">
        <f t="shared" ca="1" si="883"/>
        <v/>
      </c>
      <c r="BF455" s="289">
        <f t="shared" ca="1" si="864"/>
        <v>2</v>
      </c>
      <c r="BG455" s="302">
        <f t="shared" ca="1" si="865"/>
        <v>28.571428571428569</v>
      </c>
      <c r="BH455" s="289" t="str">
        <f t="shared" ca="1" si="866"/>
        <v/>
      </c>
      <c r="BI455" s="289" t="str">
        <f t="shared" ca="1" si="867"/>
        <v/>
      </c>
      <c r="BJ455" s="289" t="str">
        <f t="shared" ca="1" si="868"/>
        <v/>
      </c>
      <c r="BK455" s="289" t="str">
        <f t="shared" ca="1" si="869"/>
        <v/>
      </c>
      <c r="BL455" s="289" t="str">
        <f t="shared" ca="1" si="870"/>
        <v/>
      </c>
      <c r="BM455" s="289" t="str">
        <f t="shared" ca="1" si="871"/>
        <v/>
      </c>
      <c r="BN455" s="289" t="str">
        <f t="shared" ca="1" si="872"/>
        <v/>
      </c>
      <c r="BO455" s="289" t="str">
        <f t="shared" ca="1" si="873"/>
        <v/>
      </c>
      <c r="BP455" s="275"/>
      <c r="BQ455" s="83" t="e">
        <f t="shared" ca="1" si="822"/>
        <v>#N/A</v>
      </c>
      <c r="BR455" s="82" t="e">
        <f t="shared" ca="1" si="823"/>
        <v>#N/A</v>
      </c>
      <c r="BS455" s="83" t="e">
        <f t="shared" ca="1" si="824"/>
        <v>#N/A</v>
      </c>
      <c r="BT455" s="52" t="e">
        <f t="shared" ca="1" si="905"/>
        <v>#N/A</v>
      </c>
      <c r="BV455" s="52" t="e">
        <f t="shared" ca="1" si="906"/>
        <v>#N/A</v>
      </c>
      <c r="BW455" s="84" t="e">
        <f ca="1">VLOOKUP($BK$6,INDIRECT($BT455):$BP$861,2,FALSE)</f>
        <v>#N/A</v>
      </c>
      <c r="BX455" s="79" t="e">
        <f t="shared" ca="1" si="884"/>
        <v>#N/A</v>
      </c>
      <c r="BY455" s="78" t="e">
        <f t="shared" ca="1" si="885"/>
        <v>#N/A</v>
      </c>
      <c r="BZ455" s="78" t="e">
        <f t="shared" ca="1" si="886"/>
        <v>#N/A</v>
      </c>
      <c r="CA455" s="78" t="e">
        <f t="shared" ca="1" si="887"/>
        <v>#N/A</v>
      </c>
      <c r="CB455" s="78" t="e">
        <f t="shared" ca="1" si="888"/>
        <v>#N/A</v>
      </c>
      <c r="CC455" s="78" t="e">
        <f t="shared" ca="1" si="889"/>
        <v>#N/A</v>
      </c>
      <c r="CD455" s="78" t="e">
        <f t="shared" ca="1" si="890"/>
        <v>#N/A</v>
      </c>
      <c r="CE455" s="78" t="e">
        <f t="shared" ca="1" si="891"/>
        <v>#N/A</v>
      </c>
      <c r="CF455" s="78" t="e">
        <f t="shared" ca="1" si="892"/>
        <v>#N/A</v>
      </c>
      <c r="CG455" s="78" t="e">
        <f t="shared" ca="1" si="893"/>
        <v>#N/A</v>
      </c>
      <c r="CH455" s="79" t="e">
        <f t="shared" ca="1" si="894"/>
        <v>#N/A</v>
      </c>
      <c r="CI455" s="79" t="e">
        <f t="shared" ca="1" si="895"/>
        <v>#N/A</v>
      </c>
      <c r="CJ455" s="79" t="e">
        <f t="shared" ca="1" si="896"/>
        <v>#N/A</v>
      </c>
      <c r="CK455" s="79" t="e">
        <f t="shared" ca="1" si="897"/>
        <v>#N/A</v>
      </c>
      <c r="CL455" s="79" t="e">
        <f t="shared" ca="1" si="898"/>
        <v>#N/A</v>
      </c>
      <c r="CM455" s="79" t="e">
        <f t="shared" ca="1" si="899"/>
        <v>#N/A</v>
      </c>
      <c r="CN455" s="79" t="e">
        <f t="shared" ca="1" si="900"/>
        <v>#N/A</v>
      </c>
      <c r="CO455" s="79" t="e">
        <f t="shared" ca="1" si="901"/>
        <v>#N/A</v>
      </c>
      <c r="CP455" s="80" t="e">
        <f t="shared" ca="1" si="902"/>
        <v>#N/A</v>
      </c>
      <c r="CQ455" s="78" t="e">
        <f t="shared" ca="1" si="903"/>
        <v>#N/A</v>
      </c>
      <c r="DA455" s="81" t="e">
        <f t="shared" ca="1" si="812"/>
        <v>#N/A</v>
      </c>
      <c r="DB455" s="82" t="e">
        <f t="shared" ca="1" si="813"/>
        <v>#N/A</v>
      </c>
      <c r="DC455" s="83" t="e">
        <f t="shared" ca="1" si="814"/>
        <v>#N/A</v>
      </c>
      <c r="DD455" s="52" t="e">
        <f t="shared" ca="1" si="810"/>
        <v>#N/A</v>
      </c>
      <c r="DF455" s="52" t="e">
        <f t="shared" ca="1" si="811"/>
        <v>#N/A</v>
      </c>
      <c r="DG455" s="84" t="e">
        <f ca="1">VLOOKUP($BK$6,INDIRECT($BT492):$BP$861,2,FALSE)</f>
        <v>#N/A</v>
      </c>
      <c r="DH455" s="79" t="e">
        <f t="shared" ca="1" si="789"/>
        <v>#N/A</v>
      </c>
      <c r="DI455" s="78" t="e">
        <f t="shared" ca="1" si="790"/>
        <v>#N/A</v>
      </c>
      <c r="DJ455" s="78" t="e">
        <f t="shared" ca="1" si="791"/>
        <v>#N/A</v>
      </c>
      <c r="DK455" s="78" t="e">
        <f t="shared" ca="1" si="792"/>
        <v>#N/A</v>
      </c>
      <c r="DL455" s="78" t="e">
        <f t="shared" ca="1" si="793"/>
        <v>#N/A</v>
      </c>
      <c r="DM455" s="78" t="e">
        <f t="shared" ca="1" si="794"/>
        <v>#N/A</v>
      </c>
      <c r="DN455" s="78" t="e">
        <f t="shared" ca="1" si="795"/>
        <v>#N/A</v>
      </c>
      <c r="DO455" s="78" t="e">
        <f t="shared" ca="1" si="796"/>
        <v>#N/A</v>
      </c>
      <c r="DP455" s="78" t="e">
        <f t="shared" ca="1" si="797"/>
        <v>#N/A</v>
      </c>
      <c r="DQ455" s="78" t="e">
        <f t="shared" ca="1" si="798"/>
        <v>#N/A</v>
      </c>
      <c r="DR455" s="79" t="e">
        <f t="shared" ca="1" si="799"/>
        <v>#N/A</v>
      </c>
      <c r="DS455" s="79" t="e">
        <f t="shared" ca="1" si="800"/>
        <v>#N/A</v>
      </c>
      <c r="DT455" s="79" t="e">
        <f t="shared" ca="1" si="801"/>
        <v>#N/A</v>
      </c>
      <c r="DU455" s="79" t="e">
        <f t="shared" ca="1" si="802"/>
        <v>#N/A</v>
      </c>
      <c r="DV455" s="79" t="e">
        <f t="shared" ca="1" si="803"/>
        <v>#N/A</v>
      </c>
      <c r="DW455" s="79" t="e">
        <f t="shared" ca="1" si="804"/>
        <v>#N/A</v>
      </c>
      <c r="DX455" s="79" t="e">
        <f t="shared" ca="1" si="805"/>
        <v>#N/A</v>
      </c>
      <c r="DY455" s="79" t="e">
        <f t="shared" ca="1" si="806"/>
        <v>#N/A</v>
      </c>
      <c r="DZ455" s="80" t="e">
        <f t="shared" ca="1" si="807"/>
        <v>#N/A</v>
      </c>
      <c r="EA455" s="78" t="e">
        <f t="shared" ca="1" si="808"/>
        <v>#N/A</v>
      </c>
    </row>
    <row r="456" spans="1:131" ht="16.2" thickBot="1" x14ac:dyDescent="0.35">
      <c r="A456" s="289" t="str">
        <f t="shared" ca="1" si="785"/>
        <v/>
      </c>
      <c r="B456" s="318">
        <f t="shared" si="788"/>
        <v>448</v>
      </c>
      <c r="C456" s="319" t="s">
        <v>24</v>
      </c>
      <c r="D456" s="318" t="s">
        <v>75</v>
      </c>
      <c r="E456" s="318">
        <v>7</v>
      </c>
      <c r="F456" s="320">
        <v>3</v>
      </c>
      <c r="G456" s="320">
        <v>1</v>
      </c>
      <c r="H456" s="320">
        <v>2</v>
      </c>
      <c r="I456" s="320">
        <v>2</v>
      </c>
      <c r="J456" s="320">
        <v>1</v>
      </c>
      <c r="K456" s="320">
        <v>2</v>
      </c>
      <c r="L456" s="320">
        <v>1</v>
      </c>
      <c r="M456" s="320"/>
      <c r="N456" s="320">
        <f>SUM($F456:G456)</f>
        <v>4</v>
      </c>
      <c r="O456" s="320">
        <f>SUM($F456:H456)</f>
        <v>6</v>
      </c>
      <c r="P456" s="320">
        <f>SUM($F456:I456)</f>
        <v>8</v>
      </c>
      <c r="Q456" s="320">
        <f>SUM($F456:J456)</f>
        <v>9</v>
      </c>
      <c r="R456" s="320">
        <f>SUM($F456:K456)</f>
        <v>11</v>
      </c>
      <c r="S456" s="320">
        <f>SUM($F456:L456)</f>
        <v>12</v>
      </c>
      <c r="T456" s="320"/>
      <c r="U456" s="319"/>
      <c r="V456" s="318" t="str">
        <f t="shared" si="855"/>
        <v>Gb</v>
      </c>
      <c r="W456" s="318" t="str">
        <f t="shared" ca="1" si="856"/>
        <v>A</v>
      </c>
      <c r="X456" s="318" t="str">
        <f t="shared" ca="1" si="878"/>
        <v>Bb</v>
      </c>
      <c r="Y456" s="318" t="str">
        <f t="shared" ca="1" si="879"/>
        <v>C</v>
      </c>
      <c r="Z456" s="318" t="str">
        <f t="shared" ca="1" si="880"/>
        <v>D</v>
      </c>
      <c r="AA456" s="318" t="str">
        <f t="shared" ca="1" si="881"/>
        <v>Eb</v>
      </c>
      <c r="AB456" s="318" t="str">
        <f t="shared" ca="1" si="882"/>
        <v>F</v>
      </c>
      <c r="AC456" s="318"/>
      <c r="AD456" s="319">
        <f t="shared" si="863"/>
        <v>169</v>
      </c>
      <c r="AE456" s="319">
        <f t="shared" ca="1" si="786"/>
        <v>65</v>
      </c>
      <c r="AF456" s="319">
        <f t="shared" ca="1" si="787"/>
        <v>164</v>
      </c>
      <c r="AG456" s="319">
        <f t="shared" ca="1" si="848"/>
        <v>67</v>
      </c>
      <c r="AH456" s="319">
        <f t="shared" ca="1" si="849"/>
        <v>68</v>
      </c>
      <c r="AI456" s="319">
        <f t="shared" ca="1" si="850"/>
        <v>167</v>
      </c>
      <c r="AJ456" s="319">
        <f t="shared" ca="1" si="851"/>
        <v>70</v>
      </c>
      <c r="AK456" s="319"/>
      <c r="AL456" s="294" t="str">
        <f>_xlfn.CONCAT(V456," aug")</f>
        <v>Gb aug</v>
      </c>
      <c r="AM456" s="294" t="str">
        <f ca="1">_xlfn.CONCAT(W456," dim")</f>
        <v>A dim</v>
      </c>
      <c r="AN456" s="294" t="str">
        <f ca="1">_xlfn.CONCAT(X456," maj")</f>
        <v>Bb maj</v>
      </c>
      <c r="AO456" s="294" t="str">
        <f t="shared" ca="1" si="907"/>
        <v>C dim</v>
      </c>
      <c r="AP456" s="294" t="str">
        <f ca="1">_xlfn.CONCAT(Z456," min")</f>
        <v>D min</v>
      </c>
      <c r="AQ456" s="294" t="str">
        <f ca="1">_xlfn.CONCAT(AA456," min")</f>
        <v>Eb min</v>
      </c>
      <c r="AR456" s="294" t="str">
        <f ca="1">_xlfn.CONCAT(AB456," maj")</f>
        <v>F maj</v>
      </c>
      <c r="AS456" s="294"/>
      <c r="AT456" s="294" t="str">
        <f t="shared" ca="1" si="904"/>
        <v/>
      </c>
      <c r="AU456" s="294" t="str">
        <f t="shared" ca="1" si="883"/>
        <v/>
      </c>
      <c r="AV456" s="294" t="str">
        <f t="shared" ca="1" si="883"/>
        <v/>
      </c>
      <c r="AW456" s="294">
        <f t="shared" ca="1" si="883"/>
        <v>1</v>
      </c>
      <c r="AX456" s="294" t="str">
        <f t="shared" ca="1" si="883"/>
        <v/>
      </c>
      <c r="AY456" s="294">
        <f t="shared" ca="1" si="883"/>
        <v>1</v>
      </c>
      <c r="AZ456" s="294" t="str">
        <f t="shared" ca="1" si="883"/>
        <v/>
      </c>
      <c r="BA456" s="294" t="str">
        <f t="shared" ca="1" si="883"/>
        <v/>
      </c>
      <c r="BB456" s="294" t="str">
        <f t="shared" ca="1" si="883"/>
        <v/>
      </c>
      <c r="BC456" s="294" t="str">
        <f t="shared" ca="1" si="883"/>
        <v/>
      </c>
      <c r="BD456" s="294" t="str">
        <f t="shared" ca="1" si="883"/>
        <v/>
      </c>
      <c r="BE456" s="294" t="str">
        <f t="shared" ca="1" si="883"/>
        <v/>
      </c>
      <c r="BF456" s="289">
        <f t="shared" ca="1" si="864"/>
        <v>2</v>
      </c>
      <c r="BG456" s="302">
        <f t="shared" ca="1" si="865"/>
        <v>28.571428571428569</v>
      </c>
      <c r="BH456" s="289" t="str">
        <f t="shared" ca="1" si="866"/>
        <v/>
      </c>
      <c r="BI456" s="289" t="str">
        <f t="shared" ca="1" si="867"/>
        <v/>
      </c>
      <c r="BJ456" s="289" t="str">
        <f t="shared" ca="1" si="868"/>
        <v/>
      </c>
      <c r="BK456" s="289" t="str">
        <f t="shared" ca="1" si="869"/>
        <v/>
      </c>
      <c r="BL456" s="289" t="str">
        <f t="shared" ca="1" si="870"/>
        <v/>
      </c>
      <c r="BM456" s="289" t="str">
        <f t="shared" ca="1" si="871"/>
        <v/>
      </c>
      <c r="BN456" s="289" t="str">
        <f t="shared" ca="1" si="872"/>
        <v/>
      </c>
      <c r="BO456" s="289" t="str">
        <f t="shared" ca="1" si="873"/>
        <v/>
      </c>
      <c r="BP456" s="275"/>
      <c r="BQ456" s="83" t="e">
        <f t="shared" ca="1" si="822"/>
        <v>#N/A</v>
      </c>
      <c r="BR456" s="82" t="e">
        <f t="shared" ca="1" si="823"/>
        <v>#N/A</v>
      </c>
      <c r="BS456" s="83" t="e">
        <f t="shared" ca="1" si="824"/>
        <v>#N/A</v>
      </c>
      <c r="BT456" s="52" t="e">
        <f t="shared" ca="1" si="905"/>
        <v>#N/A</v>
      </c>
      <c r="BV456" s="52" t="e">
        <f t="shared" ca="1" si="906"/>
        <v>#N/A</v>
      </c>
      <c r="BW456" s="84" t="e">
        <f ca="1">VLOOKUP($BK$6,INDIRECT($BT456):$BP$861,2,FALSE)</f>
        <v>#N/A</v>
      </c>
      <c r="BX456" s="79" t="e">
        <f t="shared" ca="1" si="884"/>
        <v>#N/A</v>
      </c>
      <c r="BY456" s="78" t="e">
        <f t="shared" ca="1" si="885"/>
        <v>#N/A</v>
      </c>
      <c r="BZ456" s="78" t="e">
        <f t="shared" ca="1" si="886"/>
        <v>#N/A</v>
      </c>
      <c r="CA456" s="78" t="e">
        <f t="shared" ca="1" si="887"/>
        <v>#N/A</v>
      </c>
      <c r="CB456" s="78" t="e">
        <f t="shared" ca="1" si="888"/>
        <v>#N/A</v>
      </c>
      <c r="CC456" s="78" t="e">
        <f t="shared" ca="1" si="889"/>
        <v>#N/A</v>
      </c>
      <c r="CD456" s="78" t="e">
        <f t="shared" ca="1" si="890"/>
        <v>#N/A</v>
      </c>
      <c r="CE456" s="78" t="e">
        <f t="shared" ca="1" si="891"/>
        <v>#N/A</v>
      </c>
      <c r="CF456" s="78" t="e">
        <f t="shared" ca="1" si="892"/>
        <v>#N/A</v>
      </c>
      <c r="CG456" s="78" t="e">
        <f t="shared" ca="1" si="893"/>
        <v>#N/A</v>
      </c>
      <c r="CH456" s="79" t="e">
        <f t="shared" ca="1" si="894"/>
        <v>#N/A</v>
      </c>
      <c r="CI456" s="79" t="e">
        <f t="shared" ca="1" si="895"/>
        <v>#N/A</v>
      </c>
      <c r="CJ456" s="79" t="e">
        <f t="shared" ca="1" si="896"/>
        <v>#N/A</v>
      </c>
      <c r="CK456" s="79" t="e">
        <f t="shared" ca="1" si="897"/>
        <v>#N/A</v>
      </c>
      <c r="CL456" s="79" t="e">
        <f t="shared" ca="1" si="898"/>
        <v>#N/A</v>
      </c>
      <c r="CM456" s="79" t="e">
        <f t="shared" ca="1" si="899"/>
        <v>#N/A</v>
      </c>
      <c r="CN456" s="79" t="e">
        <f t="shared" ca="1" si="900"/>
        <v>#N/A</v>
      </c>
      <c r="CO456" s="79" t="e">
        <f t="shared" ca="1" si="901"/>
        <v>#N/A</v>
      </c>
      <c r="CP456" s="80" t="e">
        <f t="shared" ca="1" si="902"/>
        <v>#N/A</v>
      </c>
      <c r="CQ456" s="78" t="e">
        <f t="shared" ca="1" si="903"/>
        <v>#N/A</v>
      </c>
      <c r="DA456" s="81" t="e">
        <f t="shared" ca="1" si="812"/>
        <v>#N/A</v>
      </c>
      <c r="DB456" s="82" t="e">
        <f t="shared" ca="1" si="813"/>
        <v>#N/A</v>
      </c>
      <c r="DC456" s="83" t="e">
        <f t="shared" ca="1" si="814"/>
        <v>#N/A</v>
      </c>
      <c r="DD456" s="52" t="e">
        <f t="shared" ca="1" si="810"/>
        <v>#N/A</v>
      </c>
      <c r="DF456" s="52" t="e">
        <f t="shared" ca="1" si="811"/>
        <v>#N/A</v>
      </c>
      <c r="DG456" s="84" t="e">
        <f ca="1">VLOOKUP($BK$6,INDIRECT($BT493):$BP$861,2,FALSE)</f>
        <v>#N/A</v>
      </c>
      <c r="DH456" s="79" t="e">
        <f t="shared" ca="1" si="789"/>
        <v>#N/A</v>
      </c>
      <c r="DI456" s="78" t="e">
        <f t="shared" ca="1" si="790"/>
        <v>#N/A</v>
      </c>
      <c r="DJ456" s="78" t="e">
        <f t="shared" ca="1" si="791"/>
        <v>#N/A</v>
      </c>
      <c r="DK456" s="78" t="e">
        <f t="shared" ca="1" si="792"/>
        <v>#N/A</v>
      </c>
      <c r="DL456" s="78" t="e">
        <f t="shared" ca="1" si="793"/>
        <v>#N/A</v>
      </c>
      <c r="DM456" s="78" t="e">
        <f t="shared" ca="1" si="794"/>
        <v>#N/A</v>
      </c>
      <c r="DN456" s="78" t="e">
        <f t="shared" ca="1" si="795"/>
        <v>#N/A</v>
      </c>
      <c r="DO456" s="78" t="e">
        <f t="shared" ca="1" si="796"/>
        <v>#N/A</v>
      </c>
      <c r="DP456" s="78" t="e">
        <f t="shared" ca="1" si="797"/>
        <v>#N/A</v>
      </c>
      <c r="DQ456" s="78" t="e">
        <f t="shared" ca="1" si="798"/>
        <v>#N/A</v>
      </c>
      <c r="DR456" s="79" t="e">
        <f t="shared" ca="1" si="799"/>
        <v>#N/A</v>
      </c>
      <c r="DS456" s="79" t="e">
        <f t="shared" ca="1" si="800"/>
        <v>#N/A</v>
      </c>
      <c r="DT456" s="79" t="e">
        <f t="shared" ca="1" si="801"/>
        <v>#N/A</v>
      </c>
      <c r="DU456" s="79" t="e">
        <f t="shared" ca="1" si="802"/>
        <v>#N/A</v>
      </c>
      <c r="DV456" s="79" t="e">
        <f t="shared" ca="1" si="803"/>
        <v>#N/A</v>
      </c>
      <c r="DW456" s="79" t="e">
        <f t="shared" ca="1" si="804"/>
        <v>#N/A</v>
      </c>
      <c r="DX456" s="79" t="e">
        <f t="shared" ca="1" si="805"/>
        <v>#N/A</v>
      </c>
      <c r="DY456" s="79" t="e">
        <f t="shared" ca="1" si="806"/>
        <v>#N/A</v>
      </c>
      <c r="DZ456" s="80" t="e">
        <f t="shared" ca="1" si="807"/>
        <v>#N/A</v>
      </c>
      <c r="EA456" s="78" t="e">
        <f t="shared" ca="1" si="808"/>
        <v>#N/A</v>
      </c>
    </row>
    <row r="457" spans="1:131" ht="16.2" thickBot="1" x14ac:dyDescent="0.35">
      <c r="A457" s="289" t="str">
        <f t="shared" ca="1" si="785"/>
        <v/>
      </c>
      <c r="B457" s="318">
        <f t="shared" si="788"/>
        <v>449</v>
      </c>
      <c r="C457" s="319" t="s">
        <v>275</v>
      </c>
      <c r="D457" s="318" t="s">
        <v>75</v>
      </c>
      <c r="E457" s="318">
        <v>7</v>
      </c>
      <c r="F457" s="320">
        <v>2</v>
      </c>
      <c r="G457" s="320">
        <v>1</v>
      </c>
      <c r="H457" s="320">
        <v>3</v>
      </c>
      <c r="I457" s="320">
        <v>1</v>
      </c>
      <c r="J457" s="320">
        <v>2</v>
      </c>
      <c r="K457" s="320">
        <v>2</v>
      </c>
      <c r="L457" s="320">
        <v>1</v>
      </c>
      <c r="M457" s="320"/>
      <c r="N457" s="320">
        <f>SUM($F457:G457)</f>
        <v>3</v>
      </c>
      <c r="O457" s="320">
        <f>SUM($F457:H457)</f>
        <v>6</v>
      </c>
      <c r="P457" s="320">
        <f>SUM($F457:I457)</f>
        <v>7</v>
      </c>
      <c r="Q457" s="320">
        <f>SUM($F457:J457)</f>
        <v>9</v>
      </c>
      <c r="R457" s="320">
        <f>SUM($F457:K457)</f>
        <v>11</v>
      </c>
      <c r="S457" s="320">
        <f>SUM($F457:L457)</f>
        <v>12</v>
      </c>
      <c r="T457" s="320"/>
      <c r="U457" s="319"/>
      <c r="V457" s="318" t="str">
        <f t="shared" si="855"/>
        <v>Gb</v>
      </c>
      <c r="W457" s="318" t="str">
        <f t="shared" ca="1" si="856"/>
        <v>Ab</v>
      </c>
      <c r="X457" s="318" t="str">
        <f t="shared" ca="1" si="878"/>
        <v>A</v>
      </c>
      <c r="Y457" s="318" t="str">
        <f t="shared" ca="1" si="879"/>
        <v>C</v>
      </c>
      <c r="Z457" s="318" t="str">
        <f t="shared" ca="1" si="880"/>
        <v>Db</v>
      </c>
      <c r="AA457" s="318" t="str">
        <f t="shared" ca="1" si="881"/>
        <v>Eb</v>
      </c>
      <c r="AB457" s="318" t="str">
        <f t="shared" ca="1" si="882"/>
        <v>F</v>
      </c>
      <c r="AC457" s="318"/>
      <c r="AD457" s="319">
        <f t="shared" si="863"/>
        <v>169</v>
      </c>
      <c r="AE457" s="319">
        <f t="shared" ca="1" si="786"/>
        <v>163</v>
      </c>
      <c r="AF457" s="319">
        <f t="shared" ca="1" si="787"/>
        <v>65</v>
      </c>
      <c r="AG457" s="319">
        <f t="shared" ca="1" si="848"/>
        <v>67</v>
      </c>
      <c r="AH457" s="319">
        <f t="shared" ca="1" si="849"/>
        <v>166</v>
      </c>
      <c r="AI457" s="319">
        <f t="shared" ca="1" si="850"/>
        <v>167</v>
      </c>
      <c r="AJ457" s="319">
        <f t="shared" ca="1" si="851"/>
        <v>70</v>
      </c>
      <c r="AK457" s="319"/>
      <c r="AL457" s="294" t="str">
        <f>_xlfn.CONCAT(V457," min")</f>
        <v>Gb min</v>
      </c>
      <c r="AM457" s="294" t="str">
        <f ca="1">_xlfn.CONCAT(W457," maj")</f>
        <v>Ab maj</v>
      </c>
      <c r="AN457" s="294" t="str">
        <f ca="1">_xlfn.CONCAT(X457," aug")</f>
        <v>A aug</v>
      </c>
      <c r="AO457" s="294" t="str">
        <f t="shared" ca="1" si="907"/>
        <v>C dim</v>
      </c>
      <c r="AP457" s="294" t="str">
        <f ca="1">_xlfn.CONCAT(Z457," maj")</f>
        <v>Db maj</v>
      </c>
      <c r="AQ457" s="294" t="str">
        <f ca="1">_xlfn.CONCAT(AA457," dim")</f>
        <v>Eb dim</v>
      </c>
      <c r="AR457" s="294" t="str">
        <f ca="1">_xlfn.CONCAT(AB457," min")</f>
        <v>F min</v>
      </c>
      <c r="AS457" s="294"/>
      <c r="AT457" s="294" t="str">
        <f t="shared" ca="1" si="904"/>
        <v/>
      </c>
      <c r="AU457" s="294" t="str">
        <f t="shared" ca="1" si="883"/>
        <v/>
      </c>
      <c r="AV457" s="294" t="str">
        <f t="shared" ca="1" si="883"/>
        <v/>
      </c>
      <c r="AW457" s="294">
        <f t="shared" ca="1" si="883"/>
        <v>1</v>
      </c>
      <c r="AX457" s="294" t="str">
        <f t="shared" ca="1" si="883"/>
        <v/>
      </c>
      <c r="AY457" s="294">
        <f t="shared" ca="1" si="883"/>
        <v>1</v>
      </c>
      <c r="AZ457" s="294" t="str">
        <f t="shared" ca="1" si="883"/>
        <v/>
      </c>
      <c r="BA457" s="294" t="str">
        <f t="shared" ca="1" si="883"/>
        <v/>
      </c>
      <c r="BB457" s="294" t="str">
        <f t="shared" ca="1" si="883"/>
        <v/>
      </c>
      <c r="BC457" s="294" t="str">
        <f t="shared" ca="1" si="883"/>
        <v/>
      </c>
      <c r="BD457" s="294" t="str">
        <f t="shared" ca="1" si="883"/>
        <v/>
      </c>
      <c r="BE457" s="294" t="str">
        <f t="shared" ca="1" si="883"/>
        <v/>
      </c>
      <c r="BF457" s="289">
        <f t="shared" ca="1" si="864"/>
        <v>2</v>
      </c>
      <c r="BG457" s="302">
        <f t="shared" ca="1" si="865"/>
        <v>28.571428571428569</v>
      </c>
      <c r="BH457" s="289" t="str">
        <f t="shared" ca="1" si="866"/>
        <v/>
      </c>
      <c r="BI457" s="289" t="str">
        <f t="shared" ca="1" si="867"/>
        <v/>
      </c>
      <c r="BJ457" s="289" t="str">
        <f t="shared" ca="1" si="868"/>
        <v/>
      </c>
      <c r="BK457" s="289" t="str">
        <f t="shared" ca="1" si="869"/>
        <v/>
      </c>
      <c r="BL457" s="289" t="str">
        <f t="shared" ca="1" si="870"/>
        <v/>
      </c>
      <c r="BM457" s="289" t="str">
        <f t="shared" ca="1" si="871"/>
        <v/>
      </c>
      <c r="BN457" s="289" t="str">
        <f t="shared" ca="1" si="872"/>
        <v/>
      </c>
      <c r="BO457" s="289" t="str">
        <f t="shared" ca="1" si="873"/>
        <v/>
      </c>
      <c r="BP457" s="275"/>
      <c r="BQ457" s="83" t="e">
        <f t="shared" ca="1" si="822"/>
        <v>#N/A</v>
      </c>
      <c r="BR457" s="82" t="e">
        <f t="shared" ca="1" si="823"/>
        <v>#N/A</v>
      </c>
      <c r="BS457" s="83" t="e">
        <f t="shared" ca="1" si="824"/>
        <v>#N/A</v>
      </c>
      <c r="BT457" s="52" t="e">
        <f t="shared" ca="1" si="905"/>
        <v>#N/A</v>
      </c>
      <c r="BV457" s="52" t="e">
        <f t="shared" ca="1" si="906"/>
        <v>#N/A</v>
      </c>
      <c r="BW457" s="84" t="e">
        <f ca="1">VLOOKUP($BK$6,INDIRECT($BT457):$BP$861,2,FALSE)</f>
        <v>#N/A</v>
      </c>
      <c r="BX457" s="79" t="e">
        <f t="shared" ca="1" si="884"/>
        <v>#N/A</v>
      </c>
      <c r="BY457" s="78" t="e">
        <f t="shared" ca="1" si="885"/>
        <v>#N/A</v>
      </c>
      <c r="BZ457" s="78" t="e">
        <f t="shared" ca="1" si="886"/>
        <v>#N/A</v>
      </c>
      <c r="CA457" s="78" t="e">
        <f t="shared" ca="1" si="887"/>
        <v>#N/A</v>
      </c>
      <c r="CB457" s="78" t="e">
        <f t="shared" ca="1" si="888"/>
        <v>#N/A</v>
      </c>
      <c r="CC457" s="78" t="e">
        <f t="shared" ca="1" si="889"/>
        <v>#N/A</v>
      </c>
      <c r="CD457" s="78" t="e">
        <f t="shared" ca="1" si="890"/>
        <v>#N/A</v>
      </c>
      <c r="CE457" s="78" t="e">
        <f t="shared" ca="1" si="891"/>
        <v>#N/A</v>
      </c>
      <c r="CF457" s="78" t="e">
        <f t="shared" ca="1" si="892"/>
        <v>#N/A</v>
      </c>
      <c r="CG457" s="78" t="e">
        <f t="shared" ca="1" si="893"/>
        <v>#N/A</v>
      </c>
      <c r="CH457" s="79" t="e">
        <f t="shared" ca="1" si="894"/>
        <v>#N/A</v>
      </c>
      <c r="CI457" s="79" t="e">
        <f t="shared" ca="1" si="895"/>
        <v>#N/A</v>
      </c>
      <c r="CJ457" s="79" t="e">
        <f t="shared" ca="1" si="896"/>
        <v>#N/A</v>
      </c>
      <c r="CK457" s="79" t="e">
        <f t="shared" ca="1" si="897"/>
        <v>#N/A</v>
      </c>
      <c r="CL457" s="79" t="e">
        <f t="shared" ca="1" si="898"/>
        <v>#N/A</v>
      </c>
      <c r="CM457" s="79" t="e">
        <f t="shared" ca="1" si="899"/>
        <v>#N/A</v>
      </c>
      <c r="CN457" s="79" t="e">
        <f t="shared" ca="1" si="900"/>
        <v>#N/A</v>
      </c>
      <c r="CO457" s="79" t="e">
        <f t="shared" ca="1" si="901"/>
        <v>#N/A</v>
      </c>
      <c r="CP457" s="80" t="e">
        <f t="shared" ca="1" si="902"/>
        <v>#N/A</v>
      </c>
      <c r="CQ457" s="78" t="e">
        <f t="shared" ca="1" si="903"/>
        <v>#N/A</v>
      </c>
      <c r="DA457" s="81" t="e">
        <f t="shared" ca="1" si="812"/>
        <v>#N/A</v>
      </c>
      <c r="DB457" s="82" t="e">
        <f t="shared" ca="1" si="813"/>
        <v>#N/A</v>
      </c>
      <c r="DC457" s="83" t="e">
        <f t="shared" ca="1" si="814"/>
        <v>#N/A</v>
      </c>
      <c r="DD457" s="52" t="e">
        <f t="shared" ca="1" si="810"/>
        <v>#N/A</v>
      </c>
      <c r="DF457" s="52" t="e">
        <f t="shared" ca="1" si="811"/>
        <v>#N/A</v>
      </c>
      <c r="DG457" s="84" t="e">
        <f ca="1">VLOOKUP($BK$6,INDIRECT($BT494):$BP$861,2,FALSE)</f>
        <v>#N/A</v>
      </c>
      <c r="DH457" s="79" t="e">
        <f t="shared" ca="1" si="789"/>
        <v>#N/A</v>
      </c>
      <c r="DI457" s="78" t="e">
        <f t="shared" ca="1" si="790"/>
        <v>#N/A</v>
      </c>
      <c r="DJ457" s="78" t="e">
        <f t="shared" ca="1" si="791"/>
        <v>#N/A</v>
      </c>
      <c r="DK457" s="78" t="e">
        <f t="shared" ca="1" si="792"/>
        <v>#N/A</v>
      </c>
      <c r="DL457" s="78" t="e">
        <f t="shared" ca="1" si="793"/>
        <v>#N/A</v>
      </c>
      <c r="DM457" s="78" t="e">
        <f t="shared" ca="1" si="794"/>
        <v>#N/A</v>
      </c>
      <c r="DN457" s="78" t="e">
        <f t="shared" ca="1" si="795"/>
        <v>#N/A</v>
      </c>
      <c r="DO457" s="78" t="e">
        <f t="shared" ca="1" si="796"/>
        <v>#N/A</v>
      </c>
      <c r="DP457" s="78" t="e">
        <f t="shared" ca="1" si="797"/>
        <v>#N/A</v>
      </c>
      <c r="DQ457" s="78" t="e">
        <f t="shared" ca="1" si="798"/>
        <v>#N/A</v>
      </c>
      <c r="DR457" s="79" t="e">
        <f t="shared" ca="1" si="799"/>
        <v>#N/A</v>
      </c>
      <c r="DS457" s="79" t="e">
        <f t="shared" ca="1" si="800"/>
        <v>#N/A</v>
      </c>
      <c r="DT457" s="79" t="e">
        <f t="shared" ca="1" si="801"/>
        <v>#N/A</v>
      </c>
      <c r="DU457" s="79" t="e">
        <f t="shared" ca="1" si="802"/>
        <v>#N/A</v>
      </c>
      <c r="DV457" s="79" t="e">
        <f t="shared" ca="1" si="803"/>
        <v>#N/A</v>
      </c>
      <c r="DW457" s="79" t="e">
        <f t="shared" ca="1" si="804"/>
        <v>#N/A</v>
      </c>
      <c r="DX457" s="79" t="e">
        <f t="shared" ca="1" si="805"/>
        <v>#N/A</v>
      </c>
      <c r="DY457" s="79" t="e">
        <f t="shared" ca="1" si="806"/>
        <v>#N/A</v>
      </c>
      <c r="DZ457" s="80" t="e">
        <f t="shared" ca="1" si="807"/>
        <v>#N/A</v>
      </c>
      <c r="EA457" s="78" t="e">
        <f t="shared" ca="1" si="808"/>
        <v>#N/A</v>
      </c>
    </row>
    <row r="458" spans="1:131" ht="16.2" thickBot="1" x14ac:dyDescent="0.35">
      <c r="A458" s="289" t="str">
        <f t="shared" ca="1" si="785"/>
        <v/>
      </c>
      <c r="B458" s="318">
        <f t="shared" si="788"/>
        <v>450</v>
      </c>
      <c r="C458" s="319" t="s">
        <v>276</v>
      </c>
      <c r="D458" s="318" t="s">
        <v>75</v>
      </c>
      <c r="E458" s="318">
        <v>7</v>
      </c>
      <c r="F458" s="320">
        <v>2</v>
      </c>
      <c r="G458" s="320">
        <v>2</v>
      </c>
      <c r="H458" s="320">
        <v>2</v>
      </c>
      <c r="I458" s="320">
        <v>1</v>
      </c>
      <c r="J458" s="320">
        <v>2</v>
      </c>
      <c r="K458" s="320">
        <v>1</v>
      </c>
      <c r="L458" s="320">
        <v>2</v>
      </c>
      <c r="M458" s="320"/>
      <c r="N458" s="320">
        <f>SUM($F458:G458)</f>
        <v>4</v>
      </c>
      <c r="O458" s="320">
        <f>SUM($F458:H458)</f>
        <v>6</v>
      </c>
      <c r="P458" s="320">
        <f>SUM($F458:I458)</f>
        <v>7</v>
      </c>
      <c r="Q458" s="320">
        <f>SUM($F458:J458)</f>
        <v>9</v>
      </c>
      <c r="R458" s="320">
        <f>SUM($F458:K458)</f>
        <v>10</v>
      </c>
      <c r="S458" s="320">
        <f>SUM($F458:L458)</f>
        <v>12</v>
      </c>
      <c r="T458" s="320"/>
      <c r="U458" s="319"/>
      <c r="V458" s="318" t="str">
        <f t="shared" si="855"/>
        <v>Gb</v>
      </c>
      <c r="W458" s="318" t="str">
        <f t="shared" ca="1" si="856"/>
        <v>Ab</v>
      </c>
      <c r="X458" s="318" t="str">
        <f t="shared" ca="1" si="878"/>
        <v>Bb</v>
      </c>
      <c r="Y458" s="318" t="str">
        <f t="shared" ca="1" si="879"/>
        <v>C</v>
      </c>
      <c r="Z458" s="318" t="str">
        <f t="shared" ca="1" si="880"/>
        <v>Db</v>
      </c>
      <c r="AA458" s="318" t="str">
        <f t="shared" ca="1" si="881"/>
        <v>Eb</v>
      </c>
      <c r="AB458" s="318" t="str">
        <f t="shared" ca="1" si="882"/>
        <v>E</v>
      </c>
      <c r="AC458" s="318"/>
      <c r="AD458" s="319">
        <f t="shared" si="863"/>
        <v>169</v>
      </c>
      <c r="AE458" s="319">
        <f t="shared" ca="1" si="786"/>
        <v>163</v>
      </c>
      <c r="AF458" s="319">
        <f t="shared" ca="1" si="787"/>
        <v>164</v>
      </c>
      <c r="AG458" s="319">
        <f t="shared" ca="1" si="848"/>
        <v>67</v>
      </c>
      <c r="AH458" s="319">
        <f t="shared" ca="1" si="849"/>
        <v>166</v>
      </c>
      <c r="AI458" s="319">
        <f t="shared" ca="1" si="850"/>
        <v>167</v>
      </c>
      <c r="AJ458" s="319">
        <f t="shared" ca="1" si="851"/>
        <v>69</v>
      </c>
      <c r="AK458" s="319"/>
      <c r="AL458" s="294" t="str">
        <f>_xlfn.CONCAT(V458," maj")</f>
        <v>Gb maj</v>
      </c>
      <c r="AM458" s="294" t="str">
        <f ca="1">_xlfn.CONCAT(W458," maj")</f>
        <v>Ab maj</v>
      </c>
      <c r="AN458" s="294" t="str">
        <f ca="1">_xlfn.CONCAT(X458," dim")</f>
        <v>Bb dim</v>
      </c>
      <c r="AO458" s="294" t="str">
        <f t="shared" ca="1" si="907"/>
        <v>C dim</v>
      </c>
      <c r="AP458" s="294" t="str">
        <f ca="1">_xlfn.CONCAT(Z458," min")</f>
        <v>Db min</v>
      </c>
      <c r="AQ458" s="294" t="str">
        <f ca="1">_xlfn.CONCAT(AA458," min")</f>
        <v>Eb min</v>
      </c>
      <c r="AR458" s="294" t="str">
        <f ca="1">_xlfn.CONCAT(AB458," aug")</f>
        <v>E aug</v>
      </c>
      <c r="AS458" s="294"/>
      <c r="AT458" s="294" t="str">
        <f t="shared" ca="1" si="904"/>
        <v/>
      </c>
      <c r="AU458" s="294" t="str">
        <f t="shared" ca="1" si="883"/>
        <v/>
      </c>
      <c r="AV458" s="294" t="str">
        <f t="shared" ca="1" si="883"/>
        <v/>
      </c>
      <c r="AW458" s="294">
        <f t="shared" ca="1" si="883"/>
        <v>1</v>
      </c>
      <c r="AX458" s="294" t="str">
        <f t="shared" ca="1" si="883"/>
        <v/>
      </c>
      <c r="AY458" s="294" t="str">
        <f t="shared" ca="1" si="883"/>
        <v/>
      </c>
      <c r="AZ458" s="294" t="str">
        <f t="shared" ca="1" si="883"/>
        <v/>
      </c>
      <c r="BA458" s="294" t="str">
        <f t="shared" ca="1" si="883"/>
        <v/>
      </c>
      <c r="BB458" s="294" t="str">
        <f t="shared" ca="1" si="883"/>
        <v/>
      </c>
      <c r="BC458" s="294" t="str">
        <f t="shared" ca="1" si="883"/>
        <v/>
      </c>
      <c r="BD458" s="294" t="str">
        <f t="shared" ca="1" si="883"/>
        <v/>
      </c>
      <c r="BE458" s="294" t="str">
        <f t="shared" ca="1" si="883"/>
        <v/>
      </c>
      <c r="BF458" s="289">
        <f t="shared" ca="1" si="864"/>
        <v>1</v>
      </c>
      <c r="BG458" s="302">
        <f t="shared" ca="1" si="865"/>
        <v>14.285714285714285</v>
      </c>
      <c r="BH458" s="289" t="str">
        <f t="shared" ca="1" si="866"/>
        <v/>
      </c>
      <c r="BI458" s="289" t="str">
        <f t="shared" ca="1" si="867"/>
        <v/>
      </c>
      <c r="BJ458" s="289" t="str">
        <f t="shared" ca="1" si="868"/>
        <v/>
      </c>
      <c r="BK458" s="289" t="str">
        <f t="shared" ca="1" si="869"/>
        <v/>
      </c>
      <c r="BL458" s="289" t="str">
        <f t="shared" ca="1" si="870"/>
        <v/>
      </c>
      <c r="BM458" s="289" t="str">
        <f t="shared" ca="1" si="871"/>
        <v/>
      </c>
      <c r="BN458" s="289" t="str">
        <f t="shared" ca="1" si="872"/>
        <v/>
      </c>
      <c r="BO458" s="289" t="str">
        <f t="shared" ca="1" si="873"/>
        <v/>
      </c>
      <c r="BP458" s="275"/>
      <c r="BQ458" s="83" t="e">
        <f t="shared" ca="1" si="822"/>
        <v>#N/A</v>
      </c>
      <c r="BR458" s="82" t="e">
        <f t="shared" ca="1" si="823"/>
        <v>#N/A</v>
      </c>
      <c r="BS458" s="83" t="e">
        <f t="shared" ca="1" si="824"/>
        <v>#N/A</v>
      </c>
      <c r="BT458" s="52" t="e">
        <f t="shared" ca="1" si="905"/>
        <v>#N/A</v>
      </c>
      <c r="BV458" s="52" t="e">
        <f t="shared" ca="1" si="906"/>
        <v>#N/A</v>
      </c>
      <c r="BW458" s="84" t="e">
        <f ca="1">VLOOKUP($BK$6,INDIRECT($BT458):$BP$861,2,FALSE)</f>
        <v>#N/A</v>
      </c>
      <c r="BX458" s="79" t="e">
        <f t="shared" ca="1" si="884"/>
        <v>#N/A</v>
      </c>
      <c r="BY458" s="78" t="e">
        <f t="shared" ca="1" si="885"/>
        <v>#N/A</v>
      </c>
      <c r="BZ458" s="78" t="e">
        <f t="shared" ca="1" si="886"/>
        <v>#N/A</v>
      </c>
      <c r="CA458" s="78" t="e">
        <f t="shared" ca="1" si="887"/>
        <v>#N/A</v>
      </c>
      <c r="CB458" s="78" t="e">
        <f t="shared" ca="1" si="888"/>
        <v>#N/A</v>
      </c>
      <c r="CC458" s="78" t="e">
        <f t="shared" ca="1" si="889"/>
        <v>#N/A</v>
      </c>
      <c r="CD458" s="78" t="e">
        <f t="shared" ca="1" si="890"/>
        <v>#N/A</v>
      </c>
      <c r="CE458" s="78" t="e">
        <f t="shared" ca="1" si="891"/>
        <v>#N/A</v>
      </c>
      <c r="CF458" s="78" t="e">
        <f t="shared" ca="1" si="892"/>
        <v>#N/A</v>
      </c>
      <c r="CG458" s="78" t="e">
        <f t="shared" ca="1" si="893"/>
        <v>#N/A</v>
      </c>
      <c r="CH458" s="79" t="e">
        <f t="shared" ca="1" si="894"/>
        <v>#N/A</v>
      </c>
      <c r="CI458" s="79" t="e">
        <f t="shared" ca="1" si="895"/>
        <v>#N/A</v>
      </c>
      <c r="CJ458" s="79" t="e">
        <f t="shared" ca="1" si="896"/>
        <v>#N/A</v>
      </c>
      <c r="CK458" s="79" t="e">
        <f t="shared" ca="1" si="897"/>
        <v>#N/A</v>
      </c>
      <c r="CL458" s="79" t="e">
        <f t="shared" ca="1" si="898"/>
        <v>#N/A</v>
      </c>
      <c r="CM458" s="79" t="e">
        <f t="shared" ca="1" si="899"/>
        <v>#N/A</v>
      </c>
      <c r="CN458" s="79" t="e">
        <f t="shared" ca="1" si="900"/>
        <v>#N/A</v>
      </c>
      <c r="CO458" s="79" t="e">
        <f t="shared" ca="1" si="901"/>
        <v>#N/A</v>
      </c>
      <c r="CP458" s="80" t="e">
        <f t="shared" ca="1" si="902"/>
        <v>#N/A</v>
      </c>
      <c r="CQ458" s="78" t="e">
        <f t="shared" ca="1" si="903"/>
        <v>#N/A</v>
      </c>
      <c r="DA458" s="81" t="e">
        <f t="shared" ca="1" si="812"/>
        <v>#N/A</v>
      </c>
      <c r="DB458" s="82" t="e">
        <f t="shared" ca="1" si="813"/>
        <v>#N/A</v>
      </c>
      <c r="DC458" s="83" t="e">
        <f t="shared" ca="1" si="814"/>
        <v>#N/A</v>
      </c>
      <c r="DD458" s="52" t="e">
        <f t="shared" ca="1" si="810"/>
        <v>#N/A</v>
      </c>
      <c r="DF458" s="52" t="e">
        <f t="shared" ca="1" si="811"/>
        <v>#N/A</v>
      </c>
      <c r="DG458" s="84" t="e">
        <f ca="1">VLOOKUP($BK$6,INDIRECT($BT495):$BP$861,2,FALSE)</f>
        <v>#N/A</v>
      </c>
      <c r="DH458" s="79" t="e">
        <f t="shared" ca="1" si="789"/>
        <v>#N/A</v>
      </c>
      <c r="DI458" s="78" t="e">
        <f t="shared" ca="1" si="790"/>
        <v>#N/A</v>
      </c>
      <c r="DJ458" s="78" t="e">
        <f t="shared" ca="1" si="791"/>
        <v>#N/A</v>
      </c>
      <c r="DK458" s="78" t="e">
        <f t="shared" ca="1" si="792"/>
        <v>#N/A</v>
      </c>
      <c r="DL458" s="78" t="e">
        <f t="shared" ca="1" si="793"/>
        <v>#N/A</v>
      </c>
      <c r="DM458" s="78" t="e">
        <f t="shared" ca="1" si="794"/>
        <v>#N/A</v>
      </c>
      <c r="DN458" s="78" t="e">
        <f t="shared" ca="1" si="795"/>
        <v>#N/A</v>
      </c>
      <c r="DO458" s="78" t="e">
        <f t="shared" ca="1" si="796"/>
        <v>#N/A</v>
      </c>
      <c r="DP458" s="78" t="e">
        <f t="shared" ca="1" si="797"/>
        <v>#N/A</v>
      </c>
      <c r="DQ458" s="78" t="e">
        <f t="shared" ca="1" si="798"/>
        <v>#N/A</v>
      </c>
      <c r="DR458" s="79" t="e">
        <f t="shared" ca="1" si="799"/>
        <v>#N/A</v>
      </c>
      <c r="DS458" s="79" t="e">
        <f t="shared" ca="1" si="800"/>
        <v>#N/A</v>
      </c>
      <c r="DT458" s="79" t="e">
        <f t="shared" ca="1" si="801"/>
        <v>#N/A</v>
      </c>
      <c r="DU458" s="79" t="e">
        <f t="shared" ca="1" si="802"/>
        <v>#N/A</v>
      </c>
      <c r="DV458" s="79" t="e">
        <f t="shared" ca="1" si="803"/>
        <v>#N/A</v>
      </c>
      <c r="DW458" s="79" t="e">
        <f t="shared" ca="1" si="804"/>
        <v>#N/A</v>
      </c>
      <c r="DX458" s="79" t="e">
        <f t="shared" ca="1" si="805"/>
        <v>#N/A</v>
      </c>
      <c r="DY458" s="79" t="e">
        <f t="shared" ca="1" si="806"/>
        <v>#N/A</v>
      </c>
      <c r="DZ458" s="80" t="e">
        <f t="shared" ca="1" si="807"/>
        <v>#N/A</v>
      </c>
      <c r="EA458" s="78" t="e">
        <f t="shared" ca="1" si="808"/>
        <v>#N/A</v>
      </c>
    </row>
    <row r="459" spans="1:131" ht="16.2" thickBot="1" x14ac:dyDescent="0.35">
      <c r="A459" s="289" t="str">
        <f t="shared" ref="A459:A522" ca="1" si="908">BH459</f>
        <v/>
      </c>
      <c r="B459" s="318">
        <f t="shared" si="788"/>
        <v>451</v>
      </c>
      <c r="C459" s="319" t="s">
        <v>25</v>
      </c>
      <c r="D459" s="318" t="s">
        <v>75</v>
      </c>
      <c r="E459" s="318">
        <v>7</v>
      </c>
      <c r="F459" s="320">
        <v>2</v>
      </c>
      <c r="G459" s="320">
        <v>2</v>
      </c>
      <c r="H459" s="320">
        <v>2</v>
      </c>
      <c r="I459" s="320">
        <v>2</v>
      </c>
      <c r="J459" s="320">
        <v>1</v>
      </c>
      <c r="K459" s="320">
        <v>2</v>
      </c>
      <c r="L459" s="320">
        <v>1</v>
      </c>
      <c r="M459" s="320"/>
      <c r="N459" s="320">
        <f>SUM($F459:G459)</f>
        <v>4</v>
      </c>
      <c r="O459" s="320">
        <f>SUM($F459:H459)</f>
        <v>6</v>
      </c>
      <c r="P459" s="320">
        <f>SUM($F459:I459)</f>
        <v>8</v>
      </c>
      <c r="Q459" s="320">
        <f>SUM($F459:J459)</f>
        <v>9</v>
      </c>
      <c r="R459" s="320">
        <f>SUM($F459:K459)</f>
        <v>11</v>
      </c>
      <c r="S459" s="320">
        <f>SUM($F459:L459)</f>
        <v>12</v>
      </c>
      <c r="T459" s="320"/>
      <c r="U459" s="319"/>
      <c r="V459" s="318" t="str">
        <f t="shared" si="855"/>
        <v>Gb</v>
      </c>
      <c r="W459" s="318" t="str">
        <f t="shared" ca="1" si="856"/>
        <v>Ab</v>
      </c>
      <c r="X459" s="318" t="str">
        <f t="shared" ca="1" si="878"/>
        <v>Bb</v>
      </c>
      <c r="Y459" s="318" t="str">
        <f t="shared" ca="1" si="879"/>
        <v>C</v>
      </c>
      <c r="Z459" s="318" t="str">
        <f t="shared" ca="1" si="880"/>
        <v>D</v>
      </c>
      <c r="AA459" s="318" t="str">
        <f t="shared" ca="1" si="881"/>
        <v>Eb</v>
      </c>
      <c r="AB459" s="318" t="str">
        <f t="shared" ca="1" si="882"/>
        <v>F</v>
      </c>
      <c r="AC459" s="318"/>
      <c r="AD459" s="319">
        <f t="shared" si="863"/>
        <v>169</v>
      </c>
      <c r="AE459" s="319">
        <f t="shared" ca="1" si="786"/>
        <v>163</v>
      </c>
      <c r="AF459" s="319">
        <f t="shared" ca="1" si="787"/>
        <v>164</v>
      </c>
      <c r="AG459" s="319">
        <f t="shared" ca="1" si="848"/>
        <v>67</v>
      </c>
      <c r="AH459" s="319">
        <f t="shared" ca="1" si="849"/>
        <v>68</v>
      </c>
      <c r="AI459" s="319">
        <f t="shared" ca="1" si="850"/>
        <v>167</v>
      </c>
      <c r="AJ459" s="319">
        <f t="shared" ca="1" si="851"/>
        <v>70</v>
      </c>
      <c r="AK459" s="319"/>
      <c r="AL459" s="294" t="str">
        <f>_xlfn.CONCAT(V459," aug")</f>
        <v>Gb aug</v>
      </c>
      <c r="AM459" s="294" t="str">
        <f ca="1">_xlfn.CONCAT(W459," maj")</f>
        <v>Ab maj</v>
      </c>
      <c r="AN459" s="294" t="str">
        <f ca="1">_xlfn.CONCAT(X459," maj")</f>
        <v>Bb maj</v>
      </c>
      <c r="AO459" s="294" t="str">
        <f t="shared" ca="1" si="907"/>
        <v>C dim</v>
      </c>
      <c r="AP459" s="294" t="str">
        <f ca="1">_xlfn.CONCAT(Z459," dim")</f>
        <v>D dim</v>
      </c>
      <c r="AQ459" s="294" t="str">
        <f ca="1">_xlfn.CONCAT(AA459," min")</f>
        <v>Eb min</v>
      </c>
      <c r="AR459" s="294" t="str">
        <f ca="1">_xlfn.CONCAT(AB459," min")</f>
        <v>F min</v>
      </c>
      <c r="AS459" s="294"/>
      <c r="AT459" s="294" t="str">
        <f t="shared" ca="1" si="904"/>
        <v/>
      </c>
      <c r="AU459" s="294" t="str">
        <f t="shared" ca="1" si="883"/>
        <v/>
      </c>
      <c r="AV459" s="294" t="str">
        <f t="shared" ca="1" si="883"/>
        <v/>
      </c>
      <c r="AW459" s="294">
        <f t="shared" ca="1" si="883"/>
        <v>1</v>
      </c>
      <c r="AX459" s="294" t="str">
        <f t="shared" ca="1" si="883"/>
        <v/>
      </c>
      <c r="AY459" s="294">
        <f t="shared" ca="1" si="883"/>
        <v>1</v>
      </c>
      <c r="AZ459" s="294" t="str">
        <f t="shared" ca="1" si="883"/>
        <v/>
      </c>
      <c r="BA459" s="294" t="str">
        <f t="shared" ca="1" si="883"/>
        <v/>
      </c>
      <c r="BB459" s="294" t="str">
        <f t="shared" ca="1" si="883"/>
        <v/>
      </c>
      <c r="BC459" s="294" t="str">
        <f t="shared" ca="1" si="883"/>
        <v/>
      </c>
      <c r="BD459" s="294" t="str">
        <f t="shared" ca="1" si="883"/>
        <v/>
      </c>
      <c r="BE459" s="294" t="str">
        <f t="shared" ca="1" si="883"/>
        <v/>
      </c>
      <c r="BF459" s="289">
        <f t="shared" ca="1" si="864"/>
        <v>2</v>
      </c>
      <c r="BG459" s="302">
        <f t="shared" ca="1" si="865"/>
        <v>28.571428571428569</v>
      </c>
      <c r="BH459" s="289" t="str">
        <f t="shared" ca="1" si="866"/>
        <v/>
      </c>
      <c r="BI459" s="289" t="str">
        <f t="shared" ca="1" si="867"/>
        <v/>
      </c>
      <c r="BJ459" s="289" t="str">
        <f t="shared" ca="1" si="868"/>
        <v/>
      </c>
      <c r="BK459" s="289" t="str">
        <f t="shared" ca="1" si="869"/>
        <v/>
      </c>
      <c r="BL459" s="289" t="str">
        <f t="shared" ca="1" si="870"/>
        <v/>
      </c>
      <c r="BM459" s="289" t="str">
        <f t="shared" ca="1" si="871"/>
        <v/>
      </c>
      <c r="BN459" s="289" t="str">
        <f t="shared" ca="1" si="872"/>
        <v/>
      </c>
      <c r="BO459" s="289" t="str">
        <f t="shared" ca="1" si="873"/>
        <v/>
      </c>
      <c r="BP459" s="275"/>
      <c r="BQ459" s="83" t="e">
        <f t="shared" ca="1" si="822"/>
        <v>#N/A</v>
      </c>
      <c r="BR459" s="82" t="e">
        <f t="shared" ca="1" si="823"/>
        <v>#N/A</v>
      </c>
      <c r="BS459" s="83" t="e">
        <f t="shared" ca="1" si="824"/>
        <v>#N/A</v>
      </c>
      <c r="BT459" s="52" t="e">
        <f t="shared" ca="1" si="905"/>
        <v>#N/A</v>
      </c>
      <c r="BV459" s="52" t="e">
        <f t="shared" ca="1" si="906"/>
        <v>#N/A</v>
      </c>
      <c r="BW459" s="84" t="e">
        <f ca="1">VLOOKUP($BK$6,INDIRECT($BT459):$BP$861,2,FALSE)</f>
        <v>#N/A</v>
      </c>
      <c r="BX459" s="79" t="e">
        <f t="shared" ca="1" si="884"/>
        <v>#N/A</v>
      </c>
      <c r="BY459" s="78" t="e">
        <f t="shared" ca="1" si="885"/>
        <v>#N/A</v>
      </c>
      <c r="BZ459" s="78" t="e">
        <f t="shared" ca="1" si="886"/>
        <v>#N/A</v>
      </c>
      <c r="CA459" s="78" t="e">
        <f t="shared" ca="1" si="887"/>
        <v>#N/A</v>
      </c>
      <c r="CB459" s="78" t="e">
        <f t="shared" ca="1" si="888"/>
        <v>#N/A</v>
      </c>
      <c r="CC459" s="78" t="e">
        <f t="shared" ca="1" si="889"/>
        <v>#N/A</v>
      </c>
      <c r="CD459" s="78" t="e">
        <f t="shared" ca="1" si="890"/>
        <v>#N/A</v>
      </c>
      <c r="CE459" s="78" t="e">
        <f t="shared" ca="1" si="891"/>
        <v>#N/A</v>
      </c>
      <c r="CF459" s="78" t="e">
        <f t="shared" ca="1" si="892"/>
        <v>#N/A</v>
      </c>
      <c r="CG459" s="78" t="e">
        <f t="shared" ca="1" si="893"/>
        <v>#N/A</v>
      </c>
      <c r="CH459" s="79" t="e">
        <f t="shared" ca="1" si="894"/>
        <v>#N/A</v>
      </c>
      <c r="CI459" s="79" t="e">
        <f t="shared" ca="1" si="895"/>
        <v>#N/A</v>
      </c>
      <c r="CJ459" s="79" t="e">
        <f t="shared" ca="1" si="896"/>
        <v>#N/A</v>
      </c>
      <c r="CK459" s="79" t="e">
        <f t="shared" ca="1" si="897"/>
        <v>#N/A</v>
      </c>
      <c r="CL459" s="79" t="e">
        <f t="shared" ca="1" si="898"/>
        <v>#N/A</v>
      </c>
      <c r="CM459" s="79" t="e">
        <f t="shared" ca="1" si="899"/>
        <v>#N/A</v>
      </c>
      <c r="CN459" s="79" t="e">
        <f t="shared" ca="1" si="900"/>
        <v>#N/A</v>
      </c>
      <c r="CO459" s="79" t="e">
        <f t="shared" ca="1" si="901"/>
        <v>#N/A</v>
      </c>
      <c r="CP459" s="80" t="e">
        <f t="shared" ca="1" si="902"/>
        <v>#N/A</v>
      </c>
      <c r="CQ459" s="78" t="e">
        <f t="shared" ca="1" si="903"/>
        <v>#N/A</v>
      </c>
      <c r="DA459" s="81" t="e">
        <f t="shared" ca="1" si="812"/>
        <v>#N/A</v>
      </c>
      <c r="DB459" s="82" t="e">
        <f t="shared" ca="1" si="813"/>
        <v>#N/A</v>
      </c>
      <c r="DC459" s="83" t="e">
        <f t="shared" ca="1" si="814"/>
        <v>#N/A</v>
      </c>
      <c r="DD459" s="52" t="e">
        <f t="shared" ca="1" si="810"/>
        <v>#N/A</v>
      </c>
      <c r="DF459" s="52" t="e">
        <f t="shared" ca="1" si="811"/>
        <v>#N/A</v>
      </c>
      <c r="DG459" s="84" t="e">
        <f ca="1">VLOOKUP($BK$6,INDIRECT($BT496):$BP$861,2,FALSE)</f>
        <v>#N/A</v>
      </c>
      <c r="DH459" s="79" t="e">
        <f t="shared" ca="1" si="789"/>
        <v>#N/A</v>
      </c>
      <c r="DI459" s="78" t="e">
        <f t="shared" ca="1" si="790"/>
        <v>#N/A</v>
      </c>
      <c r="DJ459" s="78" t="e">
        <f t="shared" ca="1" si="791"/>
        <v>#N/A</v>
      </c>
      <c r="DK459" s="78" t="e">
        <f t="shared" ca="1" si="792"/>
        <v>#N/A</v>
      </c>
      <c r="DL459" s="78" t="e">
        <f t="shared" ca="1" si="793"/>
        <v>#N/A</v>
      </c>
      <c r="DM459" s="78" t="e">
        <f t="shared" ca="1" si="794"/>
        <v>#N/A</v>
      </c>
      <c r="DN459" s="78" t="e">
        <f t="shared" ca="1" si="795"/>
        <v>#N/A</v>
      </c>
      <c r="DO459" s="78" t="e">
        <f t="shared" ca="1" si="796"/>
        <v>#N/A</v>
      </c>
      <c r="DP459" s="78" t="e">
        <f t="shared" ca="1" si="797"/>
        <v>#N/A</v>
      </c>
      <c r="DQ459" s="78" t="e">
        <f t="shared" ca="1" si="798"/>
        <v>#N/A</v>
      </c>
      <c r="DR459" s="79" t="e">
        <f t="shared" ca="1" si="799"/>
        <v>#N/A</v>
      </c>
      <c r="DS459" s="79" t="e">
        <f t="shared" ca="1" si="800"/>
        <v>#N/A</v>
      </c>
      <c r="DT459" s="79" t="e">
        <f t="shared" ca="1" si="801"/>
        <v>#N/A</v>
      </c>
      <c r="DU459" s="79" t="e">
        <f t="shared" ca="1" si="802"/>
        <v>#N/A</v>
      </c>
      <c r="DV459" s="79" t="e">
        <f t="shared" ca="1" si="803"/>
        <v>#N/A</v>
      </c>
      <c r="DW459" s="79" t="e">
        <f t="shared" ca="1" si="804"/>
        <v>#N/A</v>
      </c>
      <c r="DX459" s="79" t="e">
        <f t="shared" ca="1" si="805"/>
        <v>#N/A</v>
      </c>
      <c r="DY459" s="79" t="e">
        <f t="shared" ca="1" si="806"/>
        <v>#N/A</v>
      </c>
      <c r="DZ459" s="80" t="e">
        <f t="shared" ca="1" si="807"/>
        <v>#N/A</v>
      </c>
      <c r="EA459" s="78" t="e">
        <f t="shared" ca="1" si="808"/>
        <v>#N/A</v>
      </c>
    </row>
    <row r="460" spans="1:131" ht="16.2" thickBot="1" x14ac:dyDescent="0.35">
      <c r="A460" s="289" t="str">
        <f t="shared" ca="1" si="908"/>
        <v/>
      </c>
      <c r="B460" s="318">
        <f t="shared" si="788"/>
        <v>452</v>
      </c>
      <c r="C460" s="319" t="s">
        <v>26</v>
      </c>
      <c r="D460" s="318" t="s">
        <v>75</v>
      </c>
      <c r="E460" s="318">
        <v>7</v>
      </c>
      <c r="F460" s="320">
        <v>2</v>
      </c>
      <c r="G460" s="320">
        <v>2</v>
      </c>
      <c r="H460" s="320">
        <v>2</v>
      </c>
      <c r="I460" s="320">
        <v>1</v>
      </c>
      <c r="J460" s="320">
        <v>1</v>
      </c>
      <c r="K460" s="320">
        <v>2</v>
      </c>
      <c r="L460" s="320">
        <v>2</v>
      </c>
      <c r="M460" s="320"/>
      <c r="N460" s="320">
        <f>SUM($F460:G460)</f>
        <v>4</v>
      </c>
      <c r="O460" s="320">
        <f>SUM($F460:H460)</f>
        <v>6</v>
      </c>
      <c r="P460" s="320">
        <f>SUM($F460:I460)</f>
        <v>7</v>
      </c>
      <c r="Q460" s="320">
        <f>SUM($F460:J460)</f>
        <v>8</v>
      </c>
      <c r="R460" s="320">
        <f>SUM($F460:K460)</f>
        <v>10</v>
      </c>
      <c r="S460" s="320">
        <f>SUM($F460:L460)</f>
        <v>12</v>
      </c>
      <c r="T460" s="320"/>
      <c r="U460" s="319"/>
      <c r="V460" s="318" t="str">
        <f t="shared" si="855"/>
        <v>Gb</v>
      </c>
      <c r="W460" s="318" t="str">
        <f t="shared" ca="1" si="856"/>
        <v>Ab</v>
      </c>
      <c r="X460" s="318" t="str">
        <f t="shared" ca="1" si="878"/>
        <v>Bb</v>
      </c>
      <c r="Y460" s="318" t="str">
        <f t="shared" ca="1" si="879"/>
        <v>C</v>
      </c>
      <c r="Z460" s="318" t="str">
        <f t="shared" ca="1" si="880"/>
        <v>Db</v>
      </c>
      <c r="AA460" s="318" t="str">
        <f t="shared" ca="1" si="881"/>
        <v>D</v>
      </c>
      <c r="AB460" s="318" t="str">
        <f t="shared" ca="1" si="882"/>
        <v>E</v>
      </c>
      <c r="AC460" s="318"/>
      <c r="AD460" s="319">
        <f t="shared" si="863"/>
        <v>169</v>
      </c>
      <c r="AE460" s="319">
        <f t="shared" ca="1" si="786"/>
        <v>163</v>
      </c>
      <c r="AF460" s="319">
        <f t="shared" ca="1" si="787"/>
        <v>164</v>
      </c>
      <c r="AG460" s="319">
        <f t="shared" ca="1" si="848"/>
        <v>67</v>
      </c>
      <c r="AH460" s="319">
        <f t="shared" ca="1" si="849"/>
        <v>166</v>
      </c>
      <c r="AI460" s="319">
        <f t="shared" ca="1" si="850"/>
        <v>68</v>
      </c>
      <c r="AJ460" s="319">
        <f t="shared" ca="1" si="851"/>
        <v>69</v>
      </c>
      <c r="AK460" s="319"/>
      <c r="AL460" s="294" t="str">
        <f>_xlfn.CONCAT(V460," maj")</f>
        <v>Gb maj</v>
      </c>
      <c r="AM460" s="294" t="str">
        <f ca="1">_xlfn.CONCAT(W460," alt b")</f>
        <v>Ab alt b</v>
      </c>
      <c r="AN460" s="294" t="str">
        <f ca="1">_xlfn.CONCAT(X460," dim")</f>
        <v>Bb dim</v>
      </c>
      <c r="AO460" s="301" t="str">
        <f ca="1">_xlfn.CONCAT("*",AA460,"7")</f>
        <v>*D7</v>
      </c>
      <c r="AP460" s="294" t="str">
        <f ca="1">_xlfn.CONCAT(Z460," min")</f>
        <v>Db min</v>
      </c>
      <c r="AQ460" s="294" t="str">
        <f ca="1">_xlfn.CONCAT(AA460," aug")</f>
        <v>D aug</v>
      </c>
      <c r="AR460" s="294" t="str">
        <f ca="1">_xlfn.CONCAT(AB460," aug")</f>
        <v>E aug</v>
      </c>
      <c r="AS460" s="294"/>
      <c r="AT460" s="294" t="str">
        <f t="shared" ca="1" si="904"/>
        <v/>
      </c>
      <c r="AU460" s="294" t="str">
        <f t="shared" ca="1" si="883"/>
        <v/>
      </c>
      <c r="AV460" s="294" t="str">
        <f t="shared" ca="1" si="883"/>
        <v/>
      </c>
      <c r="AW460" s="294" t="str">
        <f t="shared" ca="1" si="883"/>
        <v/>
      </c>
      <c r="AX460" s="294" t="str">
        <f t="shared" ca="1" si="883"/>
        <v/>
      </c>
      <c r="AY460" s="294" t="str">
        <f t="shared" ca="1" si="883"/>
        <v/>
      </c>
      <c r="AZ460" s="294" t="str">
        <f t="shared" ca="1" si="883"/>
        <v/>
      </c>
      <c r="BA460" s="294" t="str">
        <f t="shared" ca="1" si="883"/>
        <v/>
      </c>
      <c r="BB460" s="294" t="str">
        <f t="shared" ca="1" si="883"/>
        <v/>
      </c>
      <c r="BC460" s="294" t="str">
        <f t="shared" ca="1" si="883"/>
        <v/>
      </c>
      <c r="BD460" s="294" t="str">
        <f t="shared" ca="1" si="883"/>
        <v/>
      </c>
      <c r="BE460" s="294" t="str">
        <f t="shared" ca="1" si="883"/>
        <v/>
      </c>
      <c r="BF460" s="289">
        <f t="shared" ca="1" si="864"/>
        <v>0</v>
      </c>
      <c r="BG460" s="302">
        <f t="shared" ca="1" si="865"/>
        <v>0</v>
      </c>
      <c r="BH460" s="289" t="str">
        <f t="shared" ca="1" si="866"/>
        <v/>
      </c>
      <c r="BI460" s="289" t="str">
        <f t="shared" ca="1" si="867"/>
        <v/>
      </c>
      <c r="BJ460" s="289" t="str">
        <f t="shared" ca="1" si="868"/>
        <v/>
      </c>
      <c r="BK460" s="289" t="str">
        <f t="shared" ca="1" si="869"/>
        <v/>
      </c>
      <c r="BL460" s="289" t="str">
        <f t="shared" ca="1" si="870"/>
        <v/>
      </c>
      <c r="BM460" s="289" t="str">
        <f t="shared" ca="1" si="871"/>
        <v/>
      </c>
      <c r="BN460" s="289" t="str">
        <f t="shared" ca="1" si="872"/>
        <v/>
      </c>
      <c r="BO460" s="289" t="str">
        <f t="shared" ca="1" si="873"/>
        <v/>
      </c>
      <c r="BP460" s="275"/>
      <c r="BQ460" s="83" t="e">
        <f t="shared" ca="1" si="822"/>
        <v>#N/A</v>
      </c>
      <c r="BR460" s="82" t="e">
        <f t="shared" ca="1" si="823"/>
        <v>#N/A</v>
      </c>
      <c r="BS460" s="83" t="e">
        <f t="shared" ca="1" si="824"/>
        <v>#N/A</v>
      </c>
      <c r="BT460" s="52" t="e">
        <f t="shared" ca="1" si="905"/>
        <v>#N/A</v>
      </c>
      <c r="BV460" s="52" t="e">
        <f t="shared" ca="1" si="906"/>
        <v>#N/A</v>
      </c>
      <c r="BW460" s="84" t="e">
        <f ca="1">VLOOKUP($BK$6,INDIRECT($BT460):$BP$861,2,FALSE)</f>
        <v>#N/A</v>
      </c>
      <c r="BX460" s="79" t="e">
        <f t="shared" ca="1" si="884"/>
        <v>#N/A</v>
      </c>
      <c r="BY460" s="78" t="e">
        <f t="shared" ca="1" si="885"/>
        <v>#N/A</v>
      </c>
      <c r="BZ460" s="78" t="e">
        <f t="shared" ca="1" si="886"/>
        <v>#N/A</v>
      </c>
      <c r="CA460" s="78" t="e">
        <f t="shared" ca="1" si="887"/>
        <v>#N/A</v>
      </c>
      <c r="CB460" s="78" t="e">
        <f t="shared" ca="1" si="888"/>
        <v>#N/A</v>
      </c>
      <c r="CC460" s="78" t="e">
        <f t="shared" ca="1" si="889"/>
        <v>#N/A</v>
      </c>
      <c r="CD460" s="78" t="e">
        <f t="shared" ca="1" si="890"/>
        <v>#N/A</v>
      </c>
      <c r="CE460" s="78" t="e">
        <f t="shared" ca="1" si="891"/>
        <v>#N/A</v>
      </c>
      <c r="CF460" s="78" t="e">
        <f t="shared" ca="1" si="892"/>
        <v>#N/A</v>
      </c>
      <c r="CG460" s="78" t="e">
        <f t="shared" ca="1" si="893"/>
        <v>#N/A</v>
      </c>
      <c r="CH460" s="79" t="e">
        <f t="shared" ca="1" si="894"/>
        <v>#N/A</v>
      </c>
      <c r="CI460" s="79" t="e">
        <f t="shared" ca="1" si="895"/>
        <v>#N/A</v>
      </c>
      <c r="CJ460" s="79" t="e">
        <f t="shared" ca="1" si="896"/>
        <v>#N/A</v>
      </c>
      <c r="CK460" s="79" t="e">
        <f t="shared" ca="1" si="897"/>
        <v>#N/A</v>
      </c>
      <c r="CL460" s="79" t="e">
        <f t="shared" ca="1" si="898"/>
        <v>#N/A</v>
      </c>
      <c r="CM460" s="79" t="e">
        <f t="shared" ca="1" si="899"/>
        <v>#N/A</v>
      </c>
      <c r="CN460" s="79" t="e">
        <f t="shared" ca="1" si="900"/>
        <v>#N/A</v>
      </c>
      <c r="CO460" s="79" t="e">
        <f t="shared" ca="1" si="901"/>
        <v>#N/A</v>
      </c>
      <c r="CP460" s="80" t="e">
        <f t="shared" ca="1" si="902"/>
        <v>#N/A</v>
      </c>
      <c r="CQ460" s="78" t="e">
        <f t="shared" ca="1" si="903"/>
        <v>#N/A</v>
      </c>
      <c r="DA460" s="81" t="e">
        <f t="shared" ca="1" si="812"/>
        <v>#N/A</v>
      </c>
      <c r="DB460" s="82" t="e">
        <f t="shared" ca="1" si="813"/>
        <v>#N/A</v>
      </c>
      <c r="DC460" s="83" t="e">
        <f t="shared" ca="1" si="814"/>
        <v>#N/A</v>
      </c>
      <c r="DD460" s="52" t="e">
        <f t="shared" ca="1" si="810"/>
        <v>#N/A</v>
      </c>
      <c r="DF460" s="52" t="e">
        <f t="shared" ca="1" si="811"/>
        <v>#N/A</v>
      </c>
      <c r="DG460" s="84" t="e">
        <f ca="1">VLOOKUP($BK$6,INDIRECT($BT497):$BP$861,2,FALSE)</f>
        <v>#N/A</v>
      </c>
      <c r="DH460" s="79" t="e">
        <f t="shared" ca="1" si="789"/>
        <v>#N/A</v>
      </c>
      <c r="DI460" s="78" t="e">
        <f t="shared" ca="1" si="790"/>
        <v>#N/A</v>
      </c>
      <c r="DJ460" s="78" t="e">
        <f t="shared" ca="1" si="791"/>
        <v>#N/A</v>
      </c>
      <c r="DK460" s="78" t="e">
        <f t="shared" ca="1" si="792"/>
        <v>#N/A</v>
      </c>
      <c r="DL460" s="78" t="e">
        <f t="shared" ca="1" si="793"/>
        <v>#N/A</v>
      </c>
      <c r="DM460" s="78" t="e">
        <f t="shared" ca="1" si="794"/>
        <v>#N/A</v>
      </c>
      <c r="DN460" s="78" t="e">
        <f t="shared" ca="1" si="795"/>
        <v>#N/A</v>
      </c>
      <c r="DO460" s="78" t="e">
        <f t="shared" ca="1" si="796"/>
        <v>#N/A</v>
      </c>
      <c r="DP460" s="78" t="e">
        <f t="shared" ca="1" si="797"/>
        <v>#N/A</v>
      </c>
      <c r="DQ460" s="78" t="e">
        <f t="shared" ca="1" si="798"/>
        <v>#N/A</v>
      </c>
      <c r="DR460" s="79" t="e">
        <f t="shared" ca="1" si="799"/>
        <v>#N/A</v>
      </c>
      <c r="DS460" s="79" t="e">
        <f t="shared" ca="1" si="800"/>
        <v>#N/A</v>
      </c>
      <c r="DT460" s="79" t="e">
        <f t="shared" ca="1" si="801"/>
        <v>#N/A</v>
      </c>
      <c r="DU460" s="79" t="e">
        <f t="shared" ca="1" si="802"/>
        <v>#N/A</v>
      </c>
      <c r="DV460" s="79" t="e">
        <f t="shared" ca="1" si="803"/>
        <v>#N/A</v>
      </c>
      <c r="DW460" s="79" t="e">
        <f t="shared" ca="1" si="804"/>
        <v>#N/A</v>
      </c>
      <c r="DX460" s="79" t="e">
        <f t="shared" ca="1" si="805"/>
        <v>#N/A</v>
      </c>
      <c r="DY460" s="79" t="e">
        <f t="shared" ca="1" si="806"/>
        <v>#N/A</v>
      </c>
      <c r="DZ460" s="80" t="e">
        <f t="shared" ca="1" si="807"/>
        <v>#N/A</v>
      </c>
      <c r="EA460" s="78" t="e">
        <f t="shared" ca="1" si="808"/>
        <v>#N/A</v>
      </c>
    </row>
    <row r="461" spans="1:131" ht="16.2" thickBot="1" x14ac:dyDescent="0.35">
      <c r="A461" s="289" t="str">
        <f t="shared" ca="1" si="908"/>
        <v/>
      </c>
      <c r="B461" s="318">
        <f t="shared" si="788"/>
        <v>453</v>
      </c>
      <c r="C461" s="319" t="s">
        <v>27</v>
      </c>
      <c r="D461" s="318" t="s">
        <v>75</v>
      </c>
      <c r="E461" s="318">
        <v>7</v>
      </c>
      <c r="F461" s="320">
        <v>2</v>
      </c>
      <c r="G461" s="320">
        <v>2</v>
      </c>
      <c r="H461" s="320">
        <v>1</v>
      </c>
      <c r="I461" s="320">
        <v>2</v>
      </c>
      <c r="J461" s="320">
        <v>2</v>
      </c>
      <c r="K461" s="320">
        <v>1</v>
      </c>
      <c r="L461" s="320">
        <v>2</v>
      </c>
      <c r="M461" s="320"/>
      <c r="N461" s="320">
        <f>SUM($F461:G461)</f>
        <v>4</v>
      </c>
      <c r="O461" s="320">
        <f>SUM($F461:H461)</f>
        <v>5</v>
      </c>
      <c r="P461" s="320">
        <f>SUM($F461:I461)</f>
        <v>7</v>
      </c>
      <c r="Q461" s="320">
        <f>SUM($F461:J461)</f>
        <v>9</v>
      </c>
      <c r="R461" s="320">
        <f>SUM($F461:K461)</f>
        <v>10</v>
      </c>
      <c r="S461" s="320">
        <f>SUM($F461:L461)</f>
        <v>12</v>
      </c>
      <c r="T461" s="320"/>
      <c r="U461" s="319"/>
      <c r="V461" s="318" t="str">
        <f t="shared" si="855"/>
        <v>Gb</v>
      </c>
      <c r="W461" s="318" t="str">
        <f t="shared" ca="1" si="856"/>
        <v>Ab</v>
      </c>
      <c r="X461" s="318" t="str">
        <f t="shared" ca="1" si="878"/>
        <v>Bb</v>
      </c>
      <c r="Y461" s="318" t="str">
        <f t="shared" ca="1" si="879"/>
        <v>B</v>
      </c>
      <c r="Z461" s="318" t="str">
        <f t="shared" ca="1" si="880"/>
        <v>Db</v>
      </c>
      <c r="AA461" s="318" t="str">
        <f t="shared" ca="1" si="881"/>
        <v>Eb</v>
      </c>
      <c r="AB461" s="318" t="str">
        <f t="shared" ca="1" si="882"/>
        <v>E</v>
      </c>
      <c r="AC461" s="318"/>
      <c r="AD461" s="319">
        <f t="shared" si="863"/>
        <v>169</v>
      </c>
      <c r="AE461" s="319">
        <f t="shared" ca="1" si="786"/>
        <v>163</v>
      </c>
      <c r="AF461" s="319">
        <f t="shared" ca="1" si="787"/>
        <v>164</v>
      </c>
      <c r="AG461" s="319">
        <f t="shared" ca="1" si="848"/>
        <v>66</v>
      </c>
      <c r="AH461" s="319">
        <f t="shared" ca="1" si="849"/>
        <v>166</v>
      </c>
      <c r="AI461" s="319">
        <f t="shared" ca="1" si="850"/>
        <v>167</v>
      </c>
      <c r="AJ461" s="319">
        <f t="shared" ca="1" si="851"/>
        <v>69</v>
      </c>
      <c r="AK461" s="319"/>
      <c r="AL461" s="294" t="str">
        <f>_xlfn.CONCAT(V461," maj")</f>
        <v>Gb maj</v>
      </c>
      <c r="AM461" s="294" t="str">
        <f ca="1">_xlfn.CONCAT(W461," min")</f>
        <v>Ab min</v>
      </c>
      <c r="AN461" s="294" t="str">
        <f ca="1">_xlfn.CONCAT(X461," dim")</f>
        <v>Bb dim</v>
      </c>
      <c r="AO461" s="294" t="str">
        <f ca="1">_xlfn.CONCAT(Y461," maj")</f>
        <v>B maj</v>
      </c>
      <c r="AP461" s="294" t="str">
        <f ca="1">_xlfn.CONCAT(Z461," min")</f>
        <v>Db min</v>
      </c>
      <c r="AQ461" s="294" t="str">
        <f ca="1">_xlfn.CONCAT(AA461," min")</f>
        <v>Eb min</v>
      </c>
      <c r="AR461" s="294" t="str">
        <f ca="1">_xlfn.CONCAT(AB461," maj")</f>
        <v>E maj</v>
      </c>
      <c r="AS461" s="294"/>
      <c r="AT461" s="294" t="str">
        <f t="shared" ca="1" si="904"/>
        <v/>
      </c>
      <c r="AU461" s="294" t="str">
        <f t="shared" ca="1" si="904"/>
        <v/>
      </c>
      <c r="AV461" s="294" t="str">
        <f t="shared" ca="1" si="904"/>
        <v/>
      </c>
      <c r="AW461" s="294">
        <f t="shared" ca="1" si="904"/>
        <v>1</v>
      </c>
      <c r="AX461" s="294" t="str">
        <f t="shared" ca="1" si="904"/>
        <v/>
      </c>
      <c r="AY461" s="294" t="str">
        <f t="shared" ca="1" si="904"/>
        <v/>
      </c>
      <c r="AZ461" s="294" t="str">
        <f t="shared" ca="1" si="904"/>
        <v/>
      </c>
      <c r="BA461" s="294" t="str">
        <f t="shared" ca="1" si="904"/>
        <v/>
      </c>
      <c r="BB461" s="294" t="str">
        <f t="shared" ca="1" si="904"/>
        <v/>
      </c>
      <c r="BC461" s="294" t="str">
        <f t="shared" ca="1" si="904"/>
        <v/>
      </c>
      <c r="BD461" s="294" t="str">
        <f t="shared" ca="1" si="904"/>
        <v/>
      </c>
      <c r="BE461" s="294" t="str">
        <f t="shared" ca="1" si="904"/>
        <v/>
      </c>
      <c r="BF461" s="289">
        <f t="shared" ca="1" si="864"/>
        <v>1</v>
      </c>
      <c r="BG461" s="302">
        <f t="shared" ca="1" si="865"/>
        <v>14.285714285714285</v>
      </c>
      <c r="BH461" s="289" t="str">
        <f t="shared" ca="1" si="866"/>
        <v/>
      </c>
      <c r="BI461" s="289" t="str">
        <f t="shared" ca="1" si="867"/>
        <v/>
      </c>
      <c r="BJ461" s="289" t="str">
        <f t="shared" ca="1" si="868"/>
        <v/>
      </c>
      <c r="BK461" s="289" t="str">
        <f t="shared" ca="1" si="869"/>
        <v/>
      </c>
      <c r="BL461" s="289" t="str">
        <f t="shared" ca="1" si="870"/>
        <v/>
      </c>
      <c r="BM461" s="289" t="str">
        <f t="shared" ca="1" si="871"/>
        <v/>
      </c>
      <c r="BN461" s="289" t="str">
        <f t="shared" ca="1" si="872"/>
        <v/>
      </c>
      <c r="BO461" s="289" t="str">
        <f t="shared" ca="1" si="873"/>
        <v/>
      </c>
      <c r="BP461" s="275"/>
      <c r="BQ461" s="83" t="e">
        <f t="shared" ca="1" si="822"/>
        <v>#N/A</v>
      </c>
      <c r="BR461" s="82" t="e">
        <f t="shared" ca="1" si="823"/>
        <v>#N/A</v>
      </c>
      <c r="BS461" s="83" t="e">
        <f t="shared" ca="1" si="824"/>
        <v>#N/A</v>
      </c>
      <c r="BT461" s="52" t="e">
        <f t="shared" ca="1" si="905"/>
        <v>#N/A</v>
      </c>
      <c r="BV461" s="52" t="e">
        <f t="shared" ca="1" si="906"/>
        <v>#N/A</v>
      </c>
      <c r="BW461" s="84" t="e">
        <f ca="1">VLOOKUP($BK$6,INDIRECT($BT461):$BP$861,2,FALSE)</f>
        <v>#N/A</v>
      </c>
      <c r="BX461" s="79" t="e">
        <f t="shared" ca="1" si="884"/>
        <v>#N/A</v>
      </c>
      <c r="BY461" s="78" t="e">
        <f t="shared" ca="1" si="885"/>
        <v>#N/A</v>
      </c>
      <c r="BZ461" s="78" t="e">
        <f t="shared" ca="1" si="886"/>
        <v>#N/A</v>
      </c>
      <c r="CA461" s="78" t="e">
        <f t="shared" ca="1" si="887"/>
        <v>#N/A</v>
      </c>
      <c r="CB461" s="78" t="e">
        <f t="shared" ca="1" si="888"/>
        <v>#N/A</v>
      </c>
      <c r="CC461" s="78" t="e">
        <f t="shared" ca="1" si="889"/>
        <v>#N/A</v>
      </c>
      <c r="CD461" s="78" t="e">
        <f t="shared" ca="1" si="890"/>
        <v>#N/A</v>
      </c>
      <c r="CE461" s="78" t="e">
        <f t="shared" ca="1" si="891"/>
        <v>#N/A</v>
      </c>
      <c r="CF461" s="78" t="e">
        <f t="shared" ca="1" si="892"/>
        <v>#N/A</v>
      </c>
      <c r="CG461" s="78" t="e">
        <f t="shared" ca="1" si="893"/>
        <v>#N/A</v>
      </c>
      <c r="CH461" s="79" t="e">
        <f t="shared" ca="1" si="894"/>
        <v>#N/A</v>
      </c>
      <c r="CI461" s="79" t="e">
        <f t="shared" ca="1" si="895"/>
        <v>#N/A</v>
      </c>
      <c r="CJ461" s="79" t="e">
        <f t="shared" ca="1" si="896"/>
        <v>#N/A</v>
      </c>
      <c r="CK461" s="79" t="e">
        <f t="shared" ca="1" si="897"/>
        <v>#N/A</v>
      </c>
      <c r="CL461" s="79" t="e">
        <f t="shared" ca="1" si="898"/>
        <v>#N/A</v>
      </c>
      <c r="CM461" s="79" t="e">
        <f t="shared" ca="1" si="899"/>
        <v>#N/A</v>
      </c>
      <c r="CN461" s="79" t="e">
        <f t="shared" ca="1" si="900"/>
        <v>#N/A</v>
      </c>
      <c r="CO461" s="79" t="e">
        <f t="shared" ca="1" si="901"/>
        <v>#N/A</v>
      </c>
      <c r="CP461" s="80" t="e">
        <f t="shared" ca="1" si="902"/>
        <v>#N/A</v>
      </c>
      <c r="CQ461" s="78" t="e">
        <f t="shared" ca="1" si="903"/>
        <v>#N/A</v>
      </c>
      <c r="DA461" s="81" t="e">
        <f t="shared" ca="1" si="812"/>
        <v>#N/A</v>
      </c>
      <c r="DB461" s="82" t="e">
        <f t="shared" ca="1" si="813"/>
        <v>#N/A</v>
      </c>
      <c r="DC461" s="83" t="e">
        <f t="shared" ca="1" si="814"/>
        <v>#N/A</v>
      </c>
      <c r="DD461" s="52" t="e">
        <f t="shared" ca="1" si="810"/>
        <v>#N/A</v>
      </c>
      <c r="DF461" s="52" t="e">
        <f t="shared" ca="1" si="811"/>
        <v>#N/A</v>
      </c>
      <c r="DG461" s="84" t="e">
        <f ca="1">VLOOKUP($BK$6,INDIRECT($BT498):$BP$861,2,FALSE)</f>
        <v>#N/A</v>
      </c>
      <c r="DH461" s="79" t="e">
        <f t="shared" ca="1" si="789"/>
        <v>#N/A</v>
      </c>
      <c r="DI461" s="78" t="e">
        <f t="shared" ca="1" si="790"/>
        <v>#N/A</v>
      </c>
      <c r="DJ461" s="78" t="e">
        <f t="shared" ca="1" si="791"/>
        <v>#N/A</v>
      </c>
      <c r="DK461" s="78" t="e">
        <f t="shared" ca="1" si="792"/>
        <v>#N/A</v>
      </c>
      <c r="DL461" s="78" t="e">
        <f t="shared" ca="1" si="793"/>
        <v>#N/A</v>
      </c>
      <c r="DM461" s="78" t="e">
        <f t="shared" ca="1" si="794"/>
        <v>#N/A</v>
      </c>
      <c r="DN461" s="78" t="e">
        <f t="shared" ca="1" si="795"/>
        <v>#N/A</v>
      </c>
      <c r="DO461" s="78" t="e">
        <f t="shared" ca="1" si="796"/>
        <v>#N/A</v>
      </c>
      <c r="DP461" s="78" t="e">
        <f t="shared" ca="1" si="797"/>
        <v>#N/A</v>
      </c>
      <c r="DQ461" s="78" t="e">
        <f t="shared" ca="1" si="798"/>
        <v>#N/A</v>
      </c>
      <c r="DR461" s="79" t="e">
        <f t="shared" ca="1" si="799"/>
        <v>#N/A</v>
      </c>
      <c r="DS461" s="79" t="e">
        <f t="shared" ca="1" si="800"/>
        <v>#N/A</v>
      </c>
      <c r="DT461" s="79" t="e">
        <f t="shared" ca="1" si="801"/>
        <v>#N/A</v>
      </c>
      <c r="DU461" s="79" t="e">
        <f t="shared" ca="1" si="802"/>
        <v>#N/A</v>
      </c>
      <c r="DV461" s="79" t="e">
        <f t="shared" ca="1" si="803"/>
        <v>#N/A</v>
      </c>
      <c r="DW461" s="79" t="e">
        <f t="shared" ca="1" si="804"/>
        <v>#N/A</v>
      </c>
      <c r="DX461" s="79" t="e">
        <f t="shared" ca="1" si="805"/>
        <v>#N/A</v>
      </c>
      <c r="DY461" s="79" t="e">
        <f t="shared" ca="1" si="806"/>
        <v>#N/A</v>
      </c>
      <c r="DZ461" s="80" t="e">
        <f t="shared" ca="1" si="807"/>
        <v>#N/A</v>
      </c>
      <c r="EA461" s="78" t="e">
        <f t="shared" ca="1" si="808"/>
        <v>#N/A</v>
      </c>
    </row>
    <row r="462" spans="1:131" ht="16.2" thickBot="1" x14ac:dyDescent="0.35">
      <c r="A462" s="289" t="str">
        <f t="shared" ca="1" si="908"/>
        <v/>
      </c>
      <c r="B462" s="318">
        <f t="shared" si="788"/>
        <v>454</v>
      </c>
      <c r="C462" s="319" t="s">
        <v>28</v>
      </c>
      <c r="D462" s="318" t="s">
        <v>75</v>
      </c>
      <c r="E462" s="318">
        <v>7</v>
      </c>
      <c r="F462" s="320">
        <v>1</v>
      </c>
      <c r="G462" s="320">
        <v>3</v>
      </c>
      <c r="H462" s="320">
        <v>1</v>
      </c>
      <c r="I462" s="320">
        <v>2</v>
      </c>
      <c r="J462" s="320">
        <v>2</v>
      </c>
      <c r="K462" s="320">
        <v>1</v>
      </c>
      <c r="L462" s="320">
        <v>2</v>
      </c>
      <c r="M462" s="320"/>
      <c r="N462" s="320">
        <f>SUM($F462:G462)</f>
        <v>4</v>
      </c>
      <c r="O462" s="320">
        <f>SUM($F462:H462)</f>
        <v>5</v>
      </c>
      <c r="P462" s="320">
        <f>SUM($F462:I462)</f>
        <v>7</v>
      </c>
      <c r="Q462" s="320">
        <f>SUM($F462:J462)</f>
        <v>9</v>
      </c>
      <c r="R462" s="320">
        <f>SUM($F462:K462)</f>
        <v>10</v>
      </c>
      <c r="S462" s="320">
        <f>SUM($F462:L462)</f>
        <v>12</v>
      </c>
      <c r="T462" s="320"/>
      <c r="U462" s="319"/>
      <c r="V462" s="318" t="str">
        <f t="shared" si="855"/>
        <v>Gb</v>
      </c>
      <c r="W462" s="318" t="str">
        <f t="shared" ca="1" si="856"/>
        <v>G</v>
      </c>
      <c r="X462" s="318" t="str">
        <f t="shared" ca="1" si="878"/>
        <v>Bb</v>
      </c>
      <c r="Y462" s="318" t="str">
        <f t="shared" ca="1" si="879"/>
        <v>B</v>
      </c>
      <c r="Z462" s="318" t="str">
        <f t="shared" ca="1" si="880"/>
        <v>Db</v>
      </c>
      <c r="AA462" s="318" t="str">
        <f t="shared" ca="1" si="881"/>
        <v>Eb</v>
      </c>
      <c r="AB462" s="318" t="str">
        <f t="shared" ca="1" si="882"/>
        <v>E</v>
      </c>
      <c r="AC462" s="318"/>
      <c r="AD462" s="319">
        <f t="shared" si="863"/>
        <v>169</v>
      </c>
      <c r="AE462" s="319">
        <f t="shared" ca="1" si="786"/>
        <v>71</v>
      </c>
      <c r="AF462" s="319">
        <f t="shared" ca="1" si="787"/>
        <v>164</v>
      </c>
      <c r="AG462" s="319">
        <f t="shared" ca="1" si="848"/>
        <v>66</v>
      </c>
      <c r="AH462" s="319">
        <f t="shared" ca="1" si="849"/>
        <v>166</v>
      </c>
      <c r="AI462" s="319">
        <f t="shared" ca="1" si="850"/>
        <v>167</v>
      </c>
      <c r="AJ462" s="319">
        <f t="shared" ca="1" si="851"/>
        <v>69</v>
      </c>
      <c r="AK462" s="319"/>
      <c r="AL462" s="294" t="str">
        <f>_xlfn.CONCAT(V462," maj")</f>
        <v>Gb maj</v>
      </c>
      <c r="AM462" s="294" t="str">
        <f ca="1">_xlfn.CONCAT(W462," aug")</f>
        <v>G aug</v>
      </c>
      <c r="AN462" s="294" t="str">
        <f ca="1">_xlfn.CONCAT(X462," dim")</f>
        <v>Bb dim</v>
      </c>
      <c r="AO462" s="294" t="str">
        <f ca="1">_xlfn.CONCAT(Y462," maj")</f>
        <v>B maj</v>
      </c>
      <c r="AP462" s="294" t="str">
        <f ca="1">_xlfn.CONCAT(Z462," dim")</f>
        <v>Db dim</v>
      </c>
      <c r="AQ462" s="294" t="str">
        <f ca="1">_xlfn.CONCAT(AA462," maj")</f>
        <v>Eb maj</v>
      </c>
      <c r="AR462" s="294" t="str">
        <f ca="1">_xlfn.CONCAT(AB462," min")</f>
        <v>E min</v>
      </c>
      <c r="AS462" s="294"/>
      <c r="AT462" s="294" t="str">
        <f t="shared" ca="1" si="904"/>
        <v/>
      </c>
      <c r="AU462" s="294" t="str">
        <f t="shared" ca="1" si="904"/>
        <v/>
      </c>
      <c r="AV462" s="294" t="str">
        <f t="shared" ca="1" si="904"/>
        <v/>
      </c>
      <c r="AW462" s="294">
        <f t="shared" ca="1" si="904"/>
        <v>1</v>
      </c>
      <c r="AX462" s="294" t="str">
        <f t="shared" ca="1" si="904"/>
        <v/>
      </c>
      <c r="AY462" s="294" t="str">
        <f t="shared" ca="1" si="904"/>
        <v/>
      </c>
      <c r="AZ462" s="294" t="str">
        <f t="shared" ca="1" si="904"/>
        <v/>
      </c>
      <c r="BA462" s="294">
        <f t="shared" ca="1" si="904"/>
        <v>1</v>
      </c>
      <c r="BB462" s="294" t="str">
        <f t="shared" ca="1" si="904"/>
        <v/>
      </c>
      <c r="BC462" s="294" t="str">
        <f t="shared" ca="1" si="904"/>
        <v/>
      </c>
      <c r="BD462" s="294" t="str">
        <f t="shared" ca="1" si="904"/>
        <v/>
      </c>
      <c r="BE462" s="294" t="str">
        <f t="shared" ca="1" si="904"/>
        <v/>
      </c>
      <c r="BF462" s="289">
        <f t="shared" ca="1" si="864"/>
        <v>2</v>
      </c>
      <c r="BG462" s="302">
        <f t="shared" ca="1" si="865"/>
        <v>28.571428571428569</v>
      </c>
      <c r="BH462" s="289" t="str">
        <f t="shared" ca="1" si="866"/>
        <v/>
      </c>
      <c r="BI462" s="289" t="str">
        <f t="shared" ca="1" si="867"/>
        <v/>
      </c>
      <c r="BJ462" s="289" t="str">
        <f t="shared" ca="1" si="868"/>
        <v/>
      </c>
      <c r="BK462" s="289" t="str">
        <f t="shared" ca="1" si="869"/>
        <v/>
      </c>
      <c r="BL462" s="289" t="str">
        <f t="shared" ca="1" si="870"/>
        <v/>
      </c>
      <c r="BM462" s="289" t="str">
        <f t="shared" ca="1" si="871"/>
        <v/>
      </c>
      <c r="BN462" s="289" t="str">
        <f t="shared" ca="1" si="872"/>
        <v/>
      </c>
      <c r="BO462" s="289" t="str">
        <f t="shared" ca="1" si="873"/>
        <v/>
      </c>
      <c r="BP462" s="275"/>
      <c r="BQ462" s="83" t="e">
        <f t="shared" ca="1" si="822"/>
        <v>#N/A</v>
      </c>
      <c r="BR462" s="82" t="e">
        <f t="shared" ca="1" si="823"/>
        <v>#N/A</v>
      </c>
      <c r="BS462" s="83" t="e">
        <f t="shared" ca="1" si="824"/>
        <v>#N/A</v>
      </c>
      <c r="BT462" s="52" t="e">
        <f t="shared" ca="1" si="905"/>
        <v>#N/A</v>
      </c>
      <c r="BV462" s="52" t="e">
        <f t="shared" ca="1" si="906"/>
        <v>#N/A</v>
      </c>
      <c r="BW462" s="84" t="e">
        <f ca="1">VLOOKUP($BK$6,INDIRECT($BT462):$BP$861,2,FALSE)</f>
        <v>#N/A</v>
      </c>
      <c r="BX462" s="79" t="e">
        <f t="shared" ca="1" si="884"/>
        <v>#N/A</v>
      </c>
      <c r="BY462" s="78" t="e">
        <f t="shared" ca="1" si="885"/>
        <v>#N/A</v>
      </c>
      <c r="BZ462" s="78" t="e">
        <f t="shared" ca="1" si="886"/>
        <v>#N/A</v>
      </c>
      <c r="CA462" s="78" t="e">
        <f t="shared" ca="1" si="887"/>
        <v>#N/A</v>
      </c>
      <c r="CB462" s="78" t="e">
        <f t="shared" ca="1" si="888"/>
        <v>#N/A</v>
      </c>
      <c r="CC462" s="78" t="e">
        <f t="shared" ca="1" si="889"/>
        <v>#N/A</v>
      </c>
      <c r="CD462" s="78" t="e">
        <f t="shared" ca="1" si="890"/>
        <v>#N/A</v>
      </c>
      <c r="CE462" s="78" t="e">
        <f t="shared" ca="1" si="891"/>
        <v>#N/A</v>
      </c>
      <c r="CF462" s="78" t="e">
        <f t="shared" ca="1" si="892"/>
        <v>#N/A</v>
      </c>
      <c r="CG462" s="78" t="e">
        <f t="shared" ca="1" si="893"/>
        <v>#N/A</v>
      </c>
      <c r="CH462" s="79" t="e">
        <f t="shared" ca="1" si="894"/>
        <v>#N/A</v>
      </c>
      <c r="CI462" s="79" t="e">
        <f t="shared" ca="1" si="895"/>
        <v>#N/A</v>
      </c>
      <c r="CJ462" s="79" t="e">
        <f t="shared" ca="1" si="896"/>
        <v>#N/A</v>
      </c>
      <c r="CK462" s="79" t="e">
        <f t="shared" ca="1" si="897"/>
        <v>#N/A</v>
      </c>
      <c r="CL462" s="79" t="e">
        <f t="shared" ca="1" si="898"/>
        <v>#N/A</v>
      </c>
      <c r="CM462" s="79" t="e">
        <f t="shared" ca="1" si="899"/>
        <v>#N/A</v>
      </c>
      <c r="CN462" s="79" t="e">
        <f t="shared" ca="1" si="900"/>
        <v>#N/A</v>
      </c>
      <c r="CO462" s="79" t="e">
        <f t="shared" ca="1" si="901"/>
        <v>#N/A</v>
      </c>
      <c r="CP462" s="80" t="e">
        <f t="shared" ca="1" si="902"/>
        <v>#N/A</v>
      </c>
      <c r="CQ462" s="78" t="e">
        <f t="shared" ca="1" si="903"/>
        <v>#N/A</v>
      </c>
      <c r="DA462" s="81" t="e">
        <f t="shared" ca="1" si="812"/>
        <v>#N/A</v>
      </c>
      <c r="DB462" s="82" t="e">
        <f t="shared" ca="1" si="813"/>
        <v>#N/A</v>
      </c>
      <c r="DC462" s="83" t="e">
        <f t="shared" ca="1" si="814"/>
        <v>#N/A</v>
      </c>
      <c r="DD462" s="52" t="e">
        <f t="shared" ca="1" si="810"/>
        <v>#N/A</v>
      </c>
      <c r="DF462" s="52" t="e">
        <f t="shared" ca="1" si="811"/>
        <v>#N/A</v>
      </c>
      <c r="DG462" s="84" t="e">
        <f ca="1">VLOOKUP($BK$6,INDIRECT($BT499):$BP$861,2,FALSE)</f>
        <v>#N/A</v>
      </c>
      <c r="DH462" s="79" t="e">
        <f t="shared" ca="1" si="789"/>
        <v>#N/A</v>
      </c>
      <c r="DI462" s="78" t="e">
        <f t="shared" ca="1" si="790"/>
        <v>#N/A</v>
      </c>
      <c r="DJ462" s="78" t="e">
        <f t="shared" ca="1" si="791"/>
        <v>#N/A</v>
      </c>
      <c r="DK462" s="78" t="e">
        <f t="shared" ca="1" si="792"/>
        <v>#N/A</v>
      </c>
      <c r="DL462" s="78" t="e">
        <f t="shared" ca="1" si="793"/>
        <v>#N/A</v>
      </c>
      <c r="DM462" s="78" t="e">
        <f t="shared" ca="1" si="794"/>
        <v>#N/A</v>
      </c>
      <c r="DN462" s="78" t="e">
        <f t="shared" ca="1" si="795"/>
        <v>#N/A</v>
      </c>
      <c r="DO462" s="78" t="e">
        <f t="shared" ca="1" si="796"/>
        <v>#N/A</v>
      </c>
      <c r="DP462" s="78" t="e">
        <f t="shared" ca="1" si="797"/>
        <v>#N/A</v>
      </c>
      <c r="DQ462" s="78" t="e">
        <f t="shared" ca="1" si="798"/>
        <v>#N/A</v>
      </c>
      <c r="DR462" s="79" t="e">
        <f t="shared" ca="1" si="799"/>
        <v>#N/A</v>
      </c>
      <c r="DS462" s="79" t="e">
        <f t="shared" ca="1" si="800"/>
        <v>#N/A</v>
      </c>
      <c r="DT462" s="79" t="e">
        <f t="shared" ca="1" si="801"/>
        <v>#N/A</v>
      </c>
      <c r="DU462" s="79" t="e">
        <f t="shared" ca="1" si="802"/>
        <v>#N/A</v>
      </c>
      <c r="DV462" s="79" t="e">
        <f t="shared" ca="1" si="803"/>
        <v>#N/A</v>
      </c>
      <c r="DW462" s="79" t="e">
        <f t="shared" ca="1" si="804"/>
        <v>#N/A</v>
      </c>
      <c r="DX462" s="79" t="e">
        <f t="shared" ca="1" si="805"/>
        <v>#N/A</v>
      </c>
      <c r="DY462" s="79" t="e">
        <f t="shared" ca="1" si="806"/>
        <v>#N/A</v>
      </c>
      <c r="DZ462" s="80" t="e">
        <f t="shared" ca="1" si="807"/>
        <v>#N/A</v>
      </c>
      <c r="EA462" s="78" t="e">
        <f t="shared" ca="1" si="808"/>
        <v>#N/A</v>
      </c>
    </row>
    <row r="463" spans="1:131" ht="16.2" thickBot="1" x14ac:dyDescent="0.35">
      <c r="A463" s="289" t="str">
        <f t="shared" ca="1" si="908"/>
        <v/>
      </c>
      <c r="B463" s="318">
        <f t="shared" si="788"/>
        <v>455</v>
      </c>
      <c r="C463" s="319" t="s">
        <v>277</v>
      </c>
      <c r="D463" s="318" t="s">
        <v>75</v>
      </c>
      <c r="E463" s="318">
        <v>7</v>
      </c>
      <c r="F463" s="320">
        <v>2</v>
      </c>
      <c r="G463" s="320">
        <v>2</v>
      </c>
      <c r="H463" s="320">
        <v>1</v>
      </c>
      <c r="I463" s="320">
        <v>2</v>
      </c>
      <c r="J463" s="320">
        <v>1</v>
      </c>
      <c r="K463" s="320">
        <v>2</v>
      </c>
      <c r="L463" s="320">
        <v>2</v>
      </c>
      <c r="M463" s="320"/>
      <c r="N463" s="320">
        <f>SUM($F463:G463)</f>
        <v>4</v>
      </c>
      <c r="O463" s="320">
        <f>SUM($F463:H463)</f>
        <v>5</v>
      </c>
      <c r="P463" s="320">
        <f>SUM($F463:I463)</f>
        <v>7</v>
      </c>
      <c r="Q463" s="320">
        <f>SUM($F463:J463)</f>
        <v>8</v>
      </c>
      <c r="R463" s="320">
        <f>SUM($F463:K463)</f>
        <v>10</v>
      </c>
      <c r="S463" s="320">
        <f>SUM($F463:L463)</f>
        <v>12</v>
      </c>
      <c r="T463" s="320"/>
      <c r="U463" s="319"/>
      <c r="V463" s="318" t="str">
        <f t="shared" si="855"/>
        <v>Gb</v>
      </c>
      <c r="W463" s="318" t="str">
        <f t="shared" ca="1" si="856"/>
        <v>Ab</v>
      </c>
      <c r="X463" s="318" t="str">
        <f t="shared" ca="1" si="878"/>
        <v>Bb</v>
      </c>
      <c r="Y463" s="318" t="str">
        <f t="shared" ca="1" si="879"/>
        <v>B</v>
      </c>
      <c r="Z463" s="318" t="str">
        <f t="shared" ca="1" si="880"/>
        <v>Db</v>
      </c>
      <c r="AA463" s="318" t="str">
        <f t="shared" ca="1" si="881"/>
        <v>D</v>
      </c>
      <c r="AB463" s="318" t="str">
        <f t="shared" ca="1" si="882"/>
        <v>E</v>
      </c>
      <c r="AC463" s="318"/>
      <c r="AD463" s="319">
        <f t="shared" si="863"/>
        <v>169</v>
      </c>
      <c r="AE463" s="319">
        <f t="shared" ca="1" si="786"/>
        <v>163</v>
      </c>
      <c r="AF463" s="319">
        <f t="shared" ca="1" si="787"/>
        <v>164</v>
      </c>
      <c r="AG463" s="319">
        <f t="shared" ca="1" si="848"/>
        <v>66</v>
      </c>
      <c r="AH463" s="319">
        <f t="shared" ca="1" si="849"/>
        <v>166</v>
      </c>
      <c r="AI463" s="319">
        <f t="shared" ca="1" si="850"/>
        <v>68</v>
      </c>
      <c r="AJ463" s="319">
        <f t="shared" ca="1" si="851"/>
        <v>69</v>
      </c>
      <c r="AK463" s="319"/>
      <c r="AL463" s="294" t="str">
        <f>_xlfn.CONCAT(V463," maj")</f>
        <v>Gb maj</v>
      </c>
      <c r="AM463" s="294" t="str">
        <f ca="1">_xlfn.CONCAT(W463," dim")</f>
        <v>Ab dim</v>
      </c>
      <c r="AN463" s="294" t="str">
        <f ca="1">_xlfn.CONCAT(X463," dim")</f>
        <v>Bb dim</v>
      </c>
      <c r="AO463" s="294" t="str">
        <f ca="1">_xlfn.CONCAT(Y463," min")</f>
        <v>B min</v>
      </c>
      <c r="AP463" s="294" t="str">
        <f ca="1">_xlfn.CONCAT(Z463," min")</f>
        <v>Db min</v>
      </c>
      <c r="AQ463" s="294" t="str">
        <f ca="1">_xlfn.CONCAT(AA463," aug")</f>
        <v>D aug</v>
      </c>
      <c r="AR463" s="294" t="str">
        <f ca="1">_xlfn.CONCAT(AB463," maj")</f>
        <v>E maj</v>
      </c>
      <c r="AS463" s="294"/>
      <c r="AT463" s="294" t="str">
        <f t="shared" ca="1" si="904"/>
        <v/>
      </c>
      <c r="AU463" s="294" t="str">
        <f t="shared" ca="1" si="904"/>
        <v/>
      </c>
      <c r="AV463" s="294" t="str">
        <f t="shared" ca="1" si="904"/>
        <v/>
      </c>
      <c r="AW463" s="294" t="str">
        <f t="shared" ca="1" si="904"/>
        <v/>
      </c>
      <c r="AX463" s="294" t="str">
        <f t="shared" ca="1" si="904"/>
        <v/>
      </c>
      <c r="AY463" s="294" t="str">
        <f t="shared" ca="1" si="904"/>
        <v/>
      </c>
      <c r="AZ463" s="294" t="str">
        <f t="shared" ca="1" si="904"/>
        <v/>
      </c>
      <c r="BA463" s="294" t="str">
        <f t="shared" ca="1" si="904"/>
        <v/>
      </c>
      <c r="BB463" s="294" t="str">
        <f t="shared" ca="1" si="904"/>
        <v/>
      </c>
      <c r="BC463" s="294" t="str">
        <f t="shared" ca="1" si="904"/>
        <v/>
      </c>
      <c r="BD463" s="294" t="str">
        <f t="shared" ca="1" si="904"/>
        <v/>
      </c>
      <c r="BE463" s="294" t="str">
        <f t="shared" ca="1" si="904"/>
        <v/>
      </c>
      <c r="BF463" s="289">
        <f t="shared" ca="1" si="864"/>
        <v>0</v>
      </c>
      <c r="BG463" s="302">
        <f t="shared" ca="1" si="865"/>
        <v>0</v>
      </c>
      <c r="BH463" s="289" t="str">
        <f t="shared" ca="1" si="866"/>
        <v/>
      </c>
      <c r="BI463" s="289" t="str">
        <f t="shared" ca="1" si="867"/>
        <v/>
      </c>
      <c r="BJ463" s="289" t="str">
        <f t="shared" ca="1" si="868"/>
        <v/>
      </c>
      <c r="BK463" s="289" t="str">
        <f t="shared" ca="1" si="869"/>
        <v/>
      </c>
      <c r="BL463" s="289" t="str">
        <f t="shared" ca="1" si="870"/>
        <v/>
      </c>
      <c r="BM463" s="289" t="str">
        <f t="shared" ca="1" si="871"/>
        <v/>
      </c>
      <c r="BN463" s="289" t="str">
        <f t="shared" ca="1" si="872"/>
        <v/>
      </c>
      <c r="BO463" s="289" t="str">
        <f t="shared" ca="1" si="873"/>
        <v/>
      </c>
      <c r="BP463" s="275"/>
      <c r="BQ463" s="83" t="e">
        <f t="shared" ca="1" si="822"/>
        <v>#N/A</v>
      </c>
      <c r="BR463" s="82" t="e">
        <f t="shared" ca="1" si="823"/>
        <v>#N/A</v>
      </c>
      <c r="BS463" s="83" t="e">
        <f t="shared" ca="1" si="824"/>
        <v>#N/A</v>
      </c>
      <c r="BT463" s="52" t="e">
        <f t="shared" ca="1" si="905"/>
        <v>#N/A</v>
      </c>
      <c r="BV463" s="52" t="e">
        <f t="shared" ca="1" si="906"/>
        <v>#N/A</v>
      </c>
      <c r="BW463" s="84" t="e">
        <f ca="1">VLOOKUP($BK$6,INDIRECT($BT463):$BP$861,2,FALSE)</f>
        <v>#N/A</v>
      </c>
      <c r="BX463" s="79" t="e">
        <f t="shared" ca="1" si="884"/>
        <v>#N/A</v>
      </c>
      <c r="BY463" s="78" t="e">
        <f t="shared" ca="1" si="885"/>
        <v>#N/A</v>
      </c>
      <c r="BZ463" s="78" t="e">
        <f t="shared" ca="1" si="886"/>
        <v>#N/A</v>
      </c>
      <c r="CA463" s="78" t="e">
        <f t="shared" ca="1" si="887"/>
        <v>#N/A</v>
      </c>
      <c r="CB463" s="78" t="e">
        <f t="shared" ca="1" si="888"/>
        <v>#N/A</v>
      </c>
      <c r="CC463" s="78" t="e">
        <f t="shared" ca="1" si="889"/>
        <v>#N/A</v>
      </c>
      <c r="CD463" s="78" t="e">
        <f t="shared" ca="1" si="890"/>
        <v>#N/A</v>
      </c>
      <c r="CE463" s="78" t="e">
        <f t="shared" ca="1" si="891"/>
        <v>#N/A</v>
      </c>
      <c r="CF463" s="78" t="e">
        <f t="shared" ca="1" si="892"/>
        <v>#N/A</v>
      </c>
      <c r="CG463" s="78" t="e">
        <f t="shared" ca="1" si="893"/>
        <v>#N/A</v>
      </c>
      <c r="CH463" s="79" t="e">
        <f t="shared" ca="1" si="894"/>
        <v>#N/A</v>
      </c>
      <c r="CI463" s="79" t="e">
        <f t="shared" ca="1" si="895"/>
        <v>#N/A</v>
      </c>
      <c r="CJ463" s="79" t="e">
        <f t="shared" ca="1" si="896"/>
        <v>#N/A</v>
      </c>
      <c r="CK463" s="79" t="e">
        <f t="shared" ca="1" si="897"/>
        <v>#N/A</v>
      </c>
      <c r="CL463" s="79" t="e">
        <f t="shared" ca="1" si="898"/>
        <v>#N/A</v>
      </c>
      <c r="CM463" s="79" t="e">
        <f t="shared" ca="1" si="899"/>
        <v>#N/A</v>
      </c>
      <c r="CN463" s="79" t="e">
        <f t="shared" ca="1" si="900"/>
        <v>#N/A</v>
      </c>
      <c r="CO463" s="79" t="e">
        <f t="shared" ca="1" si="901"/>
        <v>#N/A</v>
      </c>
      <c r="CP463" s="80" t="e">
        <f t="shared" ca="1" si="902"/>
        <v>#N/A</v>
      </c>
      <c r="CQ463" s="78" t="e">
        <f t="shared" ca="1" si="903"/>
        <v>#N/A</v>
      </c>
      <c r="DA463" s="83"/>
      <c r="DB463" s="82"/>
      <c r="DC463" s="83"/>
      <c r="DD463" s="52"/>
      <c r="DF463" s="52"/>
      <c r="DG463" s="84"/>
      <c r="DH463" s="97"/>
      <c r="DI463" s="84"/>
      <c r="DJ463" s="84"/>
      <c r="DK463" s="84"/>
      <c r="DL463" s="84"/>
      <c r="DM463" s="84"/>
      <c r="DN463" s="84"/>
      <c r="DO463" s="84"/>
      <c r="DP463" s="84"/>
      <c r="DQ463" s="84"/>
      <c r="DR463" s="97"/>
      <c r="DS463" s="97"/>
      <c r="DT463" s="97"/>
      <c r="DU463" s="97"/>
      <c r="DV463" s="97"/>
      <c r="DW463" s="97"/>
      <c r="DX463" s="97"/>
      <c r="DY463" s="97"/>
      <c r="DZ463" s="99"/>
      <c r="EA463" s="84"/>
    </row>
    <row r="464" spans="1:131" ht="16.2" thickBot="1" x14ac:dyDescent="0.35">
      <c r="A464" s="289" t="str">
        <f t="shared" ca="1" si="908"/>
        <v/>
      </c>
      <c r="B464" s="318">
        <f t="shared" si="788"/>
        <v>456</v>
      </c>
      <c r="C464" s="319" t="s">
        <v>82</v>
      </c>
      <c r="D464" s="318" t="s">
        <v>75</v>
      </c>
      <c r="E464" s="318">
        <v>7</v>
      </c>
      <c r="F464" s="320">
        <v>2</v>
      </c>
      <c r="G464" s="320">
        <v>1</v>
      </c>
      <c r="H464" s="320">
        <v>2</v>
      </c>
      <c r="I464" s="320">
        <v>2</v>
      </c>
      <c r="J464" s="320">
        <v>1</v>
      </c>
      <c r="K464" s="320">
        <v>2</v>
      </c>
      <c r="L464" s="320">
        <v>2</v>
      </c>
      <c r="M464" s="320"/>
      <c r="N464" s="320">
        <f>SUM($F464:G464)</f>
        <v>3</v>
      </c>
      <c r="O464" s="320">
        <f>SUM($F464:H464)</f>
        <v>5</v>
      </c>
      <c r="P464" s="320">
        <f>SUM($F464:I464)</f>
        <v>7</v>
      </c>
      <c r="Q464" s="320">
        <f>SUM($F464:J464)</f>
        <v>8</v>
      </c>
      <c r="R464" s="320">
        <f>SUM($F464:K464)</f>
        <v>10</v>
      </c>
      <c r="S464" s="320">
        <f>SUM($F464:L464)</f>
        <v>12</v>
      </c>
      <c r="T464" s="320"/>
      <c r="U464" s="319"/>
      <c r="V464" s="318" t="str">
        <f t="shared" si="855"/>
        <v>Gb</v>
      </c>
      <c r="W464" s="318" t="str">
        <f t="shared" ca="1" si="856"/>
        <v>Ab</v>
      </c>
      <c r="X464" s="318" t="str">
        <f t="shared" ca="1" si="878"/>
        <v>A</v>
      </c>
      <c r="Y464" s="318" t="str">
        <f t="shared" ca="1" si="879"/>
        <v>B</v>
      </c>
      <c r="Z464" s="318" t="str">
        <f t="shared" ca="1" si="880"/>
        <v>Db</v>
      </c>
      <c r="AA464" s="318" t="str">
        <f t="shared" ca="1" si="881"/>
        <v>D</v>
      </c>
      <c r="AB464" s="318" t="str">
        <f t="shared" ca="1" si="882"/>
        <v>E</v>
      </c>
      <c r="AC464" s="318"/>
      <c r="AD464" s="319">
        <f t="shared" si="863"/>
        <v>169</v>
      </c>
      <c r="AE464" s="319">
        <f t="shared" ca="1" si="786"/>
        <v>163</v>
      </c>
      <c r="AF464" s="319">
        <f t="shared" ca="1" si="787"/>
        <v>65</v>
      </c>
      <c r="AG464" s="319">
        <f t="shared" ca="1" si="848"/>
        <v>66</v>
      </c>
      <c r="AH464" s="319">
        <f t="shared" ca="1" si="849"/>
        <v>166</v>
      </c>
      <c r="AI464" s="319">
        <f t="shared" ca="1" si="850"/>
        <v>68</v>
      </c>
      <c r="AJ464" s="319">
        <f t="shared" ca="1" si="851"/>
        <v>69</v>
      </c>
      <c r="AK464" s="319"/>
      <c r="AL464" s="294" t="str">
        <f>_xlfn.CONCAT(V464," min")</f>
        <v>Gb min</v>
      </c>
      <c r="AM464" s="294" t="str">
        <f ca="1">_xlfn.CONCAT(W464," dim")</f>
        <v>Ab dim</v>
      </c>
      <c r="AN464" s="294" t="str">
        <f ca="1">_xlfn.CONCAT(X464," maj")</f>
        <v>A maj</v>
      </c>
      <c r="AO464" s="294" t="str">
        <f ca="1">_xlfn.CONCAT(Y464," min")</f>
        <v>B min</v>
      </c>
      <c r="AP464" s="294" t="str">
        <f ca="1">_xlfn.CONCAT(Z464," min")</f>
        <v>Db min</v>
      </c>
      <c r="AQ464" s="294" t="str">
        <f ca="1">_xlfn.CONCAT(AA464," maj")</f>
        <v>D maj</v>
      </c>
      <c r="AR464" s="294" t="str">
        <f ca="1">_xlfn.CONCAT(AB464," maj")</f>
        <v>E maj</v>
      </c>
      <c r="AS464" s="294"/>
      <c r="AT464" s="294" t="str">
        <f t="shared" ca="1" si="904"/>
        <v/>
      </c>
      <c r="AU464" s="294" t="str">
        <f t="shared" ca="1" si="904"/>
        <v/>
      </c>
      <c r="AV464" s="294" t="str">
        <f t="shared" ca="1" si="904"/>
        <v/>
      </c>
      <c r="AW464" s="294" t="str">
        <f t="shared" ca="1" si="904"/>
        <v/>
      </c>
      <c r="AX464" s="294" t="str">
        <f t="shared" ca="1" si="904"/>
        <v/>
      </c>
      <c r="AY464" s="294" t="str">
        <f t="shared" ca="1" si="904"/>
        <v/>
      </c>
      <c r="AZ464" s="294" t="str">
        <f t="shared" ca="1" si="904"/>
        <v/>
      </c>
      <c r="BA464" s="294" t="str">
        <f t="shared" ca="1" si="904"/>
        <v/>
      </c>
      <c r="BB464" s="294" t="str">
        <f t="shared" ca="1" si="904"/>
        <v/>
      </c>
      <c r="BC464" s="294" t="str">
        <f t="shared" ca="1" si="904"/>
        <v/>
      </c>
      <c r="BD464" s="294" t="str">
        <f t="shared" ca="1" si="904"/>
        <v/>
      </c>
      <c r="BE464" s="294" t="str">
        <f t="shared" ca="1" si="904"/>
        <v/>
      </c>
      <c r="BF464" s="289">
        <f t="shared" ca="1" si="864"/>
        <v>0</v>
      </c>
      <c r="BG464" s="302">
        <f t="shared" ca="1" si="865"/>
        <v>0</v>
      </c>
      <c r="BH464" s="289" t="str">
        <f t="shared" ca="1" si="866"/>
        <v/>
      </c>
      <c r="BI464" s="289" t="str">
        <f t="shared" ca="1" si="867"/>
        <v/>
      </c>
      <c r="BJ464" s="289" t="str">
        <f t="shared" ca="1" si="868"/>
        <v/>
      </c>
      <c r="BK464" s="289" t="str">
        <f t="shared" ca="1" si="869"/>
        <v/>
      </c>
      <c r="BL464" s="289" t="str">
        <f t="shared" ca="1" si="870"/>
        <v/>
      </c>
      <c r="BM464" s="289" t="str">
        <f t="shared" ca="1" si="871"/>
        <v/>
      </c>
      <c r="BN464" s="289" t="str">
        <f t="shared" ca="1" si="872"/>
        <v/>
      </c>
      <c r="BO464" s="289" t="str">
        <f t="shared" ca="1" si="873"/>
        <v/>
      </c>
      <c r="BP464" s="275"/>
      <c r="BQ464" s="83" t="e">
        <f t="shared" ca="1" si="822"/>
        <v>#N/A</v>
      </c>
      <c r="BR464" s="82" t="e">
        <f t="shared" ca="1" si="823"/>
        <v>#N/A</v>
      </c>
      <c r="BS464" s="83" t="e">
        <f t="shared" ca="1" si="824"/>
        <v>#N/A</v>
      </c>
      <c r="BT464" s="52" t="e">
        <f t="shared" ca="1" si="905"/>
        <v>#N/A</v>
      </c>
      <c r="BV464" s="52" t="e">
        <f t="shared" ca="1" si="906"/>
        <v>#N/A</v>
      </c>
      <c r="BW464" s="84" t="e">
        <f ca="1">VLOOKUP($BK$6,INDIRECT($BT464):$BP$861,2,FALSE)</f>
        <v>#N/A</v>
      </c>
      <c r="BX464" s="79" t="e">
        <f t="shared" ca="1" si="884"/>
        <v>#N/A</v>
      </c>
      <c r="BY464" s="78" t="e">
        <f t="shared" ca="1" si="885"/>
        <v>#N/A</v>
      </c>
      <c r="BZ464" s="78" t="e">
        <f t="shared" ca="1" si="886"/>
        <v>#N/A</v>
      </c>
      <c r="CA464" s="78" t="e">
        <f t="shared" ca="1" si="887"/>
        <v>#N/A</v>
      </c>
      <c r="CB464" s="78" t="e">
        <f t="shared" ca="1" si="888"/>
        <v>#N/A</v>
      </c>
      <c r="CC464" s="78" t="e">
        <f t="shared" ca="1" si="889"/>
        <v>#N/A</v>
      </c>
      <c r="CD464" s="78" t="e">
        <f t="shared" ca="1" si="890"/>
        <v>#N/A</v>
      </c>
      <c r="CE464" s="78" t="e">
        <f t="shared" ca="1" si="891"/>
        <v>#N/A</v>
      </c>
      <c r="CF464" s="78" t="e">
        <f t="shared" ca="1" si="892"/>
        <v>#N/A</v>
      </c>
      <c r="CG464" s="78" t="e">
        <f t="shared" ca="1" si="893"/>
        <v>#N/A</v>
      </c>
      <c r="CH464" s="79" t="e">
        <f t="shared" ca="1" si="894"/>
        <v>#N/A</v>
      </c>
      <c r="CI464" s="79" t="e">
        <f t="shared" ca="1" si="895"/>
        <v>#N/A</v>
      </c>
      <c r="CJ464" s="79" t="e">
        <f t="shared" ca="1" si="896"/>
        <v>#N/A</v>
      </c>
      <c r="CK464" s="79" t="e">
        <f t="shared" ca="1" si="897"/>
        <v>#N/A</v>
      </c>
      <c r="CL464" s="79" t="e">
        <f t="shared" ca="1" si="898"/>
        <v>#N/A</v>
      </c>
      <c r="CM464" s="79" t="e">
        <f t="shared" ca="1" si="899"/>
        <v>#N/A</v>
      </c>
      <c r="CN464" s="79" t="e">
        <f t="shared" ca="1" si="900"/>
        <v>#N/A</v>
      </c>
      <c r="CO464" s="79" t="e">
        <f t="shared" ca="1" si="901"/>
        <v>#N/A</v>
      </c>
      <c r="CP464" s="80" t="e">
        <f t="shared" ca="1" si="902"/>
        <v>#N/A</v>
      </c>
      <c r="CQ464" s="78" t="e">
        <f t="shared" ca="1" si="903"/>
        <v>#N/A</v>
      </c>
      <c r="DA464" s="83"/>
      <c r="DB464" s="82"/>
      <c r="DC464" s="83"/>
      <c r="DD464" s="52"/>
      <c r="DF464" s="52"/>
      <c r="DG464" s="84"/>
      <c r="DH464" s="97"/>
      <c r="DI464" s="84"/>
      <c r="DJ464" s="84"/>
      <c r="DK464" s="84"/>
      <c r="DL464" s="84"/>
      <c r="DM464" s="84"/>
      <c r="DN464" s="84"/>
      <c r="DO464" s="84"/>
      <c r="DP464" s="84"/>
      <c r="DQ464" s="84"/>
      <c r="DR464" s="97"/>
      <c r="DS464" s="97"/>
      <c r="DT464" s="97"/>
      <c r="DU464" s="97"/>
      <c r="DV464" s="97"/>
      <c r="DW464" s="97"/>
      <c r="DX464" s="97"/>
      <c r="DY464" s="97"/>
      <c r="DZ464" s="99"/>
      <c r="EA464" s="84"/>
    </row>
    <row r="465" spans="1:131" ht="16.2" thickBot="1" x14ac:dyDescent="0.35">
      <c r="A465" s="289" t="str">
        <f t="shared" ca="1" si="908"/>
        <v/>
      </c>
      <c r="B465" s="318">
        <f t="shared" si="788"/>
        <v>457</v>
      </c>
      <c r="C465" s="319" t="s">
        <v>29</v>
      </c>
      <c r="D465" s="318" t="s">
        <v>75</v>
      </c>
      <c r="E465" s="318">
        <v>7</v>
      </c>
      <c r="F465" s="320">
        <v>1</v>
      </c>
      <c r="G465" s="320">
        <v>2</v>
      </c>
      <c r="H465" s="320">
        <v>2</v>
      </c>
      <c r="I465" s="320">
        <v>1</v>
      </c>
      <c r="J465" s="320">
        <v>2</v>
      </c>
      <c r="K465" s="320">
        <v>2</v>
      </c>
      <c r="L465" s="320">
        <v>2</v>
      </c>
      <c r="M465" s="320"/>
      <c r="N465" s="320">
        <f>SUM($F465:G465)</f>
        <v>3</v>
      </c>
      <c r="O465" s="320">
        <f>SUM($F465:H465)</f>
        <v>5</v>
      </c>
      <c r="P465" s="320">
        <f>SUM($F465:I465)</f>
        <v>6</v>
      </c>
      <c r="Q465" s="320">
        <f>SUM($F465:J465)</f>
        <v>8</v>
      </c>
      <c r="R465" s="320">
        <f>SUM($F465:K465)</f>
        <v>10</v>
      </c>
      <c r="S465" s="320">
        <f>SUM($F465:L465)</f>
        <v>12</v>
      </c>
      <c r="T465" s="320"/>
      <c r="U465" s="319"/>
      <c r="V465" s="318" t="str">
        <f t="shared" si="855"/>
        <v>Gb</v>
      </c>
      <c r="W465" s="318" t="str">
        <f t="shared" ca="1" si="856"/>
        <v>G</v>
      </c>
      <c r="X465" s="318" t="str">
        <f t="shared" ca="1" si="878"/>
        <v>A</v>
      </c>
      <c r="Y465" s="318" t="str">
        <f t="shared" ca="1" si="879"/>
        <v>B</v>
      </c>
      <c r="Z465" s="318" t="str">
        <f t="shared" ca="1" si="880"/>
        <v>C</v>
      </c>
      <c r="AA465" s="318" t="str">
        <f t="shared" ca="1" si="881"/>
        <v>D</v>
      </c>
      <c r="AB465" s="318" t="str">
        <f t="shared" ca="1" si="882"/>
        <v>E</v>
      </c>
      <c r="AC465" s="318"/>
      <c r="AD465" s="319">
        <f t="shared" si="863"/>
        <v>169</v>
      </c>
      <c r="AE465" s="319">
        <f t="shared" ca="1" si="786"/>
        <v>71</v>
      </c>
      <c r="AF465" s="319">
        <f t="shared" ca="1" si="787"/>
        <v>65</v>
      </c>
      <c r="AG465" s="319">
        <f t="shared" ca="1" si="848"/>
        <v>66</v>
      </c>
      <c r="AH465" s="319">
        <f t="shared" ca="1" si="849"/>
        <v>67</v>
      </c>
      <c r="AI465" s="319">
        <f t="shared" ca="1" si="850"/>
        <v>68</v>
      </c>
      <c r="AJ465" s="319">
        <f t="shared" ca="1" si="851"/>
        <v>69</v>
      </c>
      <c r="AK465" s="319"/>
      <c r="AL465" s="294" t="str">
        <f t="shared" ref="AL465:AL470" si="909">_xlfn.CONCAT(V465," dim")</f>
        <v>Gb dim</v>
      </c>
      <c r="AM465" s="294" t="str">
        <f ca="1">_xlfn.CONCAT(W465," maj")</f>
        <v>G maj</v>
      </c>
      <c r="AN465" s="294" t="str">
        <f ca="1">_xlfn.CONCAT(X465," min")</f>
        <v>A min</v>
      </c>
      <c r="AO465" s="294" t="str">
        <f ca="1">_xlfn.CONCAT(Y465," min")</f>
        <v>B min</v>
      </c>
      <c r="AP465" s="294" t="str">
        <f ca="1">_xlfn.CONCAT(Z465," maj")</f>
        <v>C maj</v>
      </c>
      <c r="AQ465" s="294" t="str">
        <f ca="1">_xlfn.CONCAT(AA465," maj")</f>
        <v>D maj</v>
      </c>
      <c r="AR465" s="294" t="str">
        <f ca="1">_xlfn.CONCAT(AB465," min")</f>
        <v>E min</v>
      </c>
      <c r="AS465" s="294"/>
      <c r="AT465" s="294" t="str">
        <f t="shared" ca="1" si="904"/>
        <v/>
      </c>
      <c r="AU465" s="294" t="str">
        <f t="shared" ca="1" si="904"/>
        <v/>
      </c>
      <c r="AV465" s="294" t="str">
        <f t="shared" ca="1" si="904"/>
        <v/>
      </c>
      <c r="AW465" s="294" t="str">
        <f t="shared" ca="1" si="904"/>
        <v/>
      </c>
      <c r="AX465" s="294" t="str">
        <f t="shared" ca="1" si="904"/>
        <v/>
      </c>
      <c r="AY465" s="294" t="str">
        <f t="shared" ca="1" si="904"/>
        <v/>
      </c>
      <c r="AZ465" s="294" t="str">
        <f t="shared" ca="1" si="904"/>
        <v/>
      </c>
      <c r="BA465" s="294">
        <f t="shared" ca="1" si="904"/>
        <v>1</v>
      </c>
      <c r="BB465" s="294" t="str">
        <f t="shared" ca="1" si="904"/>
        <v/>
      </c>
      <c r="BC465" s="294" t="str">
        <f t="shared" ca="1" si="904"/>
        <v/>
      </c>
      <c r="BD465" s="294" t="str">
        <f t="shared" ca="1" si="904"/>
        <v/>
      </c>
      <c r="BE465" s="294" t="str">
        <f t="shared" ca="1" si="904"/>
        <v/>
      </c>
      <c r="BF465" s="289">
        <f t="shared" ca="1" si="864"/>
        <v>1</v>
      </c>
      <c r="BG465" s="302">
        <f t="shared" ca="1" si="865"/>
        <v>14.285714285714285</v>
      </c>
      <c r="BH465" s="289" t="str">
        <f t="shared" ca="1" si="866"/>
        <v/>
      </c>
      <c r="BI465" s="289" t="str">
        <f t="shared" ca="1" si="867"/>
        <v/>
      </c>
      <c r="BJ465" s="289" t="str">
        <f t="shared" ca="1" si="868"/>
        <v/>
      </c>
      <c r="BK465" s="289" t="str">
        <f t="shared" ca="1" si="869"/>
        <v/>
      </c>
      <c r="BL465" s="289" t="str">
        <f t="shared" ca="1" si="870"/>
        <v/>
      </c>
      <c r="BM465" s="289" t="str">
        <f t="shared" ca="1" si="871"/>
        <v/>
      </c>
      <c r="BN465" s="289" t="str">
        <f t="shared" ca="1" si="872"/>
        <v/>
      </c>
      <c r="BO465" s="289" t="str">
        <f t="shared" ca="1" si="873"/>
        <v/>
      </c>
      <c r="BP465" s="275"/>
      <c r="BQ465" s="83" t="e">
        <f t="shared" ca="1" si="822"/>
        <v>#N/A</v>
      </c>
      <c r="BR465" s="82" t="e">
        <f t="shared" ca="1" si="823"/>
        <v>#N/A</v>
      </c>
      <c r="BS465" s="83" t="e">
        <f t="shared" ca="1" si="824"/>
        <v>#N/A</v>
      </c>
      <c r="BT465" s="52" t="e">
        <f t="shared" ca="1" si="905"/>
        <v>#N/A</v>
      </c>
      <c r="BV465" s="52" t="e">
        <f t="shared" ca="1" si="906"/>
        <v>#N/A</v>
      </c>
      <c r="BW465" s="84" t="e">
        <f ca="1">VLOOKUP($BK$6,INDIRECT($BT465):$BP$861,2,FALSE)</f>
        <v>#N/A</v>
      </c>
      <c r="BX465" s="79" t="e">
        <f t="shared" ca="1" si="884"/>
        <v>#N/A</v>
      </c>
      <c r="BY465" s="78" t="e">
        <f t="shared" ca="1" si="885"/>
        <v>#N/A</v>
      </c>
      <c r="BZ465" s="78" t="e">
        <f t="shared" ca="1" si="886"/>
        <v>#N/A</v>
      </c>
      <c r="CA465" s="78" t="e">
        <f t="shared" ca="1" si="887"/>
        <v>#N/A</v>
      </c>
      <c r="CB465" s="78" t="e">
        <f t="shared" ca="1" si="888"/>
        <v>#N/A</v>
      </c>
      <c r="CC465" s="78" t="e">
        <f t="shared" ca="1" si="889"/>
        <v>#N/A</v>
      </c>
      <c r="CD465" s="78" t="e">
        <f t="shared" ca="1" si="890"/>
        <v>#N/A</v>
      </c>
      <c r="CE465" s="78" t="e">
        <f t="shared" ca="1" si="891"/>
        <v>#N/A</v>
      </c>
      <c r="CF465" s="78" t="e">
        <f t="shared" ca="1" si="892"/>
        <v>#N/A</v>
      </c>
      <c r="CG465" s="78" t="e">
        <f t="shared" ca="1" si="893"/>
        <v>#N/A</v>
      </c>
      <c r="CH465" s="79" t="e">
        <f t="shared" ca="1" si="894"/>
        <v>#N/A</v>
      </c>
      <c r="CI465" s="79" t="e">
        <f t="shared" ca="1" si="895"/>
        <v>#N/A</v>
      </c>
      <c r="CJ465" s="79" t="e">
        <f t="shared" ca="1" si="896"/>
        <v>#N/A</v>
      </c>
      <c r="CK465" s="79" t="e">
        <f t="shared" ca="1" si="897"/>
        <v>#N/A</v>
      </c>
      <c r="CL465" s="79" t="e">
        <f t="shared" ca="1" si="898"/>
        <v>#N/A</v>
      </c>
      <c r="CM465" s="79" t="e">
        <f t="shared" ca="1" si="899"/>
        <v>#N/A</v>
      </c>
      <c r="CN465" s="79" t="e">
        <f t="shared" ca="1" si="900"/>
        <v>#N/A</v>
      </c>
      <c r="CO465" s="79" t="e">
        <f t="shared" ca="1" si="901"/>
        <v>#N/A</v>
      </c>
      <c r="CP465" s="80" t="e">
        <f t="shared" ca="1" si="902"/>
        <v>#N/A</v>
      </c>
      <c r="CQ465" s="78" t="e">
        <f t="shared" ca="1" si="903"/>
        <v>#N/A</v>
      </c>
      <c r="DA465" s="83"/>
      <c r="DB465" s="82"/>
      <c r="DC465" s="83"/>
      <c r="DD465" s="52"/>
      <c r="DF465" s="52"/>
      <c r="DG465" s="84"/>
      <c r="DH465" s="97"/>
      <c r="DI465" s="84"/>
      <c r="DJ465" s="84"/>
      <c r="DK465" s="84"/>
      <c r="DL465" s="84"/>
      <c r="DM465" s="84"/>
      <c r="DN465" s="84"/>
      <c r="DO465" s="84"/>
      <c r="DP465" s="84"/>
      <c r="DQ465" s="84"/>
      <c r="DR465" s="97"/>
      <c r="DS465" s="97"/>
      <c r="DT465" s="97"/>
      <c r="DU465" s="97"/>
      <c r="DV465" s="97"/>
      <c r="DW465" s="97"/>
      <c r="DX465" s="97"/>
      <c r="DY465" s="97"/>
      <c r="DZ465" s="99"/>
      <c r="EA465" s="84"/>
    </row>
    <row r="466" spans="1:131" ht="16.2" thickBot="1" x14ac:dyDescent="0.35">
      <c r="A466" s="289" t="str">
        <f t="shared" ca="1" si="908"/>
        <v/>
      </c>
      <c r="B466" s="318">
        <f t="shared" si="788"/>
        <v>458</v>
      </c>
      <c r="C466" s="319" t="s">
        <v>278</v>
      </c>
      <c r="D466" s="318" t="s">
        <v>75</v>
      </c>
      <c r="E466" s="318">
        <v>7</v>
      </c>
      <c r="F466" s="320">
        <v>2</v>
      </c>
      <c r="G466" s="320">
        <v>1</v>
      </c>
      <c r="H466" s="320">
        <v>2</v>
      </c>
      <c r="I466" s="320">
        <v>1</v>
      </c>
      <c r="J466" s="320">
        <v>2</v>
      </c>
      <c r="K466" s="320">
        <v>2</v>
      </c>
      <c r="L466" s="320">
        <v>2</v>
      </c>
      <c r="M466" s="320"/>
      <c r="N466" s="320">
        <f>SUM($F466:G466)</f>
        <v>3</v>
      </c>
      <c r="O466" s="320">
        <f>SUM($F466:H466)</f>
        <v>5</v>
      </c>
      <c r="P466" s="320">
        <f>SUM($F466:I466)</f>
        <v>6</v>
      </c>
      <c r="Q466" s="320">
        <f>SUM($F466:J466)</f>
        <v>8</v>
      </c>
      <c r="R466" s="320">
        <f>SUM($F466:K466)</f>
        <v>10</v>
      </c>
      <c r="S466" s="320">
        <f>SUM($F466:L466)</f>
        <v>12</v>
      </c>
      <c r="T466" s="320"/>
      <c r="U466" s="319"/>
      <c r="V466" s="318" t="str">
        <f t="shared" si="855"/>
        <v>Gb</v>
      </c>
      <c r="W466" s="318" t="str">
        <f t="shared" ca="1" si="856"/>
        <v>Ab</v>
      </c>
      <c r="X466" s="318" t="str">
        <f t="shared" ca="1" si="878"/>
        <v>A</v>
      </c>
      <c r="Y466" s="318" t="str">
        <f t="shared" ca="1" si="879"/>
        <v>B</v>
      </c>
      <c r="Z466" s="318" t="str">
        <f t="shared" ca="1" si="880"/>
        <v>C</v>
      </c>
      <c r="AA466" s="318" t="str">
        <f t="shared" ca="1" si="881"/>
        <v>D</v>
      </c>
      <c r="AB466" s="318" t="str">
        <f t="shared" ca="1" si="882"/>
        <v>E</v>
      </c>
      <c r="AC466" s="318"/>
      <c r="AD466" s="319">
        <f t="shared" si="863"/>
        <v>169</v>
      </c>
      <c r="AE466" s="319">
        <f t="shared" ref="AE466:AE529" ca="1" si="910">IF(LEN(W466)=1,_xlfn.UNICODE(W466),_xlfn.UNICODE(W466)+_xlfn.UNICODE("b"))</f>
        <v>163</v>
      </c>
      <c r="AF466" s="319">
        <f t="shared" ref="AF466:AF529" ca="1" si="911">IF(LEN(X466)=1,_xlfn.UNICODE(X466),_xlfn.UNICODE(X466)+_xlfn.UNICODE("b"))</f>
        <v>65</v>
      </c>
      <c r="AG466" s="319">
        <f t="shared" ca="1" si="848"/>
        <v>66</v>
      </c>
      <c r="AH466" s="319">
        <f t="shared" ca="1" si="849"/>
        <v>67</v>
      </c>
      <c r="AI466" s="319">
        <f t="shared" ca="1" si="850"/>
        <v>68</v>
      </c>
      <c r="AJ466" s="319">
        <f t="shared" ca="1" si="851"/>
        <v>69</v>
      </c>
      <c r="AK466" s="319"/>
      <c r="AL466" s="294" t="str">
        <f t="shared" si="909"/>
        <v>Gb dim</v>
      </c>
      <c r="AM466" s="294" t="str">
        <f ca="1">_xlfn.CONCAT(W466," dim")</f>
        <v>Ab dim</v>
      </c>
      <c r="AN466" s="294" t="str">
        <f ca="1">_xlfn.CONCAT(X466," min")</f>
        <v>A min</v>
      </c>
      <c r="AO466" s="294" t="str">
        <f ca="1">_xlfn.CONCAT(Y466," min")</f>
        <v>B min</v>
      </c>
      <c r="AP466" s="294" t="str">
        <f ca="1">_xlfn.CONCAT(Z466," aug")</f>
        <v>C aug</v>
      </c>
      <c r="AQ466" s="294" t="str">
        <f ca="1">_xlfn.CONCAT(AA466," maj")</f>
        <v>D maj</v>
      </c>
      <c r="AR466" s="294" t="str">
        <f ca="1">_xlfn.CONCAT(AB466," maj")</f>
        <v>E maj</v>
      </c>
      <c r="AS466" s="294"/>
      <c r="AT466" s="294" t="str">
        <f t="shared" ca="1" si="904"/>
        <v/>
      </c>
      <c r="AU466" s="294" t="str">
        <f t="shared" ca="1" si="904"/>
        <v/>
      </c>
      <c r="AV466" s="294" t="str">
        <f t="shared" ca="1" si="904"/>
        <v/>
      </c>
      <c r="AW466" s="294" t="str">
        <f t="shared" ca="1" si="904"/>
        <v/>
      </c>
      <c r="AX466" s="294" t="str">
        <f t="shared" ca="1" si="904"/>
        <v/>
      </c>
      <c r="AY466" s="294" t="str">
        <f t="shared" ca="1" si="904"/>
        <v/>
      </c>
      <c r="AZ466" s="294" t="str">
        <f t="shared" ca="1" si="904"/>
        <v/>
      </c>
      <c r="BA466" s="294" t="str">
        <f t="shared" ca="1" si="904"/>
        <v/>
      </c>
      <c r="BB466" s="294" t="str">
        <f t="shared" ca="1" si="904"/>
        <v/>
      </c>
      <c r="BC466" s="294" t="str">
        <f t="shared" ca="1" si="904"/>
        <v/>
      </c>
      <c r="BD466" s="294" t="str">
        <f t="shared" ca="1" si="904"/>
        <v/>
      </c>
      <c r="BE466" s="294" t="str">
        <f t="shared" ca="1" si="904"/>
        <v/>
      </c>
      <c r="BF466" s="289">
        <f t="shared" ca="1" si="864"/>
        <v>0</v>
      </c>
      <c r="BG466" s="302">
        <f t="shared" ca="1" si="865"/>
        <v>0</v>
      </c>
      <c r="BH466" s="289" t="str">
        <f t="shared" ca="1" si="866"/>
        <v/>
      </c>
      <c r="BI466" s="289" t="str">
        <f t="shared" ca="1" si="867"/>
        <v/>
      </c>
      <c r="BJ466" s="289" t="str">
        <f t="shared" ca="1" si="868"/>
        <v/>
      </c>
      <c r="BK466" s="289" t="str">
        <f t="shared" ca="1" si="869"/>
        <v/>
      </c>
      <c r="BL466" s="289" t="str">
        <f t="shared" ca="1" si="870"/>
        <v/>
      </c>
      <c r="BM466" s="289" t="str">
        <f t="shared" ca="1" si="871"/>
        <v/>
      </c>
      <c r="BN466" s="289" t="str">
        <f t="shared" ca="1" si="872"/>
        <v/>
      </c>
      <c r="BO466" s="289" t="str">
        <f t="shared" ca="1" si="873"/>
        <v/>
      </c>
      <c r="BP466" s="275"/>
      <c r="BQ466" s="83" t="e">
        <f t="shared" ca="1" si="822"/>
        <v>#N/A</v>
      </c>
      <c r="BR466" s="82" t="e">
        <f t="shared" ca="1" si="823"/>
        <v>#N/A</v>
      </c>
      <c r="BS466" s="83" t="e">
        <f t="shared" ca="1" si="824"/>
        <v>#N/A</v>
      </c>
      <c r="BT466" s="52" t="e">
        <f t="shared" ca="1" si="905"/>
        <v>#N/A</v>
      </c>
      <c r="BV466" s="52" t="e">
        <f t="shared" ca="1" si="906"/>
        <v>#N/A</v>
      </c>
      <c r="BW466" s="84" t="e">
        <f ca="1">VLOOKUP($BK$6,INDIRECT($BT466):$BP$861,2,FALSE)</f>
        <v>#N/A</v>
      </c>
      <c r="BX466" s="79" t="e">
        <f t="shared" ca="1" si="884"/>
        <v>#N/A</v>
      </c>
      <c r="BY466" s="78" t="e">
        <f t="shared" ca="1" si="885"/>
        <v>#N/A</v>
      </c>
      <c r="BZ466" s="78" t="e">
        <f t="shared" ca="1" si="886"/>
        <v>#N/A</v>
      </c>
      <c r="CA466" s="78" t="e">
        <f t="shared" ca="1" si="887"/>
        <v>#N/A</v>
      </c>
      <c r="CB466" s="78" t="e">
        <f t="shared" ca="1" si="888"/>
        <v>#N/A</v>
      </c>
      <c r="CC466" s="78" t="e">
        <f t="shared" ca="1" si="889"/>
        <v>#N/A</v>
      </c>
      <c r="CD466" s="78" t="e">
        <f t="shared" ca="1" si="890"/>
        <v>#N/A</v>
      </c>
      <c r="CE466" s="78" t="e">
        <f t="shared" ca="1" si="891"/>
        <v>#N/A</v>
      </c>
      <c r="CF466" s="78" t="e">
        <f t="shared" ca="1" si="892"/>
        <v>#N/A</v>
      </c>
      <c r="CG466" s="78" t="e">
        <f t="shared" ca="1" si="893"/>
        <v>#N/A</v>
      </c>
      <c r="CH466" s="79" t="e">
        <f t="shared" ca="1" si="894"/>
        <v>#N/A</v>
      </c>
      <c r="CI466" s="79" t="e">
        <f t="shared" ca="1" si="895"/>
        <v>#N/A</v>
      </c>
      <c r="CJ466" s="79" t="e">
        <f t="shared" ca="1" si="896"/>
        <v>#N/A</v>
      </c>
      <c r="CK466" s="79" t="e">
        <f t="shared" ca="1" si="897"/>
        <v>#N/A</v>
      </c>
      <c r="CL466" s="79" t="e">
        <f t="shared" ca="1" si="898"/>
        <v>#N/A</v>
      </c>
      <c r="CM466" s="79" t="e">
        <f t="shared" ca="1" si="899"/>
        <v>#N/A</v>
      </c>
      <c r="CN466" s="79" t="e">
        <f t="shared" ca="1" si="900"/>
        <v>#N/A</v>
      </c>
      <c r="CO466" s="79" t="e">
        <f t="shared" ca="1" si="901"/>
        <v>#N/A</v>
      </c>
      <c r="CP466" s="80" t="e">
        <f t="shared" ca="1" si="902"/>
        <v>#N/A</v>
      </c>
      <c r="CQ466" s="78" t="e">
        <f t="shared" ca="1" si="903"/>
        <v>#N/A</v>
      </c>
      <c r="DA466" s="83"/>
      <c r="DB466" s="82"/>
      <c r="DC466" s="83"/>
      <c r="DD466" s="52"/>
      <c r="DF466" s="52"/>
      <c r="DG466" s="84"/>
      <c r="DH466" s="97"/>
      <c r="DI466" s="84"/>
      <c r="DJ466" s="84"/>
      <c r="DK466" s="84"/>
      <c r="DL466" s="84"/>
      <c r="DM466" s="84"/>
      <c r="DN466" s="84"/>
      <c r="DO466" s="84"/>
      <c r="DP466" s="84"/>
      <c r="DQ466" s="84"/>
      <c r="DR466" s="97"/>
      <c r="DS466" s="97"/>
      <c r="DT466" s="97"/>
      <c r="DU466" s="97"/>
      <c r="DV466" s="97"/>
      <c r="DW466" s="97"/>
      <c r="DX466" s="97"/>
      <c r="DY466" s="97"/>
      <c r="DZ466" s="99"/>
      <c r="EA466" s="84"/>
    </row>
    <row r="467" spans="1:131" ht="16.2" thickBot="1" x14ac:dyDescent="0.35">
      <c r="A467" s="289" t="str">
        <f t="shared" ca="1" si="908"/>
        <v/>
      </c>
      <c r="B467" s="318">
        <f t="shared" si="788"/>
        <v>459</v>
      </c>
      <c r="C467" s="319" t="s">
        <v>30</v>
      </c>
      <c r="D467" s="318" t="s">
        <v>75</v>
      </c>
      <c r="E467" s="318">
        <v>7</v>
      </c>
      <c r="F467" s="320">
        <v>1</v>
      </c>
      <c r="G467" s="320">
        <v>2</v>
      </c>
      <c r="H467" s="320">
        <v>2</v>
      </c>
      <c r="I467" s="320">
        <v>1</v>
      </c>
      <c r="J467" s="320">
        <v>3</v>
      </c>
      <c r="K467" s="320">
        <v>1</v>
      </c>
      <c r="L467" s="320">
        <v>2</v>
      </c>
      <c r="M467" s="320"/>
      <c r="N467" s="320">
        <f>SUM($F467:G467)</f>
        <v>3</v>
      </c>
      <c r="O467" s="320">
        <f>SUM($F467:H467)</f>
        <v>5</v>
      </c>
      <c r="P467" s="320">
        <f>SUM($F467:I467)</f>
        <v>6</v>
      </c>
      <c r="Q467" s="320">
        <f>SUM($F467:J467)</f>
        <v>9</v>
      </c>
      <c r="R467" s="320">
        <f>SUM($F467:K467)</f>
        <v>10</v>
      </c>
      <c r="S467" s="320">
        <f>SUM($F467:L467)</f>
        <v>12</v>
      </c>
      <c r="T467" s="320"/>
      <c r="U467" s="319"/>
      <c r="V467" s="318" t="str">
        <f t="shared" si="855"/>
        <v>Gb</v>
      </c>
      <c r="W467" s="318" t="str">
        <f t="shared" ca="1" si="856"/>
        <v>G</v>
      </c>
      <c r="X467" s="318" t="str">
        <f t="shared" ca="1" si="878"/>
        <v>A</v>
      </c>
      <c r="Y467" s="318" t="str">
        <f t="shared" ca="1" si="879"/>
        <v>B</v>
      </c>
      <c r="Z467" s="318" t="str">
        <f t="shared" ca="1" si="880"/>
        <v>C</v>
      </c>
      <c r="AA467" s="318" t="str">
        <f t="shared" ca="1" si="881"/>
        <v>Eb</v>
      </c>
      <c r="AB467" s="318" t="str">
        <f t="shared" ca="1" si="882"/>
        <v>E</v>
      </c>
      <c r="AC467" s="318"/>
      <c r="AD467" s="319">
        <f t="shared" si="863"/>
        <v>169</v>
      </c>
      <c r="AE467" s="319">
        <f t="shared" ca="1" si="910"/>
        <v>71</v>
      </c>
      <c r="AF467" s="319">
        <f t="shared" ca="1" si="911"/>
        <v>65</v>
      </c>
      <c r="AG467" s="319">
        <f t="shared" ca="1" si="848"/>
        <v>66</v>
      </c>
      <c r="AH467" s="319">
        <f t="shared" ca="1" si="849"/>
        <v>67</v>
      </c>
      <c r="AI467" s="319">
        <f t="shared" ca="1" si="850"/>
        <v>167</v>
      </c>
      <c r="AJ467" s="319">
        <f t="shared" ca="1" si="851"/>
        <v>69</v>
      </c>
      <c r="AK467" s="319"/>
      <c r="AL467" s="294" t="str">
        <f t="shared" si="909"/>
        <v>Gb dim</v>
      </c>
      <c r="AM467" s="294" t="str">
        <f ca="1">_xlfn.CONCAT(W467," aug")</f>
        <v>G aug</v>
      </c>
      <c r="AN467" s="294" t="str">
        <f ca="1">_xlfn.CONCAT(X467," min")</f>
        <v>A min</v>
      </c>
      <c r="AO467" s="294" t="str">
        <f ca="1">_xlfn.CONCAT(Y467," maj")</f>
        <v>B maj</v>
      </c>
      <c r="AP467" s="294" t="str">
        <f ca="1">_xlfn.CONCAT(Z467," maj")</f>
        <v>C maj</v>
      </c>
      <c r="AQ467" s="294" t="str">
        <f ca="1">_xlfn.CONCAT(AA467," dim")</f>
        <v>Eb dim</v>
      </c>
      <c r="AR467" s="294" t="str">
        <f ca="1">_xlfn.CONCAT(AB467," min")</f>
        <v>E min</v>
      </c>
      <c r="AS467" s="294"/>
      <c r="AT467" s="294" t="str">
        <f t="shared" ca="1" si="904"/>
        <v/>
      </c>
      <c r="AU467" s="294" t="str">
        <f t="shared" ca="1" si="904"/>
        <v/>
      </c>
      <c r="AV467" s="294" t="str">
        <f t="shared" ca="1" si="904"/>
        <v/>
      </c>
      <c r="AW467" s="294">
        <f t="shared" ca="1" si="904"/>
        <v>1</v>
      </c>
      <c r="AX467" s="294" t="str">
        <f t="shared" ca="1" si="904"/>
        <v/>
      </c>
      <c r="AY467" s="294" t="str">
        <f t="shared" ca="1" si="904"/>
        <v/>
      </c>
      <c r="AZ467" s="294" t="str">
        <f t="shared" ca="1" si="904"/>
        <v/>
      </c>
      <c r="BA467" s="294">
        <f t="shared" ca="1" si="904"/>
        <v>1</v>
      </c>
      <c r="BB467" s="294" t="str">
        <f t="shared" ca="1" si="904"/>
        <v/>
      </c>
      <c r="BC467" s="294" t="str">
        <f t="shared" ca="1" si="904"/>
        <v/>
      </c>
      <c r="BD467" s="294" t="str">
        <f t="shared" ca="1" si="904"/>
        <v/>
      </c>
      <c r="BE467" s="294" t="str">
        <f t="shared" ca="1" si="904"/>
        <v/>
      </c>
      <c r="BF467" s="289">
        <f t="shared" ca="1" si="864"/>
        <v>2</v>
      </c>
      <c r="BG467" s="302">
        <f t="shared" ca="1" si="865"/>
        <v>28.571428571428569</v>
      </c>
      <c r="BH467" s="289" t="str">
        <f t="shared" ca="1" si="866"/>
        <v/>
      </c>
      <c r="BI467" s="289" t="str">
        <f t="shared" ca="1" si="867"/>
        <v/>
      </c>
      <c r="BJ467" s="289" t="str">
        <f t="shared" ca="1" si="868"/>
        <v/>
      </c>
      <c r="BK467" s="289" t="str">
        <f t="shared" ca="1" si="869"/>
        <v/>
      </c>
      <c r="BL467" s="289" t="str">
        <f t="shared" ca="1" si="870"/>
        <v/>
      </c>
      <c r="BM467" s="289" t="str">
        <f t="shared" ca="1" si="871"/>
        <v/>
      </c>
      <c r="BN467" s="289" t="str">
        <f t="shared" ca="1" si="872"/>
        <v/>
      </c>
      <c r="BO467" s="289" t="str">
        <f t="shared" ca="1" si="873"/>
        <v/>
      </c>
      <c r="BP467" s="275"/>
      <c r="BQ467" s="83" t="e">
        <f t="shared" ca="1" si="822"/>
        <v>#N/A</v>
      </c>
      <c r="BR467" s="82" t="e">
        <f t="shared" ca="1" si="823"/>
        <v>#N/A</v>
      </c>
      <c r="BS467" s="83" t="e">
        <f t="shared" ca="1" si="824"/>
        <v>#N/A</v>
      </c>
      <c r="BT467" s="52" t="e">
        <f t="shared" ca="1" si="905"/>
        <v>#N/A</v>
      </c>
      <c r="BV467" s="52" t="e">
        <f t="shared" ca="1" si="906"/>
        <v>#N/A</v>
      </c>
      <c r="BW467" s="84" t="e">
        <f ca="1">VLOOKUP($BK$6,INDIRECT($BT467):$BP$861,2,FALSE)</f>
        <v>#N/A</v>
      </c>
      <c r="BX467" s="79" t="e">
        <f t="shared" ca="1" si="884"/>
        <v>#N/A</v>
      </c>
      <c r="BY467" s="78" t="e">
        <f t="shared" ca="1" si="885"/>
        <v>#N/A</v>
      </c>
      <c r="BZ467" s="78" t="e">
        <f t="shared" ca="1" si="886"/>
        <v>#N/A</v>
      </c>
      <c r="CA467" s="78" t="e">
        <f t="shared" ca="1" si="887"/>
        <v>#N/A</v>
      </c>
      <c r="CB467" s="78" t="e">
        <f t="shared" ca="1" si="888"/>
        <v>#N/A</v>
      </c>
      <c r="CC467" s="78" t="e">
        <f t="shared" ca="1" si="889"/>
        <v>#N/A</v>
      </c>
      <c r="CD467" s="78" t="e">
        <f t="shared" ca="1" si="890"/>
        <v>#N/A</v>
      </c>
      <c r="CE467" s="78" t="e">
        <f t="shared" ca="1" si="891"/>
        <v>#N/A</v>
      </c>
      <c r="CF467" s="78" t="e">
        <f t="shared" ca="1" si="892"/>
        <v>#N/A</v>
      </c>
      <c r="CG467" s="78" t="e">
        <f t="shared" ca="1" si="893"/>
        <v>#N/A</v>
      </c>
      <c r="CH467" s="79" t="e">
        <f t="shared" ca="1" si="894"/>
        <v>#N/A</v>
      </c>
      <c r="CI467" s="79" t="e">
        <f t="shared" ca="1" si="895"/>
        <v>#N/A</v>
      </c>
      <c r="CJ467" s="79" t="e">
        <f t="shared" ca="1" si="896"/>
        <v>#N/A</v>
      </c>
      <c r="CK467" s="79" t="e">
        <f t="shared" ca="1" si="897"/>
        <v>#N/A</v>
      </c>
      <c r="CL467" s="79" t="e">
        <f t="shared" ca="1" si="898"/>
        <v>#N/A</v>
      </c>
      <c r="CM467" s="79" t="e">
        <f t="shared" ca="1" si="899"/>
        <v>#N/A</v>
      </c>
      <c r="CN467" s="79" t="e">
        <f t="shared" ca="1" si="900"/>
        <v>#N/A</v>
      </c>
      <c r="CO467" s="79" t="e">
        <f t="shared" ca="1" si="901"/>
        <v>#N/A</v>
      </c>
      <c r="CP467" s="80" t="e">
        <f t="shared" ca="1" si="902"/>
        <v>#N/A</v>
      </c>
      <c r="CQ467" s="78" t="e">
        <f t="shared" ca="1" si="903"/>
        <v>#N/A</v>
      </c>
      <c r="DA467" s="83"/>
      <c r="DB467" s="82"/>
      <c r="DC467" s="83"/>
      <c r="DD467" s="52"/>
      <c r="DF467" s="52"/>
      <c r="DG467" s="84"/>
      <c r="DH467" s="97"/>
      <c r="DI467" s="84"/>
      <c r="DJ467" s="84"/>
      <c r="DK467" s="84"/>
      <c r="DL467" s="84"/>
      <c r="DM467" s="84"/>
      <c r="DN467" s="84"/>
      <c r="DO467" s="84"/>
      <c r="DP467" s="84"/>
      <c r="DQ467" s="84"/>
      <c r="DR467" s="97"/>
      <c r="DS467" s="97"/>
      <c r="DT467" s="97"/>
      <c r="DU467" s="97"/>
      <c r="DV467" s="97"/>
      <c r="DW467" s="97"/>
      <c r="DX467" s="97"/>
      <c r="DY467" s="97"/>
      <c r="DZ467" s="99"/>
      <c r="EA467" s="84"/>
    </row>
    <row r="468" spans="1:131" ht="16.2" thickBot="1" x14ac:dyDescent="0.35">
      <c r="A468" s="289" t="str">
        <f t="shared" ca="1" si="908"/>
        <v/>
      </c>
      <c r="B468" s="318">
        <f t="shared" si="788"/>
        <v>460</v>
      </c>
      <c r="C468" s="319" t="s">
        <v>31</v>
      </c>
      <c r="D468" s="318" t="s">
        <v>75</v>
      </c>
      <c r="E468" s="318">
        <v>7</v>
      </c>
      <c r="F468" s="320">
        <v>1</v>
      </c>
      <c r="G468" s="320">
        <v>2</v>
      </c>
      <c r="H468" s="320">
        <v>2</v>
      </c>
      <c r="I468" s="320">
        <v>1</v>
      </c>
      <c r="J468" s="320">
        <v>2</v>
      </c>
      <c r="K468" s="320">
        <v>1</v>
      </c>
      <c r="L468" s="320">
        <v>3</v>
      </c>
      <c r="M468" s="320"/>
      <c r="N468" s="320">
        <f>SUM($F468:G468)</f>
        <v>3</v>
      </c>
      <c r="O468" s="320">
        <f>SUM($F468:H468)</f>
        <v>5</v>
      </c>
      <c r="P468" s="320">
        <f>SUM($F468:I468)</f>
        <v>6</v>
      </c>
      <c r="Q468" s="320">
        <f>SUM($F468:J468)</f>
        <v>8</v>
      </c>
      <c r="R468" s="320">
        <f>SUM($F468:K468)</f>
        <v>9</v>
      </c>
      <c r="S468" s="320">
        <f>SUM($F468:L468)</f>
        <v>12</v>
      </c>
      <c r="T468" s="320"/>
      <c r="U468" s="319"/>
      <c r="V468" s="318" t="str">
        <f t="shared" si="855"/>
        <v>Gb</v>
      </c>
      <c r="W468" s="318" t="str">
        <f t="shared" ca="1" si="856"/>
        <v>G</v>
      </c>
      <c r="X468" s="318" t="str">
        <f t="shared" ca="1" si="878"/>
        <v>A</v>
      </c>
      <c r="Y468" s="318" t="str">
        <f t="shared" ca="1" si="879"/>
        <v>B</v>
      </c>
      <c r="Z468" s="318" t="str">
        <f t="shared" ca="1" si="880"/>
        <v>C</v>
      </c>
      <c r="AA468" s="318" t="str">
        <f t="shared" ca="1" si="881"/>
        <v>D</v>
      </c>
      <c r="AB468" s="318" t="str">
        <f t="shared" ca="1" si="882"/>
        <v>Eb</v>
      </c>
      <c r="AC468" s="318"/>
      <c r="AD468" s="319">
        <f t="shared" si="863"/>
        <v>169</v>
      </c>
      <c r="AE468" s="319">
        <f t="shared" ca="1" si="910"/>
        <v>71</v>
      </c>
      <c r="AF468" s="319">
        <f t="shared" ca="1" si="911"/>
        <v>65</v>
      </c>
      <c r="AG468" s="319">
        <f t="shared" ca="1" si="848"/>
        <v>66</v>
      </c>
      <c r="AH468" s="319">
        <f t="shared" ca="1" si="849"/>
        <v>67</v>
      </c>
      <c r="AI468" s="319">
        <f t="shared" ca="1" si="850"/>
        <v>68</v>
      </c>
      <c r="AJ468" s="319">
        <f t="shared" ca="1" si="851"/>
        <v>167</v>
      </c>
      <c r="AK468" s="319"/>
      <c r="AL468" s="294" t="str">
        <f t="shared" si="909"/>
        <v>Gb dim</v>
      </c>
      <c r="AM468" s="294" t="str">
        <f ca="1">_xlfn.CONCAT(W468," maj")</f>
        <v>G maj</v>
      </c>
      <c r="AN468" s="294" t="str">
        <f ca="1">_xlfn.CONCAT(X468," dim")</f>
        <v>A dim</v>
      </c>
      <c r="AO468" s="294" t="str">
        <f ca="1">_xlfn.CONCAT(Y468," min")</f>
        <v>B min</v>
      </c>
      <c r="AP468" s="294" t="str">
        <f ca="1">_xlfn.CONCAT(Z468," min")</f>
        <v>C min</v>
      </c>
      <c r="AQ468" s="294" t="str">
        <f ca="1">_xlfn.CONCAT(AA468," maj")</f>
        <v>D maj</v>
      </c>
      <c r="AR468" s="294" t="str">
        <f ca="1">_xlfn.CONCAT(AB468," aug")</f>
        <v>Eb aug</v>
      </c>
      <c r="AS468" s="294"/>
      <c r="AT468" s="294" t="str">
        <f t="shared" ca="1" si="904"/>
        <v/>
      </c>
      <c r="AU468" s="294" t="str">
        <f t="shared" ca="1" si="904"/>
        <v/>
      </c>
      <c r="AV468" s="294" t="str">
        <f t="shared" ca="1" si="904"/>
        <v/>
      </c>
      <c r="AW468" s="294">
        <f t="shared" ca="1" si="904"/>
        <v>1</v>
      </c>
      <c r="AX468" s="294" t="str">
        <f t="shared" ca="1" si="904"/>
        <v/>
      </c>
      <c r="AY468" s="294" t="str">
        <f t="shared" ca="1" si="904"/>
        <v/>
      </c>
      <c r="AZ468" s="294" t="str">
        <f t="shared" ca="1" si="904"/>
        <v/>
      </c>
      <c r="BA468" s="294">
        <f t="shared" ca="1" si="904"/>
        <v>1</v>
      </c>
      <c r="BB468" s="294" t="str">
        <f t="shared" ca="1" si="904"/>
        <v/>
      </c>
      <c r="BC468" s="294" t="str">
        <f t="shared" ca="1" si="904"/>
        <v/>
      </c>
      <c r="BD468" s="294" t="str">
        <f t="shared" ca="1" si="904"/>
        <v/>
      </c>
      <c r="BE468" s="294" t="str">
        <f t="shared" ca="1" si="904"/>
        <v/>
      </c>
      <c r="BF468" s="289">
        <f t="shared" ca="1" si="864"/>
        <v>2</v>
      </c>
      <c r="BG468" s="302">
        <f t="shared" ca="1" si="865"/>
        <v>28.571428571428569</v>
      </c>
      <c r="BH468" s="289" t="str">
        <f t="shared" ca="1" si="866"/>
        <v/>
      </c>
      <c r="BI468" s="289" t="str">
        <f t="shared" ca="1" si="867"/>
        <v/>
      </c>
      <c r="BJ468" s="289" t="str">
        <f t="shared" ca="1" si="868"/>
        <v/>
      </c>
      <c r="BK468" s="289" t="str">
        <f t="shared" ca="1" si="869"/>
        <v/>
      </c>
      <c r="BL468" s="289" t="str">
        <f t="shared" ca="1" si="870"/>
        <v/>
      </c>
      <c r="BM468" s="289" t="str">
        <f t="shared" ca="1" si="871"/>
        <v/>
      </c>
      <c r="BN468" s="289" t="str">
        <f t="shared" ca="1" si="872"/>
        <v/>
      </c>
      <c r="BO468" s="289" t="str">
        <f t="shared" ca="1" si="873"/>
        <v/>
      </c>
      <c r="BP468" s="275"/>
      <c r="BQ468" s="83" t="e">
        <f t="shared" ca="1" si="822"/>
        <v>#N/A</v>
      </c>
      <c r="BR468" s="82" t="e">
        <f t="shared" ca="1" si="823"/>
        <v>#N/A</v>
      </c>
      <c r="BS468" s="83" t="e">
        <f t="shared" ca="1" si="824"/>
        <v>#N/A</v>
      </c>
      <c r="BT468" s="52" t="e">
        <f t="shared" ca="1" si="905"/>
        <v>#N/A</v>
      </c>
      <c r="BV468" s="52" t="e">
        <f t="shared" ca="1" si="906"/>
        <v>#N/A</v>
      </c>
      <c r="BW468" s="84" t="e">
        <f ca="1">VLOOKUP($BK$6,INDIRECT($BT468):$BP$861,2,FALSE)</f>
        <v>#N/A</v>
      </c>
      <c r="BX468" s="79" t="e">
        <f t="shared" ca="1" si="884"/>
        <v>#N/A</v>
      </c>
      <c r="BY468" s="78" t="e">
        <f t="shared" ca="1" si="885"/>
        <v>#N/A</v>
      </c>
      <c r="BZ468" s="78" t="e">
        <f t="shared" ca="1" si="886"/>
        <v>#N/A</v>
      </c>
      <c r="CA468" s="78" t="e">
        <f t="shared" ca="1" si="887"/>
        <v>#N/A</v>
      </c>
      <c r="CB468" s="78" t="e">
        <f t="shared" ca="1" si="888"/>
        <v>#N/A</v>
      </c>
      <c r="CC468" s="78" t="e">
        <f t="shared" ca="1" si="889"/>
        <v>#N/A</v>
      </c>
      <c r="CD468" s="78" t="e">
        <f t="shared" ca="1" si="890"/>
        <v>#N/A</v>
      </c>
      <c r="CE468" s="78" t="e">
        <f t="shared" ca="1" si="891"/>
        <v>#N/A</v>
      </c>
      <c r="CF468" s="78" t="e">
        <f t="shared" ca="1" si="892"/>
        <v>#N/A</v>
      </c>
      <c r="CG468" s="78" t="e">
        <f t="shared" ca="1" si="893"/>
        <v>#N/A</v>
      </c>
      <c r="CH468" s="79" t="e">
        <f t="shared" ca="1" si="894"/>
        <v>#N/A</v>
      </c>
      <c r="CI468" s="79" t="e">
        <f t="shared" ca="1" si="895"/>
        <v>#N/A</v>
      </c>
      <c r="CJ468" s="79" t="e">
        <f t="shared" ca="1" si="896"/>
        <v>#N/A</v>
      </c>
      <c r="CK468" s="79" t="e">
        <f t="shared" ca="1" si="897"/>
        <v>#N/A</v>
      </c>
      <c r="CL468" s="79" t="e">
        <f t="shared" ca="1" si="898"/>
        <v>#N/A</v>
      </c>
      <c r="CM468" s="79" t="e">
        <f t="shared" ca="1" si="899"/>
        <v>#N/A</v>
      </c>
      <c r="CN468" s="79" t="e">
        <f t="shared" ca="1" si="900"/>
        <v>#N/A</v>
      </c>
      <c r="CO468" s="79" t="e">
        <f t="shared" ca="1" si="901"/>
        <v>#N/A</v>
      </c>
      <c r="CP468" s="80" t="e">
        <f t="shared" ca="1" si="902"/>
        <v>#N/A</v>
      </c>
      <c r="CQ468" s="78" t="e">
        <f t="shared" ca="1" si="903"/>
        <v>#N/A</v>
      </c>
      <c r="DA468" s="83"/>
      <c r="DB468" s="82"/>
      <c r="DC468" s="83"/>
      <c r="DD468" s="52"/>
      <c r="DF468" s="52"/>
      <c r="DG468" s="84"/>
      <c r="DH468" s="97"/>
      <c r="DI468" s="84"/>
      <c r="DJ468" s="84"/>
      <c r="DK468" s="84"/>
      <c r="DL468" s="84"/>
      <c r="DM468" s="84"/>
      <c r="DN468" s="84"/>
      <c r="DO468" s="84"/>
      <c r="DP468" s="84"/>
      <c r="DQ468" s="84"/>
      <c r="DR468" s="97"/>
      <c r="DS468" s="97"/>
      <c r="DT468" s="97"/>
      <c r="DU468" s="97"/>
      <c r="DV468" s="97"/>
      <c r="DW468" s="97"/>
      <c r="DX468" s="97"/>
      <c r="DY468" s="97"/>
      <c r="DZ468" s="99"/>
      <c r="EA468" s="84"/>
    </row>
    <row r="469" spans="1:131" ht="16.2" thickBot="1" x14ac:dyDescent="0.35">
      <c r="A469" s="289" t="str">
        <f t="shared" ca="1" si="908"/>
        <v/>
      </c>
      <c r="B469" s="318">
        <f t="shared" ref="B469:B532" si="912">B468+1</f>
        <v>461</v>
      </c>
      <c r="C469" s="319" t="s">
        <v>279</v>
      </c>
      <c r="D469" s="318" t="s">
        <v>75</v>
      </c>
      <c r="E469" s="318">
        <v>7</v>
      </c>
      <c r="F469" s="320">
        <v>1</v>
      </c>
      <c r="G469" s="320">
        <v>2</v>
      </c>
      <c r="H469" s="320">
        <v>1</v>
      </c>
      <c r="I469" s="320">
        <v>2</v>
      </c>
      <c r="J469" s="320">
        <v>2</v>
      </c>
      <c r="K469" s="320">
        <v>2</v>
      </c>
      <c r="L469" s="320">
        <v>2</v>
      </c>
      <c r="M469" s="320"/>
      <c r="N469" s="320">
        <f>SUM($F469:G469)</f>
        <v>3</v>
      </c>
      <c r="O469" s="320">
        <f>SUM($F469:H469)</f>
        <v>4</v>
      </c>
      <c r="P469" s="320">
        <f>SUM($F469:I469)</f>
        <v>6</v>
      </c>
      <c r="Q469" s="320">
        <f>SUM($F469:J469)</f>
        <v>8</v>
      </c>
      <c r="R469" s="320">
        <f>SUM($F469:K469)</f>
        <v>10</v>
      </c>
      <c r="S469" s="320">
        <f>SUM($F469:L469)</f>
        <v>12</v>
      </c>
      <c r="T469" s="320"/>
      <c r="U469" s="319"/>
      <c r="V469" s="318" t="str">
        <f t="shared" si="855"/>
        <v>Gb</v>
      </c>
      <c r="W469" s="318" t="str">
        <f t="shared" ca="1" si="856"/>
        <v>G</v>
      </c>
      <c r="X469" s="318" t="str">
        <f t="shared" ca="1" si="878"/>
        <v>A</v>
      </c>
      <c r="Y469" s="318" t="str">
        <f t="shared" ca="1" si="879"/>
        <v>Bb</v>
      </c>
      <c r="Z469" s="318" t="str">
        <f t="shared" ca="1" si="880"/>
        <v>C</v>
      </c>
      <c r="AA469" s="318" t="str">
        <f t="shared" ca="1" si="881"/>
        <v>D</v>
      </c>
      <c r="AB469" s="318" t="str">
        <f t="shared" ca="1" si="882"/>
        <v>E</v>
      </c>
      <c r="AC469" s="318"/>
      <c r="AD469" s="319">
        <f t="shared" si="863"/>
        <v>169</v>
      </c>
      <c r="AE469" s="319">
        <f t="shared" ca="1" si="910"/>
        <v>71</v>
      </c>
      <c r="AF469" s="319">
        <f t="shared" ca="1" si="911"/>
        <v>65</v>
      </c>
      <c r="AG469" s="319">
        <f t="shared" ca="1" si="848"/>
        <v>164</v>
      </c>
      <c r="AH469" s="319">
        <f t="shared" ca="1" si="849"/>
        <v>67</v>
      </c>
      <c r="AI469" s="319">
        <f t="shared" ca="1" si="850"/>
        <v>68</v>
      </c>
      <c r="AJ469" s="319">
        <f t="shared" ca="1" si="851"/>
        <v>69</v>
      </c>
      <c r="AK469" s="319"/>
      <c r="AL469" s="294" t="str">
        <f t="shared" si="909"/>
        <v>Gb dim</v>
      </c>
      <c r="AM469" s="294" t="str">
        <f ca="1">_xlfn.CONCAT(W469," min")</f>
        <v>G min</v>
      </c>
      <c r="AN469" s="294" t="str">
        <f ca="1">_xlfn.CONCAT(X469," min")</f>
        <v>A min</v>
      </c>
      <c r="AO469" s="294" t="str">
        <f ca="1">_xlfn.CONCAT(Y469," aug")</f>
        <v>Bb aug</v>
      </c>
      <c r="AP469" s="294" t="str">
        <f ca="1">_xlfn.CONCAT(Z469," maj")</f>
        <v>C maj</v>
      </c>
      <c r="AQ469" s="294" t="str">
        <f ca="1">_xlfn.CONCAT(AA469," maj")</f>
        <v>D maj</v>
      </c>
      <c r="AR469" s="294" t="str">
        <f ca="1">_xlfn.CONCAT(AB469," dim")</f>
        <v>E dim</v>
      </c>
      <c r="AS469" s="294"/>
      <c r="AT469" s="294" t="str">
        <f t="shared" ca="1" si="904"/>
        <v/>
      </c>
      <c r="AU469" s="294" t="str">
        <f t="shared" ca="1" si="904"/>
        <v/>
      </c>
      <c r="AV469" s="294" t="str">
        <f t="shared" ca="1" si="904"/>
        <v/>
      </c>
      <c r="AW469" s="294" t="str">
        <f t="shared" ca="1" si="904"/>
        <v/>
      </c>
      <c r="AX469" s="294" t="str">
        <f t="shared" ca="1" si="904"/>
        <v/>
      </c>
      <c r="AY469" s="294" t="str">
        <f t="shared" ca="1" si="904"/>
        <v/>
      </c>
      <c r="AZ469" s="294" t="str">
        <f t="shared" ca="1" si="904"/>
        <v/>
      </c>
      <c r="BA469" s="294">
        <f t="shared" ca="1" si="904"/>
        <v>1</v>
      </c>
      <c r="BB469" s="294" t="str">
        <f t="shared" ca="1" si="904"/>
        <v/>
      </c>
      <c r="BC469" s="294" t="str">
        <f t="shared" ca="1" si="904"/>
        <v/>
      </c>
      <c r="BD469" s="294" t="str">
        <f t="shared" ca="1" si="904"/>
        <v/>
      </c>
      <c r="BE469" s="294" t="str">
        <f t="shared" ca="1" si="904"/>
        <v/>
      </c>
      <c r="BF469" s="289">
        <f t="shared" ca="1" si="864"/>
        <v>1</v>
      </c>
      <c r="BG469" s="302">
        <f t="shared" ca="1" si="865"/>
        <v>14.285714285714285</v>
      </c>
      <c r="BH469" s="289" t="str">
        <f t="shared" ca="1" si="866"/>
        <v/>
      </c>
      <c r="BI469" s="289" t="str">
        <f t="shared" ca="1" si="867"/>
        <v/>
      </c>
      <c r="BJ469" s="289" t="str">
        <f t="shared" ca="1" si="868"/>
        <v/>
      </c>
      <c r="BK469" s="289" t="str">
        <f t="shared" ca="1" si="869"/>
        <v/>
      </c>
      <c r="BL469" s="289" t="str">
        <f t="shared" ca="1" si="870"/>
        <v/>
      </c>
      <c r="BM469" s="289" t="str">
        <f t="shared" ca="1" si="871"/>
        <v/>
      </c>
      <c r="BN469" s="289" t="str">
        <f t="shared" ca="1" si="872"/>
        <v/>
      </c>
      <c r="BO469" s="289" t="str">
        <f t="shared" ca="1" si="873"/>
        <v/>
      </c>
      <c r="BP469" s="275"/>
      <c r="BQ469" s="83" t="e">
        <f t="shared" ca="1" si="822"/>
        <v>#N/A</v>
      </c>
      <c r="BR469" s="82" t="e">
        <f t="shared" ca="1" si="823"/>
        <v>#N/A</v>
      </c>
      <c r="BS469" s="83" t="e">
        <f t="shared" ca="1" si="824"/>
        <v>#N/A</v>
      </c>
      <c r="BT469" s="52" t="e">
        <f t="shared" ca="1" si="905"/>
        <v>#N/A</v>
      </c>
      <c r="BV469" s="52" t="e">
        <f t="shared" ca="1" si="906"/>
        <v>#N/A</v>
      </c>
      <c r="BW469" s="84" t="e">
        <f ca="1">VLOOKUP($BK$6,INDIRECT($BT469):$BP$861,2,FALSE)</f>
        <v>#N/A</v>
      </c>
      <c r="BX469" s="79" t="e">
        <f t="shared" ca="1" si="884"/>
        <v>#N/A</v>
      </c>
      <c r="BY469" s="78" t="e">
        <f t="shared" ca="1" si="885"/>
        <v>#N/A</v>
      </c>
      <c r="BZ469" s="78" t="e">
        <f t="shared" ca="1" si="886"/>
        <v>#N/A</v>
      </c>
      <c r="CA469" s="78" t="e">
        <f t="shared" ca="1" si="887"/>
        <v>#N/A</v>
      </c>
      <c r="CB469" s="78" t="e">
        <f t="shared" ca="1" si="888"/>
        <v>#N/A</v>
      </c>
      <c r="CC469" s="78" t="e">
        <f t="shared" ca="1" si="889"/>
        <v>#N/A</v>
      </c>
      <c r="CD469" s="78" t="e">
        <f t="shared" ca="1" si="890"/>
        <v>#N/A</v>
      </c>
      <c r="CE469" s="78" t="e">
        <f t="shared" ca="1" si="891"/>
        <v>#N/A</v>
      </c>
      <c r="CF469" s="78" t="e">
        <f t="shared" ca="1" si="892"/>
        <v>#N/A</v>
      </c>
      <c r="CG469" s="78" t="e">
        <f t="shared" ca="1" si="893"/>
        <v>#N/A</v>
      </c>
      <c r="CH469" s="79" t="e">
        <f t="shared" ca="1" si="894"/>
        <v>#N/A</v>
      </c>
      <c r="CI469" s="79" t="e">
        <f t="shared" ca="1" si="895"/>
        <v>#N/A</v>
      </c>
      <c r="CJ469" s="79" t="e">
        <f t="shared" ca="1" si="896"/>
        <v>#N/A</v>
      </c>
      <c r="CK469" s="79" t="e">
        <f t="shared" ca="1" si="897"/>
        <v>#N/A</v>
      </c>
      <c r="CL469" s="79" t="e">
        <f t="shared" ca="1" si="898"/>
        <v>#N/A</v>
      </c>
      <c r="CM469" s="79" t="e">
        <f t="shared" ca="1" si="899"/>
        <v>#N/A</v>
      </c>
      <c r="CN469" s="79" t="e">
        <f t="shared" ca="1" si="900"/>
        <v>#N/A</v>
      </c>
      <c r="CO469" s="79" t="e">
        <f t="shared" ca="1" si="901"/>
        <v>#N/A</v>
      </c>
      <c r="CP469" s="80" t="e">
        <f t="shared" ca="1" si="902"/>
        <v>#N/A</v>
      </c>
      <c r="CQ469" s="78" t="e">
        <f t="shared" ca="1" si="903"/>
        <v>#N/A</v>
      </c>
      <c r="DA469" s="83"/>
      <c r="DB469" s="82"/>
      <c r="DC469" s="83"/>
      <c r="DD469" s="52"/>
      <c r="DF469" s="52"/>
      <c r="DG469" s="84"/>
      <c r="DH469" s="97"/>
      <c r="DI469" s="84"/>
      <c r="DJ469" s="84"/>
      <c r="DK469" s="84"/>
      <c r="DL469" s="84"/>
      <c r="DM469" s="84"/>
      <c r="DN469" s="84"/>
      <c r="DO469" s="84"/>
      <c r="DP469" s="84"/>
      <c r="DQ469" s="84"/>
      <c r="DR469" s="97"/>
      <c r="DS469" s="97"/>
      <c r="DT469" s="97"/>
      <c r="DU469" s="97"/>
      <c r="DV469" s="97"/>
      <c r="DW469" s="97"/>
      <c r="DX469" s="97"/>
      <c r="DY469" s="97"/>
      <c r="DZ469" s="99"/>
      <c r="EA469" s="84"/>
    </row>
    <row r="470" spans="1:131" ht="16.2" thickBot="1" x14ac:dyDescent="0.35">
      <c r="A470" s="289" t="str">
        <f t="shared" ca="1" si="908"/>
        <v/>
      </c>
      <c r="B470" s="318">
        <f t="shared" si="912"/>
        <v>462</v>
      </c>
      <c r="C470" s="319" t="s">
        <v>280</v>
      </c>
      <c r="D470" s="318" t="s">
        <v>75</v>
      </c>
      <c r="E470" s="318">
        <v>7</v>
      </c>
      <c r="F470" s="320">
        <v>1</v>
      </c>
      <c r="G470" s="320">
        <v>2</v>
      </c>
      <c r="H470" s="320">
        <v>1</v>
      </c>
      <c r="I470" s="320">
        <v>2</v>
      </c>
      <c r="J470" s="320">
        <v>2</v>
      </c>
      <c r="K470" s="320">
        <v>1</v>
      </c>
      <c r="L470" s="320">
        <v>3</v>
      </c>
      <c r="M470" s="320"/>
      <c r="N470" s="320">
        <f>SUM($F470:G470)</f>
        <v>3</v>
      </c>
      <c r="O470" s="320">
        <f>SUM($F470:H470)</f>
        <v>4</v>
      </c>
      <c r="P470" s="320">
        <f>SUM($F470:I470)</f>
        <v>6</v>
      </c>
      <c r="Q470" s="320">
        <f>SUM($F470:J470)</f>
        <v>8</v>
      </c>
      <c r="R470" s="320">
        <f>SUM($F470:K470)</f>
        <v>9</v>
      </c>
      <c r="S470" s="320">
        <f>SUM($F470:L470)</f>
        <v>12</v>
      </c>
      <c r="T470" s="320"/>
      <c r="U470" s="319"/>
      <c r="V470" s="318" t="str">
        <f t="shared" si="855"/>
        <v>Gb</v>
      </c>
      <c r="W470" s="318" t="str">
        <f t="shared" ca="1" si="856"/>
        <v>G</v>
      </c>
      <c r="X470" s="318" t="str">
        <f t="shared" ca="1" si="878"/>
        <v>A</v>
      </c>
      <c r="Y470" s="318" t="str">
        <f t="shared" ca="1" si="879"/>
        <v>Bb</v>
      </c>
      <c r="Z470" s="318" t="str">
        <f t="shared" ca="1" si="880"/>
        <v>C</v>
      </c>
      <c r="AA470" s="318" t="str">
        <f t="shared" ca="1" si="881"/>
        <v>D</v>
      </c>
      <c r="AB470" s="318" t="str">
        <f t="shared" ca="1" si="882"/>
        <v>Eb</v>
      </c>
      <c r="AC470" s="318"/>
      <c r="AD470" s="319">
        <f t="shared" si="863"/>
        <v>169</v>
      </c>
      <c r="AE470" s="319">
        <f t="shared" ca="1" si="910"/>
        <v>71</v>
      </c>
      <c r="AF470" s="319">
        <f t="shared" ca="1" si="911"/>
        <v>65</v>
      </c>
      <c r="AG470" s="319">
        <f t="shared" ca="1" si="848"/>
        <v>164</v>
      </c>
      <c r="AH470" s="319">
        <f t="shared" ca="1" si="849"/>
        <v>67</v>
      </c>
      <c r="AI470" s="319">
        <f t="shared" ca="1" si="850"/>
        <v>68</v>
      </c>
      <c r="AJ470" s="319">
        <f t="shared" ca="1" si="851"/>
        <v>167</v>
      </c>
      <c r="AK470" s="319"/>
      <c r="AL470" s="294" t="str">
        <f t="shared" si="909"/>
        <v>Gb dim</v>
      </c>
      <c r="AM470" s="294" t="str">
        <f ca="1">_xlfn.CONCAT(W470," min")</f>
        <v>G min</v>
      </c>
      <c r="AN470" s="294" t="str">
        <f ca="1">_xlfn.CONCAT(X470," dim")</f>
        <v>A dim</v>
      </c>
      <c r="AO470" s="294" t="str">
        <f ca="1">_xlfn.CONCAT(Y470," aug")</f>
        <v>Bb aug</v>
      </c>
      <c r="AP470" s="294" t="str">
        <f ca="1">_xlfn.CONCAT(Z470," min")</f>
        <v>C min</v>
      </c>
      <c r="AQ470" s="294" t="str">
        <f ca="1">_xlfn.CONCAT(AA470," maj")</f>
        <v>D maj</v>
      </c>
      <c r="AR470" s="294" t="str">
        <f ca="1">_xlfn.CONCAT(AB470," maj")</f>
        <v>Eb maj</v>
      </c>
      <c r="AS470" s="294"/>
      <c r="AT470" s="294" t="str">
        <f t="shared" ca="1" si="904"/>
        <v/>
      </c>
      <c r="AU470" s="294" t="str">
        <f t="shared" ca="1" si="904"/>
        <v/>
      </c>
      <c r="AV470" s="294" t="str">
        <f t="shared" ca="1" si="904"/>
        <v/>
      </c>
      <c r="AW470" s="294">
        <f t="shared" ca="1" si="904"/>
        <v>1</v>
      </c>
      <c r="AX470" s="294" t="str">
        <f t="shared" ca="1" si="904"/>
        <v/>
      </c>
      <c r="AY470" s="294" t="str">
        <f t="shared" ca="1" si="904"/>
        <v/>
      </c>
      <c r="AZ470" s="294" t="str">
        <f t="shared" ca="1" si="904"/>
        <v/>
      </c>
      <c r="BA470" s="294">
        <f t="shared" ca="1" si="904"/>
        <v>1</v>
      </c>
      <c r="BB470" s="294" t="str">
        <f t="shared" ca="1" si="904"/>
        <v/>
      </c>
      <c r="BC470" s="294" t="str">
        <f t="shared" ca="1" si="904"/>
        <v/>
      </c>
      <c r="BD470" s="294" t="str">
        <f t="shared" ca="1" si="904"/>
        <v/>
      </c>
      <c r="BE470" s="294" t="str">
        <f t="shared" ca="1" si="904"/>
        <v/>
      </c>
      <c r="BF470" s="289">
        <f t="shared" ca="1" si="864"/>
        <v>2</v>
      </c>
      <c r="BG470" s="302">
        <f t="shared" ca="1" si="865"/>
        <v>28.571428571428569</v>
      </c>
      <c r="BH470" s="289" t="str">
        <f t="shared" ca="1" si="866"/>
        <v/>
      </c>
      <c r="BI470" s="289" t="str">
        <f t="shared" ca="1" si="867"/>
        <v/>
      </c>
      <c r="BJ470" s="289" t="str">
        <f t="shared" ca="1" si="868"/>
        <v/>
      </c>
      <c r="BK470" s="289" t="str">
        <f t="shared" ca="1" si="869"/>
        <v/>
      </c>
      <c r="BL470" s="289" t="str">
        <f t="shared" ca="1" si="870"/>
        <v/>
      </c>
      <c r="BM470" s="289" t="str">
        <f t="shared" ca="1" si="871"/>
        <v/>
      </c>
      <c r="BN470" s="289" t="str">
        <f t="shared" ca="1" si="872"/>
        <v/>
      </c>
      <c r="BO470" s="289" t="str">
        <f t="shared" ca="1" si="873"/>
        <v/>
      </c>
      <c r="BP470" s="275"/>
      <c r="BQ470" s="83" t="e">
        <f t="shared" ca="1" si="822"/>
        <v>#N/A</v>
      </c>
      <c r="BR470" s="82" t="e">
        <f t="shared" ca="1" si="823"/>
        <v>#N/A</v>
      </c>
      <c r="BS470" s="83" t="e">
        <f t="shared" ca="1" si="824"/>
        <v>#N/A</v>
      </c>
      <c r="BT470" s="52" t="e">
        <f t="shared" ca="1" si="905"/>
        <v>#N/A</v>
      </c>
      <c r="BV470" s="52" t="e">
        <f t="shared" ca="1" si="906"/>
        <v>#N/A</v>
      </c>
      <c r="BW470" s="84" t="e">
        <f ca="1">VLOOKUP($BK$6,INDIRECT($BT470):$BP$861,2,FALSE)</f>
        <v>#N/A</v>
      </c>
      <c r="BX470" s="79" t="e">
        <f t="shared" ca="1" si="884"/>
        <v>#N/A</v>
      </c>
      <c r="BY470" s="78" t="e">
        <f t="shared" ca="1" si="885"/>
        <v>#N/A</v>
      </c>
      <c r="BZ470" s="78" t="e">
        <f t="shared" ca="1" si="886"/>
        <v>#N/A</v>
      </c>
      <c r="CA470" s="78" t="e">
        <f t="shared" ca="1" si="887"/>
        <v>#N/A</v>
      </c>
      <c r="CB470" s="78" t="e">
        <f t="shared" ca="1" si="888"/>
        <v>#N/A</v>
      </c>
      <c r="CC470" s="78" t="e">
        <f t="shared" ca="1" si="889"/>
        <v>#N/A</v>
      </c>
      <c r="CD470" s="78" t="e">
        <f t="shared" ca="1" si="890"/>
        <v>#N/A</v>
      </c>
      <c r="CE470" s="78" t="e">
        <f t="shared" ca="1" si="891"/>
        <v>#N/A</v>
      </c>
      <c r="CF470" s="78" t="e">
        <f t="shared" ca="1" si="892"/>
        <v>#N/A</v>
      </c>
      <c r="CG470" s="78" t="e">
        <f t="shared" ca="1" si="893"/>
        <v>#N/A</v>
      </c>
      <c r="CH470" s="79" t="e">
        <f t="shared" ca="1" si="894"/>
        <v>#N/A</v>
      </c>
      <c r="CI470" s="79" t="e">
        <f t="shared" ca="1" si="895"/>
        <v>#N/A</v>
      </c>
      <c r="CJ470" s="79" t="e">
        <f t="shared" ca="1" si="896"/>
        <v>#N/A</v>
      </c>
      <c r="CK470" s="79" t="e">
        <f t="shared" ca="1" si="897"/>
        <v>#N/A</v>
      </c>
      <c r="CL470" s="79" t="e">
        <f t="shared" ca="1" si="898"/>
        <v>#N/A</v>
      </c>
      <c r="CM470" s="79" t="e">
        <f t="shared" ca="1" si="899"/>
        <v>#N/A</v>
      </c>
      <c r="CN470" s="79" t="e">
        <f t="shared" ca="1" si="900"/>
        <v>#N/A</v>
      </c>
      <c r="CO470" s="79" t="e">
        <f t="shared" ca="1" si="901"/>
        <v>#N/A</v>
      </c>
      <c r="CP470" s="80" t="e">
        <f t="shared" ca="1" si="902"/>
        <v>#N/A</v>
      </c>
      <c r="CQ470" s="78" t="e">
        <f t="shared" ca="1" si="903"/>
        <v>#N/A</v>
      </c>
      <c r="DA470" s="83"/>
      <c r="DB470" s="82"/>
      <c r="DC470" s="83"/>
      <c r="DD470" s="52"/>
      <c r="DF470" s="52"/>
      <c r="DG470" s="84"/>
      <c r="DH470" s="97"/>
      <c r="DI470" s="84"/>
      <c r="DJ470" s="84"/>
      <c r="DK470" s="84"/>
      <c r="DL470" s="84"/>
      <c r="DM470" s="84"/>
      <c r="DN470" s="84"/>
      <c r="DO470" s="84"/>
      <c r="DP470" s="84"/>
      <c r="DQ470" s="84"/>
      <c r="DR470" s="97"/>
      <c r="DS470" s="97"/>
      <c r="DT470" s="97"/>
      <c r="DU470" s="97"/>
      <c r="DV470" s="97"/>
      <c r="DW470" s="97"/>
      <c r="DX470" s="97"/>
      <c r="DY470" s="97"/>
      <c r="DZ470" s="99"/>
      <c r="EA470" s="84"/>
    </row>
    <row r="471" spans="1:131" ht="16.2" thickBot="1" x14ac:dyDescent="0.35">
      <c r="A471" s="289" t="str">
        <f t="shared" ca="1" si="908"/>
        <v/>
      </c>
      <c r="B471" s="318">
        <f t="shared" si="912"/>
        <v>463</v>
      </c>
      <c r="C471" s="319" t="s">
        <v>281</v>
      </c>
      <c r="D471" s="318" t="s">
        <v>75</v>
      </c>
      <c r="E471" s="318">
        <v>7</v>
      </c>
      <c r="F471" s="320">
        <v>2</v>
      </c>
      <c r="G471" s="320">
        <v>1</v>
      </c>
      <c r="H471" s="320">
        <v>2</v>
      </c>
      <c r="I471" s="320">
        <v>2</v>
      </c>
      <c r="J471" s="320">
        <v>1</v>
      </c>
      <c r="K471" s="320">
        <v>3</v>
      </c>
      <c r="L471" s="320">
        <v>1</v>
      </c>
      <c r="M471" s="320"/>
      <c r="N471" s="320">
        <f>SUM($F471:G471)</f>
        <v>3</v>
      </c>
      <c r="O471" s="320">
        <f>SUM($F471:H471)</f>
        <v>5</v>
      </c>
      <c r="P471" s="320">
        <f>SUM($F471:I471)</f>
        <v>7</v>
      </c>
      <c r="Q471" s="320">
        <f>SUM($F471:J471)</f>
        <v>8</v>
      </c>
      <c r="R471" s="320">
        <f>SUM($F471:K471)</f>
        <v>11</v>
      </c>
      <c r="S471" s="320">
        <f>SUM($F471:L471)</f>
        <v>12</v>
      </c>
      <c r="T471" s="320"/>
      <c r="U471" s="319"/>
      <c r="V471" s="318" t="str">
        <f t="shared" si="855"/>
        <v>Gb</v>
      </c>
      <c r="W471" s="318" t="str">
        <f t="shared" ca="1" si="856"/>
        <v>Ab</v>
      </c>
      <c r="X471" s="318" t="str">
        <f t="shared" ca="1" si="878"/>
        <v>A</v>
      </c>
      <c r="Y471" s="318" t="str">
        <f t="shared" ca="1" si="879"/>
        <v>B</v>
      </c>
      <c r="Z471" s="318" t="str">
        <f t="shared" ca="1" si="880"/>
        <v>Db</v>
      </c>
      <c r="AA471" s="318" t="str">
        <f t="shared" ca="1" si="881"/>
        <v>D</v>
      </c>
      <c r="AB471" s="318" t="str">
        <f t="shared" ca="1" si="882"/>
        <v>F</v>
      </c>
      <c r="AC471" s="318"/>
      <c r="AD471" s="319">
        <f t="shared" si="863"/>
        <v>169</v>
      </c>
      <c r="AE471" s="319">
        <f t="shared" ca="1" si="910"/>
        <v>163</v>
      </c>
      <c r="AF471" s="319">
        <f t="shared" ca="1" si="911"/>
        <v>65</v>
      </c>
      <c r="AG471" s="319">
        <f t="shared" ca="1" si="848"/>
        <v>66</v>
      </c>
      <c r="AH471" s="319">
        <f t="shared" ca="1" si="849"/>
        <v>166</v>
      </c>
      <c r="AI471" s="319">
        <f t="shared" ca="1" si="850"/>
        <v>68</v>
      </c>
      <c r="AJ471" s="319">
        <f t="shared" ca="1" si="851"/>
        <v>70</v>
      </c>
      <c r="AK471" s="319"/>
      <c r="AL471" s="294" t="str">
        <f>_xlfn.CONCAT(V471," min")</f>
        <v>Gb min</v>
      </c>
      <c r="AM471" s="294" t="str">
        <f ca="1">_xlfn.CONCAT(W471," dim")</f>
        <v>Ab dim</v>
      </c>
      <c r="AN471" s="294" t="str">
        <f ca="1">_xlfn.CONCAT(X471," aug")</f>
        <v>A aug</v>
      </c>
      <c r="AO471" s="294" t="str">
        <f ca="1">_xlfn.CONCAT(Y471," min")</f>
        <v>B min</v>
      </c>
      <c r="AP471" s="294" t="str">
        <f ca="1">_xlfn.CONCAT(Z471," maj")</f>
        <v>Db maj</v>
      </c>
      <c r="AQ471" s="294" t="str">
        <f ca="1">_xlfn.CONCAT(AA471," maj")</f>
        <v>D maj</v>
      </c>
      <c r="AR471" s="294" t="str">
        <f ca="1">_xlfn.CONCAT(AB471," dim")</f>
        <v>F dim</v>
      </c>
      <c r="AS471" s="294"/>
      <c r="AT471" s="294" t="str">
        <f t="shared" ca="1" si="904"/>
        <v/>
      </c>
      <c r="AU471" s="294" t="str">
        <f t="shared" ca="1" si="904"/>
        <v/>
      </c>
      <c r="AV471" s="294" t="str">
        <f t="shared" ca="1" si="904"/>
        <v/>
      </c>
      <c r="AW471" s="294" t="str">
        <f t="shared" ca="1" si="904"/>
        <v/>
      </c>
      <c r="AX471" s="294" t="str">
        <f t="shared" ca="1" si="904"/>
        <v/>
      </c>
      <c r="AY471" s="294">
        <f t="shared" ca="1" si="904"/>
        <v>1</v>
      </c>
      <c r="AZ471" s="294" t="str">
        <f t="shared" ca="1" si="904"/>
        <v/>
      </c>
      <c r="BA471" s="294" t="str">
        <f t="shared" ca="1" si="904"/>
        <v/>
      </c>
      <c r="BB471" s="294" t="str">
        <f t="shared" ca="1" si="904"/>
        <v/>
      </c>
      <c r="BC471" s="294" t="str">
        <f t="shared" ca="1" si="904"/>
        <v/>
      </c>
      <c r="BD471" s="294" t="str">
        <f t="shared" ca="1" si="904"/>
        <v/>
      </c>
      <c r="BE471" s="294" t="str">
        <f t="shared" ca="1" si="904"/>
        <v/>
      </c>
      <c r="BF471" s="289">
        <f t="shared" ca="1" si="864"/>
        <v>1</v>
      </c>
      <c r="BG471" s="302">
        <f t="shared" ca="1" si="865"/>
        <v>14.285714285714285</v>
      </c>
      <c r="BH471" s="289" t="str">
        <f t="shared" ca="1" si="866"/>
        <v/>
      </c>
      <c r="BI471" s="289" t="str">
        <f t="shared" ca="1" si="867"/>
        <v/>
      </c>
      <c r="BJ471" s="289" t="str">
        <f t="shared" ca="1" si="868"/>
        <v/>
      </c>
      <c r="BK471" s="289" t="str">
        <f t="shared" ca="1" si="869"/>
        <v/>
      </c>
      <c r="BL471" s="289" t="str">
        <f t="shared" ca="1" si="870"/>
        <v/>
      </c>
      <c r="BM471" s="289" t="str">
        <f t="shared" ca="1" si="871"/>
        <v/>
      </c>
      <c r="BN471" s="289" t="str">
        <f t="shared" ca="1" si="872"/>
        <v/>
      </c>
      <c r="BO471" s="289" t="str">
        <f t="shared" ca="1" si="873"/>
        <v/>
      </c>
      <c r="BP471" s="275"/>
      <c r="BQ471" s="83" t="e">
        <f t="shared" ca="1" si="822"/>
        <v>#N/A</v>
      </c>
      <c r="BR471" s="82" t="e">
        <f t="shared" ca="1" si="823"/>
        <v>#N/A</v>
      </c>
      <c r="BS471" s="83" t="e">
        <f t="shared" ca="1" si="824"/>
        <v>#N/A</v>
      </c>
      <c r="BT471" s="52" t="e">
        <f t="shared" ca="1" si="905"/>
        <v>#N/A</v>
      </c>
      <c r="BV471" s="52" t="e">
        <f t="shared" ca="1" si="906"/>
        <v>#N/A</v>
      </c>
      <c r="BW471" s="84" t="e">
        <f ca="1">VLOOKUP($BK$6,INDIRECT($BT471):$BP$861,2,FALSE)</f>
        <v>#N/A</v>
      </c>
      <c r="BX471" s="79" t="e">
        <f t="shared" ca="1" si="884"/>
        <v>#N/A</v>
      </c>
      <c r="BY471" s="78" t="e">
        <f t="shared" ca="1" si="885"/>
        <v>#N/A</v>
      </c>
      <c r="BZ471" s="78" t="e">
        <f t="shared" ca="1" si="886"/>
        <v>#N/A</v>
      </c>
      <c r="CA471" s="78" t="e">
        <f t="shared" ca="1" si="887"/>
        <v>#N/A</v>
      </c>
      <c r="CB471" s="78" t="e">
        <f t="shared" ca="1" si="888"/>
        <v>#N/A</v>
      </c>
      <c r="CC471" s="78" t="e">
        <f t="shared" ca="1" si="889"/>
        <v>#N/A</v>
      </c>
      <c r="CD471" s="78" t="e">
        <f t="shared" ca="1" si="890"/>
        <v>#N/A</v>
      </c>
      <c r="CE471" s="78" t="e">
        <f t="shared" ca="1" si="891"/>
        <v>#N/A</v>
      </c>
      <c r="CF471" s="78" t="e">
        <f t="shared" ca="1" si="892"/>
        <v>#N/A</v>
      </c>
      <c r="CG471" s="78" t="e">
        <f t="shared" ca="1" si="893"/>
        <v>#N/A</v>
      </c>
      <c r="CH471" s="79" t="e">
        <f t="shared" ca="1" si="894"/>
        <v>#N/A</v>
      </c>
      <c r="CI471" s="79" t="e">
        <f t="shared" ca="1" si="895"/>
        <v>#N/A</v>
      </c>
      <c r="CJ471" s="79" t="e">
        <f t="shared" ca="1" si="896"/>
        <v>#N/A</v>
      </c>
      <c r="CK471" s="79" t="e">
        <f t="shared" ca="1" si="897"/>
        <v>#N/A</v>
      </c>
      <c r="CL471" s="79" t="e">
        <f t="shared" ca="1" si="898"/>
        <v>#N/A</v>
      </c>
      <c r="CM471" s="79" t="e">
        <f t="shared" ca="1" si="899"/>
        <v>#N/A</v>
      </c>
      <c r="CN471" s="79" t="e">
        <f t="shared" ca="1" si="900"/>
        <v>#N/A</v>
      </c>
      <c r="CO471" s="79" t="e">
        <f t="shared" ca="1" si="901"/>
        <v>#N/A</v>
      </c>
      <c r="CP471" s="80" t="e">
        <f t="shared" ca="1" si="902"/>
        <v>#N/A</v>
      </c>
      <c r="CQ471" s="78" t="e">
        <f t="shared" ca="1" si="903"/>
        <v>#N/A</v>
      </c>
      <c r="DA471" s="83"/>
      <c r="DB471" s="82"/>
      <c r="DC471" s="83"/>
      <c r="DD471" s="52"/>
      <c r="DF471" s="52"/>
      <c r="DG471" s="84"/>
      <c r="DH471" s="97"/>
      <c r="DI471" s="84"/>
      <c r="DJ471" s="84"/>
      <c r="DK471" s="84"/>
      <c r="DL471" s="84"/>
      <c r="DM471" s="84"/>
      <c r="DN471" s="84"/>
      <c r="DO471" s="84"/>
      <c r="DP471" s="84"/>
      <c r="DQ471" s="84"/>
      <c r="DR471" s="97"/>
      <c r="DS471" s="97"/>
      <c r="DT471" s="97"/>
      <c r="DU471" s="97"/>
      <c r="DV471" s="97"/>
      <c r="DW471" s="97"/>
      <c r="DX471" s="97"/>
      <c r="DY471" s="97"/>
      <c r="DZ471" s="99"/>
      <c r="EA471" s="84"/>
    </row>
    <row r="472" spans="1:131" ht="16.2" thickBot="1" x14ac:dyDescent="0.35">
      <c r="A472" s="289" t="str">
        <f t="shared" ca="1" si="908"/>
        <v/>
      </c>
      <c r="B472" s="318">
        <f t="shared" si="912"/>
        <v>464</v>
      </c>
      <c r="C472" s="319" t="s">
        <v>273</v>
      </c>
      <c r="D472" s="318" t="s">
        <v>75</v>
      </c>
      <c r="E472" s="318">
        <v>7</v>
      </c>
      <c r="F472" s="320">
        <v>1</v>
      </c>
      <c r="G472" s="320">
        <v>3</v>
      </c>
      <c r="H472" s="320">
        <v>1</v>
      </c>
      <c r="I472" s="320">
        <v>2</v>
      </c>
      <c r="J472" s="320">
        <v>1</v>
      </c>
      <c r="K472" s="320">
        <v>3</v>
      </c>
      <c r="L472" s="320">
        <v>1</v>
      </c>
      <c r="M472" s="320"/>
      <c r="N472" s="320">
        <f>SUM($F472:G472)</f>
        <v>4</v>
      </c>
      <c r="O472" s="320">
        <f>SUM($F472:H472)</f>
        <v>5</v>
      </c>
      <c r="P472" s="320">
        <f>SUM($F472:I472)</f>
        <v>7</v>
      </c>
      <c r="Q472" s="320">
        <f>SUM($F472:J472)</f>
        <v>8</v>
      </c>
      <c r="R472" s="320">
        <f>SUM($F472:K472)</f>
        <v>11</v>
      </c>
      <c r="S472" s="320">
        <f>SUM($F472:L472)</f>
        <v>12</v>
      </c>
      <c r="T472" s="320"/>
      <c r="U472" s="319"/>
      <c r="V472" s="318" t="str">
        <f t="shared" si="855"/>
        <v>Gb</v>
      </c>
      <c r="W472" s="318" t="str">
        <f t="shared" ca="1" si="856"/>
        <v>G</v>
      </c>
      <c r="X472" s="318" t="str">
        <f t="shared" ca="1" si="878"/>
        <v>Bb</v>
      </c>
      <c r="Y472" s="318" t="str">
        <f t="shared" ca="1" si="879"/>
        <v>B</v>
      </c>
      <c r="Z472" s="318" t="str">
        <f t="shared" ca="1" si="880"/>
        <v>Db</v>
      </c>
      <c r="AA472" s="318" t="str">
        <f t="shared" ca="1" si="881"/>
        <v>D</v>
      </c>
      <c r="AB472" s="318" t="str">
        <f t="shared" ca="1" si="882"/>
        <v>F</v>
      </c>
      <c r="AC472" s="318"/>
      <c r="AD472" s="319">
        <f t="shared" si="863"/>
        <v>169</v>
      </c>
      <c r="AE472" s="319">
        <f t="shared" ca="1" si="910"/>
        <v>71</v>
      </c>
      <c r="AF472" s="319">
        <f t="shared" ca="1" si="911"/>
        <v>164</v>
      </c>
      <c r="AG472" s="319">
        <f t="shared" ca="1" si="848"/>
        <v>66</v>
      </c>
      <c r="AH472" s="319">
        <f t="shared" ca="1" si="849"/>
        <v>166</v>
      </c>
      <c r="AI472" s="319">
        <f t="shared" ca="1" si="850"/>
        <v>68</v>
      </c>
      <c r="AJ472" s="319">
        <f t="shared" ca="1" si="851"/>
        <v>70</v>
      </c>
      <c r="AK472" s="319"/>
      <c r="AL472" s="294" t="str">
        <f>_xlfn.CONCAT(V472," maj")</f>
        <v>Gb maj</v>
      </c>
      <c r="AM472" s="294" t="str">
        <f ca="1">_xlfn.CONCAT(W472," maj")</f>
        <v>G maj</v>
      </c>
      <c r="AN472" s="294" t="str">
        <f ca="1">_xlfn.CONCAT(X472," min")</f>
        <v>Bb min</v>
      </c>
      <c r="AO472" s="294" t="str">
        <f ca="1">_xlfn.CONCAT(Y472," min")</f>
        <v>B min</v>
      </c>
      <c r="AP472" s="294" t="str">
        <f ca="1">_xlfn.CONCAT(Z472," alt b")</f>
        <v>Db alt b</v>
      </c>
      <c r="AQ472" s="294" t="str">
        <f ca="1">_xlfn.CONCAT(AA472," aug")</f>
        <v>D aug</v>
      </c>
      <c r="AR472" s="301" t="str">
        <f ca="1">_xlfn.CONCAT("*",W472,"7")</f>
        <v>*G7</v>
      </c>
      <c r="AS472" s="294"/>
      <c r="AT472" s="294" t="str">
        <f t="shared" ca="1" si="904"/>
        <v/>
      </c>
      <c r="AU472" s="294" t="str">
        <f t="shared" ca="1" si="904"/>
        <v/>
      </c>
      <c r="AV472" s="294" t="str">
        <f t="shared" ca="1" si="904"/>
        <v/>
      </c>
      <c r="AW472" s="294" t="str">
        <f t="shared" ca="1" si="904"/>
        <v/>
      </c>
      <c r="AX472" s="294" t="str">
        <f t="shared" ca="1" si="904"/>
        <v/>
      </c>
      <c r="AY472" s="294">
        <f t="shared" ca="1" si="904"/>
        <v>1</v>
      </c>
      <c r="AZ472" s="294" t="str">
        <f t="shared" ca="1" si="904"/>
        <v/>
      </c>
      <c r="BA472" s="294">
        <f t="shared" ca="1" si="904"/>
        <v>1</v>
      </c>
      <c r="BB472" s="294" t="str">
        <f t="shared" ca="1" si="904"/>
        <v/>
      </c>
      <c r="BC472" s="294" t="str">
        <f t="shared" ca="1" si="904"/>
        <v/>
      </c>
      <c r="BD472" s="294" t="str">
        <f t="shared" ca="1" si="904"/>
        <v/>
      </c>
      <c r="BE472" s="294" t="str">
        <f t="shared" ca="1" si="904"/>
        <v/>
      </c>
      <c r="BF472" s="289">
        <f t="shared" ca="1" si="864"/>
        <v>2</v>
      </c>
      <c r="BG472" s="302">
        <f t="shared" ca="1" si="865"/>
        <v>28.571428571428569</v>
      </c>
      <c r="BH472" s="289" t="str">
        <f t="shared" ca="1" si="866"/>
        <v/>
      </c>
      <c r="BI472" s="289" t="str">
        <f t="shared" ca="1" si="867"/>
        <v/>
      </c>
      <c r="BJ472" s="289" t="str">
        <f t="shared" ca="1" si="868"/>
        <v/>
      </c>
      <c r="BK472" s="289" t="str">
        <f t="shared" ca="1" si="869"/>
        <v/>
      </c>
      <c r="BL472" s="289" t="str">
        <f t="shared" ca="1" si="870"/>
        <v/>
      </c>
      <c r="BM472" s="289" t="str">
        <f t="shared" ca="1" si="871"/>
        <v/>
      </c>
      <c r="BN472" s="289" t="str">
        <f t="shared" ca="1" si="872"/>
        <v/>
      </c>
      <c r="BO472" s="289" t="str">
        <f t="shared" ca="1" si="873"/>
        <v/>
      </c>
      <c r="BP472" s="275"/>
      <c r="BQ472" s="83" t="e">
        <f t="shared" ca="1" si="822"/>
        <v>#N/A</v>
      </c>
      <c r="BR472" s="82" t="e">
        <f t="shared" ca="1" si="823"/>
        <v>#N/A</v>
      </c>
      <c r="BS472" s="83" t="e">
        <f t="shared" ca="1" si="824"/>
        <v>#N/A</v>
      </c>
      <c r="BT472" s="52" t="e">
        <f t="shared" ca="1" si="905"/>
        <v>#N/A</v>
      </c>
      <c r="BV472" s="52" t="e">
        <f t="shared" ca="1" si="906"/>
        <v>#N/A</v>
      </c>
      <c r="BW472" s="84" t="e">
        <f ca="1">VLOOKUP($BK$6,INDIRECT($BT472):$BP$861,2,FALSE)</f>
        <v>#N/A</v>
      </c>
      <c r="BX472" s="79" t="e">
        <f t="shared" ca="1" si="884"/>
        <v>#N/A</v>
      </c>
      <c r="BY472" s="78" t="e">
        <f t="shared" ca="1" si="885"/>
        <v>#N/A</v>
      </c>
      <c r="BZ472" s="78" t="e">
        <f t="shared" ca="1" si="886"/>
        <v>#N/A</v>
      </c>
      <c r="CA472" s="78" t="e">
        <f t="shared" ca="1" si="887"/>
        <v>#N/A</v>
      </c>
      <c r="CB472" s="78" t="e">
        <f t="shared" ca="1" si="888"/>
        <v>#N/A</v>
      </c>
      <c r="CC472" s="78" t="e">
        <f t="shared" ca="1" si="889"/>
        <v>#N/A</v>
      </c>
      <c r="CD472" s="78" t="e">
        <f t="shared" ca="1" si="890"/>
        <v>#N/A</v>
      </c>
      <c r="CE472" s="78" t="e">
        <f t="shared" ca="1" si="891"/>
        <v>#N/A</v>
      </c>
      <c r="CF472" s="78" t="e">
        <f t="shared" ca="1" si="892"/>
        <v>#N/A</v>
      </c>
      <c r="CG472" s="78" t="e">
        <f t="shared" ca="1" si="893"/>
        <v>#N/A</v>
      </c>
      <c r="CH472" s="79" t="e">
        <f t="shared" ca="1" si="894"/>
        <v>#N/A</v>
      </c>
      <c r="CI472" s="79" t="e">
        <f t="shared" ca="1" si="895"/>
        <v>#N/A</v>
      </c>
      <c r="CJ472" s="79" t="e">
        <f t="shared" ca="1" si="896"/>
        <v>#N/A</v>
      </c>
      <c r="CK472" s="79" t="e">
        <f t="shared" ca="1" si="897"/>
        <v>#N/A</v>
      </c>
      <c r="CL472" s="79" t="e">
        <f t="shared" ca="1" si="898"/>
        <v>#N/A</v>
      </c>
      <c r="CM472" s="79" t="e">
        <f t="shared" ca="1" si="899"/>
        <v>#N/A</v>
      </c>
      <c r="CN472" s="79" t="e">
        <f t="shared" ca="1" si="900"/>
        <v>#N/A</v>
      </c>
      <c r="CO472" s="79" t="e">
        <f t="shared" ca="1" si="901"/>
        <v>#N/A</v>
      </c>
      <c r="CP472" s="80" t="e">
        <f t="shared" ca="1" si="902"/>
        <v>#N/A</v>
      </c>
      <c r="CQ472" s="78" t="e">
        <f t="shared" ca="1" si="903"/>
        <v>#N/A</v>
      </c>
      <c r="DA472" s="83"/>
      <c r="DB472" s="82"/>
      <c r="DC472" s="83"/>
      <c r="DD472" s="52"/>
      <c r="DF472" s="52"/>
      <c r="DG472" s="84"/>
      <c r="DH472" s="97"/>
      <c r="DI472" s="84"/>
      <c r="DJ472" s="84"/>
      <c r="DK472" s="84"/>
      <c r="DL472" s="84"/>
      <c r="DM472" s="84"/>
      <c r="DN472" s="84"/>
      <c r="DO472" s="84"/>
      <c r="DP472" s="84"/>
      <c r="DQ472" s="84"/>
      <c r="DR472" s="97"/>
      <c r="DS472" s="97"/>
      <c r="DT472" s="97"/>
      <c r="DU472" s="97"/>
      <c r="DV472" s="97"/>
      <c r="DW472" s="97"/>
      <c r="DX472" s="97"/>
      <c r="DY472" s="97"/>
      <c r="DZ472" s="99"/>
      <c r="EA472" s="84"/>
    </row>
    <row r="473" spans="1:131" ht="16.2" thickBot="1" x14ac:dyDescent="0.35">
      <c r="A473" s="289" t="str">
        <f t="shared" ca="1" si="908"/>
        <v/>
      </c>
      <c r="B473" s="318">
        <f t="shared" si="912"/>
        <v>465</v>
      </c>
      <c r="C473" s="319" t="s">
        <v>32</v>
      </c>
      <c r="D473" s="318" t="s">
        <v>75</v>
      </c>
      <c r="E473" s="318">
        <v>7</v>
      </c>
      <c r="F473" s="320">
        <v>2</v>
      </c>
      <c r="G473" s="320">
        <v>1</v>
      </c>
      <c r="H473" s="320">
        <v>2</v>
      </c>
      <c r="I473" s="320">
        <v>2</v>
      </c>
      <c r="J473" s="320">
        <v>2</v>
      </c>
      <c r="K473" s="320">
        <v>2</v>
      </c>
      <c r="L473" s="320">
        <v>1</v>
      </c>
      <c r="M473" s="320"/>
      <c r="N473" s="320">
        <f>SUM($F473:G473)</f>
        <v>3</v>
      </c>
      <c r="O473" s="320">
        <f>SUM($F473:H473)</f>
        <v>5</v>
      </c>
      <c r="P473" s="320">
        <f>SUM($F473:I473)</f>
        <v>7</v>
      </c>
      <c r="Q473" s="320">
        <f>SUM($F473:J473)</f>
        <v>9</v>
      </c>
      <c r="R473" s="320">
        <f>SUM($F473:K473)</f>
        <v>11</v>
      </c>
      <c r="S473" s="320">
        <f>SUM($F473:L473)</f>
        <v>12</v>
      </c>
      <c r="T473" s="320"/>
      <c r="U473" s="319"/>
      <c r="V473" s="318" t="str">
        <f t="shared" si="855"/>
        <v>Gb</v>
      </c>
      <c r="W473" s="318" t="str">
        <f t="shared" ca="1" si="856"/>
        <v>Ab</v>
      </c>
      <c r="X473" s="318" t="str">
        <f t="shared" ca="1" si="878"/>
        <v>A</v>
      </c>
      <c r="Y473" s="318" t="str">
        <f t="shared" ca="1" si="879"/>
        <v>B</v>
      </c>
      <c r="Z473" s="318" t="str">
        <f t="shared" ca="1" si="880"/>
        <v>Db</v>
      </c>
      <c r="AA473" s="318" t="str">
        <f t="shared" ca="1" si="881"/>
        <v>Eb</v>
      </c>
      <c r="AB473" s="318" t="str">
        <f t="shared" ca="1" si="882"/>
        <v>F</v>
      </c>
      <c r="AC473" s="318"/>
      <c r="AD473" s="319">
        <f t="shared" si="863"/>
        <v>169</v>
      </c>
      <c r="AE473" s="319">
        <f t="shared" ca="1" si="910"/>
        <v>163</v>
      </c>
      <c r="AF473" s="319">
        <f t="shared" ca="1" si="911"/>
        <v>65</v>
      </c>
      <c r="AG473" s="319">
        <f t="shared" ca="1" si="848"/>
        <v>66</v>
      </c>
      <c r="AH473" s="319">
        <f t="shared" ca="1" si="849"/>
        <v>166</v>
      </c>
      <c r="AI473" s="319">
        <f t="shared" ca="1" si="850"/>
        <v>167</v>
      </c>
      <c r="AJ473" s="319">
        <f t="shared" ca="1" si="851"/>
        <v>70</v>
      </c>
      <c r="AK473" s="319"/>
      <c r="AL473" s="294" t="str">
        <f>_xlfn.CONCAT(V473," min")</f>
        <v>Gb min</v>
      </c>
      <c r="AM473" s="294" t="str">
        <f ca="1">_xlfn.CONCAT(W473," min")</f>
        <v>Ab min</v>
      </c>
      <c r="AN473" s="294" t="str">
        <f ca="1">_xlfn.CONCAT(X473," aug")</f>
        <v>A aug</v>
      </c>
      <c r="AO473" s="294" t="str">
        <f ca="1">_xlfn.CONCAT(Y473," maj")</f>
        <v>B maj</v>
      </c>
      <c r="AP473" s="294" t="str">
        <f ca="1">_xlfn.CONCAT(Z473," maj")</f>
        <v>Db maj</v>
      </c>
      <c r="AQ473" s="294" t="str">
        <f ca="1">_xlfn.CONCAT(AA473," dim")</f>
        <v>Eb dim</v>
      </c>
      <c r="AR473" s="294" t="str">
        <f ca="1">_xlfn.CONCAT(AB473," dim")</f>
        <v>F dim</v>
      </c>
      <c r="AS473" s="294"/>
      <c r="AT473" s="294" t="str">
        <f t="shared" ca="1" si="904"/>
        <v/>
      </c>
      <c r="AU473" s="294" t="str">
        <f t="shared" ca="1" si="904"/>
        <v/>
      </c>
      <c r="AV473" s="294" t="str">
        <f t="shared" ca="1" si="904"/>
        <v/>
      </c>
      <c r="AW473" s="294">
        <f t="shared" ca="1" si="904"/>
        <v>1</v>
      </c>
      <c r="AX473" s="294" t="str">
        <f t="shared" ca="1" si="904"/>
        <v/>
      </c>
      <c r="AY473" s="294">
        <f t="shared" ca="1" si="904"/>
        <v>1</v>
      </c>
      <c r="AZ473" s="294" t="str">
        <f t="shared" ca="1" si="904"/>
        <v/>
      </c>
      <c r="BA473" s="294" t="str">
        <f t="shared" ca="1" si="904"/>
        <v/>
      </c>
      <c r="BB473" s="294" t="str">
        <f t="shared" ca="1" si="904"/>
        <v/>
      </c>
      <c r="BC473" s="294" t="str">
        <f t="shared" ca="1" si="904"/>
        <v/>
      </c>
      <c r="BD473" s="294" t="str">
        <f t="shared" ca="1" si="904"/>
        <v/>
      </c>
      <c r="BE473" s="294" t="str">
        <f t="shared" ca="1" si="904"/>
        <v/>
      </c>
      <c r="BF473" s="289">
        <f t="shared" ca="1" si="864"/>
        <v>2</v>
      </c>
      <c r="BG473" s="302">
        <f t="shared" ca="1" si="865"/>
        <v>28.571428571428569</v>
      </c>
      <c r="BH473" s="289" t="str">
        <f t="shared" ca="1" si="866"/>
        <v/>
      </c>
      <c r="BI473" s="289" t="str">
        <f t="shared" ca="1" si="867"/>
        <v/>
      </c>
      <c r="BJ473" s="289" t="str">
        <f t="shared" ca="1" si="868"/>
        <v/>
      </c>
      <c r="BK473" s="289" t="str">
        <f t="shared" ca="1" si="869"/>
        <v/>
      </c>
      <c r="BL473" s="289" t="str">
        <f t="shared" ca="1" si="870"/>
        <v/>
      </c>
      <c r="BM473" s="289" t="str">
        <f t="shared" ca="1" si="871"/>
        <v/>
      </c>
      <c r="BN473" s="289" t="str">
        <f t="shared" ca="1" si="872"/>
        <v/>
      </c>
      <c r="BO473" s="289" t="str">
        <f t="shared" ca="1" si="873"/>
        <v/>
      </c>
      <c r="BP473" s="275"/>
      <c r="BQ473" s="83" t="e">
        <f t="shared" ca="1" si="822"/>
        <v>#N/A</v>
      </c>
      <c r="BR473" s="82" t="e">
        <f t="shared" ca="1" si="823"/>
        <v>#N/A</v>
      </c>
      <c r="BS473" s="83" t="e">
        <f t="shared" ca="1" si="824"/>
        <v>#N/A</v>
      </c>
      <c r="BT473" s="52" t="e">
        <f t="shared" ca="1" si="905"/>
        <v>#N/A</v>
      </c>
      <c r="BV473" s="52" t="e">
        <f t="shared" ca="1" si="906"/>
        <v>#N/A</v>
      </c>
      <c r="BW473" s="84" t="e">
        <f ca="1">VLOOKUP($BK$6,INDIRECT($BT473):$BP$861,2,FALSE)</f>
        <v>#N/A</v>
      </c>
      <c r="BX473" s="79" t="e">
        <f t="shared" ca="1" si="884"/>
        <v>#N/A</v>
      </c>
      <c r="BY473" s="78" t="e">
        <f t="shared" ca="1" si="885"/>
        <v>#N/A</v>
      </c>
      <c r="BZ473" s="78" t="e">
        <f t="shared" ca="1" si="886"/>
        <v>#N/A</v>
      </c>
      <c r="CA473" s="78" t="e">
        <f t="shared" ca="1" si="887"/>
        <v>#N/A</v>
      </c>
      <c r="CB473" s="78" t="e">
        <f t="shared" ca="1" si="888"/>
        <v>#N/A</v>
      </c>
      <c r="CC473" s="78" t="e">
        <f t="shared" ca="1" si="889"/>
        <v>#N/A</v>
      </c>
      <c r="CD473" s="78" t="e">
        <f t="shared" ca="1" si="890"/>
        <v>#N/A</v>
      </c>
      <c r="CE473" s="78" t="e">
        <f t="shared" ca="1" si="891"/>
        <v>#N/A</v>
      </c>
      <c r="CF473" s="78" t="e">
        <f t="shared" ca="1" si="892"/>
        <v>#N/A</v>
      </c>
      <c r="CG473" s="78" t="e">
        <f t="shared" ca="1" si="893"/>
        <v>#N/A</v>
      </c>
      <c r="CH473" s="79" t="e">
        <f t="shared" ca="1" si="894"/>
        <v>#N/A</v>
      </c>
      <c r="CI473" s="79" t="e">
        <f t="shared" ca="1" si="895"/>
        <v>#N/A</v>
      </c>
      <c r="CJ473" s="79" t="e">
        <f t="shared" ca="1" si="896"/>
        <v>#N/A</v>
      </c>
      <c r="CK473" s="79" t="e">
        <f t="shared" ca="1" si="897"/>
        <v>#N/A</v>
      </c>
      <c r="CL473" s="79" t="e">
        <f t="shared" ca="1" si="898"/>
        <v>#N/A</v>
      </c>
      <c r="CM473" s="79" t="e">
        <f t="shared" ca="1" si="899"/>
        <v>#N/A</v>
      </c>
      <c r="CN473" s="79" t="e">
        <f t="shared" ca="1" si="900"/>
        <v>#N/A</v>
      </c>
      <c r="CO473" s="79" t="e">
        <f t="shared" ca="1" si="901"/>
        <v>#N/A</v>
      </c>
      <c r="CP473" s="80" t="e">
        <f t="shared" ca="1" si="902"/>
        <v>#N/A</v>
      </c>
      <c r="CQ473" s="78" t="e">
        <f t="shared" ca="1" si="903"/>
        <v>#N/A</v>
      </c>
      <c r="DA473" s="83"/>
      <c r="DB473" s="82"/>
      <c r="DC473" s="83"/>
      <c r="DD473" s="52"/>
      <c r="DF473" s="52"/>
      <c r="DG473" s="84"/>
      <c r="DH473" s="97"/>
      <c r="DI473" s="84"/>
      <c r="DJ473" s="84"/>
      <c r="DK473" s="84"/>
      <c r="DL473" s="84"/>
      <c r="DM473" s="84"/>
      <c r="DN473" s="84"/>
      <c r="DO473" s="84"/>
      <c r="DP473" s="84"/>
      <c r="DQ473" s="84"/>
      <c r="DR473" s="97"/>
      <c r="DS473" s="97"/>
      <c r="DT473" s="97"/>
      <c r="DU473" s="97"/>
      <c r="DV473" s="97"/>
      <c r="DW473" s="97"/>
      <c r="DX473" s="97"/>
      <c r="DY473" s="97"/>
      <c r="DZ473" s="99"/>
      <c r="EA473" s="84"/>
    </row>
    <row r="474" spans="1:131" ht="16.2" thickBot="1" x14ac:dyDescent="0.35">
      <c r="A474" s="289" t="str">
        <f t="shared" ca="1" si="908"/>
        <v/>
      </c>
      <c r="B474" s="318">
        <f t="shared" si="912"/>
        <v>466</v>
      </c>
      <c r="C474" s="319" t="s">
        <v>33</v>
      </c>
      <c r="D474" s="318" t="s">
        <v>75</v>
      </c>
      <c r="E474" s="318">
        <v>7</v>
      </c>
      <c r="F474" s="320">
        <v>2</v>
      </c>
      <c r="G474" s="320">
        <v>2</v>
      </c>
      <c r="H474" s="320">
        <v>1</v>
      </c>
      <c r="I474" s="320">
        <v>1</v>
      </c>
      <c r="J474" s="320">
        <v>2</v>
      </c>
      <c r="K474" s="320">
        <v>2</v>
      </c>
      <c r="L474" s="320">
        <v>2</v>
      </c>
      <c r="M474" s="320"/>
      <c r="N474" s="320">
        <f>SUM($F474:G474)</f>
        <v>4</v>
      </c>
      <c r="O474" s="320">
        <f>SUM($F474:H474)</f>
        <v>5</v>
      </c>
      <c r="P474" s="320">
        <f>SUM($F474:I474)</f>
        <v>6</v>
      </c>
      <c r="Q474" s="320">
        <f>SUM($F474:J474)</f>
        <v>8</v>
      </c>
      <c r="R474" s="320">
        <f>SUM($F474:K474)</f>
        <v>10</v>
      </c>
      <c r="S474" s="320">
        <f>SUM($F474:L474)</f>
        <v>12</v>
      </c>
      <c r="T474" s="320"/>
      <c r="U474" s="319"/>
      <c r="V474" s="318" t="str">
        <f t="shared" si="855"/>
        <v>Gb</v>
      </c>
      <c r="W474" s="318" t="str">
        <f t="shared" ca="1" si="856"/>
        <v>Ab</v>
      </c>
      <c r="X474" s="318" t="str">
        <f t="shared" ca="1" si="878"/>
        <v>Bb</v>
      </c>
      <c r="Y474" s="318" t="str">
        <f t="shared" ca="1" si="879"/>
        <v>B</v>
      </c>
      <c r="Z474" s="318" t="str">
        <f t="shared" ca="1" si="880"/>
        <v>C</v>
      </c>
      <c r="AA474" s="318" t="str">
        <f t="shared" ca="1" si="881"/>
        <v>D</v>
      </c>
      <c r="AB474" s="318" t="str">
        <f t="shared" ca="1" si="882"/>
        <v>E</v>
      </c>
      <c r="AC474" s="318"/>
      <c r="AD474" s="319">
        <f t="shared" si="863"/>
        <v>169</v>
      </c>
      <c r="AE474" s="319">
        <f t="shared" ca="1" si="910"/>
        <v>163</v>
      </c>
      <c r="AF474" s="319">
        <f t="shared" ca="1" si="911"/>
        <v>164</v>
      </c>
      <c r="AG474" s="319">
        <f t="shared" ca="1" si="848"/>
        <v>66</v>
      </c>
      <c r="AH474" s="319">
        <f t="shared" ca="1" si="849"/>
        <v>67</v>
      </c>
      <c r="AI474" s="319">
        <f t="shared" ca="1" si="850"/>
        <v>68</v>
      </c>
      <c r="AJ474" s="319">
        <f t="shared" ca="1" si="851"/>
        <v>69</v>
      </c>
      <c r="AK474" s="319"/>
      <c r="AL474" s="294" t="str">
        <f>_xlfn.CONCAT(V474," alt b")</f>
        <v>Gb alt b</v>
      </c>
      <c r="AM474" s="294" t="str">
        <f ca="1">_xlfn.CONCAT(W474," dim")</f>
        <v>Ab dim</v>
      </c>
      <c r="AN474" s="301" t="str">
        <f ca="1">_xlfn.CONCAT("*",Z474,"7")</f>
        <v>*C7</v>
      </c>
      <c r="AO474" s="294" t="str">
        <f ca="1">_xlfn.CONCAT(Y474," min")</f>
        <v>B min</v>
      </c>
      <c r="AP474" s="294" t="str">
        <f ca="1">_xlfn.CONCAT(Z474," aug")</f>
        <v>C aug</v>
      </c>
      <c r="AQ474" s="294" t="str">
        <f ca="1">_xlfn.CONCAT(AA474," aug")</f>
        <v>D aug</v>
      </c>
      <c r="AR474" s="294" t="str">
        <f ca="1">_xlfn.CONCAT(AB474," maj")</f>
        <v>E maj</v>
      </c>
      <c r="AS474" s="294"/>
      <c r="AT474" s="294" t="str">
        <f t="shared" ca="1" si="904"/>
        <v/>
      </c>
      <c r="AU474" s="294" t="str">
        <f t="shared" ca="1" si="904"/>
        <v/>
      </c>
      <c r="AV474" s="294" t="str">
        <f t="shared" ca="1" si="904"/>
        <v/>
      </c>
      <c r="AW474" s="294" t="str">
        <f t="shared" ca="1" si="904"/>
        <v/>
      </c>
      <c r="AX474" s="294" t="str">
        <f t="shared" ca="1" si="904"/>
        <v/>
      </c>
      <c r="AY474" s="294" t="str">
        <f t="shared" ca="1" si="904"/>
        <v/>
      </c>
      <c r="AZ474" s="294" t="str">
        <f t="shared" ca="1" si="904"/>
        <v/>
      </c>
      <c r="BA474" s="294" t="str">
        <f t="shared" ca="1" si="904"/>
        <v/>
      </c>
      <c r="BB474" s="294" t="str">
        <f t="shared" ca="1" si="904"/>
        <v/>
      </c>
      <c r="BC474" s="294" t="str">
        <f t="shared" ca="1" si="904"/>
        <v/>
      </c>
      <c r="BD474" s="294" t="str">
        <f t="shared" ca="1" si="904"/>
        <v/>
      </c>
      <c r="BE474" s="294" t="str">
        <f t="shared" ca="1" si="904"/>
        <v/>
      </c>
      <c r="BF474" s="289">
        <f t="shared" ca="1" si="864"/>
        <v>0</v>
      </c>
      <c r="BG474" s="302">
        <f t="shared" ca="1" si="865"/>
        <v>0</v>
      </c>
      <c r="BH474" s="289" t="str">
        <f t="shared" ca="1" si="866"/>
        <v/>
      </c>
      <c r="BI474" s="289" t="str">
        <f t="shared" ca="1" si="867"/>
        <v/>
      </c>
      <c r="BJ474" s="289" t="str">
        <f t="shared" ca="1" si="868"/>
        <v/>
      </c>
      <c r="BK474" s="289" t="str">
        <f t="shared" ca="1" si="869"/>
        <v/>
      </c>
      <c r="BL474" s="289" t="str">
        <f t="shared" ca="1" si="870"/>
        <v/>
      </c>
      <c r="BM474" s="289" t="str">
        <f t="shared" ca="1" si="871"/>
        <v/>
      </c>
      <c r="BN474" s="289" t="str">
        <f t="shared" ca="1" si="872"/>
        <v/>
      </c>
      <c r="BO474" s="289" t="str">
        <f t="shared" ca="1" si="873"/>
        <v/>
      </c>
      <c r="BP474" s="275"/>
      <c r="BQ474" s="83" t="e">
        <f t="shared" ca="1" si="822"/>
        <v>#N/A</v>
      </c>
      <c r="BR474" s="82" t="e">
        <f t="shared" ca="1" si="823"/>
        <v>#N/A</v>
      </c>
      <c r="BS474" s="83" t="e">
        <f t="shared" ca="1" si="824"/>
        <v>#N/A</v>
      </c>
      <c r="BT474" s="52" t="e">
        <f t="shared" ca="1" si="905"/>
        <v>#N/A</v>
      </c>
      <c r="BV474" s="52" t="e">
        <f t="shared" ca="1" si="906"/>
        <v>#N/A</v>
      </c>
      <c r="BW474" s="84" t="e">
        <f ca="1">VLOOKUP($BK$6,INDIRECT($BT474):$BP$861,2,FALSE)</f>
        <v>#N/A</v>
      </c>
      <c r="BX474" s="79" t="e">
        <f t="shared" ca="1" si="884"/>
        <v>#N/A</v>
      </c>
      <c r="BY474" s="78" t="e">
        <f t="shared" ca="1" si="885"/>
        <v>#N/A</v>
      </c>
      <c r="BZ474" s="78" t="e">
        <f t="shared" ca="1" si="886"/>
        <v>#N/A</v>
      </c>
      <c r="CA474" s="78" t="e">
        <f t="shared" ca="1" si="887"/>
        <v>#N/A</v>
      </c>
      <c r="CB474" s="78" t="e">
        <f t="shared" ca="1" si="888"/>
        <v>#N/A</v>
      </c>
      <c r="CC474" s="78" t="e">
        <f t="shared" ca="1" si="889"/>
        <v>#N/A</v>
      </c>
      <c r="CD474" s="78" t="e">
        <f t="shared" ca="1" si="890"/>
        <v>#N/A</v>
      </c>
      <c r="CE474" s="78" t="e">
        <f t="shared" ca="1" si="891"/>
        <v>#N/A</v>
      </c>
      <c r="CF474" s="78" t="e">
        <f t="shared" ca="1" si="892"/>
        <v>#N/A</v>
      </c>
      <c r="CG474" s="78" t="e">
        <f t="shared" ca="1" si="893"/>
        <v>#N/A</v>
      </c>
      <c r="CH474" s="79" t="e">
        <f t="shared" ca="1" si="894"/>
        <v>#N/A</v>
      </c>
      <c r="CI474" s="79" t="e">
        <f t="shared" ca="1" si="895"/>
        <v>#N/A</v>
      </c>
      <c r="CJ474" s="79" t="e">
        <f t="shared" ca="1" si="896"/>
        <v>#N/A</v>
      </c>
      <c r="CK474" s="79" t="e">
        <f t="shared" ca="1" si="897"/>
        <v>#N/A</v>
      </c>
      <c r="CL474" s="79" t="e">
        <f t="shared" ca="1" si="898"/>
        <v>#N/A</v>
      </c>
      <c r="CM474" s="79" t="e">
        <f t="shared" ca="1" si="899"/>
        <v>#N/A</v>
      </c>
      <c r="CN474" s="79" t="e">
        <f t="shared" ca="1" si="900"/>
        <v>#N/A</v>
      </c>
      <c r="CO474" s="79" t="e">
        <f t="shared" ca="1" si="901"/>
        <v>#N/A</v>
      </c>
      <c r="CP474" s="80" t="e">
        <f t="shared" ca="1" si="902"/>
        <v>#N/A</v>
      </c>
      <c r="CQ474" s="78" t="e">
        <f t="shared" ca="1" si="903"/>
        <v>#N/A</v>
      </c>
      <c r="DA474" s="83"/>
      <c r="DB474" s="82"/>
      <c r="DC474" s="83"/>
      <c r="DD474" s="52"/>
      <c r="DF474" s="52"/>
      <c r="DG474" s="84"/>
      <c r="DH474" s="97"/>
      <c r="DI474" s="84"/>
      <c r="DJ474" s="84"/>
      <c r="DK474" s="84"/>
      <c r="DL474" s="84"/>
      <c r="DM474" s="84"/>
      <c r="DN474" s="84"/>
      <c r="DO474" s="84"/>
      <c r="DP474" s="84"/>
      <c r="DQ474" s="84"/>
      <c r="DR474" s="97"/>
      <c r="DS474" s="97"/>
      <c r="DT474" s="97"/>
      <c r="DU474" s="97"/>
      <c r="DV474" s="97"/>
      <c r="DW474" s="97"/>
      <c r="DX474" s="97"/>
      <c r="DY474" s="97"/>
      <c r="DZ474" s="99"/>
      <c r="EA474" s="84"/>
    </row>
    <row r="475" spans="1:131" ht="16.2" thickBot="1" x14ac:dyDescent="0.35">
      <c r="A475" s="289" t="str">
        <f t="shared" ca="1" si="908"/>
        <v/>
      </c>
      <c r="B475" s="318">
        <f t="shared" si="912"/>
        <v>467</v>
      </c>
      <c r="C475" s="319" t="s">
        <v>34</v>
      </c>
      <c r="D475" s="318" t="s">
        <v>75</v>
      </c>
      <c r="E475" s="318">
        <v>7</v>
      </c>
      <c r="F475" s="320">
        <v>1</v>
      </c>
      <c r="G475" s="320">
        <v>3</v>
      </c>
      <c r="H475" s="320">
        <v>2</v>
      </c>
      <c r="I475" s="320">
        <v>2</v>
      </c>
      <c r="J475" s="320">
        <v>2</v>
      </c>
      <c r="K475" s="320">
        <v>1</v>
      </c>
      <c r="L475" s="320">
        <v>1</v>
      </c>
      <c r="M475" s="320"/>
      <c r="N475" s="320">
        <f>SUM($F475:G475)</f>
        <v>4</v>
      </c>
      <c r="O475" s="320">
        <f>SUM($F475:H475)</f>
        <v>6</v>
      </c>
      <c r="P475" s="320">
        <f>SUM($F475:I475)</f>
        <v>8</v>
      </c>
      <c r="Q475" s="320">
        <f>SUM($F475:J475)</f>
        <v>10</v>
      </c>
      <c r="R475" s="320">
        <f>SUM($F475:K475)</f>
        <v>11</v>
      </c>
      <c r="S475" s="320">
        <f>SUM($F475:L475)</f>
        <v>12</v>
      </c>
      <c r="T475" s="320"/>
      <c r="U475" s="319"/>
      <c r="V475" s="318" t="str">
        <f t="shared" si="855"/>
        <v>Gb</v>
      </c>
      <c r="W475" s="318" t="str">
        <f t="shared" ca="1" si="856"/>
        <v>G</v>
      </c>
      <c r="X475" s="318" t="str">
        <f t="shared" ca="1" si="878"/>
        <v>Bb</v>
      </c>
      <c r="Y475" s="318" t="str">
        <f t="shared" ca="1" si="879"/>
        <v>C</v>
      </c>
      <c r="Z475" s="318" t="str">
        <f t="shared" ca="1" si="880"/>
        <v>D</v>
      </c>
      <c r="AA475" s="318" t="str">
        <f t="shared" ca="1" si="881"/>
        <v>E</v>
      </c>
      <c r="AB475" s="318" t="str">
        <f t="shared" ca="1" si="882"/>
        <v>F</v>
      </c>
      <c r="AC475" s="318"/>
      <c r="AD475" s="319">
        <f t="shared" si="863"/>
        <v>169</v>
      </c>
      <c r="AE475" s="319">
        <f t="shared" ca="1" si="910"/>
        <v>71</v>
      </c>
      <c r="AF475" s="319">
        <f t="shared" ca="1" si="911"/>
        <v>164</v>
      </c>
      <c r="AG475" s="319">
        <f t="shared" ca="1" si="848"/>
        <v>67</v>
      </c>
      <c r="AH475" s="319">
        <f t="shared" ca="1" si="849"/>
        <v>68</v>
      </c>
      <c r="AI475" s="319">
        <f t="shared" ca="1" si="850"/>
        <v>69</v>
      </c>
      <c r="AJ475" s="319">
        <f t="shared" ca="1" si="851"/>
        <v>70</v>
      </c>
      <c r="AK475" s="319"/>
      <c r="AL475" s="294" t="str">
        <f>_xlfn.CONCAT(V475," aug")</f>
        <v>Gb aug</v>
      </c>
      <c r="AM475" s="301" t="str">
        <f ca="1">_xlfn.CONCAT("*",Y475," maj")</f>
        <v>*C maj</v>
      </c>
      <c r="AN475" s="294" t="str">
        <f ca="1">_xlfn.CONCAT(X475," maj")</f>
        <v>Bb maj</v>
      </c>
      <c r="AO475" s="294" t="str">
        <f ca="1">_xlfn.CONCAT(Y475," alt b")</f>
        <v>C alt b</v>
      </c>
      <c r="AP475" s="294" t="str">
        <f ca="1">_xlfn.CONCAT(Z475," min4")</f>
        <v>D min4</v>
      </c>
      <c r="AQ475" s="301" t="str">
        <f>_xlfn.CONCAT("*",V475,"7")</f>
        <v>*Gb7</v>
      </c>
      <c r="AR475" s="294" t="str">
        <f ca="1">_xlfn.CONCAT(AB475," sus2")</f>
        <v>F sus2</v>
      </c>
      <c r="AS475" s="294"/>
      <c r="AT475" s="294" t="str">
        <f t="shared" ca="1" si="904"/>
        <v/>
      </c>
      <c r="AU475" s="294" t="str">
        <f t="shared" ca="1" si="904"/>
        <v/>
      </c>
      <c r="AV475" s="294" t="str">
        <f t="shared" ca="1" si="904"/>
        <v/>
      </c>
      <c r="AW475" s="294" t="str">
        <f t="shared" ca="1" si="904"/>
        <v/>
      </c>
      <c r="AX475" s="294" t="str">
        <f t="shared" ca="1" si="904"/>
        <v/>
      </c>
      <c r="AY475" s="294">
        <f t="shared" ca="1" si="904"/>
        <v>1</v>
      </c>
      <c r="AZ475" s="294" t="str">
        <f t="shared" ca="1" si="904"/>
        <v/>
      </c>
      <c r="BA475" s="294">
        <f t="shared" ca="1" si="904"/>
        <v>1</v>
      </c>
      <c r="BB475" s="294" t="str">
        <f t="shared" ca="1" si="904"/>
        <v/>
      </c>
      <c r="BC475" s="294" t="str">
        <f t="shared" ca="1" si="904"/>
        <v/>
      </c>
      <c r="BD475" s="294" t="str">
        <f t="shared" ca="1" si="904"/>
        <v/>
      </c>
      <c r="BE475" s="294" t="str">
        <f t="shared" ca="1" si="904"/>
        <v/>
      </c>
      <c r="BF475" s="289">
        <f t="shared" ca="1" si="864"/>
        <v>2</v>
      </c>
      <c r="BG475" s="302">
        <f t="shared" ca="1" si="865"/>
        <v>28.571428571428569</v>
      </c>
      <c r="BH475" s="289" t="str">
        <f t="shared" ca="1" si="866"/>
        <v/>
      </c>
      <c r="BI475" s="289" t="str">
        <f t="shared" ca="1" si="867"/>
        <v/>
      </c>
      <c r="BJ475" s="289" t="str">
        <f t="shared" ca="1" si="868"/>
        <v/>
      </c>
      <c r="BK475" s="289" t="str">
        <f t="shared" ca="1" si="869"/>
        <v/>
      </c>
      <c r="BL475" s="289" t="str">
        <f t="shared" ca="1" si="870"/>
        <v/>
      </c>
      <c r="BM475" s="289" t="str">
        <f t="shared" ca="1" si="871"/>
        <v/>
      </c>
      <c r="BN475" s="289" t="str">
        <f t="shared" ca="1" si="872"/>
        <v/>
      </c>
      <c r="BO475" s="289" t="str">
        <f t="shared" ca="1" si="873"/>
        <v/>
      </c>
      <c r="BP475" s="275"/>
      <c r="BQ475" s="83" t="e">
        <f t="shared" ca="1" si="822"/>
        <v>#N/A</v>
      </c>
      <c r="BR475" s="82" t="e">
        <f t="shared" ca="1" si="823"/>
        <v>#N/A</v>
      </c>
      <c r="BS475" s="83" t="e">
        <f t="shared" ca="1" si="824"/>
        <v>#N/A</v>
      </c>
      <c r="BT475" s="52" t="e">
        <f t="shared" ca="1" si="905"/>
        <v>#N/A</v>
      </c>
      <c r="BV475" s="52" t="e">
        <f t="shared" ca="1" si="906"/>
        <v>#N/A</v>
      </c>
      <c r="BW475" s="84" t="e">
        <f ca="1">VLOOKUP($BK$6,INDIRECT($BT475):$BP$861,2,FALSE)</f>
        <v>#N/A</v>
      </c>
      <c r="BX475" s="79" t="e">
        <f t="shared" ca="1" si="884"/>
        <v>#N/A</v>
      </c>
      <c r="BY475" s="78" t="e">
        <f t="shared" ca="1" si="885"/>
        <v>#N/A</v>
      </c>
      <c r="BZ475" s="78" t="e">
        <f t="shared" ca="1" si="886"/>
        <v>#N/A</v>
      </c>
      <c r="CA475" s="78" t="e">
        <f t="shared" ca="1" si="887"/>
        <v>#N/A</v>
      </c>
      <c r="CB475" s="78" t="e">
        <f t="shared" ca="1" si="888"/>
        <v>#N/A</v>
      </c>
      <c r="CC475" s="78" t="e">
        <f t="shared" ca="1" si="889"/>
        <v>#N/A</v>
      </c>
      <c r="CD475" s="78" t="e">
        <f t="shared" ca="1" si="890"/>
        <v>#N/A</v>
      </c>
      <c r="CE475" s="78" t="e">
        <f t="shared" ca="1" si="891"/>
        <v>#N/A</v>
      </c>
      <c r="CF475" s="78" t="e">
        <f t="shared" ca="1" si="892"/>
        <v>#N/A</v>
      </c>
      <c r="CG475" s="78" t="e">
        <f t="shared" ca="1" si="893"/>
        <v>#N/A</v>
      </c>
      <c r="CH475" s="79" t="e">
        <f t="shared" ca="1" si="894"/>
        <v>#N/A</v>
      </c>
      <c r="CI475" s="79" t="e">
        <f t="shared" ca="1" si="895"/>
        <v>#N/A</v>
      </c>
      <c r="CJ475" s="79" t="e">
        <f t="shared" ca="1" si="896"/>
        <v>#N/A</v>
      </c>
      <c r="CK475" s="79" t="e">
        <f t="shared" ca="1" si="897"/>
        <v>#N/A</v>
      </c>
      <c r="CL475" s="79" t="e">
        <f t="shared" ca="1" si="898"/>
        <v>#N/A</v>
      </c>
      <c r="CM475" s="79" t="e">
        <f t="shared" ca="1" si="899"/>
        <v>#N/A</v>
      </c>
      <c r="CN475" s="79" t="e">
        <f t="shared" ca="1" si="900"/>
        <v>#N/A</v>
      </c>
      <c r="CO475" s="79" t="e">
        <f t="shared" ca="1" si="901"/>
        <v>#N/A</v>
      </c>
      <c r="CP475" s="80" t="e">
        <f t="shared" ca="1" si="902"/>
        <v>#N/A</v>
      </c>
      <c r="CQ475" s="78" t="e">
        <f t="shared" ca="1" si="903"/>
        <v>#N/A</v>
      </c>
      <c r="DA475" s="83"/>
      <c r="DB475" s="82"/>
      <c r="DC475" s="83"/>
      <c r="DD475" s="52"/>
      <c r="DF475" s="52"/>
      <c r="DG475" s="84"/>
      <c r="DH475" s="97"/>
      <c r="DI475" s="84"/>
      <c r="DJ475" s="84"/>
      <c r="DK475" s="84"/>
      <c r="DL475" s="84"/>
      <c r="DM475" s="84"/>
      <c r="DN475" s="84"/>
      <c r="DO475" s="84"/>
      <c r="DP475" s="84"/>
      <c r="DQ475" s="84"/>
      <c r="DR475" s="97"/>
      <c r="DS475" s="97"/>
      <c r="DT475" s="97"/>
      <c r="DU475" s="97"/>
      <c r="DV475" s="97"/>
      <c r="DW475" s="97"/>
      <c r="DX475" s="97"/>
      <c r="DY475" s="97"/>
      <c r="DZ475" s="99"/>
      <c r="EA475" s="84"/>
    </row>
    <row r="476" spans="1:131" ht="16.2" thickBot="1" x14ac:dyDescent="0.35">
      <c r="A476" s="289" t="str">
        <f t="shared" ca="1" si="908"/>
        <v/>
      </c>
      <c r="B476" s="318">
        <f t="shared" si="912"/>
        <v>468</v>
      </c>
      <c r="C476" s="319" t="s">
        <v>35</v>
      </c>
      <c r="D476" s="318" t="s">
        <v>75</v>
      </c>
      <c r="E476" s="318">
        <v>7</v>
      </c>
      <c r="F476" s="320">
        <v>3</v>
      </c>
      <c r="G476" s="320">
        <v>1</v>
      </c>
      <c r="H476" s="320">
        <v>2</v>
      </c>
      <c r="I476" s="320">
        <v>1</v>
      </c>
      <c r="J476" s="320">
        <v>2</v>
      </c>
      <c r="K476" s="320">
        <v>1</v>
      </c>
      <c r="L476" s="320">
        <v>2</v>
      </c>
      <c r="M476" s="320"/>
      <c r="N476" s="320">
        <f>SUM($F476:G476)</f>
        <v>4</v>
      </c>
      <c r="O476" s="320">
        <f>SUM($F476:H476)</f>
        <v>6</v>
      </c>
      <c r="P476" s="320">
        <f>SUM($F476:I476)</f>
        <v>7</v>
      </c>
      <c r="Q476" s="320">
        <f>SUM($F476:J476)</f>
        <v>9</v>
      </c>
      <c r="R476" s="320">
        <f>SUM($F476:K476)</f>
        <v>10</v>
      </c>
      <c r="S476" s="320">
        <f>SUM($F476:L476)</f>
        <v>12</v>
      </c>
      <c r="T476" s="320"/>
      <c r="U476" s="319"/>
      <c r="V476" s="318" t="str">
        <f t="shared" si="855"/>
        <v>Gb</v>
      </c>
      <c r="W476" s="318" t="str">
        <f t="shared" ca="1" si="856"/>
        <v>A</v>
      </c>
      <c r="X476" s="318" t="str">
        <f t="shared" ca="1" si="878"/>
        <v>Bb</v>
      </c>
      <c r="Y476" s="318" t="str">
        <f t="shared" ca="1" si="879"/>
        <v>C</v>
      </c>
      <c r="Z476" s="318" t="str">
        <f t="shared" ca="1" si="880"/>
        <v>Db</v>
      </c>
      <c r="AA476" s="318" t="str">
        <f t="shared" ca="1" si="881"/>
        <v>Eb</v>
      </c>
      <c r="AB476" s="318" t="str">
        <f t="shared" ca="1" si="882"/>
        <v>E</v>
      </c>
      <c r="AC476" s="318"/>
      <c r="AD476" s="319">
        <f t="shared" si="863"/>
        <v>169</v>
      </c>
      <c r="AE476" s="319">
        <f t="shared" ca="1" si="910"/>
        <v>65</v>
      </c>
      <c r="AF476" s="319">
        <f t="shared" ca="1" si="911"/>
        <v>164</v>
      </c>
      <c r="AG476" s="319">
        <f t="shared" ca="1" si="848"/>
        <v>67</v>
      </c>
      <c r="AH476" s="319">
        <f t="shared" ca="1" si="849"/>
        <v>166</v>
      </c>
      <c r="AI476" s="319">
        <f t="shared" ca="1" si="850"/>
        <v>167</v>
      </c>
      <c r="AJ476" s="319">
        <f t="shared" ca="1" si="851"/>
        <v>69</v>
      </c>
      <c r="AK476" s="319"/>
      <c r="AL476" s="294" t="str">
        <f>_xlfn.CONCAT(V476," maj")</f>
        <v>Gb maj</v>
      </c>
      <c r="AM476" s="294" t="str">
        <f ca="1">_xlfn.CONCAT(W476," dim")</f>
        <v>A dim</v>
      </c>
      <c r="AN476" s="294" t="str">
        <f ca="1">_xlfn.CONCAT(X476," dim")</f>
        <v>Bb dim</v>
      </c>
      <c r="AO476" s="294" t="str">
        <f ca="1">_xlfn.CONCAT(Y476," dim")</f>
        <v>C dim</v>
      </c>
      <c r="AP476" s="301" t="str">
        <f ca="1">_xlfn.CONCAT("*",W476," maj")</f>
        <v>*A maj</v>
      </c>
      <c r="AQ476" s="294" t="str">
        <f ca="1">_xlfn.CONCAT(AA476," min")</f>
        <v>Eb min</v>
      </c>
      <c r="AR476" s="301" t="str">
        <f ca="1">_xlfn.CONCAT("*",W476," min")</f>
        <v>*A min</v>
      </c>
      <c r="AS476" s="294"/>
      <c r="AT476" s="294" t="str">
        <f t="shared" ca="1" si="904"/>
        <v/>
      </c>
      <c r="AU476" s="294" t="str">
        <f t="shared" ca="1" si="904"/>
        <v/>
      </c>
      <c r="AV476" s="294" t="str">
        <f t="shared" ca="1" si="904"/>
        <v/>
      </c>
      <c r="AW476" s="294">
        <f t="shared" ca="1" si="904"/>
        <v>1</v>
      </c>
      <c r="AX476" s="294" t="str">
        <f t="shared" ca="1" si="904"/>
        <v/>
      </c>
      <c r="AY476" s="294" t="str">
        <f t="shared" ca="1" si="904"/>
        <v/>
      </c>
      <c r="AZ476" s="294" t="str">
        <f t="shared" ca="1" si="904"/>
        <v/>
      </c>
      <c r="BA476" s="294" t="str">
        <f t="shared" ca="1" si="904"/>
        <v/>
      </c>
      <c r="BB476" s="294" t="str">
        <f t="shared" ca="1" si="904"/>
        <v/>
      </c>
      <c r="BC476" s="294" t="str">
        <f t="shared" ca="1" si="904"/>
        <v/>
      </c>
      <c r="BD476" s="294" t="str">
        <f t="shared" ca="1" si="904"/>
        <v/>
      </c>
      <c r="BE476" s="294" t="str">
        <f t="shared" ca="1" si="904"/>
        <v/>
      </c>
      <c r="BF476" s="289">
        <f t="shared" ca="1" si="864"/>
        <v>1</v>
      </c>
      <c r="BG476" s="302">
        <f t="shared" ca="1" si="865"/>
        <v>14.285714285714285</v>
      </c>
      <c r="BH476" s="289" t="str">
        <f t="shared" ca="1" si="866"/>
        <v/>
      </c>
      <c r="BI476" s="289" t="str">
        <f t="shared" ca="1" si="867"/>
        <v/>
      </c>
      <c r="BJ476" s="289" t="str">
        <f t="shared" ca="1" si="868"/>
        <v/>
      </c>
      <c r="BK476" s="289" t="str">
        <f t="shared" ca="1" si="869"/>
        <v/>
      </c>
      <c r="BL476" s="289" t="str">
        <f t="shared" ca="1" si="870"/>
        <v/>
      </c>
      <c r="BM476" s="289" t="str">
        <f t="shared" ca="1" si="871"/>
        <v/>
      </c>
      <c r="BN476" s="289" t="str">
        <f t="shared" ca="1" si="872"/>
        <v/>
      </c>
      <c r="BO476" s="289" t="str">
        <f t="shared" ca="1" si="873"/>
        <v/>
      </c>
      <c r="BP476" s="275"/>
      <c r="BQ476" s="83" t="e">
        <f t="shared" ca="1" si="822"/>
        <v>#N/A</v>
      </c>
      <c r="BR476" s="82" t="e">
        <f t="shared" ca="1" si="823"/>
        <v>#N/A</v>
      </c>
      <c r="BS476" s="83" t="e">
        <f t="shared" ca="1" si="824"/>
        <v>#N/A</v>
      </c>
      <c r="BT476" s="52" t="e">
        <f t="shared" ca="1" si="905"/>
        <v>#N/A</v>
      </c>
      <c r="BV476" s="52" t="e">
        <f t="shared" ca="1" si="906"/>
        <v>#N/A</v>
      </c>
      <c r="BW476" s="84" t="e">
        <f ca="1">VLOOKUP($BK$6,INDIRECT($BT476):$BP$861,2,FALSE)</f>
        <v>#N/A</v>
      </c>
      <c r="BX476" s="79" t="e">
        <f t="shared" ca="1" si="884"/>
        <v>#N/A</v>
      </c>
      <c r="BY476" s="78" t="e">
        <f t="shared" ca="1" si="885"/>
        <v>#N/A</v>
      </c>
      <c r="BZ476" s="78" t="e">
        <f t="shared" ca="1" si="886"/>
        <v>#N/A</v>
      </c>
      <c r="CA476" s="78" t="e">
        <f t="shared" ca="1" si="887"/>
        <v>#N/A</v>
      </c>
      <c r="CB476" s="78" t="e">
        <f t="shared" ca="1" si="888"/>
        <v>#N/A</v>
      </c>
      <c r="CC476" s="78" t="e">
        <f t="shared" ca="1" si="889"/>
        <v>#N/A</v>
      </c>
      <c r="CD476" s="78" t="e">
        <f t="shared" ca="1" si="890"/>
        <v>#N/A</v>
      </c>
      <c r="CE476" s="78" t="e">
        <f t="shared" ca="1" si="891"/>
        <v>#N/A</v>
      </c>
      <c r="CF476" s="78" t="e">
        <f t="shared" ca="1" si="892"/>
        <v>#N/A</v>
      </c>
      <c r="CG476" s="78" t="e">
        <f t="shared" ca="1" si="893"/>
        <v>#N/A</v>
      </c>
      <c r="CH476" s="79" t="e">
        <f t="shared" ca="1" si="894"/>
        <v>#N/A</v>
      </c>
      <c r="CI476" s="79" t="e">
        <f t="shared" ca="1" si="895"/>
        <v>#N/A</v>
      </c>
      <c r="CJ476" s="79" t="e">
        <f t="shared" ca="1" si="896"/>
        <v>#N/A</v>
      </c>
      <c r="CK476" s="79" t="e">
        <f t="shared" ca="1" si="897"/>
        <v>#N/A</v>
      </c>
      <c r="CL476" s="79" t="e">
        <f t="shared" ca="1" si="898"/>
        <v>#N/A</v>
      </c>
      <c r="CM476" s="79" t="e">
        <f t="shared" ca="1" si="899"/>
        <v>#N/A</v>
      </c>
      <c r="CN476" s="79" t="e">
        <f t="shared" ca="1" si="900"/>
        <v>#N/A</v>
      </c>
      <c r="CO476" s="79" t="e">
        <f t="shared" ca="1" si="901"/>
        <v>#N/A</v>
      </c>
      <c r="CP476" s="80" t="e">
        <f t="shared" ca="1" si="902"/>
        <v>#N/A</v>
      </c>
      <c r="CQ476" s="78" t="e">
        <f t="shared" ca="1" si="903"/>
        <v>#N/A</v>
      </c>
      <c r="DA476" s="83"/>
      <c r="DB476" s="82"/>
      <c r="DC476" s="83"/>
      <c r="DD476" s="52"/>
      <c r="DF476" s="52"/>
      <c r="DG476" s="84"/>
      <c r="DH476" s="97"/>
      <c r="DI476" s="84"/>
      <c r="DJ476" s="84"/>
      <c r="DK476" s="84"/>
      <c r="DL476" s="84"/>
      <c r="DM476" s="84"/>
      <c r="DN476" s="84"/>
      <c r="DO476" s="84"/>
      <c r="DP476" s="84"/>
      <c r="DQ476" s="84"/>
      <c r="DR476" s="97"/>
      <c r="DS476" s="97"/>
      <c r="DT476" s="97"/>
      <c r="DU476" s="97"/>
      <c r="DV476" s="97"/>
      <c r="DW476" s="97"/>
      <c r="DX476" s="97"/>
      <c r="DY476" s="97"/>
      <c r="DZ476" s="99"/>
      <c r="EA476" s="84"/>
    </row>
    <row r="477" spans="1:131" ht="16.2" thickBot="1" x14ac:dyDescent="0.35">
      <c r="A477" s="289" t="str">
        <f t="shared" ca="1" si="908"/>
        <v/>
      </c>
      <c r="B477" s="318">
        <f t="shared" si="912"/>
        <v>469</v>
      </c>
      <c r="C477" s="319" t="s">
        <v>282</v>
      </c>
      <c r="D477" s="318" t="s">
        <v>75</v>
      </c>
      <c r="E477" s="318">
        <v>7</v>
      </c>
      <c r="F477" s="320">
        <v>2</v>
      </c>
      <c r="G477" s="320">
        <v>1</v>
      </c>
      <c r="H477" s="320">
        <v>3</v>
      </c>
      <c r="I477" s="320">
        <v>1</v>
      </c>
      <c r="J477" s="320">
        <v>1</v>
      </c>
      <c r="K477" s="320">
        <v>3</v>
      </c>
      <c r="L477" s="320">
        <v>1</v>
      </c>
      <c r="M477" s="320"/>
      <c r="N477" s="320">
        <f>SUM($F477:G477)</f>
        <v>3</v>
      </c>
      <c r="O477" s="320">
        <f>SUM($F477:H477)</f>
        <v>6</v>
      </c>
      <c r="P477" s="320">
        <f>SUM($F477:I477)</f>
        <v>7</v>
      </c>
      <c r="Q477" s="320">
        <f>SUM($F477:J477)</f>
        <v>8</v>
      </c>
      <c r="R477" s="320">
        <f>SUM($F477:K477)</f>
        <v>11</v>
      </c>
      <c r="S477" s="320">
        <f>SUM($F477:L477)</f>
        <v>12</v>
      </c>
      <c r="T477" s="320"/>
      <c r="U477" s="319"/>
      <c r="V477" s="318" t="str">
        <f t="shared" si="855"/>
        <v>Gb</v>
      </c>
      <c r="W477" s="318" t="str">
        <f t="shared" ca="1" si="856"/>
        <v>Ab</v>
      </c>
      <c r="X477" s="318" t="str">
        <f t="shared" ca="1" si="878"/>
        <v>A</v>
      </c>
      <c r="Y477" s="318" t="str">
        <f t="shared" ca="1" si="879"/>
        <v>C</v>
      </c>
      <c r="Z477" s="318" t="str">
        <f t="shared" ca="1" si="880"/>
        <v>Db</v>
      </c>
      <c r="AA477" s="318" t="str">
        <f t="shared" ca="1" si="881"/>
        <v>D</v>
      </c>
      <c r="AB477" s="318" t="str">
        <f t="shared" ca="1" si="882"/>
        <v>F</v>
      </c>
      <c r="AC477" s="318"/>
      <c r="AD477" s="319">
        <f t="shared" si="863"/>
        <v>169</v>
      </c>
      <c r="AE477" s="319">
        <f t="shared" ca="1" si="910"/>
        <v>163</v>
      </c>
      <c r="AF477" s="319">
        <f t="shared" ca="1" si="911"/>
        <v>65</v>
      </c>
      <c r="AG477" s="319">
        <f t="shared" ca="1" si="848"/>
        <v>67</v>
      </c>
      <c r="AH477" s="319">
        <f t="shared" ca="1" si="849"/>
        <v>166</v>
      </c>
      <c r="AI477" s="319">
        <f t="shared" ca="1" si="850"/>
        <v>68</v>
      </c>
      <c r="AJ477" s="319">
        <f t="shared" ca="1" si="851"/>
        <v>70</v>
      </c>
      <c r="AK477" s="319"/>
      <c r="AL477" s="294" t="str">
        <f>_xlfn.CONCAT(V477," min")</f>
        <v>Gb min</v>
      </c>
      <c r="AM477" s="294" t="str">
        <f ca="1">_xlfn.CONCAT(W477," alt b")</f>
        <v>Ab alt b</v>
      </c>
      <c r="AN477" s="294" t="str">
        <f ca="1">_xlfn.CONCAT(X477," aug")</f>
        <v>A aug</v>
      </c>
      <c r="AO477" s="301" t="str">
        <f ca="1">_xlfn.CONCAT("*",AA477,"7")</f>
        <v>*D7</v>
      </c>
      <c r="AP477" s="294" t="str">
        <f ca="1">_xlfn.CONCAT(Z477," maj")</f>
        <v>Db maj</v>
      </c>
      <c r="AQ477" s="294" t="str">
        <f ca="1">_xlfn.CONCAT(AA477," maj")</f>
        <v>D maj</v>
      </c>
      <c r="AR477" s="294" t="str">
        <f ca="1">_xlfn.CONCAT(AB477," maj")</f>
        <v>F maj</v>
      </c>
      <c r="AS477" s="294"/>
      <c r="AT477" s="294" t="str">
        <f t="shared" ca="1" si="904"/>
        <v/>
      </c>
      <c r="AU477" s="294" t="str">
        <f t="shared" ca="1" si="904"/>
        <v/>
      </c>
      <c r="AV477" s="294" t="str">
        <f t="shared" ca="1" si="904"/>
        <v/>
      </c>
      <c r="AW477" s="294" t="str">
        <f t="shared" ca="1" si="904"/>
        <v/>
      </c>
      <c r="AX477" s="294" t="str">
        <f t="shared" ca="1" si="904"/>
        <v/>
      </c>
      <c r="AY477" s="294">
        <f t="shared" ca="1" si="904"/>
        <v>1</v>
      </c>
      <c r="AZ477" s="294" t="str">
        <f t="shared" ca="1" si="904"/>
        <v/>
      </c>
      <c r="BA477" s="294" t="str">
        <f t="shared" ca="1" si="904"/>
        <v/>
      </c>
      <c r="BB477" s="294" t="str">
        <f t="shared" ca="1" si="904"/>
        <v/>
      </c>
      <c r="BC477" s="294" t="str">
        <f t="shared" ca="1" si="904"/>
        <v/>
      </c>
      <c r="BD477" s="294" t="str">
        <f t="shared" ca="1" si="904"/>
        <v/>
      </c>
      <c r="BE477" s="294" t="str">
        <f t="shared" ca="1" si="904"/>
        <v/>
      </c>
      <c r="BF477" s="289">
        <f t="shared" ca="1" si="864"/>
        <v>1</v>
      </c>
      <c r="BG477" s="302">
        <f t="shared" ca="1" si="865"/>
        <v>14.285714285714285</v>
      </c>
      <c r="BH477" s="289" t="str">
        <f t="shared" ca="1" si="866"/>
        <v/>
      </c>
      <c r="BI477" s="289" t="str">
        <f t="shared" ca="1" si="867"/>
        <v/>
      </c>
      <c r="BJ477" s="289" t="str">
        <f t="shared" ca="1" si="868"/>
        <v/>
      </c>
      <c r="BK477" s="289" t="str">
        <f t="shared" ca="1" si="869"/>
        <v/>
      </c>
      <c r="BL477" s="289" t="str">
        <f t="shared" ca="1" si="870"/>
        <v/>
      </c>
      <c r="BM477" s="289" t="str">
        <f t="shared" ca="1" si="871"/>
        <v/>
      </c>
      <c r="BN477" s="289" t="str">
        <f t="shared" ca="1" si="872"/>
        <v/>
      </c>
      <c r="BO477" s="289" t="str">
        <f t="shared" ca="1" si="873"/>
        <v/>
      </c>
      <c r="BP477" s="275"/>
      <c r="BQ477" s="83" t="e">
        <f t="shared" ca="1" si="822"/>
        <v>#N/A</v>
      </c>
      <c r="BR477" s="82" t="e">
        <f t="shared" ca="1" si="823"/>
        <v>#N/A</v>
      </c>
      <c r="BS477" s="83" t="e">
        <f t="shared" ca="1" si="824"/>
        <v>#N/A</v>
      </c>
      <c r="BT477" s="52" t="e">
        <f t="shared" ca="1" si="905"/>
        <v>#N/A</v>
      </c>
      <c r="BV477" s="52" t="e">
        <f t="shared" ca="1" si="906"/>
        <v>#N/A</v>
      </c>
      <c r="BW477" s="84" t="e">
        <f ca="1">VLOOKUP($BK$6,INDIRECT($BT477):$BP$861,2,FALSE)</f>
        <v>#N/A</v>
      </c>
      <c r="BX477" s="79" t="e">
        <f t="shared" ca="1" si="884"/>
        <v>#N/A</v>
      </c>
      <c r="BY477" s="78" t="e">
        <f t="shared" ca="1" si="885"/>
        <v>#N/A</v>
      </c>
      <c r="BZ477" s="78" t="e">
        <f t="shared" ca="1" si="886"/>
        <v>#N/A</v>
      </c>
      <c r="CA477" s="78" t="e">
        <f t="shared" ca="1" si="887"/>
        <v>#N/A</v>
      </c>
      <c r="CB477" s="78" t="e">
        <f t="shared" ca="1" si="888"/>
        <v>#N/A</v>
      </c>
      <c r="CC477" s="78" t="e">
        <f t="shared" ca="1" si="889"/>
        <v>#N/A</v>
      </c>
      <c r="CD477" s="78" t="e">
        <f t="shared" ca="1" si="890"/>
        <v>#N/A</v>
      </c>
      <c r="CE477" s="78" t="e">
        <f t="shared" ca="1" si="891"/>
        <v>#N/A</v>
      </c>
      <c r="CF477" s="78" t="e">
        <f t="shared" ca="1" si="892"/>
        <v>#N/A</v>
      </c>
      <c r="CG477" s="78" t="e">
        <f t="shared" ca="1" si="893"/>
        <v>#N/A</v>
      </c>
      <c r="CH477" s="79" t="e">
        <f t="shared" ca="1" si="894"/>
        <v>#N/A</v>
      </c>
      <c r="CI477" s="79" t="e">
        <f t="shared" ca="1" si="895"/>
        <v>#N/A</v>
      </c>
      <c r="CJ477" s="79" t="e">
        <f t="shared" ca="1" si="896"/>
        <v>#N/A</v>
      </c>
      <c r="CK477" s="79" t="e">
        <f t="shared" ca="1" si="897"/>
        <v>#N/A</v>
      </c>
      <c r="CL477" s="79" t="e">
        <f t="shared" ca="1" si="898"/>
        <v>#N/A</v>
      </c>
      <c r="CM477" s="79" t="e">
        <f t="shared" ca="1" si="899"/>
        <v>#N/A</v>
      </c>
      <c r="CN477" s="79" t="e">
        <f t="shared" ca="1" si="900"/>
        <v>#N/A</v>
      </c>
      <c r="CO477" s="79" t="e">
        <f t="shared" ca="1" si="901"/>
        <v>#N/A</v>
      </c>
      <c r="CP477" s="80" t="e">
        <f t="shared" ca="1" si="902"/>
        <v>#N/A</v>
      </c>
      <c r="CQ477" s="78" t="e">
        <f t="shared" ca="1" si="903"/>
        <v>#N/A</v>
      </c>
      <c r="DA477" s="83"/>
      <c r="DB477" s="82"/>
      <c r="DC477" s="83"/>
      <c r="DD477" s="52"/>
      <c r="DF477" s="52"/>
      <c r="DG477" s="84"/>
      <c r="DH477" s="97"/>
      <c r="DI477" s="84"/>
      <c r="DJ477" s="84"/>
      <c r="DK477" s="84"/>
      <c r="DL477" s="84"/>
      <c r="DM477" s="84"/>
      <c r="DN477" s="84"/>
      <c r="DO477" s="84"/>
      <c r="DP477" s="84"/>
      <c r="DQ477" s="84"/>
      <c r="DR477" s="97"/>
      <c r="DS477" s="97"/>
      <c r="DT477" s="97"/>
      <c r="DU477" s="97"/>
      <c r="DV477" s="97"/>
      <c r="DW477" s="97"/>
      <c r="DX477" s="97"/>
      <c r="DY477" s="97"/>
      <c r="DZ477" s="99"/>
      <c r="EA477" s="84"/>
    </row>
    <row r="478" spans="1:131" ht="16.2" thickBot="1" x14ac:dyDescent="0.35">
      <c r="A478" s="289" t="str">
        <f t="shared" ca="1" si="908"/>
        <v/>
      </c>
      <c r="B478" s="318">
        <f t="shared" si="912"/>
        <v>470</v>
      </c>
      <c r="C478" s="319" t="s">
        <v>36</v>
      </c>
      <c r="D478" s="318" t="s">
        <v>75</v>
      </c>
      <c r="E478" s="318">
        <v>7</v>
      </c>
      <c r="F478" s="320">
        <v>1</v>
      </c>
      <c r="G478" s="320">
        <v>2</v>
      </c>
      <c r="H478" s="320">
        <v>2</v>
      </c>
      <c r="I478" s="320">
        <v>2</v>
      </c>
      <c r="J478" s="320">
        <v>1</v>
      </c>
      <c r="K478" s="320">
        <v>3</v>
      </c>
      <c r="L478" s="320">
        <v>1</v>
      </c>
      <c r="M478" s="320"/>
      <c r="N478" s="320">
        <f>SUM($F478:G478)</f>
        <v>3</v>
      </c>
      <c r="O478" s="320">
        <f>SUM($F478:H478)</f>
        <v>5</v>
      </c>
      <c r="P478" s="320">
        <f>SUM($F478:I478)</f>
        <v>7</v>
      </c>
      <c r="Q478" s="320">
        <f>SUM($F478:J478)</f>
        <v>8</v>
      </c>
      <c r="R478" s="320">
        <f>SUM($F478:K478)</f>
        <v>11</v>
      </c>
      <c r="S478" s="320">
        <f>SUM($F478:L478)</f>
        <v>12</v>
      </c>
      <c r="T478" s="320"/>
      <c r="U478" s="319"/>
      <c r="V478" s="318" t="str">
        <f t="shared" si="855"/>
        <v>Gb</v>
      </c>
      <c r="W478" s="318" t="str">
        <f t="shared" ca="1" si="856"/>
        <v>G</v>
      </c>
      <c r="X478" s="318" t="str">
        <f t="shared" ca="1" si="878"/>
        <v>A</v>
      </c>
      <c r="Y478" s="318" t="str">
        <f t="shared" ca="1" si="879"/>
        <v>B</v>
      </c>
      <c r="Z478" s="318" t="str">
        <f t="shared" ca="1" si="880"/>
        <v>Db</v>
      </c>
      <c r="AA478" s="318" t="str">
        <f t="shared" ca="1" si="881"/>
        <v>D</v>
      </c>
      <c r="AB478" s="318" t="str">
        <f t="shared" ca="1" si="882"/>
        <v>F</v>
      </c>
      <c r="AC478" s="318"/>
      <c r="AD478" s="319">
        <f t="shared" si="863"/>
        <v>169</v>
      </c>
      <c r="AE478" s="319">
        <f t="shared" ca="1" si="910"/>
        <v>71</v>
      </c>
      <c r="AF478" s="319">
        <f t="shared" ca="1" si="911"/>
        <v>65</v>
      </c>
      <c r="AG478" s="319">
        <f t="shared" ca="1" si="848"/>
        <v>66</v>
      </c>
      <c r="AH478" s="319">
        <f t="shared" ca="1" si="849"/>
        <v>166</v>
      </c>
      <c r="AI478" s="319">
        <f t="shared" ca="1" si="850"/>
        <v>68</v>
      </c>
      <c r="AJ478" s="319">
        <f t="shared" ca="1" si="851"/>
        <v>70</v>
      </c>
      <c r="AK478" s="319"/>
      <c r="AL478" s="294" t="str">
        <f>_xlfn.CONCAT(V478," min")</f>
        <v>Gb min</v>
      </c>
      <c r="AM478" s="294" t="str">
        <f ca="1">_xlfn.CONCAT(W478," maj")</f>
        <v>G maj</v>
      </c>
      <c r="AN478" s="294" t="str">
        <f ca="1">_xlfn.CONCAT(X478," aug")</f>
        <v>A aug</v>
      </c>
      <c r="AO478" s="294" t="str">
        <f ca="1">_xlfn.CONCAT(Y478," min")</f>
        <v>B min</v>
      </c>
      <c r="AP478" s="294" t="str">
        <f ca="1">_xlfn.CONCAT(Z478," alt b")</f>
        <v>Db alt b</v>
      </c>
      <c r="AQ478" s="294" t="str">
        <f ca="1">_xlfn.CONCAT(AA478," maj")</f>
        <v>D maj</v>
      </c>
      <c r="AR478" s="301" t="str">
        <f ca="1">_xlfn.CONCAT("*",W478,"7")</f>
        <v>*G7</v>
      </c>
      <c r="AS478" s="294"/>
      <c r="AT478" s="294" t="str">
        <f t="shared" ca="1" si="904"/>
        <v/>
      </c>
      <c r="AU478" s="294" t="str">
        <f t="shared" ca="1" si="904"/>
        <v/>
      </c>
      <c r="AV478" s="294" t="str">
        <f t="shared" ca="1" si="904"/>
        <v/>
      </c>
      <c r="AW478" s="294" t="str">
        <f t="shared" ca="1" si="904"/>
        <v/>
      </c>
      <c r="AX478" s="294" t="str">
        <f t="shared" ca="1" si="904"/>
        <v/>
      </c>
      <c r="AY478" s="294">
        <f t="shared" ca="1" si="904"/>
        <v>1</v>
      </c>
      <c r="AZ478" s="294" t="str">
        <f t="shared" ca="1" si="904"/>
        <v/>
      </c>
      <c r="BA478" s="294">
        <f t="shared" ca="1" si="904"/>
        <v>1</v>
      </c>
      <c r="BB478" s="294" t="str">
        <f t="shared" ca="1" si="904"/>
        <v/>
      </c>
      <c r="BC478" s="294" t="str">
        <f t="shared" ca="1" si="904"/>
        <v/>
      </c>
      <c r="BD478" s="294" t="str">
        <f t="shared" ca="1" si="904"/>
        <v/>
      </c>
      <c r="BE478" s="294" t="str">
        <f t="shared" ca="1" si="904"/>
        <v/>
      </c>
      <c r="BF478" s="289">
        <f t="shared" ca="1" si="864"/>
        <v>2</v>
      </c>
      <c r="BG478" s="302">
        <f t="shared" ca="1" si="865"/>
        <v>28.571428571428569</v>
      </c>
      <c r="BH478" s="289" t="str">
        <f t="shared" ca="1" si="866"/>
        <v/>
      </c>
      <c r="BI478" s="289" t="str">
        <f t="shared" ca="1" si="867"/>
        <v/>
      </c>
      <c r="BJ478" s="289" t="str">
        <f t="shared" ca="1" si="868"/>
        <v/>
      </c>
      <c r="BK478" s="289" t="str">
        <f t="shared" ca="1" si="869"/>
        <v/>
      </c>
      <c r="BL478" s="289" t="str">
        <f t="shared" ca="1" si="870"/>
        <v/>
      </c>
      <c r="BM478" s="289" t="str">
        <f t="shared" ca="1" si="871"/>
        <v/>
      </c>
      <c r="BN478" s="289" t="str">
        <f t="shared" ca="1" si="872"/>
        <v/>
      </c>
      <c r="BO478" s="289" t="str">
        <f t="shared" ca="1" si="873"/>
        <v/>
      </c>
      <c r="BP478" s="275"/>
      <c r="BQ478" s="83" t="e">
        <f t="shared" ca="1" si="822"/>
        <v>#N/A</v>
      </c>
      <c r="BR478" s="82" t="e">
        <f t="shared" ca="1" si="823"/>
        <v>#N/A</v>
      </c>
      <c r="BS478" s="83" t="e">
        <f t="shared" ca="1" si="824"/>
        <v>#N/A</v>
      </c>
      <c r="BT478" s="52" t="e">
        <f t="shared" ca="1" si="905"/>
        <v>#N/A</v>
      </c>
      <c r="BV478" s="52" t="e">
        <f t="shared" ca="1" si="906"/>
        <v>#N/A</v>
      </c>
      <c r="BW478" s="84" t="e">
        <f ca="1">VLOOKUP($BK$6,INDIRECT($BT478):$BP$861,2,FALSE)</f>
        <v>#N/A</v>
      </c>
      <c r="BX478" s="79" t="e">
        <f t="shared" ca="1" si="884"/>
        <v>#N/A</v>
      </c>
      <c r="BY478" s="78" t="e">
        <f t="shared" ca="1" si="885"/>
        <v>#N/A</v>
      </c>
      <c r="BZ478" s="78" t="e">
        <f t="shared" ca="1" si="886"/>
        <v>#N/A</v>
      </c>
      <c r="CA478" s="78" t="e">
        <f t="shared" ca="1" si="887"/>
        <v>#N/A</v>
      </c>
      <c r="CB478" s="78" t="e">
        <f t="shared" ca="1" si="888"/>
        <v>#N/A</v>
      </c>
      <c r="CC478" s="78" t="e">
        <f t="shared" ca="1" si="889"/>
        <v>#N/A</v>
      </c>
      <c r="CD478" s="78" t="e">
        <f t="shared" ca="1" si="890"/>
        <v>#N/A</v>
      </c>
      <c r="CE478" s="78" t="e">
        <f t="shared" ca="1" si="891"/>
        <v>#N/A</v>
      </c>
      <c r="CF478" s="78" t="e">
        <f t="shared" ca="1" si="892"/>
        <v>#N/A</v>
      </c>
      <c r="CG478" s="78" t="e">
        <f t="shared" ca="1" si="893"/>
        <v>#N/A</v>
      </c>
      <c r="CH478" s="79" t="e">
        <f t="shared" ca="1" si="894"/>
        <v>#N/A</v>
      </c>
      <c r="CI478" s="79" t="e">
        <f t="shared" ca="1" si="895"/>
        <v>#N/A</v>
      </c>
      <c r="CJ478" s="79" t="e">
        <f t="shared" ca="1" si="896"/>
        <v>#N/A</v>
      </c>
      <c r="CK478" s="79" t="e">
        <f t="shared" ca="1" si="897"/>
        <v>#N/A</v>
      </c>
      <c r="CL478" s="79" t="e">
        <f t="shared" ca="1" si="898"/>
        <v>#N/A</v>
      </c>
      <c r="CM478" s="79" t="e">
        <f t="shared" ca="1" si="899"/>
        <v>#N/A</v>
      </c>
      <c r="CN478" s="79" t="e">
        <f t="shared" ca="1" si="900"/>
        <v>#N/A</v>
      </c>
      <c r="CO478" s="79" t="e">
        <f t="shared" ca="1" si="901"/>
        <v>#N/A</v>
      </c>
      <c r="CP478" s="80" t="e">
        <f t="shared" ca="1" si="902"/>
        <v>#N/A</v>
      </c>
      <c r="CQ478" s="78" t="e">
        <f t="shared" ca="1" si="903"/>
        <v>#N/A</v>
      </c>
      <c r="DA478" s="83"/>
      <c r="DB478" s="82"/>
      <c r="DC478" s="83"/>
      <c r="DD478" s="52"/>
      <c r="DF478" s="52"/>
      <c r="DG478" s="84"/>
      <c r="DH478" s="97"/>
      <c r="DI478" s="84"/>
      <c r="DJ478" s="84"/>
      <c r="DK478" s="84"/>
      <c r="DL478" s="84"/>
      <c r="DM478" s="84"/>
      <c r="DN478" s="84"/>
      <c r="DO478" s="84"/>
      <c r="DP478" s="84"/>
      <c r="DQ478" s="84"/>
      <c r="DR478" s="97"/>
      <c r="DS478" s="97"/>
      <c r="DT478" s="97"/>
      <c r="DU478" s="97"/>
      <c r="DV478" s="97"/>
      <c r="DW478" s="97"/>
      <c r="DX478" s="97"/>
      <c r="DY478" s="97"/>
      <c r="DZ478" s="99"/>
      <c r="EA478" s="84"/>
    </row>
    <row r="479" spans="1:131" ht="16.2" thickBot="1" x14ac:dyDescent="0.35">
      <c r="A479" s="289">
        <f t="shared" ca="1" si="908"/>
        <v>6</v>
      </c>
      <c r="B479" s="318">
        <f t="shared" si="912"/>
        <v>471</v>
      </c>
      <c r="C479" s="319" t="s">
        <v>37</v>
      </c>
      <c r="D479" s="318" t="s">
        <v>75</v>
      </c>
      <c r="E479" s="318">
        <v>7</v>
      </c>
      <c r="F479" s="320">
        <v>1</v>
      </c>
      <c r="G479" s="320">
        <v>2</v>
      </c>
      <c r="H479" s="320">
        <v>2</v>
      </c>
      <c r="I479" s="320">
        <v>2</v>
      </c>
      <c r="J479" s="320">
        <v>2</v>
      </c>
      <c r="K479" s="320">
        <v>2</v>
      </c>
      <c r="L479" s="320">
        <v>1</v>
      </c>
      <c r="M479" s="320"/>
      <c r="N479" s="320">
        <f>SUM($F479:G479)</f>
        <v>3</v>
      </c>
      <c r="O479" s="320">
        <f>SUM($F479:H479)</f>
        <v>5</v>
      </c>
      <c r="P479" s="320">
        <f>SUM($F479:I479)</f>
        <v>7</v>
      </c>
      <c r="Q479" s="320">
        <f>SUM($F479:J479)</f>
        <v>9</v>
      </c>
      <c r="R479" s="320">
        <f>SUM($F479:K479)</f>
        <v>11</v>
      </c>
      <c r="S479" s="320">
        <f>SUM($F479:L479)</f>
        <v>12</v>
      </c>
      <c r="T479" s="320"/>
      <c r="U479" s="319"/>
      <c r="V479" s="318" t="str">
        <f t="shared" si="855"/>
        <v>Gb</v>
      </c>
      <c r="W479" s="318" t="str">
        <f t="shared" ca="1" si="856"/>
        <v>G</v>
      </c>
      <c r="X479" s="318" t="str">
        <f t="shared" ca="1" si="878"/>
        <v>A</v>
      </c>
      <c r="Y479" s="318" t="str">
        <f t="shared" ca="1" si="879"/>
        <v>B</v>
      </c>
      <c r="Z479" s="318" t="str">
        <f t="shared" ca="1" si="880"/>
        <v>Db</v>
      </c>
      <c r="AA479" s="318" t="str">
        <f t="shared" ca="1" si="881"/>
        <v>Eb</v>
      </c>
      <c r="AB479" s="318" t="str">
        <f t="shared" ca="1" si="882"/>
        <v>F</v>
      </c>
      <c r="AC479" s="318"/>
      <c r="AD479" s="319">
        <f t="shared" si="863"/>
        <v>169</v>
      </c>
      <c r="AE479" s="319">
        <f t="shared" ca="1" si="910"/>
        <v>71</v>
      </c>
      <c r="AF479" s="319">
        <f t="shared" ca="1" si="911"/>
        <v>65</v>
      </c>
      <c r="AG479" s="319">
        <f t="shared" ca="1" si="848"/>
        <v>66</v>
      </c>
      <c r="AH479" s="319">
        <f t="shared" ca="1" si="849"/>
        <v>166</v>
      </c>
      <c r="AI479" s="319">
        <f t="shared" ca="1" si="850"/>
        <v>167</v>
      </c>
      <c r="AJ479" s="319">
        <f t="shared" ca="1" si="851"/>
        <v>70</v>
      </c>
      <c r="AK479" s="319"/>
      <c r="AL479" s="294" t="str">
        <f>_xlfn.CONCAT(V479," min")</f>
        <v>Gb min</v>
      </c>
      <c r="AM479" s="294" t="str">
        <f ca="1">_xlfn.CONCAT(W479," aug")</f>
        <v>G aug</v>
      </c>
      <c r="AN479" s="294" t="str">
        <f ca="1">_xlfn.CONCAT(X479," aug")</f>
        <v>A aug</v>
      </c>
      <c r="AO479" s="294" t="str">
        <f ca="1">_xlfn.CONCAT(Y479," maj")</f>
        <v>B maj</v>
      </c>
      <c r="AP479" s="294" t="str">
        <f ca="1">_xlfn.CONCAT(Z479," alt b")</f>
        <v>Db alt b</v>
      </c>
      <c r="AQ479" s="294" t="str">
        <f ca="1">_xlfn.CONCAT(AA479," dim")</f>
        <v>Eb dim</v>
      </c>
      <c r="AR479" s="301" t="str">
        <f ca="1">_xlfn.CONCAT("*",W479,"7")</f>
        <v>*G7</v>
      </c>
      <c r="AS479" s="294"/>
      <c r="AT479" s="294" t="str">
        <f t="shared" ca="1" si="904"/>
        <v/>
      </c>
      <c r="AU479" s="294" t="str">
        <f t="shared" ca="1" si="904"/>
        <v/>
      </c>
      <c r="AV479" s="294" t="str">
        <f t="shared" ca="1" si="904"/>
        <v/>
      </c>
      <c r="AW479" s="294">
        <f t="shared" ca="1" si="904"/>
        <v>1</v>
      </c>
      <c r="AX479" s="294" t="str">
        <f t="shared" ca="1" si="904"/>
        <v/>
      </c>
      <c r="AY479" s="294">
        <f t="shared" ca="1" si="904"/>
        <v>1</v>
      </c>
      <c r="AZ479" s="294" t="str">
        <f t="shared" ca="1" si="904"/>
        <v/>
      </c>
      <c r="BA479" s="294">
        <f t="shared" ca="1" si="904"/>
        <v>1</v>
      </c>
      <c r="BB479" s="294" t="str">
        <f t="shared" ca="1" si="904"/>
        <v/>
      </c>
      <c r="BC479" s="294" t="str">
        <f t="shared" ca="1" si="904"/>
        <v/>
      </c>
      <c r="BD479" s="294" t="str">
        <f t="shared" ca="1" si="904"/>
        <v/>
      </c>
      <c r="BE479" s="294" t="str">
        <f t="shared" ca="1" si="904"/>
        <v/>
      </c>
      <c r="BF479" s="289">
        <f t="shared" ca="1" si="864"/>
        <v>3</v>
      </c>
      <c r="BG479" s="302">
        <f t="shared" ca="1" si="865"/>
        <v>42.857142857142854</v>
      </c>
      <c r="BH479" s="289">
        <f t="shared" ca="1" si="866"/>
        <v>6</v>
      </c>
      <c r="BI479" s="289" t="str">
        <f t="shared" ca="1" si="867"/>
        <v/>
      </c>
      <c r="BJ479" s="289" t="str">
        <f t="shared" ca="1" si="868"/>
        <v/>
      </c>
      <c r="BK479" s="289" t="str">
        <f t="shared" ca="1" si="869"/>
        <v/>
      </c>
      <c r="BL479" s="289" t="str">
        <f t="shared" ca="1" si="870"/>
        <v/>
      </c>
      <c r="BM479" s="289" t="str">
        <f t="shared" ca="1" si="871"/>
        <v/>
      </c>
      <c r="BN479" s="289">
        <f t="shared" ca="1" si="872"/>
        <v>1</v>
      </c>
      <c r="BO479" s="289" t="str">
        <f t="shared" ca="1" si="873"/>
        <v/>
      </c>
      <c r="BP479" s="275"/>
      <c r="BQ479" s="83" t="e">
        <f t="shared" ca="1" si="822"/>
        <v>#N/A</v>
      </c>
      <c r="BR479" s="82" t="e">
        <f t="shared" ca="1" si="823"/>
        <v>#N/A</v>
      </c>
      <c r="BS479" s="83" t="e">
        <f t="shared" ca="1" si="824"/>
        <v>#N/A</v>
      </c>
      <c r="BT479" s="52" t="e">
        <f t="shared" ca="1" si="905"/>
        <v>#N/A</v>
      </c>
      <c r="BV479" s="52" t="e">
        <f t="shared" ca="1" si="906"/>
        <v>#N/A</v>
      </c>
      <c r="BW479" s="84" t="e">
        <f ca="1">VLOOKUP($BK$6,INDIRECT($BT479):$BP$861,2,FALSE)</f>
        <v>#N/A</v>
      </c>
      <c r="BX479" s="79" t="e">
        <f t="shared" ca="1" si="884"/>
        <v>#N/A</v>
      </c>
      <c r="BY479" s="78" t="e">
        <f t="shared" ca="1" si="885"/>
        <v>#N/A</v>
      </c>
      <c r="BZ479" s="78" t="e">
        <f t="shared" ca="1" si="886"/>
        <v>#N/A</v>
      </c>
      <c r="CA479" s="78" t="e">
        <f t="shared" ca="1" si="887"/>
        <v>#N/A</v>
      </c>
      <c r="CB479" s="78" t="e">
        <f t="shared" ca="1" si="888"/>
        <v>#N/A</v>
      </c>
      <c r="CC479" s="78" t="e">
        <f t="shared" ca="1" si="889"/>
        <v>#N/A</v>
      </c>
      <c r="CD479" s="78" t="e">
        <f t="shared" ca="1" si="890"/>
        <v>#N/A</v>
      </c>
      <c r="CE479" s="78" t="e">
        <f t="shared" ca="1" si="891"/>
        <v>#N/A</v>
      </c>
      <c r="CF479" s="78" t="e">
        <f t="shared" ca="1" si="892"/>
        <v>#N/A</v>
      </c>
      <c r="CG479" s="78" t="e">
        <f t="shared" ca="1" si="893"/>
        <v>#N/A</v>
      </c>
      <c r="CH479" s="79" t="e">
        <f t="shared" ca="1" si="894"/>
        <v>#N/A</v>
      </c>
      <c r="CI479" s="79" t="e">
        <f t="shared" ca="1" si="895"/>
        <v>#N/A</v>
      </c>
      <c r="CJ479" s="79" t="e">
        <f t="shared" ca="1" si="896"/>
        <v>#N/A</v>
      </c>
      <c r="CK479" s="79" t="e">
        <f t="shared" ca="1" si="897"/>
        <v>#N/A</v>
      </c>
      <c r="CL479" s="79" t="e">
        <f t="shared" ca="1" si="898"/>
        <v>#N/A</v>
      </c>
      <c r="CM479" s="79" t="e">
        <f t="shared" ca="1" si="899"/>
        <v>#N/A</v>
      </c>
      <c r="CN479" s="79" t="e">
        <f t="shared" ca="1" si="900"/>
        <v>#N/A</v>
      </c>
      <c r="CO479" s="79" t="e">
        <f t="shared" ca="1" si="901"/>
        <v>#N/A</v>
      </c>
      <c r="CP479" s="80" t="e">
        <f t="shared" ca="1" si="902"/>
        <v>#N/A</v>
      </c>
      <c r="CQ479" s="78" t="e">
        <f t="shared" ca="1" si="903"/>
        <v>#N/A</v>
      </c>
      <c r="DA479" s="83"/>
      <c r="DB479" s="82"/>
      <c r="DC479" s="83"/>
      <c r="DD479" s="52"/>
      <c r="DF479" s="52"/>
      <c r="DG479" s="84"/>
      <c r="DH479" s="97"/>
      <c r="DI479" s="84"/>
      <c r="DJ479" s="84"/>
      <c r="DK479" s="84"/>
      <c r="DL479" s="84"/>
      <c r="DM479" s="84"/>
      <c r="DN479" s="84"/>
      <c r="DO479" s="84"/>
      <c r="DP479" s="84"/>
      <c r="DQ479" s="84"/>
      <c r="DR479" s="97"/>
      <c r="DS479" s="97"/>
      <c r="DT479" s="97"/>
      <c r="DU479" s="97"/>
      <c r="DV479" s="97"/>
      <c r="DW479" s="97"/>
      <c r="DX479" s="97"/>
      <c r="DY479" s="97"/>
      <c r="DZ479" s="99"/>
      <c r="EA479" s="84"/>
    </row>
    <row r="480" spans="1:131" ht="16.2" thickBot="1" x14ac:dyDescent="0.35">
      <c r="A480" s="289">
        <f t="shared" ca="1" si="908"/>
        <v>6</v>
      </c>
      <c r="B480" s="318">
        <f t="shared" si="912"/>
        <v>472</v>
      </c>
      <c r="C480" s="319" t="s">
        <v>38</v>
      </c>
      <c r="D480" s="318" t="s">
        <v>75</v>
      </c>
      <c r="E480" s="318">
        <v>7</v>
      </c>
      <c r="F480" s="320">
        <v>1</v>
      </c>
      <c r="G480" s="320">
        <v>3</v>
      </c>
      <c r="H480" s="320">
        <v>1</v>
      </c>
      <c r="I480" s="320">
        <v>1</v>
      </c>
      <c r="J480" s="320">
        <v>3</v>
      </c>
      <c r="K480" s="320">
        <v>2</v>
      </c>
      <c r="L480" s="320">
        <v>1</v>
      </c>
      <c r="M480" s="320"/>
      <c r="N480" s="320">
        <f>SUM($F480:G480)</f>
        <v>4</v>
      </c>
      <c r="O480" s="320">
        <f>SUM($F480:H480)</f>
        <v>5</v>
      </c>
      <c r="P480" s="320">
        <f>SUM($F480:I480)</f>
        <v>6</v>
      </c>
      <c r="Q480" s="320">
        <f>SUM($F480:J480)</f>
        <v>9</v>
      </c>
      <c r="R480" s="320">
        <f>SUM($F480:K480)</f>
        <v>11</v>
      </c>
      <c r="S480" s="320">
        <f>SUM($F480:L480)</f>
        <v>12</v>
      </c>
      <c r="T480" s="320"/>
      <c r="U480" s="319"/>
      <c r="V480" s="318" t="str">
        <f t="shared" si="855"/>
        <v>Gb</v>
      </c>
      <c r="W480" s="318" t="str">
        <f t="shared" ca="1" si="856"/>
        <v>G</v>
      </c>
      <c r="X480" s="318" t="str">
        <f t="shared" ca="1" si="878"/>
        <v>Bb</v>
      </c>
      <c r="Y480" s="318" t="str">
        <f t="shared" ca="1" si="879"/>
        <v>B</v>
      </c>
      <c r="Z480" s="318" t="str">
        <f t="shared" ca="1" si="880"/>
        <v>C</v>
      </c>
      <c r="AA480" s="318" t="str">
        <f t="shared" ca="1" si="881"/>
        <v>Eb</v>
      </c>
      <c r="AB480" s="318" t="str">
        <f t="shared" ca="1" si="882"/>
        <v>F</v>
      </c>
      <c r="AC480" s="318"/>
      <c r="AD480" s="319">
        <f t="shared" si="863"/>
        <v>169</v>
      </c>
      <c r="AE480" s="319">
        <f t="shared" ca="1" si="910"/>
        <v>71</v>
      </c>
      <c r="AF480" s="319">
        <f t="shared" ca="1" si="911"/>
        <v>164</v>
      </c>
      <c r="AG480" s="319">
        <f t="shared" ca="1" si="848"/>
        <v>66</v>
      </c>
      <c r="AH480" s="319">
        <f t="shared" ca="1" si="849"/>
        <v>67</v>
      </c>
      <c r="AI480" s="319">
        <f t="shared" ca="1" si="850"/>
        <v>167</v>
      </c>
      <c r="AJ480" s="319">
        <f t="shared" ca="1" si="851"/>
        <v>70</v>
      </c>
      <c r="AK480" s="319"/>
      <c r="AL480" s="294" t="str">
        <f>_xlfn.CONCAT(V480," alt b")</f>
        <v>Gb alt b</v>
      </c>
      <c r="AM480" s="294" t="str">
        <f ca="1">_xlfn.CONCAT(W480," aug")</f>
        <v>G aug</v>
      </c>
      <c r="AN480" s="294" t="str">
        <f ca="1">_xlfn.CONCAT(X480," sus2")</f>
        <v>Bb sus2</v>
      </c>
      <c r="AO480" s="294" t="str">
        <f ca="1">_xlfn.CONCAT(Y480," maj")</f>
        <v>B maj</v>
      </c>
      <c r="AP480" s="294" t="str">
        <f ca="1">_xlfn.CONCAT(Z480," sus4")</f>
        <v>C sus4</v>
      </c>
      <c r="AQ480" s="294" t="str">
        <f ca="1">_xlfn.CONCAT(AA480," min")</f>
        <v>Eb min</v>
      </c>
      <c r="AR480" s="301" t="str">
        <f ca="1">_xlfn.CONCAT("*",W480,"7")</f>
        <v>*G7</v>
      </c>
      <c r="AS480" s="294"/>
      <c r="AT480" s="294" t="str">
        <f t="shared" ca="1" si="904"/>
        <v/>
      </c>
      <c r="AU480" s="294" t="str">
        <f t="shared" ca="1" si="904"/>
        <v/>
      </c>
      <c r="AV480" s="294" t="str">
        <f t="shared" ca="1" si="904"/>
        <v/>
      </c>
      <c r="AW480" s="294">
        <f t="shared" ca="1" si="904"/>
        <v>1</v>
      </c>
      <c r="AX480" s="294" t="str">
        <f t="shared" ca="1" si="904"/>
        <v/>
      </c>
      <c r="AY480" s="294">
        <f t="shared" ca="1" si="904"/>
        <v>1</v>
      </c>
      <c r="AZ480" s="294" t="str">
        <f t="shared" ca="1" si="904"/>
        <v/>
      </c>
      <c r="BA480" s="294">
        <f t="shared" ca="1" si="904"/>
        <v>1</v>
      </c>
      <c r="BB480" s="294" t="str">
        <f t="shared" ca="1" si="904"/>
        <v/>
      </c>
      <c r="BC480" s="294" t="str">
        <f t="shared" ca="1" si="904"/>
        <v/>
      </c>
      <c r="BD480" s="294" t="str">
        <f t="shared" ca="1" si="904"/>
        <v/>
      </c>
      <c r="BE480" s="294" t="str">
        <f t="shared" ca="1" si="904"/>
        <v/>
      </c>
      <c r="BF480" s="289">
        <f t="shared" ca="1" si="864"/>
        <v>3</v>
      </c>
      <c r="BG480" s="302">
        <f t="shared" ca="1" si="865"/>
        <v>42.857142857142854</v>
      </c>
      <c r="BH480" s="289">
        <f t="shared" ca="1" si="866"/>
        <v>6</v>
      </c>
      <c r="BI480" s="289" t="str">
        <f t="shared" ca="1" si="867"/>
        <v/>
      </c>
      <c r="BJ480" s="289" t="str">
        <f t="shared" ca="1" si="868"/>
        <v/>
      </c>
      <c r="BK480" s="289" t="str">
        <f t="shared" ca="1" si="869"/>
        <v/>
      </c>
      <c r="BL480" s="289" t="str">
        <f t="shared" ca="1" si="870"/>
        <v/>
      </c>
      <c r="BM480" s="289" t="str">
        <f t="shared" ca="1" si="871"/>
        <v/>
      </c>
      <c r="BN480" s="289">
        <f t="shared" ca="1" si="872"/>
        <v>1</v>
      </c>
      <c r="BO480" s="289" t="str">
        <f t="shared" ca="1" si="873"/>
        <v/>
      </c>
      <c r="BP480" s="275"/>
      <c r="BQ480" s="83" t="e">
        <f t="shared" ca="1" si="822"/>
        <v>#N/A</v>
      </c>
      <c r="BR480" s="82" t="e">
        <f t="shared" ca="1" si="823"/>
        <v>#N/A</v>
      </c>
      <c r="BS480" s="83" t="e">
        <f t="shared" ca="1" si="824"/>
        <v>#N/A</v>
      </c>
      <c r="BT480" s="52" t="e">
        <f t="shared" ca="1" si="905"/>
        <v>#N/A</v>
      </c>
      <c r="BV480" s="52" t="e">
        <f t="shared" ca="1" si="906"/>
        <v>#N/A</v>
      </c>
      <c r="BW480" s="84" t="e">
        <f ca="1">VLOOKUP($BK$6,INDIRECT($BT480):$BP$861,2,FALSE)</f>
        <v>#N/A</v>
      </c>
      <c r="BX480" s="79" t="e">
        <f t="shared" ca="1" si="884"/>
        <v>#N/A</v>
      </c>
      <c r="BY480" s="78" t="e">
        <f t="shared" ca="1" si="885"/>
        <v>#N/A</v>
      </c>
      <c r="BZ480" s="78" t="e">
        <f t="shared" ca="1" si="886"/>
        <v>#N/A</v>
      </c>
      <c r="CA480" s="78" t="e">
        <f t="shared" ca="1" si="887"/>
        <v>#N/A</v>
      </c>
      <c r="CB480" s="78" t="e">
        <f t="shared" ca="1" si="888"/>
        <v>#N/A</v>
      </c>
      <c r="CC480" s="78" t="e">
        <f t="shared" ca="1" si="889"/>
        <v>#N/A</v>
      </c>
      <c r="CD480" s="78" t="e">
        <f t="shared" ca="1" si="890"/>
        <v>#N/A</v>
      </c>
      <c r="CE480" s="78" t="e">
        <f t="shared" ca="1" si="891"/>
        <v>#N/A</v>
      </c>
      <c r="CF480" s="78" t="e">
        <f t="shared" ca="1" si="892"/>
        <v>#N/A</v>
      </c>
      <c r="CG480" s="78" t="e">
        <f t="shared" ca="1" si="893"/>
        <v>#N/A</v>
      </c>
      <c r="CH480" s="79" t="e">
        <f t="shared" ca="1" si="894"/>
        <v>#N/A</v>
      </c>
      <c r="CI480" s="79" t="e">
        <f t="shared" ca="1" si="895"/>
        <v>#N/A</v>
      </c>
      <c r="CJ480" s="79" t="e">
        <f t="shared" ca="1" si="896"/>
        <v>#N/A</v>
      </c>
      <c r="CK480" s="79" t="e">
        <f t="shared" ca="1" si="897"/>
        <v>#N/A</v>
      </c>
      <c r="CL480" s="79" t="e">
        <f t="shared" ca="1" si="898"/>
        <v>#N/A</v>
      </c>
      <c r="CM480" s="79" t="e">
        <f t="shared" ca="1" si="899"/>
        <v>#N/A</v>
      </c>
      <c r="CN480" s="79" t="e">
        <f t="shared" ca="1" si="900"/>
        <v>#N/A</v>
      </c>
      <c r="CO480" s="79" t="e">
        <f t="shared" ca="1" si="901"/>
        <v>#N/A</v>
      </c>
      <c r="CP480" s="80" t="e">
        <f t="shared" ca="1" si="902"/>
        <v>#N/A</v>
      </c>
      <c r="CQ480" s="78" t="e">
        <f t="shared" ca="1" si="903"/>
        <v>#N/A</v>
      </c>
      <c r="DA480" s="83"/>
      <c r="DB480" s="82"/>
      <c r="DC480" s="83"/>
      <c r="DD480" s="52"/>
      <c r="DF480" s="52"/>
      <c r="DG480" s="84"/>
      <c r="DH480" s="97"/>
      <c r="DI480" s="84"/>
      <c r="DJ480" s="84"/>
      <c r="DK480" s="84"/>
      <c r="DL480" s="84"/>
      <c r="DM480" s="84"/>
      <c r="DN480" s="84"/>
      <c r="DO480" s="84"/>
      <c r="DP480" s="84"/>
      <c r="DQ480" s="84"/>
      <c r="DR480" s="97"/>
      <c r="DS480" s="97"/>
      <c r="DT480" s="97"/>
      <c r="DU480" s="97"/>
      <c r="DV480" s="97"/>
      <c r="DW480" s="97"/>
      <c r="DX480" s="97"/>
      <c r="DY480" s="97"/>
      <c r="DZ480" s="99"/>
      <c r="EA480" s="84"/>
    </row>
    <row r="481" spans="1:131" ht="16.2" thickBot="1" x14ac:dyDescent="0.35">
      <c r="A481" s="289" t="str">
        <f t="shared" ca="1" si="908"/>
        <v/>
      </c>
      <c r="B481" s="318">
        <f t="shared" si="912"/>
        <v>473</v>
      </c>
      <c r="C481" s="319" t="s">
        <v>39</v>
      </c>
      <c r="D481" s="318" t="s">
        <v>75</v>
      </c>
      <c r="E481" s="318">
        <v>7</v>
      </c>
      <c r="F481" s="320">
        <v>1</v>
      </c>
      <c r="G481" s="320">
        <v>3</v>
      </c>
      <c r="H481" s="320">
        <v>2</v>
      </c>
      <c r="I481" s="320">
        <v>1</v>
      </c>
      <c r="J481" s="320">
        <v>1</v>
      </c>
      <c r="K481" s="320">
        <v>3</v>
      </c>
      <c r="L481" s="320">
        <v>1</v>
      </c>
      <c r="M481" s="320"/>
      <c r="N481" s="320">
        <f>SUM($F481:G481)</f>
        <v>4</v>
      </c>
      <c r="O481" s="320">
        <f>SUM($F481:H481)</f>
        <v>6</v>
      </c>
      <c r="P481" s="320">
        <f>SUM($F481:I481)</f>
        <v>7</v>
      </c>
      <c r="Q481" s="320">
        <f>SUM($F481:J481)</f>
        <v>8</v>
      </c>
      <c r="R481" s="320">
        <f>SUM($F481:K481)</f>
        <v>11</v>
      </c>
      <c r="S481" s="320">
        <f>SUM($F481:L481)</f>
        <v>12</v>
      </c>
      <c r="T481" s="320"/>
      <c r="U481" s="319"/>
      <c r="V481" s="318" t="str">
        <f t="shared" si="855"/>
        <v>Gb</v>
      </c>
      <c r="W481" s="318" t="str">
        <f t="shared" ca="1" si="856"/>
        <v>G</v>
      </c>
      <c r="X481" s="318" t="str">
        <f t="shared" ca="1" si="878"/>
        <v>Bb</v>
      </c>
      <c r="Y481" s="318" t="str">
        <f t="shared" ca="1" si="879"/>
        <v>C</v>
      </c>
      <c r="Z481" s="318" t="str">
        <f t="shared" ca="1" si="880"/>
        <v>Db</v>
      </c>
      <c r="AA481" s="318" t="str">
        <f t="shared" ca="1" si="881"/>
        <v>D</v>
      </c>
      <c r="AB481" s="318" t="str">
        <f t="shared" ca="1" si="882"/>
        <v>F</v>
      </c>
      <c r="AC481" s="318"/>
      <c r="AD481" s="319">
        <f t="shared" si="863"/>
        <v>169</v>
      </c>
      <c r="AE481" s="319">
        <f t="shared" ca="1" si="910"/>
        <v>71</v>
      </c>
      <c r="AF481" s="319">
        <f t="shared" ca="1" si="911"/>
        <v>164</v>
      </c>
      <c r="AG481" s="319">
        <f t="shared" ca="1" si="848"/>
        <v>67</v>
      </c>
      <c r="AH481" s="319">
        <f t="shared" ca="1" si="849"/>
        <v>166</v>
      </c>
      <c r="AI481" s="319">
        <f t="shared" ca="1" si="850"/>
        <v>68</v>
      </c>
      <c r="AJ481" s="319">
        <f t="shared" ca="1" si="851"/>
        <v>70</v>
      </c>
      <c r="AK481" s="319"/>
      <c r="AL481" s="294" t="str">
        <f>_xlfn.CONCAT(V481," maj")</f>
        <v>Gb maj</v>
      </c>
      <c r="AM481" s="294" t="str">
        <f ca="1">_xlfn.CONCAT(W481," sus4")</f>
        <v>G sus4</v>
      </c>
      <c r="AN481" s="294" t="str">
        <f ca="1">_xlfn.CONCAT(X481," min")</f>
        <v>Bb min</v>
      </c>
      <c r="AO481" s="301" t="str">
        <f ca="1">_xlfn.CONCAT("*",AA481,"7")</f>
        <v>*D7</v>
      </c>
      <c r="AP481" s="294" t="str">
        <f ca="1">_xlfn.CONCAT(Z481," alt b")</f>
        <v>Db alt b</v>
      </c>
      <c r="AQ481" s="294" t="str">
        <f ca="1">_xlfn.CONCAT(AA481," aug")</f>
        <v>D aug</v>
      </c>
      <c r="AR481" s="294" t="str">
        <f ca="1">_xlfn.CONCAT(AB481," sus2")</f>
        <v>F sus2</v>
      </c>
      <c r="AS481" s="294"/>
      <c r="AT481" s="294" t="str">
        <f t="shared" ref="AT481:BE483" ca="1" si="913">IF(AT$9=$AD481,1,IF(AT$9=$AE481,1,IF(AT$9=$AF481,1,IF(AT$9=$AG481,1,IF(AT$9=$AH481,1,IF(AT$9=$AI481,1,IF(AT$9=$AJ481,1,"")))))))</f>
        <v/>
      </c>
      <c r="AU481" s="294" t="str">
        <f t="shared" ca="1" si="913"/>
        <v/>
      </c>
      <c r="AV481" s="294" t="str">
        <f t="shared" ca="1" si="913"/>
        <v/>
      </c>
      <c r="AW481" s="294" t="str">
        <f t="shared" ca="1" si="913"/>
        <v/>
      </c>
      <c r="AX481" s="294" t="str">
        <f t="shared" ca="1" si="913"/>
        <v/>
      </c>
      <c r="AY481" s="294">
        <f t="shared" ca="1" si="913"/>
        <v>1</v>
      </c>
      <c r="AZ481" s="294" t="str">
        <f t="shared" ca="1" si="913"/>
        <v/>
      </c>
      <c r="BA481" s="294">
        <f t="shared" ca="1" si="913"/>
        <v>1</v>
      </c>
      <c r="BB481" s="294" t="str">
        <f t="shared" ca="1" si="913"/>
        <v/>
      </c>
      <c r="BC481" s="294" t="str">
        <f t="shared" ca="1" si="913"/>
        <v/>
      </c>
      <c r="BD481" s="294" t="str">
        <f t="shared" ca="1" si="913"/>
        <v/>
      </c>
      <c r="BE481" s="294" t="str">
        <f t="shared" ca="1" si="913"/>
        <v/>
      </c>
      <c r="BF481" s="289">
        <f t="shared" ca="1" si="864"/>
        <v>2</v>
      </c>
      <c r="BG481" s="302">
        <f t="shared" ca="1" si="865"/>
        <v>28.571428571428569</v>
      </c>
      <c r="BH481" s="289" t="str">
        <f t="shared" ca="1" si="866"/>
        <v/>
      </c>
      <c r="BI481" s="289" t="str">
        <f t="shared" ca="1" si="867"/>
        <v/>
      </c>
      <c r="BJ481" s="289" t="str">
        <f t="shared" ca="1" si="868"/>
        <v/>
      </c>
      <c r="BK481" s="289" t="str">
        <f t="shared" ca="1" si="869"/>
        <v/>
      </c>
      <c r="BL481" s="289" t="str">
        <f t="shared" ca="1" si="870"/>
        <v/>
      </c>
      <c r="BM481" s="289" t="str">
        <f t="shared" ca="1" si="871"/>
        <v/>
      </c>
      <c r="BN481" s="289" t="str">
        <f t="shared" ca="1" si="872"/>
        <v/>
      </c>
      <c r="BO481" s="289" t="str">
        <f t="shared" ca="1" si="873"/>
        <v/>
      </c>
      <c r="BP481" s="275"/>
      <c r="BQ481" s="83" t="e">
        <f t="shared" ca="1" si="822"/>
        <v>#N/A</v>
      </c>
      <c r="BR481" s="82" t="e">
        <f t="shared" ca="1" si="823"/>
        <v>#N/A</v>
      </c>
      <c r="BS481" s="83" t="e">
        <f t="shared" ca="1" si="824"/>
        <v>#N/A</v>
      </c>
      <c r="BT481" s="52" t="e">
        <f t="shared" ca="1" si="905"/>
        <v>#N/A</v>
      </c>
      <c r="BV481" s="52" t="e">
        <f t="shared" ca="1" si="906"/>
        <v>#N/A</v>
      </c>
      <c r="BW481" s="84" t="e">
        <f ca="1">VLOOKUP($BK$6,INDIRECT($BT481):$BP$861,2,FALSE)</f>
        <v>#N/A</v>
      </c>
      <c r="BX481" s="79" t="e">
        <f t="shared" ca="1" si="884"/>
        <v>#N/A</v>
      </c>
      <c r="BY481" s="78" t="e">
        <f t="shared" ca="1" si="885"/>
        <v>#N/A</v>
      </c>
      <c r="BZ481" s="78" t="e">
        <f t="shared" ca="1" si="886"/>
        <v>#N/A</v>
      </c>
      <c r="CA481" s="78" t="e">
        <f t="shared" ca="1" si="887"/>
        <v>#N/A</v>
      </c>
      <c r="CB481" s="78" t="e">
        <f t="shared" ca="1" si="888"/>
        <v>#N/A</v>
      </c>
      <c r="CC481" s="78" t="e">
        <f t="shared" ca="1" si="889"/>
        <v>#N/A</v>
      </c>
      <c r="CD481" s="78" t="e">
        <f t="shared" ca="1" si="890"/>
        <v>#N/A</v>
      </c>
      <c r="CE481" s="78" t="e">
        <f t="shared" ca="1" si="891"/>
        <v>#N/A</v>
      </c>
      <c r="CF481" s="78" t="e">
        <f t="shared" ca="1" si="892"/>
        <v>#N/A</v>
      </c>
      <c r="CG481" s="78" t="e">
        <f t="shared" ca="1" si="893"/>
        <v>#N/A</v>
      </c>
      <c r="CH481" s="79" t="e">
        <f t="shared" ca="1" si="894"/>
        <v>#N/A</v>
      </c>
      <c r="CI481" s="79" t="e">
        <f t="shared" ca="1" si="895"/>
        <v>#N/A</v>
      </c>
      <c r="CJ481" s="79" t="e">
        <f t="shared" ca="1" si="896"/>
        <v>#N/A</v>
      </c>
      <c r="CK481" s="79" t="e">
        <f t="shared" ca="1" si="897"/>
        <v>#N/A</v>
      </c>
      <c r="CL481" s="79" t="e">
        <f t="shared" ca="1" si="898"/>
        <v>#N/A</v>
      </c>
      <c r="CM481" s="79" t="e">
        <f t="shared" ca="1" si="899"/>
        <v>#N/A</v>
      </c>
      <c r="CN481" s="79" t="e">
        <f t="shared" ca="1" si="900"/>
        <v>#N/A</v>
      </c>
      <c r="CO481" s="79" t="e">
        <f t="shared" ca="1" si="901"/>
        <v>#N/A</v>
      </c>
      <c r="CP481" s="80" t="e">
        <f t="shared" ca="1" si="902"/>
        <v>#N/A</v>
      </c>
      <c r="CQ481" s="78" t="e">
        <f t="shared" ca="1" si="903"/>
        <v>#N/A</v>
      </c>
      <c r="DA481" s="83"/>
      <c r="DB481" s="82"/>
      <c r="DC481" s="83"/>
      <c r="DD481" s="52"/>
      <c r="DF481" s="52"/>
      <c r="DG481" s="84"/>
      <c r="DH481" s="97"/>
      <c r="DI481" s="84"/>
      <c r="DJ481" s="84"/>
      <c r="DK481" s="84"/>
      <c r="DL481" s="84"/>
      <c r="DM481" s="84"/>
      <c r="DN481" s="84"/>
      <c r="DO481" s="84"/>
      <c r="DP481" s="84"/>
      <c r="DQ481" s="84"/>
      <c r="DR481" s="97"/>
      <c r="DS481" s="97"/>
      <c r="DT481" s="97"/>
      <c r="DU481" s="97"/>
      <c r="DV481" s="97"/>
      <c r="DW481" s="97"/>
      <c r="DX481" s="97"/>
      <c r="DY481" s="97"/>
      <c r="DZ481" s="99"/>
      <c r="EA481" s="84"/>
    </row>
    <row r="482" spans="1:131" ht="16.2" thickBot="1" x14ac:dyDescent="0.35">
      <c r="A482" s="289" t="str">
        <f t="shared" ca="1" si="908"/>
        <v/>
      </c>
      <c r="B482" s="318">
        <f t="shared" si="912"/>
        <v>474</v>
      </c>
      <c r="C482" s="319" t="s">
        <v>40</v>
      </c>
      <c r="D482" s="318" t="s">
        <v>75</v>
      </c>
      <c r="E482" s="318">
        <v>7</v>
      </c>
      <c r="F482" s="320">
        <v>1</v>
      </c>
      <c r="G482" s="320">
        <v>2</v>
      </c>
      <c r="H482" s="320">
        <v>3</v>
      </c>
      <c r="I482" s="320">
        <v>1</v>
      </c>
      <c r="J482" s="320">
        <v>1</v>
      </c>
      <c r="K482" s="320">
        <v>3</v>
      </c>
      <c r="L482" s="320">
        <v>1</v>
      </c>
      <c r="M482" s="320"/>
      <c r="N482" s="320">
        <f>SUM($F482:G482)</f>
        <v>3</v>
      </c>
      <c r="O482" s="320">
        <f>SUM($F482:H482)</f>
        <v>6</v>
      </c>
      <c r="P482" s="320">
        <f>SUM($F482:I482)</f>
        <v>7</v>
      </c>
      <c r="Q482" s="320">
        <f>SUM($F482:J482)</f>
        <v>8</v>
      </c>
      <c r="R482" s="320">
        <f>SUM($F482:K482)</f>
        <v>11</v>
      </c>
      <c r="S482" s="320">
        <f>SUM($F482:L482)</f>
        <v>12</v>
      </c>
      <c r="T482" s="320"/>
      <c r="U482" s="319"/>
      <c r="V482" s="318" t="str">
        <f t="shared" si="855"/>
        <v>Gb</v>
      </c>
      <c r="W482" s="318" t="str">
        <f t="shared" ca="1" si="856"/>
        <v>G</v>
      </c>
      <c r="X482" s="318" t="str">
        <f t="shared" ca="1" si="878"/>
        <v>A</v>
      </c>
      <c r="Y482" s="318" t="str">
        <f t="shared" ca="1" si="879"/>
        <v>C</v>
      </c>
      <c r="Z482" s="318" t="str">
        <f t="shared" ca="1" si="880"/>
        <v>Db</v>
      </c>
      <c r="AA482" s="318" t="str">
        <f t="shared" ca="1" si="881"/>
        <v>D</v>
      </c>
      <c r="AB482" s="318" t="str">
        <f t="shared" ca="1" si="882"/>
        <v>F</v>
      </c>
      <c r="AC482" s="318"/>
      <c r="AD482" s="319">
        <f t="shared" si="863"/>
        <v>169</v>
      </c>
      <c r="AE482" s="319">
        <f t="shared" ca="1" si="910"/>
        <v>71</v>
      </c>
      <c r="AF482" s="319">
        <f t="shared" ca="1" si="911"/>
        <v>65</v>
      </c>
      <c r="AG482" s="319">
        <f t="shared" ca="1" si="848"/>
        <v>67</v>
      </c>
      <c r="AH482" s="319">
        <f t="shared" ca="1" si="849"/>
        <v>166</v>
      </c>
      <c r="AI482" s="319">
        <f t="shared" ca="1" si="850"/>
        <v>68</v>
      </c>
      <c r="AJ482" s="319">
        <f t="shared" ca="1" si="851"/>
        <v>70</v>
      </c>
      <c r="AK482" s="319"/>
      <c r="AL482" s="294" t="str">
        <f>_xlfn.CONCAT(V482," min")</f>
        <v>Gb min</v>
      </c>
      <c r="AM482" s="294" t="str">
        <f ca="1">_xlfn.CONCAT(W482," sus4")</f>
        <v>G sus4</v>
      </c>
      <c r="AN482" s="294" t="str">
        <f ca="1">_xlfn.CONCAT(X482," aug")</f>
        <v>A aug</v>
      </c>
      <c r="AO482" s="301" t="str">
        <f ca="1">_xlfn.CONCAT("*",AA482,"7")</f>
        <v>*D7</v>
      </c>
      <c r="AP482" s="294" t="str">
        <f ca="1">_xlfn.CONCAT(Z482," alt b")</f>
        <v>Db alt b</v>
      </c>
      <c r="AQ482" s="294" t="str">
        <f ca="1">_xlfn.CONCAT(AA482," maj")</f>
        <v>D maj</v>
      </c>
      <c r="AR482" s="294" t="str">
        <f ca="1">_xlfn.CONCAT(AB482," sus2")</f>
        <v>F sus2</v>
      </c>
      <c r="AS482" s="294"/>
      <c r="AT482" s="294" t="str">
        <f t="shared" ca="1" si="913"/>
        <v/>
      </c>
      <c r="AU482" s="294" t="str">
        <f t="shared" ca="1" si="913"/>
        <v/>
      </c>
      <c r="AV482" s="294" t="str">
        <f t="shared" ca="1" si="913"/>
        <v/>
      </c>
      <c r="AW482" s="294" t="str">
        <f t="shared" ca="1" si="913"/>
        <v/>
      </c>
      <c r="AX482" s="294" t="str">
        <f t="shared" ca="1" si="913"/>
        <v/>
      </c>
      <c r="AY482" s="294">
        <f t="shared" ca="1" si="913"/>
        <v>1</v>
      </c>
      <c r="AZ482" s="294" t="str">
        <f t="shared" ca="1" si="913"/>
        <v/>
      </c>
      <c r="BA482" s="294">
        <f t="shared" ca="1" si="913"/>
        <v>1</v>
      </c>
      <c r="BB482" s="294" t="str">
        <f t="shared" ca="1" si="913"/>
        <v/>
      </c>
      <c r="BC482" s="294" t="str">
        <f t="shared" ca="1" si="913"/>
        <v/>
      </c>
      <c r="BD482" s="294" t="str">
        <f t="shared" ca="1" si="913"/>
        <v/>
      </c>
      <c r="BE482" s="294" t="str">
        <f t="shared" ca="1" si="913"/>
        <v/>
      </c>
      <c r="BF482" s="289">
        <f t="shared" ca="1" si="864"/>
        <v>2</v>
      </c>
      <c r="BG482" s="302">
        <f t="shared" ca="1" si="865"/>
        <v>28.571428571428569</v>
      </c>
      <c r="BH482" s="289" t="str">
        <f t="shared" ca="1" si="866"/>
        <v/>
      </c>
      <c r="BI482" s="289" t="str">
        <f t="shared" ca="1" si="867"/>
        <v/>
      </c>
      <c r="BJ482" s="289" t="str">
        <f t="shared" ca="1" si="868"/>
        <v/>
      </c>
      <c r="BK482" s="289" t="str">
        <f t="shared" ca="1" si="869"/>
        <v/>
      </c>
      <c r="BL482" s="289" t="str">
        <f t="shared" ca="1" si="870"/>
        <v/>
      </c>
      <c r="BM482" s="289" t="str">
        <f t="shared" ca="1" si="871"/>
        <v/>
      </c>
      <c r="BN482" s="289" t="str">
        <f t="shared" ca="1" si="872"/>
        <v/>
      </c>
      <c r="BO482" s="289" t="str">
        <f t="shared" ca="1" si="873"/>
        <v/>
      </c>
      <c r="BP482" s="275"/>
      <c r="BQ482" s="83" t="e">
        <f t="shared" ca="1" si="822"/>
        <v>#N/A</v>
      </c>
      <c r="BR482" s="82" t="e">
        <f t="shared" ca="1" si="823"/>
        <v>#N/A</v>
      </c>
      <c r="BS482" s="83" t="e">
        <f t="shared" ca="1" si="824"/>
        <v>#N/A</v>
      </c>
      <c r="BT482" s="52" t="e">
        <f t="shared" ca="1" si="905"/>
        <v>#N/A</v>
      </c>
      <c r="BV482" s="52" t="e">
        <f t="shared" ca="1" si="906"/>
        <v>#N/A</v>
      </c>
      <c r="BW482" s="84" t="e">
        <f ca="1">VLOOKUP($BK$6,INDIRECT($BT482):$BP$861,2,FALSE)</f>
        <v>#N/A</v>
      </c>
      <c r="BX482" s="79" t="e">
        <f t="shared" ca="1" si="884"/>
        <v>#N/A</v>
      </c>
      <c r="BY482" s="78" t="e">
        <f t="shared" ca="1" si="885"/>
        <v>#N/A</v>
      </c>
      <c r="BZ482" s="78" t="e">
        <f t="shared" ca="1" si="886"/>
        <v>#N/A</v>
      </c>
      <c r="CA482" s="78" t="e">
        <f t="shared" ca="1" si="887"/>
        <v>#N/A</v>
      </c>
      <c r="CB482" s="78" t="e">
        <f t="shared" ca="1" si="888"/>
        <v>#N/A</v>
      </c>
      <c r="CC482" s="78" t="e">
        <f t="shared" ca="1" si="889"/>
        <v>#N/A</v>
      </c>
      <c r="CD482" s="78" t="e">
        <f t="shared" ca="1" si="890"/>
        <v>#N/A</v>
      </c>
      <c r="CE482" s="78" t="e">
        <f t="shared" ca="1" si="891"/>
        <v>#N/A</v>
      </c>
      <c r="CF482" s="78" t="e">
        <f t="shared" ca="1" si="892"/>
        <v>#N/A</v>
      </c>
      <c r="CG482" s="78" t="e">
        <f t="shared" ca="1" si="893"/>
        <v>#N/A</v>
      </c>
      <c r="CH482" s="79" t="e">
        <f t="shared" ca="1" si="894"/>
        <v>#N/A</v>
      </c>
      <c r="CI482" s="79" t="e">
        <f t="shared" ca="1" si="895"/>
        <v>#N/A</v>
      </c>
      <c r="CJ482" s="79" t="e">
        <f t="shared" ca="1" si="896"/>
        <v>#N/A</v>
      </c>
      <c r="CK482" s="79" t="e">
        <f t="shared" ca="1" si="897"/>
        <v>#N/A</v>
      </c>
      <c r="CL482" s="79" t="e">
        <f t="shared" ca="1" si="898"/>
        <v>#N/A</v>
      </c>
      <c r="CM482" s="79" t="e">
        <f t="shared" ca="1" si="899"/>
        <v>#N/A</v>
      </c>
      <c r="CN482" s="79" t="e">
        <f t="shared" ca="1" si="900"/>
        <v>#N/A</v>
      </c>
      <c r="CO482" s="79" t="e">
        <f t="shared" ca="1" si="901"/>
        <v>#N/A</v>
      </c>
      <c r="CP482" s="80" t="e">
        <f t="shared" ca="1" si="902"/>
        <v>#N/A</v>
      </c>
      <c r="CQ482" s="78" t="e">
        <f t="shared" ca="1" si="903"/>
        <v>#N/A</v>
      </c>
      <c r="DA482" s="83"/>
      <c r="DB482" s="82"/>
      <c r="DC482" s="83"/>
      <c r="DD482" s="52"/>
      <c r="DF482" s="52"/>
      <c r="DG482" s="84"/>
      <c r="DH482" s="97"/>
      <c r="DI482" s="84"/>
      <c r="DJ482" s="84"/>
      <c r="DK482" s="84"/>
      <c r="DL482" s="84"/>
      <c r="DM482" s="84"/>
      <c r="DN482" s="84"/>
      <c r="DO482" s="84"/>
      <c r="DP482" s="84"/>
      <c r="DQ482" s="84"/>
      <c r="DR482" s="97"/>
      <c r="DS482" s="97"/>
      <c r="DT482" s="97"/>
      <c r="DU482" s="97"/>
      <c r="DV482" s="97"/>
      <c r="DW482" s="97"/>
      <c r="DX482" s="97"/>
      <c r="DY482" s="97"/>
      <c r="DZ482" s="99"/>
      <c r="EA482" s="84"/>
    </row>
    <row r="483" spans="1:131" ht="16.2" thickBot="1" x14ac:dyDescent="0.35">
      <c r="A483" s="289" t="str">
        <f t="shared" ca="1" si="908"/>
        <v/>
      </c>
      <c r="B483" s="318">
        <f t="shared" si="912"/>
        <v>475</v>
      </c>
      <c r="C483" s="319" t="s">
        <v>41</v>
      </c>
      <c r="D483" s="318" t="s">
        <v>75</v>
      </c>
      <c r="E483" s="318">
        <v>7</v>
      </c>
      <c r="F483" s="320">
        <v>2</v>
      </c>
      <c r="G483" s="320">
        <v>2</v>
      </c>
      <c r="H483" s="320">
        <v>2</v>
      </c>
      <c r="I483" s="320">
        <v>2</v>
      </c>
      <c r="J483" s="320">
        <v>2</v>
      </c>
      <c r="K483" s="320">
        <v>1</v>
      </c>
      <c r="L483" s="320">
        <v>1</v>
      </c>
      <c r="M483" s="320"/>
      <c r="N483" s="320">
        <f>SUM($F483:G483)</f>
        <v>4</v>
      </c>
      <c r="O483" s="320">
        <f>SUM($F483:H483)</f>
        <v>6</v>
      </c>
      <c r="P483" s="320">
        <f>SUM($F483:I483)</f>
        <v>8</v>
      </c>
      <c r="Q483" s="320">
        <f>SUM($F483:J483)</f>
        <v>10</v>
      </c>
      <c r="R483" s="320">
        <f>SUM($F483:K483)</f>
        <v>11</v>
      </c>
      <c r="S483" s="320">
        <f>SUM($F483:L483)</f>
        <v>12</v>
      </c>
      <c r="T483" s="320"/>
      <c r="U483" s="319"/>
      <c r="V483" s="318" t="str">
        <f t="shared" si="855"/>
        <v>Gb</v>
      </c>
      <c r="W483" s="318" t="str">
        <f t="shared" ca="1" si="856"/>
        <v>Ab</v>
      </c>
      <c r="X483" s="318" t="str">
        <f t="shared" ca="1" si="878"/>
        <v>Bb</v>
      </c>
      <c r="Y483" s="318" t="str">
        <f t="shared" ca="1" si="879"/>
        <v>C</v>
      </c>
      <c r="Z483" s="318" t="str">
        <f t="shared" ca="1" si="880"/>
        <v>D</v>
      </c>
      <c r="AA483" s="318" t="str">
        <f t="shared" ca="1" si="881"/>
        <v>E</v>
      </c>
      <c r="AB483" s="318" t="str">
        <f t="shared" ca="1" si="882"/>
        <v>F</v>
      </c>
      <c r="AC483" s="318"/>
      <c r="AD483" s="319">
        <f t="shared" si="863"/>
        <v>169</v>
      </c>
      <c r="AE483" s="319">
        <f t="shared" ca="1" si="910"/>
        <v>163</v>
      </c>
      <c r="AF483" s="319">
        <f t="shared" ca="1" si="911"/>
        <v>164</v>
      </c>
      <c r="AG483" s="319">
        <f t="shared" ca="1" si="848"/>
        <v>67</v>
      </c>
      <c r="AH483" s="319">
        <f t="shared" ca="1" si="849"/>
        <v>68</v>
      </c>
      <c r="AI483" s="319">
        <f t="shared" ca="1" si="850"/>
        <v>69</v>
      </c>
      <c r="AJ483" s="319">
        <f t="shared" ca="1" si="851"/>
        <v>70</v>
      </c>
      <c r="AK483" s="319"/>
      <c r="AL483" s="294" t="str">
        <f>_xlfn.CONCAT(V483," aug")</f>
        <v>Gb aug</v>
      </c>
      <c r="AM483" s="294" t="str">
        <f ca="1">_xlfn.CONCAT(W483," aug")</f>
        <v>Ab aug</v>
      </c>
      <c r="AN483" s="294" t="str">
        <f ca="1">_xlfn.CONCAT(X483," maj")</f>
        <v>Bb maj</v>
      </c>
      <c r="AO483" s="294" t="str">
        <f ca="1">_xlfn.CONCAT(Y483," alt b")</f>
        <v>C alt b</v>
      </c>
      <c r="AP483" s="294" t="str">
        <f ca="1">_xlfn.CONCAT(Z483," dim")</f>
        <v>D dim</v>
      </c>
      <c r="AQ483" s="301" t="str">
        <f>_xlfn.CONCAT("*",V483,"7")</f>
        <v>*Gb7</v>
      </c>
      <c r="AR483" s="294" t="str">
        <f ca="1">_xlfn.CONCAT(AB483," min")</f>
        <v>F min</v>
      </c>
      <c r="AS483" s="294"/>
      <c r="AT483" s="294" t="str">
        <f t="shared" ca="1" si="913"/>
        <v/>
      </c>
      <c r="AU483" s="294" t="str">
        <f t="shared" ca="1" si="913"/>
        <v/>
      </c>
      <c r="AV483" s="294" t="str">
        <f t="shared" ca="1" si="913"/>
        <v/>
      </c>
      <c r="AW483" s="294" t="str">
        <f t="shared" ca="1" si="913"/>
        <v/>
      </c>
      <c r="AX483" s="294" t="str">
        <f t="shared" ca="1" si="913"/>
        <v/>
      </c>
      <c r="AY483" s="294">
        <f t="shared" ca="1" si="913"/>
        <v>1</v>
      </c>
      <c r="AZ483" s="294" t="str">
        <f t="shared" ca="1" si="913"/>
        <v/>
      </c>
      <c r="BA483" s="294" t="str">
        <f t="shared" ca="1" si="913"/>
        <v/>
      </c>
      <c r="BB483" s="294" t="str">
        <f t="shared" ca="1" si="913"/>
        <v/>
      </c>
      <c r="BC483" s="294" t="str">
        <f t="shared" ca="1" si="913"/>
        <v/>
      </c>
      <c r="BD483" s="294" t="str">
        <f t="shared" ca="1" si="913"/>
        <v/>
      </c>
      <c r="BE483" s="294" t="str">
        <f t="shared" ca="1" si="913"/>
        <v/>
      </c>
      <c r="BF483" s="289">
        <f t="shared" ca="1" si="864"/>
        <v>1</v>
      </c>
      <c r="BG483" s="302">
        <f t="shared" ca="1" si="865"/>
        <v>14.285714285714285</v>
      </c>
      <c r="BH483" s="289" t="str">
        <f t="shared" ca="1" si="866"/>
        <v/>
      </c>
      <c r="BI483" s="289" t="str">
        <f t="shared" ca="1" si="867"/>
        <v/>
      </c>
      <c r="BJ483" s="289" t="str">
        <f t="shared" ca="1" si="868"/>
        <v/>
      </c>
      <c r="BK483" s="289" t="str">
        <f t="shared" ca="1" si="869"/>
        <v/>
      </c>
      <c r="BL483" s="289" t="str">
        <f t="shared" ca="1" si="870"/>
        <v/>
      </c>
      <c r="BM483" s="289" t="str">
        <f t="shared" ca="1" si="871"/>
        <v/>
      </c>
      <c r="BN483" s="289" t="str">
        <f t="shared" ca="1" si="872"/>
        <v/>
      </c>
      <c r="BO483" s="289" t="str">
        <f t="shared" ca="1" si="873"/>
        <v/>
      </c>
      <c r="BP483" s="275"/>
      <c r="BQ483" s="83" t="e">
        <f t="shared" ca="1" si="822"/>
        <v>#N/A</v>
      </c>
      <c r="BR483" s="82" t="e">
        <f t="shared" ca="1" si="823"/>
        <v>#N/A</v>
      </c>
      <c r="BS483" s="83" t="e">
        <f t="shared" ca="1" si="824"/>
        <v>#N/A</v>
      </c>
      <c r="BT483" s="52" t="e">
        <f t="shared" ca="1" si="905"/>
        <v>#N/A</v>
      </c>
      <c r="BV483" s="52" t="e">
        <f t="shared" ca="1" si="906"/>
        <v>#N/A</v>
      </c>
      <c r="BW483" s="84" t="e">
        <f ca="1">VLOOKUP($BK$6,INDIRECT($BT483):$BP$861,2,FALSE)</f>
        <v>#N/A</v>
      </c>
      <c r="BX483" s="79" t="e">
        <f t="shared" ca="1" si="884"/>
        <v>#N/A</v>
      </c>
      <c r="BY483" s="78" t="e">
        <f t="shared" ca="1" si="885"/>
        <v>#N/A</v>
      </c>
      <c r="BZ483" s="78" t="e">
        <f t="shared" ca="1" si="886"/>
        <v>#N/A</v>
      </c>
      <c r="CA483" s="78" t="e">
        <f t="shared" ca="1" si="887"/>
        <v>#N/A</v>
      </c>
      <c r="CB483" s="78" t="e">
        <f t="shared" ca="1" si="888"/>
        <v>#N/A</v>
      </c>
      <c r="CC483" s="78" t="e">
        <f t="shared" ca="1" si="889"/>
        <v>#N/A</v>
      </c>
      <c r="CD483" s="78" t="e">
        <f t="shared" ca="1" si="890"/>
        <v>#N/A</v>
      </c>
      <c r="CE483" s="78" t="e">
        <f t="shared" ca="1" si="891"/>
        <v>#N/A</v>
      </c>
      <c r="CF483" s="78" t="e">
        <f t="shared" ca="1" si="892"/>
        <v>#N/A</v>
      </c>
      <c r="CG483" s="78" t="e">
        <f t="shared" ca="1" si="893"/>
        <v>#N/A</v>
      </c>
      <c r="CH483" s="79" t="e">
        <f t="shared" ca="1" si="894"/>
        <v>#N/A</v>
      </c>
      <c r="CI483" s="79" t="e">
        <f t="shared" ca="1" si="895"/>
        <v>#N/A</v>
      </c>
      <c r="CJ483" s="79" t="e">
        <f t="shared" ca="1" si="896"/>
        <v>#N/A</v>
      </c>
      <c r="CK483" s="79" t="e">
        <f t="shared" ca="1" si="897"/>
        <v>#N/A</v>
      </c>
      <c r="CL483" s="79" t="e">
        <f t="shared" ca="1" si="898"/>
        <v>#N/A</v>
      </c>
      <c r="CM483" s="79" t="e">
        <f t="shared" ca="1" si="899"/>
        <v>#N/A</v>
      </c>
      <c r="CN483" s="79" t="e">
        <f t="shared" ca="1" si="900"/>
        <v>#N/A</v>
      </c>
      <c r="CO483" s="79" t="e">
        <f t="shared" ca="1" si="901"/>
        <v>#N/A</v>
      </c>
      <c r="CP483" s="80" t="e">
        <f t="shared" ca="1" si="902"/>
        <v>#N/A</v>
      </c>
      <c r="CQ483" s="78" t="e">
        <f t="shared" ca="1" si="903"/>
        <v>#N/A</v>
      </c>
      <c r="DA483" s="83"/>
      <c r="DB483" s="82"/>
      <c r="DC483" s="83"/>
      <c r="DD483" s="52"/>
      <c r="DF483" s="52"/>
      <c r="DG483" s="84"/>
      <c r="DH483" s="97"/>
      <c r="DI483" s="84"/>
      <c r="DJ483" s="84"/>
      <c r="DK483" s="84"/>
      <c r="DL483" s="84"/>
      <c r="DM483" s="84"/>
      <c r="DN483" s="84"/>
      <c r="DO483" s="84"/>
      <c r="DP483" s="84"/>
      <c r="DQ483" s="84"/>
      <c r="DR483" s="97"/>
      <c r="DS483" s="97"/>
      <c r="DT483" s="97"/>
      <c r="DU483" s="97"/>
      <c r="DV483" s="97"/>
      <c r="DW483" s="97"/>
      <c r="DX483" s="97"/>
      <c r="DY483" s="97"/>
      <c r="DZ483" s="99"/>
      <c r="EA483" s="84"/>
    </row>
    <row r="484" spans="1:131" ht="16.2" thickBot="1" x14ac:dyDescent="0.35">
      <c r="A484" s="289" t="str">
        <f t="shared" ca="1" si="908"/>
        <v/>
      </c>
      <c r="B484" s="318">
        <f t="shared" si="912"/>
        <v>476</v>
      </c>
      <c r="C484" s="319" t="s">
        <v>42</v>
      </c>
      <c r="D484" s="318" t="s">
        <v>75</v>
      </c>
      <c r="E484" s="318">
        <v>6</v>
      </c>
      <c r="F484" s="320">
        <v>3</v>
      </c>
      <c r="G484" s="320">
        <v>2</v>
      </c>
      <c r="H484" s="320">
        <v>1</v>
      </c>
      <c r="I484" s="320">
        <v>1</v>
      </c>
      <c r="J484" s="320">
        <v>3</v>
      </c>
      <c r="K484" s="320">
        <v>2</v>
      </c>
      <c r="L484" s="320"/>
      <c r="M484" s="320"/>
      <c r="N484" s="320">
        <f>SUM($F484:G484)</f>
        <v>5</v>
      </c>
      <c r="O484" s="320">
        <f>SUM($F484:H484)</f>
        <v>6</v>
      </c>
      <c r="P484" s="320">
        <f>SUM($F484:I484)</f>
        <v>7</v>
      </c>
      <c r="Q484" s="320">
        <f>SUM($F484:J484)</f>
        <v>10</v>
      </c>
      <c r="R484" s="320">
        <f>SUM($F484:K484)</f>
        <v>12</v>
      </c>
      <c r="S484" s="320"/>
      <c r="T484" s="320"/>
      <c r="U484" s="319"/>
      <c r="V484" s="318" t="str">
        <f t="shared" si="855"/>
        <v>Gb</v>
      </c>
      <c r="W484" s="318" t="str">
        <f t="shared" ca="1" si="856"/>
        <v>A</v>
      </c>
      <c r="X484" s="318" t="str">
        <f t="shared" ref="X484:X495" ca="1" si="914">OFFSET($J$6,0,N484,1,1)</f>
        <v>B</v>
      </c>
      <c r="Y484" s="318" t="str">
        <f t="shared" ref="Y484:Y495" ca="1" si="915">OFFSET($J$6,0,O484,1,1)</f>
        <v>C</v>
      </c>
      <c r="Z484" s="318" t="str">
        <f t="shared" ref="Z484:Z495" ca="1" si="916">OFFSET($J$6,0,P484,1,1)</f>
        <v>Db</v>
      </c>
      <c r="AA484" s="318" t="str">
        <f t="shared" ref="AA484:AA495" ca="1" si="917">OFFSET($J$6,0,Q484,1,1)</f>
        <v>E</v>
      </c>
      <c r="AB484" s="318"/>
      <c r="AC484" s="318"/>
      <c r="AD484" s="319">
        <f t="shared" si="863"/>
        <v>169</v>
      </c>
      <c r="AE484" s="319">
        <f t="shared" ca="1" si="910"/>
        <v>65</v>
      </c>
      <c r="AF484" s="319">
        <f t="shared" ca="1" si="911"/>
        <v>66</v>
      </c>
      <c r="AG484" s="319">
        <f t="shared" ca="1" si="848"/>
        <v>67</v>
      </c>
      <c r="AH484" s="319">
        <f t="shared" ca="1" si="849"/>
        <v>166</v>
      </c>
      <c r="AI484" s="319">
        <f t="shared" ca="1" si="850"/>
        <v>69</v>
      </c>
      <c r="AJ484" s="319"/>
      <c r="AK484" s="319"/>
      <c r="AL484" s="294" t="str">
        <f>_xlfn.CONCAT(V484," sus4")</f>
        <v>Gb sus4</v>
      </c>
      <c r="AM484" s="294" t="str">
        <f ca="1">_xlfn.CONCAT(W484," min")</f>
        <v>A min</v>
      </c>
      <c r="AN484" s="294" t="str">
        <f ca="1">_xlfn.CONCAT(X484," sus2")</f>
        <v>B sus2</v>
      </c>
      <c r="AO484" s="301" t="str">
        <f ca="1">_xlfn.CONCAT("*",W484," min")</f>
        <v>*A min</v>
      </c>
      <c r="AP484" s="294" t="str">
        <f ca="1">_xlfn.CONCAT(Z484," sus4/7")</f>
        <v>Db sus4/7</v>
      </c>
      <c r="AQ484" s="294" t="str">
        <f ca="1">_xlfn.CONCAT(AA484," sus4")</f>
        <v>E sus4</v>
      </c>
      <c r="AR484" s="294"/>
      <c r="AS484" s="294"/>
      <c r="AT484" s="294" t="str">
        <f ca="1">IF(AT$9=$AD484,1,IF(AT$9=$AE484,1,IF(AT$9=$AF484,1,IF(AT$9=$AG484,1,IF(AT$9=$AH484,1,IF(AT$9=$AI484,1,""))))))</f>
        <v/>
      </c>
      <c r="AU484" s="294" t="str">
        <f t="shared" ref="AU484:BE495" ca="1" si="918">IF(AU$9=$AD484,1,IF(AU$9=$AE484,1,IF(AU$9=$AF484,1,IF(AU$9=$AG484,1,IF(AU$9=$AH484,1,IF(AU$9=$AI484,1,""))))))</f>
        <v/>
      </c>
      <c r="AV484" s="294" t="str">
        <f t="shared" ca="1" si="918"/>
        <v/>
      </c>
      <c r="AW484" s="294" t="str">
        <f t="shared" ca="1" si="918"/>
        <v/>
      </c>
      <c r="AX484" s="294" t="str">
        <f t="shared" ca="1" si="918"/>
        <v/>
      </c>
      <c r="AY484" s="294" t="str">
        <f t="shared" ca="1" si="918"/>
        <v/>
      </c>
      <c r="AZ484" s="294" t="str">
        <f t="shared" ca="1" si="918"/>
        <v/>
      </c>
      <c r="BA484" s="294" t="str">
        <f t="shared" ca="1" si="918"/>
        <v/>
      </c>
      <c r="BB484" s="294" t="str">
        <f t="shared" ca="1" si="918"/>
        <v/>
      </c>
      <c r="BC484" s="294" t="str">
        <f t="shared" ca="1" si="918"/>
        <v/>
      </c>
      <c r="BD484" s="294" t="str">
        <f t="shared" ca="1" si="918"/>
        <v/>
      </c>
      <c r="BE484" s="294" t="str">
        <f t="shared" ca="1" si="918"/>
        <v/>
      </c>
      <c r="BF484" s="289">
        <f t="shared" ca="1" si="864"/>
        <v>0</v>
      </c>
      <c r="BG484" s="302">
        <f t="shared" ca="1" si="865"/>
        <v>0</v>
      </c>
      <c r="BH484" s="289" t="str">
        <f t="shared" ca="1" si="866"/>
        <v/>
      </c>
      <c r="BI484" s="289" t="str">
        <f t="shared" ca="1" si="867"/>
        <v/>
      </c>
      <c r="BJ484" s="289" t="str">
        <f t="shared" ca="1" si="868"/>
        <v/>
      </c>
      <c r="BK484" s="289" t="str">
        <f t="shared" ca="1" si="869"/>
        <v/>
      </c>
      <c r="BL484" s="289" t="str">
        <f t="shared" ca="1" si="870"/>
        <v/>
      </c>
      <c r="BM484" s="289" t="str">
        <f t="shared" ca="1" si="871"/>
        <v/>
      </c>
      <c r="BN484" s="289" t="str">
        <f t="shared" ca="1" si="872"/>
        <v/>
      </c>
      <c r="BO484" s="289" t="str">
        <f t="shared" ca="1" si="873"/>
        <v/>
      </c>
      <c r="BP484" s="275"/>
      <c r="BQ484" s="83" t="e">
        <f t="shared" ca="1" si="822"/>
        <v>#N/A</v>
      </c>
      <c r="BR484" s="82" t="e">
        <f t="shared" ca="1" si="823"/>
        <v>#N/A</v>
      </c>
      <c r="BS484" s="83" t="e">
        <f t="shared" ca="1" si="824"/>
        <v>#N/A</v>
      </c>
      <c r="BT484" s="52" t="e">
        <f t="shared" ca="1" si="905"/>
        <v>#N/A</v>
      </c>
      <c r="BV484" s="52" t="e">
        <f t="shared" ca="1" si="906"/>
        <v>#N/A</v>
      </c>
      <c r="BW484" s="84" t="e">
        <f ca="1">VLOOKUP($BK$6,INDIRECT($BT484):$BP$861,2,FALSE)</f>
        <v>#N/A</v>
      </c>
      <c r="BX484" s="79" t="e">
        <f t="shared" ca="1" si="884"/>
        <v>#N/A</v>
      </c>
      <c r="BY484" s="78" t="e">
        <f t="shared" ca="1" si="885"/>
        <v>#N/A</v>
      </c>
      <c r="BZ484" s="78" t="e">
        <f t="shared" ca="1" si="886"/>
        <v>#N/A</v>
      </c>
      <c r="CA484" s="78" t="e">
        <f t="shared" ca="1" si="887"/>
        <v>#N/A</v>
      </c>
      <c r="CB484" s="78" t="e">
        <f t="shared" ca="1" si="888"/>
        <v>#N/A</v>
      </c>
      <c r="CC484" s="78" t="e">
        <f t="shared" ca="1" si="889"/>
        <v>#N/A</v>
      </c>
      <c r="CD484" s="78" t="e">
        <f t="shared" ca="1" si="890"/>
        <v>#N/A</v>
      </c>
      <c r="CE484" s="78" t="e">
        <f t="shared" ca="1" si="891"/>
        <v>#N/A</v>
      </c>
      <c r="CF484" s="78" t="e">
        <f t="shared" ca="1" si="892"/>
        <v>#N/A</v>
      </c>
      <c r="CG484" s="78" t="e">
        <f t="shared" ca="1" si="893"/>
        <v>#N/A</v>
      </c>
      <c r="CH484" s="79" t="e">
        <f t="shared" ca="1" si="894"/>
        <v>#N/A</v>
      </c>
      <c r="CI484" s="79" t="e">
        <f t="shared" ca="1" si="895"/>
        <v>#N/A</v>
      </c>
      <c r="CJ484" s="79" t="e">
        <f t="shared" ca="1" si="896"/>
        <v>#N/A</v>
      </c>
      <c r="CK484" s="79" t="e">
        <f t="shared" ca="1" si="897"/>
        <v>#N/A</v>
      </c>
      <c r="CL484" s="79" t="e">
        <f t="shared" ca="1" si="898"/>
        <v>#N/A</v>
      </c>
      <c r="CM484" s="79" t="e">
        <f t="shared" ca="1" si="899"/>
        <v>#N/A</v>
      </c>
      <c r="CN484" s="79" t="e">
        <f t="shared" ca="1" si="900"/>
        <v>#N/A</v>
      </c>
      <c r="CO484" s="79" t="e">
        <f t="shared" ca="1" si="901"/>
        <v>#N/A</v>
      </c>
      <c r="CP484" s="80" t="e">
        <f t="shared" ca="1" si="902"/>
        <v>#N/A</v>
      </c>
      <c r="CQ484" s="78" t="e">
        <f t="shared" ca="1" si="903"/>
        <v>#N/A</v>
      </c>
      <c r="DA484" s="83"/>
      <c r="DB484" s="82"/>
      <c r="DC484" s="83"/>
      <c r="DD484" s="52"/>
      <c r="DF484" s="52"/>
      <c r="DG484" s="84"/>
      <c r="DH484" s="97"/>
      <c r="DI484" s="84"/>
      <c r="DJ484" s="84"/>
      <c r="DK484" s="84"/>
      <c r="DL484" s="84"/>
      <c r="DM484" s="84"/>
      <c r="DN484" s="84"/>
      <c r="DO484" s="84"/>
      <c r="DP484" s="84"/>
      <c r="DQ484" s="84"/>
      <c r="DR484" s="97"/>
      <c r="DS484" s="97"/>
      <c r="DT484" s="97"/>
      <c r="DU484" s="97"/>
      <c r="DV484" s="97"/>
      <c r="DW484" s="97"/>
      <c r="DX484" s="97"/>
      <c r="DY484" s="97"/>
      <c r="DZ484" s="99"/>
      <c r="EA484" s="84"/>
    </row>
    <row r="485" spans="1:131" ht="16.2" thickBot="1" x14ac:dyDescent="0.35">
      <c r="A485" s="289" t="str">
        <f t="shared" ca="1" si="908"/>
        <v/>
      </c>
      <c r="B485" s="318">
        <f t="shared" si="912"/>
        <v>477</v>
      </c>
      <c r="C485" s="319" t="s">
        <v>43</v>
      </c>
      <c r="D485" s="318" t="s">
        <v>75</v>
      </c>
      <c r="E485" s="318">
        <v>6</v>
      </c>
      <c r="F485" s="320">
        <v>2</v>
      </c>
      <c r="G485" s="320">
        <v>1</v>
      </c>
      <c r="H485" s="320">
        <v>1</v>
      </c>
      <c r="I485" s="320">
        <v>3</v>
      </c>
      <c r="J485" s="320">
        <v>2</v>
      </c>
      <c r="K485" s="320">
        <v>3</v>
      </c>
      <c r="L485" s="320"/>
      <c r="M485" s="320"/>
      <c r="N485" s="320">
        <f>SUM($F485:G485)</f>
        <v>3</v>
      </c>
      <c r="O485" s="320">
        <f>SUM($F485:H485)</f>
        <v>4</v>
      </c>
      <c r="P485" s="320">
        <f>SUM($F485:I485)</f>
        <v>7</v>
      </c>
      <c r="Q485" s="320">
        <f>SUM($F485:J485)</f>
        <v>9</v>
      </c>
      <c r="R485" s="320">
        <f>SUM($F485:K485)</f>
        <v>12</v>
      </c>
      <c r="S485" s="320"/>
      <c r="T485" s="320"/>
      <c r="U485" s="319"/>
      <c r="V485" s="318" t="str">
        <f t="shared" si="855"/>
        <v>Gb</v>
      </c>
      <c r="W485" s="318" t="str">
        <f t="shared" ca="1" si="856"/>
        <v>Ab</v>
      </c>
      <c r="X485" s="318" t="str">
        <f t="shared" ca="1" si="914"/>
        <v>A</v>
      </c>
      <c r="Y485" s="318" t="str">
        <f t="shared" ca="1" si="915"/>
        <v>Bb</v>
      </c>
      <c r="Z485" s="318" t="str">
        <f t="shared" ca="1" si="916"/>
        <v>Db</v>
      </c>
      <c r="AA485" s="318" t="str">
        <f t="shared" ca="1" si="917"/>
        <v>Eb</v>
      </c>
      <c r="AB485" s="318"/>
      <c r="AC485" s="318"/>
      <c r="AD485" s="319">
        <f t="shared" si="863"/>
        <v>169</v>
      </c>
      <c r="AE485" s="319">
        <f t="shared" ca="1" si="910"/>
        <v>163</v>
      </c>
      <c r="AF485" s="319">
        <f t="shared" ca="1" si="911"/>
        <v>65</v>
      </c>
      <c r="AG485" s="319">
        <f t="shared" ca="1" si="848"/>
        <v>164</v>
      </c>
      <c r="AH485" s="319">
        <f t="shared" ca="1" si="849"/>
        <v>166</v>
      </c>
      <c r="AI485" s="319">
        <f t="shared" ca="1" si="850"/>
        <v>167</v>
      </c>
      <c r="AJ485" s="319"/>
      <c r="AK485" s="319"/>
      <c r="AL485" s="294" t="str">
        <f>_xlfn.CONCAT(V485," min")</f>
        <v>Gb min</v>
      </c>
      <c r="AM485" s="294" t="str">
        <f ca="1">_xlfn.CONCAT(W485," sus2")</f>
        <v>Ab sus2</v>
      </c>
      <c r="AN485" s="301" t="str">
        <f>_xlfn.CONCAT("*",V485," min")</f>
        <v>*Gb min</v>
      </c>
      <c r="AO485" s="301" t="str">
        <f ca="1">_xlfn.CONCAT("*",AA485," min")</f>
        <v>*Eb min</v>
      </c>
      <c r="AP485" s="301" t="str">
        <f>_xlfn.CONCAT("*",V485," min")</f>
        <v>*Gb min</v>
      </c>
      <c r="AQ485" s="294" t="str">
        <f ca="1">_xlfn.CONCAT(AA485," sus4")</f>
        <v>Eb sus4</v>
      </c>
      <c r="AR485" s="294"/>
      <c r="AS485" s="294"/>
      <c r="AT485" s="294" t="str">
        <f t="shared" ref="AT485:AT495" ca="1" si="919">IF(AT$9=$AD485,1,IF(AT$9=$AE485,1,IF(AT$9=$AF485,1,IF(AT$9=$AG485,1,IF(AT$9=$AH485,1,IF(AT$9=$AI485,1,""))))))</f>
        <v/>
      </c>
      <c r="AU485" s="294" t="str">
        <f t="shared" ca="1" si="918"/>
        <v/>
      </c>
      <c r="AV485" s="294" t="str">
        <f t="shared" ca="1" si="918"/>
        <v/>
      </c>
      <c r="AW485" s="294">
        <f t="shared" ca="1" si="918"/>
        <v>1</v>
      </c>
      <c r="AX485" s="294" t="str">
        <f t="shared" ca="1" si="918"/>
        <v/>
      </c>
      <c r="AY485" s="294" t="str">
        <f t="shared" ca="1" si="918"/>
        <v/>
      </c>
      <c r="AZ485" s="294" t="str">
        <f t="shared" ca="1" si="918"/>
        <v/>
      </c>
      <c r="BA485" s="294" t="str">
        <f t="shared" ca="1" si="918"/>
        <v/>
      </c>
      <c r="BB485" s="294" t="str">
        <f t="shared" ca="1" si="918"/>
        <v/>
      </c>
      <c r="BC485" s="294" t="str">
        <f t="shared" ca="1" si="918"/>
        <v/>
      </c>
      <c r="BD485" s="294" t="str">
        <f t="shared" ca="1" si="918"/>
        <v/>
      </c>
      <c r="BE485" s="294" t="str">
        <f t="shared" ca="1" si="918"/>
        <v/>
      </c>
      <c r="BF485" s="289">
        <f t="shared" ca="1" si="864"/>
        <v>1</v>
      </c>
      <c r="BG485" s="302">
        <f t="shared" ca="1" si="865"/>
        <v>16.666666666666664</v>
      </c>
      <c r="BH485" s="289" t="str">
        <f t="shared" ca="1" si="866"/>
        <v/>
      </c>
      <c r="BI485" s="289" t="str">
        <f t="shared" ca="1" si="867"/>
        <v/>
      </c>
      <c r="BJ485" s="289" t="str">
        <f t="shared" ca="1" si="868"/>
        <v/>
      </c>
      <c r="BK485" s="289" t="str">
        <f t="shared" ca="1" si="869"/>
        <v/>
      </c>
      <c r="BL485" s="289" t="str">
        <f t="shared" ca="1" si="870"/>
        <v/>
      </c>
      <c r="BM485" s="289" t="str">
        <f t="shared" ca="1" si="871"/>
        <v/>
      </c>
      <c r="BN485" s="289" t="str">
        <f t="shared" ca="1" si="872"/>
        <v/>
      </c>
      <c r="BO485" s="289" t="str">
        <f t="shared" ca="1" si="873"/>
        <v/>
      </c>
      <c r="BP485" s="275"/>
      <c r="BQ485" s="83" t="e">
        <f t="shared" ref="BQ485:BQ499" ca="1" si="920">IF(BR485="","",BQ484)</f>
        <v>#N/A</v>
      </c>
      <c r="BR485" s="82" t="e">
        <f t="shared" ref="BR485:BR499" ca="1" si="921">IF(BS485="","",BR484+1)</f>
        <v>#N/A</v>
      </c>
      <c r="BS485" s="83" t="e">
        <f t="shared" ref="BS485:BS499" ca="1" si="922">IF(BW484=BS484,"",BW484)</f>
        <v>#N/A</v>
      </c>
      <c r="BT485" s="52" t="e">
        <f t="shared" ca="1" si="905"/>
        <v>#N/A</v>
      </c>
      <c r="BV485" s="52" t="e">
        <f t="shared" ca="1" si="906"/>
        <v>#N/A</v>
      </c>
      <c r="BW485" s="84" t="e">
        <f ca="1">VLOOKUP($BK$6,INDIRECT($BT485):$BP$861,2,FALSE)</f>
        <v>#N/A</v>
      </c>
      <c r="BX485" s="79" t="e">
        <f t="shared" ca="1" si="884"/>
        <v>#N/A</v>
      </c>
      <c r="BY485" s="78" t="e">
        <f t="shared" ca="1" si="885"/>
        <v>#N/A</v>
      </c>
      <c r="BZ485" s="78" t="e">
        <f t="shared" ca="1" si="886"/>
        <v>#N/A</v>
      </c>
      <c r="CA485" s="78" t="e">
        <f t="shared" ca="1" si="887"/>
        <v>#N/A</v>
      </c>
      <c r="CB485" s="78" t="e">
        <f t="shared" ca="1" si="888"/>
        <v>#N/A</v>
      </c>
      <c r="CC485" s="78" t="e">
        <f t="shared" ca="1" si="889"/>
        <v>#N/A</v>
      </c>
      <c r="CD485" s="78" t="e">
        <f t="shared" ca="1" si="890"/>
        <v>#N/A</v>
      </c>
      <c r="CE485" s="78" t="e">
        <f t="shared" ca="1" si="891"/>
        <v>#N/A</v>
      </c>
      <c r="CF485" s="78" t="e">
        <f t="shared" ca="1" si="892"/>
        <v>#N/A</v>
      </c>
      <c r="CG485" s="78" t="e">
        <f t="shared" ca="1" si="893"/>
        <v>#N/A</v>
      </c>
      <c r="CH485" s="79" t="e">
        <f t="shared" ca="1" si="894"/>
        <v>#N/A</v>
      </c>
      <c r="CI485" s="79" t="e">
        <f t="shared" ca="1" si="895"/>
        <v>#N/A</v>
      </c>
      <c r="CJ485" s="79" t="e">
        <f t="shared" ca="1" si="896"/>
        <v>#N/A</v>
      </c>
      <c r="CK485" s="79" t="e">
        <f t="shared" ca="1" si="897"/>
        <v>#N/A</v>
      </c>
      <c r="CL485" s="79" t="e">
        <f t="shared" ca="1" si="898"/>
        <v>#N/A</v>
      </c>
      <c r="CM485" s="79" t="e">
        <f t="shared" ca="1" si="899"/>
        <v>#N/A</v>
      </c>
      <c r="CN485" s="79" t="e">
        <f t="shared" ca="1" si="900"/>
        <v>#N/A</v>
      </c>
      <c r="CO485" s="79" t="e">
        <f t="shared" ca="1" si="901"/>
        <v>#N/A</v>
      </c>
      <c r="CP485" s="80" t="e">
        <f t="shared" ca="1" si="902"/>
        <v>#N/A</v>
      </c>
      <c r="CQ485" s="78" t="e">
        <f t="shared" ca="1" si="903"/>
        <v>#N/A</v>
      </c>
      <c r="DA485" s="83"/>
      <c r="DB485" s="82"/>
      <c r="DC485" s="83"/>
      <c r="DD485" s="52"/>
      <c r="DF485" s="52"/>
      <c r="DG485" s="84"/>
      <c r="DH485" s="97"/>
      <c r="DI485" s="84"/>
      <c r="DJ485" s="84"/>
      <c r="DK485" s="84"/>
      <c r="DL485" s="84"/>
      <c r="DM485" s="84"/>
      <c r="DN485" s="84"/>
      <c r="DO485" s="84"/>
      <c r="DP485" s="84"/>
      <c r="DQ485" s="84"/>
      <c r="DR485" s="97"/>
      <c r="DS485" s="97"/>
      <c r="DT485" s="97"/>
      <c r="DU485" s="97"/>
      <c r="DV485" s="97"/>
      <c r="DW485" s="97"/>
      <c r="DX485" s="97"/>
      <c r="DY485" s="97"/>
      <c r="DZ485" s="99"/>
      <c r="EA485" s="84"/>
    </row>
    <row r="486" spans="1:131" ht="16.2" thickBot="1" x14ac:dyDescent="0.35">
      <c r="A486" s="289" t="str">
        <f t="shared" ca="1" si="908"/>
        <v/>
      </c>
      <c r="B486" s="318">
        <f t="shared" si="912"/>
        <v>478</v>
      </c>
      <c r="C486" s="319" t="s">
        <v>83</v>
      </c>
      <c r="D486" s="318" t="s">
        <v>75</v>
      </c>
      <c r="E486" s="318">
        <v>6</v>
      </c>
      <c r="F486" s="320">
        <v>2</v>
      </c>
      <c r="G486" s="320">
        <v>1</v>
      </c>
      <c r="H486" s="320">
        <v>1</v>
      </c>
      <c r="I486" s="320">
        <v>3</v>
      </c>
      <c r="J486" s="320">
        <v>1</v>
      </c>
      <c r="K486" s="320">
        <v>4</v>
      </c>
      <c r="L486" s="320"/>
      <c r="M486" s="320"/>
      <c r="N486" s="320">
        <f>SUM($F486:G486)</f>
        <v>3</v>
      </c>
      <c r="O486" s="320">
        <f>SUM($F486:H486)</f>
        <v>4</v>
      </c>
      <c r="P486" s="320">
        <f>SUM($F486:I486)</f>
        <v>7</v>
      </c>
      <c r="Q486" s="320">
        <f>SUM($F486:J486)</f>
        <v>8</v>
      </c>
      <c r="R486" s="320">
        <f>SUM($F486:K486)</f>
        <v>12</v>
      </c>
      <c r="S486" s="320"/>
      <c r="T486" s="320"/>
      <c r="U486" s="319"/>
      <c r="V486" s="318" t="str">
        <f t="shared" si="855"/>
        <v>Gb</v>
      </c>
      <c r="W486" s="318" t="str">
        <f t="shared" ca="1" si="856"/>
        <v>Ab</v>
      </c>
      <c r="X486" s="318" t="str">
        <f t="shared" ca="1" si="914"/>
        <v>A</v>
      </c>
      <c r="Y486" s="318" t="str">
        <f t="shared" ca="1" si="915"/>
        <v>Bb</v>
      </c>
      <c r="Z486" s="318" t="str">
        <f t="shared" ca="1" si="916"/>
        <v>Db</v>
      </c>
      <c r="AA486" s="318" t="str">
        <f t="shared" ca="1" si="917"/>
        <v>D</v>
      </c>
      <c r="AB486" s="318"/>
      <c r="AC486" s="318"/>
      <c r="AD486" s="319">
        <f t="shared" si="863"/>
        <v>169</v>
      </c>
      <c r="AE486" s="319">
        <f t="shared" ca="1" si="910"/>
        <v>163</v>
      </c>
      <c r="AF486" s="319">
        <f t="shared" ca="1" si="911"/>
        <v>65</v>
      </c>
      <c r="AG486" s="319">
        <f t="shared" ca="1" si="848"/>
        <v>164</v>
      </c>
      <c r="AH486" s="319">
        <f t="shared" ca="1" si="849"/>
        <v>166</v>
      </c>
      <c r="AI486" s="319">
        <f t="shared" ca="1" si="850"/>
        <v>68</v>
      </c>
      <c r="AJ486" s="319"/>
      <c r="AK486" s="319"/>
      <c r="AL486" s="294" t="str">
        <f>_xlfn.CONCAT(V486," min")</f>
        <v>Gb min</v>
      </c>
      <c r="AM486" s="301" t="str">
        <f ca="1">_xlfn.CONCAT("*",Y486,"7")</f>
        <v>*Bb7</v>
      </c>
      <c r="AN486" s="301" t="str">
        <f>_xlfn.CONCAT("*",V486," min")</f>
        <v>*Gb min</v>
      </c>
      <c r="AO486" s="294" t="str">
        <f ca="1">_xlfn.CONCAT(Y486," aug")</f>
        <v>Bb aug</v>
      </c>
      <c r="AP486" s="301" t="str">
        <f>_xlfn.CONCAT("*",V486," min")</f>
        <v>*Gb min</v>
      </c>
      <c r="AQ486" s="301" t="str">
        <f ca="1">_xlfn.CONCAT("*",Y486,"7")</f>
        <v>*Bb7</v>
      </c>
      <c r="AR486" s="294"/>
      <c r="AS486" s="294"/>
      <c r="AT486" s="294" t="str">
        <f t="shared" ca="1" si="919"/>
        <v/>
      </c>
      <c r="AU486" s="294" t="str">
        <f t="shared" ca="1" si="918"/>
        <v/>
      </c>
      <c r="AV486" s="294" t="str">
        <f t="shared" ca="1" si="918"/>
        <v/>
      </c>
      <c r="AW486" s="294" t="str">
        <f t="shared" ca="1" si="918"/>
        <v/>
      </c>
      <c r="AX486" s="294" t="str">
        <f t="shared" ca="1" si="918"/>
        <v/>
      </c>
      <c r="AY486" s="294" t="str">
        <f t="shared" ca="1" si="918"/>
        <v/>
      </c>
      <c r="AZ486" s="294" t="str">
        <f t="shared" ca="1" si="918"/>
        <v/>
      </c>
      <c r="BA486" s="294" t="str">
        <f t="shared" ca="1" si="918"/>
        <v/>
      </c>
      <c r="BB486" s="294" t="str">
        <f t="shared" ca="1" si="918"/>
        <v/>
      </c>
      <c r="BC486" s="294" t="str">
        <f t="shared" ca="1" si="918"/>
        <v/>
      </c>
      <c r="BD486" s="294" t="str">
        <f t="shared" ca="1" si="918"/>
        <v/>
      </c>
      <c r="BE486" s="294" t="str">
        <f t="shared" ca="1" si="918"/>
        <v/>
      </c>
      <c r="BF486" s="289">
        <f t="shared" ca="1" si="864"/>
        <v>0</v>
      </c>
      <c r="BG486" s="302">
        <f t="shared" ca="1" si="865"/>
        <v>0</v>
      </c>
      <c r="BH486" s="289" t="str">
        <f t="shared" ca="1" si="866"/>
        <v/>
      </c>
      <c r="BI486" s="289" t="str">
        <f t="shared" ca="1" si="867"/>
        <v/>
      </c>
      <c r="BJ486" s="289" t="str">
        <f t="shared" ca="1" si="868"/>
        <v/>
      </c>
      <c r="BK486" s="289" t="str">
        <f t="shared" ca="1" si="869"/>
        <v/>
      </c>
      <c r="BL486" s="289" t="str">
        <f t="shared" ca="1" si="870"/>
        <v/>
      </c>
      <c r="BM486" s="289" t="str">
        <f t="shared" ca="1" si="871"/>
        <v/>
      </c>
      <c r="BN486" s="289" t="str">
        <f t="shared" ca="1" si="872"/>
        <v/>
      </c>
      <c r="BO486" s="289" t="str">
        <f t="shared" ca="1" si="873"/>
        <v/>
      </c>
      <c r="BP486" s="275"/>
      <c r="BQ486" s="83" t="e">
        <f t="shared" ca="1" si="920"/>
        <v>#N/A</v>
      </c>
      <c r="BR486" s="82" t="e">
        <f t="shared" ca="1" si="921"/>
        <v>#N/A</v>
      </c>
      <c r="BS486" s="83" t="e">
        <f t="shared" ca="1" si="922"/>
        <v>#N/A</v>
      </c>
      <c r="BT486" s="52" t="e">
        <f t="shared" ca="1" si="905"/>
        <v>#N/A</v>
      </c>
      <c r="BV486" s="52" t="e">
        <f t="shared" ca="1" si="906"/>
        <v>#N/A</v>
      </c>
      <c r="BW486" s="84" t="e">
        <f ca="1">VLOOKUP($BK$6,INDIRECT($BT486):$BP$861,2,FALSE)</f>
        <v>#N/A</v>
      </c>
      <c r="BX486" s="79" t="e">
        <f t="shared" ca="1" si="884"/>
        <v>#N/A</v>
      </c>
      <c r="BY486" s="78" t="e">
        <f t="shared" ca="1" si="885"/>
        <v>#N/A</v>
      </c>
      <c r="BZ486" s="78" t="e">
        <f t="shared" ca="1" si="886"/>
        <v>#N/A</v>
      </c>
      <c r="CA486" s="78" t="e">
        <f t="shared" ca="1" si="887"/>
        <v>#N/A</v>
      </c>
      <c r="CB486" s="78" t="e">
        <f t="shared" ca="1" si="888"/>
        <v>#N/A</v>
      </c>
      <c r="CC486" s="78" t="e">
        <f t="shared" ca="1" si="889"/>
        <v>#N/A</v>
      </c>
      <c r="CD486" s="78" t="e">
        <f t="shared" ca="1" si="890"/>
        <v>#N/A</v>
      </c>
      <c r="CE486" s="78" t="e">
        <f t="shared" ca="1" si="891"/>
        <v>#N/A</v>
      </c>
      <c r="CF486" s="78" t="e">
        <f t="shared" ca="1" si="892"/>
        <v>#N/A</v>
      </c>
      <c r="CG486" s="78" t="e">
        <f t="shared" ca="1" si="893"/>
        <v>#N/A</v>
      </c>
      <c r="CH486" s="79" t="e">
        <f t="shared" ca="1" si="894"/>
        <v>#N/A</v>
      </c>
      <c r="CI486" s="79" t="e">
        <f t="shared" ca="1" si="895"/>
        <v>#N/A</v>
      </c>
      <c r="CJ486" s="79" t="e">
        <f t="shared" ca="1" si="896"/>
        <v>#N/A</v>
      </c>
      <c r="CK486" s="79" t="e">
        <f t="shared" ca="1" si="897"/>
        <v>#N/A</v>
      </c>
      <c r="CL486" s="79" t="e">
        <f t="shared" ca="1" si="898"/>
        <v>#N/A</v>
      </c>
      <c r="CM486" s="79" t="e">
        <f t="shared" ca="1" si="899"/>
        <v>#N/A</v>
      </c>
      <c r="CN486" s="79" t="e">
        <f t="shared" ca="1" si="900"/>
        <v>#N/A</v>
      </c>
      <c r="CO486" s="79" t="e">
        <f t="shared" ca="1" si="901"/>
        <v>#N/A</v>
      </c>
      <c r="CP486" s="80" t="e">
        <f t="shared" ca="1" si="902"/>
        <v>#N/A</v>
      </c>
      <c r="CQ486" s="78" t="e">
        <f t="shared" ca="1" si="903"/>
        <v>#N/A</v>
      </c>
      <c r="DA486" s="83"/>
      <c r="DB486" s="82"/>
      <c r="DC486" s="83"/>
      <c r="DD486" s="52"/>
      <c r="DF486" s="52"/>
      <c r="DG486" s="84"/>
      <c r="DH486" s="97"/>
      <c r="DI486" s="84"/>
      <c r="DJ486" s="84"/>
      <c r="DK486" s="84"/>
      <c r="DL486" s="84"/>
      <c r="DM486" s="84"/>
      <c r="DN486" s="84"/>
      <c r="DO486" s="84"/>
      <c r="DP486" s="84"/>
      <c r="DQ486" s="84"/>
      <c r="DR486" s="97"/>
      <c r="DS486" s="97"/>
      <c r="DT486" s="97"/>
      <c r="DU486" s="97"/>
      <c r="DV486" s="97"/>
      <c r="DW486" s="97"/>
      <c r="DX486" s="97"/>
      <c r="DY486" s="97"/>
      <c r="DZ486" s="99"/>
      <c r="EA486" s="84"/>
    </row>
    <row r="487" spans="1:131" ht="16.2" thickBot="1" x14ac:dyDescent="0.35">
      <c r="A487" s="289" t="str">
        <f t="shared" ca="1" si="908"/>
        <v/>
      </c>
      <c r="B487" s="318">
        <f t="shared" si="912"/>
        <v>479</v>
      </c>
      <c r="C487" s="319" t="s">
        <v>44</v>
      </c>
      <c r="D487" s="318" t="s">
        <v>75</v>
      </c>
      <c r="E487" s="318">
        <v>6</v>
      </c>
      <c r="F487" s="320">
        <v>3</v>
      </c>
      <c r="G487" s="320">
        <v>1</v>
      </c>
      <c r="H487" s="320">
        <v>3</v>
      </c>
      <c r="I487" s="320">
        <v>1</v>
      </c>
      <c r="J487" s="320">
        <v>3</v>
      </c>
      <c r="K487" s="320">
        <v>1</v>
      </c>
      <c r="L487" s="320"/>
      <c r="M487" s="320"/>
      <c r="N487" s="320">
        <f>SUM($F487:G487)</f>
        <v>4</v>
      </c>
      <c r="O487" s="320">
        <f>SUM($F487:H487)</f>
        <v>7</v>
      </c>
      <c r="P487" s="320">
        <f>SUM($F487:I487)</f>
        <v>8</v>
      </c>
      <c r="Q487" s="320">
        <f>SUM($F487:J487)</f>
        <v>11</v>
      </c>
      <c r="R487" s="320">
        <f>SUM($F487:K487)</f>
        <v>12</v>
      </c>
      <c r="S487" s="320"/>
      <c r="T487" s="320"/>
      <c r="U487" s="319"/>
      <c r="V487" s="318" t="str">
        <f t="shared" si="855"/>
        <v>Gb</v>
      </c>
      <c r="W487" s="318" t="str">
        <f t="shared" ca="1" si="856"/>
        <v>A</v>
      </c>
      <c r="X487" s="318" t="str">
        <f t="shared" ca="1" si="914"/>
        <v>Bb</v>
      </c>
      <c r="Y487" s="318" t="str">
        <f t="shared" ca="1" si="915"/>
        <v>Db</v>
      </c>
      <c r="Z487" s="318" t="str">
        <f t="shared" ca="1" si="916"/>
        <v>D</v>
      </c>
      <c r="AA487" s="318" t="str">
        <f t="shared" ca="1" si="917"/>
        <v>F</v>
      </c>
      <c r="AB487" s="318"/>
      <c r="AC487" s="318"/>
      <c r="AD487" s="319">
        <f t="shared" si="863"/>
        <v>169</v>
      </c>
      <c r="AE487" s="319">
        <f t="shared" ca="1" si="910"/>
        <v>65</v>
      </c>
      <c r="AF487" s="319">
        <f t="shared" ca="1" si="911"/>
        <v>164</v>
      </c>
      <c r="AG487" s="319">
        <f t="shared" ca="1" si="848"/>
        <v>166</v>
      </c>
      <c r="AH487" s="319">
        <f t="shared" ca="1" si="849"/>
        <v>68</v>
      </c>
      <c r="AI487" s="319">
        <f t="shared" ca="1" si="850"/>
        <v>70</v>
      </c>
      <c r="AJ487" s="319"/>
      <c r="AK487" s="319"/>
      <c r="AL487" s="294" t="str">
        <f t="shared" ref="AL487:AN488" si="923">_xlfn.CONCAT(V487," aug")</f>
        <v>Gb aug</v>
      </c>
      <c r="AM487" s="294" t="str">
        <f t="shared" ca="1" si="923"/>
        <v>A aug</v>
      </c>
      <c r="AN487" s="294" t="str">
        <f t="shared" ca="1" si="923"/>
        <v>Bb aug</v>
      </c>
      <c r="AO487" s="294" t="str">
        <f ca="1">_xlfn.CONCAT(Y487," aug")</f>
        <v>Db aug</v>
      </c>
      <c r="AP487" s="294" t="str">
        <f ca="1">_xlfn.CONCAT(Z487," aug")</f>
        <v>D aug</v>
      </c>
      <c r="AQ487" s="294" t="str">
        <f ca="1">_xlfn.CONCAT(AA487," aug")</f>
        <v>F aug</v>
      </c>
      <c r="AR487" s="294"/>
      <c r="AS487" s="294"/>
      <c r="AT487" s="294" t="str">
        <f t="shared" ca="1" si="919"/>
        <v/>
      </c>
      <c r="AU487" s="294" t="str">
        <f t="shared" ca="1" si="918"/>
        <v/>
      </c>
      <c r="AV487" s="294" t="str">
        <f t="shared" ca="1" si="918"/>
        <v/>
      </c>
      <c r="AW487" s="294" t="str">
        <f t="shared" ca="1" si="918"/>
        <v/>
      </c>
      <c r="AX487" s="294" t="str">
        <f t="shared" ca="1" si="918"/>
        <v/>
      </c>
      <c r="AY487" s="294">
        <f t="shared" ca="1" si="918"/>
        <v>1</v>
      </c>
      <c r="AZ487" s="294" t="str">
        <f t="shared" ca="1" si="918"/>
        <v/>
      </c>
      <c r="BA487" s="294" t="str">
        <f t="shared" ca="1" si="918"/>
        <v/>
      </c>
      <c r="BB487" s="294" t="str">
        <f t="shared" ca="1" si="918"/>
        <v/>
      </c>
      <c r="BC487" s="294" t="str">
        <f t="shared" ca="1" si="918"/>
        <v/>
      </c>
      <c r="BD487" s="294" t="str">
        <f t="shared" ca="1" si="918"/>
        <v/>
      </c>
      <c r="BE487" s="294" t="str">
        <f t="shared" ca="1" si="918"/>
        <v/>
      </c>
      <c r="BF487" s="289">
        <f t="shared" ca="1" si="864"/>
        <v>1</v>
      </c>
      <c r="BG487" s="302">
        <f t="shared" ca="1" si="865"/>
        <v>16.666666666666664</v>
      </c>
      <c r="BH487" s="289" t="str">
        <f t="shared" ca="1" si="866"/>
        <v/>
      </c>
      <c r="BI487" s="289" t="str">
        <f t="shared" ca="1" si="867"/>
        <v/>
      </c>
      <c r="BJ487" s="289" t="str">
        <f t="shared" ca="1" si="868"/>
        <v/>
      </c>
      <c r="BK487" s="289" t="str">
        <f t="shared" ca="1" si="869"/>
        <v/>
      </c>
      <c r="BL487" s="289" t="str">
        <f t="shared" ca="1" si="870"/>
        <v/>
      </c>
      <c r="BM487" s="289" t="str">
        <f t="shared" ca="1" si="871"/>
        <v/>
      </c>
      <c r="BN487" s="289" t="str">
        <f t="shared" ca="1" si="872"/>
        <v/>
      </c>
      <c r="BO487" s="289" t="str">
        <f t="shared" ca="1" si="873"/>
        <v/>
      </c>
      <c r="BP487" s="275"/>
      <c r="BQ487" s="83" t="e">
        <f t="shared" ca="1" si="920"/>
        <v>#N/A</v>
      </c>
      <c r="BR487" s="82" t="e">
        <f t="shared" ca="1" si="921"/>
        <v>#N/A</v>
      </c>
      <c r="BS487" s="83" t="e">
        <f t="shared" ca="1" si="922"/>
        <v>#N/A</v>
      </c>
      <c r="BT487" s="52" t="e">
        <f t="shared" ca="1" si="905"/>
        <v>#N/A</v>
      </c>
      <c r="BV487" s="52" t="e">
        <f t="shared" ca="1" si="906"/>
        <v>#N/A</v>
      </c>
      <c r="BW487" s="84" t="e">
        <f ca="1">VLOOKUP($BK$6,INDIRECT($BT487):$BP$861,2,FALSE)</f>
        <v>#N/A</v>
      </c>
      <c r="BX487" s="79" t="e">
        <f t="shared" ca="1" si="884"/>
        <v>#N/A</v>
      </c>
      <c r="BY487" s="78" t="e">
        <f t="shared" ca="1" si="885"/>
        <v>#N/A</v>
      </c>
      <c r="BZ487" s="78" t="e">
        <f t="shared" ca="1" si="886"/>
        <v>#N/A</v>
      </c>
      <c r="CA487" s="78" t="e">
        <f t="shared" ca="1" si="887"/>
        <v>#N/A</v>
      </c>
      <c r="CB487" s="78" t="e">
        <f t="shared" ca="1" si="888"/>
        <v>#N/A</v>
      </c>
      <c r="CC487" s="78" t="e">
        <f t="shared" ca="1" si="889"/>
        <v>#N/A</v>
      </c>
      <c r="CD487" s="78" t="e">
        <f t="shared" ca="1" si="890"/>
        <v>#N/A</v>
      </c>
      <c r="CE487" s="78" t="e">
        <f t="shared" ca="1" si="891"/>
        <v>#N/A</v>
      </c>
      <c r="CF487" s="78" t="e">
        <f t="shared" ca="1" si="892"/>
        <v>#N/A</v>
      </c>
      <c r="CG487" s="78" t="e">
        <f t="shared" ca="1" si="893"/>
        <v>#N/A</v>
      </c>
      <c r="CH487" s="79" t="e">
        <f t="shared" ca="1" si="894"/>
        <v>#N/A</v>
      </c>
      <c r="CI487" s="79" t="e">
        <f t="shared" ca="1" si="895"/>
        <v>#N/A</v>
      </c>
      <c r="CJ487" s="79" t="e">
        <f t="shared" ca="1" si="896"/>
        <v>#N/A</v>
      </c>
      <c r="CK487" s="79" t="e">
        <f t="shared" ca="1" si="897"/>
        <v>#N/A</v>
      </c>
      <c r="CL487" s="79" t="e">
        <f t="shared" ca="1" si="898"/>
        <v>#N/A</v>
      </c>
      <c r="CM487" s="79" t="e">
        <f t="shared" ca="1" si="899"/>
        <v>#N/A</v>
      </c>
      <c r="CN487" s="79" t="e">
        <f t="shared" ca="1" si="900"/>
        <v>#N/A</v>
      </c>
      <c r="CO487" s="79" t="e">
        <f t="shared" ca="1" si="901"/>
        <v>#N/A</v>
      </c>
      <c r="CP487" s="80" t="e">
        <f t="shared" ca="1" si="902"/>
        <v>#N/A</v>
      </c>
      <c r="CQ487" s="78" t="e">
        <f t="shared" ca="1" si="903"/>
        <v>#N/A</v>
      </c>
      <c r="DA487" s="83"/>
      <c r="DB487" s="82"/>
      <c r="DC487" s="83"/>
      <c r="DD487" s="52"/>
      <c r="DF487" s="52"/>
      <c r="DG487" s="84"/>
      <c r="DH487" s="97"/>
      <c r="DI487" s="84"/>
      <c r="DJ487" s="84"/>
      <c r="DK487" s="84"/>
      <c r="DL487" s="84"/>
      <c r="DM487" s="84"/>
      <c r="DN487" s="84"/>
      <c r="DO487" s="84"/>
      <c r="DP487" s="84"/>
      <c r="DQ487" s="84"/>
      <c r="DR487" s="97"/>
      <c r="DS487" s="97"/>
      <c r="DT487" s="97"/>
      <c r="DU487" s="97"/>
      <c r="DV487" s="97"/>
      <c r="DW487" s="97"/>
      <c r="DX487" s="97"/>
      <c r="DY487" s="97"/>
      <c r="DZ487" s="99"/>
      <c r="EA487" s="84"/>
    </row>
    <row r="488" spans="1:131" ht="16.2" thickBot="1" x14ac:dyDescent="0.35">
      <c r="A488" s="289">
        <f t="shared" ca="1" si="908"/>
        <v>7</v>
      </c>
      <c r="B488" s="318">
        <f t="shared" si="912"/>
        <v>480</v>
      </c>
      <c r="C488" s="319" t="s">
        <v>45</v>
      </c>
      <c r="D488" s="318" t="s">
        <v>75</v>
      </c>
      <c r="E488" s="318">
        <v>6</v>
      </c>
      <c r="F488" s="320">
        <v>1</v>
      </c>
      <c r="G488" s="320">
        <v>3</v>
      </c>
      <c r="H488" s="320">
        <v>1</v>
      </c>
      <c r="I488" s="320">
        <v>3</v>
      </c>
      <c r="J488" s="320">
        <v>1</v>
      </c>
      <c r="K488" s="320">
        <v>3</v>
      </c>
      <c r="L488" s="320"/>
      <c r="M488" s="320"/>
      <c r="N488" s="320">
        <f>SUM($F488:G488)</f>
        <v>4</v>
      </c>
      <c r="O488" s="320">
        <f>SUM($F488:H488)</f>
        <v>5</v>
      </c>
      <c r="P488" s="320">
        <f>SUM($F488:I488)</f>
        <v>8</v>
      </c>
      <c r="Q488" s="320">
        <f>SUM($F488:J488)</f>
        <v>9</v>
      </c>
      <c r="R488" s="320">
        <f>SUM($F488:K488)</f>
        <v>12</v>
      </c>
      <c r="S488" s="320"/>
      <c r="T488" s="320"/>
      <c r="U488" s="319"/>
      <c r="V488" s="318" t="str">
        <f t="shared" si="855"/>
        <v>Gb</v>
      </c>
      <c r="W488" s="318" t="str">
        <f t="shared" ca="1" si="856"/>
        <v>G</v>
      </c>
      <c r="X488" s="318" t="str">
        <f t="shared" ca="1" si="914"/>
        <v>Bb</v>
      </c>
      <c r="Y488" s="318" t="str">
        <f t="shared" ca="1" si="915"/>
        <v>B</v>
      </c>
      <c r="Z488" s="318" t="str">
        <f t="shared" ca="1" si="916"/>
        <v>D</v>
      </c>
      <c r="AA488" s="318" t="str">
        <f t="shared" ca="1" si="917"/>
        <v>Eb</v>
      </c>
      <c r="AB488" s="318"/>
      <c r="AC488" s="318"/>
      <c r="AD488" s="319">
        <f t="shared" si="863"/>
        <v>169</v>
      </c>
      <c r="AE488" s="319">
        <f t="shared" ca="1" si="910"/>
        <v>71</v>
      </c>
      <c r="AF488" s="319">
        <f t="shared" ca="1" si="911"/>
        <v>164</v>
      </c>
      <c r="AG488" s="319">
        <f t="shared" ca="1" si="848"/>
        <v>66</v>
      </c>
      <c r="AH488" s="319">
        <f t="shared" ca="1" si="849"/>
        <v>68</v>
      </c>
      <c r="AI488" s="319">
        <f t="shared" ca="1" si="850"/>
        <v>167</v>
      </c>
      <c r="AJ488" s="319"/>
      <c r="AK488" s="319"/>
      <c r="AL488" s="294" t="str">
        <f t="shared" si="923"/>
        <v>Gb aug</v>
      </c>
      <c r="AM488" s="294" t="str">
        <f t="shared" ca="1" si="923"/>
        <v>G aug</v>
      </c>
      <c r="AN488" s="294" t="str">
        <f t="shared" ca="1" si="923"/>
        <v>Bb aug</v>
      </c>
      <c r="AO488" s="294" t="str">
        <f ca="1">_xlfn.CONCAT(Y488," aug")</f>
        <v>B aug</v>
      </c>
      <c r="AP488" s="294" t="str">
        <f ca="1">_xlfn.CONCAT(Z488," aug")</f>
        <v>D aug</v>
      </c>
      <c r="AQ488" s="294" t="str">
        <f ca="1">_xlfn.CONCAT(AA488," aug")</f>
        <v>Eb aug</v>
      </c>
      <c r="AR488" s="294"/>
      <c r="AS488" s="294"/>
      <c r="AT488" s="294" t="str">
        <f t="shared" ca="1" si="919"/>
        <v/>
      </c>
      <c r="AU488" s="294" t="str">
        <f t="shared" ca="1" si="918"/>
        <v/>
      </c>
      <c r="AV488" s="294" t="str">
        <f t="shared" ca="1" si="918"/>
        <v/>
      </c>
      <c r="AW488" s="294">
        <f t="shared" ca="1" si="918"/>
        <v>1</v>
      </c>
      <c r="AX488" s="294" t="str">
        <f t="shared" ca="1" si="918"/>
        <v/>
      </c>
      <c r="AY488" s="294" t="str">
        <f t="shared" ca="1" si="918"/>
        <v/>
      </c>
      <c r="AZ488" s="294" t="str">
        <f t="shared" ca="1" si="918"/>
        <v/>
      </c>
      <c r="BA488" s="294">
        <f t="shared" ca="1" si="918"/>
        <v>1</v>
      </c>
      <c r="BB488" s="294" t="str">
        <f t="shared" ca="1" si="918"/>
        <v/>
      </c>
      <c r="BC488" s="294" t="str">
        <f t="shared" ca="1" si="918"/>
        <v/>
      </c>
      <c r="BD488" s="294" t="str">
        <f t="shared" ca="1" si="918"/>
        <v/>
      </c>
      <c r="BE488" s="294" t="str">
        <f t="shared" ca="1" si="918"/>
        <v/>
      </c>
      <c r="BF488" s="289">
        <f t="shared" ca="1" si="864"/>
        <v>2</v>
      </c>
      <c r="BG488" s="302">
        <f t="shared" ca="1" si="865"/>
        <v>33.333333333333329</v>
      </c>
      <c r="BH488" s="289">
        <f t="shared" ca="1" si="866"/>
        <v>7</v>
      </c>
      <c r="BI488" s="289" t="str">
        <f t="shared" ca="1" si="867"/>
        <v/>
      </c>
      <c r="BJ488" s="289" t="str">
        <f t="shared" ca="1" si="868"/>
        <v/>
      </c>
      <c r="BK488" s="289" t="str">
        <f t="shared" ca="1" si="869"/>
        <v/>
      </c>
      <c r="BL488" s="289" t="str">
        <f t="shared" ca="1" si="870"/>
        <v/>
      </c>
      <c r="BM488" s="289" t="str">
        <f t="shared" ca="1" si="871"/>
        <v/>
      </c>
      <c r="BN488" s="289" t="str">
        <f t="shared" ca="1" si="872"/>
        <v/>
      </c>
      <c r="BO488" s="289">
        <f t="shared" ca="1" si="873"/>
        <v>1</v>
      </c>
      <c r="BP488" s="275"/>
      <c r="BQ488" s="83" t="e">
        <f t="shared" ca="1" si="920"/>
        <v>#N/A</v>
      </c>
      <c r="BR488" s="82" t="e">
        <f t="shared" ca="1" si="921"/>
        <v>#N/A</v>
      </c>
      <c r="BS488" s="83" t="e">
        <f t="shared" ca="1" si="922"/>
        <v>#N/A</v>
      </c>
      <c r="BT488" s="52" t="e">
        <f t="shared" ca="1" si="905"/>
        <v>#N/A</v>
      </c>
      <c r="BV488" s="52" t="e">
        <f t="shared" ca="1" si="906"/>
        <v>#N/A</v>
      </c>
      <c r="BW488" s="84" t="e">
        <f ca="1">VLOOKUP($BK$6,INDIRECT($BT488):$BP$861,2,FALSE)</f>
        <v>#N/A</v>
      </c>
      <c r="BX488" s="79" t="e">
        <f t="shared" ca="1" si="884"/>
        <v>#N/A</v>
      </c>
      <c r="BY488" s="78" t="e">
        <f t="shared" ca="1" si="885"/>
        <v>#N/A</v>
      </c>
      <c r="BZ488" s="78" t="e">
        <f t="shared" ca="1" si="886"/>
        <v>#N/A</v>
      </c>
      <c r="CA488" s="78" t="e">
        <f t="shared" ca="1" si="887"/>
        <v>#N/A</v>
      </c>
      <c r="CB488" s="78" t="e">
        <f t="shared" ca="1" si="888"/>
        <v>#N/A</v>
      </c>
      <c r="CC488" s="78" t="e">
        <f t="shared" ca="1" si="889"/>
        <v>#N/A</v>
      </c>
      <c r="CD488" s="78" t="e">
        <f t="shared" ca="1" si="890"/>
        <v>#N/A</v>
      </c>
      <c r="CE488" s="78" t="e">
        <f t="shared" ca="1" si="891"/>
        <v>#N/A</v>
      </c>
      <c r="CF488" s="78" t="e">
        <f t="shared" ca="1" si="892"/>
        <v>#N/A</v>
      </c>
      <c r="CG488" s="78" t="e">
        <f t="shared" ca="1" si="893"/>
        <v>#N/A</v>
      </c>
      <c r="CH488" s="79" t="e">
        <f t="shared" ca="1" si="894"/>
        <v>#N/A</v>
      </c>
      <c r="CI488" s="79" t="e">
        <f t="shared" ca="1" si="895"/>
        <v>#N/A</v>
      </c>
      <c r="CJ488" s="79" t="e">
        <f t="shared" ca="1" si="896"/>
        <v>#N/A</v>
      </c>
      <c r="CK488" s="79" t="e">
        <f t="shared" ca="1" si="897"/>
        <v>#N/A</v>
      </c>
      <c r="CL488" s="79" t="e">
        <f t="shared" ca="1" si="898"/>
        <v>#N/A</v>
      </c>
      <c r="CM488" s="79" t="e">
        <f t="shared" ca="1" si="899"/>
        <v>#N/A</v>
      </c>
      <c r="CN488" s="79" t="e">
        <f t="shared" ca="1" si="900"/>
        <v>#N/A</v>
      </c>
      <c r="CO488" s="79" t="e">
        <f t="shared" ca="1" si="901"/>
        <v>#N/A</v>
      </c>
      <c r="CP488" s="80" t="e">
        <f t="shared" ca="1" si="902"/>
        <v>#N/A</v>
      </c>
      <c r="CQ488" s="78" t="e">
        <f t="shared" ca="1" si="903"/>
        <v>#N/A</v>
      </c>
      <c r="DA488" s="83"/>
      <c r="DB488" s="82"/>
      <c r="DC488" s="83"/>
      <c r="DD488" s="52"/>
      <c r="DF488" s="52"/>
      <c r="DG488" s="84"/>
      <c r="DH488" s="97"/>
      <c r="DI488" s="84"/>
      <c r="DJ488" s="84"/>
      <c r="DK488" s="84"/>
      <c r="DL488" s="84"/>
      <c r="DM488" s="84"/>
      <c r="DN488" s="84"/>
      <c r="DO488" s="84"/>
      <c r="DP488" s="84"/>
      <c r="DQ488" s="84"/>
      <c r="DR488" s="97"/>
      <c r="DS488" s="97"/>
      <c r="DT488" s="97"/>
      <c r="DU488" s="97"/>
      <c r="DV488" s="97"/>
      <c r="DW488" s="97"/>
      <c r="DX488" s="97"/>
      <c r="DY488" s="97"/>
      <c r="DZ488" s="99"/>
      <c r="EA488" s="84"/>
    </row>
    <row r="489" spans="1:131" ht="16.2" thickBot="1" x14ac:dyDescent="0.35">
      <c r="A489" s="289" t="str">
        <f t="shared" ca="1" si="908"/>
        <v/>
      </c>
      <c r="B489" s="318">
        <f t="shared" si="912"/>
        <v>481</v>
      </c>
      <c r="C489" s="319" t="s">
        <v>46</v>
      </c>
      <c r="D489" s="318" t="s">
        <v>75</v>
      </c>
      <c r="E489" s="318">
        <v>6</v>
      </c>
      <c r="F489" s="320">
        <v>3</v>
      </c>
      <c r="G489" s="320">
        <v>2</v>
      </c>
      <c r="H489" s="320">
        <v>1</v>
      </c>
      <c r="I489" s="320">
        <v>1</v>
      </c>
      <c r="J489" s="320">
        <v>2</v>
      </c>
      <c r="K489" s="320">
        <v>3</v>
      </c>
      <c r="L489" s="320"/>
      <c r="M489" s="320"/>
      <c r="N489" s="320">
        <f>SUM($F489:G489)</f>
        <v>5</v>
      </c>
      <c r="O489" s="320">
        <f>SUM($F489:H489)</f>
        <v>6</v>
      </c>
      <c r="P489" s="320">
        <f>SUM($F489:I489)</f>
        <v>7</v>
      </c>
      <c r="Q489" s="320">
        <f>SUM($F489:J489)</f>
        <v>9</v>
      </c>
      <c r="R489" s="320">
        <f>SUM($F489:K489)</f>
        <v>12</v>
      </c>
      <c r="S489" s="320"/>
      <c r="T489" s="320"/>
      <c r="U489" s="319"/>
      <c r="V489" s="318" t="str">
        <f t="shared" si="855"/>
        <v>Gb</v>
      </c>
      <c r="W489" s="318" t="str">
        <f t="shared" ca="1" si="856"/>
        <v>A</v>
      </c>
      <c r="X489" s="318" t="str">
        <f t="shared" ca="1" si="914"/>
        <v>B</v>
      </c>
      <c r="Y489" s="318" t="str">
        <f t="shared" ca="1" si="915"/>
        <v>C</v>
      </c>
      <c r="Z489" s="318" t="str">
        <f t="shared" ca="1" si="916"/>
        <v>Db</v>
      </c>
      <c r="AA489" s="318" t="str">
        <f t="shared" ca="1" si="917"/>
        <v>Eb</v>
      </c>
      <c r="AB489" s="318"/>
      <c r="AC489" s="318"/>
      <c r="AD489" s="319">
        <f t="shared" si="863"/>
        <v>169</v>
      </c>
      <c r="AE489" s="319">
        <f t="shared" ca="1" si="910"/>
        <v>65</v>
      </c>
      <c r="AF489" s="319">
        <f t="shared" ca="1" si="911"/>
        <v>66</v>
      </c>
      <c r="AG489" s="319">
        <f t="shared" ca="1" si="848"/>
        <v>67</v>
      </c>
      <c r="AH489" s="319">
        <f t="shared" ca="1" si="849"/>
        <v>166</v>
      </c>
      <c r="AI489" s="319">
        <f t="shared" ca="1" si="850"/>
        <v>167</v>
      </c>
      <c r="AJ489" s="319"/>
      <c r="AK489" s="319"/>
      <c r="AL489" s="294" t="str">
        <f>_xlfn.CONCAT(V489," sus4")</f>
        <v>Gb sus4</v>
      </c>
      <c r="AM489" s="294" t="str">
        <f ca="1">_xlfn.CONCAT(W489," dim")</f>
        <v>A dim</v>
      </c>
      <c r="AN489" s="294" t="str">
        <f ca="1">_xlfn.CONCAT(X489," sus2")</f>
        <v>B sus2</v>
      </c>
      <c r="AO489" s="301" t="str">
        <f ca="1">_xlfn.CONCAT("*",W489," dim")</f>
        <v>*A dim</v>
      </c>
      <c r="AP489" s="294" t="str">
        <f ca="1">_xlfn.CONCAT(Z489," sus4/7")</f>
        <v>Db sus4/7</v>
      </c>
      <c r="AQ489" s="301" t="str">
        <f ca="1">_xlfn.CONCAT(AA489," sus6 -or- *",X489," maj")</f>
        <v>Eb sus6 -or- *B maj</v>
      </c>
      <c r="AR489" s="294"/>
      <c r="AS489" s="294"/>
      <c r="AT489" s="294" t="str">
        <f t="shared" ca="1" si="919"/>
        <v/>
      </c>
      <c r="AU489" s="294" t="str">
        <f t="shared" ca="1" si="918"/>
        <v/>
      </c>
      <c r="AV489" s="294" t="str">
        <f t="shared" ca="1" si="918"/>
        <v/>
      </c>
      <c r="AW489" s="294">
        <f t="shared" ca="1" si="918"/>
        <v>1</v>
      </c>
      <c r="AX489" s="294" t="str">
        <f t="shared" ca="1" si="918"/>
        <v/>
      </c>
      <c r="AY489" s="294" t="str">
        <f t="shared" ca="1" si="918"/>
        <v/>
      </c>
      <c r="AZ489" s="294" t="str">
        <f t="shared" ca="1" si="918"/>
        <v/>
      </c>
      <c r="BA489" s="294" t="str">
        <f t="shared" ca="1" si="918"/>
        <v/>
      </c>
      <c r="BB489" s="294" t="str">
        <f t="shared" ca="1" si="918"/>
        <v/>
      </c>
      <c r="BC489" s="294" t="str">
        <f t="shared" ca="1" si="918"/>
        <v/>
      </c>
      <c r="BD489" s="294" t="str">
        <f t="shared" ca="1" si="918"/>
        <v/>
      </c>
      <c r="BE489" s="294" t="str">
        <f t="shared" ca="1" si="918"/>
        <v/>
      </c>
      <c r="BF489" s="289">
        <f t="shared" ca="1" si="864"/>
        <v>1</v>
      </c>
      <c r="BG489" s="302">
        <f t="shared" ca="1" si="865"/>
        <v>16.666666666666664</v>
      </c>
      <c r="BH489" s="289" t="str">
        <f t="shared" ca="1" si="866"/>
        <v/>
      </c>
      <c r="BI489" s="289" t="str">
        <f t="shared" ca="1" si="867"/>
        <v/>
      </c>
      <c r="BJ489" s="289" t="str">
        <f t="shared" ca="1" si="868"/>
        <v/>
      </c>
      <c r="BK489" s="289" t="str">
        <f t="shared" ca="1" si="869"/>
        <v/>
      </c>
      <c r="BL489" s="289" t="str">
        <f t="shared" ca="1" si="870"/>
        <v/>
      </c>
      <c r="BM489" s="289" t="str">
        <f t="shared" ca="1" si="871"/>
        <v/>
      </c>
      <c r="BN489" s="289" t="str">
        <f t="shared" ca="1" si="872"/>
        <v/>
      </c>
      <c r="BO489" s="289" t="str">
        <f t="shared" ca="1" si="873"/>
        <v/>
      </c>
      <c r="BP489" s="275"/>
      <c r="BQ489" s="83" t="e">
        <f t="shared" ca="1" si="920"/>
        <v>#N/A</v>
      </c>
      <c r="BR489" s="82" t="e">
        <f t="shared" ca="1" si="921"/>
        <v>#N/A</v>
      </c>
      <c r="BS489" s="83" t="e">
        <f t="shared" ca="1" si="922"/>
        <v>#N/A</v>
      </c>
      <c r="BT489" s="52" t="e">
        <f t="shared" ca="1" si="905"/>
        <v>#N/A</v>
      </c>
      <c r="BV489" s="52" t="e">
        <f t="shared" ca="1" si="906"/>
        <v>#N/A</v>
      </c>
      <c r="BW489" s="84" t="e">
        <f ca="1">VLOOKUP($BK$6,INDIRECT($BT489):$BP$861,2,FALSE)</f>
        <v>#N/A</v>
      </c>
      <c r="BX489" s="79" t="e">
        <f t="shared" ca="1" si="884"/>
        <v>#N/A</v>
      </c>
      <c r="BY489" s="78" t="e">
        <f t="shared" ca="1" si="885"/>
        <v>#N/A</v>
      </c>
      <c r="BZ489" s="78" t="e">
        <f t="shared" ca="1" si="886"/>
        <v>#N/A</v>
      </c>
      <c r="CA489" s="78" t="e">
        <f t="shared" ca="1" si="887"/>
        <v>#N/A</v>
      </c>
      <c r="CB489" s="78" t="e">
        <f t="shared" ca="1" si="888"/>
        <v>#N/A</v>
      </c>
      <c r="CC489" s="78" t="e">
        <f t="shared" ca="1" si="889"/>
        <v>#N/A</v>
      </c>
      <c r="CD489" s="78" t="e">
        <f t="shared" ca="1" si="890"/>
        <v>#N/A</v>
      </c>
      <c r="CE489" s="78" t="e">
        <f t="shared" ca="1" si="891"/>
        <v>#N/A</v>
      </c>
      <c r="CF489" s="78" t="e">
        <f t="shared" ca="1" si="892"/>
        <v>#N/A</v>
      </c>
      <c r="CG489" s="78" t="e">
        <f t="shared" ca="1" si="893"/>
        <v>#N/A</v>
      </c>
      <c r="CH489" s="79" t="e">
        <f t="shared" ca="1" si="894"/>
        <v>#N/A</v>
      </c>
      <c r="CI489" s="79" t="e">
        <f t="shared" ca="1" si="895"/>
        <v>#N/A</v>
      </c>
      <c r="CJ489" s="79" t="e">
        <f t="shared" ca="1" si="896"/>
        <v>#N/A</v>
      </c>
      <c r="CK489" s="79" t="e">
        <f t="shared" ca="1" si="897"/>
        <v>#N/A</v>
      </c>
      <c r="CL489" s="79" t="e">
        <f t="shared" ca="1" si="898"/>
        <v>#N/A</v>
      </c>
      <c r="CM489" s="79" t="e">
        <f t="shared" ca="1" si="899"/>
        <v>#N/A</v>
      </c>
      <c r="CN489" s="79" t="e">
        <f t="shared" ca="1" si="900"/>
        <v>#N/A</v>
      </c>
      <c r="CO489" s="79" t="e">
        <f t="shared" ca="1" si="901"/>
        <v>#N/A</v>
      </c>
      <c r="CP489" s="80" t="e">
        <f t="shared" ca="1" si="902"/>
        <v>#N/A</v>
      </c>
      <c r="CQ489" s="78" t="e">
        <f t="shared" ca="1" si="903"/>
        <v>#N/A</v>
      </c>
      <c r="DA489" s="83"/>
      <c r="DB489" s="82"/>
      <c r="DC489" s="83"/>
      <c r="DD489" s="52"/>
      <c r="DF489" s="52"/>
      <c r="DG489" s="84"/>
      <c r="DH489" s="97"/>
      <c r="DI489" s="84"/>
      <c r="DJ489" s="84"/>
      <c r="DK489" s="84"/>
      <c r="DL489" s="84"/>
      <c r="DM489" s="84"/>
      <c r="DN489" s="84"/>
      <c r="DO489" s="84"/>
      <c r="DP489" s="84"/>
      <c r="DQ489" s="84"/>
      <c r="DR489" s="97"/>
      <c r="DS489" s="97"/>
      <c r="DT489" s="97"/>
      <c r="DU489" s="97"/>
      <c r="DV489" s="97"/>
      <c r="DW489" s="97"/>
      <c r="DX489" s="97"/>
      <c r="DY489" s="97"/>
      <c r="DZ489" s="99"/>
      <c r="EA489" s="84"/>
    </row>
    <row r="490" spans="1:131" ht="16.2" thickBot="1" x14ac:dyDescent="0.35">
      <c r="A490" s="289">
        <f t="shared" ca="1" si="908"/>
        <v>6</v>
      </c>
      <c r="B490" s="318">
        <f t="shared" si="912"/>
        <v>482</v>
      </c>
      <c r="C490" s="319" t="s">
        <v>47</v>
      </c>
      <c r="D490" s="318" t="s">
        <v>75</v>
      </c>
      <c r="E490" s="318">
        <v>6</v>
      </c>
      <c r="F490" s="320">
        <v>1</v>
      </c>
      <c r="G490" s="320">
        <v>2</v>
      </c>
      <c r="H490" s="320">
        <v>3</v>
      </c>
      <c r="I490" s="320">
        <v>3</v>
      </c>
      <c r="J490" s="320">
        <v>2</v>
      </c>
      <c r="K490" s="320">
        <v>1</v>
      </c>
      <c r="L490" s="320"/>
      <c r="M490" s="320"/>
      <c r="N490" s="320">
        <f>SUM($F490:G490)</f>
        <v>3</v>
      </c>
      <c r="O490" s="320">
        <f>SUM($F490:H490)</f>
        <v>6</v>
      </c>
      <c r="P490" s="320">
        <f>SUM($F490:I490)</f>
        <v>9</v>
      </c>
      <c r="Q490" s="320">
        <f>SUM($F490:J490)</f>
        <v>11</v>
      </c>
      <c r="R490" s="320">
        <f>SUM($F490:K490)</f>
        <v>12</v>
      </c>
      <c r="S490" s="320"/>
      <c r="T490" s="320"/>
      <c r="U490" s="319"/>
      <c r="V490" s="318" t="str">
        <f t="shared" si="855"/>
        <v>Gb</v>
      </c>
      <c r="W490" s="318" t="str">
        <f t="shared" ca="1" si="856"/>
        <v>G</v>
      </c>
      <c r="X490" s="318" t="str">
        <f t="shared" ca="1" si="914"/>
        <v>A</v>
      </c>
      <c r="Y490" s="318" t="str">
        <f t="shared" ca="1" si="915"/>
        <v>C</v>
      </c>
      <c r="Z490" s="318" t="str">
        <f t="shared" ca="1" si="916"/>
        <v>Eb</v>
      </c>
      <c r="AA490" s="318" t="str">
        <f t="shared" ca="1" si="917"/>
        <v>F</v>
      </c>
      <c r="AB490" s="318"/>
      <c r="AC490" s="318"/>
      <c r="AD490" s="319">
        <f t="shared" si="863"/>
        <v>169</v>
      </c>
      <c r="AE490" s="319">
        <f t="shared" ca="1" si="910"/>
        <v>71</v>
      </c>
      <c r="AF490" s="319">
        <f t="shared" ca="1" si="911"/>
        <v>65</v>
      </c>
      <c r="AG490" s="319">
        <f t="shared" ca="1" si="848"/>
        <v>67</v>
      </c>
      <c r="AH490" s="319">
        <f t="shared" ca="1" si="849"/>
        <v>167</v>
      </c>
      <c r="AI490" s="319">
        <f t="shared" ca="1" si="850"/>
        <v>70</v>
      </c>
      <c r="AJ490" s="319"/>
      <c r="AK490" s="319"/>
      <c r="AL490" s="301" t="str">
        <f ca="1">_xlfn.CONCAT(V490," min6 -or- *",Z490," dim")</f>
        <v>Gb min6 -or- *Eb dim</v>
      </c>
      <c r="AM490" s="294" t="str">
        <f ca="1">_xlfn.CONCAT(W490," sus4/7")</f>
        <v>G sus4/7</v>
      </c>
      <c r="AN490" s="301" t="str">
        <f ca="1">_xlfn.CONCAT("*",Z490," dim")</f>
        <v>*Eb dim</v>
      </c>
      <c r="AO490" s="294" t="str">
        <f ca="1">_xlfn.CONCAT(Y490," sus4")</f>
        <v>C sus4</v>
      </c>
      <c r="AP490" s="294" t="str">
        <f ca="1">_xlfn.CONCAT(Z490," dim")</f>
        <v>Eb dim</v>
      </c>
      <c r="AQ490" s="294" t="str">
        <f ca="1">_xlfn.CONCAT(AA490," sus2")</f>
        <v>F sus2</v>
      </c>
      <c r="AR490" s="294"/>
      <c r="AS490" s="294"/>
      <c r="AT490" s="294" t="str">
        <f t="shared" ca="1" si="919"/>
        <v/>
      </c>
      <c r="AU490" s="294" t="str">
        <f t="shared" ca="1" si="918"/>
        <v/>
      </c>
      <c r="AV490" s="294" t="str">
        <f t="shared" ca="1" si="918"/>
        <v/>
      </c>
      <c r="AW490" s="294">
        <f t="shared" ca="1" si="918"/>
        <v>1</v>
      </c>
      <c r="AX490" s="294" t="str">
        <f t="shared" ca="1" si="918"/>
        <v/>
      </c>
      <c r="AY490" s="294">
        <f t="shared" ca="1" si="918"/>
        <v>1</v>
      </c>
      <c r="AZ490" s="294" t="str">
        <f t="shared" ca="1" si="918"/>
        <v/>
      </c>
      <c r="BA490" s="294">
        <f t="shared" ca="1" si="918"/>
        <v>1</v>
      </c>
      <c r="BB490" s="294" t="str">
        <f t="shared" ca="1" si="918"/>
        <v/>
      </c>
      <c r="BC490" s="294" t="str">
        <f t="shared" ca="1" si="918"/>
        <v/>
      </c>
      <c r="BD490" s="294" t="str">
        <f t="shared" ca="1" si="918"/>
        <v/>
      </c>
      <c r="BE490" s="294" t="str">
        <f t="shared" ca="1" si="918"/>
        <v/>
      </c>
      <c r="BF490" s="289">
        <f t="shared" ca="1" si="864"/>
        <v>3</v>
      </c>
      <c r="BG490" s="302">
        <f t="shared" ca="1" si="865"/>
        <v>50</v>
      </c>
      <c r="BH490" s="289">
        <f t="shared" ca="1" si="866"/>
        <v>6</v>
      </c>
      <c r="BI490" s="289" t="str">
        <f t="shared" ca="1" si="867"/>
        <v/>
      </c>
      <c r="BJ490" s="289" t="str">
        <f t="shared" ca="1" si="868"/>
        <v/>
      </c>
      <c r="BK490" s="289" t="str">
        <f t="shared" ca="1" si="869"/>
        <v/>
      </c>
      <c r="BL490" s="289" t="str">
        <f t="shared" ca="1" si="870"/>
        <v/>
      </c>
      <c r="BM490" s="289" t="str">
        <f t="shared" ca="1" si="871"/>
        <v/>
      </c>
      <c r="BN490" s="289">
        <f t="shared" ca="1" si="872"/>
        <v>1</v>
      </c>
      <c r="BO490" s="289" t="str">
        <f t="shared" ca="1" si="873"/>
        <v/>
      </c>
      <c r="BP490" s="275"/>
      <c r="BQ490" s="83" t="e">
        <f t="shared" ca="1" si="920"/>
        <v>#N/A</v>
      </c>
      <c r="BR490" s="82" t="e">
        <f t="shared" ca="1" si="921"/>
        <v>#N/A</v>
      </c>
      <c r="BS490" s="83" t="e">
        <f t="shared" ca="1" si="922"/>
        <v>#N/A</v>
      </c>
      <c r="BT490" s="52" t="e">
        <f t="shared" ca="1" si="905"/>
        <v>#N/A</v>
      </c>
      <c r="BV490" s="52" t="e">
        <f t="shared" ca="1" si="906"/>
        <v>#N/A</v>
      </c>
      <c r="BW490" s="84" t="e">
        <f ca="1">VLOOKUP($BK$6,INDIRECT($BT490):$BP$861,2,FALSE)</f>
        <v>#N/A</v>
      </c>
      <c r="BX490" s="79" t="e">
        <f t="shared" ca="1" si="884"/>
        <v>#N/A</v>
      </c>
      <c r="BY490" s="78" t="e">
        <f t="shared" ca="1" si="885"/>
        <v>#N/A</v>
      </c>
      <c r="BZ490" s="78" t="e">
        <f t="shared" ca="1" si="886"/>
        <v>#N/A</v>
      </c>
      <c r="CA490" s="78" t="e">
        <f t="shared" ca="1" si="887"/>
        <v>#N/A</v>
      </c>
      <c r="CB490" s="78" t="e">
        <f t="shared" ca="1" si="888"/>
        <v>#N/A</v>
      </c>
      <c r="CC490" s="78" t="e">
        <f t="shared" ca="1" si="889"/>
        <v>#N/A</v>
      </c>
      <c r="CD490" s="78" t="e">
        <f t="shared" ca="1" si="890"/>
        <v>#N/A</v>
      </c>
      <c r="CE490" s="78" t="e">
        <f t="shared" ca="1" si="891"/>
        <v>#N/A</v>
      </c>
      <c r="CF490" s="78" t="e">
        <f t="shared" ca="1" si="892"/>
        <v>#N/A</v>
      </c>
      <c r="CG490" s="78" t="e">
        <f t="shared" ca="1" si="893"/>
        <v>#N/A</v>
      </c>
      <c r="CH490" s="79" t="e">
        <f t="shared" ca="1" si="894"/>
        <v>#N/A</v>
      </c>
      <c r="CI490" s="79" t="e">
        <f t="shared" ca="1" si="895"/>
        <v>#N/A</v>
      </c>
      <c r="CJ490" s="79" t="e">
        <f t="shared" ca="1" si="896"/>
        <v>#N/A</v>
      </c>
      <c r="CK490" s="79" t="e">
        <f t="shared" ca="1" si="897"/>
        <v>#N/A</v>
      </c>
      <c r="CL490" s="79" t="e">
        <f t="shared" ca="1" si="898"/>
        <v>#N/A</v>
      </c>
      <c r="CM490" s="79" t="e">
        <f t="shared" ca="1" si="899"/>
        <v>#N/A</v>
      </c>
      <c r="CN490" s="79" t="e">
        <f t="shared" ca="1" si="900"/>
        <v>#N/A</v>
      </c>
      <c r="CO490" s="79" t="e">
        <f t="shared" ca="1" si="901"/>
        <v>#N/A</v>
      </c>
      <c r="CP490" s="80" t="e">
        <f t="shared" ca="1" si="902"/>
        <v>#N/A</v>
      </c>
      <c r="CQ490" s="78" t="e">
        <f t="shared" ca="1" si="903"/>
        <v>#N/A</v>
      </c>
      <c r="DA490" s="83"/>
      <c r="DB490" s="82"/>
      <c r="DC490" s="83"/>
      <c r="DD490" s="52"/>
      <c r="DF490" s="52"/>
      <c r="DG490" s="84"/>
      <c r="DH490" s="97"/>
      <c r="DI490" s="84"/>
      <c r="DJ490" s="84"/>
      <c r="DK490" s="84"/>
      <c r="DL490" s="84"/>
      <c r="DM490" s="84"/>
      <c r="DN490" s="84"/>
      <c r="DO490" s="84"/>
      <c r="DP490" s="84"/>
      <c r="DQ490" s="84"/>
      <c r="DR490" s="97"/>
      <c r="DS490" s="97"/>
      <c r="DT490" s="97"/>
      <c r="DU490" s="97"/>
      <c r="DV490" s="97"/>
      <c r="DW490" s="97"/>
      <c r="DX490" s="97"/>
      <c r="DY490" s="97"/>
      <c r="DZ490" s="99"/>
      <c r="EA490" s="84"/>
    </row>
    <row r="491" spans="1:131" ht="16.2" thickBot="1" x14ac:dyDescent="0.35">
      <c r="A491" s="289" t="str">
        <f t="shared" ca="1" si="908"/>
        <v/>
      </c>
      <c r="B491" s="318">
        <f t="shared" si="912"/>
        <v>483</v>
      </c>
      <c r="C491" s="319" t="s">
        <v>48</v>
      </c>
      <c r="D491" s="318" t="s">
        <v>75</v>
      </c>
      <c r="E491" s="318">
        <v>6</v>
      </c>
      <c r="F491" s="320">
        <v>2</v>
      </c>
      <c r="G491" s="320">
        <v>2</v>
      </c>
      <c r="H491" s="320">
        <v>2</v>
      </c>
      <c r="I491" s="320">
        <v>3</v>
      </c>
      <c r="J491" s="320">
        <v>1</v>
      </c>
      <c r="K491" s="320">
        <v>2</v>
      </c>
      <c r="L491" s="320"/>
      <c r="M491" s="320"/>
      <c r="N491" s="320">
        <f>SUM($F491:G491)</f>
        <v>4</v>
      </c>
      <c r="O491" s="320">
        <f>SUM($F491:H491)</f>
        <v>6</v>
      </c>
      <c r="P491" s="320">
        <f>SUM($F491:I491)</f>
        <v>9</v>
      </c>
      <c r="Q491" s="320">
        <f>SUM($F491:J491)</f>
        <v>10</v>
      </c>
      <c r="R491" s="320">
        <f>SUM($F491:K491)</f>
        <v>12</v>
      </c>
      <c r="S491" s="320"/>
      <c r="T491" s="320"/>
      <c r="U491" s="319"/>
      <c r="V491" s="318" t="str">
        <f t="shared" si="855"/>
        <v>Gb</v>
      </c>
      <c r="W491" s="318" t="str">
        <f t="shared" ca="1" si="856"/>
        <v>Ab</v>
      </c>
      <c r="X491" s="318" t="str">
        <f t="shared" ca="1" si="914"/>
        <v>Bb</v>
      </c>
      <c r="Y491" s="318" t="str">
        <f t="shared" ca="1" si="915"/>
        <v>C</v>
      </c>
      <c r="Z491" s="318" t="str">
        <f t="shared" ca="1" si="916"/>
        <v>Eb</v>
      </c>
      <c r="AA491" s="318" t="str">
        <f t="shared" ca="1" si="917"/>
        <v>E</v>
      </c>
      <c r="AB491" s="318"/>
      <c r="AC491" s="318"/>
      <c r="AD491" s="319">
        <f t="shared" si="863"/>
        <v>169</v>
      </c>
      <c r="AE491" s="319">
        <f t="shared" ca="1" si="910"/>
        <v>163</v>
      </c>
      <c r="AF491" s="319">
        <f t="shared" ca="1" si="911"/>
        <v>164</v>
      </c>
      <c r="AG491" s="319">
        <f t="shared" ca="1" si="848"/>
        <v>67</v>
      </c>
      <c r="AH491" s="319">
        <f t="shared" ca="1" si="849"/>
        <v>167</v>
      </c>
      <c r="AI491" s="319">
        <f t="shared" ca="1" si="850"/>
        <v>69</v>
      </c>
      <c r="AJ491" s="319"/>
      <c r="AK491" s="319"/>
      <c r="AL491" s="301" t="str">
        <f ca="1">_xlfn.CONCAT(V491,"6 -or- *",Z491," min")</f>
        <v>Gb6 -or- *Eb min</v>
      </c>
      <c r="AM491" s="294" t="str">
        <f ca="1">_xlfn.CONCAT(W491," aug")</f>
        <v>Ab aug</v>
      </c>
      <c r="AN491" s="301" t="str">
        <f ca="1">_xlfn.CONCAT("*",Z491," min")</f>
        <v>*Eb min</v>
      </c>
      <c r="AO491" s="294" t="str">
        <f ca="1">_xlfn.CONCAT(Y491," aug")</f>
        <v>C aug</v>
      </c>
      <c r="AP491" s="294" t="str">
        <f ca="1">_xlfn.CONCAT(Z491," min")</f>
        <v>Eb min</v>
      </c>
      <c r="AQ491" s="294" t="str">
        <f ca="1">_xlfn.CONCAT(AA491," aug")</f>
        <v>E aug</v>
      </c>
      <c r="AR491" s="294"/>
      <c r="AS491" s="294"/>
      <c r="AT491" s="294" t="str">
        <f t="shared" ca="1" si="919"/>
        <v/>
      </c>
      <c r="AU491" s="294" t="str">
        <f t="shared" ca="1" si="918"/>
        <v/>
      </c>
      <c r="AV491" s="294" t="str">
        <f t="shared" ca="1" si="918"/>
        <v/>
      </c>
      <c r="AW491" s="294">
        <f t="shared" ca="1" si="918"/>
        <v>1</v>
      </c>
      <c r="AX491" s="294" t="str">
        <f t="shared" ca="1" si="918"/>
        <v/>
      </c>
      <c r="AY491" s="294" t="str">
        <f t="shared" ca="1" si="918"/>
        <v/>
      </c>
      <c r="AZ491" s="294" t="str">
        <f t="shared" ca="1" si="918"/>
        <v/>
      </c>
      <c r="BA491" s="294" t="str">
        <f t="shared" ca="1" si="918"/>
        <v/>
      </c>
      <c r="BB491" s="294" t="str">
        <f t="shared" ca="1" si="918"/>
        <v/>
      </c>
      <c r="BC491" s="294" t="str">
        <f t="shared" ca="1" si="918"/>
        <v/>
      </c>
      <c r="BD491" s="294" t="str">
        <f t="shared" ca="1" si="918"/>
        <v/>
      </c>
      <c r="BE491" s="294" t="str">
        <f t="shared" ca="1" si="918"/>
        <v/>
      </c>
      <c r="BF491" s="289">
        <f t="shared" ca="1" si="864"/>
        <v>1</v>
      </c>
      <c r="BG491" s="302">
        <f t="shared" ca="1" si="865"/>
        <v>16.666666666666664</v>
      </c>
      <c r="BH491" s="289" t="str">
        <f t="shared" ca="1" si="866"/>
        <v/>
      </c>
      <c r="BI491" s="289" t="str">
        <f t="shared" ca="1" si="867"/>
        <v/>
      </c>
      <c r="BJ491" s="289" t="str">
        <f t="shared" ca="1" si="868"/>
        <v/>
      </c>
      <c r="BK491" s="289" t="str">
        <f t="shared" ca="1" si="869"/>
        <v/>
      </c>
      <c r="BL491" s="289" t="str">
        <f t="shared" ca="1" si="870"/>
        <v/>
      </c>
      <c r="BM491" s="289" t="str">
        <f t="shared" ca="1" si="871"/>
        <v/>
      </c>
      <c r="BN491" s="289" t="str">
        <f t="shared" ca="1" si="872"/>
        <v/>
      </c>
      <c r="BO491" s="289" t="str">
        <f t="shared" ca="1" si="873"/>
        <v/>
      </c>
      <c r="BP491" s="275"/>
      <c r="BQ491" s="83" t="e">
        <f t="shared" ca="1" si="920"/>
        <v>#N/A</v>
      </c>
      <c r="BR491" s="82" t="e">
        <f t="shared" ca="1" si="921"/>
        <v>#N/A</v>
      </c>
      <c r="BS491" s="83" t="e">
        <f t="shared" ca="1" si="922"/>
        <v>#N/A</v>
      </c>
      <c r="BT491" s="52" t="e">
        <f t="shared" ca="1" si="905"/>
        <v>#N/A</v>
      </c>
      <c r="BV491" s="52" t="e">
        <f t="shared" ca="1" si="906"/>
        <v>#N/A</v>
      </c>
      <c r="BW491" s="84" t="e">
        <f ca="1">VLOOKUP($BK$6,INDIRECT($BT491):$BP$861,2,FALSE)</f>
        <v>#N/A</v>
      </c>
      <c r="BX491" s="79" t="e">
        <f t="shared" ca="1" si="884"/>
        <v>#N/A</v>
      </c>
      <c r="BY491" s="78" t="e">
        <f t="shared" ca="1" si="885"/>
        <v>#N/A</v>
      </c>
      <c r="BZ491" s="78" t="e">
        <f t="shared" ca="1" si="886"/>
        <v>#N/A</v>
      </c>
      <c r="CA491" s="78" t="e">
        <f t="shared" ca="1" si="887"/>
        <v>#N/A</v>
      </c>
      <c r="CB491" s="78" t="e">
        <f t="shared" ca="1" si="888"/>
        <v>#N/A</v>
      </c>
      <c r="CC491" s="78" t="e">
        <f t="shared" ca="1" si="889"/>
        <v>#N/A</v>
      </c>
      <c r="CD491" s="78" t="e">
        <f t="shared" ca="1" si="890"/>
        <v>#N/A</v>
      </c>
      <c r="CE491" s="78" t="e">
        <f t="shared" ca="1" si="891"/>
        <v>#N/A</v>
      </c>
      <c r="CF491" s="78" t="e">
        <f t="shared" ca="1" si="892"/>
        <v>#N/A</v>
      </c>
      <c r="CG491" s="78" t="e">
        <f t="shared" ca="1" si="893"/>
        <v>#N/A</v>
      </c>
      <c r="CH491" s="79" t="e">
        <f t="shared" ca="1" si="894"/>
        <v>#N/A</v>
      </c>
      <c r="CI491" s="79" t="e">
        <f t="shared" ca="1" si="895"/>
        <v>#N/A</v>
      </c>
      <c r="CJ491" s="79" t="e">
        <f t="shared" ca="1" si="896"/>
        <v>#N/A</v>
      </c>
      <c r="CK491" s="79" t="e">
        <f t="shared" ca="1" si="897"/>
        <v>#N/A</v>
      </c>
      <c r="CL491" s="79" t="e">
        <f t="shared" ca="1" si="898"/>
        <v>#N/A</v>
      </c>
      <c r="CM491" s="79" t="e">
        <f t="shared" ca="1" si="899"/>
        <v>#N/A</v>
      </c>
      <c r="CN491" s="79" t="e">
        <f t="shared" ca="1" si="900"/>
        <v>#N/A</v>
      </c>
      <c r="CO491" s="79" t="e">
        <f t="shared" ca="1" si="901"/>
        <v>#N/A</v>
      </c>
      <c r="CP491" s="80" t="e">
        <f t="shared" ca="1" si="902"/>
        <v>#N/A</v>
      </c>
      <c r="CQ491" s="78" t="e">
        <f t="shared" ca="1" si="903"/>
        <v>#N/A</v>
      </c>
      <c r="DA491" s="83"/>
      <c r="DB491" s="82"/>
      <c r="DC491" s="83"/>
      <c r="DD491" s="52"/>
      <c r="DF491" s="52"/>
      <c r="DG491" s="84"/>
      <c r="DH491" s="97"/>
      <c r="DI491" s="84"/>
      <c r="DJ491" s="84"/>
      <c r="DK491" s="84"/>
      <c r="DL491" s="84"/>
      <c r="DM491" s="84"/>
      <c r="DN491" s="84"/>
      <c r="DO491" s="84"/>
      <c r="DP491" s="84"/>
      <c r="DQ491" s="84"/>
      <c r="DR491" s="97"/>
      <c r="DS491" s="97"/>
      <c r="DT491" s="97"/>
      <c r="DU491" s="97"/>
      <c r="DV491" s="97"/>
      <c r="DW491" s="97"/>
      <c r="DX491" s="97"/>
      <c r="DY491" s="97"/>
      <c r="DZ491" s="99"/>
      <c r="EA491" s="84"/>
    </row>
    <row r="492" spans="1:131" ht="16.2" thickBot="1" x14ac:dyDescent="0.35">
      <c r="A492" s="289">
        <f t="shared" ca="1" si="908"/>
        <v>7</v>
      </c>
      <c r="B492" s="318">
        <f t="shared" si="912"/>
        <v>484</v>
      </c>
      <c r="C492" s="319" t="s">
        <v>49</v>
      </c>
      <c r="D492" s="318" t="s">
        <v>75</v>
      </c>
      <c r="E492" s="318">
        <v>6</v>
      </c>
      <c r="F492" s="320">
        <v>1</v>
      </c>
      <c r="G492" s="320">
        <v>3</v>
      </c>
      <c r="H492" s="320">
        <v>2</v>
      </c>
      <c r="I492" s="320">
        <v>3</v>
      </c>
      <c r="J492" s="320">
        <v>1</v>
      </c>
      <c r="K492" s="320">
        <v>2</v>
      </c>
      <c r="L492" s="320"/>
      <c r="M492" s="320"/>
      <c r="N492" s="320">
        <f>SUM($F492:G492)</f>
        <v>4</v>
      </c>
      <c r="O492" s="320">
        <f>SUM($F492:H492)</f>
        <v>6</v>
      </c>
      <c r="P492" s="320">
        <f>SUM($F492:I492)</f>
        <v>9</v>
      </c>
      <c r="Q492" s="320">
        <f>SUM($F492:J492)</f>
        <v>10</v>
      </c>
      <c r="R492" s="320">
        <f>SUM($F492:K492)</f>
        <v>12</v>
      </c>
      <c r="S492" s="320"/>
      <c r="T492" s="320"/>
      <c r="U492" s="319"/>
      <c r="V492" s="318" t="str">
        <f t="shared" si="855"/>
        <v>Gb</v>
      </c>
      <c r="W492" s="318" t="str">
        <f t="shared" ca="1" si="856"/>
        <v>G</v>
      </c>
      <c r="X492" s="318" t="str">
        <f t="shared" ca="1" si="914"/>
        <v>Bb</v>
      </c>
      <c r="Y492" s="318" t="str">
        <f t="shared" ca="1" si="915"/>
        <v>C</v>
      </c>
      <c r="Z492" s="318" t="str">
        <f t="shared" ca="1" si="916"/>
        <v>Eb</v>
      </c>
      <c r="AA492" s="318" t="str">
        <f t="shared" ca="1" si="917"/>
        <v>E</v>
      </c>
      <c r="AB492" s="318"/>
      <c r="AC492" s="318"/>
      <c r="AD492" s="319">
        <f t="shared" si="863"/>
        <v>169</v>
      </c>
      <c r="AE492" s="319">
        <f t="shared" ca="1" si="910"/>
        <v>71</v>
      </c>
      <c r="AF492" s="319">
        <f t="shared" ca="1" si="911"/>
        <v>164</v>
      </c>
      <c r="AG492" s="319">
        <f t="shared" ca="1" si="848"/>
        <v>67</v>
      </c>
      <c r="AH492" s="319">
        <f t="shared" ca="1" si="849"/>
        <v>167</v>
      </c>
      <c r="AI492" s="319">
        <f t="shared" ca="1" si="850"/>
        <v>69</v>
      </c>
      <c r="AJ492" s="319"/>
      <c r="AK492" s="319"/>
      <c r="AL492" s="301" t="str">
        <f ca="1">_xlfn.CONCAT(V492,"6 -or- *",Z492," min")</f>
        <v>Gb6 -or- *Eb min</v>
      </c>
      <c r="AM492" s="301" t="str">
        <f ca="1">_xlfn.CONCAT("*",Y492," maj")</f>
        <v>*C maj</v>
      </c>
      <c r="AN492" s="301" t="str">
        <f ca="1">_xlfn.CONCAT("*",Z492," min")</f>
        <v>*Eb min</v>
      </c>
      <c r="AO492" s="294" t="str">
        <f ca="1">_xlfn.CONCAT(Y492," maj")</f>
        <v>C maj</v>
      </c>
      <c r="AP492" s="294" t="str">
        <f ca="1">_xlfn.CONCAT(Z492," min")</f>
        <v>Eb min</v>
      </c>
      <c r="AQ492" s="301" t="str">
        <f ca="1">_xlfn.CONCAT("*",Y492," maj")</f>
        <v>*C maj</v>
      </c>
      <c r="AR492" s="294"/>
      <c r="AS492" s="294"/>
      <c r="AT492" s="294" t="str">
        <f t="shared" ca="1" si="919"/>
        <v/>
      </c>
      <c r="AU492" s="294" t="str">
        <f t="shared" ca="1" si="918"/>
        <v/>
      </c>
      <c r="AV492" s="294" t="str">
        <f t="shared" ca="1" si="918"/>
        <v/>
      </c>
      <c r="AW492" s="294">
        <f t="shared" ca="1" si="918"/>
        <v>1</v>
      </c>
      <c r="AX492" s="294" t="str">
        <f t="shared" ca="1" si="918"/>
        <v/>
      </c>
      <c r="AY492" s="294" t="str">
        <f t="shared" ca="1" si="918"/>
        <v/>
      </c>
      <c r="AZ492" s="294" t="str">
        <f t="shared" ca="1" si="918"/>
        <v/>
      </c>
      <c r="BA492" s="294">
        <f t="shared" ca="1" si="918"/>
        <v>1</v>
      </c>
      <c r="BB492" s="294" t="str">
        <f t="shared" ca="1" si="918"/>
        <v/>
      </c>
      <c r="BC492" s="294" t="str">
        <f t="shared" ca="1" si="918"/>
        <v/>
      </c>
      <c r="BD492" s="294" t="str">
        <f t="shared" ca="1" si="918"/>
        <v/>
      </c>
      <c r="BE492" s="294" t="str">
        <f t="shared" ca="1" si="918"/>
        <v/>
      </c>
      <c r="BF492" s="289">
        <f t="shared" ca="1" si="864"/>
        <v>2</v>
      </c>
      <c r="BG492" s="302">
        <f t="shared" ca="1" si="865"/>
        <v>33.333333333333329</v>
      </c>
      <c r="BH492" s="289">
        <f t="shared" ca="1" si="866"/>
        <v>7</v>
      </c>
      <c r="BI492" s="289" t="str">
        <f t="shared" ca="1" si="867"/>
        <v/>
      </c>
      <c r="BJ492" s="289" t="str">
        <f t="shared" ca="1" si="868"/>
        <v/>
      </c>
      <c r="BK492" s="289" t="str">
        <f t="shared" ca="1" si="869"/>
        <v/>
      </c>
      <c r="BL492" s="289" t="str">
        <f t="shared" ca="1" si="870"/>
        <v/>
      </c>
      <c r="BM492" s="289" t="str">
        <f t="shared" ca="1" si="871"/>
        <v/>
      </c>
      <c r="BN492" s="289" t="str">
        <f t="shared" ca="1" si="872"/>
        <v/>
      </c>
      <c r="BO492" s="289">
        <f t="shared" ca="1" si="873"/>
        <v>1</v>
      </c>
      <c r="BP492" s="275"/>
      <c r="BQ492" s="83" t="e">
        <f t="shared" ca="1" si="920"/>
        <v>#N/A</v>
      </c>
      <c r="BR492" s="82" t="e">
        <f t="shared" ca="1" si="921"/>
        <v>#N/A</v>
      </c>
      <c r="BS492" s="83" t="e">
        <f t="shared" ca="1" si="922"/>
        <v>#N/A</v>
      </c>
      <c r="BT492" s="52" t="e">
        <f t="shared" ca="1" si="905"/>
        <v>#N/A</v>
      </c>
      <c r="BV492" s="52" t="e">
        <f t="shared" ca="1" si="906"/>
        <v>#N/A</v>
      </c>
      <c r="BW492" s="84" t="e">
        <f ca="1">VLOOKUP($BK$6,INDIRECT($BT492):$BP$861,2,FALSE)</f>
        <v>#N/A</v>
      </c>
      <c r="BX492" s="79" t="e">
        <f t="shared" ca="1" si="884"/>
        <v>#N/A</v>
      </c>
      <c r="BY492" s="78" t="e">
        <f t="shared" ca="1" si="885"/>
        <v>#N/A</v>
      </c>
      <c r="BZ492" s="78" t="e">
        <f t="shared" ca="1" si="886"/>
        <v>#N/A</v>
      </c>
      <c r="CA492" s="78" t="e">
        <f t="shared" ca="1" si="887"/>
        <v>#N/A</v>
      </c>
      <c r="CB492" s="78" t="e">
        <f t="shared" ca="1" si="888"/>
        <v>#N/A</v>
      </c>
      <c r="CC492" s="78" t="e">
        <f t="shared" ca="1" si="889"/>
        <v>#N/A</v>
      </c>
      <c r="CD492" s="78" t="e">
        <f t="shared" ca="1" si="890"/>
        <v>#N/A</v>
      </c>
      <c r="CE492" s="78" t="e">
        <f t="shared" ca="1" si="891"/>
        <v>#N/A</v>
      </c>
      <c r="CF492" s="78" t="e">
        <f t="shared" ca="1" si="892"/>
        <v>#N/A</v>
      </c>
      <c r="CG492" s="78" t="e">
        <f t="shared" ca="1" si="893"/>
        <v>#N/A</v>
      </c>
      <c r="CH492" s="79" t="e">
        <f t="shared" ca="1" si="894"/>
        <v>#N/A</v>
      </c>
      <c r="CI492" s="79" t="e">
        <f t="shared" ca="1" si="895"/>
        <v>#N/A</v>
      </c>
      <c r="CJ492" s="79" t="e">
        <f t="shared" ca="1" si="896"/>
        <v>#N/A</v>
      </c>
      <c r="CK492" s="79" t="e">
        <f t="shared" ca="1" si="897"/>
        <v>#N/A</v>
      </c>
      <c r="CL492" s="79" t="e">
        <f t="shared" ca="1" si="898"/>
        <v>#N/A</v>
      </c>
      <c r="CM492" s="79" t="e">
        <f t="shared" ca="1" si="899"/>
        <v>#N/A</v>
      </c>
      <c r="CN492" s="79" t="e">
        <f t="shared" ca="1" si="900"/>
        <v>#N/A</v>
      </c>
      <c r="CO492" s="79" t="e">
        <f t="shared" ca="1" si="901"/>
        <v>#N/A</v>
      </c>
      <c r="CP492" s="80" t="e">
        <f t="shared" ca="1" si="902"/>
        <v>#N/A</v>
      </c>
      <c r="CQ492" s="78" t="e">
        <f t="shared" ca="1" si="903"/>
        <v>#N/A</v>
      </c>
      <c r="DA492" s="83"/>
      <c r="DB492" s="82"/>
      <c r="DC492" s="83"/>
      <c r="DD492" s="52"/>
      <c r="DF492" s="52"/>
      <c r="DG492" s="84"/>
      <c r="DH492" s="97"/>
      <c r="DI492" s="84"/>
      <c r="DJ492" s="84"/>
      <c r="DK492" s="84"/>
      <c r="DL492" s="84"/>
      <c r="DM492" s="84"/>
      <c r="DN492" s="84"/>
      <c r="DO492" s="84"/>
      <c r="DP492" s="84"/>
      <c r="DQ492" s="84"/>
      <c r="DR492" s="97"/>
      <c r="DS492" s="97"/>
      <c r="DT492" s="97"/>
      <c r="DU492" s="97"/>
      <c r="DV492" s="97"/>
      <c r="DW492" s="97"/>
      <c r="DX492" s="97"/>
      <c r="DY492" s="97"/>
      <c r="DZ492" s="99"/>
      <c r="EA492" s="84"/>
    </row>
    <row r="493" spans="1:131" ht="16.2" thickBot="1" x14ac:dyDescent="0.35">
      <c r="A493" s="289" t="str">
        <f t="shared" ca="1" si="908"/>
        <v/>
      </c>
      <c r="B493" s="318">
        <f t="shared" si="912"/>
        <v>485</v>
      </c>
      <c r="C493" s="319" t="s">
        <v>50</v>
      </c>
      <c r="D493" s="318" t="s">
        <v>75</v>
      </c>
      <c r="E493" s="318">
        <v>6</v>
      </c>
      <c r="F493" s="320">
        <v>2</v>
      </c>
      <c r="G493" s="320">
        <v>2</v>
      </c>
      <c r="H493" s="320">
        <v>2</v>
      </c>
      <c r="I493" s="320">
        <v>2</v>
      </c>
      <c r="J493" s="320">
        <v>2</v>
      </c>
      <c r="K493" s="320">
        <v>2</v>
      </c>
      <c r="L493" s="320"/>
      <c r="M493" s="320"/>
      <c r="N493" s="320">
        <f>SUM($F493:G493)</f>
        <v>4</v>
      </c>
      <c r="O493" s="320">
        <f>SUM($F493:H493)</f>
        <v>6</v>
      </c>
      <c r="P493" s="320">
        <f>SUM($F493:I493)</f>
        <v>8</v>
      </c>
      <c r="Q493" s="320">
        <f>SUM($F493:J493)</f>
        <v>10</v>
      </c>
      <c r="R493" s="320">
        <f>SUM($F493:K493)</f>
        <v>12</v>
      </c>
      <c r="S493" s="320"/>
      <c r="T493" s="320"/>
      <c r="U493" s="319"/>
      <c r="V493" s="318" t="str">
        <f t="shared" si="855"/>
        <v>Gb</v>
      </c>
      <c r="W493" s="318" t="str">
        <f t="shared" ca="1" si="856"/>
        <v>Ab</v>
      </c>
      <c r="X493" s="318" t="str">
        <f t="shared" ca="1" si="914"/>
        <v>Bb</v>
      </c>
      <c r="Y493" s="318" t="str">
        <f t="shared" ca="1" si="915"/>
        <v>C</v>
      </c>
      <c r="Z493" s="318" t="str">
        <f t="shared" ca="1" si="916"/>
        <v>D</v>
      </c>
      <c r="AA493" s="318" t="str">
        <f t="shared" ca="1" si="917"/>
        <v>E</v>
      </c>
      <c r="AB493" s="318"/>
      <c r="AC493" s="318"/>
      <c r="AD493" s="319">
        <f t="shared" si="863"/>
        <v>169</v>
      </c>
      <c r="AE493" s="319">
        <f t="shared" ca="1" si="910"/>
        <v>163</v>
      </c>
      <c r="AF493" s="319">
        <f t="shared" ca="1" si="911"/>
        <v>164</v>
      </c>
      <c r="AG493" s="319">
        <f t="shared" ca="1" si="848"/>
        <v>67</v>
      </c>
      <c r="AH493" s="319">
        <f t="shared" ca="1" si="849"/>
        <v>68</v>
      </c>
      <c r="AI493" s="319">
        <f t="shared" ca="1" si="850"/>
        <v>69</v>
      </c>
      <c r="AJ493" s="319"/>
      <c r="AK493" s="319"/>
      <c r="AL493" s="294" t="str">
        <f t="shared" ref="AL493:AQ493" si="924">_xlfn.CONCAT(V493," aug")</f>
        <v>Gb aug</v>
      </c>
      <c r="AM493" s="294" t="str">
        <f t="shared" ca="1" si="924"/>
        <v>Ab aug</v>
      </c>
      <c r="AN493" s="294" t="str">
        <f t="shared" ca="1" si="924"/>
        <v>Bb aug</v>
      </c>
      <c r="AO493" s="294" t="str">
        <f t="shared" ca="1" si="924"/>
        <v>C aug</v>
      </c>
      <c r="AP493" s="294" t="str">
        <f t="shared" ca="1" si="924"/>
        <v>D aug</v>
      </c>
      <c r="AQ493" s="294" t="str">
        <f t="shared" ca="1" si="924"/>
        <v>E aug</v>
      </c>
      <c r="AR493" s="294"/>
      <c r="AS493" s="294"/>
      <c r="AT493" s="294" t="str">
        <f t="shared" ca="1" si="919"/>
        <v/>
      </c>
      <c r="AU493" s="294" t="str">
        <f t="shared" ca="1" si="918"/>
        <v/>
      </c>
      <c r="AV493" s="294" t="str">
        <f t="shared" ca="1" si="918"/>
        <v/>
      </c>
      <c r="AW493" s="294" t="str">
        <f t="shared" ca="1" si="918"/>
        <v/>
      </c>
      <c r="AX493" s="294" t="str">
        <f t="shared" ca="1" si="918"/>
        <v/>
      </c>
      <c r="AY493" s="294" t="str">
        <f t="shared" ca="1" si="918"/>
        <v/>
      </c>
      <c r="AZ493" s="294" t="str">
        <f t="shared" ca="1" si="918"/>
        <v/>
      </c>
      <c r="BA493" s="294" t="str">
        <f t="shared" ca="1" si="918"/>
        <v/>
      </c>
      <c r="BB493" s="294" t="str">
        <f t="shared" ca="1" si="918"/>
        <v/>
      </c>
      <c r="BC493" s="294" t="str">
        <f t="shared" ca="1" si="918"/>
        <v/>
      </c>
      <c r="BD493" s="294" t="str">
        <f t="shared" ca="1" si="918"/>
        <v/>
      </c>
      <c r="BE493" s="294" t="str">
        <f t="shared" ca="1" si="918"/>
        <v/>
      </c>
      <c r="BF493" s="289">
        <f t="shared" ca="1" si="864"/>
        <v>0</v>
      </c>
      <c r="BG493" s="302">
        <f t="shared" ca="1" si="865"/>
        <v>0</v>
      </c>
      <c r="BH493" s="289" t="str">
        <f t="shared" ca="1" si="866"/>
        <v/>
      </c>
      <c r="BI493" s="289" t="str">
        <f t="shared" ca="1" si="867"/>
        <v/>
      </c>
      <c r="BJ493" s="289" t="str">
        <f t="shared" ca="1" si="868"/>
        <v/>
      </c>
      <c r="BK493" s="289" t="str">
        <f t="shared" ca="1" si="869"/>
        <v/>
      </c>
      <c r="BL493" s="289" t="str">
        <f t="shared" ca="1" si="870"/>
        <v/>
      </c>
      <c r="BM493" s="289" t="str">
        <f t="shared" ca="1" si="871"/>
        <v/>
      </c>
      <c r="BN493" s="289" t="str">
        <f t="shared" ca="1" si="872"/>
        <v/>
      </c>
      <c r="BO493" s="289" t="str">
        <f t="shared" ca="1" si="873"/>
        <v/>
      </c>
      <c r="BP493" s="275"/>
      <c r="BQ493" s="83" t="e">
        <f t="shared" ca="1" si="920"/>
        <v>#N/A</v>
      </c>
      <c r="BR493" s="82" t="e">
        <f t="shared" ca="1" si="921"/>
        <v>#N/A</v>
      </c>
      <c r="BS493" s="83" t="e">
        <f t="shared" ca="1" si="922"/>
        <v>#N/A</v>
      </c>
      <c r="BT493" s="52" t="e">
        <f t="shared" ca="1" si="905"/>
        <v>#N/A</v>
      </c>
      <c r="BV493" s="52" t="e">
        <f t="shared" ca="1" si="906"/>
        <v>#N/A</v>
      </c>
      <c r="BW493" s="84" t="e">
        <f ca="1">VLOOKUP($BK$6,INDIRECT($BT493):$BP$861,2,FALSE)</f>
        <v>#N/A</v>
      </c>
      <c r="BX493" s="79" t="e">
        <f t="shared" ca="1" si="884"/>
        <v>#N/A</v>
      </c>
      <c r="BY493" s="78" t="e">
        <f t="shared" ca="1" si="885"/>
        <v>#N/A</v>
      </c>
      <c r="BZ493" s="78" t="e">
        <f t="shared" ca="1" si="886"/>
        <v>#N/A</v>
      </c>
      <c r="CA493" s="78" t="e">
        <f t="shared" ca="1" si="887"/>
        <v>#N/A</v>
      </c>
      <c r="CB493" s="78" t="e">
        <f t="shared" ca="1" si="888"/>
        <v>#N/A</v>
      </c>
      <c r="CC493" s="78" t="e">
        <f t="shared" ca="1" si="889"/>
        <v>#N/A</v>
      </c>
      <c r="CD493" s="78" t="e">
        <f t="shared" ca="1" si="890"/>
        <v>#N/A</v>
      </c>
      <c r="CE493" s="78" t="e">
        <f t="shared" ca="1" si="891"/>
        <v>#N/A</v>
      </c>
      <c r="CF493" s="78" t="e">
        <f t="shared" ca="1" si="892"/>
        <v>#N/A</v>
      </c>
      <c r="CG493" s="78" t="e">
        <f t="shared" ca="1" si="893"/>
        <v>#N/A</v>
      </c>
      <c r="CH493" s="79" t="e">
        <f t="shared" ca="1" si="894"/>
        <v>#N/A</v>
      </c>
      <c r="CI493" s="79" t="e">
        <f t="shared" ca="1" si="895"/>
        <v>#N/A</v>
      </c>
      <c r="CJ493" s="79" t="e">
        <f t="shared" ca="1" si="896"/>
        <v>#N/A</v>
      </c>
      <c r="CK493" s="79" t="e">
        <f t="shared" ca="1" si="897"/>
        <v>#N/A</v>
      </c>
      <c r="CL493" s="79" t="e">
        <f t="shared" ca="1" si="898"/>
        <v>#N/A</v>
      </c>
      <c r="CM493" s="79" t="e">
        <f t="shared" ca="1" si="899"/>
        <v>#N/A</v>
      </c>
      <c r="CN493" s="79" t="e">
        <f t="shared" ca="1" si="900"/>
        <v>#N/A</v>
      </c>
      <c r="CO493" s="79" t="e">
        <f t="shared" ca="1" si="901"/>
        <v>#N/A</v>
      </c>
      <c r="CP493" s="80" t="e">
        <f t="shared" ca="1" si="902"/>
        <v>#N/A</v>
      </c>
      <c r="CQ493" s="78" t="e">
        <f t="shared" ca="1" si="903"/>
        <v>#N/A</v>
      </c>
      <c r="DA493" s="83"/>
      <c r="DB493" s="82"/>
      <c r="DC493" s="83"/>
      <c r="DD493" s="52"/>
      <c r="DF493" s="52"/>
      <c r="DG493" s="84"/>
      <c r="DH493" s="97"/>
      <c r="DI493" s="84"/>
      <c r="DJ493" s="84"/>
      <c r="DK493" s="84"/>
      <c r="DL493" s="84"/>
      <c r="DM493" s="84"/>
      <c r="DN493" s="84"/>
      <c r="DO493" s="84"/>
      <c r="DP493" s="84"/>
      <c r="DQ493" s="84"/>
      <c r="DR493" s="97"/>
      <c r="DS493" s="97"/>
      <c r="DT493" s="97"/>
      <c r="DU493" s="97"/>
      <c r="DV493" s="97"/>
      <c r="DW493" s="97"/>
      <c r="DX493" s="97"/>
      <c r="DY493" s="97"/>
      <c r="DZ493" s="99"/>
      <c r="EA493" s="84"/>
    </row>
    <row r="494" spans="1:131" ht="16.2" thickBot="1" x14ac:dyDescent="0.35">
      <c r="A494" s="289">
        <f t="shared" ca="1" si="908"/>
        <v>7</v>
      </c>
      <c r="B494" s="318">
        <f t="shared" si="912"/>
        <v>486</v>
      </c>
      <c r="C494" s="319" t="s">
        <v>57</v>
      </c>
      <c r="D494" s="318" t="s">
        <v>75</v>
      </c>
      <c r="E494" s="318">
        <v>5</v>
      </c>
      <c r="F494" s="318">
        <v>1</v>
      </c>
      <c r="G494" s="318">
        <v>2</v>
      </c>
      <c r="H494" s="318">
        <v>2</v>
      </c>
      <c r="I494" s="318">
        <v>3</v>
      </c>
      <c r="J494" s="318">
        <v>3</v>
      </c>
      <c r="K494" s="318">
        <v>1</v>
      </c>
      <c r="L494" s="318"/>
      <c r="M494" s="318"/>
      <c r="N494" s="320">
        <f>SUM($F494:G494)</f>
        <v>3</v>
      </c>
      <c r="O494" s="320">
        <f>SUM($F494:H494)</f>
        <v>5</v>
      </c>
      <c r="P494" s="320">
        <f>SUM($F494:I494)</f>
        <v>8</v>
      </c>
      <c r="Q494" s="320">
        <f>SUM($F494:J494)</f>
        <v>11</v>
      </c>
      <c r="R494" s="320">
        <f>SUM($F494:K494)</f>
        <v>12</v>
      </c>
      <c r="S494" s="320"/>
      <c r="T494" s="320"/>
      <c r="U494" s="319"/>
      <c r="V494" s="318" t="str">
        <f t="shared" si="855"/>
        <v>Gb</v>
      </c>
      <c r="W494" s="318" t="str">
        <f t="shared" ca="1" si="856"/>
        <v>G</v>
      </c>
      <c r="X494" s="318" t="str">
        <f t="shared" ca="1" si="914"/>
        <v>A</v>
      </c>
      <c r="Y494" s="318" t="str">
        <f t="shared" ca="1" si="915"/>
        <v>B</v>
      </c>
      <c r="Z494" s="318" t="str">
        <f t="shared" ca="1" si="916"/>
        <v>D</v>
      </c>
      <c r="AA494" s="318" t="str">
        <f t="shared" ca="1" si="917"/>
        <v>F</v>
      </c>
      <c r="AB494" s="318"/>
      <c r="AC494" s="318"/>
      <c r="AD494" s="319">
        <f t="shared" si="863"/>
        <v>169</v>
      </c>
      <c r="AE494" s="319">
        <f t="shared" ca="1" si="910"/>
        <v>71</v>
      </c>
      <c r="AF494" s="319">
        <f t="shared" ca="1" si="911"/>
        <v>65</v>
      </c>
      <c r="AG494" s="319">
        <f t="shared" ca="1" si="848"/>
        <v>66</v>
      </c>
      <c r="AH494" s="319">
        <f t="shared" ca="1" si="849"/>
        <v>68</v>
      </c>
      <c r="AI494" s="319">
        <f t="shared" ca="1" si="850"/>
        <v>70</v>
      </c>
      <c r="AJ494" s="319"/>
      <c r="AK494" s="319"/>
      <c r="AL494" s="301" t="str">
        <f ca="1">_xlfn.CONCAT("*",Z494," maj")</f>
        <v>*D maj</v>
      </c>
      <c r="AM494" s="294" t="str">
        <f ca="1">_xlfn.CONCAT(W494,"7")</f>
        <v>G7</v>
      </c>
      <c r="AN494" s="301" t="str">
        <f ca="1">_xlfn.CONCAT("*",Z494," maj")</f>
        <v>*D maj</v>
      </c>
      <c r="AO494" s="301" t="str">
        <f ca="1">_xlfn.CONCAT("*",W494,"7")</f>
        <v>*G7</v>
      </c>
      <c r="AP494" s="294" t="str">
        <f ca="1">_xlfn.CONCAT(Z494," maj")</f>
        <v>D maj</v>
      </c>
      <c r="AQ494" s="301" t="str">
        <f ca="1">_xlfn.CONCAT(AA494," alt b -or- *",W494,"7")</f>
        <v>F alt b -or- *G7</v>
      </c>
      <c r="AR494" s="294"/>
      <c r="AS494" s="294"/>
      <c r="AT494" s="294" t="str">
        <f t="shared" ca="1" si="919"/>
        <v/>
      </c>
      <c r="AU494" s="294" t="str">
        <f t="shared" ca="1" si="918"/>
        <v/>
      </c>
      <c r="AV494" s="294" t="str">
        <f t="shared" ca="1" si="918"/>
        <v/>
      </c>
      <c r="AW494" s="294" t="str">
        <f t="shared" ca="1" si="918"/>
        <v/>
      </c>
      <c r="AX494" s="294" t="str">
        <f t="shared" ca="1" si="918"/>
        <v/>
      </c>
      <c r="AY494" s="294">
        <f t="shared" ca="1" si="918"/>
        <v>1</v>
      </c>
      <c r="AZ494" s="294" t="str">
        <f t="shared" ca="1" si="918"/>
        <v/>
      </c>
      <c r="BA494" s="294">
        <f t="shared" ca="1" si="918"/>
        <v>1</v>
      </c>
      <c r="BB494" s="294" t="str">
        <f t="shared" ca="1" si="918"/>
        <v/>
      </c>
      <c r="BC494" s="294" t="str">
        <f t="shared" ca="1" si="918"/>
        <v/>
      </c>
      <c r="BD494" s="294" t="str">
        <f t="shared" ca="1" si="918"/>
        <v/>
      </c>
      <c r="BE494" s="294" t="str">
        <f t="shared" ca="1" si="918"/>
        <v/>
      </c>
      <c r="BF494" s="289">
        <f t="shared" ca="1" si="864"/>
        <v>2</v>
      </c>
      <c r="BG494" s="302">
        <f t="shared" ca="1" si="865"/>
        <v>40</v>
      </c>
      <c r="BH494" s="289">
        <f t="shared" ca="1" si="866"/>
        <v>7</v>
      </c>
      <c r="BI494" s="289" t="str">
        <f t="shared" ca="1" si="867"/>
        <v/>
      </c>
      <c r="BJ494" s="289" t="str">
        <f t="shared" ca="1" si="868"/>
        <v/>
      </c>
      <c r="BK494" s="289" t="str">
        <f t="shared" ca="1" si="869"/>
        <v/>
      </c>
      <c r="BL494" s="289" t="str">
        <f t="shared" ca="1" si="870"/>
        <v/>
      </c>
      <c r="BM494" s="289" t="str">
        <f t="shared" ca="1" si="871"/>
        <v/>
      </c>
      <c r="BN494" s="289" t="str">
        <f t="shared" ca="1" si="872"/>
        <v/>
      </c>
      <c r="BO494" s="289">
        <f t="shared" ca="1" si="873"/>
        <v>1</v>
      </c>
      <c r="BP494" s="275"/>
      <c r="BQ494" s="83" t="e">
        <f t="shared" ca="1" si="920"/>
        <v>#N/A</v>
      </c>
      <c r="BR494" s="82" t="e">
        <f t="shared" ca="1" si="921"/>
        <v>#N/A</v>
      </c>
      <c r="BS494" s="83" t="e">
        <f t="shared" ca="1" si="922"/>
        <v>#N/A</v>
      </c>
      <c r="BT494" s="52" t="e">
        <f t="shared" ca="1" si="905"/>
        <v>#N/A</v>
      </c>
      <c r="BV494" s="52" t="e">
        <f t="shared" ca="1" si="906"/>
        <v>#N/A</v>
      </c>
      <c r="BW494" s="84" t="e">
        <f ca="1">VLOOKUP($BK$6,INDIRECT($BT494):$BP$861,2,FALSE)</f>
        <v>#N/A</v>
      </c>
      <c r="BX494" s="79" t="e">
        <f t="shared" ca="1" si="884"/>
        <v>#N/A</v>
      </c>
      <c r="BY494" s="78" t="e">
        <f t="shared" ca="1" si="885"/>
        <v>#N/A</v>
      </c>
      <c r="BZ494" s="78" t="e">
        <f t="shared" ca="1" si="886"/>
        <v>#N/A</v>
      </c>
      <c r="CA494" s="78" t="e">
        <f t="shared" ca="1" si="887"/>
        <v>#N/A</v>
      </c>
      <c r="CB494" s="78" t="e">
        <f t="shared" ca="1" si="888"/>
        <v>#N/A</v>
      </c>
      <c r="CC494" s="78" t="e">
        <f t="shared" ca="1" si="889"/>
        <v>#N/A</v>
      </c>
      <c r="CD494" s="78" t="e">
        <f t="shared" ca="1" si="890"/>
        <v>#N/A</v>
      </c>
      <c r="CE494" s="78" t="e">
        <f t="shared" ca="1" si="891"/>
        <v>#N/A</v>
      </c>
      <c r="CF494" s="78" t="e">
        <f t="shared" ca="1" si="892"/>
        <v>#N/A</v>
      </c>
      <c r="CG494" s="78" t="e">
        <f t="shared" ca="1" si="893"/>
        <v>#N/A</v>
      </c>
      <c r="CH494" s="79" t="e">
        <f t="shared" ca="1" si="894"/>
        <v>#N/A</v>
      </c>
      <c r="CI494" s="79" t="e">
        <f t="shared" ca="1" si="895"/>
        <v>#N/A</v>
      </c>
      <c r="CJ494" s="79" t="e">
        <f t="shared" ca="1" si="896"/>
        <v>#N/A</v>
      </c>
      <c r="CK494" s="79" t="e">
        <f t="shared" ca="1" si="897"/>
        <v>#N/A</v>
      </c>
      <c r="CL494" s="79" t="e">
        <f t="shared" ca="1" si="898"/>
        <v>#N/A</v>
      </c>
      <c r="CM494" s="79" t="e">
        <f t="shared" ca="1" si="899"/>
        <v>#N/A</v>
      </c>
      <c r="CN494" s="79" t="e">
        <f t="shared" ca="1" si="900"/>
        <v>#N/A</v>
      </c>
      <c r="CO494" s="79" t="e">
        <f t="shared" ca="1" si="901"/>
        <v>#N/A</v>
      </c>
      <c r="CP494" s="80" t="e">
        <f t="shared" ca="1" si="902"/>
        <v>#N/A</v>
      </c>
      <c r="CQ494" s="78" t="e">
        <f t="shared" ca="1" si="903"/>
        <v>#N/A</v>
      </c>
      <c r="DA494" s="83"/>
      <c r="DB494" s="82"/>
      <c r="DC494" s="83"/>
      <c r="DD494" s="52"/>
      <c r="DF494" s="52"/>
      <c r="DG494" s="84"/>
      <c r="DH494" s="97"/>
      <c r="DI494" s="84"/>
      <c r="DJ494" s="84"/>
      <c r="DK494" s="84"/>
      <c r="DL494" s="84"/>
      <c r="DM494" s="84"/>
      <c r="DN494" s="84"/>
      <c r="DO494" s="84"/>
      <c r="DP494" s="84"/>
      <c r="DQ494" s="84"/>
      <c r="DR494" s="97"/>
      <c r="DS494" s="97"/>
      <c r="DT494" s="97"/>
      <c r="DU494" s="97"/>
      <c r="DV494" s="97"/>
      <c r="DW494" s="97"/>
      <c r="DX494" s="97"/>
      <c r="DY494" s="97"/>
      <c r="DZ494" s="99"/>
      <c r="EA494" s="84"/>
    </row>
    <row r="495" spans="1:131" ht="16.2" thickBot="1" x14ac:dyDescent="0.35">
      <c r="A495" s="289">
        <f t="shared" ca="1" si="908"/>
        <v>5</v>
      </c>
      <c r="B495" s="318">
        <f t="shared" si="912"/>
        <v>487</v>
      </c>
      <c r="C495" s="319" t="s">
        <v>58</v>
      </c>
      <c r="D495" s="318" t="s">
        <v>75</v>
      </c>
      <c r="E495" s="318">
        <v>5</v>
      </c>
      <c r="F495" s="318">
        <v>1</v>
      </c>
      <c r="G495" s="318">
        <v>2</v>
      </c>
      <c r="H495" s="318">
        <v>2</v>
      </c>
      <c r="I495" s="318">
        <v>4</v>
      </c>
      <c r="J495" s="318">
        <v>2</v>
      </c>
      <c r="K495" s="318">
        <v>1</v>
      </c>
      <c r="L495" s="318"/>
      <c r="M495" s="318"/>
      <c r="N495" s="320">
        <f>SUM($F495:G495)</f>
        <v>3</v>
      </c>
      <c r="O495" s="320">
        <f>SUM($F495:H495)</f>
        <v>5</v>
      </c>
      <c r="P495" s="320">
        <f>SUM($F495:I495)</f>
        <v>9</v>
      </c>
      <c r="Q495" s="320">
        <f>SUM($F495:J495)</f>
        <v>11</v>
      </c>
      <c r="R495" s="320">
        <f>SUM($F495:K495)</f>
        <v>12</v>
      </c>
      <c r="S495" s="320"/>
      <c r="T495" s="320"/>
      <c r="U495" s="319"/>
      <c r="V495" s="318" t="str">
        <f t="shared" si="855"/>
        <v>Gb</v>
      </c>
      <c r="W495" s="318" t="str">
        <f t="shared" ca="1" si="856"/>
        <v>G</v>
      </c>
      <c r="X495" s="318" t="str">
        <f t="shared" ca="1" si="914"/>
        <v>A</v>
      </c>
      <c r="Y495" s="318" t="str">
        <f t="shared" ca="1" si="915"/>
        <v>B</v>
      </c>
      <c r="Z495" s="318" t="str">
        <f t="shared" ca="1" si="916"/>
        <v>Eb</v>
      </c>
      <c r="AA495" s="318" t="str">
        <f t="shared" ca="1" si="917"/>
        <v>F</v>
      </c>
      <c r="AB495" s="318"/>
      <c r="AC495" s="318"/>
      <c r="AD495" s="319">
        <f t="shared" si="863"/>
        <v>169</v>
      </c>
      <c r="AE495" s="319">
        <f t="shared" ca="1" si="910"/>
        <v>71</v>
      </c>
      <c r="AF495" s="319">
        <f t="shared" ca="1" si="911"/>
        <v>65</v>
      </c>
      <c r="AG495" s="319">
        <f t="shared" ca="1" si="848"/>
        <v>66</v>
      </c>
      <c r="AH495" s="319">
        <f t="shared" ca="1" si="849"/>
        <v>167</v>
      </c>
      <c r="AI495" s="319">
        <f t="shared" ca="1" si="850"/>
        <v>70</v>
      </c>
      <c r="AJ495" s="319"/>
      <c r="AK495" s="319"/>
      <c r="AL495" s="301" t="str">
        <f ca="1">_xlfn.CONCAT(V495,"6 -or- *",Z495," min")</f>
        <v>Gb6 -or- *Eb min</v>
      </c>
      <c r="AM495" s="294" t="str">
        <f ca="1">_xlfn.CONCAT(W495,"7")</f>
        <v>G7</v>
      </c>
      <c r="AN495" s="301" t="str">
        <f ca="1">_xlfn.CONCAT("*",Z495," dim")</f>
        <v>*Eb dim</v>
      </c>
      <c r="AO495" s="301" t="str">
        <f ca="1">_xlfn.CONCAT("*",W495,"7")</f>
        <v>*G7</v>
      </c>
      <c r="AP495" s="294" t="str">
        <f ca="1">_xlfn.CONCAT(Z495," dim")</f>
        <v>Eb dim</v>
      </c>
      <c r="AQ495" s="301" t="str">
        <f ca="1">_xlfn.CONCAT(AA495," alt b -or- *",W495,"7")</f>
        <v>F alt b -or- *G7</v>
      </c>
      <c r="AR495" s="294"/>
      <c r="AS495" s="294"/>
      <c r="AT495" s="294" t="str">
        <f t="shared" ca="1" si="919"/>
        <v/>
      </c>
      <c r="AU495" s="294" t="str">
        <f t="shared" ca="1" si="918"/>
        <v/>
      </c>
      <c r="AV495" s="294" t="str">
        <f t="shared" ca="1" si="918"/>
        <v/>
      </c>
      <c r="AW495" s="294">
        <f t="shared" ca="1" si="918"/>
        <v>1</v>
      </c>
      <c r="AX495" s="294" t="str">
        <f t="shared" ca="1" si="918"/>
        <v/>
      </c>
      <c r="AY495" s="294">
        <f t="shared" ca="1" si="918"/>
        <v>1</v>
      </c>
      <c r="AZ495" s="294" t="str">
        <f t="shared" ca="1" si="918"/>
        <v/>
      </c>
      <c r="BA495" s="294">
        <f t="shared" ca="1" si="918"/>
        <v>1</v>
      </c>
      <c r="BB495" s="294" t="str">
        <f t="shared" ca="1" si="918"/>
        <v/>
      </c>
      <c r="BC495" s="294" t="str">
        <f t="shared" ca="1" si="918"/>
        <v/>
      </c>
      <c r="BD495" s="294" t="str">
        <f t="shared" ca="1" si="918"/>
        <v/>
      </c>
      <c r="BE495" s="294" t="str">
        <f t="shared" ca="1" si="918"/>
        <v/>
      </c>
      <c r="BF495" s="289">
        <f t="shared" ca="1" si="864"/>
        <v>3</v>
      </c>
      <c r="BG495" s="302">
        <f t="shared" ca="1" si="865"/>
        <v>60</v>
      </c>
      <c r="BH495" s="289">
        <f t="shared" ca="1" si="866"/>
        <v>5</v>
      </c>
      <c r="BI495" s="289" t="str">
        <f t="shared" ca="1" si="867"/>
        <v/>
      </c>
      <c r="BJ495" s="289" t="str">
        <f t="shared" ca="1" si="868"/>
        <v/>
      </c>
      <c r="BK495" s="289" t="str">
        <f t="shared" ca="1" si="869"/>
        <v/>
      </c>
      <c r="BL495" s="289" t="str">
        <f t="shared" ca="1" si="870"/>
        <v/>
      </c>
      <c r="BM495" s="289">
        <f t="shared" ca="1" si="871"/>
        <v>1</v>
      </c>
      <c r="BN495" s="289" t="str">
        <f t="shared" ca="1" si="872"/>
        <v/>
      </c>
      <c r="BO495" s="289" t="str">
        <f t="shared" ca="1" si="873"/>
        <v/>
      </c>
      <c r="BP495" s="275"/>
      <c r="BQ495" s="83" t="e">
        <f t="shared" ca="1" si="920"/>
        <v>#N/A</v>
      </c>
      <c r="BR495" s="82" t="e">
        <f t="shared" ca="1" si="921"/>
        <v>#N/A</v>
      </c>
      <c r="BS495" s="83" t="e">
        <f t="shared" ca="1" si="922"/>
        <v>#N/A</v>
      </c>
      <c r="BT495" s="52" t="e">
        <f t="shared" ca="1" si="905"/>
        <v>#N/A</v>
      </c>
      <c r="BV495" s="52" t="e">
        <f t="shared" ca="1" si="906"/>
        <v>#N/A</v>
      </c>
      <c r="BW495" s="84" t="e">
        <f ca="1">VLOOKUP($BK$6,INDIRECT($BT495):$BP$861,2,FALSE)</f>
        <v>#N/A</v>
      </c>
      <c r="BX495" s="79" t="e">
        <f t="shared" ca="1" si="884"/>
        <v>#N/A</v>
      </c>
      <c r="BY495" s="78" t="e">
        <f t="shared" ca="1" si="885"/>
        <v>#N/A</v>
      </c>
      <c r="BZ495" s="78" t="e">
        <f t="shared" ca="1" si="886"/>
        <v>#N/A</v>
      </c>
      <c r="CA495" s="78" t="e">
        <f t="shared" ca="1" si="887"/>
        <v>#N/A</v>
      </c>
      <c r="CB495" s="78" t="e">
        <f t="shared" ca="1" si="888"/>
        <v>#N/A</v>
      </c>
      <c r="CC495" s="78" t="e">
        <f t="shared" ca="1" si="889"/>
        <v>#N/A</v>
      </c>
      <c r="CD495" s="78" t="e">
        <f t="shared" ca="1" si="890"/>
        <v>#N/A</v>
      </c>
      <c r="CE495" s="78" t="e">
        <f t="shared" ca="1" si="891"/>
        <v>#N/A</v>
      </c>
      <c r="CF495" s="78" t="e">
        <f t="shared" ca="1" si="892"/>
        <v>#N/A</v>
      </c>
      <c r="CG495" s="78" t="e">
        <f t="shared" ca="1" si="893"/>
        <v>#N/A</v>
      </c>
      <c r="CH495" s="79" t="e">
        <f t="shared" ca="1" si="894"/>
        <v>#N/A</v>
      </c>
      <c r="CI495" s="79" t="e">
        <f t="shared" ca="1" si="895"/>
        <v>#N/A</v>
      </c>
      <c r="CJ495" s="79" t="e">
        <f t="shared" ca="1" si="896"/>
        <v>#N/A</v>
      </c>
      <c r="CK495" s="79" t="e">
        <f t="shared" ca="1" si="897"/>
        <v>#N/A</v>
      </c>
      <c r="CL495" s="79" t="e">
        <f t="shared" ca="1" si="898"/>
        <v>#N/A</v>
      </c>
      <c r="CM495" s="79" t="e">
        <f t="shared" ca="1" si="899"/>
        <v>#N/A</v>
      </c>
      <c r="CN495" s="79" t="e">
        <f t="shared" ca="1" si="900"/>
        <v>#N/A</v>
      </c>
      <c r="CO495" s="79" t="e">
        <f t="shared" ca="1" si="901"/>
        <v>#N/A</v>
      </c>
      <c r="CP495" s="80" t="e">
        <f t="shared" ca="1" si="902"/>
        <v>#N/A</v>
      </c>
      <c r="CQ495" s="78" t="e">
        <f t="shared" ca="1" si="903"/>
        <v>#N/A</v>
      </c>
      <c r="DA495" s="83"/>
      <c r="DB495" s="82"/>
      <c r="DC495" s="83"/>
      <c r="DD495" s="52"/>
      <c r="DF495" s="52"/>
      <c r="DG495" s="84"/>
      <c r="DH495" s="97"/>
      <c r="DI495" s="84"/>
      <c r="DJ495" s="84"/>
      <c r="DK495" s="84"/>
      <c r="DL495" s="84"/>
      <c r="DM495" s="84"/>
      <c r="DN495" s="84"/>
      <c r="DO495" s="84"/>
      <c r="DP495" s="84"/>
      <c r="DQ495" s="84"/>
      <c r="DR495" s="97"/>
      <c r="DS495" s="97"/>
      <c r="DT495" s="97"/>
      <c r="DU495" s="97"/>
      <c r="DV495" s="97"/>
      <c r="DW495" s="97"/>
      <c r="DX495" s="97"/>
      <c r="DY495" s="97"/>
      <c r="DZ495" s="99"/>
      <c r="EA495" s="84"/>
    </row>
    <row r="496" spans="1:131" ht="16.2" thickBot="1" x14ac:dyDescent="0.35">
      <c r="A496" s="289" t="str">
        <f t="shared" ca="1" si="908"/>
        <v/>
      </c>
      <c r="B496" s="318">
        <f t="shared" si="912"/>
        <v>488</v>
      </c>
      <c r="C496" s="319" t="s">
        <v>51</v>
      </c>
      <c r="D496" s="318" t="s">
        <v>75</v>
      </c>
      <c r="E496" s="318">
        <v>5</v>
      </c>
      <c r="F496" s="320">
        <v>3</v>
      </c>
      <c r="G496" s="320">
        <v>2</v>
      </c>
      <c r="H496" s="320">
        <v>2</v>
      </c>
      <c r="I496" s="320">
        <v>3</v>
      </c>
      <c r="J496" s="320">
        <v>2</v>
      </c>
      <c r="K496" s="320"/>
      <c r="L496" s="320"/>
      <c r="M496" s="320"/>
      <c r="N496" s="320">
        <f>SUM($F496:G496)</f>
        <v>5</v>
      </c>
      <c r="O496" s="320">
        <f>SUM($F496:H496)</f>
        <v>7</v>
      </c>
      <c r="P496" s="320">
        <f>SUM($F496:I496)</f>
        <v>10</v>
      </c>
      <c r="Q496" s="320">
        <f>SUM($F496:J496)</f>
        <v>12</v>
      </c>
      <c r="R496" s="320"/>
      <c r="S496" s="320"/>
      <c r="T496" s="320"/>
      <c r="U496" s="319"/>
      <c r="V496" s="318" t="str">
        <f t="shared" si="855"/>
        <v>Gb</v>
      </c>
      <c r="W496" s="318" t="str">
        <f t="shared" ca="1" si="856"/>
        <v>A</v>
      </c>
      <c r="X496" s="318" t="str">
        <f t="shared" ref="X496:X504" ca="1" si="925">OFFSET($J$6,0,N496,1,1)</f>
        <v>B</v>
      </c>
      <c r="Y496" s="318" t="str">
        <f t="shared" ref="Y496:Y504" ca="1" si="926">OFFSET($J$6,0,O496,1,1)</f>
        <v>Db</v>
      </c>
      <c r="Z496" s="318" t="str">
        <f t="shared" ref="Z496:Z504" ca="1" si="927">OFFSET($J$6,0,P496,1,1)</f>
        <v>E</v>
      </c>
      <c r="AA496" s="318"/>
      <c r="AB496" s="318"/>
      <c r="AC496" s="318"/>
      <c r="AD496" s="319">
        <f t="shared" si="863"/>
        <v>169</v>
      </c>
      <c r="AE496" s="319">
        <f t="shared" ca="1" si="910"/>
        <v>65</v>
      </c>
      <c r="AF496" s="319">
        <f t="shared" ca="1" si="911"/>
        <v>66</v>
      </c>
      <c r="AG496" s="319">
        <f t="shared" ca="1" si="848"/>
        <v>166</v>
      </c>
      <c r="AH496" s="319">
        <f t="shared" ca="1" si="849"/>
        <v>69</v>
      </c>
      <c r="AI496" s="319"/>
      <c r="AJ496" s="319"/>
      <c r="AK496" s="319"/>
      <c r="AL496" s="301" t="str">
        <f ca="1">_xlfn.CONCAT(V496," sus4/7  -or- *",X496," sus4 -or- *",Z496," sus2")</f>
        <v>Gb sus4/7  -or- *B sus4 -or- *E sus2</v>
      </c>
      <c r="AM496" s="301" t="str">
        <f>_xlfn.CONCAT("*",V496," min")</f>
        <v>*Gb min</v>
      </c>
      <c r="AN496" s="301" t="str">
        <f ca="1">_xlfn.CONCAT(X496," sus4/7  -or- *",AA496," sus4")</f>
        <v>B sus4/7  -or- * sus4</v>
      </c>
      <c r="AO496" s="301" t="str">
        <f ca="1">_xlfn.CONCAT(Y496," sus4/7  -or- *",V496," sus4")</f>
        <v>Db sus4/7  -or- *Gb sus4</v>
      </c>
      <c r="AP496" s="301" t="str">
        <f ca="1">_xlfn.CONCAT("*",W496," maj")</f>
        <v>*A maj</v>
      </c>
      <c r="AQ496" s="294"/>
      <c r="AR496" s="294"/>
      <c r="AS496" s="294"/>
      <c r="AT496" s="294" t="str">
        <f ca="1">IF(AT$9=$AD496,1,IF(AT$9=$AE496,1,IF(AT$9=$AF496,1,IF(AT$9=$AG496,1,IF(AT$9=$AH496,1,"")))))</f>
        <v/>
      </c>
      <c r="AU496" s="294" t="str">
        <f t="shared" ref="AU496:BE504" ca="1" si="928">IF(AU$9=$AD496,1,IF(AU$9=$AE496,1,IF(AU$9=$AF496,1,IF(AU$9=$AG496,1,IF(AU$9=$AH496,1,"")))))</f>
        <v/>
      </c>
      <c r="AV496" s="294" t="str">
        <f t="shared" ca="1" si="928"/>
        <v/>
      </c>
      <c r="AW496" s="294" t="str">
        <f t="shared" ca="1" si="928"/>
        <v/>
      </c>
      <c r="AX496" s="294" t="str">
        <f t="shared" ca="1" si="928"/>
        <v/>
      </c>
      <c r="AY496" s="294" t="str">
        <f t="shared" ca="1" si="928"/>
        <v/>
      </c>
      <c r="AZ496" s="294" t="str">
        <f t="shared" ca="1" si="928"/>
        <v/>
      </c>
      <c r="BA496" s="294" t="str">
        <f t="shared" ca="1" si="928"/>
        <v/>
      </c>
      <c r="BB496" s="294" t="str">
        <f t="shared" ca="1" si="928"/>
        <v/>
      </c>
      <c r="BC496" s="294" t="str">
        <f t="shared" ca="1" si="928"/>
        <v/>
      </c>
      <c r="BD496" s="294" t="str">
        <f t="shared" ca="1" si="928"/>
        <v/>
      </c>
      <c r="BE496" s="294" t="str">
        <f t="shared" ca="1" si="928"/>
        <v/>
      </c>
      <c r="BF496" s="289">
        <f t="shared" ca="1" si="864"/>
        <v>0</v>
      </c>
      <c r="BG496" s="302">
        <f t="shared" ca="1" si="865"/>
        <v>0</v>
      </c>
      <c r="BH496" s="289" t="str">
        <f t="shared" ca="1" si="866"/>
        <v/>
      </c>
      <c r="BI496" s="289" t="str">
        <f t="shared" ca="1" si="867"/>
        <v/>
      </c>
      <c r="BJ496" s="289" t="str">
        <f t="shared" ca="1" si="868"/>
        <v/>
      </c>
      <c r="BK496" s="289" t="str">
        <f t="shared" ca="1" si="869"/>
        <v/>
      </c>
      <c r="BL496" s="289" t="str">
        <f t="shared" ca="1" si="870"/>
        <v/>
      </c>
      <c r="BM496" s="289" t="str">
        <f t="shared" ca="1" si="871"/>
        <v/>
      </c>
      <c r="BN496" s="289" t="str">
        <f t="shared" ca="1" si="872"/>
        <v/>
      </c>
      <c r="BO496" s="289" t="str">
        <f t="shared" ca="1" si="873"/>
        <v/>
      </c>
      <c r="BP496" s="275"/>
      <c r="BQ496" s="83" t="e">
        <f t="shared" ca="1" si="920"/>
        <v>#N/A</v>
      </c>
      <c r="BR496" s="82" t="e">
        <f t="shared" ca="1" si="921"/>
        <v>#N/A</v>
      </c>
      <c r="BS496" s="83" t="e">
        <f t="shared" ca="1" si="922"/>
        <v>#N/A</v>
      </c>
      <c r="BT496" s="52" t="e">
        <f t="shared" ca="1" si="905"/>
        <v>#N/A</v>
      </c>
      <c r="BV496" s="52" t="e">
        <f t="shared" ca="1" si="906"/>
        <v>#N/A</v>
      </c>
      <c r="BW496" s="84" t="e">
        <f ca="1">VLOOKUP($BK$6,INDIRECT($BT496):$BP$861,2,FALSE)</f>
        <v>#N/A</v>
      </c>
      <c r="BX496" s="79" t="e">
        <f t="shared" ca="1" si="884"/>
        <v>#N/A</v>
      </c>
      <c r="BY496" s="78" t="e">
        <f t="shared" ca="1" si="885"/>
        <v>#N/A</v>
      </c>
      <c r="BZ496" s="78" t="e">
        <f t="shared" ca="1" si="886"/>
        <v>#N/A</v>
      </c>
      <c r="CA496" s="78" t="e">
        <f t="shared" ca="1" si="887"/>
        <v>#N/A</v>
      </c>
      <c r="CB496" s="78" t="e">
        <f t="shared" ca="1" si="888"/>
        <v>#N/A</v>
      </c>
      <c r="CC496" s="78" t="e">
        <f t="shared" ca="1" si="889"/>
        <v>#N/A</v>
      </c>
      <c r="CD496" s="78" t="e">
        <f t="shared" ca="1" si="890"/>
        <v>#N/A</v>
      </c>
      <c r="CE496" s="78" t="e">
        <f t="shared" ca="1" si="891"/>
        <v>#N/A</v>
      </c>
      <c r="CF496" s="78" t="e">
        <f t="shared" ca="1" si="892"/>
        <v>#N/A</v>
      </c>
      <c r="CG496" s="78" t="e">
        <f t="shared" ca="1" si="893"/>
        <v>#N/A</v>
      </c>
      <c r="CH496" s="79" t="e">
        <f t="shared" ca="1" si="894"/>
        <v>#N/A</v>
      </c>
      <c r="CI496" s="79" t="e">
        <f t="shared" ca="1" si="895"/>
        <v>#N/A</v>
      </c>
      <c r="CJ496" s="79" t="e">
        <f t="shared" ca="1" si="896"/>
        <v>#N/A</v>
      </c>
      <c r="CK496" s="79" t="e">
        <f t="shared" ca="1" si="897"/>
        <v>#N/A</v>
      </c>
      <c r="CL496" s="79" t="e">
        <f t="shared" ca="1" si="898"/>
        <v>#N/A</v>
      </c>
      <c r="CM496" s="79" t="e">
        <f t="shared" ca="1" si="899"/>
        <v>#N/A</v>
      </c>
      <c r="CN496" s="79" t="e">
        <f t="shared" ca="1" si="900"/>
        <v>#N/A</v>
      </c>
      <c r="CO496" s="79" t="e">
        <f t="shared" ca="1" si="901"/>
        <v>#N/A</v>
      </c>
      <c r="CP496" s="80" t="e">
        <f t="shared" ca="1" si="902"/>
        <v>#N/A</v>
      </c>
      <c r="CQ496" s="78" t="e">
        <f t="shared" ca="1" si="903"/>
        <v>#N/A</v>
      </c>
      <c r="DA496" s="83"/>
      <c r="DB496" s="82"/>
      <c r="DC496" s="83"/>
      <c r="DD496" s="52"/>
      <c r="DF496" s="52"/>
      <c r="DG496" s="84"/>
      <c r="DH496" s="97"/>
      <c r="DI496" s="84"/>
      <c r="DJ496" s="84"/>
      <c r="DK496" s="84"/>
      <c r="DL496" s="84"/>
      <c r="DM496" s="84"/>
      <c r="DN496" s="84"/>
      <c r="DO496" s="84"/>
      <c r="DP496" s="84"/>
      <c r="DQ496" s="84"/>
      <c r="DR496" s="97"/>
      <c r="DS496" s="97"/>
      <c r="DT496" s="97"/>
      <c r="DU496" s="97"/>
      <c r="DV496" s="97"/>
      <c r="DW496" s="97"/>
      <c r="DX496" s="97"/>
      <c r="DY496" s="97"/>
      <c r="DZ496" s="99"/>
      <c r="EA496" s="84"/>
    </row>
    <row r="497" spans="1:131" ht="16.2" thickBot="1" x14ac:dyDescent="0.35">
      <c r="A497" s="289" t="str">
        <f t="shared" ca="1" si="908"/>
        <v/>
      </c>
      <c r="B497" s="318">
        <f t="shared" si="912"/>
        <v>489</v>
      </c>
      <c r="C497" s="319" t="s">
        <v>271</v>
      </c>
      <c r="D497" s="318" t="s">
        <v>75</v>
      </c>
      <c r="E497" s="318">
        <v>5</v>
      </c>
      <c r="F497" s="320">
        <v>2</v>
      </c>
      <c r="G497" s="320">
        <v>2</v>
      </c>
      <c r="H497" s="320">
        <v>3</v>
      </c>
      <c r="I497" s="320">
        <v>2</v>
      </c>
      <c r="J497" s="320">
        <v>3</v>
      </c>
      <c r="K497" s="320"/>
      <c r="L497" s="320"/>
      <c r="M497" s="320"/>
      <c r="N497" s="320">
        <f>SUM($F497:G497)</f>
        <v>4</v>
      </c>
      <c r="O497" s="320">
        <f>SUM($F497:H497)</f>
        <v>7</v>
      </c>
      <c r="P497" s="320">
        <f>SUM($F497:I497)</f>
        <v>9</v>
      </c>
      <c r="Q497" s="320">
        <f>SUM($F497:J497)</f>
        <v>12</v>
      </c>
      <c r="R497" s="320"/>
      <c r="S497" s="320"/>
      <c r="T497" s="320"/>
      <c r="U497" s="319"/>
      <c r="V497" s="318" t="str">
        <f t="shared" si="855"/>
        <v>Gb</v>
      </c>
      <c r="W497" s="318" t="str">
        <f t="shared" ca="1" si="856"/>
        <v>Ab</v>
      </c>
      <c r="X497" s="318" t="str">
        <f t="shared" ca="1" si="925"/>
        <v>Bb</v>
      </c>
      <c r="Y497" s="318" t="str">
        <f t="shared" ca="1" si="926"/>
        <v>Db</v>
      </c>
      <c r="Z497" s="318" t="str">
        <f t="shared" ca="1" si="927"/>
        <v>Eb</v>
      </c>
      <c r="AA497" s="318"/>
      <c r="AB497" s="318"/>
      <c r="AC497" s="318"/>
      <c r="AD497" s="319">
        <f t="shared" si="863"/>
        <v>169</v>
      </c>
      <c r="AE497" s="319">
        <f t="shared" ca="1" si="910"/>
        <v>163</v>
      </c>
      <c r="AF497" s="319">
        <f t="shared" ca="1" si="911"/>
        <v>164</v>
      </c>
      <c r="AG497" s="319">
        <f t="shared" ca="1" si="848"/>
        <v>166</v>
      </c>
      <c r="AH497" s="319">
        <f t="shared" ca="1" si="849"/>
        <v>167</v>
      </c>
      <c r="AI497" s="319"/>
      <c r="AJ497" s="319"/>
      <c r="AK497" s="319"/>
      <c r="AL497" s="301" t="str">
        <f ca="1">_xlfn.CONCAT("*",Z497," min")</f>
        <v>*Eb min</v>
      </c>
      <c r="AM497" s="294" t="str">
        <f ca="1">_xlfn.CONCAT(W497," sus4/7")</f>
        <v>Ab sus4/7</v>
      </c>
      <c r="AN497" s="294" t="str">
        <f ca="1">_xlfn.CONCAT(X497," sus4/7")</f>
        <v>Bb sus4/7</v>
      </c>
      <c r="AO497" s="301" t="str">
        <f ca="1">_xlfn.CONCAT(Y497," sus4/6 -or-","*", V497," maj")</f>
        <v>Db sus4/6 -or-*Gb maj</v>
      </c>
      <c r="AP497" s="294" t="str">
        <f ca="1">_xlfn.CONCAT(Z497," sus4/7")</f>
        <v>Eb sus4/7</v>
      </c>
      <c r="AQ497" s="294"/>
      <c r="AR497" s="294"/>
      <c r="AS497" s="294"/>
      <c r="AT497" s="294" t="str">
        <f t="shared" ref="AT497:AT504" ca="1" si="929">IF(AT$9=$AD497,1,IF(AT$9=$AE497,1,IF(AT$9=$AF497,1,IF(AT$9=$AG497,1,IF(AT$9=$AH497,1,"")))))</f>
        <v/>
      </c>
      <c r="AU497" s="294" t="str">
        <f t="shared" ca="1" si="928"/>
        <v/>
      </c>
      <c r="AV497" s="294" t="str">
        <f t="shared" ca="1" si="928"/>
        <v/>
      </c>
      <c r="AW497" s="294">
        <f t="shared" ca="1" si="928"/>
        <v>1</v>
      </c>
      <c r="AX497" s="294" t="str">
        <f t="shared" ca="1" si="928"/>
        <v/>
      </c>
      <c r="AY497" s="294" t="str">
        <f t="shared" ca="1" si="928"/>
        <v/>
      </c>
      <c r="AZ497" s="294" t="str">
        <f t="shared" ca="1" si="928"/>
        <v/>
      </c>
      <c r="BA497" s="294" t="str">
        <f t="shared" ca="1" si="928"/>
        <v/>
      </c>
      <c r="BB497" s="294" t="str">
        <f t="shared" ca="1" si="928"/>
        <v/>
      </c>
      <c r="BC497" s="294" t="str">
        <f t="shared" ca="1" si="928"/>
        <v/>
      </c>
      <c r="BD497" s="294" t="str">
        <f t="shared" ca="1" si="928"/>
        <v/>
      </c>
      <c r="BE497" s="294" t="str">
        <f t="shared" ca="1" si="928"/>
        <v/>
      </c>
      <c r="BF497" s="289">
        <f t="shared" ca="1" si="864"/>
        <v>1</v>
      </c>
      <c r="BG497" s="302">
        <f t="shared" ca="1" si="865"/>
        <v>20</v>
      </c>
      <c r="BH497" s="289" t="str">
        <f t="shared" ca="1" si="866"/>
        <v/>
      </c>
      <c r="BI497" s="289" t="str">
        <f t="shared" ca="1" si="867"/>
        <v/>
      </c>
      <c r="BJ497" s="289" t="str">
        <f t="shared" ca="1" si="868"/>
        <v/>
      </c>
      <c r="BK497" s="289" t="str">
        <f t="shared" ca="1" si="869"/>
        <v/>
      </c>
      <c r="BL497" s="289" t="str">
        <f t="shared" ca="1" si="870"/>
        <v/>
      </c>
      <c r="BM497" s="289" t="str">
        <f t="shared" ca="1" si="871"/>
        <v/>
      </c>
      <c r="BN497" s="289" t="str">
        <f t="shared" ca="1" si="872"/>
        <v/>
      </c>
      <c r="BO497" s="289" t="str">
        <f t="shared" ca="1" si="873"/>
        <v/>
      </c>
      <c r="BP497" s="275"/>
      <c r="BQ497" s="83" t="e">
        <f t="shared" ca="1" si="920"/>
        <v>#N/A</v>
      </c>
      <c r="BR497" s="82" t="e">
        <f t="shared" ca="1" si="921"/>
        <v>#N/A</v>
      </c>
      <c r="BS497" s="83" t="e">
        <f t="shared" ca="1" si="922"/>
        <v>#N/A</v>
      </c>
      <c r="BT497" s="52" t="e">
        <f t="shared" ca="1" si="905"/>
        <v>#N/A</v>
      </c>
      <c r="BV497" s="52" t="e">
        <f t="shared" ca="1" si="906"/>
        <v>#N/A</v>
      </c>
      <c r="BW497" s="84" t="e">
        <f ca="1">VLOOKUP($BK$6,INDIRECT($BT497):$BP$861,2,FALSE)</f>
        <v>#N/A</v>
      </c>
      <c r="BX497" s="79" t="e">
        <f t="shared" ca="1" si="884"/>
        <v>#N/A</v>
      </c>
      <c r="BY497" s="78" t="e">
        <f t="shared" ca="1" si="885"/>
        <v>#N/A</v>
      </c>
      <c r="BZ497" s="78" t="e">
        <f t="shared" ca="1" si="886"/>
        <v>#N/A</v>
      </c>
      <c r="CA497" s="78" t="e">
        <f t="shared" ca="1" si="887"/>
        <v>#N/A</v>
      </c>
      <c r="CB497" s="78" t="e">
        <f t="shared" ca="1" si="888"/>
        <v>#N/A</v>
      </c>
      <c r="CC497" s="78" t="e">
        <f t="shared" ca="1" si="889"/>
        <v>#N/A</v>
      </c>
      <c r="CD497" s="78" t="e">
        <f t="shared" ca="1" si="890"/>
        <v>#N/A</v>
      </c>
      <c r="CE497" s="78" t="e">
        <f t="shared" ca="1" si="891"/>
        <v>#N/A</v>
      </c>
      <c r="CF497" s="78" t="e">
        <f t="shared" ca="1" si="892"/>
        <v>#N/A</v>
      </c>
      <c r="CG497" s="78" t="e">
        <f t="shared" ca="1" si="893"/>
        <v>#N/A</v>
      </c>
      <c r="CH497" s="79" t="e">
        <f t="shared" ca="1" si="894"/>
        <v>#N/A</v>
      </c>
      <c r="CI497" s="79" t="e">
        <f t="shared" ca="1" si="895"/>
        <v>#N/A</v>
      </c>
      <c r="CJ497" s="79" t="e">
        <f t="shared" ca="1" si="896"/>
        <v>#N/A</v>
      </c>
      <c r="CK497" s="79" t="e">
        <f t="shared" ca="1" si="897"/>
        <v>#N/A</v>
      </c>
      <c r="CL497" s="79" t="e">
        <f t="shared" ca="1" si="898"/>
        <v>#N/A</v>
      </c>
      <c r="CM497" s="79" t="e">
        <f t="shared" ca="1" si="899"/>
        <v>#N/A</v>
      </c>
      <c r="CN497" s="79" t="e">
        <f t="shared" ca="1" si="900"/>
        <v>#N/A</v>
      </c>
      <c r="CO497" s="79" t="e">
        <f t="shared" ca="1" si="901"/>
        <v>#N/A</v>
      </c>
      <c r="CP497" s="80" t="e">
        <f t="shared" ca="1" si="902"/>
        <v>#N/A</v>
      </c>
      <c r="CQ497" s="78" t="e">
        <f t="shared" ca="1" si="903"/>
        <v>#N/A</v>
      </c>
      <c r="DA497" s="83"/>
      <c r="DB497" s="82"/>
      <c r="DC497" s="83"/>
      <c r="DD497" s="52"/>
      <c r="DF497" s="52"/>
      <c r="DG497" s="84"/>
      <c r="DH497" s="97"/>
      <c r="DI497" s="84"/>
      <c r="DJ497" s="84"/>
      <c r="DK497" s="84"/>
      <c r="DL497" s="84"/>
      <c r="DM497" s="84"/>
      <c r="DN497" s="84"/>
      <c r="DO497" s="84"/>
      <c r="DP497" s="84"/>
      <c r="DQ497" s="84"/>
      <c r="DR497" s="97"/>
      <c r="DS497" s="97"/>
      <c r="DT497" s="97"/>
      <c r="DU497" s="97"/>
      <c r="DV497" s="97"/>
      <c r="DW497" s="97"/>
      <c r="DX497" s="97"/>
      <c r="DY497" s="97"/>
      <c r="DZ497" s="99"/>
      <c r="EA497" s="84"/>
    </row>
    <row r="498" spans="1:131" ht="16.2" thickBot="1" x14ac:dyDescent="0.35">
      <c r="A498" s="289" t="str">
        <f t="shared" ca="1" si="908"/>
        <v/>
      </c>
      <c r="B498" s="318">
        <f t="shared" si="912"/>
        <v>490</v>
      </c>
      <c r="C498" s="319" t="s">
        <v>272</v>
      </c>
      <c r="D498" s="318" t="s">
        <v>75</v>
      </c>
      <c r="E498" s="318">
        <v>5</v>
      </c>
      <c r="F498" s="320">
        <v>1</v>
      </c>
      <c r="G498" s="320">
        <v>2</v>
      </c>
      <c r="H498" s="320">
        <v>4</v>
      </c>
      <c r="I498" s="320">
        <v>1</v>
      </c>
      <c r="J498" s="320">
        <v>4</v>
      </c>
      <c r="K498" s="320"/>
      <c r="L498" s="320"/>
      <c r="M498" s="320"/>
      <c r="N498" s="320">
        <f>SUM($F498:G498)</f>
        <v>3</v>
      </c>
      <c r="O498" s="320">
        <f>SUM($F498:H498)</f>
        <v>7</v>
      </c>
      <c r="P498" s="320">
        <f>SUM($F498:I498)</f>
        <v>8</v>
      </c>
      <c r="Q498" s="320">
        <f>SUM($F498:J498)</f>
        <v>12</v>
      </c>
      <c r="R498" s="320"/>
      <c r="S498" s="320"/>
      <c r="T498" s="320"/>
      <c r="U498" s="319"/>
      <c r="V498" s="318" t="str">
        <f t="shared" si="855"/>
        <v>Gb</v>
      </c>
      <c r="W498" s="318" t="str">
        <f t="shared" ca="1" si="856"/>
        <v>G</v>
      </c>
      <c r="X498" s="318" t="str">
        <f t="shared" ca="1" si="925"/>
        <v>A</v>
      </c>
      <c r="Y498" s="318" t="str">
        <f t="shared" ca="1" si="926"/>
        <v>Db</v>
      </c>
      <c r="Z498" s="318" t="str">
        <f t="shared" ca="1" si="927"/>
        <v>D</v>
      </c>
      <c r="AA498" s="318"/>
      <c r="AB498" s="318"/>
      <c r="AC498" s="318"/>
      <c r="AD498" s="319">
        <f t="shared" si="863"/>
        <v>169</v>
      </c>
      <c r="AE498" s="319">
        <f t="shared" ca="1" si="910"/>
        <v>71</v>
      </c>
      <c r="AF498" s="319">
        <f t="shared" ca="1" si="911"/>
        <v>65</v>
      </c>
      <c r="AG498" s="319">
        <f t="shared" ca="1" si="848"/>
        <v>166</v>
      </c>
      <c r="AH498" s="319">
        <f t="shared" ca="1" si="849"/>
        <v>68</v>
      </c>
      <c r="AI498" s="319"/>
      <c r="AJ498" s="319"/>
      <c r="AK498" s="319"/>
      <c r="AL498" s="301" t="str">
        <f ca="1">_xlfn.CONCAT("*",Z498," maj")</f>
        <v>*D maj</v>
      </c>
      <c r="AM498" s="301" t="str">
        <f>_xlfn.CONCAT("*",V498," sus b2")</f>
        <v>*Gb sus b2</v>
      </c>
      <c r="AN498" s="294" t="str">
        <f ca="1">_xlfn.CONCAT(X498," sus4/7")</f>
        <v>A sus4/7</v>
      </c>
      <c r="AO498" s="301" t="str">
        <f>_xlfn.CONCAT("*", V498," min")</f>
        <v>*Gb min</v>
      </c>
      <c r="AP498" s="294" t="str">
        <f ca="1">_xlfn.CONCAT(Z498," sus4/M7")</f>
        <v>D sus4/M7</v>
      </c>
      <c r="AQ498" s="294"/>
      <c r="AR498" s="294"/>
      <c r="AS498" s="294"/>
      <c r="AT498" s="294" t="str">
        <f t="shared" ca="1" si="929"/>
        <v/>
      </c>
      <c r="AU498" s="294" t="str">
        <f t="shared" ca="1" si="928"/>
        <v/>
      </c>
      <c r="AV498" s="294" t="str">
        <f t="shared" ca="1" si="928"/>
        <v/>
      </c>
      <c r="AW498" s="294" t="str">
        <f t="shared" ca="1" si="928"/>
        <v/>
      </c>
      <c r="AX498" s="294" t="str">
        <f t="shared" ca="1" si="928"/>
        <v/>
      </c>
      <c r="AY498" s="294" t="str">
        <f t="shared" ca="1" si="928"/>
        <v/>
      </c>
      <c r="AZ498" s="294" t="str">
        <f t="shared" ca="1" si="928"/>
        <v/>
      </c>
      <c r="BA498" s="294">
        <f t="shared" ca="1" si="928"/>
        <v>1</v>
      </c>
      <c r="BB498" s="294" t="str">
        <f t="shared" ca="1" si="928"/>
        <v/>
      </c>
      <c r="BC498" s="294" t="str">
        <f t="shared" ca="1" si="928"/>
        <v/>
      </c>
      <c r="BD498" s="294" t="str">
        <f t="shared" ca="1" si="928"/>
        <v/>
      </c>
      <c r="BE498" s="294" t="str">
        <f t="shared" ca="1" si="928"/>
        <v/>
      </c>
      <c r="BF498" s="289">
        <f t="shared" ca="1" si="864"/>
        <v>1</v>
      </c>
      <c r="BG498" s="302">
        <f t="shared" ca="1" si="865"/>
        <v>20</v>
      </c>
      <c r="BH498" s="289" t="str">
        <f t="shared" ca="1" si="866"/>
        <v/>
      </c>
      <c r="BI498" s="289" t="str">
        <f t="shared" ca="1" si="867"/>
        <v/>
      </c>
      <c r="BJ498" s="289" t="str">
        <f t="shared" ca="1" si="868"/>
        <v/>
      </c>
      <c r="BK498" s="289" t="str">
        <f t="shared" ca="1" si="869"/>
        <v/>
      </c>
      <c r="BL498" s="289" t="str">
        <f t="shared" ca="1" si="870"/>
        <v/>
      </c>
      <c r="BM498" s="289" t="str">
        <f t="shared" ca="1" si="871"/>
        <v/>
      </c>
      <c r="BN498" s="289" t="str">
        <f t="shared" ca="1" si="872"/>
        <v/>
      </c>
      <c r="BO498" s="289" t="str">
        <f t="shared" ca="1" si="873"/>
        <v/>
      </c>
      <c r="BP498" s="275"/>
      <c r="BQ498" s="83" t="e">
        <f t="shared" ca="1" si="920"/>
        <v>#N/A</v>
      </c>
      <c r="BR498" s="82" t="e">
        <f t="shared" ca="1" si="921"/>
        <v>#N/A</v>
      </c>
      <c r="BS498" s="83" t="e">
        <f t="shared" ca="1" si="922"/>
        <v>#N/A</v>
      </c>
      <c r="BT498" s="52" t="e">
        <f t="shared" ca="1" si="905"/>
        <v>#N/A</v>
      </c>
      <c r="BV498" s="52" t="e">
        <f t="shared" ca="1" si="906"/>
        <v>#N/A</v>
      </c>
      <c r="BW498" s="84" t="e">
        <f ca="1">VLOOKUP($BK$6,INDIRECT($BT498):$BP$861,2,FALSE)</f>
        <v>#N/A</v>
      </c>
      <c r="BX498" s="79" t="e">
        <f t="shared" ca="1" si="884"/>
        <v>#N/A</v>
      </c>
      <c r="BY498" s="78" t="e">
        <f t="shared" ca="1" si="885"/>
        <v>#N/A</v>
      </c>
      <c r="BZ498" s="78" t="e">
        <f t="shared" ca="1" si="886"/>
        <v>#N/A</v>
      </c>
      <c r="CA498" s="78" t="e">
        <f t="shared" ca="1" si="887"/>
        <v>#N/A</v>
      </c>
      <c r="CB498" s="78" t="e">
        <f t="shared" ca="1" si="888"/>
        <v>#N/A</v>
      </c>
      <c r="CC498" s="78" t="e">
        <f t="shared" ca="1" si="889"/>
        <v>#N/A</v>
      </c>
      <c r="CD498" s="78" t="e">
        <f t="shared" ca="1" si="890"/>
        <v>#N/A</v>
      </c>
      <c r="CE498" s="78" t="e">
        <f t="shared" ca="1" si="891"/>
        <v>#N/A</v>
      </c>
      <c r="CF498" s="78" t="e">
        <f t="shared" ca="1" si="892"/>
        <v>#N/A</v>
      </c>
      <c r="CG498" s="78" t="e">
        <f t="shared" ca="1" si="893"/>
        <v>#N/A</v>
      </c>
      <c r="CH498" s="79" t="e">
        <f t="shared" ca="1" si="894"/>
        <v>#N/A</v>
      </c>
      <c r="CI498" s="79" t="e">
        <f t="shared" ca="1" si="895"/>
        <v>#N/A</v>
      </c>
      <c r="CJ498" s="79" t="e">
        <f t="shared" ca="1" si="896"/>
        <v>#N/A</v>
      </c>
      <c r="CK498" s="79" t="e">
        <f t="shared" ca="1" si="897"/>
        <v>#N/A</v>
      </c>
      <c r="CL498" s="79" t="e">
        <f t="shared" ca="1" si="898"/>
        <v>#N/A</v>
      </c>
      <c r="CM498" s="79" t="e">
        <f t="shared" ca="1" si="899"/>
        <v>#N/A</v>
      </c>
      <c r="CN498" s="79" t="e">
        <f t="shared" ca="1" si="900"/>
        <v>#N/A</v>
      </c>
      <c r="CO498" s="79" t="e">
        <f t="shared" ca="1" si="901"/>
        <v>#N/A</v>
      </c>
      <c r="CP498" s="80" t="e">
        <f t="shared" ca="1" si="902"/>
        <v>#N/A</v>
      </c>
      <c r="CQ498" s="78" t="e">
        <f t="shared" ca="1" si="903"/>
        <v>#N/A</v>
      </c>
      <c r="DA498" s="83"/>
      <c r="DB498" s="82"/>
      <c r="DC498" s="83"/>
      <c r="DD498" s="52"/>
      <c r="DF498" s="52"/>
      <c r="DG498" s="84"/>
      <c r="DH498" s="97"/>
      <c r="DI498" s="84"/>
      <c r="DJ498" s="84"/>
      <c r="DK498" s="84"/>
      <c r="DL498" s="84"/>
      <c r="DM498" s="84"/>
      <c r="DN498" s="84"/>
      <c r="DO498" s="84"/>
      <c r="DP498" s="84"/>
      <c r="DQ498" s="84"/>
      <c r="DR498" s="97"/>
      <c r="DS498" s="97"/>
      <c r="DT498" s="97"/>
      <c r="DU498" s="97"/>
      <c r="DV498" s="97"/>
      <c r="DW498" s="97"/>
      <c r="DX498" s="97"/>
      <c r="DY498" s="97"/>
      <c r="DZ498" s="99"/>
      <c r="EA498" s="84"/>
    </row>
    <row r="499" spans="1:131" ht="15.6" x14ac:dyDescent="0.3">
      <c r="A499" s="289" t="str">
        <f t="shared" ca="1" si="908"/>
        <v/>
      </c>
      <c r="B499" s="318">
        <f t="shared" si="912"/>
        <v>491</v>
      </c>
      <c r="C499" s="319" t="s">
        <v>52</v>
      </c>
      <c r="D499" s="318" t="s">
        <v>75</v>
      </c>
      <c r="E499" s="318">
        <v>5</v>
      </c>
      <c r="F499" s="320">
        <v>4</v>
      </c>
      <c r="G499" s="320">
        <v>2</v>
      </c>
      <c r="H499" s="320">
        <v>1</v>
      </c>
      <c r="I499" s="320">
        <v>4</v>
      </c>
      <c r="J499" s="320">
        <v>1</v>
      </c>
      <c r="K499" s="320"/>
      <c r="L499" s="320"/>
      <c r="M499" s="320"/>
      <c r="N499" s="320">
        <f>SUM($F499:G499)</f>
        <v>6</v>
      </c>
      <c r="O499" s="320">
        <f>SUM($F499:H499)</f>
        <v>7</v>
      </c>
      <c r="P499" s="320">
        <f>SUM($F499:I499)</f>
        <v>11</v>
      </c>
      <c r="Q499" s="320">
        <f>SUM($F499:J499)</f>
        <v>12</v>
      </c>
      <c r="R499" s="320"/>
      <c r="S499" s="320"/>
      <c r="T499" s="320"/>
      <c r="U499" s="319"/>
      <c r="V499" s="318" t="str">
        <f t="shared" si="855"/>
        <v>Gb</v>
      </c>
      <c r="W499" s="318" t="str">
        <f t="shared" ca="1" si="856"/>
        <v>Bb</v>
      </c>
      <c r="X499" s="318" t="str">
        <f t="shared" ca="1" si="925"/>
        <v>C</v>
      </c>
      <c r="Y499" s="318" t="str">
        <f t="shared" ca="1" si="926"/>
        <v>Db</v>
      </c>
      <c r="Z499" s="318" t="str">
        <f t="shared" ca="1" si="927"/>
        <v>F</v>
      </c>
      <c r="AA499" s="318"/>
      <c r="AB499" s="318"/>
      <c r="AC499" s="318"/>
      <c r="AD499" s="319">
        <f t="shared" si="863"/>
        <v>169</v>
      </c>
      <c r="AE499" s="319">
        <f t="shared" ca="1" si="910"/>
        <v>164</v>
      </c>
      <c r="AF499" s="319">
        <f t="shared" ca="1" si="911"/>
        <v>67</v>
      </c>
      <c r="AG499" s="319">
        <f t="shared" ca="1" si="848"/>
        <v>166</v>
      </c>
      <c r="AH499" s="319">
        <f t="shared" ca="1" si="849"/>
        <v>70</v>
      </c>
      <c r="AI499" s="319"/>
      <c r="AJ499" s="319"/>
      <c r="AK499" s="319"/>
      <c r="AL499" s="301" t="str">
        <f ca="1">_xlfn.CONCAT("*",Z499," sus b2")</f>
        <v>*F sus b2</v>
      </c>
      <c r="AM499" s="301" t="str">
        <f>_xlfn.CONCAT("*",V499," maj")</f>
        <v>*Gb maj</v>
      </c>
      <c r="AN499" s="294" t="str">
        <f ca="1">_xlfn.CONCAT(X499," sus4/7")</f>
        <v>C sus4/7</v>
      </c>
      <c r="AO499" s="301" t="str">
        <f>_xlfn.CONCAT("*",V499," sus4/M7")</f>
        <v>*Gb sus4/M7</v>
      </c>
      <c r="AP499" s="301" t="str">
        <f ca="1">_xlfn.CONCAT("*",W499," min")</f>
        <v>*Bb min</v>
      </c>
      <c r="AQ499" s="294"/>
      <c r="AR499" s="294"/>
      <c r="AS499" s="294"/>
      <c r="AT499" s="294" t="str">
        <f t="shared" ca="1" si="929"/>
        <v/>
      </c>
      <c r="AU499" s="294" t="str">
        <f t="shared" ca="1" si="928"/>
        <v/>
      </c>
      <c r="AV499" s="294" t="str">
        <f t="shared" ca="1" si="928"/>
        <v/>
      </c>
      <c r="AW499" s="294" t="str">
        <f t="shared" ca="1" si="928"/>
        <v/>
      </c>
      <c r="AX499" s="294" t="str">
        <f t="shared" ca="1" si="928"/>
        <v/>
      </c>
      <c r="AY499" s="294">
        <f t="shared" ca="1" si="928"/>
        <v>1</v>
      </c>
      <c r="AZ499" s="294" t="str">
        <f t="shared" ca="1" si="928"/>
        <v/>
      </c>
      <c r="BA499" s="294" t="str">
        <f t="shared" ca="1" si="928"/>
        <v/>
      </c>
      <c r="BB499" s="294" t="str">
        <f t="shared" ca="1" si="928"/>
        <v/>
      </c>
      <c r="BC499" s="294" t="str">
        <f t="shared" ca="1" si="928"/>
        <v/>
      </c>
      <c r="BD499" s="294" t="str">
        <f t="shared" ca="1" si="928"/>
        <v/>
      </c>
      <c r="BE499" s="294" t="str">
        <f t="shared" ca="1" si="928"/>
        <v/>
      </c>
      <c r="BF499" s="289">
        <f t="shared" ca="1" si="864"/>
        <v>1</v>
      </c>
      <c r="BG499" s="302">
        <f t="shared" ca="1" si="865"/>
        <v>20</v>
      </c>
      <c r="BH499" s="289" t="str">
        <f t="shared" ca="1" si="866"/>
        <v/>
      </c>
      <c r="BI499" s="289" t="str">
        <f t="shared" ca="1" si="867"/>
        <v/>
      </c>
      <c r="BJ499" s="289" t="str">
        <f t="shared" ca="1" si="868"/>
        <v/>
      </c>
      <c r="BK499" s="289" t="str">
        <f t="shared" ca="1" si="869"/>
        <v/>
      </c>
      <c r="BL499" s="289" t="str">
        <f t="shared" ca="1" si="870"/>
        <v/>
      </c>
      <c r="BM499" s="289" t="str">
        <f t="shared" ca="1" si="871"/>
        <v/>
      </c>
      <c r="BN499" s="289" t="str">
        <f t="shared" ca="1" si="872"/>
        <v/>
      </c>
      <c r="BO499" s="289" t="str">
        <f t="shared" ca="1" si="873"/>
        <v/>
      </c>
      <c r="BP499" s="275"/>
      <c r="BQ499" s="83" t="e">
        <f t="shared" ca="1" si="920"/>
        <v>#N/A</v>
      </c>
      <c r="BR499" s="82" t="e">
        <f t="shared" ca="1" si="921"/>
        <v>#N/A</v>
      </c>
      <c r="BS499" s="83" t="e">
        <f t="shared" ca="1" si="922"/>
        <v>#N/A</v>
      </c>
      <c r="BT499" s="52" t="e">
        <f t="shared" ca="1" si="905"/>
        <v>#N/A</v>
      </c>
      <c r="BV499" s="52" t="e">
        <f t="shared" ca="1" si="906"/>
        <v>#N/A</v>
      </c>
      <c r="BW499" s="84" t="e">
        <f ca="1">VLOOKUP($BK$6,INDIRECT($BT499):$BP$861,2,FALSE)</f>
        <v>#N/A</v>
      </c>
      <c r="BX499" s="79" t="e">
        <f t="shared" ca="1" si="884"/>
        <v>#N/A</v>
      </c>
      <c r="BY499" s="78" t="e">
        <f t="shared" ca="1" si="885"/>
        <v>#N/A</v>
      </c>
      <c r="BZ499" s="78" t="e">
        <f t="shared" ca="1" si="886"/>
        <v>#N/A</v>
      </c>
      <c r="CA499" s="78" t="e">
        <f t="shared" ca="1" si="887"/>
        <v>#N/A</v>
      </c>
      <c r="CB499" s="78" t="e">
        <f t="shared" ca="1" si="888"/>
        <v>#N/A</v>
      </c>
      <c r="CC499" s="78" t="e">
        <f t="shared" ca="1" si="889"/>
        <v>#N/A</v>
      </c>
      <c r="CD499" s="78" t="e">
        <f t="shared" ca="1" si="890"/>
        <v>#N/A</v>
      </c>
      <c r="CE499" s="78" t="e">
        <f t="shared" ca="1" si="891"/>
        <v>#N/A</v>
      </c>
      <c r="CF499" s="78" t="e">
        <f t="shared" ca="1" si="892"/>
        <v>#N/A</v>
      </c>
      <c r="CG499" s="78" t="e">
        <f t="shared" ca="1" si="893"/>
        <v>#N/A</v>
      </c>
      <c r="CH499" s="79" t="e">
        <f t="shared" ca="1" si="894"/>
        <v>#N/A</v>
      </c>
      <c r="CI499" s="79" t="e">
        <f t="shared" ca="1" si="895"/>
        <v>#N/A</v>
      </c>
      <c r="CJ499" s="79" t="e">
        <f t="shared" ca="1" si="896"/>
        <v>#N/A</v>
      </c>
      <c r="CK499" s="79" t="e">
        <f t="shared" ca="1" si="897"/>
        <v>#N/A</v>
      </c>
      <c r="CL499" s="79" t="e">
        <f t="shared" ca="1" si="898"/>
        <v>#N/A</v>
      </c>
      <c r="CM499" s="79" t="e">
        <f t="shared" ca="1" si="899"/>
        <v>#N/A</v>
      </c>
      <c r="CN499" s="79" t="e">
        <f t="shared" ca="1" si="900"/>
        <v>#N/A</v>
      </c>
      <c r="CO499" s="79" t="e">
        <f t="shared" ca="1" si="901"/>
        <v>#N/A</v>
      </c>
      <c r="CP499" s="80" t="e">
        <f t="shared" ca="1" si="902"/>
        <v>#N/A</v>
      </c>
      <c r="CQ499" s="78" t="e">
        <f t="shared" ca="1" si="903"/>
        <v>#N/A</v>
      </c>
      <c r="DA499" s="83"/>
      <c r="DB499" s="82"/>
      <c r="DC499" s="83"/>
      <c r="DD499" s="52"/>
      <c r="DF499" s="52"/>
      <c r="DG499" s="84"/>
      <c r="DH499" s="97"/>
      <c r="DI499" s="84"/>
      <c r="DJ499" s="84"/>
      <c r="DK499" s="84"/>
      <c r="DL499" s="84"/>
      <c r="DM499" s="84"/>
      <c r="DN499" s="84"/>
      <c r="DO499" s="84"/>
      <c r="DP499" s="84"/>
      <c r="DQ499" s="84"/>
      <c r="DR499" s="97"/>
      <c r="DS499" s="97"/>
      <c r="DT499" s="97"/>
      <c r="DU499" s="97"/>
      <c r="DV499" s="97"/>
      <c r="DW499" s="97"/>
      <c r="DX499" s="97"/>
      <c r="DY499" s="97"/>
      <c r="DZ499" s="99"/>
      <c r="EA499" s="84"/>
    </row>
    <row r="500" spans="1:131" ht="15.6" x14ac:dyDescent="0.3">
      <c r="A500" s="289" t="str">
        <f t="shared" ca="1" si="908"/>
        <v/>
      </c>
      <c r="B500" s="318">
        <f t="shared" si="912"/>
        <v>492</v>
      </c>
      <c r="C500" s="319" t="s">
        <v>53</v>
      </c>
      <c r="D500" s="318" t="s">
        <v>75</v>
      </c>
      <c r="E500" s="318">
        <v>5</v>
      </c>
      <c r="F500" s="320">
        <v>2</v>
      </c>
      <c r="G500" s="320">
        <v>3</v>
      </c>
      <c r="H500" s="320">
        <v>2</v>
      </c>
      <c r="I500" s="320">
        <v>3</v>
      </c>
      <c r="J500" s="320">
        <v>2</v>
      </c>
      <c r="K500" s="320"/>
      <c r="L500" s="320"/>
      <c r="M500" s="320"/>
      <c r="N500" s="320">
        <f>SUM($F500:G500)</f>
        <v>5</v>
      </c>
      <c r="O500" s="320">
        <f>SUM($F500:H500)</f>
        <v>7</v>
      </c>
      <c r="P500" s="320">
        <f>SUM($F500:I500)</f>
        <v>10</v>
      </c>
      <c r="Q500" s="320">
        <f>SUM($F500:J500)</f>
        <v>12</v>
      </c>
      <c r="R500" s="320"/>
      <c r="S500" s="320"/>
      <c r="T500" s="320"/>
      <c r="U500" s="319"/>
      <c r="V500" s="318" t="str">
        <f t="shared" si="855"/>
        <v>Gb</v>
      </c>
      <c r="W500" s="318" t="str">
        <f t="shared" ca="1" si="856"/>
        <v>Ab</v>
      </c>
      <c r="X500" s="318" t="str">
        <f t="shared" ca="1" si="925"/>
        <v>B</v>
      </c>
      <c r="Y500" s="318" t="str">
        <f t="shared" ca="1" si="926"/>
        <v>Db</v>
      </c>
      <c r="Z500" s="318" t="str">
        <f t="shared" ca="1" si="927"/>
        <v>E</v>
      </c>
      <c r="AA500" s="318"/>
      <c r="AB500" s="318"/>
      <c r="AC500" s="318"/>
      <c r="AD500" s="319">
        <f t="shared" si="863"/>
        <v>169</v>
      </c>
      <c r="AE500" s="319">
        <f t="shared" ca="1" si="910"/>
        <v>163</v>
      </c>
      <c r="AF500" s="319">
        <f t="shared" ca="1" si="911"/>
        <v>66</v>
      </c>
      <c r="AG500" s="319">
        <f t="shared" ref="AG500:AG505" ca="1" si="930">IF(LEN(Y500)=1,_xlfn.UNICODE(Y500),_xlfn.UNICODE(Y500)+_xlfn.UNICODE("b"))</f>
        <v>166</v>
      </c>
      <c r="AH500" s="319">
        <f ca="1">IF(LEN(Z500)=1,_xlfn.UNICODE(Z500),_xlfn.UNICODE(Z500)+_xlfn.UNICODE("b"))</f>
        <v>69</v>
      </c>
      <c r="AI500" s="319"/>
      <c r="AJ500" s="319"/>
      <c r="AK500" s="319"/>
      <c r="AL500" s="294" t="str">
        <f>_xlfn.CONCAT(V500," sus4/7")</f>
        <v>Gb sus4/7</v>
      </c>
      <c r="AM500" s="294" t="str">
        <f ca="1">_xlfn.CONCAT(W500," sus4/7")</f>
        <v>Ab sus4/7</v>
      </c>
      <c r="AN500" s="294" t="str">
        <f ca="1">_xlfn.CONCAT(X500," sus4")</f>
        <v>B sus4</v>
      </c>
      <c r="AO500" s="294" t="str">
        <f ca="1">_xlfn.CONCAT(Y500," sus4/7")</f>
        <v>Db sus4/7</v>
      </c>
      <c r="AP500" s="301" t="str">
        <f ca="1">_xlfn.CONCAT("*",Y500," min")</f>
        <v>*Db min</v>
      </c>
      <c r="AQ500" s="294"/>
      <c r="AR500" s="294"/>
      <c r="AS500" s="294"/>
      <c r="AT500" s="294" t="str">
        <f t="shared" ca="1" si="929"/>
        <v/>
      </c>
      <c r="AU500" s="294" t="str">
        <f t="shared" ca="1" si="928"/>
        <v/>
      </c>
      <c r="AV500" s="294" t="str">
        <f t="shared" ca="1" si="928"/>
        <v/>
      </c>
      <c r="AW500" s="294" t="str">
        <f t="shared" ca="1" si="928"/>
        <v/>
      </c>
      <c r="AX500" s="294" t="str">
        <f t="shared" ca="1" si="928"/>
        <v/>
      </c>
      <c r="AY500" s="294" t="str">
        <f t="shared" ca="1" si="928"/>
        <v/>
      </c>
      <c r="AZ500" s="294" t="str">
        <f t="shared" ca="1" si="928"/>
        <v/>
      </c>
      <c r="BA500" s="294" t="str">
        <f t="shared" ca="1" si="928"/>
        <v/>
      </c>
      <c r="BB500" s="294" t="str">
        <f t="shared" ca="1" si="928"/>
        <v/>
      </c>
      <c r="BC500" s="294" t="str">
        <f t="shared" ca="1" si="928"/>
        <v/>
      </c>
      <c r="BD500" s="294" t="str">
        <f t="shared" ca="1" si="928"/>
        <v/>
      </c>
      <c r="BE500" s="294" t="str">
        <f t="shared" ca="1" si="928"/>
        <v/>
      </c>
      <c r="BF500" s="289">
        <f t="shared" ca="1" si="864"/>
        <v>0</v>
      </c>
      <c r="BG500" s="302">
        <f t="shared" ca="1" si="865"/>
        <v>0</v>
      </c>
      <c r="BH500" s="289" t="str">
        <f t="shared" ca="1" si="866"/>
        <v/>
      </c>
      <c r="BI500" s="289" t="str">
        <f t="shared" ca="1" si="867"/>
        <v/>
      </c>
      <c r="BJ500" s="289" t="str">
        <f t="shared" ca="1" si="868"/>
        <v/>
      </c>
      <c r="BK500" s="289" t="str">
        <f t="shared" ca="1" si="869"/>
        <v/>
      </c>
      <c r="BL500" s="289" t="str">
        <f t="shared" ca="1" si="870"/>
        <v/>
      </c>
      <c r="BM500" s="289" t="str">
        <f t="shared" ca="1" si="871"/>
        <v/>
      </c>
      <c r="BN500" s="289" t="str">
        <f t="shared" ca="1" si="872"/>
        <v/>
      </c>
      <c r="BO500" s="289" t="str">
        <f t="shared" ca="1" si="873"/>
        <v/>
      </c>
      <c r="BP500" s="275"/>
      <c r="DA500" s="83"/>
      <c r="DB500" s="82"/>
      <c r="DC500" s="83"/>
      <c r="DD500" s="52"/>
      <c r="DF500" s="52"/>
      <c r="DG500" s="84"/>
      <c r="DH500" s="97"/>
      <c r="DI500" s="84"/>
      <c r="DJ500" s="84"/>
      <c r="DK500" s="84"/>
      <c r="DL500" s="84"/>
      <c r="DM500" s="84"/>
      <c r="DN500" s="84"/>
      <c r="DO500" s="84"/>
      <c r="DP500" s="84"/>
      <c r="DQ500" s="84"/>
      <c r="DR500" s="97"/>
      <c r="DS500" s="97"/>
      <c r="DT500" s="97"/>
      <c r="DU500" s="97"/>
      <c r="DV500" s="97"/>
      <c r="DW500" s="97"/>
      <c r="DX500" s="97"/>
      <c r="DY500" s="97"/>
      <c r="DZ500" s="99"/>
      <c r="EA500" s="84"/>
    </row>
    <row r="501" spans="1:131" ht="15.6" x14ac:dyDescent="0.3">
      <c r="A501" s="289" t="str">
        <f t="shared" ca="1" si="908"/>
        <v/>
      </c>
      <c r="B501" s="318">
        <f t="shared" si="912"/>
        <v>493</v>
      </c>
      <c r="C501" s="319" t="s">
        <v>54</v>
      </c>
      <c r="D501" s="318" t="s">
        <v>75</v>
      </c>
      <c r="E501" s="318">
        <v>5</v>
      </c>
      <c r="F501" s="320">
        <v>2</v>
      </c>
      <c r="G501" s="320">
        <v>1</v>
      </c>
      <c r="H501" s="320">
        <v>4</v>
      </c>
      <c r="I501" s="320">
        <v>1</v>
      </c>
      <c r="J501" s="320">
        <v>4</v>
      </c>
      <c r="K501" s="320"/>
      <c r="L501" s="320"/>
      <c r="M501" s="320"/>
      <c r="N501" s="320">
        <f>SUM($F501:G501)</f>
        <v>3</v>
      </c>
      <c r="O501" s="320">
        <f>SUM($F501:H501)</f>
        <v>7</v>
      </c>
      <c r="P501" s="320">
        <f>SUM($F501:I501)</f>
        <v>8</v>
      </c>
      <c r="Q501" s="320">
        <f>SUM($F501:J501)</f>
        <v>12</v>
      </c>
      <c r="R501" s="320"/>
      <c r="S501" s="320"/>
      <c r="T501" s="320"/>
      <c r="U501" s="319"/>
      <c r="V501" s="318" t="str">
        <f t="shared" ref="V501:V506" si="931">$J$6</f>
        <v>Gb</v>
      </c>
      <c r="W501" s="318" t="str">
        <f t="shared" ref="W501:W506" ca="1" si="932">OFFSET($J$6,0,$F501,1,1)</f>
        <v>Ab</v>
      </c>
      <c r="X501" s="318" t="str">
        <f t="shared" ca="1" si="925"/>
        <v>A</v>
      </c>
      <c r="Y501" s="318" t="str">
        <f t="shared" ca="1" si="926"/>
        <v>Db</v>
      </c>
      <c r="Z501" s="318" t="str">
        <f t="shared" ca="1" si="927"/>
        <v>D</v>
      </c>
      <c r="AA501" s="318"/>
      <c r="AB501" s="318"/>
      <c r="AC501" s="318"/>
      <c r="AD501" s="319">
        <f t="shared" ref="AD501:AD506" si="933">IF(LEN(V501)=1,_xlfn.UNICODE(V501),_xlfn.UNICODE(V501)+_xlfn.UNICODE("b"))</f>
        <v>169</v>
      </c>
      <c r="AE501" s="319">
        <f t="shared" ca="1" si="910"/>
        <v>163</v>
      </c>
      <c r="AF501" s="319">
        <f t="shared" ca="1" si="911"/>
        <v>65</v>
      </c>
      <c r="AG501" s="319">
        <f t="shared" ca="1" si="930"/>
        <v>166</v>
      </c>
      <c r="AH501" s="319">
        <f ca="1">IF(LEN(Z501)=1,_xlfn.UNICODE(Z501),_xlfn.UNICODE(Z501)+_xlfn.UNICODE("b"))</f>
        <v>68</v>
      </c>
      <c r="AI501" s="319"/>
      <c r="AJ501" s="319"/>
      <c r="AK501" s="319"/>
      <c r="AL501" s="301" t="str">
        <f ca="1">_xlfn.CONCAT("*",Z501," maj")</f>
        <v>*D maj</v>
      </c>
      <c r="AM501" s="294" t="str">
        <f ca="1">_xlfn.CONCAT(W501," sus4/7")</f>
        <v>Ab sus4/7</v>
      </c>
      <c r="AN501" s="294" t="str">
        <f ca="1">_xlfn.CONCAT(X501," sus4/M7")</f>
        <v>A sus4/M7</v>
      </c>
      <c r="AO501" s="301" t="str">
        <f>_xlfn.CONCAT("*", V501," min")</f>
        <v>*Gb min</v>
      </c>
      <c r="AP501" s="294" t="str">
        <f ca="1">_xlfn.CONCAT(Z501," sus4/7")</f>
        <v>D sus4/7</v>
      </c>
      <c r="AQ501" s="294"/>
      <c r="AR501" s="294"/>
      <c r="AS501" s="294"/>
      <c r="AT501" s="294" t="str">
        <f t="shared" ca="1" si="929"/>
        <v/>
      </c>
      <c r="AU501" s="294" t="str">
        <f t="shared" ca="1" si="928"/>
        <v/>
      </c>
      <c r="AV501" s="294" t="str">
        <f t="shared" ca="1" si="928"/>
        <v/>
      </c>
      <c r="AW501" s="294" t="str">
        <f t="shared" ca="1" si="928"/>
        <v/>
      </c>
      <c r="AX501" s="294" t="str">
        <f t="shared" ca="1" si="928"/>
        <v/>
      </c>
      <c r="AY501" s="294" t="str">
        <f t="shared" ca="1" si="928"/>
        <v/>
      </c>
      <c r="AZ501" s="294" t="str">
        <f t="shared" ca="1" si="928"/>
        <v/>
      </c>
      <c r="BA501" s="294" t="str">
        <f t="shared" ca="1" si="928"/>
        <v/>
      </c>
      <c r="BB501" s="294" t="str">
        <f t="shared" ca="1" si="928"/>
        <v/>
      </c>
      <c r="BC501" s="294" t="str">
        <f t="shared" ca="1" si="928"/>
        <v/>
      </c>
      <c r="BD501" s="294" t="str">
        <f t="shared" ca="1" si="928"/>
        <v/>
      </c>
      <c r="BE501" s="294" t="str">
        <f t="shared" ca="1" si="928"/>
        <v/>
      </c>
      <c r="BF501" s="289">
        <f t="shared" ref="BF501:BF506" ca="1" si="934">COUNT(AT501:BE501)</f>
        <v>0</v>
      </c>
      <c r="BG501" s="302">
        <f t="shared" ref="BG501:BG506" ca="1" si="935">BF501/E501*100</f>
        <v>0</v>
      </c>
      <c r="BH501" s="289" t="str">
        <f t="shared" ref="BH501:BH506" ca="1" si="936">IF(AND(BG501&lt;=100,BG501&gt;90),1,IF(AND(BG501&lt;=90,BG501&gt;80),2,IF(AND(BG501&lt;=80,BG501&gt;70),3,IF(AND(BG501&lt;=70,BG501&gt;60),4,IF(AND(BG501&lt;=60,BG501&gt;50),5,IF(AND(BG501&lt;=50,BG501&gt;40),6,IF(AND(BG501&lt;=40,BG501&gt;30),7,"")))))))</f>
        <v/>
      </c>
      <c r="BI501" s="289" t="str">
        <f t="shared" ref="BI501:BI506" ca="1" si="937">IF($BH501=1,1,"")</f>
        <v/>
      </c>
      <c r="BJ501" s="289" t="str">
        <f t="shared" ref="BJ501:BJ506" ca="1" si="938">IF($BH501=2,1,"")</f>
        <v/>
      </c>
      <c r="BK501" s="289" t="str">
        <f t="shared" ref="BK501:BK506" ca="1" si="939">IF($BH501=3,1,"")</f>
        <v/>
      </c>
      <c r="BL501" s="289" t="str">
        <f t="shared" ref="BL501:BL506" ca="1" si="940">IF($BH501=4,1,"")</f>
        <v/>
      </c>
      <c r="BM501" s="289" t="str">
        <f t="shared" ref="BM501:BM506" ca="1" si="941">IF($BH501=5,1,"")</f>
        <v/>
      </c>
      <c r="BN501" s="289" t="str">
        <f t="shared" ref="BN501:BN506" ca="1" si="942">IF($BH501=6,1,"")</f>
        <v/>
      </c>
      <c r="BO501" s="289" t="str">
        <f t="shared" ref="BO501:BO506" ca="1" si="943">IF($BH501=7,1,"")</f>
        <v/>
      </c>
      <c r="BP501" s="275"/>
      <c r="DA501" s="83"/>
      <c r="DB501" s="82"/>
      <c r="DC501" s="83"/>
      <c r="DD501" s="52"/>
      <c r="DF501" s="52"/>
      <c r="DG501" s="84"/>
      <c r="DH501" s="97"/>
      <c r="DI501" s="84"/>
      <c r="DJ501" s="84"/>
      <c r="DK501" s="84"/>
      <c r="DL501" s="84"/>
      <c r="DM501" s="84"/>
      <c r="DN501" s="84"/>
      <c r="DO501" s="84"/>
      <c r="DP501" s="84"/>
      <c r="DQ501" s="84"/>
      <c r="DR501" s="97"/>
      <c r="DS501" s="97"/>
      <c r="DT501" s="97"/>
      <c r="DU501" s="97"/>
      <c r="DV501" s="97"/>
      <c r="DW501" s="97"/>
      <c r="DX501" s="97"/>
      <c r="DY501" s="97"/>
      <c r="DZ501" s="99"/>
      <c r="EA501" s="84"/>
    </row>
    <row r="502" spans="1:131" ht="15.6" x14ac:dyDescent="0.3">
      <c r="A502" s="289" t="str">
        <f t="shared" ca="1" si="908"/>
        <v/>
      </c>
      <c r="B502" s="318">
        <f t="shared" si="912"/>
        <v>494</v>
      </c>
      <c r="C502" s="319" t="s">
        <v>55</v>
      </c>
      <c r="D502" s="318" t="s">
        <v>75</v>
      </c>
      <c r="E502" s="318">
        <v>5</v>
      </c>
      <c r="F502" s="320">
        <v>4</v>
      </c>
      <c r="G502" s="320">
        <v>1</v>
      </c>
      <c r="H502" s="320">
        <v>2</v>
      </c>
      <c r="I502" s="320">
        <v>3</v>
      </c>
      <c r="J502" s="320">
        <v>2</v>
      </c>
      <c r="K502" s="320"/>
      <c r="L502" s="320"/>
      <c r="M502" s="320"/>
      <c r="N502" s="320">
        <f>SUM($F502:G502)</f>
        <v>5</v>
      </c>
      <c r="O502" s="320">
        <f>SUM($F502:H502)</f>
        <v>7</v>
      </c>
      <c r="P502" s="320">
        <f>SUM($F502:I502)</f>
        <v>10</v>
      </c>
      <c r="Q502" s="320">
        <f>SUM($F502:J502)</f>
        <v>12</v>
      </c>
      <c r="R502" s="320"/>
      <c r="S502" s="320"/>
      <c r="T502" s="320"/>
      <c r="U502" s="319"/>
      <c r="V502" s="318" t="str">
        <f t="shared" si="931"/>
        <v>Gb</v>
      </c>
      <c r="W502" s="318" t="str">
        <f t="shared" ca="1" si="932"/>
        <v>Bb</v>
      </c>
      <c r="X502" s="318" t="str">
        <f t="shared" ca="1" si="925"/>
        <v>B</v>
      </c>
      <c r="Y502" s="318" t="str">
        <f t="shared" ca="1" si="926"/>
        <v>Db</v>
      </c>
      <c r="Z502" s="318" t="str">
        <f t="shared" ca="1" si="927"/>
        <v>E</v>
      </c>
      <c r="AA502" s="318"/>
      <c r="AB502" s="318"/>
      <c r="AC502" s="318"/>
      <c r="AD502" s="319">
        <f t="shared" si="933"/>
        <v>169</v>
      </c>
      <c r="AE502" s="319">
        <f t="shared" ca="1" si="910"/>
        <v>164</v>
      </c>
      <c r="AF502" s="319">
        <f t="shared" ca="1" si="911"/>
        <v>66</v>
      </c>
      <c r="AG502" s="319">
        <f t="shared" ca="1" si="930"/>
        <v>166</v>
      </c>
      <c r="AH502" s="319">
        <f ca="1">IF(LEN(Z502)=1,_xlfn.UNICODE(Z502),_xlfn.UNICODE(Z502)+_xlfn.UNICODE("b"))</f>
        <v>69</v>
      </c>
      <c r="AI502" s="319"/>
      <c r="AJ502" s="319"/>
      <c r="AK502" s="319"/>
      <c r="AL502" s="294" t="str">
        <f>_xlfn.CONCAT(V502," sus4/7")</f>
        <v>Gb sus4/7</v>
      </c>
      <c r="AM502" s="301" t="str">
        <f>_xlfn.CONCAT("*",V502," maj")</f>
        <v>*Gb maj</v>
      </c>
      <c r="AN502" s="294" t="str">
        <f ca="1">_xlfn.CONCAT(X502," sus4/M7")</f>
        <v>B sus4/M7</v>
      </c>
      <c r="AO502" s="294" t="str">
        <f ca="1">_xlfn.CONCAT(Y502," sus4/7")</f>
        <v>Db sus4/7</v>
      </c>
      <c r="AP502" s="301" t="str">
        <f ca="1">_xlfn.CONCAT("*",W502," dim")</f>
        <v>*Bb dim</v>
      </c>
      <c r="AQ502" s="294"/>
      <c r="AR502" s="294"/>
      <c r="AS502" s="294"/>
      <c r="AT502" s="294" t="str">
        <f t="shared" ca="1" si="929"/>
        <v/>
      </c>
      <c r="AU502" s="294" t="str">
        <f t="shared" ca="1" si="928"/>
        <v/>
      </c>
      <c r="AV502" s="294" t="str">
        <f t="shared" ca="1" si="928"/>
        <v/>
      </c>
      <c r="AW502" s="294" t="str">
        <f t="shared" ca="1" si="928"/>
        <v/>
      </c>
      <c r="AX502" s="294" t="str">
        <f t="shared" ca="1" si="928"/>
        <v/>
      </c>
      <c r="AY502" s="294" t="str">
        <f t="shared" ca="1" si="928"/>
        <v/>
      </c>
      <c r="AZ502" s="294" t="str">
        <f t="shared" ca="1" si="928"/>
        <v/>
      </c>
      <c r="BA502" s="294" t="str">
        <f t="shared" ca="1" si="928"/>
        <v/>
      </c>
      <c r="BB502" s="294" t="str">
        <f t="shared" ca="1" si="928"/>
        <v/>
      </c>
      <c r="BC502" s="294" t="str">
        <f t="shared" ca="1" si="928"/>
        <v/>
      </c>
      <c r="BD502" s="294" t="str">
        <f t="shared" ca="1" si="928"/>
        <v/>
      </c>
      <c r="BE502" s="294" t="str">
        <f t="shared" ca="1" si="928"/>
        <v/>
      </c>
      <c r="BF502" s="289">
        <f t="shared" ca="1" si="934"/>
        <v>0</v>
      </c>
      <c r="BG502" s="302">
        <f t="shared" ca="1" si="935"/>
        <v>0</v>
      </c>
      <c r="BH502" s="289" t="str">
        <f t="shared" ca="1" si="936"/>
        <v/>
      </c>
      <c r="BI502" s="289" t="str">
        <f t="shared" ca="1" si="937"/>
        <v/>
      </c>
      <c r="BJ502" s="289" t="str">
        <f t="shared" ca="1" si="938"/>
        <v/>
      </c>
      <c r="BK502" s="289" t="str">
        <f t="shared" ca="1" si="939"/>
        <v/>
      </c>
      <c r="BL502" s="289" t="str">
        <f t="shared" ca="1" si="940"/>
        <v/>
      </c>
      <c r="BM502" s="289" t="str">
        <f t="shared" ca="1" si="941"/>
        <v/>
      </c>
      <c r="BN502" s="289" t="str">
        <f t="shared" ca="1" si="942"/>
        <v/>
      </c>
      <c r="BO502" s="289" t="str">
        <f t="shared" ca="1" si="943"/>
        <v/>
      </c>
      <c r="BP502" s="275"/>
      <c r="DA502" s="83"/>
      <c r="DB502" s="82"/>
      <c r="DC502" s="83"/>
      <c r="DD502" s="52"/>
      <c r="DF502" s="52"/>
      <c r="DG502" s="84"/>
      <c r="DH502" s="97"/>
      <c r="DI502" s="84"/>
      <c r="DJ502" s="84"/>
      <c r="DK502" s="84"/>
      <c r="DL502" s="84"/>
      <c r="DM502" s="84"/>
      <c r="DN502" s="84"/>
      <c r="DO502" s="84"/>
      <c r="DP502" s="84"/>
      <c r="DQ502" s="84"/>
      <c r="DR502" s="97"/>
      <c r="DS502" s="97"/>
      <c r="DT502" s="97"/>
      <c r="DU502" s="97"/>
      <c r="DV502" s="97"/>
      <c r="DW502" s="97"/>
      <c r="DX502" s="97"/>
      <c r="DY502" s="97"/>
      <c r="DZ502" s="99"/>
      <c r="EA502" s="84"/>
    </row>
    <row r="503" spans="1:131" ht="15.6" x14ac:dyDescent="0.3">
      <c r="A503" s="289" t="str">
        <f t="shared" ca="1" si="908"/>
        <v/>
      </c>
      <c r="B503" s="318">
        <f t="shared" si="912"/>
        <v>495</v>
      </c>
      <c r="C503" s="319" t="s">
        <v>56</v>
      </c>
      <c r="D503" s="318" t="s">
        <v>75</v>
      </c>
      <c r="E503" s="318">
        <v>5</v>
      </c>
      <c r="F503" s="320">
        <v>2</v>
      </c>
      <c r="G503" s="320">
        <v>1</v>
      </c>
      <c r="H503" s="320">
        <v>4</v>
      </c>
      <c r="I503" s="320">
        <v>2</v>
      </c>
      <c r="J503" s="320">
        <v>3</v>
      </c>
      <c r="K503" s="320"/>
      <c r="L503" s="320"/>
      <c r="M503" s="320"/>
      <c r="N503" s="320">
        <f>SUM($F503:G503)</f>
        <v>3</v>
      </c>
      <c r="O503" s="320">
        <f>SUM($F503:H503)</f>
        <v>7</v>
      </c>
      <c r="P503" s="320">
        <f>SUM($F503:I503)</f>
        <v>9</v>
      </c>
      <c r="Q503" s="320">
        <f>SUM($F503:J503)</f>
        <v>12</v>
      </c>
      <c r="R503" s="320"/>
      <c r="S503" s="320"/>
      <c r="T503" s="320"/>
      <c r="U503" s="319"/>
      <c r="V503" s="318" t="str">
        <f t="shared" si="931"/>
        <v>Gb</v>
      </c>
      <c r="W503" s="318" t="str">
        <f t="shared" ca="1" si="932"/>
        <v>Ab</v>
      </c>
      <c r="X503" s="318" t="str">
        <f t="shared" ca="1" si="925"/>
        <v>A</v>
      </c>
      <c r="Y503" s="318" t="str">
        <f t="shared" ca="1" si="926"/>
        <v>Db</v>
      </c>
      <c r="Z503" s="318" t="str">
        <f t="shared" ca="1" si="927"/>
        <v>Eb</v>
      </c>
      <c r="AA503" s="318"/>
      <c r="AB503" s="318"/>
      <c r="AC503" s="318"/>
      <c r="AD503" s="319">
        <f t="shared" si="933"/>
        <v>169</v>
      </c>
      <c r="AE503" s="319">
        <f t="shared" ca="1" si="910"/>
        <v>163</v>
      </c>
      <c r="AF503" s="319">
        <f t="shared" ca="1" si="911"/>
        <v>65</v>
      </c>
      <c r="AG503" s="319">
        <f t="shared" ca="1" si="930"/>
        <v>166</v>
      </c>
      <c r="AH503" s="319">
        <f ca="1">IF(LEN(Z503)=1,_xlfn.UNICODE(Z503),_xlfn.UNICODE(Z503)+_xlfn.UNICODE("b"))</f>
        <v>167</v>
      </c>
      <c r="AI503" s="319"/>
      <c r="AJ503" s="319"/>
      <c r="AK503" s="319"/>
      <c r="AL503" s="301" t="str">
        <f ca="1">_xlfn.CONCAT(V503," min6 -or- *",Z503," dim")</f>
        <v>Gb min6 -or- *Eb dim</v>
      </c>
      <c r="AM503" s="294" t="str">
        <f ca="1">_xlfn.CONCAT(W503," sus4/7")</f>
        <v>Ab sus4/7</v>
      </c>
      <c r="AN503" s="301" t="str">
        <f ca="1">_xlfn.CONCAT("*",Z503," dim")</f>
        <v>*Eb dim</v>
      </c>
      <c r="AO503" s="301" t="str">
        <f>_xlfn.CONCAT("*", V503," min")</f>
        <v>*Gb min</v>
      </c>
      <c r="AP503" s="294" t="str">
        <f ca="1">_xlfn.CONCAT(Z503," sus4/7")</f>
        <v>Eb sus4/7</v>
      </c>
      <c r="AQ503" s="294"/>
      <c r="AR503" s="294"/>
      <c r="AS503" s="294"/>
      <c r="AT503" s="294" t="str">
        <f t="shared" ca="1" si="929"/>
        <v/>
      </c>
      <c r="AU503" s="294" t="str">
        <f t="shared" ca="1" si="928"/>
        <v/>
      </c>
      <c r="AV503" s="294" t="str">
        <f t="shared" ca="1" si="928"/>
        <v/>
      </c>
      <c r="AW503" s="294">
        <f t="shared" ca="1" si="928"/>
        <v>1</v>
      </c>
      <c r="AX503" s="294" t="str">
        <f t="shared" ca="1" si="928"/>
        <v/>
      </c>
      <c r="AY503" s="294" t="str">
        <f t="shared" ca="1" si="928"/>
        <v/>
      </c>
      <c r="AZ503" s="294" t="str">
        <f t="shared" ca="1" si="928"/>
        <v/>
      </c>
      <c r="BA503" s="294" t="str">
        <f t="shared" ca="1" si="928"/>
        <v/>
      </c>
      <c r="BB503" s="294" t="str">
        <f t="shared" ca="1" si="928"/>
        <v/>
      </c>
      <c r="BC503" s="294" t="str">
        <f t="shared" ca="1" si="928"/>
        <v/>
      </c>
      <c r="BD503" s="294" t="str">
        <f t="shared" ca="1" si="928"/>
        <v/>
      </c>
      <c r="BE503" s="294" t="str">
        <f t="shared" ca="1" si="928"/>
        <v/>
      </c>
      <c r="BF503" s="289">
        <f t="shared" ca="1" si="934"/>
        <v>1</v>
      </c>
      <c r="BG503" s="302">
        <f t="shared" ca="1" si="935"/>
        <v>20</v>
      </c>
      <c r="BH503" s="289" t="str">
        <f t="shared" ca="1" si="936"/>
        <v/>
      </c>
      <c r="BI503" s="289" t="str">
        <f t="shared" ca="1" si="937"/>
        <v/>
      </c>
      <c r="BJ503" s="289" t="str">
        <f t="shared" ca="1" si="938"/>
        <v/>
      </c>
      <c r="BK503" s="289" t="str">
        <f t="shared" ca="1" si="939"/>
        <v/>
      </c>
      <c r="BL503" s="289" t="str">
        <f t="shared" ca="1" si="940"/>
        <v/>
      </c>
      <c r="BM503" s="289" t="str">
        <f t="shared" ca="1" si="941"/>
        <v/>
      </c>
      <c r="BN503" s="289" t="str">
        <f t="shared" ca="1" si="942"/>
        <v/>
      </c>
      <c r="BO503" s="289" t="str">
        <f t="shared" ca="1" si="943"/>
        <v/>
      </c>
      <c r="BP503" s="275"/>
      <c r="DA503" s="83"/>
      <c r="DB503" s="82"/>
      <c r="DC503" s="83"/>
      <c r="DD503" s="52"/>
      <c r="DF503" s="52"/>
      <c r="DG503" s="84"/>
      <c r="DH503" s="97"/>
      <c r="DI503" s="84"/>
      <c r="DJ503" s="84"/>
      <c r="DK503" s="84"/>
      <c r="DL503" s="84"/>
      <c r="DM503" s="84"/>
      <c r="DN503" s="84"/>
      <c r="DO503" s="84"/>
      <c r="DP503" s="84"/>
      <c r="DQ503" s="84"/>
      <c r="DR503" s="97"/>
      <c r="DS503" s="97"/>
      <c r="DT503" s="97"/>
      <c r="DU503" s="97"/>
      <c r="DV503" s="97"/>
      <c r="DW503" s="97"/>
      <c r="DX503" s="97"/>
      <c r="DY503" s="97"/>
      <c r="DZ503" s="99"/>
      <c r="EA503" s="84"/>
    </row>
    <row r="504" spans="1:131" ht="15.6" x14ac:dyDescent="0.3">
      <c r="A504" s="289" t="str">
        <f t="shared" ca="1" si="908"/>
        <v/>
      </c>
      <c r="B504" s="318">
        <f t="shared" si="912"/>
        <v>496</v>
      </c>
      <c r="C504" s="319" t="s">
        <v>59</v>
      </c>
      <c r="D504" s="318" t="s">
        <v>75</v>
      </c>
      <c r="E504" s="318">
        <v>5</v>
      </c>
      <c r="F504" s="320">
        <v>4</v>
      </c>
      <c r="G504" s="320">
        <v>1</v>
      </c>
      <c r="H504" s="320">
        <v>2</v>
      </c>
      <c r="I504" s="320">
        <v>2</v>
      </c>
      <c r="J504" s="320">
        <v>3</v>
      </c>
      <c r="K504" s="320"/>
      <c r="L504" s="320"/>
      <c r="M504" s="320"/>
      <c r="N504" s="320">
        <f>SUM($F504:G504)</f>
        <v>5</v>
      </c>
      <c r="O504" s="320">
        <f>SUM($F504:H504)</f>
        <v>7</v>
      </c>
      <c r="P504" s="320">
        <f>SUM($F504:I504)</f>
        <v>9</v>
      </c>
      <c r="Q504" s="320">
        <f>SUM($F504:J504)</f>
        <v>12</v>
      </c>
      <c r="R504" s="320"/>
      <c r="S504" s="320"/>
      <c r="T504" s="320"/>
      <c r="U504" s="319"/>
      <c r="V504" s="318" t="str">
        <f t="shared" si="931"/>
        <v>Gb</v>
      </c>
      <c r="W504" s="318" t="str">
        <f t="shared" ca="1" si="932"/>
        <v>Bb</v>
      </c>
      <c r="X504" s="318" t="str">
        <f t="shared" ca="1" si="925"/>
        <v>B</v>
      </c>
      <c r="Y504" s="318" t="str">
        <f t="shared" ca="1" si="926"/>
        <v>Db</v>
      </c>
      <c r="Z504" s="318" t="str">
        <f t="shared" ca="1" si="927"/>
        <v>Eb</v>
      </c>
      <c r="AA504" s="318"/>
      <c r="AB504" s="318"/>
      <c r="AC504" s="318"/>
      <c r="AD504" s="319">
        <f t="shared" si="933"/>
        <v>169</v>
      </c>
      <c r="AE504" s="319">
        <f t="shared" ca="1" si="910"/>
        <v>164</v>
      </c>
      <c r="AF504" s="319">
        <f t="shared" ca="1" si="911"/>
        <v>66</v>
      </c>
      <c r="AG504" s="319">
        <f t="shared" ca="1" si="930"/>
        <v>166</v>
      </c>
      <c r="AH504" s="319">
        <f ca="1">IF(LEN(Z504)=1,_xlfn.UNICODE(Z504),_xlfn.UNICODE(Z504)+_xlfn.UNICODE("b"))</f>
        <v>167</v>
      </c>
      <c r="AI504" s="319"/>
      <c r="AJ504" s="319"/>
      <c r="AK504" s="319"/>
      <c r="AL504" s="294" t="str">
        <f>_xlfn.CONCAT(V504," aug")</f>
        <v>Gb aug</v>
      </c>
      <c r="AM504" s="301" t="str">
        <f>_xlfn.CONCAT("*",V504," maj")</f>
        <v>*Gb maj</v>
      </c>
      <c r="AN504" s="294" t="str">
        <f ca="1">_xlfn.CONCAT(X504," maj")</f>
        <v>B maj</v>
      </c>
      <c r="AO504" s="294" t="str">
        <f ca="1">_xlfn.CONCAT(Y504," sus4/7")</f>
        <v>Db sus4/7</v>
      </c>
      <c r="AP504" s="294" t="str">
        <f ca="1">_xlfn.CONCAT(Z504," sus7")</f>
        <v>Eb sus7</v>
      </c>
      <c r="AQ504" s="294"/>
      <c r="AR504" s="294"/>
      <c r="AS504" s="294"/>
      <c r="AT504" s="294" t="str">
        <f t="shared" ca="1" si="929"/>
        <v/>
      </c>
      <c r="AU504" s="294" t="str">
        <f t="shared" ca="1" si="928"/>
        <v/>
      </c>
      <c r="AV504" s="294" t="str">
        <f t="shared" ca="1" si="928"/>
        <v/>
      </c>
      <c r="AW504" s="294">
        <f t="shared" ca="1" si="928"/>
        <v>1</v>
      </c>
      <c r="AX504" s="294" t="str">
        <f t="shared" ca="1" si="928"/>
        <v/>
      </c>
      <c r="AY504" s="294" t="str">
        <f t="shared" ca="1" si="928"/>
        <v/>
      </c>
      <c r="AZ504" s="294" t="str">
        <f t="shared" ca="1" si="928"/>
        <v/>
      </c>
      <c r="BA504" s="294" t="str">
        <f t="shared" ca="1" si="928"/>
        <v/>
      </c>
      <c r="BB504" s="294" t="str">
        <f t="shared" ca="1" si="928"/>
        <v/>
      </c>
      <c r="BC504" s="294" t="str">
        <f t="shared" ca="1" si="928"/>
        <v/>
      </c>
      <c r="BD504" s="294" t="str">
        <f t="shared" ca="1" si="928"/>
        <v/>
      </c>
      <c r="BE504" s="294" t="str">
        <f t="shared" ca="1" si="928"/>
        <v/>
      </c>
      <c r="BF504" s="289">
        <f t="shared" ca="1" si="934"/>
        <v>1</v>
      </c>
      <c r="BG504" s="302">
        <f t="shared" ca="1" si="935"/>
        <v>20</v>
      </c>
      <c r="BH504" s="289" t="str">
        <f t="shared" ca="1" si="936"/>
        <v/>
      </c>
      <c r="BI504" s="289" t="str">
        <f t="shared" ca="1" si="937"/>
        <v/>
      </c>
      <c r="BJ504" s="289" t="str">
        <f t="shared" ca="1" si="938"/>
        <v/>
      </c>
      <c r="BK504" s="289" t="str">
        <f t="shared" ca="1" si="939"/>
        <v/>
      </c>
      <c r="BL504" s="289" t="str">
        <f t="shared" ca="1" si="940"/>
        <v/>
      </c>
      <c r="BM504" s="289" t="str">
        <f t="shared" ca="1" si="941"/>
        <v/>
      </c>
      <c r="BN504" s="289" t="str">
        <f t="shared" ca="1" si="942"/>
        <v/>
      </c>
      <c r="BO504" s="289" t="str">
        <f t="shared" ca="1" si="943"/>
        <v/>
      </c>
      <c r="BP504" s="275"/>
      <c r="DA504" s="83"/>
      <c r="DB504" s="82"/>
      <c r="DC504" s="83"/>
      <c r="DD504" s="52"/>
      <c r="DF504" s="52"/>
      <c r="DG504" s="84"/>
      <c r="DH504" s="97"/>
      <c r="DI504" s="84"/>
      <c r="DJ504" s="84"/>
      <c r="DK504" s="84"/>
      <c r="DL504" s="84"/>
      <c r="DM504" s="84"/>
      <c r="DN504" s="84"/>
      <c r="DO504" s="84"/>
      <c r="DP504" s="84"/>
      <c r="DQ504" s="84"/>
      <c r="DR504" s="97"/>
      <c r="DS504" s="97"/>
      <c r="DT504" s="97"/>
      <c r="DU504" s="97"/>
      <c r="DV504" s="97"/>
      <c r="DW504" s="97"/>
      <c r="DX504" s="97"/>
      <c r="DY504" s="97"/>
      <c r="DZ504" s="99"/>
      <c r="EA504" s="84"/>
    </row>
    <row r="505" spans="1:131" ht="15.6" x14ac:dyDescent="0.3">
      <c r="A505" s="289" t="str">
        <f t="shared" ca="1" si="908"/>
        <v/>
      </c>
      <c r="B505" s="318">
        <f t="shared" si="912"/>
        <v>497</v>
      </c>
      <c r="C505" s="319" t="s">
        <v>60</v>
      </c>
      <c r="D505" s="318" t="s">
        <v>75</v>
      </c>
      <c r="E505" s="318">
        <v>4</v>
      </c>
      <c r="F505" s="320">
        <v>3</v>
      </c>
      <c r="G505" s="320">
        <v>3</v>
      </c>
      <c r="H505" s="320">
        <v>3</v>
      </c>
      <c r="I505" s="320">
        <v>3</v>
      </c>
      <c r="J505" s="320"/>
      <c r="K505" s="320"/>
      <c r="L505" s="320"/>
      <c r="M505" s="320"/>
      <c r="N505" s="320">
        <f>SUM($F505:G505)</f>
        <v>6</v>
      </c>
      <c r="O505" s="320">
        <f>SUM($F505:H505)</f>
        <v>9</v>
      </c>
      <c r="P505" s="320">
        <f>SUM($F505:I505)</f>
        <v>12</v>
      </c>
      <c r="Q505" s="320"/>
      <c r="R505" s="320"/>
      <c r="S505" s="320"/>
      <c r="T505" s="320"/>
      <c r="U505" s="319"/>
      <c r="V505" s="318" t="str">
        <f t="shared" si="931"/>
        <v>Gb</v>
      </c>
      <c r="W505" s="318" t="str">
        <f t="shared" ca="1" si="932"/>
        <v>A</v>
      </c>
      <c r="X505" s="318" t="str">
        <f ca="1">OFFSET($J$6,0,N505,1,1)</f>
        <v>C</v>
      </c>
      <c r="Y505" s="318" t="str">
        <f ca="1">OFFSET($J$6,0,O505,1,1)</f>
        <v>Eb</v>
      </c>
      <c r="Z505" s="318"/>
      <c r="AA505" s="318"/>
      <c r="AB505" s="318"/>
      <c r="AC505" s="318"/>
      <c r="AD505" s="319">
        <f t="shared" si="933"/>
        <v>169</v>
      </c>
      <c r="AE505" s="319">
        <f t="shared" ca="1" si="910"/>
        <v>65</v>
      </c>
      <c r="AF505" s="319">
        <f t="shared" ca="1" si="911"/>
        <v>67</v>
      </c>
      <c r="AG505" s="319">
        <f t="shared" ca="1" si="930"/>
        <v>167</v>
      </c>
      <c r="AH505" s="319"/>
      <c r="AI505" s="319"/>
      <c r="AJ505" s="319"/>
      <c r="AK505" s="319"/>
      <c r="AL505" s="294" t="str">
        <f>_xlfn.CONCAT(V505," dim")</f>
        <v>Gb dim</v>
      </c>
      <c r="AM505" s="294" t="str">
        <f ca="1">_xlfn.CONCAT(W505," dim")</f>
        <v>A dim</v>
      </c>
      <c r="AN505" s="294" t="str">
        <f ca="1">_xlfn.CONCAT(X505," dim")</f>
        <v>C dim</v>
      </c>
      <c r="AO505" s="294" t="str">
        <f ca="1">_xlfn.CONCAT(Y505," dim")</f>
        <v>Eb dim</v>
      </c>
      <c r="AP505" s="294"/>
      <c r="AQ505" s="294"/>
      <c r="AR505" s="294"/>
      <c r="AS505" s="294"/>
      <c r="AT505" s="294" t="str">
        <f ca="1">IF(AT$9=$AD505,1,IF(AT$9=$AE505,1,IF(AT$9=$AF505,1,IF(AT$9=$AG505,1,""))))</f>
        <v/>
      </c>
      <c r="AU505" s="294" t="str">
        <f t="shared" ref="AU505:BE505" ca="1" si="944">IF(AU$9=$AD505,1,IF(AU$9=$AE505,1,IF(AU$9=$AF505,1,IF(AU$9=$AG505,1,""))))</f>
        <v/>
      </c>
      <c r="AV505" s="294" t="str">
        <f t="shared" ca="1" si="944"/>
        <v/>
      </c>
      <c r="AW505" s="294">
        <f t="shared" ca="1" si="944"/>
        <v>1</v>
      </c>
      <c r="AX505" s="294" t="str">
        <f t="shared" ca="1" si="944"/>
        <v/>
      </c>
      <c r="AY505" s="294" t="str">
        <f t="shared" ca="1" si="944"/>
        <v/>
      </c>
      <c r="AZ505" s="294" t="str">
        <f t="shared" ca="1" si="944"/>
        <v/>
      </c>
      <c r="BA505" s="294" t="str">
        <f t="shared" ca="1" si="944"/>
        <v/>
      </c>
      <c r="BB505" s="294" t="str">
        <f t="shared" ca="1" si="944"/>
        <v/>
      </c>
      <c r="BC505" s="294" t="str">
        <f t="shared" ca="1" si="944"/>
        <v/>
      </c>
      <c r="BD505" s="294" t="str">
        <f t="shared" ca="1" si="944"/>
        <v/>
      </c>
      <c r="BE505" s="294" t="str">
        <f t="shared" ca="1" si="944"/>
        <v/>
      </c>
      <c r="BF505" s="289">
        <f t="shared" ca="1" si="934"/>
        <v>1</v>
      </c>
      <c r="BG505" s="302">
        <f t="shared" ca="1" si="935"/>
        <v>25</v>
      </c>
      <c r="BH505" s="289" t="str">
        <f t="shared" ca="1" si="936"/>
        <v/>
      </c>
      <c r="BI505" s="289" t="str">
        <f t="shared" ca="1" si="937"/>
        <v/>
      </c>
      <c r="BJ505" s="289" t="str">
        <f t="shared" ca="1" si="938"/>
        <v/>
      </c>
      <c r="BK505" s="289" t="str">
        <f t="shared" ca="1" si="939"/>
        <v/>
      </c>
      <c r="BL505" s="289" t="str">
        <f t="shared" ca="1" si="940"/>
        <v/>
      </c>
      <c r="BM505" s="289" t="str">
        <f t="shared" ca="1" si="941"/>
        <v/>
      </c>
      <c r="BN505" s="289" t="str">
        <f t="shared" ca="1" si="942"/>
        <v/>
      </c>
      <c r="BO505" s="289" t="str">
        <f t="shared" ca="1" si="943"/>
        <v/>
      </c>
      <c r="BP505" s="275"/>
      <c r="DA505" s="83"/>
      <c r="DB505" s="82"/>
      <c r="DC505" s="83"/>
      <c r="DD505" s="52"/>
      <c r="DF505" s="52"/>
      <c r="DG505" s="84"/>
      <c r="DH505" s="97"/>
      <c r="DI505" s="84"/>
      <c r="DJ505" s="84"/>
      <c r="DK505" s="84"/>
      <c r="DL505" s="84"/>
      <c r="DM505" s="84"/>
      <c r="DN505" s="84"/>
      <c r="DO505" s="84"/>
      <c r="DP505" s="84"/>
      <c r="DQ505" s="84"/>
      <c r="DR505" s="97"/>
      <c r="DS505" s="97"/>
      <c r="DT505" s="97"/>
      <c r="DU505" s="97"/>
      <c r="DV505" s="97"/>
      <c r="DW505" s="97"/>
      <c r="DX505" s="97"/>
      <c r="DY505" s="97"/>
      <c r="DZ505" s="99"/>
      <c r="EA505" s="84"/>
    </row>
    <row r="506" spans="1:131" ht="15.6" x14ac:dyDescent="0.3">
      <c r="A506" s="289" t="str">
        <f t="shared" ca="1" si="908"/>
        <v/>
      </c>
      <c r="B506" s="318">
        <f t="shared" si="912"/>
        <v>498</v>
      </c>
      <c r="C506" s="319" t="s">
        <v>61</v>
      </c>
      <c r="D506" s="318" t="s">
        <v>75</v>
      </c>
      <c r="E506" s="318">
        <v>3</v>
      </c>
      <c r="F506" s="320">
        <v>4</v>
      </c>
      <c r="G506" s="320">
        <v>4</v>
      </c>
      <c r="H506" s="320">
        <v>4</v>
      </c>
      <c r="I506" s="320"/>
      <c r="J506" s="320"/>
      <c r="K506" s="320"/>
      <c r="L506" s="320"/>
      <c r="M506" s="320"/>
      <c r="N506" s="320">
        <f>SUM($F506:G506)</f>
        <v>8</v>
      </c>
      <c r="O506" s="320">
        <f>SUM($F506:H506)</f>
        <v>12</v>
      </c>
      <c r="P506" s="320"/>
      <c r="Q506" s="320"/>
      <c r="R506" s="320"/>
      <c r="S506" s="320"/>
      <c r="T506" s="320"/>
      <c r="U506" s="319"/>
      <c r="V506" s="318" t="str">
        <f t="shared" si="931"/>
        <v>Gb</v>
      </c>
      <c r="W506" s="318" t="str">
        <f t="shared" ca="1" si="932"/>
        <v>Bb</v>
      </c>
      <c r="X506" s="318" t="str">
        <f ca="1">OFFSET($J$6,0,N506,1,1)</f>
        <v>D</v>
      </c>
      <c r="Y506" s="318"/>
      <c r="Z506" s="318"/>
      <c r="AA506" s="318"/>
      <c r="AB506" s="318"/>
      <c r="AC506" s="318"/>
      <c r="AD506" s="319">
        <f t="shared" si="933"/>
        <v>169</v>
      </c>
      <c r="AE506" s="319">
        <f t="shared" ca="1" si="910"/>
        <v>164</v>
      </c>
      <c r="AF506" s="319">
        <f t="shared" ca="1" si="911"/>
        <v>68</v>
      </c>
      <c r="AG506" s="319"/>
      <c r="AH506" s="319"/>
      <c r="AI506" s="319"/>
      <c r="AJ506" s="319"/>
      <c r="AK506" s="319"/>
      <c r="AL506" s="294" t="str">
        <f>_xlfn.CONCAT(V506," aug")</f>
        <v>Gb aug</v>
      </c>
      <c r="AM506" s="294" t="str">
        <f ca="1">_xlfn.CONCAT(W506," aug")</f>
        <v>Bb aug</v>
      </c>
      <c r="AN506" s="294" t="str">
        <f ca="1">_xlfn.CONCAT(X506," aug")</f>
        <v>D aug</v>
      </c>
      <c r="AO506" s="294"/>
      <c r="AP506" s="294"/>
      <c r="AQ506" s="294"/>
      <c r="AR506" s="294"/>
      <c r="AS506" s="294"/>
      <c r="AT506" s="294" t="str">
        <f ca="1">IF(AT$9=$AD506,1,IF(AT$9=$AE506,1,IF(AT$9=$AF506,1,"")))</f>
        <v/>
      </c>
      <c r="AU506" s="294" t="str">
        <f t="shared" ref="AU506:BE506" ca="1" si="945">IF(AU$9=$AD506,1,IF(AU$9=$AE506,1,IF(AU$9=$AF506,1,"")))</f>
        <v/>
      </c>
      <c r="AV506" s="294" t="str">
        <f t="shared" ca="1" si="945"/>
        <v/>
      </c>
      <c r="AW506" s="294" t="str">
        <f t="shared" ca="1" si="945"/>
        <v/>
      </c>
      <c r="AX506" s="294" t="str">
        <f t="shared" ca="1" si="945"/>
        <v/>
      </c>
      <c r="AY506" s="294" t="str">
        <f t="shared" ca="1" si="945"/>
        <v/>
      </c>
      <c r="AZ506" s="294" t="str">
        <f t="shared" ca="1" si="945"/>
        <v/>
      </c>
      <c r="BA506" s="294" t="str">
        <f t="shared" ca="1" si="945"/>
        <v/>
      </c>
      <c r="BB506" s="294" t="str">
        <f t="shared" ca="1" si="945"/>
        <v/>
      </c>
      <c r="BC506" s="294" t="str">
        <f t="shared" ca="1" si="945"/>
        <v/>
      </c>
      <c r="BD506" s="294" t="str">
        <f t="shared" ca="1" si="945"/>
        <v/>
      </c>
      <c r="BE506" s="294" t="str">
        <f t="shared" ca="1" si="945"/>
        <v/>
      </c>
      <c r="BF506" s="289">
        <f t="shared" ca="1" si="934"/>
        <v>0</v>
      </c>
      <c r="BG506" s="302">
        <f t="shared" ca="1" si="935"/>
        <v>0</v>
      </c>
      <c r="BH506" s="289" t="str">
        <f t="shared" ca="1" si="936"/>
        <v/>
      </c>
      <c r="BI506" s="289" t="str">
        <f t="shared" ca="1" si="937"/>
        <v/>
      </c>
      <c r="BJ506" s="289" t="str">
        <f t="shared" ca="1" si="938"/>
        <v/>
      </c>
      <c r="BK506" s="289" t="str">
        <f t="shared" ca="1" si="939"/>
        <v/>
      </c>
      <c r="BL506" s="289" t="str">
        <f t="shared" ca="1" si="940"/>
        <v/>
      </c>
      <c r="BM506" s="289" t="str">
        <f t="shared" ca="1" si="941"/>
        <v/>
      </c>
      <c r="BN506" s="289" t="str">
        <f t="shared" ca="1" si="942"/>
        <v/>
      </c>
      <c r="BO506" s="289" t="str">
        <f t="shared" ca="1" si="943"/>
        <v/>
      </c>
      <c r="BP506" s="275"/>
      <c r="DA506" s="83"/>
      <c r="DB506" s="82"/>
      <c r="DC506" s="83"/>
      <c r="DD506" s="52"/>
      <c r="DF506" s="52"/>
      <c r="DG506" s="84"/>
      <c r="DH506" s="97"/>
      <c r="DI506" s="84"/>
      <c r="DJ506" s="84"/>
      <c r="DK506" s="84"/>
      <c r="DL506" s="84"/>
      <c r="DM506" s="84"/>
      <c r="DN506" s="84"/>
      <c r="DO506" s="84"/>
      <c r="DP506" s="84"/>
      <c r="DQ506" s="84"/>
      <c r="DR506" s="97"/>
      <c r="DS506" s="97"/>
      <c r="DT506" s="97"/>
      <c r="DU506" s="97"/>
      <c r="DV506" s="97"/>
      <c r="DW506" s="97"/>
      <c r="DX506" s="97"/>
      <c r="DY506" s="97"/>
      <c r="DZ506" s="99"/>
      <c r="EA506" s="84"/>
    </row>
    <row r="507" spans="1:131" ht="15.6" x14ac:dyDescent="0.3">
      <c r="A507" s="289" t="str">
        <f t="shared" ca="1" si="908"/>
        <v/>
      </c>
      <c r="B507" s="321">
        <f t="shared" si="912"/>
        <v>499</v>
      </c>
      <c r="C507" s="322" t="s">
        <v>7</v>
      </c>
      <c r="D507" s="321" t="s">
        <v>76</v>
      </c>
      <c r="E507" s="321">
        <v>8</v>
      </c>
      <c r="F507" s="323">
        <v>2</v>
      </c>
      <c r="G507" s="323">
        <v>2</v>
      </c>
      <c r="H507" s="323">
        <v>1</v>
      </c>
      <c r="I507" s="323">
        <v>2</v>
      </c>
      <c r="J507" s="323">
        <v>2</v>
      </c>
      <c r="K507" s="323">
        <v>1</v>
      </c>
      <c r="L507" s="323">
        <v>1</v>
      </c>
      <c r="M507" s="323">
        <v>1</v>
      </c>
      <c r="N507" s="323">
        <f>SUM($F507:G507)</f>
        <v>4</v>
      </c>
      <c r="O507" s="323">
        <f>SUM($F507:H507)</f>
        <v>5</v>
      </c>
      <c r="P507" s="323">
        <f>SUM($F507:I507)</f>
        <v>7</v>
      </c>
      <c r="Q507" s="323">
        <f>SUM($F507:J507)</f>
        <v>9</v>
      </c>
      <c r="R507" s="323">
        <f>SUM($F507:K507)</f>
        <v>10</v>
      </c>
      <c r="S507" s="323">
        <f>SUM($F507:L507)</f>
        <v>11</v>
      </c>
      <c r="T507" s="323">
        <f>SUM($F507:M507)</f>
        <v>12</v>
      </c>
      <c r="U507" s="322"/>
      <c r="V507" s="321" t="str">
        <f t="shared" ref="V507:V538" si="946">$K$6</f>
        <v>G</v>
      </c>
      <c r="W507" s="321" t="str">
        <f t="shared" ref="W507:W538" ca="1" si="947">OFFSET($K$6,0,$F507,1,1)</f>
        <v>A</v>
      </c>
      <c r="X507" s="321" t="str">
        <f t="shared" ref="X507:AC507" ca="1" si="948">OFFSET($K$6,0,N507,1,1)</f>
        <v>B</v>
      </c>
      <c r="Y507" s="321" t="str">
        <f t="shared" ca="1" si="948"/>
        <v>C</v>
      </c>
      <c r="Z507" s="321" t="str">
        <f t="shared" ca="1" si="948"/>
        <v>D</v>
      </c>
      <c r="AA507" s="321" t="str">
        <f t="shared" ca="1" si="948"/>
        <v>E</v>
      </c>
      <c r="AB507" s="321" t="str">
        <f t="shared" ca="1" si="948"/>
        <v>F</v>
      </c>
      <c r="AC507" s="321" t="str">
        <f t="shared" ca="1" si="948"/>
        <v>Gb</v>
      </c>
      <c r="AD507" s="322">
        <f>IF(LEN(V507)=1,_xlfn.UNICODE(V507),_xlfn.UNICODE(V507)+_xlfn.UNICODE("b"))</f>
        <v>71</v>
      </c>
      <c r="AE507" s="322">
        <f t="shared" ca="1" si="910"/>
        <v>65</v>
      </c>
      <c r="AF507" s="322">
        <f t="shared" ca="1" si="911"/>
        <v>66</v>
      </c>
      <c r="AG507" s="322">
        <f t="shared" ref="AG507:AG570" ca="1" si="949">IF(LEN(Y507)=1,_xlfn.UNICODE(Y507),_xlfn.UNICODE(Y507)+_xlfn.UNICODE("b"))</f>
        <v>67</v>
      </c>
      <c r="AH507" s="322">
        <f t="shared" ref="AH507:AH570" ca="1" si="950">IF(LEN(Z507)=1,_xlfn.UNICODE(Z507),_xlfn.UNICODE(Z507)+_xlfn.UNICODE("b"))</f>
        <v>68</v>
      </c>
      <c r="AI507" s="322">
        <f t="shared" ref="AI507:AI566" ca="1" si="951">IF(LEN(AA507)=1,_xlfn.UNICODE(AA507),_xlfn.UNICODE(AA507)+_xlfn.UNICODE("b"))</f>
        <v>69</v>
      </c>
      <c r="AJ507" s="322">
        <f t="shared" ref="AJ507:AJ554" ca="1" si="952">IF(LEN(AB507)=1,_xlfn.UNICODE(AB507),_xlfn.UNICODE(AB507)+_xlfn.UNICODE("b"))</f>
        <v>70</v>
      </c>
      <c r="AK507" s="322">
        <f t="shared" ref="AK507:AK515" ca="1" si="953">IF(LEN(AC507)=1,_xlfn.UNICODE(AC507),_xlfn.UNICODE(AC507)+_xlfn.UNICODE("b"))</f>
        <v>169</v>
      </c>
      <c r="AL507" s="294" t="str">
        <f>_xlfn.CONCAT(V507," maj")</f>
        <v>G maj</v>
      </c>
      <c r="AM507" s="294" t="str">
        <f ca="1">_xlfn.CONCAT(W507," min")</f>
        <v>A min</v>
      </c>
      <c r="AN507" s="294" t="str">
        <f ca="1">_xlfn.CONCAT(X507," dim")</f>
        <v>B dim</v>
      </c>
      <c r="AO507" s="294" t="str">
        <f ca="1">_xlfn.CONCAT(Y507," alt")</f>
        <v>C alt</v>
      </c>
      <c r="AP507" s="301" t="str">
        <f>_xlfn.CONCAT("*",V507," sus7")</f>
        <v>*G sus7</v>
      </c>
      <c r="AQ507" s="301" t="str">
        <f ca="1">_xlfn.CONCAT("*",AC507," min7")</f>
        <v>*Gb min7</v>
      </c>
      <c r="AR507" s="301" t="str">
        <f>_xlfn.CONCAT("*",V507,"7")</f>
        <v>*G7</v>
      </c>
      <c r="AS507" s="294" t="str">
        <f ca="1">_xlfn.CONCAT(AC507," dim")</f>
        <v>Gb dim</v>
      </c>
      <c r="AT507" s="294" t="str">
        <f t="shared" ref="AT507:AT513" ca="1" si="954">IF(AT$9=$AD507,1,IF(AT$9=$AE507,1,IF(AT$9=$AF507,1,IF(AT$9=$AG507,1,IF(AT$9=$AH507,1,IF(AT$9=$AI507,1,IF(AT$9=$AJ507,1,IF(AT$9=$AK507,1,""))))))))</f>
        <v/>
      </c>
      <c r="AU507" s="294" t="str">
        <f t="shared" ref="AU507:BE513" ca="1" si="955">IF(AU$9=$AD507,1,IF(AU$9=$AE507,1,IF(AU$9=$AF507,1,IF(AU$9=$AG507,1,IF(AU$9=$AH507,1,IF(AU$9=$AI507,1,IF(AU$9=$AJ507,1,IF(AU$9=$AK507,1,""))))))))</f>
        <v/>
      </c>
      <c r="AV507" s="294" t="str">
        <f t="shared" ca="1" si="955"/>
        <v/>
      </c>
      <c r="AW507" s="294" t="str">
        <f t="shared" ca="1" si="955"/>
        <v/>
      </c>
      <c r="AX507" s="294" t="str">
        <f t="shared" ca="1" si="955"/>
        <v/>
      </c>
      <c r="AY507" s="294">
        <f t="shared" ca="1" si="955"/>
        <v>1</v>
      </c>
      <c r="AZ507" s="294" t="str">
        <f t="shared" ca="1" si="955"/>
        <v/>
      </c>
      <c r="BA507" s="294">
        <f t="shared" si="955"/>
        <v>1</v>
      </c>
      <c r="BB507" s="294" t="str">
        <f t="shared" ca="1" si="955"/>
        <v/>
      </c>
      <c r="BC507" s="294" t="str">
        <f t="shared" ca="1" si="955"/>
        <v/>
      </c>
      <c r="BD507" s="294" t="str">
        <f t="shared" ca="1" si="955"/>
        <v/>
      </c>
      <c r="BE507" s="294" t="str">
        <f t="shared" ca="1" si="955"/>
        <v/>
      </c>
      <c r="BF507" s="289">
        <f ca="1">COUNT(AT507:BE507)</f>
        <v>2</v>
      </c>
      <c r="BG507" s="302">
        <f ca="1">BF507/E507*100</f>
        <v>25</v>
      </c>
      <c r="BH507" s="289" t="str">
        <f ca="1">IF(AND(BG507&lt;=100,BG507&gt;90),1,IF(AND(BG507&lt;=90,BG507&gt;80),2,IF(AND(BG507&lt;=80,BG507&gt;70),3,IF(AND(BG507&lt;=70,BG507&gt;60),4,IF(AND(BG507&lt;=60,BG507&gt;50),5,IF(AND(BG507&lt;=50,BG507&gt;40),6,IF(AND(BG507&lt;=40,BG507&gt;30),7,"")))))))</f>
        <v/>
      </c>
      <c r="BI507" s="289" t="str">
        <f ca="1">IF($BH507=1,1,"")</f>
        <v/>
      </c>
      <c r="BJ507" s="289" t="str">
        <f ca="1">IF($BH507=2,1,"")</f>
        <v/>
      </c>
      <c r="BK507" s="289" t="str">
        <f ca="1">IF($BH507=3,1,"")</f>
        <v/>
      </c>
      <c r="BL507" s="289" t="str">
        <f ca="1">IF($BH507=4,1,"")</f>
        <v/>
      </c>
      <c r="BM507" s="289" t="str">
        <f ca="1">IF($BH507=5,1,"")</f>
        <v/>
      </c>
      <c r="BN507" s="289" t="str">
        <f ca="1">IF($BH507=6,1,"")</f>
        <v/>
      </c>
      <c r="BO507" s="289" t="str">
        <f ca="1">IF($BH507=7,1,"")</f>
        <v/>
      </c>
      <c r="BP507" s="275"/>
      <c r="DA507" s="83"/>
      <c r="DB507" s="82"/>
      <c r="DC507" s="83"/>
      <c r="DD507" s="52"/>
      <c r="DF507" s="52"/>
      <c r="DG507" s="84"/>
      <c r="DH507" s="97"/>
      <c r="DI507" s="84"/>
      <c r="DJ507" s="84"/>
      <c r="DK507" s="84"/>
      <c r="DL507" s="84"/>
      <c r="DM507" s="84"/>
      <c r="DN507" s="84"/>
      <c r="DO507" s="84"/>
      <c r="DP507" s="84"/>
      <c r="DQ507" s="84"/>
      <c r="DR507" s="97"/>
      <c r="DS507" s="97"/>
      <c r="DT507" s="97"/>
      <c r="DU507" s="97"/>
      <c r="DV507" s="97"/>
      <c r="DW507" s="97"/>
      <c r="DX507" s="97"/>
      <c r="DY507" s="97"/>
      <c r="DZ507" s="99"/>
      <c r="EA507" s="84"/>
    </row>
    <row r="508" spans="1:131" ht="15.6" x14ac:dyDescent="0.3">
      <c r="A508" s="289" t="str">
        <f t="shared" ca="1" si="908"/>
        <v/>
      </c>
      <c r="B508" s="321">
        <f t="shared" si="912"/>
        <v>500</v>
      </c>
      <c r="C508" s="322" t="s">
        <v>8</v>
      </c>
      <c r="D508" s="321" t="s">
        <v>76</v>
      </c>
      <c r="E508" s="321">
        <v>8</v>
      </c>
      <c r="F508" s="323">
        <v>2</v>
      </c>
      <c r="G508" s="323">
        <v>1</v>
      </c>
      <c r="H508" s="323">
        <v>1</v>
      </c>
      <c r="I508" s="323">
        <v>1</v>
      </c>
      <c r="J508" s="323">
        <v>2</v>
      </c>
      <c r="K508" s="323">
        <v>2</v>
      </c>
      <c r="L508" s="323">
        <v>1</v>
      </c>
      <c r="M508" s="323">
        <v>2</v>
      </c>
      <c r="N508" s="323">
        <f>SUM($F508:G508)</f>
        <v>3</v>
      </c>
      <c r="O508" s="323">
        <f>SUM($F508:H508)</f>
        <v>4</v>
      </c>
      <c r="P508" s="323">
        <f>SUM($F508:I508)</f>
        <v>5</v>
      </c>
      <c r="Q508" s="323">
        <f>SUM($F508:J508)</f>
        <v>7</v>
      </c>
      <c r="R508" s="323">
        <f>SUM($F508:K508)</f>
        <v>9</v>
      </c>
      <c r="S508" s="323">
        <f>SUM($F508:L508)</f>
        <v>10</v>
      </c>
      <c r="T508" s="323">
        <f>SUM($F508:M508)</f>
        <v>12</v>
      </c>
      <c r="U508" s="322"/>
      <c r="V508" s="321" t="str">
        <f t="shared" si="946"/>
        <v>G</v>
      </c>
      <c r="W508" s="321" t="str">
        <f t="shared" ca="1" si="947"/>
        <v>A</v>
      </c>
      <c r="X508" s="321" t="str">
        <f t="shared" ref="X508:X515" ca="1" si="956">OFFSET($K$6,0,N508,1,1)</f>
        <v>Bb</v>
      </c>
      <c r="Y508" s="321" t="str">
        <f t="shared" ref="Y508:Y515" ca="1" si="957">OFFSET($K$6,0,O508,1,1)</f>
        <v>B</v>
      </c>
      <c r="Z508" s="321" t="str">
        <f t="shared" ref="Z508:Z515" ca="1" si="958">OFFSET($K$6,0,P508,1,1)</f>
        <v>C</v>
      </c>
      <c r="AA508" s="321" t="str">
        <f t="shared" ref="AA508:AA515" ca="1" si="959">OFFSET($K$6,0,Q508,1,1)</f>
        <v>D</v>
      </c>
      <c r="AB508" s="321" t="str">
        <f t="shared" ref="AB508:AB515" ca="1" si="960">OFFSET($K$6,0,R508,1,1)</f>
        <v>E</v>
      </c>
      <c r="AC508" s="321" t="str">
        <f t="shared" ref="AC508:AC515" ca="1" si="961">OFFSET($K$6,0,S508,1,1)</f>
        <v>F</v>
      </c>
      <c r="AD508" s="322">
        <f t="shared" ref="AD508:AD571" si="962">IF(LEN(V508)=1,_xlfn.UNICODE(V508),_xlfn.UNICODE(V508)+_xlfn.UNICODE("b"))</f>
        <v>71</v>
      </c>
      <c r="AE508" s="322">
        <f t="shared" ca="1" si="910"/>
        <v>65</v>
      </c>
      <c r="AF508" s="322">
        <f t="shared" ca="1" si="911"/>
        <v>164</v>
      </c>
      <c r="AG508" s="322">
        <f t="shared" ca="1" si="949"/>
        <v>66</v>
      </c>
      <c r="AH508" s="322">
        <f t="shared" ca="1" si="950"/>
        <v>67</v>
      </c>
      <c r="AI508" s="322">
        <f t="shared" ca="1" si="951"/>
        <v>68</v>
      </c>
      <c r="AJ508" s="322">
        <f t="shared" ca="1" si="952"/>
        <v>69</v>
      </c>
      <c r="AK508" s="322">
        <f t="shared" ca="1" si="953"/>
        <v>70</v>
      </c>
      <c r="AL508" s="294" t="str">
        <f>_xlfn.CONCAT(V508," dim")</f>
        <v>G dim</v>
      </c>
      <c r="AM508" s="301" t="str">
        <f ca="1">_xlfn.CONCAT("*",Y508," min7")</f>
        <v>*B min7</v>
      </c>
      <c r="AN508" s="301" t="str">
        <f ca="1">_xlfn.CONCAT("*",Z508,"7")</f>
        <v>*C7</v>
      </c>
      <c r="AO508" s="294" t="str">
        <f ca="1">_xlfn.CONCAT(Y508," dim")</f>
        <v>B dim</v>
      </c>
      <c r="AP508" s="294" t="str">
        <f ca="1">_xlfn.CONCAT(Z508," maj")</f>
        <v>C maj</v>
      </c>
      <c r="AQ508" s="294" t="str">
        <f ca="1">_xlfn.CONCAT(AA508," min")</f>
        <v>D min</v>
      </c>
      <c r="AR508" s="294" t="str">
        <f ca="1">_xlfn.CONCAT(AB508," dim")</f>
        <v>E dim</v>
      </c>
      <c r="AS508" s="294" t="str">
        <f ca="1">_xlfn.CONCAT(AC508," alt b")</f>
        <v>F alt b</v>
      </c>
      <c r="AT508" s="294" t="str">
        <f t="shared" ca="1" si="954"/>
        <v/>
      </c>
      <c r="AU508" s="294" t="str">
        <f t="shared" ca="1" si="955"/>
        <v/>
      </c>
      <c r="AV508" s="294" t="str">
        <f t="shared" ca="1" si="955"/>
        <v/>
      </c>
      <c r="AW508" s="294" t="str">
        <f t="shared" ca="1" si="955"/>
        <v/>
      </c>
      <c r="AX508" s="294" t="str">
        <f t="shared" ca="1" si="955"/>
        <v/>
      </c>
      <c r="AY508" s="294">
        <f t="shared" ca="1" si="955"/>
        <v>1</v>
      </c>
      <c r="AZ508" s="294" t="str">
        <f t="shared" ca="1" si="955"/>
        <v/>
      </c>
      <c r="BA508" s="294">
        <f t="shared" si="955"/>
        <v>1</v>
      </c>
      <c r="BB508" s="294" t="str">
        <f t="shared" ca="1" si="955"/>
        <v/>
      </c>
      <c r="BC508" s="294" t="str">
        <f t="shared" ca="1" si="955"/>
        <v/>
      </c>
      <c r="BD508" s="294" t="str">
        <f t="shared" ca="1" si="955"/>
        <v/>
      </c>
      <c r="BE508" s="294" t="str">
        <f t="shared" ca="1" si="955"/>
        <v/>
      </c>
      <c r="BF508" s="289">
        <f t="shared" ref="BF508:BF571" ca="1" si="963">COUNT(AT508:BE508)</f>
        <v>2</v>
      </c>
      <c r="BG508" s="302">
        <f t="shared" ref="BG508:BG571" ca="1" si="964">BF508/E508*100</f>
        <v>25</v>
      </c>
      <c r="BH508" s="289" t="str">
        <f t="shared" ref="BH508:BH571" ca="1" si="965">IF(AND(BG508&lt;=100,BG508&gt;90),1,IF(AND(BG508&lt;=90,BG508&gt;80),2,IF(AND(BG508&lt;=80,BG508&gt;70),3,IF(AND(BG508&lt;=70,BG508&gt;60),4,IF(AND(BG508&lt;=60,BG508&gt;50),5,IF(AND(BG508&lt;=50,BG508&gt;40),6,IF(AND(BG508&lt;=40,BG508&gt;30),7,"")))))))</f>
        <v/>
      </c>
      <c r="BI508" s="289" t="str">
        <f t="shared" ref="BI508:BI571" ca="1" si="966">IF($BH508=1,1,"")</f>
        <v/>
      </c>
      <c r="BJ508" s="289" t="str">
        <f t="shared" ref="BJ508:BJ571" ca="1" si="967">IF($BH508=2,1,"")</f>
        <v/>
      </c>
      <c r="BK508" s="289" t="str">
        <f t="shared" ref="BK508:BK571" ca="1" si="968">IF($BH508=3,1,"")</f>
        <v/>
      </c>
      <c r="BL508" s="289" t="str">
        <f t="shared" ref="BL508:BL571" ca="1" si="969">IF($BH508=4,1,"")</f>
        <v/>
      </c>
      <c r="BM508" s="289" t="str">
        <f t="shared" ref="BM508:BM571" ca="1" si="970">IF($BH508=5,1,"")</f>
        <v/>
      </c>
      <c r="BN508" s="289" t="str">
        <f t="shared" ref="BN508:BN571" ca="1" si="971">IF($BH508=6,1,"")</f>
        <v/>
      </c>
      <c r="BO508" s="289" t="str">
        <f t="shared" ref="BO508:BO571" ca="1" si="972">IF($BH508=7,1,"")</f>
        <v/>
      </c>
      <c r="BP508" s="275"/>
      <c r="DA508" s="83"/>
      <c r="DB508" s="82"/>
      <c r="DC508" s="83"/>
      <c r="DD508" s="52"/>
      <c r="DF508" s="52"/>
      <c r="DG508" s="84"/>
      <c r="DH508" s="97"/>
      <c r="DI508" s="84"/>
      <c r="DJ508" s="84"/>
      <c r="DK508" s="84"/>
      <c r="DL508" s="84"/>
      <c r="DM508" s="84"/>
      <c r="DN508" s="84"/>
      <c r="DO508" s="84"/>
      <c r="DP508" s="84"/>
      <c r="DQ508" s="84"/>
      <c r="DR508" s="97"/>
      <c r="DS508" s="97"/>
      <c r="DT508" s="97"/>
      <c r="DU508" s="97"/>
      <c r="DV508" s="97"/>
      <c r="DW508" s="97"/>
      <c r="DX508" s="97"/>
      <c r="DY508" s="97"/>
      <c r="DZ508" s="99"/>
      <c r="EA508" s="84"/>
    </row>
    <row r="509" spans="1:131" ht="15.6" x14ac:dyDescent="0.3">
      <c r="A509" s="289" t="str">
        <f t="shared" ca="1" si="908"/>
        <v/>
      </c>
      <c r="B509" s="321">
        <f t="shared" si="912"/>
        <v>501</v>
      </c>
      <c r="C509" s="322" t="s">
        <v>9</v>
      </c>
      <c r="D509" s="321" t="s">
        <v>76</v>
      </c>
      <c r="E509" s="321">
        <v>8</v>
      </c>
      <c r="F509" s="323">
        <v>2</v>
      </c>
      <c r="G509" s="323">
        <v>2</v>
      </c>
      <c r="H509" s="323">
        <v>1</v>
      </c>
      <c r="I509" s="323">
        <v>2</v>
      </c>
      <c r="J509" s="323">
        <v>1</v>
      </c>
      <c r="K509" s="323">
        <v>1</v>
      </c>
      <c r="L509" s="323">
        <v>2</v>
      </c>
      <c r="M509" s="323">
        <v>1</v>
      </c>
      <c r="N509" s="323">
        <f>SUM($F509:G509)</f>
        <v>4</v>
      </c>
      <c r="O509" s="323">
        <f>SUM($F509:H509)</f>
        <v>5</v>
      </c>
      <c r="P509" s="323">
        <f>SUM($F509:I509)</f>
        <v>7</v>
      </c>
      <c r="Q509" s="323">
        <f>SUM($F509:J509)</f>
        <v>8</v>
      </c>
      <c r="R509" s="323">
        <f>SUM($F509:K509)</f>
        <v>9</v>
      </c>
      <c r="S509" s="323">
        <f>SUM($F509:L509)</f>
        <v>11</v>
      </c>
      <c r="T509" s="323">
        <f>SUM($F509:M509)</f>
        <v>12</v>
      </c>
      <c r="U509" s="322"/>
      <c r="V509" s="321" t="str">
        <f t="shared" si="946"/>
        <v>G</v>
      </c>
      <c r="W509" s="321" t="str">
        <f t="shared" ca="1" si="947"/>
        <v>A</v>
      </c>
      <c r="X509" s="321" t="str">
        <f t="shared" ca="1" si="956"/>
        <v>B</v>
      </c>
      <c r="Y509" s="321" t="str">
        <f t="shared" ca="1" si="957"/>
        <v>C</v>
      </c>
      <c r="Z509" s="321" t="str">
        <f t="shared" ca="1" si="958"/>
        <v>D</v>
      </c>
      <c r="AA509" s="321" t="str">
        <f t="shared" ca="1" si="959"/>
        <v>Eb</v>
      </c>
      <c r="AB509" s="321" t="str">
        <f t="shared" ca="1" si="960"/>
        <v>E</v>
      </c>
      <c r="AC509" s="321" t="str">
        <f t="shared" ca="1" si="961"/>
        <v>Gb</v>
      </c>
      <c r="AD509" s="322">
        <f t="shared" si="962"/>
        <v>71</v>
      </c>
      <c r="AE509" s="322">
        <f t="shared" ca="1" si="910"/>
        <v>65</v>
      </c>
      <c r="AF509" s="322">
        <f t="shared" ca="1" si="911"/>
        <v>66</v>
      </c>
      <c r="AG509" s="322">
        <f t="shared" ca="1" si="949"/>
        <v>67</v>
      </c>
      <c r="AH509" s="322">
        <f t="shared" ca="1" si="950"/>
        <v>68</v>
      </c>
      <c r="AI509" s="322">
        <f t="shared" ca="1" si="951"/>
        <v>167</v>
      </c>
      <c r="AJ509" s="322">
        <f t="shared" ca="1" si="952"/>
        <v>69</v>
      </c>
      <c r="AK509" s="322">
        <f t="shared" ca="1" si="953"/>
        <v>169</v>
      </c>
      <c r="AL509" s="294" t="str">
        <f>_xlfn.CONCAT(V509," maj")</f>
        <v>G maj</v>
      </c>
      <c r="AM509" s="294" t="str">
        <f t="shared" ref="AM509:AM514" ca="1" si="973">_xlfn.CONCAT(W509," dim")</f>
        <v>A dim</v>
      </c>
      <c r="AN509" s="294" t="str">
        <f ca="1">_xlfn.CONCAT(X509," min4")</f>
        <v>B min4</v>
      </c>
      <c r="AO509" s="294" t="str">
        <f ca="1">_xlfn.CONCAT(Y509," dim")</f>
        <v>C dim</v>
      </c>
      <c r="AP509" s="301" t="str">
        <f ca="1">_xlfn.CONCAT(Z509, " sus2/4 - or - *",AB509," min7")</f>
        <v>D sus2/4 - or - *E min7</v>
      </c>
      <c r="AQ509" s="294" t="str">
        <f ca="1">_xlfn.CONCAT(AA509," dim")</f>
        <v>Eb dim</v>
      </c>
      <c r="AR509" s="294" t="str">
        <f ca="1">_xlfn.CONCAT(AB509," min")</f>
        <v>E min</v>
      </c>
      <c r="AS509" s="294" t="str">
        <f t="shared" ref="AS509:AS515" ca="1" si="974">_xlfn.CONCAT(AC509," dim")</f>
        <v>Gb dim</v>
      </c>
      <c r="AT509" s="294" t="str">
        <f t="shared" ca="1" si="954"/>
        <v/>
      </c>
      <c r="AU509" s="294" t="str">
        <f t="shared" ca="1" si="955"/>
        <v/>
      </c>
      <c r="AV509" s="294" t="str">
        <f t="shared" ca="1" si="955"/>
        <v/>
      </c>
      <c r="AW509" s="294">
        <f t="shared" ca="1" si="955"/>
        <v>1</v>
      </c>
      <c r="AX509" s="294" t="str">
        <f t="shared" ca="1" si="955"/>
        <v/>
      </c>
      <c r="AY509" s="294" t="str">
        <f t="shared" ca="1" si="955"/>
        <v/>
      </c>
      <c r="AZ509" s="294" t="str">
        <f t="shared" ca="1" si="955"/>
        <v/>
      </c>
      <c r="BA509" s="294">
        <f t="shared" si="955"/>
        <v>1</v>
      </c>
      <c r="BB509" s="294" t="str">
        <f t="shared" ca="1" si="955"/>
        <v/>
      </c>
      <c r="BC509" s="294" t="str">
        <f t="shared" ca="1" si="955"/>
        <v/>
      </c>
      <c r="BD509" s="294" t="str">
        <f t="shared" ca="1" si="955"/>
        <v/>
      </c>
      <c r="BE509" s="294" t="str">
        <f t="shared" ca="1" si="955"/>
        <v/>
      </c>
      <c r="BF509" s="289">
        <f t="shared" ca="1" si="963"/>
        <v>2</v>
      </c>
      <c r="BG509" s="302">
        <f t="shared" ca="1" si="964"/>
        <v>25</v>
      </c>
      <c r="BH509" s="289" t="str">
        <f t="shared" ca="1" si="965"/>
        <v/>
      </c>
      <c r="BI509" s="289" t="str">
        <f t="shared" ca="1" si="966"/>
        <v/>
      </c>
      <c r="BJ509" s="289" t="str">
        <f t="shared" ca="1" si="967"/>
        <v/>
      </c>
      <c r="BK509" s="289" t="str">
        <f t="shared" ca="1" si="968"/>
        <v/>
      </c>
      <c r="BL509" s="289" t="str">
        <f t="shared" ca="1" si="969"/>
        <v/>
      </c>
      <c r="BM509" s="289" t="str">
        <f t="shared" ca="1" si="970"/>
        <v/>
      </c>
      <c r="BN509" s="289" t="str">
        <f t="shared" ca="1" si="971"/>
        <v/>
      </c>
      <c r="BO509" s="289" t="str">
        <f t="shared" ca="1" si="972"/>
        <v/>
      </c>
      <c r="BP509" s="275"/>
      <c r="DA509" s="83"/>
      <c r="DB509" s="82"/>
      <c r="DC509" s="83"/>
      <c r="DD509" s="52"/>
      <c r="DF509" s="52"/>
      <c r="DG509" s="84"/>
      <c r="DH509" s="97"/>
      <c r="DI509" s="84"/>
      <c r="DJ509" s="84"/>
      <c r="DK509" s="84"/>
      <c r="DL509" s="84"/>
      <c r="DM509" s="84"/>
      <c r="DN509" s="84"/>
      <c r="DO509" s="84"/>
      <c r="DP509" s="84"/>
      <c r="DQ509" s="84"/>
      <c r="DR509" s="97"/>
      <c r="DS509" s="97"/>
      <c r="DT509" s="97"/>
      <c r="DU509" s="97"/>
      <c r="DV509" s="97"/>
      <c r="DW509" s="97"/>
      <c r="DX509" s="97"/>
      <c r="DY509" s="97"/>
      <c r="DZ509" s="99"/>
      <c r="EA509" s="84"/>
    </row>
    <row r="510" spans="1:131" ht="15.6" x14ac:dyDescent="0.3">
      <c r="A510" s="289" t="str">
        <f t="shared" ca="1" si="908"/>
        <v/>
      </c>
      <c r="B510" s="321">
        <f t="shared" si="912"/>
        <v>502</v>
      </c>
      <c r="C510" s="322" t="s">
        <v>10</v>
      </c>
      <c r="D510" s="321" t="s">
        <v>76</v>
      </c>
      <c r="E510" s="321">
        <v>8</v>
      </c>
      <c r="F510" s="323">
        <v>2</v>
      </c>
      <c r="G510" s="323">
        <v>1</v>
      </c>
      <c r="H510" s="323">
        <v>2</v>
      </c>
      <c r="I510" s="323">
        <v>2</v>
      </c>
      <c r="J510" s="323">
        <v>1</v>
      </c>
      <c r="K510" s="323">
        <v>1</v>
      </c>
      <c r="L510" s="323">
        <v>2</v>
      </c>
      <c r="M510" s="323">
        <v>1</v>
      </c>
      <c r="N510" s="323">
        <f>SUM($F510:G510)</f>
        <v>3</v>
      </c>
      <c r="O510" s="323">
        <f>SUM($F510:H510)</f>
        <v>5</v>
      </c>
      <c r="P510" s="323">
        <f>SUM($F510:I510)</f>
        <v>7</v>
      </c>
      <c r="Q510" s="323">
        <f>SUM($F510:J510)</f>
        <v>8</v>
      </c>
      <c r="R510" s="323">
        <f>SUM($F510:K510)</f>
        <v>9</v>
      </c>
      <c r="S510" s="323">
        <f>SUM($F510:L510)</f>
        <v>11</v>
      </c>
      <c r="T510" s="323">
        <f>SUM($F510:M510)</f>
        <v>12</v>
      </c>
      <c r="U510" s="322"/>
      <c r="V510" s="321" t="str">
        <f t="shared" si="946"/>
        <v>G</v>
      </c>
      <c r="W510" s="321" t="str">
        <f t="shared" ca="1" si="947"/>
        <v>A</v>
      </c>
      <c r="X510" s="321" t="str">
        <f t="shared" ca="1" si="956"/>
        <v>Bb</v>
      </c>
      <c r="Y510" s="321" t="str">
        <f t="shared" ca="1" si="957"/>
        <v>C</v>
      </c>
      <c r="Z510" s="321" t="str">
        <f t="shared" ca="1" si="958"/>
        <v>D</v>
      </c>
      <c r="AA510" s="321" t="str">
        <f t="shared" ca="1" si="959"/>
        <v>Eb</v>
      </c>
      <c r="AB510" s="321" t="str">
        <f t="shared" ca="1" si="960"/>
        <v>E</v>
      </c>
      <c r="AC510" s="321" t="str">
        <f t="shared" ca="1" si="961"/>
        <v>Gb</v>
      </c>
      <c r="AD510" s="322">
        <f t="shared" si="962"/>
        <v>71</v>
      </c>
      <c r="AE510" s="322">
        <f t="shared" ca="1" si="910"/>
        <v>65</v>
      </c>
      <c r="AF510" s="322">
        <f t="shared" ca="1" si="911"/>
        <v>164</v>
      </c>
      <c r="AG510" s="322">
        <f t="shared" ca="1" si="949"/>
        <v>67</v>
      </c>
      <c r="AH510" s="322">
        <f t="shared" ca="1" si="950"/>
        <v>68</v>
      </c>
      <c r="AI510" s="322">
        <f t="shared" ca="1" si="951"/>
        <v>167</v>
      </c>
      <c r="AJ510" s="322">
        <f t="shared" ca="1" si="952"/>
        <v>69</v>
      </c>
      <c r="AK510" s="322">
        <f t="shared" ca="1" si="953"/>
        <v>169</v>
      </c>
      <c r="AL510" s="294" t="str">
        <f>_xlfn.CONCAT(V510," min")</f>
        <v>G min</v>
      </c>
      <c r="AM510" s="294" t="str">
        <f t="shared" ca="1" si="973"/>
        <v>A dim</v>
      </c>
      <c r="AN510" s="294" t="str">
        <f ca="1">_xlfn.CONCAT(X510," alt b")</f>
        <v>Bb alt b</v>
      </c>
      <c r="AO510" s="294" t="str">
        <f ca="1">_xlfn.CONCAT(Y510," dim")</f>
        <v>C dim</v>
      </c>
      <c r="AP510" s="301" t="str">
        <f ca="1">_xlfn.CONCAT(Z510, " sus2/4 - or - *",AB510," min7")</f>
        <v>D sus2/4 - or - *E min7</v>
      </c>
      <c r="AQ510" s="294" t="str">
        <f ca="1">_xlfn.CONCAT(AA510," dim")</f>
        <v>Eb dim</v>
      </c>
      <c r="AR510" s="294" t="str">
        <f ca="1">_xlfn.CONCAT(AB510," dim")</f>
        <v>E dim</v>
      </c>
      <c r="AS510" s="294" t="str">
        <f t="shared" ca="1" si="974"/>
        <v>Gb dim</v>
      </c>
      <c r="AT510" s="294" t="str">
        <f t="shared" ca="1" si="954"/>
        <v/>
      </c>
      <c r="AU510" s="294" t="str">
        <f t="shared" ca="1" si="955"/>
        <v/>
      </c>
      <c r="AV510" s="294" t="str">
        <f t="shared" ca="1" si="955"/>
        <v/>
      </c>
      <c r="AW510" s="294">
        <f t="shared" ca="1" si="955"/>
        <v>1</v>
      </c>
      <c r="AX510" s="294" t="str">
        <f t="shared" ca="1" si="955"/>
        <v/>
      </c>
      <c r="AY510" s="294" t="str">
        <f t="shared" ca="1" si="955"/>
        <v/>
      </c>
      <c r="AZ510" s="294" t="str">
        <f t="shared" ca="1" si="955"/>
        <v/>
      </c>
      <c r="BA510" s="294">
        <f t="shared" si="955"/>
        <v>1</v>
      </c>
      <c r="BB510" s="294" t="str">
        <f t="shared" ca="1" si="955"/>
        <v/>
      </c>
      <c r="BC510" s="294" t="str">
        <f t="shared" ca="1" si="955"/>
        <v/>
      </c>
      <c r="BD510" s="294" t="str">
        <f t="shared" ca="1" si="955"/>
        <v/>
      </c>
      <c r="BE510" s="294" t="str">
        <f t="shared" ca="1" si="955"/>
        <v/>
      </c>
      <c r="BF510" s="289">
        <f t="shared" ca="1" si="963"/>
        <v>2</v>
      </c>
      <c r="BG510" s="302">
        <f t="shared" ca="1" si="964"/>
        <v>25</v>
      </c>
      <c r="BH510" s="289" t="str">
        <f t="shared" ca="1" si="965"/>
        <v/>
      </c>
      <c r="BI510" s="289" t="str">
        <f t="shared" ca="1" si="966"/>
        <v/>
      </c>
      <c r="BJ510" s="289" t="str">
        <f t="shared" ca="1" si="967"/>
        <v/>
      </c>
      <c r="BK510" s="289" t="str">
        <f t="shared" ca="1" si="968"/>
        <v/>
      </c>
      <c r="BL510" s="289" t="str">
        <f t="shared" ca="1" si="969"/>
        <v/>
      </c>
      <c r="BM510" s="289" t="str">
        <f t="shared" ca="1" si="970"/>
        <v/>
      </c>
      <c r="BN510" s="289" t="str">
        <f t="shared" ca="1" si="971"/>
        <v/>
      </c>
      <c r="BO510" s="289" t="str">
        <f t="shared" ca="1" si="972"/>
        <v/>
      </c>
      <c r="BP510" s="275"/>
      <c r="DA510" s="83"/>
      <c r="DB510" s="82"/>
      <c r="DC510" s="83"/>
      <c r="DD510" s="52"/>
      <c r="DF510" s="52"/>
      <c r="DG510" s="84"/>
      <c r="DH510" s="97"/>
      <c r="DI510" s="84"/>
      <c r="DJ510" s="84"/>
      <c r="DK510" s="84"/>
      <c r="DL510" s="84"/>
      <c r="DM510" s="84"/>
      <c r="DN510" s="84"/>
      <c r="DO510" s="84"/>
      <c r="DP510" s="84"/>
      <c r="DQ510" s="84"/>
      <c r="DR510" s="97"/>
      <c r="DS510" s="97"/>
      <c r="DT510" s="97"/>
      <c r="DU510" s="97"/>
      <c r="DV510" s="97"/>
      <c r="DW510" s="97"/>
      <c r="DX510" s="97"/>
      <c r="DY510" s="97"/>
      <c r="DZ510" s="99"/>
      <c r="EA510" s="84"/>
    </row>
    <row r="511" spans="1:131" ht="15.6" x14ac:dyDescent="0.3">
      <c r="A511" s="289">
        <f t="shared" ca="1" si="908"/>
        <v>7</v>
      </c>
      <c r="B511" s="321">
        <f t="shared" si="912"/>
        <v>503</v>
      </c>
      <c r="C511" s="322" t="s">
        <v>11</v>
      </c>
      <c r="D511" s="321" t="s">
        <v>76</v>
      </c>
      <c r="E511" s="321">
        <v>8</v>
      </c>
      <c r="F511" s="323">
        <v>2</v>
      </c>
      <c r="G511" s="323">
        <v>1</v>
      </c>
      <c r="H511" s="323">
        <v>2</v>
      </c>
      <c r="I511" s="323">
        <v>2</v>
      </c>
      <c r="J511" s="323">
        <v>1</v>
      </c>
      <c r="K511" s="323">
        <v>2</v>
      </c>
      <c r="L511" s="323">
        <v>1</v>
      </c>
      <c r="M511" s="323">
        <v>1</v>
      </c>
      <c r="N511" s="323">
        <f>SUM($F511:G511)</f>
        <v>3</v>
      </c>
      <c r="O511" s="323">
        <f>SUM($F511:H511)</f>
        <v>5</v>
      </c>
      <c r="P511" s="323">
        <f>SUM($F511:I511)</f>
        <v>7</v>
      </c>
      <c r="Q511" s="323">
        <f>SUM($F511:J511)</f>
        <v>8</v>
      </c>
      <c r="R511" s="323">
        <f>SUM($F511:K511)</f>
        <v>10</v>
      </c>
      <c r="S511" s="323">
        <f>SUM($F511:L511)</f>
        <v>11</v>
      </c>
      <c r="T511" s="323">
        <f>SUM($F511:M511)</f>
        <v>12</v>
      </c>
      <c r="U511" s="322"/>
      <c r="V511" s="321" t="str">
        <f t="shared" si="946"/>
        <v>G</v>
      </c>
      <c r="W511" s="321" t="str">
        <f t="shared" ca="1" si="947"/>
        <v>A</v>
      </c>
      <c r="X511" s="321" t="str">
        <f t="shared" ca="1" si="956"/>
        <v>Bb</v>
      </c>
      <c r="Y511" s="321" t="str">
        <f t="shared" ca="1" si="957"/>
        <v>C</v>
      </c>
      <c r="Z511" s="321" t="str">
        <f t="shared" ca="1" si="958"/>
        <v>D</v>
      </c>
      <c r="AA511" s="321" t="str">
        <f t="shared" ca="1" si="959"/>
        <v>Eb</v>
      </c>
      <c r="AB511" s="321" t="str">
        <f t="shared" ca="1" si="960"/>
        <v>F</v>
      </c>
      <c r="AC511" s="321" t="str">
        <f t="shared" ca="1" si="961"/>
        <v>Gb</v>
      </c>
      <c r="AD511" s="322">
        <f t="shared" si="962"/>
        <v>71</v>
      </c>
      <c r="AE511" s="322">
        <f t="shared" ca="1" si="910"/>
        <v>65</v>
      </c>
      <c r="AF511" s="322">
        <f t="shared" ca="1" si="911"/>
        <v>164</v>
      </c>
      <c r="AG511" s="322">
        <f t="shared" ca="1" si="949"/>
        <v>67</v>
      </c>
      <c r="AH511" s="322">
        <f t="shared" ca="1" si="950"/>
        <v>68</v>
      </c>
      <c r="AI511" s="322">
        <f t="shared" ca="1" si="951"/>
        <v>167</v>
      </c>
      <c r="AJ511" s="322">
        <f t="shared" ca="1" si="952"/>
        <v>70</v>
      </c>
      <c r="AK511" s="322">
        <f t="shared" ca="1" si="953"/>
        <v>169</v>
      </c>
      <c r="AL511" s="294" t="str">
        <f>_xlfn.CONCAT(V511," min")</f>
        <v>G min</v>
      </c>
      <c r="AM511" s="294" t="str">
        <f t="shared" ca="1" si="973"/>
        <v>A dim</v>
      </c>
      <c r="AN511" s="294" t="str">
        <f ca="1">_xlfn.CONCAT(X511," maj")</f>
        <v>Bb maj</v>
      </c>
      <c r="AO511" s="294" t="str">
        <f ca="1">_xlfn.CONCAT(Y511," dim")</f>
        <v>C dim</v>
      </c>
      <c r="AP511" s="294" t="str">
        <f ca="1">_xlfn.CONCAT(Z511," min4")</f>
        <v>D min4</v>
      </c>
      <c r="AQ511" s="294" t="str">
        <f ca="1">_xlfn.CONCAT(AA511," dim")</f>
        <v>Eb dim</v>
      </c>
      <c r="AR511" s="301" t="str">
        <f ca="1">_xlfn.CONCAT(AB511," sus2/4 - or - *",V511," min7")</f>
        <v>F sus2/4 - or - *G min7</v>
      </c>
      <c r="AS511" s="294" t="str">
        <f t="shared" ca="1" si="974"/>
        <v>Gb dim</v>
      </c>
      <c r="AT511" s="294" t="str">
        <f t="shared" ca="1" si="954"/>
        <v/>
      </c>
      <c r="AU511" s="294" t="str">
        <f t="shared" ca="1" si="955"/>
        <v/>
      </c>
      <c r="AV511" s="294" t="str">
        <f t="shared" ca="1" si="955"/>
        <v/>
      </c>
      <c r="AW511" s="294">
        <f t="shared" ca="1" si="955"/>
        <v>1</v>
      </c>
      <c r="AX511" s="294" t="str">
        <f t="shared" ca="1" si="955"/>
        <v/>
      </c>
      <c r="AY511" s="294">
        <f t="shared" ca="1" si="955"/>
        <v>1</v>
      </c>
      <c r="AZ511" s="294" t="str">
        <f t="shared" ca="1" si="955"/>
        <v/>
      </c>
      <c r="BA511" s="294">
        <f t="shared" si="955"/>
        <v>1</v>
      </c>
      <c r="BB511" s="294" t="str">
        <f t="shared" ca="1" si="955"/>
        <v/>
      </c>
      <c r="BC511" s="294" t="str">
        <f t="shared" ca="1" si="955"/>
        <v/>
      </c>
      <c r="BD511" s="294" t="str">
        <f t="shared" ca="1" si="955"/>
        <v/>
      </c>
      <c r="BE511" s="294" t="str">
        <f t="shared" ca="1" si="955"/>
        <v/>
      </c>
      <c r="BF511" s="289">
        <f t="shared" ca="1" si="963"/>
        <v>3</v>
      </c>
      <c r="BG511" s="302">
        <f t="shared" ca="1" si="964"/>
        <v>37.5</v>
      </c>
      <c r="BH511" s="289">
        <f t="shared" ca="1" si="965"/>
        <v>7</v>
      </c>
      <c r="BI511" s="289" t="str">
        <f t="shared" ca="1" si="966"/>
        <v/>
      </c>
      <c r="BJ511" s="289" t="str">
        <f t="shared" ca="1" si="967"/>
        <v/>
      </c>
      <c r="BK511" s="289" t="str">
        <f t="shared" ca="1" si="968"/>
        <v/>
      </c>
      <c r="BL511" s="289" t="str">
        <f t="shared" ca="1" si="969"/>
        <v/>
      </c>
      <c r="BM511" s="289" t="str">
        <f t="shared" ca="1" si="970"/>
        <v/>
      </c>
      <c r="BN511" s="289" t="str">
        <f t="shared" ca="1" si="971"/>
        <v/>
      </c>
      <c r="BO511" s="289">
        <f t="shared" ca="1" si="972"/>
        <v>1</v>
      </c>
      <c r="BP511" s="275"/>
      <c r="DA511" s="83"/>
      <c r="DB511" s="82"/>
      <c r="DC511" s="83"/>
      <c r="DD511" s="52"/>
      <c r="DF511" s="52"/>
      <c r="DG511" s="84"/>
      <c r="DH511" s="97"/>
      <c r="DI511" s="84"/>
      <c r="DJ511" s="84"/>
      <c r="DK511" s="84"/>
      <c r="DL511" s="84"/>
      <c r="DM511" s="84"/>
      <c r="DN511" s="84"/>
      <c r="DO511" s="84"/>
      <c r="DP511" s="84"/>
      <c r="DQ511" s="84"/>
      <c r="DR511" s="97"/>
      <c r="DS511" s="97"/>
      <c r="DT511" s="97"/>
      <c r="DU511" s="97"/>
      <c r="DV511" s="97"/>
      <c r="DW511" s="97"/>
      <c r="DX511" s="97"/>
      <c r="DY511" s="97"/>
      <c r="DZ511" s="99"/>
      <c r="EA511" s="84"/>
    </row>
    <row r="512" spans="1:131" ht="15.6" x14ac:dyDescent="0.3">
      <c r="A512" s="289">
        <f t="shared" ca="1" si="908"/>
        <v>7</v>
      </c>
      <c r="B512" s="321">
        <f t="shared" si="912"/>
        <v>504</v>
      </c>
      <c r="C512" s="322" t="s">
        <v>12</v>
      </c>
      <c r="D512" s="321" t="s">
        <v>76</v>
      </c>
      <c r="E512" s="321">
        <v>8</v>
      </c>
      <c r="F512" s="323">
        <v>1</v>
      </c>
      <c r="G512" s="323">
        <v>2</v>
      </c>
      <c r="H512" s="323">
        <v>1</v>
      </c>
      <c r="I512" s="323">
        <v>1</v>
      </c>
      <c r="J512" s="323">
        <v>1</v>
      </c>
      <c r="K512" s="323">
        <v>2</v>
      </c>
      <c r="L512" s="323">
        <v>2</v>
      </c>
      <c r="M512" s="323">
        <v>2</v>
      </c>
      <c r="N512" s="323">
        <f>SUM($F512:G512)</f>
        <v>3</v>
      </c>
      <c r="O512" s="323">
        <f>SUM($F512:H512)</f>
        <v>4</v>
      </c>
      <c r="P512" s="323">
        <f>SUM($F512:I512)</f>
        <v>5</v>
      </c>
      <c r="Q512" s="323">
        <f>SUM($F512:J512)</f>
        <v>6</v>
      </c>
      <c r="R512" s="323">
        <f>SUM($F512:K512)</f>
        <v>8</v>
      </c>
      <c r="S512" s="323">
        <f>SUM($F512:L512)</f>
        <v>10</v>
      </c>
      <c r="T512" s="323">
        <f>SUM($F512:M512)</f>
        <v>12</v>
      </c>
      <c r="U512" s="322"/>
      <c r="V512" s="321" t="str">
        <f t="shared" si="946"/>
        <v>G</v>
      </c>
      <c r="W512" s="321" t="str">
        <f t="shared" ca="1" si="947"/>
        <v>Ab</v>
      </c>
      <c r="X512" s="321" t="str">
        <f t="shared" ca="1" si="956"/>
        <v>Bb</v>
      </c>
      <c r="Y512" s="321" t="str">
        <f t="shared" ca="1" si="957"/>
        <v>B</v>
      </c>
      <c r="Z512" s="321" t="str">
        <f t="shared" ca="1" si="958"/>
        <v>C</v>
      </c>
      <c r="AA512" s="321" t="str">
        <f t="shared" ca="1" si="959"/>
        <v>Db</v>
      </c>
      <c r="AB512" s="321" t="str">
        <f t="shared" ca="1" si="960"/>
        <v>Eb</v>
      </c>
      <c r="AC512" s="321" t="str">
        <f t="shared" ca="1" si="961"/>
        <v>F</v>
      </c>
      <c r="AD512" s="322">
        <f t="shared" si="962"/>
        <v>71</v>
      </c>
      <c r="AE512" s="322">
        <f t="shared" ca="1" si="910"/>
        <v>163</v>
      </c>
      <c r="AF512" s="322">
        <f t="shared" ca="1" si="911"/>
        <v>164</v>
      </c>
      <c r="AG512" s="322">
        <f t="shared" ca="1" si="949"/>
        <v>66</v>
      </c>
      <c r="AH512" s="322">
        <f t="shared" ca="1" si="950"/>
        <v>67</v>
      </c>
      <c r="AI512" s="322">
        <f t="shared" ca="1" si="951"/>
        <v>166</v>
      </c>
      <c r="AJ512" s="322">
        <f t="shared" ca="1" si="952"/>
        <v>167</v>
      </c>
      <c r="AK512" s="322">
        <f t="shared" ca="1" si="953"/>
        <v>70</v>
      </c>
      <c r="AL512" s="294" t="str">
        <f>_xlfn.CONCAT(V512," min4")</f>
        <v>G min4</v>
      </c>
      <c r="AM512" s="294" t="str">
        <f t="shared" ca="1" si="973"/>
        <v>Ab dim</v>
      </c>
      <c r="AN512" s="301" t="str">
        <f ca="1">_xlfn.CONCAT(X511," sus2/4 - or - *",Z512," min7")</f>
        <v>Bb sus2/4 - or - *C min7</v>
      </c>
      <c r="AO512" s="301" t="str">
        <f ca="1">_xlfn.CONCAT("*",AA512," 7")</f>
        <v>*Db 7</v>
      </c>
      <c r="AP512" s="294" t="str">
        <f ca="1">_xlfn.CONCAT(Z512," min")</f>
        <v>C min</v>
      </c>
      <c r="AQ512" s="294" t="str">
        <f ca="1">_xlfn.CONCAT(AA512," maj")</f>
        <v>Db maj</v>
      </c>
      <c r="AR512" s="294" t="str">
        <f ca="1">_xlfn.CONCAT(AB512," maj")</f>
        <v>Eb maj</v>
      </c>
      <c r="AS512" s="294" t="str">
        <f t="shared" ca="1" si="974"/>
        <v>F dim</v>
      </c>
      <c r="AT512" s="294" t="str">
        <f t="shared" ca="1" si="954"/>
        <v/>
      </c>
      <c r="AU512" s="294" t="str">
        <f t="shared" ca="1" si="955"/>
        <v/>
      </c>
      <c r="AV512" s="294" t="str">
        <f t="shared" ca="1" si="955"/>
        <v/>
      </c>
      <c r="AW512" s="294">
        <f t="shared" ca="1" si="955"/>
        <v>1</v>
      </c>
      <c r="AX512" s="294" t="str">
        <f t="shared" ca="1" si="955"/>
        <v/>
      </c>
      <c r="AY512" s="294">
        <f t="shared" ca="1" si="955"/>
        <v>1</v>
      </c>
      <c r="AZ512" s="294" t="str">
        <f t="shared" ca="1" si="955"/>
        <v/>
      </c>
      <c r="BA512" s="294">
        <f t="shared" si="955"/>
        <v>1</v>
      </c>
      <c r="BB512" s="294" t="str">
        <f t="shared" ca="1" si="955"/>
        <v/>
      </c>
      <c r="BC512" s="294" t="str">
        <f t="shared" ca="1" si="955"/>
        <v/>
      </c>
      <c r="BD512" s="294" t="str">
        <f t="shared" ca="1" si="955"/>
        <v/>
      </c>
      <c r="BE512" s="294" t="str">
        <f t="shared" ca="1" si="955"/>
        <v/>
      </c>
      <c r="BF512" s="289">
        <f t="shared" ca="1" si="963"/>
        <v>3</v>
      </c>
      <c r="BG512" s="302">
        <f t="shared" ca="1" si="964"/>
        <v>37.5</v>
      </c>
      <c r="BH512" s="289">
        <f t="shared" ca="1" si="965"/>
        <v>7</v>
      </c>
      <c r="BI512" s="289" t="str">
        <f t="shared" ca="1" si="966"/>
        <v/>
      </c>
      <c r="BJ512" s="289" t="str">
        <f t="shared" ca="1" si="967"/>
        <v/>
      </c>
      <c r="BK512" s="289" t="str">
        <f t="shared" ca="1" si="968"/>
        <v/>
      </c>
      <c r="BL512" s="289" t="str">
        <f t="shared" ca="1" si="969"/>
        <v/>
      </c>
      <c r="BM512" s="289" t="str">
        <f t="shared" ca="1" si="970"/>
        <v/>
      </c>
      <c r="BN512" s="289" t="str">
        <f t="shared" ca="1" si="971"/>
        <v/>
      </c>
      <c r="BO512" s="289">
        <f t="shared" ca="1" si="972"/>
        <v>1</v>
      </c>
      <c r="BP512" s="275"/>
      <c r="DA512" s="83"/>
      <c r="DB512" s="82"/>
      <c r="DC512" s="83"/>
      <c r="DD512" s="52"/>
      <c r="DF512" s="52"/>
      <c r="DG512" s="84"/>
      <c r="DH512" s="97"/>
      <c r="DI512" s="84"/>
      <c r="DJ512" s="84"/>
      <c r="DK512" s="84"/>
      <c r="DL512" s="84"/>
      <c r="DM512" s="84"/>
      <c r="DN512" s="84"/>
      <c r="DO512" s="84"/>
      <c r="DP512" s="84"/>
      <c r="DQ512" s="84"/>
      <c r="DR512" s="97"/>
      <c r="DS512" s="97"/>
      <c r="DT512" s="97"/>
      <c r="DU512" s="97"/>
      <c r="DV512" s="97"/>
      <c r="DW512" s="97"/>
      <c r="DX512" s="97"/>
      <c r="DY512" s="97"/>
      <c r="DZ512" s="99"/>
      <c r="EA512" s="84"/>
    </row>
    <row r="513" spans="1:131" ht="15.6" x14ac:dyDescent="0.3">
      <c r="A513" s="289" t="str">
        <f t="shared" ca="1" si="908"/>
        <v/>
      </c>
      <c r="B513" s="321">
        <f t="shared" si="912"/>
        <v>505</v>
      </c>
      <c r="C513" s="322" t="s">
        <v>62</v>
      </c>
      <c r="D513" s="321" t="s">
        <v>76</v>
      </c>
      <c r="E513" s="321">
        <v>8</v>
      </c>
      <c r="F513" s="323">
        <v>1</v>
      </c>
      <c r="G513" s="323">
        <v>2</v>
      </c>
      <c r="H513" s="323">
        <v>1</v>
      </c>
      <c r="I513" s="323">
        <v>2</v>
      </c>
      <c r="J513" s="323">
        <v>1</v>
      </c>
      <c r="K513" s="323">
        <v>2</v>
      </c>
      <c r="L513" s="323">
        <v>1</v>
      </c>
      <c r="M513" s="323">
        <v>2</v>
      </c>
      <c r="N513" s="323">
        <f>SUM($F513:G513)</f>
        <v>3</v>
      </c>
      <c r="O513" s="323">
        <f>SUM($F513:H513)</f>
        <v>4</v>
      </c>
      <c r="P513" s="323">
        <f>SUM($F513:I513)</f>
        <v>6</v>
      </c>
      <c r="Q513" s="323">
        <f>SUM($F513:J513)</f>
        <v>7</v>
      </c>
      <c r="R513" s="323">
        <f>SUM($F513:K513)</f>
        <v>9</v>
      </c>
      <c r="S513" s="323">
        <f>SUM($F513:L513)</f>
        <v>10</v>
      </c>
      <c r="T513" s="323">
        <f>SUM($F513:M513)</f>
        <v>12</v>
      </c>
      <c r="U513" s="322"/>
      <c r="V513" s="321" t="str">
        <f t="shared" si="946"/>
        <v>G</v>
      </c>
      <c r="W513" s="321" t="str">
        <f t="shared" ca="1" si="947"/>
        <v>Ab</v>
      </c>
      <c r="X513" s="321" t="str">
        <f t="shared" ca="1" si="956"/>
        <v>Bb</v>
      </c>
      <c r="Y513" s="321" t="str">
        <f t="shared" ca="1" si="957"/>
        <v>B</v>
      </c>
      <c r="Z513" s="321" t="str">
        <f t="shared" ca="1" si="958"/>
        <v>Db</v>
      </c>
      <c r="AA513" s="321" t="str">
        <f t="shared" ca="1" si="959"/>
        <v>D</v>
      </c>
      <c r="AB513" s="321" t="str">
        <f t="shared" ca="1" si="960"/>
        <v>E</v>
      </c>
      <c r="AC513" s="321" t="str">
        <f t="shared" ca="1" si="961"/>
        <v>F</v>
      </c>
      <c r="AD513" s="322">
        <f t="shared" si="962"/>
        <v>71</v>
      </c>
      <c r="AE513" s="322">
        <f t="shared" ca="1" si="910"/>
        <v>163</v>
      </c>
      <c r="AF513" s="322">
        <f t="shared" ca="1" si="911"/>
        <v>164</v>
      </c>
      <c r="AG513" s="322">
        <f t="shared" ca="1" si="949"/>
        <v>66</v>
      </c>
      <c r="AH513" s="322">
        <f t="shared" ca="1" si="950"/>
        <v>166</v>
      </c>
      <c r="AI513" s="322">
        <f t="shared" ca="1" si="951"/>
        <v>68</v>
      </c>
      <c r="AJ513" s="322">
        <f t="shared" ca="1" si="952"/>
        <v>69</v>
      </c>
      <c r="AK513" s="322">
        <f t="shared" ca="1" si="953"/>
        <v>70</v>
      </c>
      <c r="AL513" s="294" t="str">
        <f>_xlfn.CONCAT(V513," dim")</f>
        <v>G dim</v>
      </c>
      <c r="AM513" s="294" t="str">
        <f t="shared" ca="1" si="973"/>
        <v>Ab dim</v>
      </c>
      <c r="AN513" s="294" t="str">
        <f t="shared" ref="AN513:AR514" ca="1" si="975">_xlfn.CONCAT(X513," dim")</f>
        <v>Bb dim</v>
      </c>
      <c r="AO513" s="294" t="str">
        <f t="shared" ca="1" si="975"/>
        <v>B dim</v>
      </c>
      <c r="AP513" s="294" t="str">
        <f t="shared" ca="1" si="975"/>
        <v>Db dim</v>
      </c>
      <c r="AQ513" s="294" t="str">
        <f t="shared" ca="1" si="975"/>
        <v>D dim</v>
      </c>
      <c r="AR513" s="294" t="str">
        <f t="shared" ca="1" si="975"/>
        <v>E dim</v>
      </c>
      <c r="AS513" s="294" t="str">
        <f t="shared" ca="1" si="974"/>
        <v>F dim</v>
      </c>
      <c r="AT513" s="294" t="str">
        <f t="shared" ca="1" si="954"/>
        <v/>
      </c>
      <c r="AU513" s="294" t="str">
        <f t="shared" ca="1" si="955"/>
        <v/>
      </c>
      <c r="AV513" s="294" t="str">
        <f t="shared" ca="1" si="955"/>
        <v/>
      </c>
      <c r="AW513" s="294" t="str">
        <f t="shared" ca="1" si="955"/>
        <v/>
      </c>
      <c r="AX513" s="294" t="str">
        <f t="shared" ca="1" si="955"/>
        <v/>
      </c>
      <c r="AY513" s="294">
        <f t="shared" ca="1" si="955"/>
        <v>1</v>
      </c>
      <c r="AZ513" s="294" t="str">
        <f t="shared" ca="1" si="955"/>
        <v/>
      </c>
      <c r="BA513" s="294">
        <f t="shared" si="955"/>
        <v>1</v>
      </c>
      <c r="BB513" s="294" t="str">
        <f t="shared" ca="1" si="955"/>
        <v/>
      </c>
      <c r="BC513" s="294" t="str">
        <f t="shared" ca="1" si="955"/>
        <v/>
      </c>
      <c r="BD513" s="294" t="str">
        <f t="shared" ca="1" si="955"/>
        <v/>
      </c>
      <c r="BE513" s="294" t="str">
        <f t="shared" ca="1" si="955"/>
        <v/>
      </c>
      <c r="BF513" s="289">
        <f t="shared" ca="1" si="963"/>
        <v>2</v>
      </c>
      <c r="BG513" s="302">
        <f t="shared" ca="1" si="964"/>
        <v>25</v>
      </c>
      <c r="BH513" s="289" t="str">
        <f t="shared" ca="1" si="965"/>
        <v/>
      </c>
      <c r="BI513" s="289" t="str">
        <f t="shared" ca="1" si="966"/>
        <v/>
      </c>
      <c r="BJ513" s="289" t="str">
        <f t="shared" ca="1" si="967"/>
        <v/>
      </c>
      <c r="BK513" s="289" t="str">
        <f t="shared" ca="1" si="968"/>
        <v/>
      </c>
      <c r="BL513" s="289" t="str">
        <f t="shared" ca="1" si="969"/>
        <v/>
      </c>
      <c r="BM513" s="289" t="str">
        <f t="shared" ca="1" si="970"/>
        <v/>
      </c>
      <c r="BN513" s="289" t="str">
        <f t="shared" ca="1" si="971"/>
        <v/>
      </c>
      <c r="BO513" s="289" t="str">
        <f t="shared" ca="1" si="972"/>
        <v/>
      </c>
      <c r="BP513" s="275"/>
      <c r="DA513" s="83"/>
      <c r="DB513" s="82"/>
      <c r="DC513" s="83"/>
      <c r="DD513" s="52"/>
      <c r="DF513" s="52"/>
      <c r="DG513" s="84"/>
      <c r="DH513" s="97"/>
      <c r="DI513" s="84"/>
      <c r="DJ513" s="84"/>
      <c r="DK513" s="84"/>
      <c r="DL513" s="84"/>
      <c r="DM513" s="84"/>
      <c r="DN513" s="84"/>
      <c r="DO513" s="84"/>
      <c r="DP513" s="84"/>
      <c r="DQ513" s="84"/>
      <c r="DR513" s="97"/>
      <c r="DS513" s="97"/>
      <c r="DT513" s="97"/>
      <c r="DU513" s="97"/>
      <c r="DV513" s="97"/>
      <c r="DW513" s="97"/>
      <c r="DX513" s="97"/>
      <c r="DY513" s="97"/>
      <c r="DZ513" s="99"/>
      <c r="EA513" s="84"/>
    </row>
    <row r="514" spans="1:131" ht="15.6" x14ac:dyDescent="0.3">
      <c r="A514" s="289" t="str">
        <f t="shared" ca="1" si="908"/>
        <v/>
      </c>
      <c r="B514" s="321">
        <f t="shared" si="912"/>
        <v>506</v>
      </c>
      <c r="C514" s="322" t="s">
        <v>13</v>
      </c>
      <c r="D514" s="321" t="s">
        <v>76</v>
      </c>
      <c r="E514" s="321">
        <v>8</v>
      </c>
      <c r="F514" s="323">
        <v>2</v>
      </c>
      <c r="G514" s="323">
        <v>1</v>
      </c>
      <c r="H514" s="323">
        <v>2</v>
      </c>
      <c r="I514" s="323">
        <v>1</v>
      </c>
      <c r="J514" s="323">
        <v>2</v>
      </c>
      <c r="K514" s="323">
        <v>1</v>
      </c>
      <c r="L514" s="323">
        <v>2</v>
      </c>
      <c r="M514" s="323">
        <v>1</v>
      </c>
      <c r="N514" s="323">
        <f>SUM($F514:G514)</f>
        <v>3</v>
      </c>
      <c r="O514" s="323">
        <f>SUM($F514:H514)</f>
        <v>5</v>
      </c>
      <c r="P514" s="323">
        <f>SUM($F514:I514)</f>
        <v>6</v>
      </c>
      <c r="Q514" s="323">
        <f>SUM($F514:J514)</f>
        <v>8</v>
      </c>
      <c r="R514" s="323">
        <f>SUM($F514:K514)</f>
        <v>9</v>
      </c>
      <c r="S514" s="323">
        <f>SUM($F514:L514)</f>
        <v>11</v>
      </c>
      <c r="T514" s="323">
        <f>SUM($F514:M514)</f>
        <v>12</v>
      </c>
      <c r="U514" s="322"/>
      <c r="V514" s="321" t="str">
        <f t="shared" si="946"/>
        <v>G</v>
      </c>
      <c r="W514" s="321" t="str">
        <f t="shared" ca="1" si="947"/>
        <v>A</v>
      </c>
      <c r="X514" s="321" t="str">
        <f t="shared" ca="1" si="956"/>
        <v>Bb</v>
      </c>
      <c r="Y514" s="321" t="str">
        <f t="shared" ca="1" si="957"/>
        <v>C</v>
      </c>
      <c r="Z514" s="321" t="str">
        <f t="shared" ca="1" si="958"/>
        <v>Db</v>
      </c>
      <c r="AA514" s="321" t="str">
        <f t="shared" ca="1" si="959"/>
        <v>Eb</v>
      </c>
      <c r="AB514" s="321" t="str">
        <f t="shared" ca="1" si="960"/>
        <v>E</v>
      </c>
      <c r="AC514" s="321" t="str">
        <f t="shared" ca="1" si="961"/>
        <v>Gb</v>
      </c>
      <c r="AD514" s="322">
        <f t="shared" si="962"/>
        <v>71</v>
      </c>
      <c r="AE514" s="322">
        <f t="shared" ca="1" si="910"/>
        <v>65</v>
      </c>
      <c r="AF514" s="322">
        <f t="shared" ca="1" si="911"/>
        <v>164</v>
      </c>
      <c r="AG514" s="322">
        <f t="shared" ca="1" si="949"/>
        <v>67</v>
      </c>
      <c r="AH514" s="322">
        <f t="shared" ca="1" si="950"/>
        <v>166</v>
      </c>
      <c r="AI514" s="322">
        <f t="shared" ca="1" si="951"/>
        <v>167</v>
      </c>
      <c r="AJ514" s="322">
        <f t="shared" ca="1" si="952"/>
        <v>69</v>
      </c>
      <c r="AK514" s="322">
        <f t="shared" ca="1" si="953"/>
        <v>169</v>
      </c>
      <c r="AL514" s="294" t="str">
        <f>_xlfn.CONCAT(V514," dim")</f>
        <v>G dim</v>
      </c>
      <c r="AM514" s="294" t="str">
        <f t="shared" ca="1" si="973"/>
        <v>A dim</v>
      </c>
      <c r="AN514" s="294" t="str">
        <f t="shared" ca="1" si="975"/>
        <v>Bb dim</v>
      </c>
      <c r="AO514" s="294" t="str">
        <f t="shared" ca="1" si="975"/>
        <v>C dim</v>
      </c>
      <c r="AP514" s="294" t="str">
        <f t="shared" ca="1" si="975"/>
        <v>Db dim</v>
      </c>
      <c r="AQ514" s="294" t="str">
        <f t="shared" ca="1" si="975"/>
        <v>Eb dim</v>
      </c>
      <c r="AR514" s="294" t="str">
        <f t="shared" ca="1" si="975"/>
        <v>E dim</v>
      </c>
      <c r="AS514" s="294" t="str">
        <f t="shared" ca="1" si="974"/>
        <v>Gb dim</v>
      </c>
      <c r="AT514" s="294" t="str">
        <f t="shared" ref="AT514:BE515" ca="1" si="976">IF(AT$9=$AD514,1,IF(AT$9=$AE514,1,IF(AT$9=$AF514,1,IF(AT$9=$AG514,1,IF(AT$9=$AH514,1,IF(AT$9=$AI514,1,IF(AT$9=$AJ514,1,IF(AT$9=$AK514,1,""))))))))</f>
        <v/>
      </c>
      <c r="AU514" s="294" t="str">
        <f t="shared" ca="1" si="976"/>
        <v/>
      </c>
      <c r="AV514" s="294" t="str">
        <f t="shared" ca="1" si="976"/>
        <v/>
      </c>
      <c r="AW514" s="294">
        <f t="shared" ca="1" si="976"/>
        <v>1</v>
      </c>
      <c r="AX514" s="294" t="str">
        <f t="shared" ca="1" si="976"/>
        <v/>
      </c>
      <c r="AY514" s="294" t="str">
        <f t="shared" ca="1" si="976"/>
        <v/>
      </c>
      <c r="AZ514" s="294" t="str">
        <f t="shared" ca="1" si="976"/>
        <v/>
      </c>
      <c r="BA514" s="294">
        <f t="shared" si="976"/>
        <v>1</v>
      </c>
      <c r="BB514" s="294" t="str">
        <f t="shared" ca="1" si="976"/>
        <v/>
      </c>
      <c r="BC514" s="294" t="str">
        <f t="shared" ca="1" si="976"/>
        <v/>
      </c>
      <c r="BD514" s="294" t="str">
        <f t="shared" ca="1" si="976"/>
        <v/>
      </c>
      <c r="BE514" s="294" t="str">
        <f t="shared" ca="1" si="976"/>
        <v/>
      </c>
      <c r="BF514" s="289">
        <f t="shared" ca="1" si="963"/>
        <v>2</v>
      </c>
      <c r="BG514" s="302">
        <f t="shared" ca="1" si="964"/>
        <v>25</v>
      </c>
      <c r="BH514" s="289" t="str">
        <f t="shared" ca="1" si="965"/>
        <v/>
      </c>
      <c r="BI514" s="289" t="str">
        <f t="shared" ca="1" si="966"/>
        <v/>
      </c>
      <c r="BJ514" s="289" t="str">
        <f t="shared" ca="1" si="967"/>
        <v/>
      </c>
      <c r="BK514" s="289" t="str">
        <f t="shared" ca="1" si="968"/>
        <v/>
      </c>
      <c r="BL514" s="289" t="str">
        <f t="shared" ca="1" si="969"/>
        <v/>
      </c>
      <c r="BM514" s="289" t="str">
        <f t="shared" ca="1" si="970"/>
        <v/>
      </c>
      <c r="BN514" s="289" t="str">
        <f t="shared" ca="1" si="971"/>
        <v/>
      </c>
      <c r="BO514" s="289" t="str">
        <f t="shared" ca="1" si="972"/>
        <v/>
      </c>
      <c r="BP514" s="275"/>
      <c r="DA514" s="83"/>
      <c r="DB514" s="82"/>
      <c r="DC514" s="83"/>
      <c r="DD514" s="52"/>
      <c r="DF514" s="52"/>
      <c r="DG514" s="84"/>
      <c r="DH514" s="97"/>
      <c r="DI514" s="84"/>
      <c r="DJ514" s="84"/>
      <c r="DK514" s="84"/>
      <c r="DL514" s="84"/>
      <c r="DM514" s="84"/>
      <c r="DN514" s="84"/>
      <c r="DO514" s="84"/>
      <c r="DP514" s="84"/>
      <c r="DQ514" s="84"/>
      <c r="DR514" s="97"/>
      <c r="DS514" s="97"/>
      <c r="DT514" s="97"/>
      <c r="DU514" s="97"/>
      <c r="DV514" s="97"/>
      <c r="DW514" s="97"/>
      <c r="DX514" s="97"/>
      <c r="DY514" s="97"/>
      <c r="DZ514" s="99"/>
      <c r="EA514" s="84"/>
    </row>
    <row r="515" spans="1:131" ht="15.6" x14ac:dyDescent="0.3">
      <c r="A515" s="289" t="str">
        <f t="shared" ca="1" si="908"/>
        <v/>
      </c>
      <c r="B515" s="321">
        <f t="shared" si="912"/>
        <v>507</v>
      </c>
      <c r="C515" s="322" t="s">
        <v>14</v>
      </c>
      <c r="D515" s="321" t="s">
        <v>76</v>
      </c>
      <c r="E515" s="321">
        <v>8</v>
      </c>
      <c r="F515" s="323">
        <v>2</v>
      </c>
      <c r="G515" s="323">
        <v>2</v>
      </c>
      <c r="H515" s="323">
        <v>1</v>
      </c>
      <c r="I515" s="323">
        <v>1</v>
      </c>
      <c r="J515" s="323">
        <v>1</v>
      </c>
      <c r="K515" s="323">
        <v>2</v>
      </c>
      <c r="L515" s="323">
        <v>2</v>
      </c>
      <c r="M515" s="323">
        <v>1</v>
      </c>
      <c r="N515" s="323">
        <f>SUM($F515:G515)</f>
        <v>4</v>
      </c>
      <c r="O515" s="323">
        <f>SUM($F515:H515)</f>
        <v>5</v>
      </c>
      <c r="P515" s="323">
        <f>SUM($F515:I515)</f>
        <v>6</v>
      </c>
      <c r="Q515" s="323">
        <f>SUM($F515:J515)</f>
        <v>7</v>
      </c>
      <c r="R515" s="323">
        <f>SUM($F515:K515)</f>
        <v>9</v>
      </c>
      <c r="S515" s="323">
        <f>SUM($F515:L515)</f>
        <v>11</v>
      </c>
      <c r="T515" s="323">
        <f>SUM($F515:M515)</f>
        <v>12</v>
      </c>
      <c r="U515" s="322"/>
      <c r="V515" s="321" t="str">
        <f t="shared" si="946"/>
        <v>G</v>
      </c>
      <c r="W515" s="321" t="str">
        <f t="shared" ca="1" si="947"/>
        <v>A</v>
      </c>
      <c r="X515" s="321" t="str">
        <f t="shared" ca="1" si="956"/>
        <v>B</v>
      </c>
      <c r="Y515" s="321" t="str">
        <f t="shared" ca="1" si="957"/>
        <v>C</v>
      </c>
      <c r="Z515" s="321" t="str">
        <f t="shared" ca="1" si="958"/>
        <v>Db</v>
      </c>
      <c r="AA515" s="321" t="str">
        <f t="shared" ca="1" si="959"/>
        <v>D</v>
      </c>
      <c r="AB515" s="321" t="str">
        <f t="shared" ca="1" si="960"/>
        <v>E</v>
      </c>
      <c r="AC515" s="321" t="str">
        <f t="shared" ca="1" si="961"/>
        <v>Gb</v>
      </c>
      <c r="AD515" s="322">
        <f t="shared" si="962"/>
        <v>71</v>
      </c>
      <c r="AE515" s="322">
        <f t="shared" ca="1" si="910"/>
        <v>65</v>
      </c>
      <c r="AF515" s="322">
        <f t="shared" ca="1" si="911"/>
        <v>66</v>
      </c>
      <c r="AG515" s="322">
        <f t="shared" ca="1" si="949"/>
        <v>67</v>
      </c>
      <c r="AH515" s="322">
        <f t="shared" ca="1" si="950"/>
        <v>166</v>
      </c>
      <c r="AI515" s="322">
        <f t="shared" ca="1" si="951"/>
        <v>68</v>
      </c>
      <c r="AJ515" s="322">
        <f t="shared" ca="1" si="952"/>
        <v>69</v>
      </c>
      <c r="AK515" s="322">
        <f t="shared" ca="1" si="953"/>
        <v>169</v>
      </c>
      <c r="AL515" s="294" t="str">
        <f>_xlfn.CONCAT(V515," alt b")</f>
        <v>G alt b</v>
      </c>
      <c r="AM515" s="294" t="str">
        <f ca="1">_xlfn.CONCAT(W515," min4")</f>
        <v>A min4</v>
      </c>
      <c r="AN515" s="301" t="str">
        <f ca="1">_xlfn.CONCAT(X515," sus2/4 -or- *",Z515," min7")</f>
        <v>B sus2/4 -or- *Db min7</v>
      </c>
      <c r="AO515" s="301" t="str">
        <f ca="1">_xlfn.CONCAT(Y515," sus2/4 -or- *",AA515," min7")</f>
        <v>C sus2/4 -or- *D min7</v>
      </c>
      <c r="AP515" s="294" t="str">
        <f ca="1">_xlfn.CONCAT(Z515," dim")</f>
        <v>Db dim</v>
      </c>
      <c r="AQ515" s="294" t="str">
        <f ca="1">_xlfn.CONCAT(AA515," maj")</f>
        <v>D maj</v>
      </c>
      <c r="AR515" s="294" t="str">
        <f ca="1">_xlfn.CONCAT(AB515," min")</f>
        <v>E min</v>
      </c>
      <c r="AS515" s="294" t="str">
        <f t="shared" ca="1" si="974"/>
        <v>Gb dim</v>
      </c>
      <c r="AT515" s="294" t="str">
        <f t="shared" ca="1" si="976"/>
        <v/>
      </c>
      <c r="AU515" s="294" t="str">
        <f t="shared" ca="1" si="976"/>
        <v/>
      </c>
      <c r="AV515" s="294" t="str">
        <f t="shared" ca="1" si="976"/>
        <v/>
      </c>
      <c r="AW515" s="294" t="str">
        <f t="shared" ca="1" si="976"/>
        <v/>
      </c>
      <c r="AX515" s="294" t="str">
        <f t="shared" ca="1" si="976"/>
        <v/>
      </c>
      <c r="AY515" s="294" t="str">
        <f t="shared" ca="1" si="976"/>
        <v/>
      </c>
      <c r="AZ515" s="294" t="str">
        <f t="shared" ca="1" si="976"/>
        <v/>
      </c>
      <c r="BA515" s="294">
        <f t="shared" si="976"/>
        <v>1</v>
      </c>
      <c r="BB515" s="294" t="str">
        <f t="shared" ca="1" si="976"/>
        <v/>
      </c>
      <c r="BC515" s="294" t="str">
        <f t="shared" ca="1" si="976"/>
        <v/>
      </c>
      <c r="BD515" s="294" t="str">
        <f t="shared" ca="1" si="976"/>
        <v/>
      </c>
      <c r="BE515" s="294" t="str">
        <f t="shared" ca="1" si="976"/>
        <v/>
      </c>
      <c r="BF515" s="289">
        <f t="shared" ca="1" si="963"/>
        <v>1</v>
      </c>
      <c r="BG515" s="302">
        <f t="shared" ca="1" si="964"/>
        <v>12.5</v>
      </c>
      <c r="BH515" s="289" t="str">
        <f t="shared" ca="1" si="965"/>
        <v/>
      </c>
      <c r="BI515" s="289" t="str">
        <f t="shared" ca="1" si="966"/>
        <v/>
      </c>
      <c r="BJ515" s="289" t="str">
        <f t="shared" ca="1" si="967"/>
        <v/>
      </c>
      <c r="BK515" s="289" t="str">
        <f t="shared" ca="1" si="968"/>
        <v/>
      </c>
      <c r="BL515" s="289" t="str">
        <f t="shared" ca="1" si="969"/>
        <v/>
      </c>
      <c r="BM515" s="289" t="str">
        <f t="shared" ca="1" si="970"/>
        <v/>
      </c>
      <c r="BN515" s="289" t="str">
        <f t="shared" ca="1" si="971"/>
        <v/>
      </c>
      <c r="BO515" s="289" t="str">
        <f t="shared" ca="1" si="972"/>
        <v/>
      </c>
      <c r="BP515" s="275"/>
      <c r="DA515" s="83"/>
      <c r="DB515" s="82"/>
      <c r="DC515" s="83"/>
      <c r="DD515" s="52"/>
      <c r="DF515" s="52"/>
      <c r="DG515" s="84"/>
      <c r="DH515" s="97"/>
      <c r="DI515" s="84"/>
      <c r="DJ515" s="84"/>
      <c r="DK515" s="84"/>
      <c r="DL515" s="84"/>
      <c r="DM515" s="84"/>
      <c r="DN515" s="84"/>
      <c r="DO515" s="84"/>
      <c r="DP515" s="84"/>
      <c r="DQ515" s="84"/>
      <c r="DR515" s="97"/>
      <c r="DS515" s="97"/>
      <c r="DT515" s="97"/>
      <c r="DU515" s="97"/>
      <c r="DV515" s="97"/>
      <c r="DW515" s="97"/>
      <c r="DX515" s="97"/>
      <c r="DY515" s="97"/>
      <c r="DZ515" s="99"/>
      <c r="EA515" s="84"/>
    </row>
    <row r="516" spans="1:131" ht="15.6" x14ac:dyDescent="0.3">
      <c r="A516" s="289" t="str">
        <f t="shared" ca="1" si="908"/>
        <v/>
      </c>
      <c r="B516" s="321">
        <f t="shared" si="912"/>
        <v>508</v>
      </c>
      <c r="C516" s="322" t="s">
        <v>81</v>
      </c>
      <c r="D516" s="321" t="s">
        <v>76</v>
      </c>
      <c r="E516" s="321">
        <v>7</v>
      </c>
      <c r="F516" s="323">
        <v>2</v>
      </c>
      <c r="G516" s="323">
        <v>2</v>
      </c>
      <c r="H516" s="323">
        <v>1</v>
      </c>
      <c r="I516" s="323">
        <v>2</v>
      </c>
      <c r="J516" s="323">
        <v>2</v>
      </c>
      <c r="K516" s="323">
        <v>2</v>
      </c>
      <c r="L516" s="323">
        <v>1</v>
      </c>
      <c r="M516" s="323"/>
      <c r="N516" s="323">
        <f>SUM($F516:G516)</f>
        <v>4</v>
      </c>
      <c r="O516" s="323">
        <f>SUM($F516:H516)</f>
        <v>5</v>
      </c>
      <c r="P516" s="323">
        <f>SUM($F516:I516)</f>
        <v>7</v>
      </c>
      <c r="Q516" s="323">
        <f>SUM($F516:J516)</f>
        <v>9</v>
      </c>
      <c r="R516" s="323">
        <f>SUM($F516:K516)</f>
        <v>11</v>
      </c>
      <c r="S516" s="323">
        <f>SUM($F516:L516)</f>
        <v>12</v>
      </c>
      <c r="T516" s="323"/>
      <c r="U516" s="322"/>
      <c r="V516" s="321" t="str">
        <f t="shared" si="946"/>
        <v>G</v>
      </c>
      <c r="W516" s="321" t="str">
        <f t="shared" ca="1" si="947"/>
        <v>A</v>
      </c>
      <c r="X516" s="321" t="str">
        <f t="shared" ref="X516:X554" ca="1" si="977">OFFSET($K$6,0,N516,1,1)</f>
        <v>B</v>
      </c>
      <c r="Y516" s="321" t="str">
        <f t="shared" ref="Y516:Y554" ca="1" si="978">OFFSET($K$6,0,O516,1,1)</f>
        <v>C</v>
      </c>
      <c r="Z516" s="321" t="str">
        <f t="shared" ref="Z516:Z554" ca="1" si="979">OFFSET($K$6,0,P516,1,1)</f>
        <v>D</v>
      </c>
      <c r="AA516" s="321" t="str">
        <f t="shared" ref="AA516:AA554" ca="1" si="980">OFFSET($K$6,0,Q516,1,1)</f>
        <v>E</v>
      </c>
      <c r="AB516" s="321" t="str">
        <f t="shared" ref="AB516:AB554" ca="1" si="981">OFFSET($K$6,0,R516,1,1)</f>
        <v>Gb</v>
      </c>
      <c r="AC516" s="321"/>
      <c r="AD516" s="322">
        <f t="shared" si="962"/>
        <v>71</v>
      </c>
      <c r="AE516" s="322">
        <f t="shared" ca="1" si="910"/>
        <v>65</v>
      </c>
      <c r="AF516" s="322">
        <f t="shared" ca="1" si="911"/>
        <v>66</v>
      </c>
      <c r="AG516" s="322">
        <f t="shared" ca="1" si="949"/>
        <v>67</v>
      </c>
      <c r="AH516" s="322">
        <f t="shared" ca="1" si="950"/>
        <v>68</v>
      </c>
      <c r="AI516" s="322">
        <f t="shared" ca="1" si="951"/>
        <v>69</v>
      </c>
      <c r="AJ516" s="322">
        <f t="shared" ca="1" si="952"/>
        <v>169</v>
      </c>
      <c r="AK516" s="322"/>
      <c r="AL516" s="294" t="str">
        <f>_xlfn.CONCAT(V516," maj")</f>
        <v>G maj</v>
      </c>
      <c r="AM516" s="294" t="str">
        <f ca="1">_xlfn.CONCAT(W516," min")</f>
        <v>A min</v>
      </c>
      <c r="AN516" s="294" t="str">
        <f ca="1">_xlfn.CONCAT(X516," min")</f>
        <v>B min</v>
      </c>
      <c r="AO516" s="294" t="str">
        <f ca="1">_xlfn.CONCAT(Y516," maj")</f>
        <v>C maj</v>
      </c>
      <c r="AP516" s="294" t="str">
        <f ca="1">_xlfn.CONCAT(Z516," maj")</f>
        <v>D maj</v>
      </c>
      <c r="AQ516" s="294" t="str">
        <f ca="1">_xlfn.CONCAT(AA516," min")</f>
        <v>E min</v>
      </c>
      <c r="AR516" s="294" t="str">
        <f ca="1">_xlfn.CONCAT(AB516," dim")</f>
        <v>Gb dim</v>
      </c>
      <c r="AS516" s="294"/>
      <c r="AT516" s="294" t="str">
        <f ca="1">IF(AT$9=$AD516,1,IF(AT$9=$AE516,1,IF(AT$9=$AF516,1,IF(AT$9=$AG516,1,IF(AT$9=$AH516,1,IF(AT$9=$AI516,1,IF(AT$9=$AJ516,1,"")))))))</f>
        <v/>
      </c>
      <c r="AU516" s="294" t="str">
        <f t="shared" ref="AU516:BE531" ca="1" si="982">IF(AU$9=$AD516,1,IF(AU$9=$AE516,1,IF(AU$9=$AF516,1,IF(AU$9=$AG516,1,IF(AU$9=$AH516,1,IF(AU$9=$AI516,1,IF(AU$9=$AJ516,1,"")))))))</f>
        <v/>
      </c>
      <c r="AV516" s="294" t="str">
        <f t="shared" ca="1" si="982"/>
        <v/>
      </c>
      <c r="AW516" s="294" t="str">
        <f t="shared" ca="1" si="982"/>
        <v/>
      </c>
      <c r="AX516" s="294" t="str">
        <f t="shared" ca="1" si="982"/>
        <v/>
      </c>
      <c r="AY516" s="294" t="str">
        <f t="shared" ca="1" si="982"/>
        <v/>
      </c>
      <c r="AZ516" s="294" t="str">
        <f t="shared" ca="1" si="982"/>
        <v/>
      </c>
      <c r="BA516" s="294">
        <f t="shared" si="982"/>
        <v>1</v>
      </c>
      <c r="BB516" s="294" t="str">
        <f t="shared" ca="1" si="982"/>
        <v/>
      </c>
      <c r="BC516" s="294" t="str">
        <f t="shared" ca="1" si="982"/>
        <v/>
      </c>
      <c r="BD516" s="294" t="str">
        <f t="shared" ca="1" si="982"/>
        <v/>
      </c>
      <c r="BE516" s="294" t="str">
        <f t="shared" ca="1" si="982"/>
        <v/>
      </c>
      <c r="BF516" s="289">
        <f t="shared" ca="1" si="963"/>
        <v>1</v>
      </c>
      <c r="BG516" s="302">
        <f t="shared" ca="1" si="964"/>
        <v>14.285714285714285</v>
      </c>
      <c r="BH516" s="289" t="str">
        <f t="shared" ca="1" si="965"/>
        <v/>
      </c>
      <c r="BI516" s="289" t="str">
        <f t="shared" ca="1" si="966"/>
        <v/>
      </c>
      <c r="BJ516" s="289" t="str">
        <f t="shared" ca="1" si="967"/>
        <v/>
      </c>
      <c r="BK516" s="289" t="str">
        <f t="shared" ca="1" si="968"/>
        <v/>
      </c>
      <c r="BL516" s="289" t="str">
        <f t="shared" ca="1" si="969"/>
        <v/>
      </c>
      <c r="BM516" s="289" t="str">
        <f t="shared" ca="1" si="970"/>
        <v/>
      </c>
      <c r="BN516" s="289" t="str">
        <f t="shared" ca="1" si="971"/>
        <v/>
      </c>
      <c r="BO516" s="289" t="str">
        <f t="shared" ca="1" si="972"/>
        <v/>
      </c>
      <c r="BP516" s="275"/>
      <c r="DA516" s="83"/>
      <c r="DB516" s="82"/>
      <c r="DC516" s="83"/>
      <c r="DD516" s="52"/>
      <c r="DF516" s="52"/>
      <c r="DG516" s="84"/>
      <c r="DH516" s="97"/>
      <c r="DI516" s="84"/>
      <c r="DJ516" s="84"/>
      <c r="DK516" s="84"/>
      <c r="DL516" s="84"/>
      <c r="DM516" s="84"/>
      <c r="DN516" s="84"/>
      <c r="DO516" s="84"/>
      <c r="DP516" s="84"/>
      <c r="DQ516" s="84"/>
      <c r="DR516" s="97"/>
      <c r="DS516" s="97"/>
      <c r="DT516" s="97"/>
      <c r="DU516" s="97"/>
      <c r="DV516" s="97"/>
      <c r="DW516" s="97"/>
      <c r="DX516" s="97"/>
      <c r="DY516" s="97"/>
      <c r="DZ516" s="99"/>
      <c r="EA516" s="84"/>
    </row>
    <row r="517" spans="1:131" ht="15.6" x14ac:dyDescent="0.3">
      <c r="A517" s="289" t="str">
        <f t="shared" ca="1" si="908"/>
        <v/>
      </c>
      <c r="B517" s="321">
        <f t="shared" si="912"/>
        <v>509</v>
      </c>
      <c r="C517" s="322" t="s">
        <v>15</v>
      </c>
      <c r="D517" s="321" t="s">
        <v>76</v>
      </c>
      <c r="E517" s="321">
        <v>7</v>
      </c>
      <c r="F517" s="323">
        <v>2</v>
      </c>
      <c r="G517" s="323">
        <v>2</v>
      </c>
      <c r="H517" s="323">
        <v>1</v>
      </c>
      <c r="I517" s="323">
        <v>1</v>
      </c>
      <c r="J517" s="323">
        <v>3</v>
      </c>
      <c r="K517" s="323">
        <v>2</v>
      </c>
      <c r="L517" s="323">
        <v>1</v>
      </c>
      <c r="M517" s="323"/>
      <c r="N517" s="323">
        <f>SUM($F517:G517)</f>
        <v>4</v>
      </c>
      <c r="O517" s="323">
        <f>SUM($F517:H517)</f>
        <v>5</v>
      </c>
      <c r="P517" s="323">
        <f>SUM($F517:I517)</f>
        <v>6</v>
      </c>
      <c r="Q517" s="323">
        <f>SUM($F517:J517)</f>
        <v>9</v>
      </c>
      <c r="R517" s="323">
        <f>SUM($F517:K517)</f>
        <v>11</v>
      </c>
      <c r="S517" s="323">
        <f>SUM($F517:L517)</f>
        <v>12</v>
      </c>
      <c r="T517" s="323"/>
      <c r="U517" s="322"/>
      <c r="V517" s="321" t="str">
        <f t="shared" si="946"/>
        <v>G</v>
      </c>
      <c r="W517" s="321" t="str">
        <f t="shared" ca="1" si="947"/>
        <v>A</v>
      </c>
      <c r="X517" s="321" t="str">
        <f t="shared" ca="1" si="977"/>
        <v>B</v>
      </c>
      <c r="Y517" s="321" t="str">
        <f t="shared" ca="1" si="978"/>
        <v>C</v>
      </c>
      <c r="Z517" s="321" t="str">
        <f t="shared" ca="1" si="979"/>
        <v>Db</v>
      </c>
      <c r="AA517" s="321" t="str">
        <f t="shared" ca="1" si="980"/>
        <v>E</v>
      </c>
      <c r="AB517" s="321" t="str">
        <f t="shared" ca="1" si="981"/>
        <v>Gb</v>
      </c>
      <c r="AC517" s="321"/>
      <c r="AD517" s="322">
        <f t="shared" si="962"/>
        <v>71</v>
      </c>
      <c r="AE517" s="322">
        <f t="shared" ca="1" si="910"/>
        <v>65</v>
      </c>
      <c r="AF517" s="322">
        <f t="shared" ca="1" si="911"/>
        <v>66</v>
      </c>
      <c r="AG517" s="322">
        <f t="shared" ca="1" si="949"/>
        <v>67</v>
      </c>
      <c r="AH517" s="322">
        <f t="shared" ca="1" si="950"/>
        <v>166</v>
      </c>
      <c r="AI517" s="322">
        <f t="shared" ca="1" si="951"/>
        <v>69</v>
      </c>
      <c r="AJ517" s="322">
        <f t="shared" ca="1" si="952"/>
        <v>169</v>
      </c>
      <c r="AK517" s="322"/>
      <c r="AL517" s="294" t="str">
        <f>_xlfn.CONCAT(V517," alt b")</f>
        <v>G alt b</v>
      </c>
      <c r="AM517" s="294" t="str">
        <f ca="1">_xlfn.CONCAT(W517," min")</f>
        <v>A min</v>
      </c>
      <c r="AN517" s="294" t="str">
        <f ca="1">_xlfn.CONCAT(X517," sus2")</f>
        <v>B sus2</v>
      </c>
      <c r="AO517" s="294" t="str">
        <f ca="1">_xlfn.CONCAT(Y517," maj")</f>
        <v>C maj</v>
      </c>
      <c r="AP517" s="301" t="str">
        <f ca="1">_xlfn.CONCAT("*",AB517," min")</f>
        <v>*Gb min</v>
      </c>
      <c r="AQ517" s="294" t="str">
        <f ca="1">_xlfn.CONCAT(AA517," min")</f>
        <v>E min</v>
      </c>
      <c r="AR517" s="294" t="str">
        <f ca="1">_xlfn.CONCAT(AB517," dim")</f>
        <v>Gb dim</v>
      </c>
      <c r="AS517" s="294"/>
      <c r="AT517" s="294" t="str">
        <f t="shared" ref="AT517:BE551" ca="1" si="983">IF(AT$9=$AD517,1,IF(AT$9=$AE517,1,IF(AT$9=$AF517,1,IF(AT$9=$AG517,1,IF(AT$9=$AH517,1,IF(AT$9=$AI517,1,IF(AT$9=$AJ517,1,"")))))))</f>
        <v/>
      </c>
      <c r="AU517" s="294" t="str">
        <f t="shared" ca="1" si="982"/>
        <v/>
      </c>
      <c r="AV517" s="294" t="str">
        <f t="shared" ca="1" si="982"/>
        <v/>
      </c>
      <c r="AW517" s="294" t="str">
        <f t="shared" ca="1" si="982"/>
        <v/>
      </c>
      <c r="AX517" s="294" t="str">
        <f t="shared" ca="1" si="982"/>
        <v/>
      </c>
      <c r="AY517" s="294" t="str">
        <f t="shared" ca="1" si="982"/>
        <v/>
      </c>
      <c r="AZ517" s="294" t="str">
        <f t="shared" ca="1" si="982"/>
        <v/>
      </c>
      <c r="BA517" s="294">
        <f t="shared" si="982"/>
        <v>1</v>
      </c>
      <c r="BB517" s="294" t="str">
        <f t="shared" ca="1" si="982"/>
        <v/>
      </c>
      <c r="BC517" s="294" t="str">
        <f t="shared" ca="1" si="982"/>
        <v/>
      </c>
      <c r="BD517" s="294" t="str">
        <f t="shared" ca="1" si="982"/>
        <v/>
      </c>
      <c r="BE517" s="294" t="str">
        <f t="shared" ca="1" si="982"/>
        <v/>
      </c>
      <c r="BF517" s="289">
        <f t="shared" ca="1" si="963"/>
        <v>1</v>
      </c>
      <c r="BG517" s="302">
        <f t="shared" ca="1" si="964"/>
        <v>14.285714285714285</v>
      </c>
      <c r="BH517" s="289" t="str">
        <f t="shared" ca="1" si="965"/>
        <v/>
      </c>
      <c r="BI517" s="289" t="str">
        <f t="shared" ca="1" si="966"/>
        <v/>
      </c>
      <c r="BJ517" s="289" t="str">
        <f t="shared" ca="1" si="967"/>
        <v/>
      </c>
      <c r="BK517" s="289" t="str">
        <f t="shared" ca="1" si="968"/>
        <v/>
      </c>
      <c r="BL517" s="289" t="str">
        <f t="shared" ca="1" si="969"/>
        <v/>
      </c>
      <c r="BM517" s="289" t="str">
        <f t="shared" ca="1" si="970"/>
        <v/>
      </c>
      <c r="BN517" s="289" t="str">
        <f t="shared" ca="1" si="971"/>
        <v/>
      </c>
      <c r="BO517" s="289" t="str">
        <f t="shared" ca="1" si="972"/>
        <v/>
      </c>
      <c r="BP517" s="275"/>
      <c r="DA517" s="83"/>
      <c r="DB517" s="82"/>
      <c r="DC517" s="83"/>
      <c r="DD517" s="52"/>
      <c r="DF517" s="52"/>
      <c r="DG517" s="84"/>
      <c r="DH517" s="97"/>
      <c r="DI517" s="84"/>
      <c r="DJ517" s="84"/>
      <c r="DK517" s="84"/>
      <c r="DL517" s="84"/>
      <c r="DM517" s="84"/>
      <c r="DN517" s="84"/>
      <c r="DO517" s="84"/>
      <c r="DP517" s="84"/>
      <c r="DQ517" s="84"/>
      <c r="DR517" s="97"/>
      <c r="DS517" s="97"/>
      <c r="DT517" s="97"/>
      <c r="DU517" s="97"/>
      <c r="DV517" s="97"/>
      <c r="DW517" s="97"/>
      <c r="DX517" s="97"/>
      <c r="DY517" s="97"/>
      <c r="DZ517" s="99"/>
      <c r="EA517" s="84"/>
    </row>
    <row r="518" spans="1:131" ht="15.6" x14ac:dyDescent="0.3">
      <c r="A518" s="289" t="str">
        <f t="shared" ca="1" si="908"/>
        <v/>
      </c>
      <c r="B518" s="321">
        <f t="shared" si="912"/>
        <v>510</v>
      </c>
      <c r="C518" s="322" t="s">
        <v>16</v>
      </c>
      <c r="D518" s="321" t="s">
        <v>76</v>
      </c>
      <c r="E518" s="321">
        <v>7</v>
      </c>
      <c r="F518" s="323">
        <v>2</v>
      </c>
      <c r="G518" s="323">
        <v>1</v>
      </c>
      <c r="H518" s="323">
        <v>2</v>
      </c>
      <c r="I518" s="323">
        <v>2</v>
      </c>
      <c r="J518" s="323">
        <v>2</v>
      </c>
      <c r="K518" s="323">
        <v>1</v>
      </c>
      <c r="L518" s="323">
        <v>2</v>
      </c>
      <c r="M518" s="323"/>
      <c r="N518" s="323">
        <f>SUM($F518:G518)</f>
        <v>3</v>
      </c>
      <c r="O518" s="323">
        <f>SUM($F518:H518)</f>
        <v>5</v>
      </c>
      <c r="P518" s="323">
        <f>SUM($F518:I518)</f>
        <v>7</v>
      </c>
      <c r="Q518" s="323">
        <f>SUM($F518:J518)</f>
        <v>9</v>
      </c>
      <c r="R518" s="323">
        <f>SUM($F518:K518)</f>
        <v>10</v>
      </c>
      <c r="S518" s="323">
        <f>SUM($F518:L518)</f>
        <v>12</v>
      </c>
      <c r="T518" s="323"/>
      <c r="U518" s="322"/>
      <c r="V518" s="321" t="str">
        <f t="shared" si="946"/>
        <v>G</v>
      </c>
      <c r="W518" s="321" t="str">
        <f t="shared" ca="1" si="947"/>
        <v>A</v>
      </c>
      <c r="X518" s="321" t="str">
        <f t="shared" ca="1" si="977"/>
        <v>Bb</v>
      </c>
      <c r="Y518" s="321" t="str">
        <f t="shared" ca="1" si="978"/>
        <v>C</v>
      </c>
      <c r="Z518" s="321" t="str">
        <f t="shared" ca="1" si="979"/>
        <v>D</v>
      </c>
      <c r="AA518" s="321" t="str">
        <f t="shared" ca="1" si="980"/>
        <v>E</v>
      </c>
      <c r="AB518" s="321" t="str">
        <f t="shared" ca="1" si="981"/>
        <v>F</v>
      </c>
      <c r="AC518" s="321"/>
      <c r="AD518" s="322">
        <f t="shared" si="962"/>
        <v>71</v>
      </c>
      <c r="AE518" s="322">
        <f t="shared" ca="1" si="910"/>
        <v>65</v>
      </c>
      <c r="AF518" s="322">
        <f t="shared" ca="1" si="911"/>
        <v>164</v>
      </c>
      <c r="AG518" s="322">
        <f t="shared" ca="1" si="949"/>
        <v>67</v>
      </c>
      <c r="AH518" s="322">
        <f t="shared" ca="1" si="950"/>
        <v>68</v>
      </c>
      <c r="AI518" s="322">
        <f t="shared" ca="1" si="951"/>
        <v>69</v>
      </c>
      <c r="AJ518" s="322">
        <f t="shared" ca="1" si="952"/>
        <v>70</v>
      </c>
      <c r="AK518" s="322"/>
      <c r="AL518" s="294" t="str">
        <f>_xlfn.CONCAT(V518," min")</f>
        <v>G min</v>
      </c>
      <c r="AM518" s="294" t="str">
        <f ca="1">_xlfn.CONCAT(W518," min")</f>
        <v>A min</v>
      </c>
      <c r="AN518" s="294" t="str">
        <f ca="1">_xlfn.CONCAT(X518," maj")</f>
        <v>Bb maj</v>
      </c>
      <c r="AO518" s="294" t="str">
        <f ca="1">_xlfn.CONCAT(Y518," maj")</f>
        <v>C maj</v>
      </c>
      <c r="AP518" s="294" t="str">
        <f ca="1">_xlfn.CONCAT(Z518," min")</f>
        <v>D min</v>
      </c>
      <c r="AQ518" s="294" t="str">
        <f ca="1">_xlfn.CONCAT(AA518," dim")</f>
        <v>E dim</v>
      </c>
      <c r="AR518" s="294" t="str">
        <f ca="1">_xlfn.CONCAT(AB518," min")</f>
        <v>F min</v>
      </c>
      <c r="AS518" s="294"/>
      <c r="AT518" s="294" t="str">
        <f t="shared" ca="1" si="983"/>
        <v/>
      </c>
      <c r="AU518" s="294" t="str">
        <f t="shared" ca="1" si="982"/>
        <v/>
      </c>
      <c r="AV518" s="294" t="str">
        <f t="shared" ca="1" si="982"/>
        <v/>
      </c>
      <c r="AW518" s="294" t="str">
        <f t="shared" ca="1" si="982"/>
        <v/>
      </c>
      <c r="AX518" s="294" t="str">
        <f t="shared" ca="1" si="982"/>
        <v/>
      </c>
      <c r="AY518" s="294">
        <f t="shared" ca="1" si="982"/>
        <v>1</v>
      </c>
      <c r="AZ518" s="294" t="str">
        <f t="shared" ca="1" si="982"/>
        <v/>
      </c>
      <c r="BA518" s="294">
        <f t="shared" si="982"/>
        <v>1</v>
      </c>
      <c r="BB518" s="294" t="str">
        <f t="shared" ca="1" si="982"/>
        <v/>
      </c>
      <c r="BC518" s="294" t="str">
        <f t="shared" ca="1" si="982"/>
        <v/>
      </c>
      <c r="BD518" s="294" t="str">
        <f t="shared" ca="1" si="982"/>
        <v/>
      </c>
      <c r="BE518" s="294" t="str">
        <f t="shared" ca="1" si="982"/>
        <v/>
      </c>
      <c r="BF518" s="289">
        <f t="shared" ca="1" si="963"/>
        <v>2</v>
      </c>
      <c r="BG518" s="302">
        <f t="shared" ca="1" si="964"/>
        <v>28.571428571428569</v>
      </c>
      <c r="BH518" s="289" t="str">
        <f t="shared" ca="1" si="965"/>
        <v/>
      </c>
      <c r="BI518" s="289" t="str">
        <f t="shared" ca="1" si="966"/>
        <v/>
      </c>
      <c r="BJ518" s="289" t="str">
        <f t="shared" ca="1" si="967"/>
        <v/>
      </c>
      <c r="BK518" s="289" t="str">
        <f t="shared" ca="1" si="968"/>
        <v/>
      </c>
      <c r="BL518" s="289" t="str">
        <f t="shared" ca="1" si="969"/>
        <v/>
      </c>
      <c r="BM518" s="289" t="str">
        <f t="shared" ca="1" si="970"/>
        <v/>
      </c>
      <c r="BN518" s="289" t="str">
        <f t="shared" ca="1" si="971"/>
        <v/>
      </c>
      <c r="BO518" s="289" t="str">
        <f t="shared" ca="1" si="972"/>
        <v/>
      </c>
      <c r="BP518" s="275"/>
      <c r="DA518" s="83"/>
      <c r="DB518" s="82"/>
      <c r="DC518" s="83"/>
      <c r="DD518" s="52"/>
      <c r="DF518" s="52"/>
      <c r="DG518" s="84"/>
      <c r="DH518" s="97"/>
      <c r="DI518" s="84"/>
      <c r="DJ518" s="84"/>
      <c r="DK518" s="84"/>
      <c r="DL518" s="84"/>
      <c r="DM518" s="84"/>
      <c r="DN518" s="84"/>
      <c r="DO518" s="84"/>
      <c r="DP518" s="84"/>
      <c r="DQ518" s="84"/>
      <c r="DR518" s="97"/>
      <c r="DS518" s="97"/>
      <c r="DT518" s="97"/>
      <c r="DU518" s="97"/>
      <c r="DV518" s="97"/>
      <c r="DW518" s="97"/>
      <c r="DX518" s="97"/>
      <c r="DY518" s="97"/>
      <c r="DZ518" s="99"/>
      <c r="EA518" s="84"/>
    </row>
    <row r="519" spans="1:131" ht="15.6" x14ac:dyDescent="0.3">
      <c r="A519" s="289" t="str">
        <f t="shared" ca="1" si="908"/>
        <v/>
      </c>
      <c r="B519" s="321">
        <f t="shared" si="912"/>
        <v>511</v>
      </c>
      <c r="C519" s="322" t="s">
        <v>17</v>
      </c>
      <c r="D519" s="321" t="s">
        <v>76</v>
      </c>
      <c r="E519" s="321">
        <v>7</v>
      </c>
      <c r="F519" s="323">
        <v>1</v>
      </c>
      <c r="G519" s="323">
        <v>2</v>
      </c>
      <c r="H519" s="323">
        <v>2</v>
      </c>
      <c r="I519" s="323">
        <v>2</v>
      </c>
      <c r="J519" s="323">
        <v>2</v>
      </c>
      <c r="K519" s="323">
        <v>1</v>
      </c>
      <c r="L519" s="323">
        <v>2</v>
      </c>
      <c r="M519" s="323"/>
      <c r="N519" s="323">
        <f>SUM($F519:G519)</f>
        <v>3</v>
      </c>
      <c r="O519" s="323">
        <f>SUM($F519:H519)</f>
        <v>5</v>
      </c>
      <c r="P519" s="323">
        <f>SUM($F519:I519)</f>
        <v>7</v>
      </c>
      <c r="Q519" s="323">
        <f>SUM($F519:J519)</f>
        <v>9</v>
      </c>
      <c r="R519" s="323">
        <f>SUM($F519:K519)</f>
        <v>10</v>
      </c>
      <c r="S519" s="323">
        <f>SUM($F519:L519)</f>
        <v>12</v>
      </c>
      <c r="T519" s="323"/>
      <c r="U519" s="322"/>
      <c r="V519" s="321" t="str">
        <f t="shared" si="946"/>
        <v>G</v>
      </c>
      <c r="W519" s="321" t="str">
        <f t="shared" ca="1" si="947"/>
        <v>Ab</v>
      </c>
      <c r="X519" s="321" t="str">
        <f t="shared" ca="1" si="977"/>
        <v>Bb</v>
      </c>
      <c r="Y519" s="321" t="str">
        <f t="shared" ca="1" si="978"/>
        <v>C</v>
      </c>
      <c r="Z519" s="321" t="str">
        <f t="shared" ca="1" si="979"/>
        <v>D</v>
      </c>
      <c r="AA519" s="321" t="str">
        <f t="shared" ca="1" si="980"/>
        <v>E</v>
      </c>
      <c r="AB519" s="321" t="str">
        <f t="shared" ca="1" si="981"/>
        <v>F</v>
      </c>
      <c r="AC519" s="321"/>
      <c r="AD519" s="322">
        <f t="shared" si="962"/>
        <v>71</v>
      </c>
      <c r="AE519" s="322">
        <f t="shared" ca="1" si="910"/>
        <v>163</v>
      </c>
      <c r="AF519" s="322">
        <f t="shared" ca="1" si="911"/>
        <v>164</v>
      </c>
      <c r="AG519" s="322">
        <f t="shared" ca="1" si="949"/>
        <v>67</v>
      </c>
      <c r="AH519" s="322">
        <f t="shared" ca="1" si="950"/>
        <v>68</v>
      </c>
      <c r="AI519" s="322">
        <f t="shared" ca="1" si="951"/>
        <v>69</v>
      </c>
      <c r="AJ519" s="322">
        <f t="shared" ca="1" si="952"/>
        <v>70</v>
      </c>
      <c r="AK519" s="322"/>
      <c r="AL519" s="294" t="str">
        <f>_xlfn.CONCAT(V519," min")</f>
        <v>G min</v>
      </c>
      <c r="AM519" s="294" t="str">
        <f ca="1">_xlfn.CONCAT(W519," aug")</f>
        <v>Ab aug</v>
      </c>
      <c r="AN519" s="294" t="str">
        <f ca="1">_xlfn.CONCAT(X519," maj")</f>
        <v>Bb maj</v>
      </c>
      <c r="AO519" s="294" t="str">
        <f ca="1">_xlfn.CONCAT(Y519," maj")</f>
        <v>C maj</v>
      </c>
      <c r="AP519" s="294" t="str">
        <f ca="1">_xlfn.CONCAT(Z519," dim")</f>
        <v>D dim</v>
      </c>
      <c r="AQ519" s="294" t="str">
        <f ca="1">_xlfn.CONCAT(AA519," dim")</f>
        <v>E dim</v>
      </c>
      <c r="AR519" s="294" t="str">
        <f ca="1">_xlfn.CONCAT(AB519," min")</f>
        <v>F min</v>
      </c>
      <c r="AS519" s="294"/>
      <c r="AT519" s="294" t="str">
        <f t="shared" ca="1" si="983"/>
        <v/>
      </c>
      <c r="AU519" s="294" t="str">
        <f t="shared" ca="1" si="982"/>
        <v/>
      </c>
      <c r="AV519" s="294" t="str">
        <f t="shared" ca="1" si="982"/>
        <v/>
      </c>
      <c r="AW519" s="294" t="str">
        <f t="shared" ca="1" si="982"/>
        <v/>
      </c>
      <c r="AX519" s="294" t="str">
        <f t="shared" ca="1" si="982"/>
        <v/>
      </c>
      <c r="AY519" s="294">
        <f t="shared" ca="1" si="982"/>
        <v>1</v>
      </c>
      <c r="AZ519" s="294" t="str">
        <f t="shared" ca="1" si="982"/>
        <v/>
      </c>
      <c r="BA519" s="294">
        <f t="shared" si="982"/>
        <v>1</v>
      </c>
      <c r="BB519" s="294" t="str">
        <f t="shared" ca="1" si="982"/>
        <v/>
      </c>
      <c r="BC519" s="294" t="str">
        <f t="shared" ca="1" si="982"/>
        <v/>
      </c>
      <c r="BD519" s="294" t="str">
        <f t="shared" ca="1" si="982"/>
        <v/>
      </c>
      <c r="BE519" s="294" t="str">
        <f t="shared" ca="1" si="982"/>
        <v/>
      </c>
      <c r="BF519" s="289">
        <f t="shared" ca="1" si="963"/>
        <v>2</v>
      </c>
      <c r="BG519" s="302">
        <f t="shared" ca="1" si="964"/>
        <v>28.571428571428569</v>
      </c>
      <c r="BH519" s="289" t="str">
        <f t="shared" ca="1" si="965"/>
        <v/>
      </c>
      <c r="BI519" s="289" t="str">
        <f t="shared" ca="1" si="966"/>
        <v/>
      </c>
      <c r="BJ519" s="289" t="str">
        <f t="shared" ca="1" si="967"/>
        <v/>
      </c>
      <c r="BK519" s="289" t="str">
        <f t="shared" ca="1" si="968"/>
        <v/>
      </c>
      <c r="BL519" s="289" t="str">
        <f t="shared" ca="1" si="969"/>
        <v/>
      </c>
      <c r="BM519" s="289" t="str">
        <f t="shared" ca="1" si="970"/>
        <v/>
      </c>
      <c r="BN519" s="289" t="str">
        <f t="shared" ca="1" si="971"/>
        <v/>
      </c>
      <c r="BO519" s="289" t="str">
        <f t="shared" ca="1" si="972"/>
        <v/>
      </c>
      <c r="BP519" s="275"/>
      <c r="DA519" s="83"/>
      <c r="DB519" s="82"/>
      <c r="DC519" s="83"/>
      <c r="DD519" s="52"/>
      <c r="DF519" s="52"/>
      <c r="DG519" s="84"/>
      <c r="DH519" s="97"/>
      <c r="DI519" s="84"/>
      <c r="DJ519" s="84"/>
      <c r="DK519" s="84"/>
      <c r="DL519" s="84"/>
      <c r="DM519" s="84"/>
      <c r="DN519" s="84"/>
      <c r="DO519" s="84"/>
      <c r="DP519" s="84"/>
      <c r="DQ519" s="84"/>
      <c r="DR519" s="97"/>
      <c r="DS519" s="97"/>
      <c r="DT519" s="97"/>
      <c r="DU519" s="97"/>
      <c r="DV519" s="97"/>
      <c r="DW519" s="97"/>
      <c r="DX519" s="97"/>
      <c r="DY519" s="97"/>
      <c r="DZ519" s="99"/>
      <c r="EA519" s="84"/>
    </row>
    <row r="520" spans="1:131" ht="15.6" x14ac:dyDescent="0.3">
      <c r="A520" s="289" t="str">
        <f t="shared" ca="1" si="908"/>
        <v/>
      </c>
      <c r="B520" s="321">
        <f t="shared" si="912"/>
        <v>512</v>
      </c>
      <c r="C520" s="322" t="s">
        <v>18</v>
      </c>
      <c r="D520" s="321" t="s">
        <v>76</v>
      </c>
      <c r="E520" s="321">
        <v>7</v>
      </c>
      <c r="F520" s="323">
        <v>2</v>
      </c>
      <c r="G520" s="323">
        <v>1</v>
      </c>
      <c r="H520" s="323">
        <v>3</v>
      </c>
      <c r="I520" s="323">
        <v>1</v>
      </c>
      <c r="J520" s="323">
        <v>2</v>
      </c>
      <c r="K520" s="323">
        <v>1</v>
      </c>
      <c r="L520" s="323">
        <v>2</v>
      </c>
      <c r="M520" s="323"/>
      <c r="N520" s="323">
        <f>SUM($F520:G520)</f>
        <v>3</v>
      </c>
      <c r="O520" s="323">
        <f>SUM($F520:H520)</f>
        <v>6</v>
      </c>
      <c r="P520" s="323">
        <f>SUM($F520:I520)</f>
        <v>7</v>
      </c>
      <c r="Q520" s="323">
        <f>SUM($F520:J520)</f>
        <v>9</v>
      </c>
      <c r="R520" s="323">
        <f>SUM($F520:K520)</f>
        <v>10</v>
      </c>
      <c r="S520" s="323">
        <f>SUM($F520:L520)</f>
        <v>12</v>
      </c>
      <c r="T520" s="323"/>
      <c r="U520" s="322"/>
      <c r="V520" s="321" t="str">
        <f t="shared" si="946"/>
        <v>G</v>
      </c>
      <c r="W520" s="321" t="str">
        <f t="shared" ca="1" si="947"/>
        <v>A</v>
      </c>
      <c r="X520" s="321" t="str">
        <f t="shared" ca="1" si="977"/>
        <v>Bb</v>
      </c>
      <c r="Y520" s="321" t="str">
        <f t="shared" ca="1" si="978"/>
        <v>Db</v>
      </c>
      <c r="Z520" s="321" t="str">
        <f t="shared" ca="1" si="979"/>
        <v>D</v>
      </c>
      <c r="AA520" s="321" t="str">
        <f t="shared" ca="1" si="980"/>
        <v>E</v>
      </c>
      <c r="AB520" s="321" t="str">
        <f t="shared" ca="1" si="981"/>
        <v>F</v>
      </c>
      <c r="AC520" s="321"/>
      <c r="AD520" s="322">
        <f t="shared" si="962"/>
        <v>71</v>
      </c>
      <c r="AE520" s="322">
        <f t="shared" ca="1" si="910"/>
        <v>65</v>
      </c>
      <c r="AF520" s="322">
        <f t="shared" ca="1" si="911"/>
        <v>164</v>
      </c>
      <c r="AG520" s="322">
        <f t="shared" ca="1" si="949"/>
        <v>166</v>
      </c>
      <c r="AH520" s="322">
        <f t="shared" ca="1" si="950"/>
        <v>68</v>
      </c>
      <c r="AI520" s="322">
        <f t="shared" ca="1" si="951"/>
        <v>69</v>
      </c>
      <c r="AJ520" s="322">
        <f t="shared" ca="1" si="952"/>
        <v>70</v>
      </c>
      <c r="AK520" s="322"/>
      <c r="AL520" s="294" t="str">
        <f>_xlfn.CONCAT(V520," min")</f>
        <v>G min</v>
      </c>
      <c r="AM520" s="294" t="str">
        <f ca="1">_xlfn.CONCAT(W520," maj")</f>
        <v>A maj</v>
      </c>
      <c r="AN520" s="294" t="str">
        <f ca="1">_xlfn.CONCAT(X520," maj")</f>
        <v>Bb maj</v>
      </c>
      <c r="AO520" s="294" t="str">
        <f ca="1">_xlfn.CONCAT(Y520," dim")</f>
        <v>Db dim</v>
      </c>
      <c r="AP520" s="294" t="str">
        <f ca="1">_xlfn.CONCAT(Z520," min")</f>
        <v>D min</v>
      </c>
      <c r="AQ520" s="294" t="str">
        <f ca="1">_xlfn.CONCAT(AA520," dim")</f>
        <v>E dim</v>
      </c>
      <c r="AR520" s="294" t="str">
        <f ca="1">_xlfn.CONCAT(AB520," aug")</f>
        <v>F aug</v>
      </c>
      <c r="AS520" s="294"/>
      <c r="AT520" s="294" t="str">
        <f t="shared" ca="1" si="983"/>
        <v/>
      </c>
      <c r="AU520" s="294" t="str">
        <f t="shared" ca="1" si="982"/>
        <v/>
      </c>
      <c r="AV520" s="294" t="str">
        <f t="shared" ca="1" si="982"/>
        <v/>
      </c>
      <c r="AW520" s="294" t="str">
        <f t="shared" ca="1" si="982"/>
        <v/>
      </c>
      <c r="AX520" s="294" t="str">
        <f t="shared" ca="1" si="982"/>
        <v/>
      </c>
      <c r="AY520" s="294">
        <f t="shared" ca="1" si="982"/>
        <v>1</v>
      </c>
      <c r="AZ520" s="294" t="str">
        <f t="shared" ca="1" si="982"/>
        <v/>
      </c>
      <c r="BA520" s="294">
        <f t="shared" si="982"/>
        <v>1</v>
      </c>
      <c r="BB520" s="294" t="str">
        <f t="shared" ca="1" si="982"/>
        <v/>
      </c>
      <c r="BC520" s="294" t="str">
        <f t="shared" ca="1" si="982"/>
        <v/>
      </c>
      <c r="BD520" s="294" t="str">
        <f t="shared" ca="1" si="982"/>
        <v/>
      </c>
      <c r="BE520" s="294" t="str">
        <f t="shared" ca="1" si="982"/>
        <v/>
      </c>
      <c r="BF520" s="289">
        <f t="shared" ca="1" si="963"/>
        <v>2</v>
      </c>
      <c r="BG520" s="302">
        <f t="shared" ca="1" si="964"/>
        <v>28.571428571428569</v>
      </c>
      <c r="BH520" s="289" t="str">
        <f t="shared" ca="1" si="965"/>
        <v/>
      </c>
      <c r="BI520" s="289" t="str">
        <f t="shared" ca="1" si="966"/>
        <v/>
      </c>
      <c r="BJ520" s="289" t="str">
        <f t="shared" ca="1" si="967"/>
        <v/>
      </c>
      <c r="BK520" s="289" t="str">
        <f t="shared" ca="1" si="968"/>
        <v/>
      </c>
      <c r="BL520" s="289" t="str">
        <f t="shared" ca="1" si="969"/>
        <v/>
      </c>
      <c r="BM520" s="289" t="str">
        <f t="shared" ca="1" si="970"/>
        <v/>
      </c>
      <c r="BN520" s="289" t="str">
        <f t="shared" ca="1" si="971"/>
        <v/>
      </c>
      <c r="BO520" s="289" t="str">
        <f t="shared" ca="1" si="972"/>
        <v/>
      </c>
      <c r="BP520" s="275"/>
      <c r="DA520" s="83"/>
      <c r="DB520" s="82"/>
      <c r="DC520" s="83"/>
      <c r="DD520" s="52"/>
      <c r="DF520" s="52"/>
      <c r="DG520" s="84"/>
      <c r="DH520" s="97"/>
      <c r="DI520" s="84"/>
      <c r="DJ520" s="84"/>
      <c r="DK520" s="84"/>
      <c r="DL520" s="84"/>
      <c r="DM520" s="84"/>
      <c r="DN520" s="84"/>
      <c r="DO520" s="84"/>
      <c r="DP520" s="84"/>
      <c r="DQ520" s="84"/>
      <c r="DR520" s="97"/>
      <c r="DS520" s="97"/>
      <c r="DT520" s="97"/>
      <c r="DU520" s="97"/>
      <c r="DV520" s="97"/>
      <c r="DW520" s="97"/>
      <c r="DX520" s="97"/>
      <c r="DY520" s="97"/>
      <c r="DZ520" s="99"/>
      <c r="EA520" s="84"/>
    </row>
    <row r="521" spans="1:131" ht="15.6" x14ac:dyDescent="0.3">
      <c r="A521" s="289" t="str">
        <f t="shared" ca="1" si="908"/>
        <v/>
      </c>
      <c r="B521" s="321">
        <f t="shared" si="912"/>
        <v>513</v>
      </c>
      <c r="C521" s="322" t="s">
        <v>19</v>
      </c>
      <c r="D521" s="321" t="s">
        <v>76</v>
      </c>
      <c r="E521" s="321">
        <v>7</v>
      </c>
      <c r="F521" s="323">
        <v>2</v>
      </c>
      <c r="G521" s="323">
        <v>1</v>
      </c>
      <c r="H521" s="323">
        <v>2</v>
      </c>
      <c r="I521" s="323">
        <v>1</v>
      </c>
      <c r="J521" s="323">
        <v>3</v>
      </c>
      <c r="K521" s="323">
        <v>1</v>
      </c>
      <c r="L521" s="323">
        <v>2</v>
      </c>
      <c r="M521" s="323"/>
      <c r="N521" s="323">
        <f>SUM($F521:G521)</f>
        <v>3</v>
      </c>
      <c r="O521" s="323">
        <f>SUM($F521:H521)</f>
        <v>5</v>
      </c>
      <c r="P521" s="323">
        <f>SUM($F521:I521)</f>
        <v>6</v>
      </c>
      <c r="Q521" s="323">
        <f>SUM($F521:J521)</f>
        <v>9</v>
      </c>
      <c r="R521" s="323">
        <f>SUM($F521:K521)</f>
        <v>10</v>
      </c>
      <c r="S521" s="323">
        <f>SUM($F521:L521)</f>
        <v>12</v>
      </c>
      <c r="T521" s="323"/>
      <c r="U521" s="322"/>
      <c r="V521" s="321" t="str">
        <f t="shared" si="946"/>
        <v>G</v>
      </c>
      <c r="W521" s="321" t="str">
        <f t="shared" ca="1" si="947"/>
        <v>A</v>
      </c>
      <c r="X521" s="321" t="str">
        <f t="shared" ca="1" si="977"/>
        <v>Bb</v>
      </c>
      <c r="Y521" s="321" t="str">
        <f t="shared" ca="1" si="978"/>
        <v>C</v>
      </c>
      <c r="Z521" s="321" t="str">
        <f t="shared" ca="1" si="979"/>
        <v>Db</v>
      </c>
      <c r="AA521" s="321" t="str">
        <f t="shared" ca="1" si="980"/>
        <v>E</v>
      </c>
      <c r="AB521" s="321" t="str">
        <f t="shared" ca="1" si="981"/>
        <v>F</v>
      </c>
      <c r="AC521" s="321"/>
      <c r="AD521" s="322">
        <f t="shared" si="962"/>
        <v>71</v>
      </c>
      <c r="AE521" s="322">
        <f t="shared" ca="1" si="910"/>
        <v>65</v>
      </c>
      <c r="AF521" s="322">
        <f t="shared" ca="1" si="911"/>
        <v>164</v>
      </c>
      <c r="AG521" s="322">
        <f t="shared" ca="1" si="949"/>
        <v>67</v>
      </c>
      <c r="AH521" s="322">
        <f t="shared" ca="1" si="950"/>
        <v>166</v>
      </c>
      <c r="AI521" s="322">
        <f t="shared" ca="1" si="951"/>
        <v>69</v>
      </c>
      <c r="AJ521" s="322">
        <f t="shared" ca="1" si="952"/>
        <v>70</v>
      </c>
      <c r="AK521" s="322"/>
      <c r="AL521" s="294" t="str">
        <f>_xlfn.CONCAT(V521," dim")</f>
        <v>G dim</v>
      </c>
      <c r="AM521" s="294" t="str">
        <f ca="1">_xlfn.CONCAT(W521," min")</f>
        <v>A min</v>
      </c>
      <c r="AN521" s="294" t="str">
        <f ca="1">_xlfn.CONCAT(X521," min")</f>
        <v>Bb min</v>
      </c>
      <c r="AO521" s="294" t="str">
        <f ca="1">_xlfn.CONCAT(Y521," maj")</f>
        <v>C maj</v>
      </c>
      <c r="AP521" s="294" t="str">
        <f ca="1">_xlfn.CONCAT(Z521," aug")</f>
        <v>Db aug</v>
      </c>
      <c r="AQ521" s="294" t="str">
        <f ca="1">_xlfn.CONCAT(AA521," dim")</f>
        <v>E dim</v>
      </c>
      <c r="AR521" s="294" t="str">
        <f ca="1">_xlfn.CONCAT(AB521," maj")</f>
        <v>F maj</v>
      </c>
      <c r="AS521" s="294"/>
      <c r="AT521" s="294" t="str">
        <f t="shared" ca="1" si="983"/>
        <v/>
      </c>
      <c r="AU521" s="294" t="str">
        <f t="shared" ca="1" si="982"/>
        <v/>
      </c>
      <c r="AV521" s="294" t="str">
        <f t="shared" ca="1" si="982"/>
        <v/>
      </c>
      <c r="AW521" s="294" t="str">
        <f t="shared" ca="1" si="982"/>
        <v/>
      </c>
      <c r="AX521" s="294" t="str">
        <f t="shared" ca="1" si="982"/>
        <v/>
      </c>
      <c r="AY521" s="294">
        <f t="shared" ca="1" si="982"/>
        <v>1</v>
      </c>
      <c r="AZ521" s="294" t="str">
        <f t="shared" ca="1" si="982"/>
        <v/>
      </c>
      <c r="BA521" s="294">
        <f t="shared" si="982"/>
        <v>1</v>
      </c>
      <c r="BB521" s="294" t="str">
        <f t="shared" ca="1" si="982"/>
        <v/>
      </c>
      <c r="BC521" s="294" t="str">
        <f t="shared" ca="1" si="982"/>
        <v/>
      </c>
      <c r="BD521" s="294" t="str">
        <f t="shared" ca="1" si="982"/>
        <v/>
      </c>
      <c r="BE521" s="294" t="str">
        <f t="shared" ca="1" si="982"/>
        <v/>
      </c>
      <c r="BF521" s="289">
        <f t="shared" ca="1" si="963"/>
        <v>2</v>
      </c>
      <c r="BG521" s="302">
        <f t="shared" ca="1" si="964"/>
        <v>28.571428571428569</v>
      </c>
      <c r="BH521" s="289" t="str">
        <f t="shared" ca="1" si="965"/>
        <v/>
      </c>
      <c r="BI521" s="289" t="str">
        <f t="shared" ca="1" si="966"/>
        <v/>
      </c>
      <c r="BJ521" s="289" t="str">
        <f t="shared" ca="1" si="967"/>
        <v/>
      </c>
      <c r="BK521" s="289" t="str">
        <f t="shared" ca="1" si="968"/>
        <v/>
      </c>
      <c r="BL521" s="289" t="str">
        <f t="shared" ca="1" si="969"/>
        <v/>
      </c>
      <c r="BM521" s="289" t="str">
        <f t="shared" ca="1" si="970"/>
        <v/>
      </c>
      <c r="BN521" s="289" t="str">
        <f t="shared" ca="1" si="971"/>
        <v/>
      </c>
      <c r="BO521" s="289" t="str">
        <f t="shared" ca="1" si="972"/>
        <v/>
      </c>
      <c r="BP521" s="275"/>
      <c r="DA521" s="83"/>
      <c r="DB521" s="82"/>
      <c r="DC521" s="83"/>
      <c r="DD521" s="52"/>
      <c r="DF521" s="52"/>
      <c r="DG521" s="84"/>
      <c r="DH521" s="97"/>
      <c r="DI521" s="84"/>
      <c r="DJ521" s="84"/>
      <c r="DK521" s="84"/>
      <c r="DL521" s="84"/>
      <c r="DM521" s="84"/>
      <c r="DN521" s="84"/>
      <c r="DO521" s="84"/>
      <c r="DP521" s="84"/>
      <c r="DQ521" s="84"/>
      <c r="DR521" s="97"/>
      <c r="DS521" s="97"/>
      <c r="DT521" s="97"/>
      <c r="DU521" s="97"/>
      <c r="DV521" s="97"/>
      <c r="DW521" s="97"/>
      <c r="DX521" s="97"/>
      <c r="DY521" s="97"/>
      <c r="DZ521" s="99"/>
      <c r="EA521" s="84"/>
    </row>
    <row r="522" spans="1:131" ht="15.6" x14ac:dyDescent="0.3">
      <c r="A522" s="289">
        <f t="shared" ca="1" si="908"/>
        <v>6</v>
      </c>
      <c r="B522" s="321">
        <f t="shared" si="912"/>
        <v>514</v>
      </c>
      <c r="C522" s="322" t="s">
        <v>20</v>
      </c>
      <c r="D522" s="321" t="s">
        <v>76</v>
      </c>
      <c r="E522" s="321">
        <v>7</v>
      </c>
      <c r="F522" s="323">
        <v>1</v>
      </c>
      <c r="G522" s="323">
        <v>2</v>
      </c>
      <c r="H522" s="323">
        <v>2</v>
      </c>
      <c r="I522" s="323">
        <v>2</v>
      </c>
      <c r="J522" s="323">
        <v>1</v>
      </c>
      <c r="K522" s="323">
        <v>2</v>
      </c>
      <c r="L522" s="323">
        <v>2</v>
      </c>
      <c r="M522" s="323"/>
      <c r="N522" s="323">
        <f>SUM($F522:G522)</f>
        <v>3</v>
      </c>
      <c r="O522" s="323">
        <f>SUM($F522:H522)</f>
        <v>5</v>
      </c>
      <c r="P522" s="323">
        <f>SUM($F522:I522)</f>
        <v>7</v>
      </c>
      <c r="Q522" s="323">
        <f>SUM($F522:J522)</f>
        <v>8</v>
      </c>
      <c r="R522" s="323">
        <f>SUM($F522:K522)</f>
        <v>10</v>
      </c>
      <c r="S522" s="323">
        <f>SUM($F522:L522)</f>
        <v>12</v>
      </c>
      <c r="T522" s="323"/>
      <c r="U522" s="322"/>
      <c r="V522" s="321" t="str">
        <f t="shared" si="946"/>
        <v>G</v>
      </c>
      <c r="W522" s="321" t="str">
        <f t="shared" ca="1" si="947"/>
        <v>Ab</v>
      </c>
      <c r="X522" s="321" t="str">
        <f t="shared" ca="1" si="977"/>
        <v>Bb</v>
      </c>
      <c r="Y522" s="321" t="str">
        <f t="shared" ca="1" si="978"/>
        <v>C</v>
      </c>
      <c r="Z522" s="321" t="str">
        <f t="shared" ca="1" si="979"/>
        <v>D</v>
      </c>
      <c r="AA522" s="321" t="str">
        <f t="shared" ca="1" si="980"/>
        <v>Eb</v>
      </c>
      <c r="AB522" s="321" t="str">
        <f t="shared" ca="1" si="981"/>
        <v>F</v>
      </c>
      <c r="AC522" s="321"/>
      <c r="AD522" s="322">
        <f t="shared" si="962"/>
        <v>71</v>
      </c>
      <c r="AE522" s="322">
        <f t="shared" ca="1" si="910"/>
        <v>163</v>
      </c>
      <c r="AF522" s="322">
        <f t="shared" ca="1" si="911"/>
        <v>164</v>
      </c>
      <c r="AG522" s="322">
        <f t="shared" ca="1" si="949"/>
        <v>67</v>
      </c>
      <c r="AH522" s="322">
        <f t="shared" ca="1" si="950"/>
        <v>68</v>
      </c>
      <c r="AI522" s="322">
        <f t="shared" ca="1" si="951"/>
        <v>167</v>
      </c>
      <c r="AJ522" s="322">
        <f t="shared" ca="1" si="952"/>
        <v>70</v>
      </c>
      <c r="AK522" s="322"/>
      <c r="AL522" s="294" t="str">
        <f>_xlfn.CONCAT(V522," min")</f>
        <v>G min</v>
      </c>
      <c r="AM522" s="294" t="str">
        <f ca="1">_xlfn.CONCAT(W522," maj")</f>
        <v>Ab maj</v>
      </c>
      <c r="AN522" s="294" t="str">
        <f ca="1">_xlfn.CONCAT(X522," maj")</f>
        <v>Bb maj</v>
      </c>
      <c r="AO522" s="294" t="str">
        <f ca="1">_xlfn.CONCAT(Y522," min")</f>
        <v>C min</v>
      </c>
      <c r="AP522" s="294" t="str">
        <f ca="1">_xlfn.CONCAT(Z522," dim")</f>
        <v>D dim</v>
      </c>
      <c r="AQ522" s="294" t="str">
        <f ca="1">_xlfn.CONCAT(AA522," maj")</f>
        <v>Eb maj</v>
      </c>
      <c r="AR522" s="294" t="str">
        <f ca="1">_xlfn.CONCAT(AB522," min")</f>
        <v>F min</v>
      </c>
      <c r="AS522" s="294"/>
      <c r="AT522" s="294" t="str">
        <f t="shared" ca="1" si="983"/>
        <v/>
      </c>
      <c r="AU522" s="294" t="str">
        <f t="shared" ca="1" si="982"/>
        <v/>
      </c>
      <c r="AV522" s="294" t="str">
        <f t="shared" ca="1" si="982"/>
        <v/>
      </c>
      <c r="AW522" s="294">
        <f t="shared" ca="1" si="982"/>
        <v>1</v>
      </c>
      <c r="AX522" s="294" t="str">
        <f t="shared" ca="1" si="982"/>
        <v/>
      </c>
      <c r="AY522" s="294">
        <f t="shared" ca="1" si="982"/>
        <v>1</v>
      </c>
      <c r="AZ522" s="294" t="str">
        <f t="shared" ca="1" si="982"/>
        <v/>
      </c>
      <c r="BA522" s="294">
        <f t="shared" si="982"/>
        <v>1</v>
      </c>
      <c r="BB522" s="294" t="str">
        <f t="shared" ca="1" si="982"/>
        <v/>
      </c>
      <c r="BC522" s="294" t="str">
        <f t="shared" ca="1" si="982"/>
        <v/>
      </c>
      <c r="BD522" s="294" t="str">
        <f t="shared" ca="1" si="982"/>
        <v/>
      </c>
      <c r="BE522" s="294" t="str">
        <f t="shared" ca="1" si="982"/>
        <v/>
      </c>
      <c r="BF522" s="289">
        <f t="shared" ca="1" si="963"/>
        <v>3</v>
      </c>
      <c r="BG522" s="302">
        <f t="shared" ca="1" si="964"/>
        <v>42.857142857142854</v>
      </c>
      <c r="BH522" s="289">
        <f t="shared" ca="1" si="965"/>
        <v>6</v>
      </c>
      <c r="BI522" s="289" t="str">
        <f t="shared" ca="1" si="966"/>
        <v/>
      </c>
      <c r="BJ522" s="289" t="str">
        <f t="shared" ca="1" si="967"/>
        <v/>
      </c>
      <c r="BK522" s="289" t="str">
        <f t="shared" ca="1" si="968"/>
        <v/>
      </c>
      <c r="BL522" s="289" t="str">
        <f t="shared" ca="1" si="969"/>
        <v/>
      </c>
      <c r="BM522" s="289" t="str">
        <f t="shared" ca="1" si="970"/>
        <v/>
      </c>
      <c r="BN522" s="289">
        <f t="shared" ca="1" si="971"/>
        <v>1</v>
      </c>
      <c r="BO522" s="289" t="str">
        <f t="shared" ca="1" si="972"/>
        <v/>
      </c>
      <c r="BP522" s="275"/>
      <c r="DA522" s="83"/>
      <c r="DB522" s="82"/>
      <c r="DC522" s="83"/>
      <c r="DD522" s="52"/>
      <c r="DF522" s="52"/>
      <c r="DG522" s="84"/>
      <c r="DH522" s="97"/>
      <c r="DI522" s="84"/>
      <c r="DJ522" s="84"/>
      <c r="DK522" s="84"/>
      <c r="DL522" s="84"/>
      <c r="DM522" s="84"/>
      <c r="DN522" s="84"/>
      <c r="DO522" s="84"/>
      <c r="DP522" s="84"/>
      <c r="DQ522" s="84"/>
      <c r="DR522" s="97"/>
      <c r="DS522" s="97"/>
      <c r="DT522" s="97"/>
      <c r="DU522" s="97"/>
      <c r="DV522" s="97"/>
      <c r="DW522" s="97"/>
      <c r="DX522" s="97"/>
      <c r="DY522" s="97"/>
      <c r="DZ522" s="99"/>
      <c r="EA522" s="84"/>
    </row>
    <row r="523" spans="1:131" ht="15.6" x14ac:dyDescent="0.3">
      <c r="A523" s="289">
        <f t="shared" ref="A523:A586" ca="1" si="984">BH523</f>
        <v>6</v>
      </c>
      <c r="B523" s="321">
        <f t="shared" si="912"/>
        <v>515</v>
      </c>
      <c r="C523" s="322" t="s">
        <v>21</v>
      </c>
      <c r="D523" s="321" t="s">
        <v>76</v>
      </c>
      <c r="E523" s="321">
        <v>7</v>
      </c>
      <c r="F523" s="323">
        <v>1</v>
      </c>
      <c r="G523" s="323">
        <v>2</v>
      </c>
      <c r="H523" s="323">
        <v>1</v>
      </c>
      <c r="I523" s="323">
        <v>3</v>
      </c>
      <c r="J523" s="323">
        <v>1</v>
      </c>
      <c r="K523" s="323">
        <v>2</v>
      </c>
      <c r="L523" s="323">
        <v>2</v>
      </c>
      <c r="M523" s="323"/>
      <c r="N523" s="323">
        <f>SUM($F523:G523)</f>
        <v>3</v>
      </c>
      <c r="O523" s="323">
        <f>SUM($F523:H523)</f>
        <v>4</v>
      </c>
      <c r="P523" s="323">
        <f>SUM($F523:I523)</f>
        <v>7</v>
      </c>
      <c r="Q523" s="323">
        <f>SUM($F523:J523)</f>
        <v>8</v>
      </c>
      <c r="R523" s="323">
        <f>SUM($F523:K523)</f>
        <v>10</v>
      </c>
      <c r="S523" s="323">
        <f>SUM($F523:L523)</f>
        <v>12</v>
      </c>
      <c r="T523" s="323"/>
      <c r="U523" s="322"/>
      <c r="V523" s="321" t="str">
        <f t="shared" si="946"/>
        <v>G</v>
      </c>
      <c r="W523" s="321" t="str">
        <f t="shared" ca="1" si="947"/>
        <v>Ab</v>
      </c>
      <c r="X523" s="321" t="str">
        <f t="shared" ca="1" si="977"/>
        <v>Bb</v>
      </c>
      <c r="Y523" s="321" t="str">
        <f t="shared" ca="1" si="978"/>
        <v>B</v>
      </c>
      <c r="Z523" s="321" t="str">
        <f t="shared" ca="1" si="979"/>
        <v>D</v>
      </c>
      <c r="AA523" s="321" t="str">
        <f t="shared" ca="1" si="980"/>
        <v>Eb</v>
      </c>
      <c r="AB523" s="321" t="str">
        <f t="shared" ca="1" si="981"/>
        <v>F</v>
      </c>
      <c r="AC523" s="321"/>
      <c r="AD523" s="322">
        <f t="shared" si="962"/>
        <v>71</v>
      </c>
      <c r="AE523" s="322">
        <f t="shared" ca="1" si="910"/>
        <v>163</v>
      </c>
      <c r="AF523" s="322">
        <f t="shared" ca="1" si="911"/>
        <v>164</v>
      </c>
      <c r="AG523" s="322">
        <f t="shared" ca="1" si="949"/>
        <v>66</v>
      </c>
      <c r="AH523" s="322">
        <f t="shared" ca="1" si="950"/>
        <v>68</v>
      </c>
      <c r="AI523" s="322">
        <f t="shared" ca="1" si="951"/>
        <v>167</v>
      </c>
      <c r="AJ523" s="322">
        <f t="shared" ca="1" si="952"/>
        <v>70</v>
      </c>
      <c r="AK523" s="322"/>
      <c r="AL523" s="294" t="str">
        <f>_xlfn.CONCAT(V523," min")</f>
        <v>G min</v>
      </c>
      <c r="AM523" s="294" t="str">
        <f ca="1">_xlfn.CONCAT(W523," min")</f>
        <v>Ab min</v>
      </c>
      <c r="AN523" s="294" t="str">
        <f ca="1">_xlfn.CONCAT(X523," maj")</f>
        <v>Bb maj</v>
      </c>
      <c r="AO523" s="294" t="str">
        <f ca="1">_xlfn.CONCAT(Y523," aug")</f>
        <v>B aug</v>
      </c>
      <c r="AP523" s="294" t="str">
        <f ca="1">_xlfn.CONCAT(Z523," dim")</f>
        <v>D dim</v>
      </c>
      <c r="AQ523" s="294" t="str">
        <f ca="1">_xlfn.CONCAT(AA523," maj")</f>
        <v>Eb maj</v>
      </c>
      <c r="AR523" s="294" t="str">
        <f ca="1">_xlfn.CONCAT(AB523," dim")</f>
        <v>F dim</v>
      </c>
      <c r="AS523" s="294"/>
      <c r="AT523" s="294" t="str">
        <f t="shared" ca="1" si="983"/>
        <v/>
      </c>
      <c r="AU523" s="294" t="str">
        <f t="shared" ca="1" si="982"/>
        <v/>
      </c>
      <c r="AV523" s="294" t="str">
        <f t="shared" ca="1" si="982"/>
        <v/>
      </c>
      <c r="AW523" s="294">
        <f t="shared" ca="1" si="982"/>
        <v>1</v>
      </c>
      <c r="AX523" s="294" t="str">
        <f t="shared" ca="1" si="982"/>
        <v/>
      </c>
      <c r="AY523" s="294">
        <f t="shared" ca="1" si="982"/>
        <v>1</v>
      </c>
      <c r="AZ523" s="294" t="str">
        <f t="shared" ca="1" si="982"/>
        <v/>
      </c>
      <c r="BA523" s="294">
        <f t="shared" si="982"/>
        <v>1</v>
      </c>
      <c r="BB523" s="294" t="str">
        <f t="shared" ca="1" si="982"/>
        <v/>
      </c>
      <c r="BC523" s="294" t="str">
        <f t="shared" ca="1" si="982"/>
        <v/>
      </c>
      <c r="BD523" s="294" t="str">
        <f t="shared" ca="1" si="982"/>
        <v/>
      </c>
      <c r="BE523" s="294" t="str">
        <f t="shared" ca="1" si="982"/>
        <v/>
      </c>
      <c r="BF523" s="289">
        <f t="shared" ca="1" si="963"/>
        <v>3</v>
      </c>
      <c r="BG523" s="302">
        <f t="shared" ca="1" si="964"/>
        <v>42.857142857142854</v>
      </c>
      <c r="BH523" s="289">
        <f t="shared" ca="1" si="965"/>
        <v>6</v>
      </c>
      <c r="BI523" s="289" t="str">
        <f t="shared" ca="1" si="966"/>
        <v/>
      </c>
      <c r="BJ523" s="289" t="str">
        <f t="shared" ca="1" si="967"/>
        <v/>
      </c>
      <c r="BK523" s="289" t="str">
        <f t="shared" ca="1" si="968"/>
        <v/>
      </c>
      <c r="BL523" s="289" t="str">
        <f t="shared" ca="1" si="969"/>
        <v/>
      </c>
      <c r="BM523" s="289" t="str">
        <f t="shared" ca="1" si="970"/>
        <v/>
      </c>
      <c r="BN523" s="289">
        <f t="shared" ca="1" si="971"/>
        <v>1</v>
      </c>
      <c r="BO523" s="289" t="str">
        <f t="shared" ca="1" si="972"/>
        <v/>
      </c>
      <c r="BP523" s="275"/>
      <c r="DA523" s="83"/>
      <c r="DB523" s="82"/>
      <c r="DC523" s="83"/>
      <c r="DD523" s="52"/>
      <c r="DF523" s="52"/>
      <c r="DG523" s="84"/>
      <c r="DH523" s="97"/>
      <c r="DI523" s="84"/>
      <c r="DJ523" s="84"/>
      <c r="DK523" s="84"/>
      <c r="DL523" s="84"/>
      <c r="DM523" s="84"/>
      <c r="DN523" s="84"/>
      <c r="DO523" s="84"/>
      <c r="DP523" s="84"/>
      <c r="DQ523" s="84"/>
      <c r="DR523" s="97"/>
      <c r="DS523" s="97"/>
      <c r="DT523" s="97"/>
      <c r="DU523" s="97"/>
      <c r="DV523" s="97"/>
      <c r="DW523" s="97"/>
      <c r="DX523" s="97"/>
      <c r="DY523" s="97"/>
      <c r="DZ523" s="99"/>
      <c r="EA523" s="84"/>
    </row>
    <row r="524" spans="1:131" ht="15.6" x14ac:dyDescent="0.3">
      <c r="A524" s="289">
        <f t="shared" ca="1" si="984"/>
        <v>6</v>
      </c>
      <c r="B524" s="321">
        <f t="shared" si="912"/>
        <v>516</v>
      </c>
      <c r="C524" s="322" t="s">
        <v>274</v>
      </c>
      <c r="D524" s="321" t="s">
        <v>76</v>
      </c>
      <c r="E524" s="321">
        <v>7</v>
      </c>
      <c r="F524" s="323">
        <v>1</v>
      </c>
      <c r="G524" s="323">
        <v>3</v>
      </c>
      <c r="H524" s="323">
        <v>1</v>
      </c>
      <c r="I524" s="323">
        <v>2</v>
      </c>
      <c r="J524" s="323">
        <v>1</v>
      </c>
      <c r="K524" s="323">
        <v>2</v>
      </c>
      <c r="L524" s="323">
        <v>2</v>
      </c>
      <c r="M524" s="323"/>
      <c r="N524" s="323">
        <f>SUM($F524:G524)</f>
        <v>4</v>
      </c>
      <c r="O524" s="323">
        <f>SUM($F524:H524)</f>
        <v>5</v>
      </c>
      <c r="P524" s="323">
        <f>SUM($F524:I524)</f>
        <v>7</v>
      </c>
      <c r="Q524" s="323">
        <f>SUM($F524:J524)</f>
        <v>8</v>
      </c>
      <c r="R524" s="323">
        <f>SUM($F524:K524)</f>
        <v>10</v>
      </c>
      <c r="S524" s="323">
        <f>SUM($F524:L524)</f>
        <v>12</v>
      </c>
      <c r="T524" s="323"/>
      <c r="U524" s="322"/>
      <c r="V524" s="321" t="str">
        <f t="shared" si="946"/>
        <v>G</v>
      </c>
      <c r="W524" s="321" t="str">
        <f t="shared" ca="1" si="947"/>
        <v>Ab</v>
      </c>
      <c r="X524" s="321" t="str">
        <f t="shared" ca="1" si="977"/>
        <v>B</v>
      </c>
      <c r="Y524" s="321" t="str">
        <f t="shared" ca="1" si="978"/>
        <v>C</v>
      </c>
      <c r="Z524" s="321" t="str">
        <f t="shared" ca="1" si="979"/>
        <v>D</v>
      </c>
      <c r="AA524" s="321" t="str">
        <f t="shared" ca="1" si="980"/>
        <v>Eb</v>
      </c>
      <c r="AB524" s="321" t="str">
        <f t="shared" ca="1" si="981"/>
        <v>F</v>
      </c>
      <c r="AC524" s="321"/>
      <c r="AD524" s="322">
        <f t="shared" si="962"/>
        <v>71</v>
      </c>
      <c r="AE524" s="322">
        <f t="shared" ca="1" si="910"/>
        <v>163</v>
      </c>
      <c r="AF524" s="322">
        <f t="shared" ca="1" si="911"/>
        <v>66</v>
      </c>
      <c r="AG524" s="322">
        <f t="shared" ca="1" si="949"/>
        <v>67</v>
      </c>
      <c r="AH524" s="322">
        <f t="shared" ca="1" si="950"/>
        <v>68</v>
      </c>
      <c r="AI524" s="322">
        <f t="shared" ca="1" si="951"/>
        <v>167</v>
      </c>
      <c r="AJ524" s="322">
        <f t="shared" ca="1" si="952"/>
        <v>70</v>
      </c>
      <c r="AK524" s="322"/>
      <c r="AL524" s="294" t="str">
        <f>_xlfn.CONCAT(V524," maj")</f>
        <v>G maj</v>
      </c>
      <c r="AM524" s="294" t="str">
        <f ca="1">_xlfn.CONCAT(W524," maj")</f>
        <v>Ab maj</v>
      </c>
      <c r="AN524" s="294" t="str">
        <f ca="1">_xlfn.CONCAT(X524," dim")</f>
        <v>B dim</v>
      </c>
      <c r="AO524" s="294" t="str">
        <f ca="1">_xlfn.CONCAT(Y524," min")</f>
        <v>C min</v>
      </c>
      <c r="AP524" s="294" t="str">
        <f ca="1">_xlfn.CONCAT(Z524," dim")</f>
        <v>D dim</v>
      </c>
      <c r="AQ524" s="294" t="str">
        <f ca="1">_xlfn.CONCAT(AA524," aug")</f>
        <v>Eb aug</v>
      </c>
      <c r="AR524" s="294" t="str">
        <f ca="1">_xlfn.CONCAT(AB524," min")</f>
        <v>F min</v>
      </c>
      <c r="AS524" s="294"/>
      <c r="AT524" s="294" t="str">
        <f t="shared" ca="1" si="983"/>
        <v/>
      </c>
      <c r="AU524" s="294" t="str">
        <f t="shared" ca="1" si="982"/>
        <v/>
      </c>
      <c r="AV524" s="294" t="str">
        <f t="shared" ca="1" si="982"/>
        <v/>
      </c>
      <c r="AW524" s="294">
        <f t="shared" ca="1" si="982"/>
        <v>1</v>
      </c>
      <c r="AX524" s="294" t="str">
        <f t="shared" ca="1" si="982"/>
        <v/>
      </c>
      <c r="AY524" s="294">
        <f t="shared" ca="1" si="982"/>
        <v>1</v>
      </c>
      <c r="AZ524" s="294" t="str">
        <f t="shared" ca="1" si="982"/>
        <v/>
      </c>
      <c r="BA524" s="294">
        <f t="shared" si="982"/>
        <v>1</v>
      </c>
      <c r="BB524" s="294" t="str">
        <f t="shared" ca="1" si="982"/>
        <v/>
      </c>
      <c r="BC524" s="294" t="str">
        <f t="shared" ca="1" si="982"/>
        <v/>
      </c>
      <c r="BD524" s="294" t="str">
        <f t="shared" ca="1" si="982"/>
        <v/>
      </c>
      <c r="BE524" s="294" t="str">
        <f t="shared" ca="1" si="982"/>
        <v/>
      </c>
      <c r="BF524" s="289">
        <f t="shared" ca="1" si="963"/>
        <v>3</v>
      </c>
      <c r="BG524" s="302">
        <f t="shared" ca="1" si="964"/>
        <v>42.857142857142854</v>
      </c>
      <c r="BH524" s="289">
        <f t="shared" ca="1" si="965"/>
        <v>6</v>
      </c>
      <c r="BI524" s="289" t="str">
        <f t="shared" ca="1" si="966"/>
        <v/>
      </c>
      <c r="BJ524" s="289" t="str">
        <f t="shared" ca="1" si="967"/>
        <v/>
      </c>
      <c r="BK524" s="289" t="str">
        <f t="shared" ca="1" si="968"/>
        <v/>
      </c>
      <c r="BL524" s="289" t="str">
        <f t="shared" ca="1" si="969"/>
        <v/>
      </c>
      <c r="BM524" s="289" t="str">
        <f t="shared" ca="1" si="970"/>
        <v/>
      </c>
      <c r="BN524" s="289">
        <f t="shared" ca="1" si="971"/>
        <v>1</v>
      </c>
      <c r="BO524" s="289" t="str">
        <f t="shared" ca="1" si="972"/>
        <v/>
      </c>
      <c r="BP524" s="275"/>
      <c r="DA524" s="83"/>
      <c r="DB524" s="82"/>
      <c r="DC524" s="83"/>
      <c r="DD524" s="52"/>
      <c r="DF524" s="52"/>
      <c r="DG524" s="84"/>
      <c r="DH524" s="97"/>
      <c r="DI524" s="84"/>
      <c r="DJ524" s="84"/>
      <c r="DK524" s="84"/>
      <c r="DL524" s="84"/>
      <c r="DM524" s="84"/>
      <c r="DN524" s="84"/>
      <c r="DO524" s="84"/>
      <c r="DP524" s="84"/>
      <c r="DQ524" s="84"/>
      <c r="DR524" s="97"/>
      <c r="DS524" s="97"/>
      <c r="DT524" s="97"/>
      <c r="DU524" s="97"/>
      <c r="DV524" s="97"/>
      <c r="DW524" s="97"/>
      <c r="DX524" s="97"/>
      <c r="DY524" s="97"/>
      <c r="DZ524" s="99"/>
      <c r="EA524" s="84"/>
    </row>
    <row r="525" spans="1:131" ht="15.6" x14ac:dyDescent="0.3">
      <c r="A525" s="289" t="str">
        <f t="shared" ca="1" si="984"/>
        <v/>
      </c>
      <c r="B525" s="321">
        <f t="shared" si="912"/>
        <v>517</v>
      </c>
      <c r="C525" s="322" t="s">
        <v>22</v>
      </c>
      <c r="D525" s="321" t="s">
        <v>76</v>
      </c>
      <c r="E525" s="321">
        <v>7</v>
      </c>
      <c r="F525" s="323">
        <v>2</v>
      </c>
      <c r="G525" s="323">
        <v>2</v>
      </c>
      <c r="H525" s="323">
        <v>2</v>
      </c>
      <c r="I525" s="323">
        <v>1</v>
      </c>
      <c r="J525" s="323">
        <v>2</v>
      </c>
      <c r="K525" s="323">
        <v>2</v>
      </c>
      <c r="L525" s="323">
        <v>1</v>
      </c>
      <c r="M525" s="323"/>
      <c r="N525" s="323">
        <f>SUM($F525:G525)</f>
        <v>4</v>
      </c>
      <c r="O525" s="323">
        <f>SUM($F525:H525)</f>
        <v>6</v>
      </c>
      <c r="P525" s="323">
        <f>SUM($F525:I525)</f>
        <v>7</v>
      </c>
      <c r="Q525" s="323">
        <f>SUM($F525:J525)</f>
        <v>9</v>
      </c>
      <c r="R525" s="323">
        <f>SUM($F525:K525)</f>
        <v>11</v>
      </c>
      <c r="S525" s="323">
        <f>SUM($F525:L525)</f>
        <v>12</v>
      </c>
      <c r="T525" s="323"/>
      <c r="U525" s="322"/>
      <c r="V525" s="321" t="str">
        <f t="shared" si="946"/>
        <v>G</v>
      </c>
      <c r="W525" s="321" t="str">
        <f t="shared" ca="1" si="947"/>
        <v>A</v>
      </c>
      <c r="X525" s="321" t="str">
        <f t="shared" ca="1" si="977"/>
        <v>B</v>
      </c>
      <c r="Y525" s="321" t="str">
        <f t="shared" ca="1" si="978"/>
        <v>Db</v>
      </c>
      <c r="Z525" s="321" t="str">
        <f t="shared" ca="1" si="979"/>
        <v>D</v>
      </c>
      <c r="AA525" s="321" t="str">
        <f t="shared" ca="1" si="980"/>
        <v>E</v>
      </c>
      <c r="AB525" s="321" t="str">
        <f t="shared" ca="1" si="981"/>
        <v>Gb</v>
      </c>
      <c r="AC525" s="321"/>
      <c r="AD525" s="322">
        <f t="shared" si="962"/>
        <v>71</v>
      </c>
      <c r="AE525" s="322">
        <f t="shared" ca="1" si="910"/>
        <v>65</v>
      </c>
      <c r="AF525" s="322">
        <f t="shared" ca="1" si="911"/>
        <v>66</v>
      </c>
      <c r="AG525" s="322">
        <f t="shared" ca="1" si="949"/>
        <v>166</v>
      </c>
      <c r="AH525" s="322">
        <f t="shared" ca="1" si="950"/>
        <v>68</v>
      </c>
      <c r="AI525" s="322">
        <f t="shared" ca="1" si="951"/>
        <v>69</v>
      </c>
      <c r="AJ525" s="322">
        <f t="shared" ca="1" si="952"/>
        <v>169</v>
      </c>
      <c r="AK525" s="322"/>
      <c r="AL525" s="294" t="str">
        <f>_xlfn.CONCAT(V525," maj")</f>
        <v>G maj</v>
      </c>
      <c r="AM525" s="294" t="str">
        <f ca="1">_xlfn.CONCAT(W525," maj")</f>
        <v>A maj</v>
      </c>
      <c r="AN525" s="294" t="str">
        <f ca="1">_xlfn.CONCAT(X525," min")</f>
        <v>B min</v>
      </c>
      <c r="AO525" s="294" t="str">
        <f t="shared" ref="AO525:AO530" ca="1" si="985">_xlfn.CONCAT(Y525," dim")</f>
        <v>Db dim</v>
      </c>
      <c r="AP525" s="294" t="str">
        <f ca="1">_xlfn.CONCAT(Z525," maj")</f>
        <v>D maj</v>
      </c>
      <c r="AQ525" s="294" t="str">
        <f ca="1">_xlfn.CONCAT(AA525," min")</f>
        <v>E min</v>
      </c>
      <c r="AR525" s="294" t="str">
        <f ca="1">_xlfn.CONCAT(AB525," min")</f>
        <v>Gb min</v>
      </c>
      <c r="AS525" s="294"/>
      <c r="AT525" s="294" t="str">
        <f t="shared" ca="1" si="983"/>
        <v/>
      </c>
      <c r="AU525" s="294" t="str">
        <f t="shared" ca="1" si="982"/>
        <v/>
      </c>
      <c r="AV525" s="294" t="str">
        <f t="shared" ca="1" si="982"/>
        <v/>
      </c>
      <c r="AW525" s="294" t="str">
        <f t="shared" ca="1" si="982"/>
        <v/>
      </c>
      <c r="AX525" s="294" t="str">
        <f t="shared" ca="1" si="982"/>
        <v/>
      </c>
      <c r="AY525" s="294" t="str">
        <f t="shared" ca="1" si="982"/>
        <v/>
      </c>
      <c r="AZ525" s="294" t="str">
        <f t="shared" ca="1" si="982"/>
        <v/>
      </c>
      <c r="BA525" s="294">
        <f t="shared" si="982"/>
        <v>1</v>
      </c>
      <c r="BB525" s="294" t="str">
        <f t="shared" ca="1" si="982"/>
        <v/>
      </c>
      <c r="BC525" s="294" t="str">
        <f t="shared" ca="1" si="982"/>
        <v/>
      </c>
      <c r="BD525" s="294" t="str">
        <f t="shared" ca="1" si="982"/>
        <v/>
      </c>
      <c r="BE525" s="294" t="str">
        <f t="shared" ca="1" si="982"/>
        <v/>
      </c>
      <c r="BF525" s="289">
        <f t="shared" ca="1" si="963"/>
        <v>1</v>
      </c>
      <c r="BG525" s="302">
        <f t="shared" ca="1" si="964"/>
        <v>14.285714285714285</v>
      </c>
      <c r="BH525" s="289" t="str">
        <f t="shared" ca="1" si="965"/>
        <v/>
      </c>
      <c r="BI525" s="289" t="str">
        <f t="shared" ca="1" si="966"/>
        <v/>
      </c>
      <c r="BJ525" s="289" t="str">
        <f t="shared" ca="1" si="967"/>
        <v/>
      </c>
      <c r="BK525" s="289" t="str">
        <f t="shared" ca="1" si="968"/>
        <v/>
      </c>
      <c r="BL525" s="289" t="str">
        <f t="shared" ca="1" si="969"/>
        <v/>
      </c>
      <c r="BM525" s="289" t="str">
        <f t="shared" ca="1" si="970"/>
        <v/>
      </c>
      <c r="BN525" s="289" t="str">
        <f t="shared" ca="1" si="971"/>
        <v/>
      </c>
      <c r="BO525" s="289" t="str">
        <f t="shared" ca="1" si="972"/>
        <v/>
      </c>
      <c r="BP525" s="275"/>
      <c r="DA525" s="83"/>
      <c r="DB525" s="82"/>
      <c r="DC525" s="83"/>
      <c r="DD525" s="52"/>
      <c r="DF525" s="52"/>
      <c r="DG525" s="84"/>
      <c r="DH525" s="97"/>
      <c r="DI525" s="84"/>
      <c r="DJ525" s="84"/>
      <c r="DK525" s="84"/>
      <c r="DL525" s="84"/>
      <c r="DM525" s="84"/>
      <c r="DN525" s="84"/>
      <c r="DO525" s="84"/>
      <c r="DP525" s="84"/>
      <c r="DQ525" s="84"/>
      <c r="DR525" s="97"/>
      <c r="DS525" s="97"/>
      <c r="DT525" s="97"/>
      <c r="DU525" s="97"/>
      <c r="DV525" s="97"/>
      <c r="DW525" s="97"/>
      <c r="DX525" s="97"/>
      <c r="DY525" s="97"/>
      <c r="DZ525" s="99"/>
      <c r="EA525" s="84"/>
    </row>
    <row r="526" spans="1:131" ht="15.6" x14ac:dyDescent="0.3">
      <c r="A526" s="289" t="str">
        <f t="shared" ca="1" si="984"/>
        <v/>
      </c>
      <c r="B526" s="321">
        <f t="shared" si="912"/>
        <v>518</v>
      </c>
      <c r="C526" s="322" t="s">
        <v>23</v>
      </c>
      <c r="D526" s="321" t="s">
        <v>76</v>
      </c>
      <c r="E526" s="321">
        <v>7</v>
      </c>
      <c r="F526" s="323">
        <v>3</v>
      </c>
      <c r="G526" s="323">
        <v>1</v>
      </c>
      <c r="H526" s="323">
        <v>2</v>
      </c>
      <c r="I526" s="323">
        <v>1</v>
      </c>
      <c r="J526" s="323">
        <v>2</v>
      </c>
      <c r="K526" s="323">
        <v>2</v>
      </c>
      <c r="L526" s="323">
        <v>1</v>
      </c>
      <c r="M526" s="323"/>
      <c r="N526" s="323">
        <f>SUM($F526:G526)</f>
        <v>4</v>
      </c>
      <c r="O526" s="323">
        <f>SUM($F526:H526)</f>
        <v>6</v>
      </c>
      <c r="P526" s="323">
        <f>SUM($F526:I526)</f>
        <v>7</v>
      </c>
      <c r="Q526" s="323">
        <f>SUM($F526:J526)</f>
        <v>9</v>
      </c>
      <c r="R526" s="323">
        <f>SUM($F526:K526)</f>
        <v>11</v>
      </c>
      <c r="S526" s="323">
        <f>SUM($F526:L526)</f>
        <v>12</v>
      </c>
      <c r="T526" s="323"/>
      <c r="U526" s="322"/>
      <c r="V526" s="321" t="str">
        <f t="shared" si="946"/>
        <v>G</v>
      </c>
      <c r="W526" s="321" t="str">
        <f t="shared" ca="1" si="947"/>
        <v>Bb</v>
      </c>
      <c r="X526" s="321" t="str">
        <f t="shared" ca="1" si="977"/>
        <v>B</v>
      </c>
      <c r="Y526" s="321" t="str">
        <f t="shared" ca="1" si="978"/>
        <v>Db</v>
      </c>
      <c r="Z526" s="321" t="str">
        <f t="shared" ca="1" si="979"/>
        <v>D</v>
      </c>
      <c r="AA526" s="321" t="str">
        <f t="shared" ca="1" si="980"/>
        <v>E</v>
      </c>
      <c r="AB526" s="321" t="str">
        <f t="shared" ca="1" si="981"/>
        <v>Gb</v>
      </c>
      <c r="AC526" s="321"/>
      <c r="AD526" s="322">
        <f t="shared" si="962"/>
        <v>71</v>
      </c>
      <c r="AE526" s="322">
        <f t="shared" ca="1" si="910"/>
        <v>164</v>
      </c>
      <c r="AF526" s="322">
        <f t="shared" ca="1" si="911"/>
        <v>66</v>
      </c>
      <c r="AG526" s="322">
        <f t="shared" ca="1" si="949"/>
        <v>166</v>
      </c>
      <c r="AH526" s="322">
        <f t="shared" ca="1" si="950"/>
        <v>68</v>
      </c>
      <c r="AI526" s="322">
        <f t="shared" ca="1" si="951"/>
        <v>69</v>
      </c>
      <c r="AJ526" s="322">
        <f t="shared" ca="1" si="952"/>
        <v>169</v>
      </c>
      <c r="AK526" s="322"/>
      <c r="AL526" s="294" t="str">
        <f>_xlfn.CONCAT(V526," maj")</f>
        <v>G maj</v>
      </c>
      <c r="AM526" s="294" t="str">
        <f ca="1">_xlfn.CONCAT(W526," dim")</f>
        <v>Bb dim</v>
      </c>
      <c r="AN526" s="294" t="str">
        <f ca="1">_xlfn.CONCAT(X526," min")</f>
        <v>B min</v>
      </c>
      <c r="AO526" s="294" t="str">
        <f t="shared" ca="1" si="985"/>
        <v>Db dim</v>
      </c>
      <c r="AP526" s="294" t="str">
        <f ca="1">_xlfn.CONCAT(Z526," aug")</f>
        <v>D aug</v>
      </c>
      <c r="AQ526" s="294" t="str">
        <f ca="1">_xlfn.CONCAT(AA526," min")</f>
        <v>E min</v>
      </c>
      <c r="AR526" s="294" t="str">
        <f ca="1">_xlfn.CONCAT(AB526," maj")</f>
        <v>Gb maj</v>
      </c>
      <c r="AS526" s="294"/>
      <c r="AT526" s="294" t="str">
        <f t="shared" ca="1" si="983"/>
        <v/>
      </c>
      <c r="AU526" s="294" t="str">
        <f t="shared" ca="1" si="982"/>
        <v/>
      </c>
      <c r="AV526" s="294" t="str">
        <f t="shared" ca="1" si="982"/>
        <v/>
      </c>
      <c r="AW526" s="294" t="str">
        <f t="shared" ca="1" si="982"/>
        <v/>
      </c>
      <c r="AX526" s="294" t="str">
        <f t="shared" ca="1" si="982"/>
        <v/>
      </c>
      <c r="AY526" s="294" t="str">
        <f t="shared" ca="1" si="982"/>
        <v/>
      </c>
      <c r="AZ526" s="294" t="str">
        <f t="shared" ca="1" si="982"/>
        <v/>
      </c>
      <c r="BA526" s="294">
        <f t="shared" si="982"/>
        <v>1</v>
      </c>
      <c r="BB526" s="294" t="str">
        <f t="shared" ca="1" si="982"/>
        <v/>
      </c>
      <c r="BC526" s="294" t="str">
        <f t="shared" ca="1" si="982"/>
        <v/>
      </c>
      <c r="BD526" s="294" t="str">
        <f t="shared" ca="1" si="982"/>
        <v/>
      </c>
      <c r="BE526" s="294" t="str">
        <f t="shared" ca="1" si="982"/>
        <v/>
      </c>
      <c r="BF526" s="289">
        <f t="shared" ca="1" si="963"/>
        <v>1</v>
      </c>
      <c r="BG526" s="302">
        <f t="shared" ca="1" si="964"/>
        <v>14.285714285714285</v>
      </c>
      <c r="BH526" s="289" t="str">
        <f t="shared" ca="1" si="965"/>
        <v/>
      </c>
      <c r="BI526" s="289" t="str">
        <f t="shared" ca="1" si="966"/>
        <v/>
      </c>
      <c r="BJ526" s="289" t="str">
        <f t="shared" ca="1" si="967"/>
        <v/>
      </c>
      <c r="BK526" s="289" t="str">
        <f t="shared" ca="1" si="968"/>
        <v/>
      </c>
      <c r="BL526" s="289" t="str">
        <f t="shared" ca="1" si="969"/>
        <v/>
      </c>
      <c r="BM526" s="289" t="str">
        <f t="shared" ca="1" si="970"/>
        <v/>
      </c>
      <c r="BN526" s="289" t="str">
        <f t="shared" ca="1" si="971"/>
        <v/>
      </c>
      <c r="BO526" s="289" t="str">
        <f t="shared" ca="1" si="972"/>
        <v/>
      </c>
      <c r="BP526" s="275"/>
      <c r="DA526" s="83"/>
      <c r="DB526" s="82"/>
      <c r="DC526" s="83"/>
      <c r="DD526" s="52"/>
      <c r="DF526" s="52"/>
      <c r="DG526" s="84"/>
      <c r="DH526" s="97"/>
      <c r="DI526" s="84"/>
      <c r="DJ526" s="84"/>
      <c r="DK526" s="84"/>
      <c r="DL526" s="84"/>
      <c r="DM526" s="84"/>
      <c r="DN526" s="84"/>
      <c r="DO526" s="84"/>
      <c r="DP526" s="84"/>
      <c r="DQ526" s="84"/>
      <c r="DR526" s="97"/>
      <c r="DS526" s="97"/>
      <c r="DT526" s="97"/>
      <c r="DU526" s="97"/>
      <c r="DV526" s="97"/>
      <c r="DW526" s="97"/>
      <c r="DX526" s="97"/>
      <c r="DY526" s="97"/>
      <c r="DZ526" s="99"/>
      <c r="EA526" s="84"/>
    </row>
    <row r="527" spans="1:131" ht="15.6" x14ac:dyDescent="0.3">
      <c r="A527" s="289" t="str">
        <f t="shared" ca="1" si="984"/>
        <v/>
      </c>
      <c r="B527" s="321">
        <f t="shared" si="912"/>
        <v>519</v>
      </c>
      <c r="C527" s="322" t="s">
        <v>24</v>
      </c>
      <c r="D527" s="321" t="s">
        <v>76</v>
      </c>
      <c r="E527" s="321">
        <v>7</v>
      </c>
      <c r="F527" s="323">
        <v>3</v>
      </c>
      <c r="G527" s="323">
        <v>1</v>
      </c>
      <c r="H527" s="323">
        <v>2</v>
      </c>
      <c r="I527" s="323">
        <v>2</v>
      </c>
      <c r="J527" s="323">
        <v>1</v>
      </c>
      <c r="K527" s="323">
        <v>2</v>
      </c>
      <c r="L527" s="323">
        <v>1</v>
      </c>
      <c r="M527" s="323"/>
      <c r="N527" s="323">
        <f>SUM($F527:G527)</f>
        <v>4</v>
      </c>
      <c r="O527" s="323">
        <f>SUM($F527:H527)</f>
        <v>6</v>
      </c>
      <c r="P527" s="323">
        <f>SUM($F527:I527)</f>
        <v>8</v>
      </c>
      <c r="Q527" s="323">
        <f>SUM($F527:J527)</f>
        <v>9</v>
      </c>
      <c r="R527" s="323">
        <f>SUM($F527:K527)</f>
        <v>11</v>
      </c>
      <c r="S527" s="323">
        <f>SUM($F527:L527)</f>
        <v>12</v>
      </c>
      <c r="T527" s="323"/>
      <c r="U527" s="322"/>
      <c r="V527" s="321" t="str">
        <f t="shared" si="946"/>
        <v>G</v>
      </c>
      <c r="W527" s="321" t="str">
        <f t="shared" ca="1" si="947"/>
        <v>Bb</v>
      </c>
      <c r="X527" s="321" t="str">
        <f t="shared" ca="1" si="977"/>
        <v>B</v>
      </c>
      <c r="Y527" s="321" t="str">
        <f t="shared" ca="1" si="978"/>
        <v>Db</v>
      </c>
      <c r="Z527" s="321" t="str">
        <f t="shared" ca="1" si="979"/>
        <v>Eb</v>
      </c>
      <c r="AA527" s="321" t="str">
        <f t="shared" ca="1" si="980"/>
        <v>E</v>
      </c>
      <c r="AB527" s="321" t="str">
        <f t="shared" ca="1" si="981"/>
        <v>Gb</v>
      </c>
      <c r="AC527" s="321"/>
      <c r="AD527" s="322">
        <f t="shared" si="962"/>
        <v>71</v>
      </c>
      <c r="AE527" s="322">
        <f t="shared" ca="1" si="910"/>
        <v>164</v>
      </c>
      <c r="AF527" s="322">
        <f t="shared" ca="1" si="911"/>
        <v>66</v>
      </c>
      <c r="AG527" s="322">
        <f t="shared" ca="1" si="949"/>
        <v>166</v>
      </c>
      <c r="AH527" s="322">
        <f t="shared" ca="1" si="950"/>
        <v>167</v>
      </c>
      <c r="AI527" s="322">
        <f t="shared" ca="1" si="951"/>
        <v>69</v>
      </c>
      <c r="AJ527" s="322">
        <f t="shared" ca="1" si="952"/>
        <v>169</v>
      </c>
      <c r="AK527" s="322"/>
      <c r="AL527" s="294" t="str">
        <f>_xlfn.CONCAT(V527," aug")</f>
        <v>G aug</v>
      </c>
      <c r="AM527" s="294" t="str">
        <f ca="1">_xlfn.CONCAT(W527," dim")</f>
        <v>Bb dim</v>
      </c>
      <c r="AN527" s="294" t="str">
        <f ca="1">_xlfn.CONCAT(X527," maj")</f>
        <v>B maj</v>
      </c>
      <c r="AO527" s="294" t="str">
        <f t="shared" ca="1" si="985"/>
        <v>Db dim</v>
      </c>
      <c r="AP527" s="294" t="str">
        <f ca="1">_xlfn.CONCAT(Z527," min")</f>
        <v>Eb min</v>
      </c>
      <c r="AQ527" s="294" t="str">
        <f ca="1">_xlfn.CONCAT(AA527," min")</f>
        <v>E min</v>
      </c>
      <c r="AR527" s="294" t="str">
        <f ca="1">_xlfn.CONCAT(AB527," maj")</f>
        <v>Gb maj</v>
      </c>
      <c r="AS527" s="294"/>
      <c r="AT527" s="294" t="str">
        <f t="shared" ca="1" si="983"/>
        <v/>
      </c>
      <c r="AU527" s="294" t="str">
        <f t="shared" ca="1" si="982"/>
        <v/>
      </c>
      <c r="AV527" s="294" t="str">
        <f t="shared" ca="1" si="982"/>
        <v/>
      </c>
      <c r="AW527" s="294">
        <f t="shared" ca="1" si="982"/>
        <v>1</v>
      </c>
      <c r="AX527" s="294" t="str">
        <f t="shared" ca="1" si="982"/>
        <v/>
      </c>
      <c r="AY527" s="294" t="str">
        <f t="shared" ca="1" si="982"/>
        <v/>
      </c>
      <c r="AZ527" s="294" t="str">
        <f t="shared" ca="1" si="982"/>
        <v/>
      </c>
      <c r="BA527" s="294">
        <f t="shared" si="982"/>
        <v>1</v>
      </c>
      <c r="BB527" s="294" t="str">
        <f t="shared" ca="1" si="982"/>
        <v/>
      </c>
      <c r="BC527" s="294" t="str">
        <f t="shared" ca="1" si="982"/>
        <v/>
      </c>
      <c r="BD527" s="294" t="str">
        <f t="shared" ca="1" si="982"/>
        <v/>
      </c>
      <c r="BE527" s="294" t="str">
        <f t="shared" ca="1" si="982"/>
        <v/>
      </c>
      <c r="BF527" s="289">
        <f t="shared" ca="1" si="963"/>
        <v>2</v>
      </c>
      <c r="BG527" s="302">
        <f t="shared" ca="1" si="964"/>
        <v>28.571428571428569</v>
      </c>
      <c r="BH527" s="289" t="str">
        <f t="shared" ca="1" si="965"/>
        <v/>
      </c>
      <c r="BI527" s="289" t="str">
        <f t="shared" ca="1" si="966"/>
        <v/>
      </c>
      <c r="BJ527" s="289" t="str">
        <f t="shared" ca="1" si="967"/>
        <v/>
      </c>
      <c r="BK527" s="289" t="str">
        <f t="shared" ca="1" si="968"/>
        <v/>
      </c>
      <c r="BL527" s="289" t="str">
        <f t="shared" ca="1" si="969"/>
        <v/>
      </c>
      <c r="BM527" s="289" t="str">
        <f t="shared" ca="1" si="970"/>
        <v/>
      </c>
      <c r="BN527" s="289" t="str">
        <f t="shared" ca="1" si="971"/>
        <v/>
      </c>
      <c r="BO527" s="289" t="str">
        <f t="shared" ca="1" si="972"/>
        <v/>
      </c>
      <c r="BP527" s="275"/>
      <c r="DA527" s="83"/>
      <c r="DB527" s="82"/>
      <c r="DC527" s="83"/>
      <c r="DD527" s="52"/>
      <c r="DF527" s="52"/>
      <c r="DG527" s="84"/>
      <c r="DH527" s="97"/>
      <c r="DI527" s="84"/>
      <c r="DJ527" s="84"/>
      <c r="DK527" s="84"/>
      <c r="DL527" s="84"/>
      <c r="DM527" s="84"/>
      <c r="DN527" s="84"/>
      <c r="DO527" s="84"/>
      <c r="DP527" s="84"/>
      <c r="DQ527" s="84"/>
      <c r="DR527" s="97"/>
      <c r="DS527" s="97"/>
      <c r="DT527" s="97"/>
      <c r="DU527" s="97"/>
      <c r="DV527" s="97"/>
      <c r="DW527" s="97"/>
      <c r="DX527" s="97"/>
      <c r="DY527" s="97"/>
      <c r="DZ527" s="99"/>
      <c r="EA527" s="84"/>
    </row>
    <row r="528" spans="1:131" ht="15.6" x14ac:dyDescent="0.3">
      <c r="A528" s="289" t="str">
        <f t="shared" ca="1" si="984"/>
        <v/>
      </c>
      <c r="B528" s="321">
        <f t="shared" si="912"/>
        <v>520</v>
      </c>
      <c r="C528" s="322" t="s">
        <v>275</v>
      </c>
      <c r="D528" s="321" t="s">
        <v>76</v>
      </c>
      <c r="E528" s="321">
        <v>7</v>
      </c>
      <c r="F528" s="323">
        <v>2</v>
      </c>
      <c r="G528" s="323">
        <v>1</v>
      </c>
      <c r="H528" s="323">
        <v>3</v>
      </c>
      <c r="I528" s="323">
        <v>1</v>
      </c>
      <c r="J528" s="323">
        <v>2</v>
      </c>
      <c r="K528" s="323">
        <v>2</v>
      </c>
      <c r="L528" s="323">
        <v>1</v>
      </c>
      <c r="M528" s="323"/>
      <c r="N528" s="323">
        <f>SUM($F528:G528)</f>
        <v>3</v>
      </c>
      <c r="O528" s="323">
        <f>SUM($F528:H528)</f>
        <v>6</v>
      </c>
      <c r="P528" s="323">
        <f>SUM($F528:I528)</f>
        <v>7</v>
      </c>
      <c r="Q528" s="323">
        <f>SUM($F528:J528)</f>
        <v>9</v>
      </c>
      <c r="R528" s="323">
        <f>SUM($F528:K528)</f>
        <v>11</v>
      </c>
      <c r="S528" s="323">
        <f>SUM($F528:L528)</f>
        <v>12</v>
      </c>
      <c r="T528" s="323"/>
      <c r="U528" s="322"/>
      <c r="V528" s="321" t="str">
        <f t="shared" si="946"/>
        <v>G</v>
      </c>
      <c r="W528" s="321" t="str">
        <f t="shared" ca="1" si="947"/>
        <v>A</v>
      </c>
      <c r="X528" s="321" t="str">
        <f t="shared" ca="1" si="977"/>
        <v>Bb</v>
      </c>
      <c r="Y528" s="321" t="str">
        <f t="shared" ca="1" si="978"/>
        <v>Db</v>
      </c>
      <c r="Z528" s="321" t="str">
        <f t="shared" ca="1" si="979"/>
        <v>D</v>
      </c>
      <c r="AA528" s="321" t="str">
        <f t="shared" ca="1" si="980"/>
        <v>E</v>
      </c>
      <c r="AB528" s="321" t="str">
        <f t="shared" ca="1" si="981"/>
        <v>Gb</v>
      </c>
      <c r="AC528" s="321"/>
      <c r="AD528" s="322">
        <f t="shared" si="962"/>
        <v>71</v>
      </c>
      <c r="AE528" s="322">
        <f t="shared" ca="1" si="910"/>
        <v>65</v>
      </c>
      <c r="AF528" s="322">
        <f t="shared" ca="1" si="911"/>
        <v>164</v>
      </c>
      <c r="AG528" s="322">
        <f t="shared" ca="1" si="949"/>
        <v>166</v>
      </c>
      <c r="AH528" s="322">
        <f t="shared" ca="1" si="950"/>
        <v>68</v>
      </c>
      <c r="AI528" s="322">
        <f t="shared" ca="1" si="951"/>
        <v>69</v>
      </c>
      <c r="AJ528" s="322">
        <f t="shared" ca="1" si="952"/>
        <v>169</v>
      </c>
      <c r="AK528" s="322"/>
      <c r="AL528" s="294" t="str">
        <f>_xlfn.CONCAT(V528," min")</f>
        <v>G min</v>
      </c>
      <c r="AM528" s="294" t="str">
        <f ca="1">_xlfn.CONCAT(W528," maj")</f>
        <v>A maj</v>
      </c>
      <c r="AN528" s="294" t="str">
        <f ca="1">_xlfn.CONCAT(X528," aug")</f>
        <v>Bb aug</v>
      </c>
      <c r="AO528" s="294" t="str">
        <f t="shared" ca="1" si="985"/>
        <v>Db dim</v>
      </c>
      <c r="AP528" s="294" t="str">
        <f ca="1">_xlfn.CONCAT(Z528," maj")</f>
        <v>D maj</v>
      </c>
      <c r="AQ528" s="294" t="str">
        <f ca="1">_xlfn.CONCAT(AA528," dim")</f>
        <v>E dim</v>
      </c>
      <c r="AR528" s="294" t="str">
        <f ca="1">_xlfn.CONCAT(AB528," min")</f>
        <v>Gb min</v>
      </c>
      <c r="AS528" s="294"/>
      <c r="AT528" s="294" t="str">
        <f t="shared" ca="1" si="983"/>
        <v/>
      </c>
      <c r="AU528" s="294" t="str">
        <f t="shared" ca="1" si="982"/>
        <v/>
      </c>
      <c r="AV528" s="294" t="str">
        <f t="shared" ca="1" si="982"/>
        <v/>
      </c>
      <c r="AW528" s="294" t="str">
        <f t="shared" ca="1" si="982"/>
        <v/>
      </c>
      <c r="AX528" s="294" t="str">
        <f t="shared" ca="1" si="982"/>
        <v/>
      </c>
      <c r="AY528" s="294" t="str">
        <f t="shared" ca="1" si="982"/>
        <v/>
      </c>
      <c r="AZ528" s="294" t="str">
        <f t="shared" ca="1" si="982"/>
        <v/>
      </c>
      <c r="BA528" s="294">
        <f t="shared" si="982"/>
        <v>1</v>
      </c>
      <c r="BB528" s="294" t="str">
        <f t="shared" ca="1" si="982"/>
        <v/>
      </c>
      <c r="BC528" s="294" t="str">
        <f t="shared" ca="1" si="982"/>
        <v/>
      </c>
      <c r="BD528" s="294" t="str">
        <f t="shared" ca="1" si="982"/>
        <v/>
      </c>
      <c r="BE528" s="294" t="str">
        <f t="shared" ca="1" si="982"/>
        <v/>
      </c>
      <c r="BF528" s="289">
        <f t="shared" ca="1" si="963"/>
        <v>1</v>
      </c>
      <c r="BG528" s="302">
        <f t="shared" ca="1" si="964"/>
        <v>14.285714285714285</v>
      </c>
      <c r="BH528" s="289" t="str">
        <f t="shared" ca="1" si="965"/>
        <v/>
      </c>
      <c r="BI528" s="289" t="str">
        <f t="shared" ca="1" si="966"/>
        <v/>
      </c>
      <c r="BJ528" s="289" t="str">
        <f t="shared" ca="1" si="967"/>
        <v/>
      </c>
      <c r="BK528" s="289" t="str">
        <f t="shared" ca="1" si="968"/>
        <v/>
      </c>
      <c r="BL528" s="289" t="str">
        <f t="shared" ca="1" si="969"/>
        <v/>
      </c>
      <c r="BM528" s="289" t="str">
        <f t="shared" ca="1" si="970"/>
        <v/>
      </c>
      <c r="BN528" s="289" t="str">
        <f t="shared" ca="1" si="971"/>
        <v/>
      </c>
      <c r="BO528" s="289" t="str">
        <f t="shared" ca="1" si="972"/>
        <v/>
      </c>
      <c r="BP528" s="275"/>
      <c r="DA528" s="83"/>
      <c r="DB528" s="82"/>
      <c r="DC528" s="83"/>
      <c r="DD528" s="52"/>
      <c r="DF528" s="52"/>
      <c r="DG528" s="84"/>
      <c r="DH528" s="97"/>
      <c r="DI528" s="84"/>
      <c r="DJ528" s="84"/>
      <c r="DK528" s="84"/>
      <c r="DL528" s="84"/>
      <c r="DM528" s="84"/>
      <c r="DN528" s="84"/>
      <c r="DO528" s="84"/>
      <c r="DP528" s="84"/>
      <c r="DQ528" s="84"/>
      <c r="DR528" s="97"/>
      <c r="DS528" s="97"/>
      <c r="DT528" s="97"/>
      <c r="DU528" s="97"/>
      <c r="DV528" s="97"/>
      <c r="DW528" s="97"/>
      <c r="DX528" s="97"/>
      <c r="DY528" s="97"/>
      <c r="DZ528" s="99"/>
      <c r="EA528" s="84"/>
    </row>
    <row r="529" spans="1:131" ht="15.6" x14ac:dyDescent="0.3">
      <c r="A529" s="289" t="str">
        <f t="shared" ca="1" si="984"/>
        <v/>
      </c>
      <c r="B529" s="321">
        <f t="shared" si="912"/>
        <v>521</v>
      </c>
      <c r="C529" s="322" t="s">
        <v>276</v>
      </c>
      <c r="D529" s="321" t="s">
        <v>76</v>
      </c>
      <c r="E529" s="321">
        <v>7</v>
      </c>
      <c r="F529" s="323">
        <v>2</v>
      </c>
      <c r="G529" s="323">
        <v>2</v>
      </c>
      <c r="H529" s="323">
        <v>2</v>
      </c>
      <c r="I529" s="323">
        <v>1</v>
      </c>
      <c r="J529" s="323">
        <v>2</v>
      </c>
      <c r="K529" s="323">
        <v>1</v>
      </c>
      <c r="L529" s="323">
        <v>2</v>
      </c>
      <c r="M529" s="323"/>
      <c r="N529" s="323">
        <f>SUM($F529:G529)</f>
        <v>4</v>
      </c>
      <c r="O529" s="323">
        <f>SUM($F529:H529)</f>
        <v>6</v>
      </c>
      <c r="P529" s="323">
        <f>SUM($F529:I529)</f>
        <v>7</v>
      </c>
      <c r="Q529" s="323">
        <f>SUM($F529:J529)</f>
        <v>9</v>
      </c>
      <c r="R529" s="323">
        <f>SUM($F529:K529)</f>
        <v>10</v>
      </c>
      <c r="S529" s="323">
        <f>SUM($F529:L529)</f>
        <v>12</v>
      </c>
      <c r="T529" s="323"/>
      <c r="U529" s="322"/>
      <c r="V529" s="321" t="str">
        <f t="shared" si="946"/>
        <v>G</v>
      </c>
      <c r="W529" s="321" t="str">
        <f t="shared" ca="1" si="947"/>
        <v>A</v>
      </c>
      <c r="X529" s="321" t="str">
        <f t="shared" ca="1" si="977"/>
        <v>B</v>
      </c>
      <c r="Y529" s="321" t="str">
        <f t="shared" ca="1" si="978"/>
        <v>Db</v>
      </c>
      <c r="Z529" s="321" t="str">
        <f t="shared" ca="1" si="979"/>
        <v>D</v>
      </c>
      <c r="AA529" s="321" t="str">
        <f t="shared" ca="1" si="980"/>
        <v>E</v>
      </c>
      <c r="AB529" s="321" t="str">
        <f t="shared" ca="1" si="981"/>
        <v>F</v>
      </c>
      <c r="AC529" s="321"/>
      <c r="AD529" s="322">
        <f t="shared" si="962"/>
        <v>71</v>
      </c>
      <c r="AE529" s="322">
        <f t="shared" ca="1" si="910"/>
        <v>65</v>
      </c>
      <c r="AF529" s="322">
        <f t="shared" ca="1" si="911"/>
        <v>66</v>
      </c>
      <c r="AG529" s="322">
        <f t="shared" ca="1" si="949"/>
        <v>166</v>
      </c>
      <c r="AH529" s="322">
        <f t="shared" ca="1" si="950"/>
        <v>68</v>
      </c>
      <c r="AI529" s="322">
        <f t="shared" ca="1" si="951"/>
        <v>69</v>
      </c>
      <c r="AJ529" s="322">
        <f t="shared" ca="1" si="952"/>
        <v>70</v>
      </c>
      <c r="AK529" s="322"/>
      <c r="AL529" s="294" t="str">
        <f>_xlfn.CONCAT(V529," maj")</f>
        <v>G maj</v>
      </c>
      <c r="AM529" s="294" t="str">
        <f ca="1">_xlfn.CONCAT(W529," maj")</f>
        <v>A maj</v>
      </c>
      <c r="AN529" s="294" t="str">
        <f ca="1">_xlfn.CONCAT(X529," dim")</f>
        <v>B dim</v>
      </c>
      <c r="AO529" s="294" t="str">
        <f t="shared" ca="1" si="985"/>
        <v>Db dim</v>
      </c>
      <c r="AP529" s="294" t="str">
        <f ca="1">_xlfn.CONCAT(Z529," min")</f>
        <v>D min</v>
      </c>
      <c r="AQ529" s="294" t="str">
        <f ca="1">_xlfn.CONCAT(AA529," min")</f>
        <v>E min</v>
      </c>
      <c r="AR529" s="294" t="str">
        <f ca="1">_xlfn.CONCAT(AB529," aug")</f>
        <v>F aug</v>
      </c>
      <c r="AS529" s="294"/>
      <c r="AT529" s="294" t="str">
        <f t="shared" ca="1" si="983"/>
        <v/>
      </c>
      <c r="AU529" s="294" t="str">
        <f t="shared" ca="1" si="982"/>
        <v/>
      </c>
      <c r="AV529" s="294" t="str">
        <f t="shared" ca="1" si="982"/>
        <v/>
      </c>
      <c r="AW529" s="294" t="str">
        <f t="shared" ca="1" si="982"/>
        <v/>
      </c>
      <c r="AX529" s="294" t="str">
        <f t="shared" ca="1" si="982"/>
        <v/>
      </c>
      <c r="AY529" s="294">
        <f t="shared" ca="1" si="982"/>
        <v>1</v>
      </c>
      <c r="AZ529" s="294" t="str">
        <f t="shared" ca="1" si="982"/>
        <v/>
      </c>
      <c r="BA529" s="294">
        <f t="shared" si="982"/>
        <v>1</v>
      </c>
      <c r="BB529" s="294" t="str">
        <f t="shared" ca="1" si="982"/>
        <v/>
      </c>
      <c r="BC529" s="294" t="str">
        <f t="shared" ca="1" si="982"/>
        <v/>
      </c>
      <c r="BD529" s="294" t="str">
        <f t="shared" ca="1" si="982"/>
        <v/>
      </c>
      <c r="BE529" s="294" t="str">
        <f t="shared" ca="1" si="982"/>
        <v/>
      </c>
      <c r="BF529" s="289">
        <f t="shared" ca="1" si="963"/>
        <v>2</v>
      </c>
      <c r="BG529" s="302">
        <f t="shared" ca="1" si="964"/>
        <v>28.571428571428569</v>
      </c>
      <c r="BH529" s="289" t="str">
        <f t="shared" ca="1" si="965"/>
        <v/>
      </c>
      <c r="BI529" s="289" t="str">
        <f t="shared" ca="1" si="966"/>
        <v/>
      </c>
      <c r="BJ529" s="289" t="str">
        <f t="shared" ca="1" si="967"/>
        <v/>
      </c>
      <c r="BK529" s="289" t="str">
        <f t="shared" ca="1" si="968"/>
        <v/>
      </c>
      <c r="BL529" s="289" t="str">
        <f t="shared" ca="1" si="969"/>
        <v/>
      </c>
      <c r="BM529" s="289" t="str">
        <f t="shared" ca="1" si="970"/>
        <v/>
      </c>
      <c r="BN529" s="289" t="str">
        <f t="shared" ca="1" si="971"/>
        <v/>
      </c>
      <c r="BO529" s="289" t="str">
        <f t="shared" ca="1" si="972"/>
        <v/>
      </c>
      <c r="BP529" s="275"/>
      <c r="DA529" s="83"/>
      <c r="DB529" s="82"/>
      <c r="DC529" s="83"/>
      <c r="DD529" s="52"/>
      <c r="DF529" s="52"/>
      <c r="DG529" s="84"/>
      <c r="DH529" s="97"/>
      <c r="DI529" s="84"/>
      <c r="DJ529" s="84"/>
      <c r="DK529" s="84"/>
      <c r="DL529" s="84"/>
      <c r="DM529" s="84"/>
      <c r="DN529" s="84"/>
      <c r="DO529" s="84"/>
      <c r="DP529" s="84"/>
      <c r="DQ529" s="84"/>
      <c r="DR529" s="97"/>
      <c r="DS529" s="97"/>
      <c r="DT529" s="97"/>
      <c r="DU529" s="97"/>
      <c r="DV529" s="97"/>
      <c r="DW529" s="97"/>
      <c r="DX529" s="97"/>
      <c r="DY529" s="97"/>
      <c r="DZ529" s="99"/>
      <c r="EA529" s="84"/>
    </row>
    <row r="530" spans="1:131" ht="15.6" x14ac:dyDescent="0.3">
      <c r="A530" s="289" t="str">
        <f t="shared" ca="1" si="984"/>
        <v/>
      </c>
      <c r="B530" s="321">
        <f t="shared" si="912"/>
        <v>522</v>
      </c>
      <c r="C530" s="322" t="s">
        <v>25</v>
      </c>
      <c r="D530" s="321" t="s">
        <v>76</v>
      </c>
      <c r="E530" s="321">
        <v>7</v>
      </c>
      <c r="F530" s="323">
        <v>2</v>
      </c>
      <c r="G530" s="323">
        <v>2</v>
      </c>
      <c r="H530" s="323">
        <v>2</v>
      </c>
      <c r="I530" s="323">
        <v>2</v>
      </c>
      <c r="J530" s="323">
        <v>1</v>
      </c>
      <c r="K530" s="323">
        <v>2</v>
      </c>
      <c r="L530" s="323">
        <v>1</v>
      </c>
      <c r="M530" s="323"/>
      <c r="N530" s="323">
        <f>SUM($F530:G530)</f>
        <v>4</v>
      </c>
      <c r="O530" s="323">
        <f>SUM($F530:H530)</f>
        <v>6</v>
      </c>
      <c r="P530" s="323">
        <f>SUM($F530:I530)</f>
        <v>8</v>
      </c>
      <c r="Q530" s="323">
        <f>SUM($F530:J530)</f>
        <v>9</v>
      </c>
      <c r="R530" s="323">
        <f>SUM($F530:K530)</f>
        <v>11</v>
      </c>
      <c r="S530" s="323">
        <f>SUM($F530:L530)</f>
        <v>12</v>
      </c>
      <c r="T530" s="323"/>
      <c r="U530" s="322"/>
      <c r="V530" s="321" t="str">
        <f t="shared" si="946"/>
        <v>G</v>
      </c>
      <c r="W530" s="321" t="str">
        <f t="shared" ca="1" si="947"/>
        <v>A</v>
      </c>
      <c r="X530" s="321" t="str">
        <f t="shared" ca="1" si="977"/>
        <v>B</v>
      </c>
      <c r="Y530" s="321" t="str">
        <f t="shared" ca="1" si="978"/>
        <v>Db</v>
      </c>
      <c r="Z530" s="321" t="str">
        <f t="shared" ca="1" si="979"/>
        <v>Eb</v>
      </c>
      <c r="AA530" s="321" t="str">
        <f t="shared" ca="1" si="980"/>
        <v>E</v>
      </c>
      <c r="AB530" s="321" t="str">
        <f t="shared" ca="1" si="981"/>
        <v>Gb</v>
      </c>
      <c r="AC530" s="321"/>
      <c r="AD530" s="322">
        <f t="shared" si="962"/>
        <v>71</v>
      </c>
      <c r="AE530" s="322">
        <f t="shared" ref="AE530:AE593" ca="1" si="986">IF(LEN(W530)=1,_xlfn.UNICODE(W530),_xlfn.UNICODE(W530)+_xlfn.UNICODE("b"))</f>
        <v>65</v>
      </c>
      <c r="AF530" s="322">
        <f t="shared" ref="AF530:AF593" ca="1" si="987">IF(LEN(X530)=1,_xlfn.UNICODE(X530),_xlfn.UNICODE(X530)+_xlfn.UNICODE("b"))</f>
        <v>66</v>
      </c>
      <c r="AG530" s="322">
        <f t="shared" ca="1" si="949"/>
        <v>166</v>
      </c>
      <c r="AH530" s="322">
        <f t="shared" ca="1" si="950"/>
        <v>167</v>
      </c>
      <c r="AI530" s="322">
        <f t="shared" ca="1" si="951"/>
        <v>69</v>
      </c>
      <c r="AJ530" s="322">
        <f t="shared" ca="1" si="952"/>
        <v>169</v>
      </c>
      <c r="AK530" s="322"/>
      <c r="AL530" s="294" t="str">
        <f>_xlfn.CONCAT(V530," aug")</f>
        <v>G aug</v>
      </c>
      <c r="AM530" s="294" t="str">
        <f ca="1">_xlfn.CONCAT(W530," maj")</f>
        <v>A maj</v>
      </c>
      <c r="AN530" s="294" t="str">
        <f ca="1">_xlfn.CONCAT(X530," maj")</f>
        <v>B maj</v>
      </c>
      <c r="AO530" s="294" t="str">
        <f t="shared" ca="1" si="985"/>
        <v>Db dim</v>
      </c>
      <c r="AP530" s="294" t="str">
        <f ca="1">_xlfn.CONCAT(Z530," dim")</f>
        <v>Eb dim</v>
      </c>
      <c r="AQ530" s="294" t="str">
        <f ca="1">_xlfn.CONCAT(AA530," min")</f>
        <v>E min</v>
      </c>
      <c r="AR530" s="294" t="str">
        <f ca="1">_xlfn.CONCAT(AB530," min")</f>
        <v>Gb min</v>
      </c>
      <c r="AS530" s="294"/>
      <c r="AT530" s="294" t="str">
        <f t="shared" ca="1" si="983"/>
        <v/>
      </c>
      <c r="AU530" s="294" t="str">
        <f t="shared" ca="1" si="982"/>
        <v/>
      </c>
      <c r="AV530" s="294" t="str">
        <f t="shared" ca="1" si="982"/>
        <v/>
      </c>
      <c r="AW530" s="294">
        <f t="shared" ca="1" si="982"/>
        <v>1</v>
      </c>
      <c r="AX530" s="294" t="str">
        <f t="shared" ca="1" si="982"/>
        <v/>
      </c>
      <c r="AY530" s="294" t="str">
        <f t="shared" ca="1" si="982"/>
        <v/>
      </c>
      <c r="AZ530" s="294" t="str">
        <f t="shared" ca="1" si="982"/>
        <v/>
      </c>
      <c r="BA530" s="294">
        <f t="shared" si="982"/>
        <v>1</v>
      </c>
      <c r="BB530" s="294" t="str">
        <f t="shared" ca="1" si="982"/>
        <v/>
      </c>
      <c r="BC530" s="294" t="str">
        <f t="shared" ca="1" si="982"/>
        <v/>
      </c>
      <c r="BD530" s="294" t="str">
        <f t="shared" ca="1" si="982"/>
        <v/>
      </c>
      <c r="BE530" s="294" t="str">
        <f t="shared" ca="1" si="982"/>
        <v/>
      </c>
      <c r="BF530" s="289">
        <f t="shared" ca="1" si="963"/>
        <v>2</v>
      </c>
      <c r="BG530" s="302">
        <f t="shared" ca="1" si="964"/>
        <v>28.571428571428569</v>
      </c>
      <c r="BH530" s="289" t="str">
        <f t="shared" ca="1" si="965"/>
        <v/>
      </c>
      <c r="BI530" s="289" t="str">
        <f t="shared" ca="1" si="966"/>
        <v/>
      </c>
      <c r="BJ530" s="289" t="str">
        <f t="shared" ca="1" si="967"/>
        <v/>
      </c>
      <c r="BK530" s="289" t="str">
        <f t="shared" ca="1" si="968"/>
        <v/>
      </c>
      <c r="BL530" s="289" t="str">
        <f t="shared" ca="1" si="969"/>
        <v/>
      </c>
      <c r="BM530" s="289" t="str">
        <f t="shared" ca="1" si="970"/>
        <v/>
      </c>
      <c r="BN530" s="289" t="str">
        <f t="shared" ca="1" si="971"/>
        <v/>
      </c>
      <c r="BO530" s="289" t="str">
        <f t="shared" ca="1" si="972"/>
        <v/>
      </c>
      <c r="BP530" s="275"/>
      <c r="DA530" s="83"/>
      <c r="DB530" s="82"/>
      <c r="DC530" s="83"/>
      <c r="DD530" s="52"/>
      <c r="DF530" s="52"/>
      <c r="DG530" s="84"/>
      <c r="DH530" s="97"/>
      <c r="DI530" s="84"/>
      <c r="DJ530" s="84"/>
      <c r="DK530" s="84"/>
      <c r="DL530" s="84"/>
      <c r="DM530" s="84"/>
      <c r="DN530" s="84"/>
      <c r="DO530" s="84"/>
      <c r="DP530" s="84"/>
      <c r="DQ530" s="84"/>
      <c r="DR530" s="97"/>
      <c r="DS530" s="97"/>
      <c r="DT530" s="97"/>
      <c r="DU530" s="97"/>
      <c r="DV530" s="97"/>
      <c r="DW530" s="97"/>
      <c r="DX530" s="97"/>
      <c r="DY530" s="97"/>
      <c r="DZ530" s="99"/>
      <c r="EA530" s="84"/>
    </row>
    <row r="531" spans="1:131" ht="15.6" x14ac:dyDescent="0.3">
      <c r="A531" s="289">
        <f t="shared" ca="1" si="984"/>
        <v>6</v>
      </c>
      <c r="B531" s="321">
        <f t="shared" si="912"/>
        <v>523</v>
      </c>
      <c r="C531" s="322" t="s">
        <v>26</v>
      </c>
      <c r="D531" s="321" t="s">
        <v>76</v>
      </c>
      <c r="E531" s="321">
        <v>7</v>
      </c>
      <c r="F531" s="323">
        <v>2</v>
      </c>
      <c r="G531" s="323">
        <v>2</v>
      </c>
      <c r="H531" s="323">
        <v>2</v>
      </c>
      <c r="I531" s="323">
        <v>1</v>
      </c>
      <c r="J531" s="323">
        <v>1</v>
      </c>
      <c r="K531" s="323">
        <v>2</v>
      </c>
      <c r="L531" s="323">
        <v>2</v>
      </c>
      <c r="M531" s="323"/>
      <c r="N531" s="323">
        <f>SUM($F531:G531)</f>
        <v>4</v>
      </c>
      <c r="O531" s="323">
        <f>SUM($F531:H531)</f>
        <v>6</v>
      </c>
      <c r="P531" s="323">
        <f>SUM($F531:I531)</f>
        <v>7</v>
      </c>
      <c r="Q531" s="323">
        <f>SUM($F531:J531)</f>
        <v>8</v>
      </c>
      <c r="R531" s="323">
        <f>SUM($F531:K531)</f>
        <v>10</v>
      </c>
      <c r="S531" s="323">
        <f>SUM($F531:L531)</f>
        <v>12</v>
      </c>
      <c r="T531" s="323"/>
      <c r="U531" s="322"/>
      <c r="V531" s="321" t="str">
        <f t="shared" si="946"/>
        <v>G</v>
      </c>
      <c r="W531" s="321" t="str">
        <f t="shared" ca="1" si="947"/>
        <v>A</v>
      </c>
      <c r="X531" s="321" t="str">
        <f t="shared" ca="1" si="977"/>
        <v>B</v>
      </c>
      <c r="Y531" s="321" t="str">
        <f t="shared" ca="1" si="978"/>
        <v>Db</v>
      </c>
      <c r="Z531" s="321" t="str">
        <f t="shared" ca="1" si="979"/>
        <v>D</v>
      </c>
      <c r="AA531" s="321" t="str">
        <f t="shared" ca="1" si="980"/>
        <v>Eb</v>
      </c>
      <c r="AB531" s="321" t="str">
        <f t="shared" ca="1" si="981"/>
        <v>F</v>
      </c>
      <c r="AC531" s="321"/>
      <c r="AD531" s="322">
        <f t="shared" si="962"/>
        <v>71</v>
      </c>
      <c r="AE531" s="322">
        <f t="shared" ca="1" si="986"/>
        <v>65</v>
      </c>
      <c r="AF531" s="322">
        <f t="shared" ca="1" si="987"/>
        <v>66</v>
      </c>
      <c r="AG531" s="322">
        <f t="shared" ca="1" si="949"/>
        <v>166</v>
      </c>
      <c r="AH531" s="322">
        <f t="shared" ca="1" si="950"/>
        <v>68</v>
      </c>
      <c r="AI531" s="322">
        <f t="shared" ca="1" si="951"/>
        <v>167</v>
      </c>
      <c r="AJ531" s="322">
        <f t="shared" ca="1" si="952"/>
        <v>70</v>
      </c>
      <c r="AK531" s="322"/>
      <c r="AL531" s="294" t="str">
        <f>_xlfn.CONCAT(V531," maj")</f>
        <v>G maj</v>
      </c>
      <c r="AM531" s="294" t="str">
        <f ca="1">_xlfn.CONCAT(W531," alt b")</f>
        <v>A alt b</v>
      </c>
      <c r="AN531" s="294" t="str">
        <f ca="1">_xlfn.CONCAT(X531," dim")</f>
        <v>B dim</v>
      </c>
      <c r="AO531" s="301" t="str">
        <f ca="1">_xlfn.CONCAT("*",AA531,"7")</f>
        <v>*Eb7</v>
      </c>
      <c r="AP531" s="294" t="str">
        <f ca="1">_xlfn.CONCAT(Z531," min")</f>
        <v>D min</v>
      </c>
      <c r="AQ531" s="294" t="str">
        <f ca="1">_xlfn.CONCAT(AA531," aug")</f>
        <v>Eb aug</v>
      </c>
      <c r="AR531" s="294" t="str">
        <f ca="1">_xlfn.CONCAT(AB531," aug")</f>
        <v>F aug</v>
      </c>
      <c r="AS531" s="294"/>
      <c r="AT531" s="294" t="str">
        <f t="shared" ca="1" si="983"/>
        <v/>
      </c>
      <c r="AU531" s="294" t="str">
        <f t="shared" ca="1" si="982"/>
        <v/>
      </c>
      <c r="AV531" s="294" t="str">
        <f t="shared" ca="1" si="982"/>
        <v/>
      </c>
      <c r="AW531" s="294">
        <f t="shared" ca="1" si="982"/>
        <v>1</v>
      </c>
      <c r="AX531" s="294" t="str">
        <f t="shared" ca="1" si="982"/>
        <v/>
      </c>
      <c r="AY531" s="294">
        <f t="shared" ca="1" si="982"/>
        <v>1</v>
      </c>
      <c r="AZ531" s="294" t="str">
        <f t="shared" ca="1" si="982"/>
        <v/>
      </c>
      <c r="BA531" s="294">
        <f t="shared" si="982"/>
        <v>1</v>
      </c>
      <c r="BB531" s="294" t="str">
        <f t="shared" ca="1" si="982"/>
        <v/>
      </c>
      <c r="BC531" s="294" t="str">
        <f t="shared" ca="1" si="982"/>
        <v/>
      </c>
      <c r="BD531" s="294" t="str">
        <f t="shared" ca="1" si="982"/>
        <v/>
      </c>
      <c r="BE531" s="294" t="str">
        <f t="shared" ca="1" si="982"/>
        <v/>
      </c>
      <c r="BF531" s="289">
        <f t="shared" ca="1" si="963"/>
        <v>3</v>
      </c>
      <c r="BG531" s="302">
        <f t="shared" ca="1" si="964"/>
        <v>42.857142857142854</v>
      </c>
      <c r="BH531" s="289">
        <f t="shared" ca="1" si="965"/>
        <v>6</v>
      </c>
      <c r="BI531" s="289" t="str">
        <f t="shared" ca="1" si="966"/>
        <v/>
      </c>
      <c r="BJ531" s="289" t="str">
        <f t="shared" ca="1" si="967"/>
        <v/>
      </c>
      <c r="BK531" s="289" t="str">
        <f t="shared" ca="1" si="968"/>
        <v/>
      </c>
      <c r="BL531" s="289" t="str">
        <f t="shared" ca="1" si="969"/>
        <v/>
      </c>
      <c r="BM531" s="289" t="str">
        <f t="shared" ca="1" si="970"/>
        <v/>
      </c>
      <c r="BN531" s="289">
        <f t="shared" ca="1" si="971"/>
        <v>1</v>
      </c>
      <c r="BO531" s="289" t="str">
        <f t="shared" ca="1" si="972"/>
        <v/>
      </c>
      <c r="BP531" s="275"/>
      <c r="DA531" s="83"/>
      <c r="DB531" s="82"/>
      <c r="DC531" s="83"/>
      <c r="DD531" s="52"/>
      <c r="DF531" s="52"/>
      <c r="DG531" s="84"/>
      <c r="DH531" s="97"/>
      <c r="DI531" s="84"/>
      <c r="DJ531" s="84"/>
      <c r="DK531" s="84"/>
      <c r="DL531" s="84"/>
      <c r="DM531" s="84"/>
      <c r="DN531" s="84"/>
      <c r="DO531" s="84"/>
      <c r="DP531" s="84"/>
      <c r="DQ531" s="84"/>
      <c r="DR531" s="97"/>
      <c r="DS531" s="97"/>
      <c r="DT531" s="97"/>
      <c r="DU531" s="97"/>
      <c r="DV531" s="97"/>
      <c r="DW531" s="97"/>
      <c r="DX531" s="97"/>
      <c r="DY531" s="97"/>
      <c r="DZ531" s="99"/>
      <c r="EA531" s="84"/>
    </row>
    <row r="532" spans="1:131" ht="15.6" x14ac:dyDescent="0.3">
      <c r="A532" s="289" t="str">
        <f t="shared" ca="1" si="984"/>
        <v/>
      </c>
      <c r="B532" s="321">
        <f t="shared" si="912"/>
        <v>524</v>
      </c>
      <c r="C532" s="322" t="s">
        <v>27</v>
      </c>
      <c r="D532" s="321" t="s">
        <v>76</v>
      </c>
      <c r="E532" s="321">
        <v>7</v>
      </c>
      <c r="F532" s="323">
        <v>2</v>
      </c>
      <c r="G532" s="323">
        <v>2</v>
      </c>
      <c r="H532" s="323">
        <v>1</v>
      </c>
      <c r="I532" s="323">
        <v>2</v>
      </c>
      <c r="J532" s="323">
        <v>2</v>
      </c>
      <c r="K532" s="323">
        <v>1</v>
      </c>
      <c r="L532" s="323">
        <v>2</v>
      </c>
      <c r="M532" s="323"/>
      <c r="N532" s="323">
        <f>SUM($F532:G532)</f>
        <v>4</v>
      </c>
      <c r="O532" s="323">
        <f>SUM($F532:H532)</f>
        <v>5</v>
      </c>
      <c r="P532" s="323">
        <f>SUM($F532:I532)</f>
        <v>7</v>
      </c>
      <c r="Q532" s="323">
        <f>SUM($F532:J532)</f>
        <v>9</v>
      </c>
      <c r="R532" s="323">
        <f>SUM($F532:K532)</f>
        <v>10</v>
      </c>
      <c r="S532" s="323">
        <f>SUM($F532:L532)</f>
        <v>12</v>
      </c>
      <c r="T532" s="323"/>
      <c r="U532" s="322"/>
      <c r="V532" s="321" t="str">
        <f t="shared" si="946"/>
        <v>G</v>
      </c>
      <c r="W532" s="321" t="str">
        <f t="shared" ca="1" si="947"/>
        <v>A</v>
      </c>
      <c r="X532" s="321" t="str">
        <f t="shared" ca="1" si="977"/>
        <v>B</v>
      </c>
      <c r="Y532" s="321" t="str">
        <f t="shared" ca="1" si="978"/>
        <v>C</v>
      </c>
      <c r="Z532" s="321" t="str">
        <f t="shared" ca="1" si="979"/>
        <v>D</v>
      </c>
      <c r="AA532" s="321" t="str">
        <f t="shared" ca="1" si="980"/>
        <v>E</v>
      </c>
      <c r="AB532" s="321" t="str">
        <f t="shared" ca="1" si="981"/>
        <v>F</v>
      </c>
      <c r="AC532" s="321"/>
      <c r="AD532" s="322">
        <f t="shared" si="962"/>
        <v>71</v>
      </c>
      <c r="AE532" s="322">
        <f t="shared" ca="1" si="986"/>
        <v>65</v>
      </c>
      <c r="AF532" s="322">
        <f t="shared" ca="1" si="987"/>
        <v>66</v>
      </c>
      <c r="AG532" s="322">
        <f t="shared" ca="1" si="949"/>
        <v>67</v>
      </c>
      <c r="AH532" s="322">
        <f t="shared" ca="1" si="950"/>
        <v>68</v>
      </c>
      <c r="AI532" s="322">
        <f t="shared" ca="1" si="951"/>
        <v>69</v>
      </c>
      <c r="AJ532" s="322">
        <f t="shared" ca="1" si="952"/>
        <v>70</v>
      </c>
      <c r="AK532" s="322"/>
      <c r="AL532" s="294" t="str">
        <f>_xlfn.CONCAT(V532," maj")</f>
        <v>G maj</v>
      </c>
      <c r="AM532" s="294" t="str">
        <f ca="1">_xlfn.CONCAT(W532," min")</f>
        <v>A min</v>
      </c>
      <c r="AN532" s="294" t="str">
        <f ca="1">_xlfn.CONCAT(X532," dim")</f>
        <v>B dim</v>
      </c>
      <c r="AO532" s="294" t="str">
        <f ca="1">_xlfn.CONCAT(Y532," maj")</f>
        <v>C maj</v>
      </c>
      <c r="AP532" s="294" t="str">
        <f ca="1">_xlfn.CONCAT(Z532," min")</f>
        <v>D min</v>
      </c>
      <c r="AQ532" s="294" t="str">
        <f ca="1">_xlfn.CONCAT(AA532," min")</f>
        <v>E min</v>
      </c>
      <c r="AR532" s="294" t="str">
        <f ca="1">_xlfn.CONCAT(AB532," maj")</f>
        <v>F maj</v>
      </c>
      <c r="AS532" s="294"/>
      <c r="AT532" s="294" t="str">
        <f t="shared" ca="1" si="983"/>
        <v/>
      </c>
      <c r="AU532" s="294" t="str">
        <f t="shared" ca="1" si="983"/>
        <v/>
      </c>
      <c r="AV532" s="294" t="str">
        <f t="shared" ca="1" si="983"/>
        <v/>
      </c>
      <c r="AW532" s="294" t="str">
        <f t="shared" ca="1" si="983"/>
        <v/>
      </c>
      <c r="AX532" s="294" t="str">
        <f t="shared" ca="1" si="983"/>
        <v/>
      </c>
      <c r="AY532" s="294">
        <f t="shared" ca="1" si="983"/>
        <v>1</v>
      </c>
      <c r="AZ532" s="294" t="str">
        <f t="shared" ca="1" si="983"/>
        <v/>
      </c>
      <c r="BA532" s="294">
        <f t="shared" si="983"/>
        <v>1</v>
      </c>
      <c r="BB532" s="294" t="str">
        <f t="shared" ca="1" si="983"/>
        <v/>
      </c>
      <c r="BC532" s="294" t="str">
        <f t="shared" ca="1" si="983"/>
        <v/>
      </c>
      <c r="BD532" s="294" t="str">
        <f t="shared" ca="1" si="983"/>
        <v/>
      </c>
      <c r="BE532" s="294" t="str">
        <f t="shared" ca="1" si="983"/>
        <v/>
      </c>
      <c r="BF532" s="289">
        <f t="shared" ca="1" si="963"/>
        <v>2</v>
      </c>
      <c r="BG532" s="302">
        <f t="shared" ca="1" si="964"/>
        <v>28.571428571428569</v>
      </c>
      <c r="BH532" s="289" t="str">
        <f t="shared" ca="1" si="965"/>
        <v/>
      </c>
      <c r="BI532" s="289" t="str">
        <f t="shared" ca="1" si="966"/>
        <v/>
      </c>
      <c r="BJ532" s="289" t="str">
        <f t="shared" ca="1" si="967"/>
        <v/>
      </c>
      <c r="BK532" s="289" t="str">
        <f t="shared" ca="1" si="968"/>
        <v/>
      </c>
      <c r="BL532" s="289" t="str">
        <f t="shared" ca="1" si="969"/>
        <v/>
      </c>
      <c r="BM532" s="289" t="str">
        <f t="shared" ca="1" si="970"/>
        <v/>
      </c>
      <c r="BN532" s="289" t="str">
        <f t="shared" ca="1" si="971"/>
        <v/>
      </c>
      <c r="BO532" s="289" t="str">
        <f t="shared" ca="1" si="972"/>
        <v/>
      </c>
      <c r="BP532" s="275"/>
      <c r="DA532" s="83"/>
      <c r="DB532" s="82"/>
      <c r="DC532" s="83"/>
      <c r="DD532" s="52"/>
      <c r="DF532" s="52"/>
      <c r="DG532" s="84"/>
      <c r="DH532" s="97"/>
      <c r="DI532" s="84"/>
      <c r="DJ532" s="84"/>
      <c r="DK532" s="84"/>
      <c r="DL532" s="84"/>
      <c r="DM532" s="84"/>
      <c r="DN532" s="84"/>
      <c r="DO532" s="84"/>
      <c r="DP532" s="84"/>
      <c r="DQ532" s="84"/>
      <c r="DR532" s="97"/>
      <c r="DS532" s="97"/>
      <c r="DT532" s="97"/>
      <c r="DU532" s="97"/>
      <c r="DV532" s="97"/>
      <c r="DW532" s="97"/>
      <c r="DX532" s="97"/>
      <c r="DY532" s="97"/>
      <c r="DZ532" s="99"/>
      <c r="EA532" s="84"/>
    </row>
    <row r="533" spans="1:131" ht="15.6" x14ac:dyDescent="0.3">
      <c r="A533" s="289" t="str">
        <f t="shared" ca="1" si="984"/>
        <v/>
      </c>
      <c r="B533" s="321">
        <f t="shared" ref="B533:B596" si="988">B532+1</f>
        <v>525</v>
      </c>
      <c r="C533" s="322" t="s">
        <v>28</v>
      </c>
      <c r="D533" s="321" t="s">
        <v>76</v>
      </c>
      <c r="E533" s="321">
        <v>7</v>
      </c>
      <c r="F533" s="323">
        <v>1</v>
      </c>
      <c r="G533" s="323">
        <v>3</v>
      </c>
      <c r="H533" s="323">
        <v>1</v>
      </c>
      <c r="I533" s="323">
        <v>2</v>
      </c>
      <c r="J533" s="323">
        <v>2</v>
      </c>
      <c r="K533" s="323">
        <v>1</v>
      </c>
      <c r="L533" s="323">
        <v>2</v>
      </c>
      <c r="M533" s="323"/>
      <c r="N533" s="323">
        <f>SUM($F533:G533)</f>
        <v>4</v>
      </c>
      <c r="O533" s="323">
        <f>SUM($F533:H533)</f>
        <v>5</v>
      </c>
      <c r="P533" s="323">
        <f>SUM($F533:I533)</f>
        <v>7</v>
      </c>
      <c r="Q533" s="323">
        <f>SUM($F533:J533)</f>
        <v>9</v>
      </c>
      <c r="R533" s="323">
        <f>SUM($F533:K533)</f>
        <v>10</v>
      </c>
      <c r="S533" s="323">
        <f>SUM($F533:L533)</f>
        <v>12</v>
      </c>
      <c r="T533" s="323"/>
      <c r="U533" s="322"/>
      <c r="V533" s="321" t="str">
        <f t="shared" si="946"/>
        <v>G</v>
      </c>
      <c r="W533" s="321" t="str">
        <f t="shared" ca="1" si="947"/>
        <v>Ab</v>
      </c>
      <c r="X533" s="321" t="str">
        <f t="shared" ca="1" si="977"/>
        <v>B</v>
      </c>
      <c r="Y533" s="321" t="str">
        <f t="shared" ca="1" si="978"/>
        <v>C</v>
      </c>
      <c r="Z533" s="321" t="str">
        <f t="shared" ca="1" si="979"/>
        <v>D</v>
      </c>
      <c r="AA533" s="321" t="str">
        <f t="shared" ca="1" si="980"/>
        <v>E</v>
      </c>
      <c r="AB533" s="321" t="str">
        <f t="shared" ca="1" si="981"/>
        <v>F</v>
      </c>
      <c r="AC533" s="321"/>
      <c r="AD533" s="322">
        <f t="shared" si="962"/>
        <v>71</v>
      </c>
      <c r="AE533" s="322">
        <f t="shared" ca="1" si="986"/>
        <v>163</v>
      </c>
      <c r="AF533" s="322">
        <f t="shared" ca="1" si="987"/>
        <v>66</v>
      </c>
      <c r="AG533" s="322">
        <f t="shared" ca="1" si="949"/>
        <v>67</v>
      </c>
      <c r="AH533" s="322">
        <f t="shared" ca="1" si="950"/>
        <v>68</v>
      </c>
      <c r="AI533" s="322">
        <f t="shared" ca="1" si="951"/>
        <v>69</v>
      </c>
      <c r="AJ533" s="322">
        <f t="shared" ca="1" si="952"/>
        <v>70</v>
      </c>
      <c r="AK533" s="322"/>
      <c r="AL533" s="294" t="str">
        <f>_xlfn.CONCAT(V533," maj")</f>
        <v>G maj</v>
      </c>
      <c r="AM533" s="294" t="str">
        <f ca="1">_xlfn.CONCAT(W533," aug")</f>
        <v>Ab aug</v>
      </c>
      <c r="AN533" s="294" t="str">
        <f ca="1">_xlfn.CONCAT(X533," dim")</f>
        <v>B dim</v>
      </c>
      <c r="AO533" s="294" t="str">
        <f ca="1">_xlfn.CONCAT(Y533," maj")</f>
        <v>C maj</v>
      </c>
      <c r="AP533" s="294" t="str">
        <f ca="1">_xlfn.CONCAT(Z533," dim")</f>
        <v>D dim</v>
      </c>
      <c r="AQ533" s="294" t="str">
        <f ca="1">_xlfn.CONCAT(AA533," maj")</f>
        <v>E maj</v>
      </c>
      <c r="AR533" s="294" t="str">
        <f ca="1">_xlfn.CONCAT(AB533," min")</f>
        <v>F min</v>
      </c>
      <c r="AS533" s="294"/>
      <c r="AT533" s="294" t="str">
        <f t="shared" ca="1" si="983"/>
        <v/>
      </c>
      <c r="AU533" s="294" t="str">
        <f t="shared" ca="1" si="983"/>
        <v/>
      </c>
      <c r="AV533" s="294" t="str">
        <f t="shared" ca="1" si="983"/>
        <v/>
      </c>
      <c r="AW533" s="294" t="str">
        <f t="shared" ca="1" si="983"/>
        <v/>
      </c>
      <c r="AX533" s="294" t="str">
        <f t="shared" ca="1" si="983"/>
        <v/>
      </c>
      <c r="AY533" s="294">
        <f t="shared" ca="1" si="983"/>
        <v>1</v>
      </c>
      <c r="AZ533" s="294" t="str">
        <f t="shared" ca="1" si="983"/>
        <v/>
      </c>
      <c r="BA533" s="294">
        <f t="shared" si="983"/>
        <v>1</v>
      </c>
      <c r="BB533" s="294" t="str">
        <f t="shared" ca="1" si="983"/>
        <v/>
      </c>
      <c r="BC533" s="294" t="str">
        <f t="shared" ca="1" si="983"/>
        <v/>
      </c>
      <c r="BD533" s="294" t="str">
        <f t="shared" ca="1" si="983"/>
        <v/>
      </c>
      <c r="BE533" s="294" t="str">
        <f t="shared" ca="1" si="983"/>
        <v/>
      </c>
      <c r="BF533" s="289">
        <f t="shared" ca="1" si="963"/>
        <v>2</v>
      </c>
      <c r="BG533" s="302">
        <f t="shared" ca="1" si="964"/>
        <v>28.571428571428569</v>
      </c>
      <c r="BH533" s="289" t="str">
        <f t="shared" ca="1" si="965"/>
        <v/>
      </c>
      <c r="BI533" s="289" t="str">
        <f t="shared" ca="1" si="966"/>
        <v/>
      </c>
      <c r="BJ533" s="289" t="str">
        <f t="shared" ca="1" si="967"/>
        <v/>
      </c>
      <c r="BK533" s="289" t="str">
        <f t="shared" ca="1" si="968"/>
        <v/>
      </c>
      <c r="BL533" s="289" t="str">
        <f t="shared" ca="1" si="969"/>
        <v/>
      </c>
      <c r="BM533" s="289" t="str">
        <f t="shared" ca="1" si="970"/>
        <v/>
      </c>
      <c r="BN533" s="289" t="str">
        <f t="shared" ca="1" si="971"/>
        <v/>
      </c>
      <c r="BO533" s="289" t="str">
        <f t="shared" ca="1" si="972"/>
        <v/>
      </c>
      <c r="BP533" s="275"/>
      <c r="DA533" s="83"/>
      <c r="DB533" s="82"/>
      <c r="DC533" s="83"/>
      <c r="DD533" s="52"/>
      <c r="DF533" s="52"/>
      <c r="DG533" s="84"/>
      <c r="DH533" s="97"/>
      <c r="DI533" s="84"/>
      <c r="DJ533" s="84"/>
      <c r="DK533" s="84"/>
      <c r="DL533" s="84"/>
      <c r="DM533" s="84"/>
      <c r="DN533" s="84"/>
      <c r="DO533" s="84"/>
      <c r="DP533" s="84"/>
      <c r="DQ533" s="84"/>
      <c r="DR533" s="97"/>
      <c r="DS533" s="97"/>
      <c r="DT533" s="97"/>
      <c r="DU533" s="97"/>
      <c r="DV533" s="97"/>
      <c r="DW533" s="97"/>
      <c r="DX533" s="97"/>
      <c r="DY533" s="97"/>
      <c r="DZ533" s="99"/>
      <c r="EA533" s="84"/>
    </row>
    <row r="534" spans="1:131" ht="15.6" x14ac:dyDescent="0.3">
      <c r="A534" s="289">
        <f t="shared" ca="1" si="984"/>
        <v>6</v>
      </c>
      <c r="B534" s="321">
        <f t="shared" si="988"/>
        <v>526</v>
      </c>
      <c r="C534" s="322" t="s">
        <v>277</v>
      </c>
      <c r="D534" s="321" t="s">
        <v>76</v>
      </c>
      <c r="E534" s="321">
        <v>7</v>
      </c>
      <c r="F534" s="323">
        <v>2</v>
      </c>
      <c r="G534" s="323">
        <v>2</v>
      </c>
      <c r="H534" s="323">
        <v>1</v>
      </c>
      <c r="I534" s="323">
        <v>2</v>
      </c>
      <c r="J534" s="323">
        <v>1</v>
      </c>
      <c r="K534" s="323">
        <v>2</v>
      </c>
      <c r="L534" s="323">
        <v>2</v>
      </c>
      <c r="M534" s="323"/>
      <c r="N534" s="323">
        <f>SUM($F534:G534)</f>
        <v>4</v>
      </c>
      <c r="O534" s="323">
        <f>SUM($F534:H534)</f>
        <v>5</v>
      </c>
      <c r="P534" s="323">
        <f>SUM($F534:I534)</f>
        <v>7</v>
      </c>
      <c r="Q534" s="323">
        <f>SUM($F534:J534)</f>
        <v>8</v>
      </c>
      <c r="R534" s="323">
        <f>SUM($F534:K534)</f>
        <v>10</v>
      </c>
      <c r="S534" s="323">
        <f>SUM($F534:L534)</f>
        <v>12</v>
      </c>
      <c r="T534" s="323"/>
      <c r="U534" s="322"/>
      <c r="V534" s="321" t="str">
        <f t="shared" si="946"/>
        <v>G</v>
      </c>
      <c r="W534" s="321" t="str">
        <f t="shared" ca="1" si="947"/>
        <v>A</v>
      </c>
      <c r="X534" s="321" t="str">
        <f t="shared" ca="1" si="977"/>
        <v>B</v>
      </c>
      <c r="Y534" s="321" t="str">
        <f t="shared" ca="1" si="978"/>
        <v>C</v>
      </c>
      <c r="Z534" s="321" t="str">
        <f t="shared" ca="1" si="979"/>
        <v>D</v>
      </c>
      <c r="AA534" s="321" t="str">
        <f t="shared" ca="1" si="980"/>
        <v>Eb</v>
      </c>
      <c r="AB534" s="321" t="str">
        <f t="shared" ca="1" si="981"/>
        <v>F</v>
      </c>
      <c r="AC534" s="321"/>
      <c r="AD534" s="322">
        <f t="shared" si="962"/>
        <v>71</v>
      </c>
      <c r="AE534" s="322">
        <f t="shared" ca="1" si="986"/>
        <v>65</v>
      </c>
      <c r="AF534" s="322">
        <f t="shared" ca="1" si="987"/>
        <v>66</v>
      </c>
      <c r="AG534" s="322">
        <f t="shared" ca="1" si="949"/>
        <v>67</v>
      </c>
      <c r="AH534" s="322">
        <f t="shared" ca="1" si="950"/>
        <v>68</v>
      </c>
      <c r="AI534" s="322">
        <f t="shared" ca="1" si="951"/>
        <v>167</v>
      </c>
      <c r="AJ534" s="322">
        <f t="shared" ca="1" si="952"/>
        <v>70</v>
      </c>
      <c r="AK534" s="322"/>
      <c r="AL534" s="294" t="str">
        <f>_xlfn.CONCAT(V534," maj")</f>
        <v>G maj</v>
      </c>
      <c r="AM534" s="294" t="str">
        <f ca="1">_xlfn.CONCAT(W534," dim")</f>
        <v>A dim</v>
      </c>
      <c r="AN534" s="294" t="str">
        <f ca="1">_xlfn.CONCAT(X534," dim")</f>
        <v>B dim</v>
      </c>
      <c r="AO534" s="294" t="str">
        <f ca="1">_xlfn.CONCAT(Y534," min")</f>
        <v>C min</v>
      </c>
      <c r="AP534" s="294" t="str">
        <f ca="1">_xlfn.CONCAT(Z534," min")</f>
        <v>D min</v>
      </c>
      <c r="AQ534" s="294" t="str">
        <f ca="1">_xlfn.CONCAT(AA534," aug")</f>
        <v>Eb aug</v>
      </c>
      <c r="AR534" s="294" t="str">
        <f ca="1">_xlfn.CONCAT(AB534," maj")</f>
        <v>F maj</v>
      </c>
      <c r="AS534" s="294"/>
      <c r="AT534" s="294" t="str">
        <f t="shared" ca="1" si="983"/>
        <v/>
      </c>
      <c r="AU534" s="294" t="str">
        <f t="shared" ca="1" si="983"/>
        <v/>
      </c>
      <c r="AV534" s="294" t="str">
        <f t="shared" ca="1" si="983"/>
        <v/>
      </c>
      <c r="AW534" s="294">
        <f t="shared" ca="1" si="983"/>
        <v>1</v>
      </c>
      <c r="AX534" s="294" t="str">
        <f t="shared" ca="1" si="983"/>
        <v/>
      </c>
      <c r="AY534" s="294">
        <f t="shared" ca="1" si="983"/>
        <v>1</v>
      </c>
      <c r="AZ534" s="294" t="str">
        <f t="shared" ca="1" si="983"/>
        <v/>
      </c>
      <c r="BA534" s="294">
        <f t="shared" si="983"/>
        <v>1</v>
      </c>
      <c r="BB534" s="294" t="str">
        <f t="shared" ca="1" si="983"/>
        <v/>
      </c>
      <c r="BC534" s="294" t="str">
        <f t="shared" ca="1" si="983"/>
        <v/>
      </c>
      <c r="BD534" s="294" t="str">
        <f t="shared" ca="1" si="983"/>
        <v/>
      </c>
      <c r="BE534" s="294" t="str">
        <f t="shared" ca="1" si="983"/>
        <v/>
      </c>
      <c r="BF534" s="289">
        <f t="shared" ca="1" si="963"/>
        <v>3</v>
      </c>
      <c r="BG534" s="302">
        <f t="shared" ca="1" si="964"/>
        <v>42.857142857142854</v>
      </c>
      <c r="BH534" s="289">
        <f t="shared" ca="1" si="965"/>
        <v>6</v>
      </c>
      <c r="BI534" s="289" t="str">
        <f t="shared" ca="1" si="966"/>
        <v/>
      </c>
      <c r="BJ534" s="289" t="str">
        <f t="shared" ca="1" si="967"/>
        <v/>
      </c>
      <c r="BK534" s="289" t="str">
        <f t="shared" ca="1" si="968"/>
        <v/>
      </c>
      <c r="BL534" s="289" t="str">
        <f t="shared" ca="1" si="969"/>
        <v/>
      </c>
      <c r="BM534" s="289" t="str">
        <f t="shared" ca="1" si="970"/>
        <v/>
      </c>
      <c r="BN534" s="289">
        <f t="shared" ca="1" si="971"/>
        <v>1</v>
      </c>
      <c r="BO534" s="289" t="str">
        <f t="shared" ca="1" si="972"/>
        <v/>
      </c>
      <c r="BP534" s="275"/>
      <c r="DA534" s="83"/>
      <c r="DB534" s="82"/>
      <c r="DC534" s="83"/>
      <c r="DD534" s="52"/>
      <c r="DF534" s="52"/>
      <c r="DG534" s="84"/>
      <c r="DH534" s="97"/>
      <c r="DI534" s="84"/>
      <c r="DJ534" s="84"/>
      <c r="DK534" s="84"/>
      <c r="DL534" s="84"/>
      <c r="DM534" s="84"/>
      <c r="DN534" s="84"/>
      <c r="DO534" s="84"/>
      <c r="DP534" s="84"/>
      <c r="DQ534" s="84"/>
      <c r="DR534" s="97"/>
      <c r="DS534" s="97"/>
      <c r="DT534" s="97"/>
      <c r="DU534" s="97"/>
      <c r="DV534" s="97"/>
      <c r="DW534" s="97"/>
      <c r="DX534" s="97"/>
      <c r="DY534" s="97"/>
      <c r="DZ534" s="99"/>
      <c r="EA534" s="84"/>
    </row>
    <row r="535" spans="1:131" ht="15.6" x14ac:dyDescent="0.3">
      <c r="A535" s="289">
        <f t="shared" ca="1" si="984"/>
        <v>6</v>
      </c>
      <c r="B535" s="321">
        <f t="shared" si="988"/>
        <v>527</v>
      </c>
      <c r="C535" s="322" t="s">
        <v>82</v>
      </c>
      <c r="D535" s="321" t="s">
        <v>76</v>
      </c>
      <c r="E535" s="321">
        <v>7</v>
      </c>
      <c r="F535" s="323">
        <v>2</v>
      </c>
      <c r="G535" s="323">
        <v>1</v>
      </c>
      <c r="H535" s="323">
        <v>2</v>
      </c>
      <c r="I535" s="323">
        <v>2</v>
      </c>
      <c r="J535" s="323">
        <v>1</v>
      </c>
      <c r="K535" s="323">
        <v>2</v>
      </c>
      <c r="L535" s="323">
        <v>2</v>
      </c>
      <c r="M535" s="323"/>
      <c r="N535" s="323">
        <f>SUM($F535:G535)</f>
        <v>3</v>
      </c>
      <c r="O535" s="323">
        <f>SUM($F535:H535)</f>
        <v>5</v>
      </c>
      <c r="P535" s="323">
        <f>SUM($F535:I535)</f>
        <v>7</v>
      </c>
      <c r="Q535" s="323">
        <f>SUM($F535:J535)</f>
        <v>8</v>
      </c>
      <c r="R535" s="323">
        <f>SUM($F535:K535)</f>
        <v>10</v>
      </c>
      <c r="S535" s="323">
        <f>SUM($F535:L535)</f>
        <v>12</v>
      </c>
      <c r="T535" s="323"/>
      <c r="U535" s="322"/>
      <c r="V535" s="321" t="str">
        <f t="shared" si="946"/>
        <v>G</v>
      </c>
      <c r="W535" s="321" t="str">
        <f t="shared" ca="1" si="947"/>
        <v>A</v>
      </c>
      <c r="X535" s="321" t="str">
        <f t="shared" ca="1" si="977"/>
        <v>Bb</v>
      </c>
      <c r="Y535" s="321" t="str">
        <f t="shared" ca="1" si="978"/>
        <v>C</v>
      </c>
      <c r="Z535" s="321" t="str">
        <f t="shared" ca="1" si="979"/>
        <v>D</v>
      </c>
      <c r="AA535" s="321" t="str">
        <f t="shared" ca="1" si="980"/>
        <v>Eb</v>
      </c>
      <c r="AB535" s="321" t="str">
        <f t="shared" ca="1" si="981"/>
        <v>F</v>
      </c>
      <c r="AC535" s="321"/>
      <c r="AD535" s="322">
        <f t="shared" si="962"/>
        <v>71</v>
      </c>
      <c r="AE535" s="322">
        <f t="shared" ca="1" si="986"/>
        <v>65</v>
      </c>
      <c r="AF535" s="322">
        <f t="shared" ca="1" si="987"/>
        <v>164</v>
      </c>
      <c r="AG535" s="322">
        <f t="shared" ca="1" si="949"/>
        <v>67</v>
      </c>
      <c r="AH535" s="322">
        <f t="shared" ca="1" si="950"/>
        <v>68</v>
      </c>
      <c r="AI535" s="322">
        <f t="shared" ca="1" si="951"/>
        <v>167</v>
      </c>
      <c r="AJ535" s="322">
        <f t="shared" ca="1" si="952"/>
        <v>70</v>
      </c>
      <c r="AK535" s="322"/>
      <c r="AL535" s="294" t="str">
        <f>_xlfn.CONCAT(V535," min")</f>
        <v>G min</v>
      </c>
      <c r="AM535" s="294" t="str">
        <f ca="1">_xlfn.CONCAT(W535," dim")</f>
        <v>A dim</v>
      </c>
      <c r="AN535" s="294" t="str">
        <f ca="1">_xlfn.CONCAT(X535," maj")</f>
        <v>Bb maj</v>
      </c>
      <c r="AO535" s="294" t="str">
        <f ca="1">_xlfn.CONCAT(Y535," min")</f>
        <v>C min</v>
      </c>
      <c r="AP535" s="294" t="str">
        <f ca="1">_xlfn.CONCAT(Z535," min")</f>
        <v>D min</v>
      </c>
      <c r="AQ535" s="294" t="str">
        <f ca="1">_xlfn.CONCAT(AA535," maj")</f>
        <v>Eb maj</v>
      </c>
      <c r="AR535" s="294" t="str">
        <f ca="1">_xlfn.CONCAT(AB535," maj")</f>
        <v>F maj</v>
      </c>
      <c r="AS535" s="294"/>
      <c r="AT535" s="294" t="str">
        <f t="shared" ca="1" si="983"/>
        <v/>
      </c>
      <c r="AU535" s="294" t="str">
        <f t="shared" ca="1" si="983"/>
        <v/>
      </c>
      <c r="AV535" s="294" t="str">
        <f t="shared" ca="1" si="983"/>
        <v/>
      </c>
      <c r="AW535" s="294">
        <f t="shared" ca="1" si="983"/>
        <v>1</v>
      </c>
      <c r="AX535" s="294" t="str">
        <f t="shared" ca="1" si="983"/>
        <v/>
      </c>
      <c r="AY535" s="294">
        <f t="shared" ca="1" si="983"/>
        <v>1</v>
      </c>
      <c r="AZ535" s="294" t="str">
        <f t="shared" ca="1" si="983"/>
        <v/>
      </c>
      <c r="BA535" s="294">
        <f t="shared" si="983"/>
        <v>1</v>
      </c>
      <c r="BB535" s="294" t="str">
        <f t="shared" ca="1" si="983"/>
        <v/>
      </c>
      <c r="BC535" s="294" t="str">
        <f t="shared" ca="1" si="983"/>
        <v/>
      </c>
      <c r="BD535" s="294" t="str">
        <f t="shared" ca="1" si="983"/>
        <v/>
      </c>
      <c r="BE535" s="294" t="str">
        <f t="shared" ca="1" si="983"/>
        <v/>
      </c>
      <c r="BF535" s="289">
        <f t="shared" ca="1" si="963"/>
        <v>3</v>
      </c>
      <c r="BG535" s="302">
        <f t="shared" ca="1" si="964"/>
        <v>42.857142857142854</v>
      </c>
      <c r="BH535" s="289">
        <f t="shared" ca="1" si="965"/>
        <v>6</v>
      </c>
      <c r="BI535" s="289" t="str">
        <f t="shared" ca="1" si="966"/>
        <v/>
      </c>
      <c r="BJ535" s="289" t="str">
        <f t="shared" ca="1" si="967"/>
        <v/>
      </c>
      <c r="BK535" s="289" t="str">
        <f t="shared" ca="1" si="968"/>
        <v/>
      </c>
      <c r="BL535" s="289" t="str">
        <f t="shared" ca="1" si="969"/>
        <v/>
      </c>
      <c r="BM535" s="289" t="str">
        <f t="shared" ca="1" si="970"/>
        <v/>
      </c>
      <c r="BN535" s="289">
        <f t="shared" ca="1" si="971"/>
        <v>1</v>
      </c>
      <c r="BO535" s="289" t="str">
        <f t="shared" ca="1" si="972"/>
        <v/>
      </c>
      <c r="BP535" s="275"/>
      <c r="DA535" s="83"/>
      <c r="DB535" s="82"/>
      <c r="DC535" s="83"/>
      <c r="DD535" s="52"/>
      <c r="DF535" s="52"/>
      <c r="DG535" s="84"/>
      <c r="DH535" s="97"/>
      <c r="DI535" s="84"/>
      <c r="DJ535" s="84"/>
      <c r="DK535" s="84"/>
      <c r="DL535" s="84"/>
      <c r="DM535" s="84"/>
      <c r="DN535" s="84"/>
      <c r="DO535" s="84"/>
      <c r="DP535" s="84"/>
      <c r="DQ535" s="84"/>
      <c r="DR535" s="97"/>
      <c r="DS535" s="97"/>
      <c r="DT535" s="97"/>
      <c r="DU535" s="97"/>
      <c r="DV535" s="97"/>
      <c r="DW535" s="97"/>
      <c r="DX535" s="97"/>
      <c r="DY535" s="97"/>
      <c r="DZ535" s="99"/>
      <c r="EA535" s="84"/>
    </row>
    <row r="536" spans="1:131" ht="15.6" x14ac:dyDescent="0.3">
      <c r="A536" s="289">
        <f t="shared" ca="1" si="984"/>
        <v>6</v>
      </c>
      <c r="B536" s="321">
        <f t="shared" si="988"/>
        <v>528</v>
      </c>
      <c r="C536" s="322" t="s">
        <v>29</v>
      </c>
      <c r="D536" s="321" t="s">
        <v>76</v>
      </c>
      <c r="E536" s="321">
        <v>7</v>
      </c>
      <c r="F536" s="323">
        <v>1</v>
      </c>
      <c r="G536" s="323">
        <v>2</v>
      </c>
      <c r="H536" s="323">
        <v>2</v>
      </c>
      <c r="I536" s="323">
        <v>1</v>
      </c>
      <c r="J536" s="323">
        <v>2</v>
      </c>
      <c r="K536" s="323">
        <v>2</v>
      </c>
      <c r="L536" s="323">
        <v>2</v>
      </c>
      <c r="M536" s="323"/>
      <c r="N536" s="323">
        <f>SUM($F536:G536)</f>
        <v>3</v>
      </c>
      <c r="O536" s="323">
        <f>SUM($F536:H536)</f>
        <v>5</v>
      </c>
      <c r="P536" s="323">
        <f>SUM($F536:I536)</f>
        <v>6</v>
      </c>
      <c r="Q536" s="323">
        <f>SUM($F536:J536)</f>
        <v>8</v>
      </c>
      <c r="R536" s="323">
        <f>SUM($F536:K536)</f>
        <v>10</v>
      </c>
      <c r="S536" s="323">
        <f>SUM($F536:L536)</f>
        <v>12</v>
      </c>
      <c r="T536" s="323"/>
      <c r="U536" s="322"/>
      <c r="V536" s="321" t="str">
        <f t="shared" si="946"/>
        <v>G</v>
      </c>
      <c r="W536" s="321" t="str">
        <f t="shared" ca="1" si="947"/>
        <v>Ab</v>
      </c>
      <c r="X536" s="321" t="str">
        <f t="shared" ca="1" si="977"/>
        <v>Bb</v>
      </c>
      <c r="Y536" s="321" t="str">
        <f t="shared" ca="1" si="978"/>
        <v>C</v>
      </c>
      <c r="Z536" s="321" t="str">
        <f t="shared" ca="1" si="979"/>
        <v>Db</v>
      </c>
      <c r="AA536" s="321" t="str">
        <f t="shared" ca="1" si="980"/>
        <v>Eb</v>
      </c>
      <c r="AB536" s="321" t="str">
        <f t="shared" ca="1" si="981"/>
        <v>F</v>
      </c>
      <c r="AC536" s="321"/>
      <c r="AD536" s="322">
        <f t="shared" si="962"/>
        <v>71</v>
      </c>
      <c r="AE536" s="322">
        <f t="shared" ca="1" si="986"/>
        <v>163</v>
      </c>
      <c r="AF536" s="322">
        <f t="shared" ca="1" si="987"/>
        <v>164</v>
      </c>
      <c r="AG536" s="322">
        <f t="shared" ca="1" si="949"/>
        <v>67</v>
      </c>
      <c r="AH536" s="322">
        <f t="shared" ca="1" si="950"/>
        <v>166</v>
      </c>
      <c r="AI536" s="322">
        <f t="shared" ca="1" si="951"/>
        <v>167</v>
      </c>
      <c r="AJ536" s="322">
        <f t="shared" ca="1" si="952"/>
        <v>70</v>
      </c>
      <c r="AK536" s="322"/>
      <c r="AL536" s="294" t="str">
        <f t="shared" ref="AL536:AL541" si="989">_xlfn.CONCAT(V536," dim")</f>
        <v>G dim</v>
      </c>
      <c r="AM536" s="294" t="str">
        <f ca="1">_xlfn.CONCAT(W536," maj")</f>
        <v>Ab maj</v>
      </c>
      <c r="AN536" s="294" t="str">
        <f ca="1">_xlfn.CONCAT(X536," min")</f>
        <v>Bb min</v>
      </c>
      <c r="AO536" s="294" t="str">
        <f ca="1">_xlfn.CONCAT(Y536," min")</f>
        <v>C min</v>
      </c>
      <c r="AP536" s="294" t="str">
        <f ca="1">_xlfn.CONCAT(Z536," maj")</f>
        <v>Db maj</v>
      </c>
      <c r="AQ536" s="294" t="str">
        <f ca="1">_xlfn.CONCAT(AA536," maj")</f>
        <v>Eb maj</v>
      </c>
      <c r="AR536" s="294" t="str">
        <f ca="1">_xlfn.CONCAT(AB536," min")</f>
        <v>F min</v>
      </c>
      <c r="AS536" s="294"/>
      <c r="AT536" s="294" t="str">
        <f t="shared" ca="1" si="983"/>
        <v/>
      </c>
      <c r="AU536" s="294" t="str">
        <f t="shared" ca="1" si="983"/>
        <v/>
      </c>
      <c r="AV536" s="294" t="str">
        <f t="shared" ca="1" si="983"/>
        <v/>
      </c>
      <c r="AW536" s="294">
        <f t="shared" ca="1" si="983"/>
        <v>1</v>
      </c>
      <c r="AX536" s="294" t="str">
        <f t="shared" ca="1" si="983"/>
        <v/>
      </c>
      <c r="AY536" s="294">
        <f t="shared" ca="1" si="983"/>
        <v>1</v>
      </c>
      <c r="AZ536" s="294" t="str">
        <f t="shared" ca="1" si="983"/>
        <v/>
      </c>
      <c r="BA536" s="294">
        <f t="shared" si="983"/>
        <v>1</v>
      </c>
      <c r="BB536" s="294" t="str">
        <f t="shared" ca="1" si="983"/>
        <v/>
      </c>
      <c r="BC536" s="294" t="str">
        <f t="shared" ca="1" si="983"/>
        <v/>
      </c>
      <c r="BD536" s="294" t="str">
        <f t="shared" ca="1" si="983"/>
        <v/>
      </c>
      <c r="BE536" s="294" t="str">
        <f t="shared" ca="1" si="983"/>
        <v/>
      </c>
      <c r="BF536" s="289">
        <f t="shared" ca="1" si="963"/>
        <v>3</v>
      </c>
      <c r="BG536" s="302">
        <f t="shared" ca="1" si="964"/>
        <v>42.857142857142854</v>
      </c>
      <c r="BH536" s="289">
        <f t="shared" ca="1" si="965"/>
        <v>6</v>
      </c>
      <c r="BI536" s="289" t="str">
        <f t="shared" ca="1" si="966"/>
        <v/>
      </c>
      <c r="BJ536" s="289" t="str">
        <f t="shared" ca="1" si="967"/>
        <v/>
      </c>
      <c r="BK536" s="289" t="str">
        <f t="shared" ca="1" si="968"/>
        <v/>
      </c>
      <c r="BL536" s="289" t="str">
        <f t="shared" ca="1" si="969"/>
        <v/>
      </c>
      <c r="BM536" s="289" t="str">
        <f t="shared" ca="1" si="970"/>
        <v/>
      </c>
      <c r="BN536" s="289">
        <f t="shared" ca="1" si="971"/>
        <v>1</v>
      </c>
      <c r="BO536" s="289" t="str">
        <f t="shared" ca="1" si="972"/>
        <v/>
      </c>
      <c r="BP536" s="275"/>
      <c r="DA536" s="83"/>
      <c r="DB536" s="82"/>
      <c r="DC536" s="83"/>
      <c r="DD536" s="52"/>
      <c r="DF536" s="52"/>
      <c r="DG536" s="84"/>
      <c r="DH536" s="97"/>
      <c r="DI536" s="84"/>
      <c r="DJ536" s="84"/>
      <c r="DK536" s="84"/>
      <c r="DL536" s="84"/>
      <c r="DM536" s="84"/>
      <c r="DN536" s="84"/>
      <c r="DO536" s="84"/>
      <c r="DP536" s="84"/>
      <c r="DQ536" s="84"/>
      <c r="DR536" s="97"/>
      <c r="DS536" s="97"/>
      <c r="DT536" s="97"/>
      <c r="DU536" s="97"/>
      <c r="DV536" s="97"/>
      <c r="DW536" s="97"/>
      <c r="DX536" s="97"/>
      <c r="DY536" s="97"/>
      <c r="DZ536" s="99"/>
      <c r="EA536" s="84"/>
    </row>
    <row r="537" spans="1:131" ht="15.6" x14ac:dyDescent="0.3">
      <c r="A537" s="289">
        <f t="shared" ca="1" si="984"/>
        <v>6</v>
      </c>
      <c r="B537" s="321">
        <f t="shared" si="988"/>
        <v>529</v>
      </c>
      <c r="C537" s="322" t="s">
        <v>278</v>
      </c>
      <c r="D537" s="321" t="s">
        <v>76</v>
      </c>
      <c r="E537" s="321">
        <v>7</v>
      </c>
      <c r="F537" s="323">
        <v>2</v>
      </c>
      <c r="G537" s="323">
        <v>1</v>
      </c>
      <c r="H537" s="323">
        <v>2</v>
      </c>
      <c r="I537" s="323">
        <v>1</v>
      </c>
      <c r="J537" s="323">
        <v>2</v>
      </c>
      <c r="K537" s="323">
        <v>2</v>
      </c>
      <c r="L537" s="323">
        <v>2</v>
      </c>
      <c r="M537" s="323"/>
      <c r="N537" s="323">
        <f>SUM($F537:G537)</f>
        <v>3</v>
      </c>
      <c r="O537" s="323">
        <f>SUM($F537:H537)</f>
        <v>5</v>
      </c>
      <c r="P537" s="323">
        <f>SUM($F537:I537)</f>
        <v>6</v>
      </c>
      <c r="Q537" s="323">
        <f>SUM($F537:J537)</f>
        <v>8</v>
      </c>
      <c r="R537" s="323">
        <f>SUM($F537:K537)</f>
        <v>10</v>
      </c>
      <c r="S537" s="323">
        <f>SUM($F537:L537)</f>
        <v>12</v>
      </c>
      <c r="T537" s="323"/>
      <c r="U537" s="322"/>
      <c r="V537" s="321" t="str">
        <f t="shared" si="946"/>
        <v>G</v>
      </c>
      <c r="W537" s="321" t="str">
        <f t="shared" ca="1" si="947"/>
        <v>A</v>
      </c>
      <c r="X537" s="321" t="str">
        <f t="shared" ca="1" si="977"/>
        <v>Bb</v>
      </c>
      <c r="Y537" s="321" t="str">
        <f t="shared" ca="1" si="978"/>
        <v>C</v>
      </c>
      <c r="Z537" s="321" t="str">
        <f t="shared" ca="1" si="979"/>
        <v>Db</v>
      </c>
      <c r="AA537" s="321" t="str">
        <f t="shared" ca="1" si="980"/>
        <v>Eb</v>
      </c>
      <c r="AB537" s="321" t="str">
        <f t="shared" ca="1" si="981"/>
        <v>F</v>
      </c>
      <c r="AC537" s="321"/>
      <c r="AD537" s="322">
        <f t="shared" si="962"/>
        <v>71</v>
      </c>
      <c r="AE537" s="322">
        <f t="shared" ca="1" si="986"/>
        <v>65</v>
      </c>
      <c r="AF537" s="322">
        <f t="shared" ca="1" si="987"/>
        <v>164</v>
      </c>
      <c r="AG537" s="322">
        <f t="shared" ca="1" si="949"/>
        <v>67</v>
      </c>
      <c r="AH537" s="322">
        <f t="shared" ca="1" si="950"/>
        <v>166</v>
      </c>
      <c r="AI537" s="322">
        <f t="shared" ca="1" si="951"/>
        <v>167</v>
      </c>
      <c r="AJ537" s="322">
        <f t="shared" ca="1" si="952"/>
        <v>70</v>
      </c>
      <c r="AK537" s="322"/>
      <c r="AL537" s="294" t="str">
        <f t="shared" si="989"/>
        <v>G dim</v>
      </c>
      <c r="AM537" s="294" t="str">
        <f ca="1">_xlfn.CONCAT(W537," dim")</f>
        <v>A dim</v>
      </c>
      <c r="AN537" s="294" t="str">
        <f ca="1">_xlfn.CONCAT(X537," min")</f>
        <v>Bb min</v>
      </c>
      <c r="AO537" s="294" t="str">
        <f ca="1">_xlfn.CONCAT(Y537," min")</f>
        <v>C min</v>
      </c>
      <c r="AP537" s="294" t="str">
        <f ca="1">_xlfn.CONCAT(Z537," aug")</f>
        <v>Db aug</v>
      </c>
      <c r="AQ537" s="294" t="str">
        <f ca="1">_xlfn.CONCAT(AA537," maj")</f>
        <v>Eb maj</v>
      </c>
      <c r="AR537" s="294" t="str">
        <f ca="1">_xlfn.CONCAT(AB537," maj")</f>
        <v>F maj</v>
      </c>
      <c r="AS537" s="294"/>
      <c r="AT537" s="294" t="str">
        <f t="shared" ca="1" si="983"/>
        <v/>
      </c>
      <c r="AU537" s="294" t="str">
        <f t="shared" ca="1" si="983"/>
        <v/>
      </c>
      <c r="AV537" s="294" t="str">
        <f t="shared" ca="1" si="983"/>
        <v/>
      </c>
      <c r="AW537" s="294">
        <f t="shared" ca="1" si="983"/>
        <v>1</v>
      </c>
      <c r="AX537" s="294" t="str">
        <f t="shared" ca="1" si="983"/>
        <v/>
      </c>
      <c r="AY537" s="294">
        <f t="shared" ca="1" si="983"/>
        <v>1</v>
      </c>
      <c r="AZ537" s="294" t="str">
        <f t="shared" ca="1" si="983"/>
        <v/>
      </c>
      <c r="BA537" s="294">
        <f t="shared" si="983"/>
        <v>1</v>
      </c>
      <c r="BB537" s="294" t="str">
        <f t="shared" ca="1" si="983"/>
        <v/>
      </c>
      <c r="BC537" s="294" t="str">
        <f t="shared" ca="1" si="983"/>
        <v/>
      </c>
      <c r="BD537" s="294" t="str">
        <f t="shared" ca="1" si="983"/>
        <v/>
      </c>
      <c r="BE537" s="294" t="str">
        <f t="shared" ca="1" si="983"/>
        <v/>
      </c>
      <c r="BF537" s="289">
        <f t="shared" ca="1" si="963"/>
        <v>3</v>
      </c>
      <c r="BG537" s="302">
        <f t="shared" ca="1" si="964"/>
        <v>42.857142857142854</v>
      </c>
      <c r="BH537" s="289">
        <f t="shared" ca="1" si="965"/>
        <v>6</v>
      </c>
      <c r="BI537" s="289" t="str">
        <f t="shared" ca="1" si="966"/>
        <v/>
      </c>
      <c r="BJ537" s="289" t="str">
        <f t="shared" ca="1" si="967"/>
        <v/>
      </c>
      <c r="BK537" s="289" t="str">
        <f t="shared" ca="1" si="968"/>
        <v/>
      </c>
      <c r="BL537" s="289" t="str">
        <f t="shared" ca="1" si="969"/>
        <v/>
      </c>
      <c r="BM537" s="289" t="str">
        <f t="shared" ca="1" si="970"/>
        <v/>
      </c>
      <c r="BN537" s="289">
        <f t="shared" ca="1" si="971"/>
        <v>1</v>
      </c>
      <c r="BO537" s="289" t="str">
        <f t="shared" ca="1" si="972"/>
        <v/>
      </c>
      <c r="BP537" s="275"/>
      <c r="DA537" s="83"/>
      <c r="DB537" s="82"/>
      <c r="DC537" s="83"/>
      <c r="DD537" s="52"/>
      <c r="DF537" s="52"/>
      <c r="DG537" s="84"/>
      <c r="DH537" s="97"/>
      <c r="DI537" s="84"/>
      <c r="DJ537" s="84"/>
      <c r="DK537" s="84"/>
      <c r="DL537" s="84"/>
      <c r="DM537" s="84"/>
      <c r="DN537" s="84"/>
      <c r="DO537" s="84"/>
      <c r="DP537" s="84"/>
      <c r="DQ537" s="84"/>
      <c r="DR537" s="97"/>
      <c r="DS537" s="97"/>
      <c r="DT537" s="97"/>
      <c r="DU537" s="97"/>
      <c r="DV537" s="97"/>
      <c r="DW537" s="97"/>
      <c r="DX537" s="97"/>
      <c r="DY537" s="97"/>
      <c r="DZ537" s="99"/>
      <c r="EA537" s="84"/>
    </row>
    <row r="538" spans="1:131" ht="15.6" x14ac:dyDescent="0.3">
      <c r="A538" s="289" t="str">
        <f t="shared" ca="1" si="984"/>
        <v/>
      </c>
      <c r="B538" s="321">
        <f t="shared" si="988"/>
        <v>530</v>
      </c>
      <c r="C538" s="322" t="s">
        <v>30</v>
      </c>
      <c r="D538" s="321" t="s">
        <v>76</v>
      </c>
      <c r="E538" s="321">
        <v>7</v>
      </c>
      <c r="F538" s="323">
        <v>1</v>
      </c>
      <c r="G538" s="323">
        <v>2</v>
      </c>
      <c r="H538" s="323">
        <v>2</v>
      </c>
      <c r="I538" s="323">
        <v>1</v>
      </c>
      <c r="J538" s="323">
        <v>3</v>
      </c>
      <c r="K538" s="323">
        <v>1</v>
      </c>
      <c r="L538" s="323">
        <v>2</v>
      </c>
      <c r="M538" s="323"/>
      <c r="N538" s="323">
        <f>SUM($F538:G538)</f>
        <v>3</v>
      </c>
      <c r="O538" s="323">
        <f>SUM($F538:H538)</f>
        <v>5</v>
      </c>
      <c r="P538" s="323">
        <f>SUM($F538:I538)</f>
        <v>6</v>
      </c>
      <c r="Q538" s="323">
        <f>SUM($F538:J538)</f>
        <v>9</v>
      </c>
      <c r="R538" s="323">
        <f>SUM($F538:K538)</f>
        <v>10</v>
      </c>
      <c r="S538" s="323">
        <f>SUM($F538:L538)</f>
        <v>12</v>
      </c>
      <c r="T538" s="323"/>
      <c r="U538" s="322"/>
      <c r="V538" s="321" t="str">
        <f t="shared" si="946"/>
        <v>G</v>
      </c>
      <c r="W538" s="321" t="str">
        <f t="shared" ca="1" si="947"/>
        <v>Ab</v>
      </c>
      <c r="X538" s="321" t="str">
        <f t="shared" ca="1" si="977"/>
        <v>Bb</v>
      </c>
      <c r="Y538" s="321" t="str">
        <f t="shared" ca="1" si="978"/>
        <v>C</v>
      </c>
      <c r="Z538" s="321" t="str">
        <f t="shared" ca="1" si="979"/>
        <v>Db</v>
      </c>
      <c r="AA538" s="321" t="str">
        <f t="shared" ca="1" si="980"/>
        <v>E</v>
      </c>
      <c r="AB538" s="321" t="str">
        <f t="shared" ca="1" si="981"/>
        <v>F</v>
      </c>
      <c r="AC538" s="321"/>
      <c r="AD538" s="322">
        <f t="shared" si="962"/>
        <v>71</v>
      </c>
      <c r="AE538" s="322">
        <f t="shared" ca="1" si="986"/>
        <v>163</v>
      </c>
      <c r="AF538" s="322">
        <f t="shared" ca="1" si="987"/>
        <v>164</v>
      </c>
      <c r="AG538" s="322">
        <f t="shared" ca="1" si="949"/>
        <v>67</v>
      </c>
      <c r="AH538" s="322">
        <f t="shared" ca="1" si="950"/>
        <v>166</v>
      </c>
      <c r="AI538" s="322">
        <f t="shared" ca="1" si="951"/>
        <v>69</v>
      </c>
      <c r="AJ538" s="322">
        <f t="shared" ca="1" si="952"/>
        <v>70</v>
      </c>
      <c r="AK538" s="322"/>
      <c r="AL538" s="294" t="str">
        <f t="shared" si="989"/>
        <v>G dim</v>
      </c>
      <c r="AM538" s="294" t="str">
        <f ca="1">_xlfn.CONCAT(W538," aug")</f>
        <v>Ab aug</v>
      </c>
      <c r="AN538" s="294" t="str">
        <f ca="1">_xlfn.CONCAT(X538," min")</f>
        <v>Bb min</v>
      </c>
      <c r="AO538" s="294" t="str">
        <f ca="1">_xlfn.CONCAT(Y538," maj")</f>
        <v>C maj</v>
      </c>
      <c r="AP538" s="294" t="str">
        <f ca="1">_xlfn.CONCAT(Z538," maj")</f>
        <v>Db maj</v>
      </c>
      <c r="AQ538" s="294" t="str">
        <f ca="1">_xlfn.CONCAT(AA538," dim")</f>
        <v>E dim</v>
      </c>
      <c r="AR538" s="294" t="str">
        <f ca="1">_xlfn.CONCAT(AB538," min")</f>
        <v>F min</v>
      </c>
      <c r="AS538" s="294"/>
      <c r="AT538" s="294" t="str">
        <f t="shared" ca="1" si="983"/>
        <v/>
      </c>
      <c r="AU538" s="294" t="str">
        <f t="shared" ca="1" si="983"/>
        <v/>
      </c>
      <c r="AV538" s="294" t="str">
        <f t="shared" ca="1" si="983"/>
        <v/>
      </c>
      <c r="AW538" s="294" t="str">
        <f t="shared" ca="1" si="983"/>
        <v/>
      </c>
      <c r="AX538" s="294" t="str">
        <f t="shared" ca="1" si="983"/>
        <v/>
      </c>
      <c r="AY538" s="294">
        <f t="shared" ca="1" si="983"/>
        <v>1</v>
      </c>
      <c r="AZ538" s="294" t="str">
        <f t="shared" ca="1" si="983"/>
        <v/>
      </c>
      <c r="BA538" s="294">
        <f t="shared" si="983"/>
        <v>1</v>
      </c>
      <c r="BB538" s="294" t="str">
        <f t="shared" ca="1" si="983"/>
        <v/>
      </c>
      <c r="BC538" s="294" t="str">
        <f t="shared" ca="1" si="983"/>
        <v/>
      </c>
      <c r="BD538" s="294" t="str">
        <f t="shared" ca="1" si="983"/>
        <v/>
      </c>
      <c r="BE538" s="294" t="str">
        <f t="shared" ca="1" si="983"/>
        <v/>
      </c>
      <c r="BF538" s="289">
        <f t="shared" ca="1" si="963"/>
        <v>2</v>
      </c>
      <c r="BG538" s="302">
        <f t="shared" ca="1" si="964"/>
        <v>28.571428571428569</v>
      </c>
      <c r="BH538" s="289" t="str">
        <f t="shared" ca="1" si="965"/>
        <v/>
      </c>
      <c r="BI538" s="289" t="str">
        <f t="shared" ca="1" si="966"/>
        <v/>
      </c>
      <c r="BJ538" s="289" t="str">
        <f t="shared" ca="1" si="967"/>
        <v/>
      </c>
      <c r="BK538" s="289" t="str">
        <f t="shared" ca="1" si="968"/>
        <v/>
      </c>
      <c r="BL538" s="289" t="str">
        <f t="shared" ca="1" si="969"/>
        <v/>
      </c>
      <c r="BM538" s="289" t="str">
        <f t="shared" ca="1" si="970"/>
        <v/>
      </c>
      <c r="BN538" s="289" t="str">
        <f t="shared" ca="1" si="971"/>
        <v/>
      </c>
      <c r="BO538" s="289" t="str">
        <f t="shared" ca="1" si="972"/>
        <v/>
      </c>
      <c r="BP538" s="275"/>
      <c r="DA538" s="83"/>
      <c r="DB538" s="82"/>
      <c r="DC538" s="83"/>
      <c r="DD538" s="52"/>
      <c r="DF538" s="52"/>
      <c r="DG538" s="84"/>
      <c r="DH538" s="97"/>
      <c r="DI538" s="84"/>
      <c r="DJ538" s="84"/>
      <c r="DK538" s="84"/>
      <c r="DL538" s="84"/>
      <c r="DM538" s="84"/>
      <c r="DN538" s="84"/>
      <c r="DO538" s="84"/>
      <c r="DP538" s="84"/>
      <c r="DQ538" s="84"/>
      <c r="DR538" s="97"/>
      <c r="DS538" s="97"/>
      <c r="DT538" s="97"/>
      <c r="DU538" s="97"/>
      <c r="DV538" s="97"/>
      <c r="DW538" s="97"/>
      <c r="DX538" s="97"/>
      <c r="DY538" s="97"/>
      <c r="DZ538" s="99"/>
      <c r="EA538" s="84"/>
    </row>
    <row r="539" spans="1:131" ht="15.6" x14ac:dyDescent="0.3">
      <c r="A539" s="289" t="str">
        <f t="shared" ca="1" si="984"/>
        <v/>
      </c>
      <c r="B539" s="321">
        <f t="shared" si="988"/>
        <v>531</v>
      </c>
      <c r="C539" s="322" t="s">
        <v>31</v>
      </c>
      <c r="D539" s="321" t="s">
        <v>76</v>
      </c>
      <c r="E539" s="321">
        <v>7</v>
      </c>
      <c r="F539" s="323">
        <v>1</v>
      </c>
      <c r="G539" s="323">
        <v>2</v>
      </c>
      <c r="H539" s="323">
        <v>2</v>
      </c>
      <c r="I539" s="323">
        <v>1</v>
      </c>
      <c r="J539" s="323">
        <v>2</v>
      </c>
      <c r="K539" s="323">
        <v>1</v>
      </c>
      <c r="L539" s="323">
        <v>3</v>
      </c>
      <c r="M539" s="323"/>
      <c r="N539" s="323">
        <f>SUM($F539:G539)</f>
        <v>3</v>
      </c>
      <c r="O539" s="323">
        <f>SUM($F539:H539)</f>
        <v>5</v>
      </c>
      <c r="P539" s="323">
        <f>SUM($F539:I539)</f>
        <v>6</v>
      </c>
      <c r="Q539" s="323">
        <f>SUM($F539:J539)</f>
        <v>8</v>
      </c>
      <c r="R539" s="323">
        <f>SUM($F539:K539)</f>
        <v>9</v>
      </c>
      <c r="S539" s="323">
        <f>SUM($F539:L539)</f>
        <v>12</v>
      </c>
      <c r="T539" s="323"/>
      <c r="U539" s="322"/>
      <c r="V539" s="321" t="str">
        <f t="shared" ref="V539:V571" si="990">$K$6</f>
        <v>G</v>
      </c>
      <c r="W539" s="321" t="str">
        <f t="shared" ref="W539:W571" ca="1" si="991">OFFSET($K$6,0,$F539,1,1)</f>
        <v>Ab</v>
      </c>
      <c r="X539" s="321" t="str">
        <f t="shared" ca="1" si="977"/>
        <v>Bb</v>
      </c>
      <c r="Y539" s="321" t="str">
        <f t="shared" ca="1" si="978"/>
        <v>C</v>
      </c>
      <c r="Z539" s="321" t="str">
        <f t="shared" ca="1" si="979"/>
        <v>Db</v>
      </c>
      <c r="AA539" s="321" t="str">
        <f t="shared" ca="1" si="980"/>
        <v>Eb</v>
      </c>
      <c r="AB539" s="321" t="str">
        <f t="shared" ca="1" si="981"/>
        <v>E</v>
      </c>
      <c r="AC539" s="321"/>
      <c r="AD539" s="322">
        <f t="shared" si="962"/>
        <v>71</v>
      </c>
      <c r="AE539" s="322">
        <f t="shared" ca="1" si="986"/>
        <v>163</v>
      </c>
      <c r="AF539" s="322">
        <f t="shared" ca="1" si="987"/>
        <v>164</v>
      </c>
      <c r="AG539" s="322">
        <f t="shared" ca="1" si="949"/>
        <v>67</v>
      </c>
      <c r="AH539" s="322">
        <f t="shared" ca="1" si="950"/>
        <v>166</v>
      </c>
      <c r="AI539" s="322">
        <f t="shared" ca="1" si="951"/>
        <v>167</v>
      </c>
      <c r="AJ539" s="322">
        <f t="shared" ca="1" si="952"/>
        <v>69</v>
      </c>
      <c r="AK539" s="322"/>
      <c r="AL539" s="294" t="str">
        <f t="shared" si="989"/>
        <v>G dim</v>
      </c>
      <c r="AM539" s="294" t="str">
        <f ca="1">_xlfn.CONCAT(W539," maj")</f>
        <v>Ab maj</v>
      </c>
      <c r="AN539" s="294" t="str">
        <f ca="1">_xlfn.CONCAT(X539," dim")</f>
        <v>Bb dim</v>
      </c>
      <c r="AO539" s="294" t="str">
        <f ca="1">_xlfn.CONCAT(Y539," min")</f>
        <v>C min</v>
      </c>
      <c r="AP539" s="294" t="str">
        <f ca="1">_xlfn.CONCAT(Z539," min")</f>
        <v>Db min</v>
      </c>
      <c r="AQ539" s="294" t="str">
        <f ca="1">_xlfn.CONCAT(AA539," maj")</f>
        <v>Eb maj</v>
      </c>
      <c r="AR539" s="294" t="str">
        <f ca="1">_xlfn.CONCAT(AB539," aug")</f>
        <v>E aug</v>
      </c>
      <c r="AS539" s="294"/>
      <c r="AT539" s="294" t="str">
        <f t="shared" ca="1" si="983"/>
        <v/>
      </c>
      <c r="AU539" s="294" t="str">
        <f t="shared" ca="1" si="983"/>
        <v/>
      </c>
      <c r="AV539" s="294" t="str">
        <f t="shared" ca="1" si="983"/>
        <v/>
      </c>
      <c r="AW539" s="294">
        <f t="shared" ca="1" si="983"/>
        <v>1</v>
      </c>
      <c r="AX539" s="294" t="str">
        <f t="shared" ca="1" si="983"/>
        <v/>
      </c>
      <c r="AY539" s="294" t="str">
        <f t="shared" ca="1" si="983"/>
        <v/>
      </c>
      <c r="AZ539" s="294" t="str">
        <f t="shared" ca="1" si="983"/>
        <v/>
      </c>
      <c r="BA539" s="294">
        <f t="shared" si="983"/>
        <v>1</v>
      </c>
      <c r="BB539" s="294" t="str">
        <f t="shared" ca="1" si="983"/>
        <v/>
      </c>
      <c r="BC539" s="294" t="str">
        <f t="shared" ca="1" si="983"/>
        <v/>
      </c>
      <c r="BD539" s="294" t="str">
        <f t="shared" ca="1" si="983"/>
        <v/>
      </c>
      <c r="BE539" s="294" t="str">
        <f t="shared" ca="1" si="983"/>
        <v/>
      </c>
      <c r="BF539" s="289">
        <f t="shared" ca="1" si="963"/>
        <v>2</v>
      </c>
      <c r="BG539" s="302">
        <f t="shared" ca="1" si="964"/>
        <v>28.571428571428569</v>
      </c>
      <c r="BH539" s="289" t="str">
        <f t="shared" ca="1" si="965"/>
        <v/>
      </c>
      <c r="BI539" s="289" t="str">
        <f t="shared" ca="1" si="966"/>
        <v/>
      </c>
      <c r="BJ539" s="289" t="str">
        <f t="shared" ca="1" si="967"/>
        <v/>
      </c>
      <c r="BK539" s="289" t="str">
        <f t="shared" ca="1" si="968"/>
        <v/>
      </c>
      <c r="BL539" s="289" t="str">
        <f t="shared" ca="1" si="969"/>
        <v/>
      </c>
      <c r="BM539" s="289" t="str">
        <f t="shared" ca="1" si="970"/>
        <v/>
      </c>
      <c r="BN539" s="289" t="str">
        <f t="shared" ca="1" si="971"/>
        <v/>
      </c>
      <c r="BO539" s="289" t="str">
        <f t="shared" ca="1" si="972"/>
        <v/>
      </c>
      <c r="BP539" s="275"/>
      <c r="DA539" s="83"/>
      <c r="DB539" s="82"/>
      <c r="DC539" s="83"/>
      <c r="DD539" s="52"/>
      <c r="DF539" s="52"/>
      <c r="DG539" s="84"/>
      <c r="DH539" s="97"/>
      <c r="DI539" s="84"/>
      <c r="DJ539" s="84"/>
      <c r="DK539" s="84"/>
      <c r="DL539" s="84"/>
      <c r="DM539" s="84"/>
      <c r="DN539" s="84"/>
      <c r="DO539" s="84"/>
      <c r="DP539" s="84"/>
      <c r="DQ539" s="84"/>
      <c r="DR539" s="97"/>
      <c r="DS539" s="97"/>
      <c r="DT539" s="97"/>
      <c r="DU539" s="97"/>
      <c r="DV539" s="97"/>
      <c r="DW539" s="97"/>
      <c r="DX539" s="97"/>
      <c r="DY539" s="97"/>
      <c r="DZ539" s="99"/>
      <c r="EA539" s="84"/>
    </row>
    <row r="540" spans="1:131" ht="15.6" x14ac:dyDescent="0.3">
      <c r="A540" s="289">
        <f t="shared" ca="1" si="984"/>
        <v>6</v>
      </c>
      <c r="B540" s="321">
        <f t="shared" si="988"/>
        <v>532</v>
      </c>
      <c r="C540" s="322" t="s">
        <v>279</v>
      </c>
      <c r="D540" s="321" t="s">
        <v>76</v>
      </c>
      <c r="E540" s="321">
        <v>7</v>
      </c>
      <c r="F540" s="323">
        <v>1</v>
      </c>
      <c r="G540" s="323">
        <v>2</v>
      </c>
      <c r="H540" s="323">
        <v>1</v>
      </c>
      <c r="I540" s="323">
        <v>2</v>
      </c>
      <c r="J540" s="323">
        <v>2</v>
      </c>
      <c r="K540" s="323">
        <v>2</v>
      </c>
      <c r="L540" s="323">
        <v>2</v>
      </c>
      <c r="M540" s="323"/>
      <c r="N540" s="323">
        <f>SUM($F540:G540)</f>
        <v>3</v>
      </c>
      <c r="O540" s="323">
        <f>SUM($F540:H540)</f>
        <v>4</v>
      </c>
      <c r="P540" s="323">
        <f>SUM($F540:I540)</f>
        <v>6</v>
      </c>
      <c r="Q540" s="323">
        <f>SUM($F540:J540)</f>
        <v>8</v>
      </c>
      <c r="R540" s="323">
        <f>SUM($F540:K540)</f>
        <v>10</v>
      </c>
      <c r="S540" s="323">
        <f>SUM($F540:L540)</f>
        <v>12</v>
      </c>
      <c r="T540" s="323"/>
      <c r="U540" s="322"/>
      <c r="V540" s="321" t="str">
        <f t="shared" si="990"/>
        <v>G</v>
      </c>
      <c r="W540" s="321" t="str">
        <f t="shared" ca="1" si="991"/>
        <v>Ab</v>
      </c>
      <c r="X540" s="321" t="str">
        <f t="shared" ca="1" si="977"/>
        <v>Bb</v>
      </c>
      <c r="Y540" s="321" t="str">
        <f t="shared" ca="1" si="978"/>
        <v>B</v>
      </c>
      <c r="Z540" s="321" t="str">
        <f t="shared" ca="1" si="979"/>
        <v>Db</v>
      </c>
      <c r="AA540" s="321" t="str">
        <f t="shared" ca="1" si="980"/>
        <v>Eb</v>
      </c>
      <c r="AB540" s="321" t="str">
        <f t="shared" ca="1" si="981"/>
        <v>F</v>
      </c>
      <c r="AC540" s="321"/>
      <c r="AD540" s="322">
        <f t="shared" si="962"/>
        <v>71</v>
      </c>
      <c r="AE540" s="322">
        <f t="shared" ca="1" si="986"/>
        <v>163</v>
      </c>
      <c r="AF540" s="322">
        <f t="shared" ca="1" si="987"/>
        <v>164</v>
      </c>
      <c r="AG540" s="322">
        <f t="shared" ca="1" si="949"/>
        <v>66</v>
      </c>
      <c r="AH540" s="322">
        <f t="shared" ca="1" si="950"/>
        <v>166</v>
      </c>
      <c r="AI540" s="322">
        <f t="shared" ca="1" si="951"/>
        <v>167</v>
      </c>
      <c r="AJ540" s="322">
        <f t="shared" ca="1" si="952"/>
        <v>70</v>
      </c>
      <c r="AK540" s="322"/>
      <c r="AL540" s="294" t="str">
        <f t="shared" si="989"/>
        <v>G dim</v>
      </c>
      <c r="AM540" s="294" t="str">
        <f ca="1">_xlfn.CONCAT(W540," min")</f>
        <v>Ab min</v>
      </c>
      <c r="AN540" s="294" t="str">
        <f ca="1">_xlfn.CONCAT(X540," min")</f>
        <v>Bb min</v>
      </c>
      <c r="AO540" s="294" t="str">
        <f ca="1">_xlfn.CONCAT(Y540," aug")</f>
        <v>B aug</v>
      </c>
      <c r="AP540" s="294" t="str">
        <f ca="1">_xlfn.CONCAT(Z540," maj")</f>
        <v>Db maj</v>
      </c>
      <c r="AQ540" s="294" t="str">
        <f ca="1">_xlfn.CONCAT(AA540," maj")</f>
        <v>Eb maj</v>
      </c>
      <c r="AR540" s="294" t="str">
        <f ca="1">_xlfn.CONCAT(AB540," dim")</f>
        <v>F dim</v>
      </c>
      <c r="AS540" s="294"/>
      <c r="AT540" s="294" t="str">
        <f t="shared" ca="1" si="983"/>
        <v/>
      </c>
      <c r="AU540" s="294" t="str">
        <f t="shared" ca="1" si="983"/>
        <v/>
      </c>
      <c r="AV540" s="294" t="str">
        <f t="shared" ca="1" si="983"/>
        <v/>
      </c>
      <c r="AW540" s="294">
        <f t="shared" ca="1" si="983"/>
        <v>1</v>
      </c>
      <c r="AX540" s="294" t="str">
        <f t="shared" ca="1" si="983"/>
        <v/>
      </c>
      <c r="AY540" s="294">
        <f t="shared" ca="1" si="983"/>
        <v>1</v>
      </c>
      <c r="AZ540" s="294" t="str">
        <f t="shared" ca="1" si="983"/>
        <v/>
      </c>
      <c r="BA540" s="294">
        <f t="shared" si="983"/>
        <v>1</v>
      </c>
      <c r="BB540" s="294" t="str">
        <f t="shared" ca="1" si="983"/>
        <v/>
      </c>
      <c r="BC540" s="294" t="str">
        <f t="shared" ca="1" si="983"/>
        <v/>
      </c>
      <c r="BD540" s="294" t="str">
        <f t="shared" ca="1" si="983"/>
        <v/>
      </c>
      <c r="BE540" s="294" t="str">
        <f t="shared" ca="1" si="983"/>
        <v/>
      </c>
      <c r="BF540" s="289">
        <f t="shared" ca="1" si="963"/>
        <v>3</v>
      </c>
      <c r="BG540" s="302">
        <f t="shared" ca="1" si="964"/>
        <v>42.857142857142854</v>
      </c>
      <c r="BH540" s="289">
        <f t="shared" ca="1" si="965"/>
        <v>6</v>
      </c>
      <c r="BI540" s="289" t="str">
        <f t="shared" ca="1" si="966"/>
        <v/>
      </c>
      <c r="BJ540" s="289" t="str">
        <f t="shared" ca="1" si="967"/>
        <v/>
      </c>
      <c r="BK540" s="289" t="str">
        <f t="shared" ca="1" si="968"/>
        <v/>
      </c>
      <c r="BL540" s="289" t="str">
        <f t="shared" ca="1" si="969"/>
        <v/>
      </c>
      <c r="BM540" s="289" t="str">
        <f t="shared" ca="1" si="970"/>
        <v/>
      </c>
      <c r="BN540" s="289">
        <f t="shared" ca="1" si="971"/>
        <v>1</v>
      </c>
      <c r="BO540" s="289" t="str">
        <f t="shared" ca="1" si="972"/>
        <v/>
      </c>
      <c r="BP540" s="275"/>
      <c r="DA540" s="83"/>
      <c r="DB540" s="82"/>
      <c r="DC540" s="83"/>
      <c r="DD540" s="52"/>
      <c r="DF540" s="52"/>
      <c r="DG540" s="84"/>
      <c r="DH540" s="97"/>
      <c r="DI540" s="84"/>
      <c r="DJ540" s="84"/>
      <c r="DK540" s="84"/>
      <c r="DL540" s="84"/>
      <c r="DM540" s="84"/>
      <c r="DN540" s="84"/>
      <c r="DO540" s="84"/>
      <c r="DP540" s="84"/>
      <c r="DQ540" s="84"/>
      <c r="DR540" s="97"/>
      <c r="DS540" s="97"/>
      <c r="DT540" s="97"/>
      <c r="DU540" s="97"/>
      <c r="DV540" s="97"/>
      <c r="DW540" s="97"/>
      <c r="DX540" s="97"/>
      <c r="DY540" s="97"/>
      <c r="DZ540" s="99"/>
      <c r="EA540" s="84"/>
    </row>
    <row r="541" spans="1:131" ht="15.6" x14ac:dyDescent="0.3">
      <c r="A541" s="289" t="str">
        <f t="shared" ca="1" si="984"/>
        <v/>
      </c>
      <c r="B541" s="321">
        <f t="shared" si="988"/>
        <v>533</v>
      </c>
      <c r="C541" s="322" t="s">
        <v>280</v>
      </c>
      <c r="D541" s="321" t="s">
        <v>76</v>
      </c>
      <c r="E541" s="321">
        <v>7</v>
      </c>
      <c r="F541" s="323">
        <v>1</v>
      </c>
      <c r="G541" s="323">
        <v>2</v>
      </c>
      <c r="H541" s="323">
        <v>1</v>
      </c>
      <c r="I541" s="323">
        <v>2</v>
      </c>
      <c r="J541" s="323">
        <v>2</v>
      </c>
      <c r="K541" s="323">
        <v>1</v>
      </c>
      <c r="L541" s="323">
        <v>3</v>
      </c>
      <c r="M541" s="323"/>
      <c r="N541" s="323">
        <f>SUM($F541:G541)</f>
        <v>3</v>
      </c>
      <c r="O541" s="323">
        <f>SUM($F541:H541)</f>
        <v>4</v>
      </c>
      <c r="P541" s="323">
        <f>SUM($F541:I541)</f>
        <v>6</v>
      </c>
      <c r="Q541" s="323">
        <f>SUM($F541:J541)</f>
        <v>8</v>
      </c>
      <c r="R541" s="323">
        <f>SUM($F541:K541)</f>
        <v>9</v>
      </c>
      <c r="S541" s="323">
        <f>SUM($F541:L541)</f>
        <v>12</v>
      </c>
      <c r="T541" s="323"/>
      <c r="U541" s="322"/>
      <c r="V541" s="321" t="str">
        <f t="shared" si="990"/>
        <v>G</v>
      </c>
      <c r="W541" s="321" t="str">
        <f t="shared" ca="1" si="991"/>
        <v>Ab</v>
      </c>
      <c r="X541" s="321" t="str">
        <f t="shared" ca="1" si="977"/>
        <v>Bb</v>
      </c>
      <c r="Y541" s="321" t="str">
        <f t="shared" ca="1" si="978"/>
        <v>B</v>
      </c>
      <c r="Z541" s="321" t="str">
        <f t="shared" ca="1" si="979"/>
        <v>Db</v>
      </c>
      <c r="AA541" s="321" t="str">
        <f t="shared" ca="1" si="980"/>
        <v>Eb</v>
      </c>
      <c r="AB541" s="321" t="str">
        <f t="shared" ca="1" si="981"/>
        <v>E</v>
      </c>
      <c r="AC541" s="321"/>
      <c r="AD541" s="322">
        <f t="shared" si="962"/>
        <v>71</v>
      </c>
      <c r="AE541" s="322">
        <f t="shared" ca="1" si="986"/>
        <v>163</v>
      </c>
      <c r="AF541" s="322">
        <f t="shared" ca="1" si="987"/>
        <v>164</v>
      </c>
      <c r="AG541" s="322">
        <f t="shared" ca="1" si="949"/>
        <v>66</v>
      </c>
      <c r="AH541" s="322">
        <f t="shared" ca="1" si="950"/>
        <v>166</v>
      </c>
      <c r="AI541" s="322">
        <f t="shared" ca="1" si="951"/>
        <v>167</v>
      </c>
      <c r="AJ541" s="322">
        <f t="shared" ca="1" si="952"/>
        <v>69</v>
      </c>
      <c r="AK541" s="322"/>
      <c r="AL541" s="294" t="str">
        <f t="shared" si="989"/>
        <v>G dim</v>
      </c>
      <c r="AM541" s="294" t="str">
        <f ca="1">_xlfn.CONCAT(W541," min")</f>
        <v>Ab min</v>
      </c>
      <c r="AN541" s="294" t="str">
        <f ca="1">_xlfn.CONCAT(X541," dim")</f>
        <v>Bb dim</v>
      </c>
      <c r="AO541" s="294" t="str">
        <f ca="1">_xlfn.CONCAT(Y541," aug")</f>
        <v>B aug</v>
      </c>
      <c r="AP541" s="294" t="str">
        <f ca="1">_xlfn.CONCAT(Z541," min")</f>
        <v>Db min</v>
      </c>
      <c r="AQ541" s="294" t="str">
        <f ca="1">_xlfn.CONCAT(AA541," maj")</f>
        <v>Eb maj</v>
      </c>
      <c r="AR541" s="294" t="str">
        <f ca="1">_xlfn.CONCAT(AB541," maj")</f>
        <v>E maj</v>
      </c>
      <c r="AS541" s="294"/>
      <c r="AT541" s="294" t="str">
        <f t="shared" ca="1" si="983"/>
        <v/>
      </c>
      <c r="AU541" s="294" t="str">
        <f t="shared" ca="1" si="983"/>
        <v/>
      </c>
      <c r="AV541" s="294" t="str">
        <f t="shared" ca="1" si="983"/>
        <v/>
      </c>
      <c r="AW541" s="294">
        <f t="shared" ca="1" si="983"/>
        <v>1</v>
      </c>
      <c r="AX541" s="294" t="str">
        <f t="shared" ca="1" si="983"/>
        <v/>
      </c>
      <c r="AY541" s="294" t="str">
        <f t="shared" ca="1" si="983"/>
        <v/>
      </c>
      <c r="AZ541" s="294" t="str">
        <f t="shared" ca="1" si="983"/>
        <v/>
      </c>
      <c r="BA541" s="294">
        <f t="shared" si="983"/>
        <v>1</v>
      </c>
      <c r="BB541" s="294" t="str">
        <f t="shared" ca="1" si="983"/>
        <v/>
      </c>
      <c r="BC541" s="294" t="str">
        <f t="shared" ca="1" si="983"/>
        <v/>
      </c>
      <c r="BD541" s="294" t="str">
        <f t="shared" ca="1" si="983"/>
        <v/>
      </c>
      <c r="BE541" s="294" t="str">
        <f t="shared" ca="1" si="983"/>
        <v/>
      </c>
      <c r="BF541" s="289">
        <f t="shared" ca="1" si="963"/>
        <v>2</v>
      </c>
      <c r="BG541" s="302">
        <f t="shared" ca="1" si="964"/>
        <v>28.571428571428569</v>
      </c>
      <c r="BH541" s="289" t="str">
        <f t="shared" ca="1" si="965"/>
        <v/>
      </c>
      <c r="BI541" s="289" t="str">
        <f t="shared" ca="1" si="966"/>
        <v/>
      </c>
      <c r="BJ541" s="289" t="str">
        <f t="shared" ca="1" si="967"/>
        <v/>
      </c>
      <c r="BK541" s="289" t="str">
        <f t="shared" ca="1" si="968"/>
        <v/>
      </c>
      <c r="BL541" s="289" t="str">
        <f t="shared" ca="1" si="969"/>
        <v/>
      </c>
      <c r="BM541" s="289" t="str">
        <f t="shared" ca="1" si="970"/>
        <v/>
      </c>
      <c r="BN541" s="289" t="str">
        <f t="shared" ca="1" si="971"/>
        <v/>
      </c>
      <c r="BO541" s="289" t="str">
        <f t="shared" ca="1" si="972"/>
        <v/>
      </c>
      <c r="BP541" s="275"/>
      <c r="DA541" s="83"/>
      <c r="DB541" s="82"/>
      <c r="DC541" s="83"/>
      <c r="DD541" s="52"/>
      <c r="DF541" s="52"/>
      <c r="DG541" s="84"/>
      <c r="DH541" s="97"/>
      <c r="DI541" s="84"/>
      <c r="DJ541" s="84"/>
      <c r="DK541" s="84"/>
      <c r="DL541" s="84"/>
      <c r="DM541" s="84"/>
      <c r="DN541" s="84"/>
      <c r="DO541" s="84"/>
      <c r="DP541" s="84"/>
      <c r="DQ541" s="84"/>
      <c r="DR541" s="97"/>
      <c r="DS541" s="97"/>
      <c r="DT541" s="97"/>
      <c r="DU541" s="97"/>
      <c r="DV541" s="97"/>
      <c r="DW541" s="97"/>
      <c r="DX541" s="97"/>
      <c r="DY541" s="97"/>
      <c r="DZ541" s="99"/>
      <c r="EA541" s="84"/>
    </row>
    <row r="542" spans="1:131" ht="15.6" x14ac:dyDescent="0.3">
      <c r="A542" s="289" t="str">
        <f t="shared" ca="1" si="984"/>
        <v/>
      </c>
      <c r="B542" s="321">
        <f t="shared" si="988"/>
        <v>534</v>
      </c>
      <c r="C542" s="322" t="s">
        <v>281</v>
      </c>
      <c r="D542" s="321" t="s">
        <v>76</v>
      </c>
      <c r="E542" s="321">
        <v>7</v>
      </c>
      <c r="F542" s="323">
        <v>2</v>
      </c>
      <c r="G542" s="323">
        <v>1</v>
      </c>
      <c r="H542" s="323">
        <v>2</v>
      </c>
      <c r="I542" s="323">
        <v>2</v>
      </c>
      <c r="J542" s="323">
        <v>1</v>
      </c>
      <c r="K542" s="323">
        <v>3</v>
      </c>
      <c r="L542" s="323">
        <v>1</v>
      </c>
      <c r="M542" s="323"/>
      <c r="N542" s="323">
        <f>SUM($F542:G542)</f>
        <v>3</v>
      </c>
      <c r="O542" s="323">
        <f>SUM($F542:H542)</f>
        <v>5</v>
      </c>
      <c r="P542" s="323">
        <f>SUM($F542:I542)</f>
        <v>7</v>
      </c>
      <c r="Q542" s="323">
        <f>SUM($F542:J542)</f>
        <v>8</v>
      </c>
      <c r="R542" s="323">
        <f>SUM($F542:K542)</f>
        <v>11</v>
      </c>
      <c r="S542" s="323">
        <f>SUM($F542:L542)</f>
        <v>12</v>
      </c>
      <c r="T542" s="323"/>
      <c r="U542" s="322"/>
      <c r="V542" s="321" t="str">
        <f t="shared" si="990"/>
        <v>G</v>
      </c>
      <c r="W542" s="321" t="str">
        <f t="shared" ca="1" si="991"/>
        <v>A</v>
      </c>
      <c r="X542" s="321" t="str">
        <f t="shared" ca="1" si="977"/>
        <v>Bb</v>
      </c>
      <c r="Y542" s="321" t="str">
        <f t="shared" ca="1" si="978"/>
        <v>C</v>
      </c>
      <c r="Z542" s="321" t="str">
        <f t="shared" ca="1" si="979"/>
        <v>D</v>
      </c>
      <c r="AA542" s="321" t="str">
        <f t="shared" ca="1" si="980"/>
        <v>Eb</v>
      </c>
      <c r="AB542" s="321" t="str">
        <f t="shared" ca="1" si="981"/>
        <v>Gb</v>
      </c>
      <c r="AC542" s="321"/>
      <c r="AD542" s="322">
        <f t="shared" si="962"/>
        <v>71</v>
      </c>
      <c r="AE542" s="322">
        <f t="shared" ca="1" si="986"/>
        <v>65</v>
      </c>
      <c r="AF542" s="322">
        <f t="shared" ca="1" si="987"/>
        <v>164</v>
      </c>
      <c r="AG542" s="322">
        <f t="shared" ca="1" si="949"/>
        <v>67</v>
      </c>
      <c r="AH542" s="322">
        <f t="shared" ca="1" si="950"/>
        <v>68</v>
      </c>
      <c r="AI542" s="322">
        <f t="shared" ca="1" si="951"/>
        <v>167</v>
      </c>
      <c r="AJ542" s="322">
        <f t="shared" ca="1" si="952"/>
        <v>169</v>
      </c>
      <c r="AK542" s="322"/>
      <c r="AL542" s="294" t="str">
        <f>_xlfn.CONCAT(V542," min")</f>
        <v>G min</v>
      </c>
      <c r="AM542" s="294" t="str">
        <f ca="1">_xlfn.CONCAT(W542," dim")</f>
        <v>A dim</v>
      </c>
      <c r="AN542" s="294" t="str">
        <f ca="1">_xlfn.CONCAT(X542," aug")</f>
        <v>Bb aug</v>
      </c>
      <c r="AO542" s="294" t="str">
        <f ca="1">_xlfn.CONCAT(Y542," min")</f>
        <v>C min</v>
      </c>
      <c r="AP542" s="294" t="str">
        <f ca="1">_xlfn.CONCAT(Z542," maj")</f>
        <v>D maj</v>
      </c>
      <c r="AQ542" s="294" t="str">
        <f ca="1">_xlfn.CONCAT(AA542," maj")</f>
        <v>Eb maj</v>
      </c>
      <c r="AR542" s="294" t="str">
        <f ca="1">_xlfn.CONCAT(AB542," dim")</f>
        <v>Gb dim</v>
      </c>
      <c r="AS542" s="294"/>
      <c r="AT542" s="294" t="str">
        <f t="shared" ca="1" si="983"/>
        <v/>
      </c>
      <c r="AU542" s="294" t="str">
        <f t="shared" ca="1" si="983"/>
        <v/>
      </c>
      <c r="AV542" s="294" t="str">
        <f t="shared" ca="1" si="983"/>
        <v/>
      </c>
      <c r="AW542" s="294">
        <f t="shared" ca="1" si="983"/>
        <v>1</v>
      </c>
      <c r="AX542" s="294" t="str">
        <f t="shared" ca="1" si="983"/>
        <v/>
      </c>
      <c r="AY542" s="294" t="str">
        <f t="shared" ca="1" si="983"/>
        <v/>
      </c>
      <c r="AZ542" s="294" t="str">
        <f t="shared" ca="1" si="983"/>
        <v/>
      </c>
      <c r="BA542" s="294">
        <f t="shared" si="983"/>
        <v>1</v>
      </c>
      <c r="BB542" s="294" t="str">
        <f t="shared" ca="1" si="983"/>
        <v/>
      </c>
      <c r="BC542" s="294" t="str">
        <f t="shared" ca="1" si="983"/>
        <v/>
      </c>
      <c r="BD542" s="294" t="str">
        <f t="shared" ca="1" si="983"/>
        <v/>
      </c>
      <c r="BE542" s="294" t="str">
        <f t="shared" ca="1" si="983"/>
        <v/>
      </c>
      <c r="BF542" s="289">
        <f t="shared" ca="1" si="963"/>
        <v>2</v>
      </c>
      <c r="BG542" s="302">
        <f t="shared" ca="1" si="964"/>
        <v>28.571428571428569</v>
      </c>
      <c r="BH542" s="289" t="str">
        <f t="shared" ca="1" si="965"/>
        <v/>
      </c>
      <c r="BI542" s="289" t="str">
        <f t="shared" ca="1" si="966"/>
        <v/>
      </c>
      <c r="BJ542" s="289" t="str">
        <f t="shared" ca="1" si="967"/>
        <v/>
      </c>
      <c r="BK542" s="289" t="str">
        <f t="shared" ca="1" si="968"/>
        <v/>
      </c>
      <c r="BL542" s="289" t="str">
        <f t="shared" ca="1" si="969"/>
        <v/>
      </c>
      <c r="BM542" s="289" t="str">
        <f t="shared" ca="1" si="970"/>
        <v/>
      </c>
      <c r="BN542" s="289" t="str">
        <f t="shared" ca="1" si="971"/>
        <v/>
      </c>
      <c r="BO542" s="289" t="str">
        <f t="shared" ca="1" si="972"/>
        <v/>
      </c>
      <c r="BP542" s="275"/>
      <c r="DA542" s="83"/>
      <c r="DB542" s="82"/>
      <c r="DC542" s="83"/>
      <c r="DD542" s="52"/>
      <c r="DF542" s="52"/>
      <c r="DG542" s="84"/>
      <c r="DH542" s="97"/>
      <c r="DI542" s="84"/>
      <c r="DJ542" s="84"/>
      <c r="DK542" s="84"/>
      <c r="DL542" s="84"/>
      <c r="DM542" s="84"/>
      <c r="DN542" s="84"/>
      <c r="DO542" s="84"/>
      <c r="DP542" s="84"/>
      <c r="DQ542" s="84"/>
      <c r="DR542" s="97"/>
      <c r="DS542" s="97"/>
      <c r="DT542" s="97"/>
      <c r="DU542" s="97"/>
      <c r="DV542" s="97"/>
      <c r="DW542" s="97"/>
      <c r="DX542" s="97"/>
      <c r="DY542" s="97"/>
      <c r="DZ542" s="99"/>
      <c r="EA542" s="84"/>
    </row>
    <row r="543" spans="1:131" ht="15.6" x14ac:dyDescent="0.3">
      <c r="A543" s="289" t="str">
        <f t="shared" ca="1" si="984"/>
        <v/>
      </c>
      <c r="B543" s="321">
        <f t="shared" si="988"/>
        <v>535</v>
      </c>
      <c r="C543" s="322" t="s">
        <v>273</v>
      </c>
      <c r="D543" s="321" t="s">
        <v>76</v>
      </c>
      <c r="E543" s="321">
        <v>7</v>
      </c>
      <c r="F543" s="323">
        <v>1</v>
      </c>
      <c r="G543" s="323">
        <v>3</v>
      </c>
      <c r="H543" s="323">
        <v>1</v>
      </c>
      <c r="I543" s="323">
        <v>2</v>
      </c>
      <c r="J543" s="323">
        <v>1</v>
      </c>
      <c r="K543" s="323">
        <v>3</v>
      </c>
      <c r="L543" s="323">
        <v>1</v>
      </c>
      <c r="M543" s="323"/>
      <c r="N543" s="323">
        <f>SUM($F543:G543)</f>
        <v>4</v>
      </c>
      <c r="O543" s="323">
        <f>SUM($F543:H543)</f>
        <v>5</v>
      </c>
      <c r="P543" s="323">
        <f>SUM($F543:I543)</f>
        <v>7</v>
      </c>
      <c r="Q543" s="323">
        <f>SUM($F543:J543)</f>
        <v>8</v>
      </c>
      <c r="R543" s="323">
        <f>SUM($F543:K543)</f>
        <v>11</v>
      </c>
      <c r="S543" s="323">
        <f>SUM($F543:L543)</f>
        <v>12</v>
      </c>
      <c r="T543" s="323"/>
      <c r="U543" s="322"/>
      <c r="V543" s="321" t="str">
        <f t="shared" si="990"/>
        <v>G</v>
      </c>
      <c r="W543" s="321" t="str">
        <f t="shared" ca="1" si="991"/>
        <v>Ab</v>
      </c>
      <c r="X543" s="321" t="str">
        <f t="shared" ca="1" si="977"/>
        <v>B</v>
      </c>
      <c r="Y543" s="321" t="str">
        <f t="shared" ca="1" si="978"/>
        <v>C</v>
      </c>
      <c r="Z543" s="321" t="str">
        <f t="shared" ca="1" si="979"/>
        <v>D</v>
      </c>
      <c r="AA543" s="321" t="str">
        <f t="shared" ca="1" si="980"/>
        <v>Eb</v>
      </c>
      <c r="AB543" s="321" t="str">
        <f t="shared" ca="1" si="981"/>
        <v>Gb</v>
      </c>
      <c r="AC543" s="321"/>
      <c r="AD543" s="322">
        <f t="shared" si="962"/>
        <v>71</v>
      </c>
      <c r="AE543" s="322">
        <f t="shared" ca="1" si="986"/>
        <v>163</v>
      </c>
      <c r="AF543" s="322">
        <f t="shared" ca="1" si="987"/>
        <v>66</v>
      </c>
      <c r="AG543" s="322">
        <f t="shared" ca="1" si="949"/>
        <v>67</v>
      </c>
      <c r="AH543" s="322">
        <f t="shared" ca="1" si="950"/>
        <v>68</v>
      </c>
      <c r="AI543" s="322">
        <f t="shared" ca="1" si="951"/>
        <v>167</v>
      </c>
      <c r="AJ543" s="322">
        <f t="shared" ca="1" si="952"/>
        <v>169</v>
      </c>
      <c r="AK543" s="322"/>
      <c r="AL543" s="294" t="str">
        <f>_xlfn.CONCAT(V543," maj")</f>
        <v>G maj</v>
      </c>
      <c r="AM543" s="294" t="str">
        <f ca="1">_xlfn.CONCAT(W543," maj")</f>
        <v>Ab maj</v>
      </c>
      <c r="AN543" s="294" t="str">
        <f ca="1">_xlfn.CONCAT(X543," min")</f>
        <v>B min</v>
      </c>
      <c r="AO543" s="294" t="str">
        <f ca="1">_xlfn.CONCAT(Y543," min")</f>
        <v>C min</v>
      </c>
      <c r="AP543" s="294" t="str">
        <f ca="1">_xlfn.CONCAT(Z543," alt b")</f>
        <v>D alt b</v>
      </c>
      <c r="AQ543" s="294" t="str">
        <f ca="1">_xlfn.CONCAT(AA543," aug")</f>
        <v>Eb aug</v>
      </c>
      <c r="AR543" s="301" t="str">
        <f ca="1">_xlfn.CONCAT("*",W543,"7")</f>
        <v>*Ab7</v>
      </c>
      <c r="AS543" s="294"/>
      <c r="AT543" s="294" t="str">
        <f t="shared" ca="1" si="983"/>
        <v/>
      </c>
      <c r="AU543" s="294" t="str">
        <f t="shared" ca="1" si="983"/>
        <v/>
      </c>
      <c r="AV543" s="294" t="str">
        <f t="shared" ca="1" si="983"/>
        <v/>
      </c>
      <c r="AW543" s="294">
        <f t="shared" ca="1" si="983"/>
        <v>1</v>
      </c>
      <c r="AX543" s="294" t="str">
        <f t="shared" ca="1" si="983"/>
        <v/>
      </c>
      <c r="AY543" s="294" t="str">
        <f t="shared" ca="1" si="983"/>
        <v/>
      </c>
      <c r="AZ543" s="294" t="str">
        <f t="shared" ca="1" si="983"/>
        <v/>
      </c>
      <c r="BA543" s="294">
        <f t="shared" si="983"/>
        <v>1</v>
      </c>
      <c r="BB543" s="294" t="str">
        <f t="shared" ca="1" si="983"/>
        <v/>
      </c>
      <c r="BC543" s="294" t="str">
        <f t="shared" ca="1" si="983"/>
        <v/>
      </c>
      <c r="BD543" s="294" t="str">
        <f t="shared" ca="1" si="983"/>
        <v/>
      </c>
      <c r="BE543" s="294" t="str">
        <f t="shared" ca="1" si="983"/>
        <v/>
      </c>
      <c r="BF543" s="289">
        <f t="shared" ca="1" si="963"/>
        <v>2</v>
      </c>
      <c r="BG543" s="302">
        <f t="shared" ca="1" si="964"/>
        <v>28.571428571428569</v>
      </c>
      <c r="BH543" s="289" t="str">
        <f t="shared" ca="1" si="965"/>
        <v/>
      </c>
      <c r="BI543" s="289" t="str">
        <f t="shared" ca="1" si="966"/>
        <v/>
      </c>
      <c r="BJ543" s="289" t="str">
        <f t="shared" ca="1" si="967"/>
        <v/>
      </c>
      <c r="BK543" s="289" t="str">
        <f t="shared" ca="1" si="968"/>
        <v/>
      </c>
      <c r="BL543" s="289" t="str">
        <f t="shared" ca="1" si="969"/>
        <v/>
      </c>
      <c r="BM543" s="289" t="str">
        <f t="shared" ca="1" si="970"/>
        <v/>
      </c>
      <c r="BN543" s="289" t="str">
        <f t="shared" ca="1" si="971"/>
        <v/>
      </c>
      <c r="BO543" s="289" t="str">
        <f t="shared" ca="1" si="972"/>
        <v/>
      </c>
      <c r="BP543" s="275"/>
      <c r="DA543" s="83"/>
      <c r="DB543" s="82"/>
      <c r="DC543" s="83"/>
      <c r="DD543" s="52"/>
      <c r="DF543" s="52"/>
      <c r="DG543" s="84"/>
      <c r="DH543" s="97"/>
      <c r="DI543" s="84"/>
      <c r="DJ543" s="84"/>
      <c r="DK543" s="84"/>
      <c r="DL543" s="84"/>
      <c r="DM543" s="84"/>
      <c r="DN543" s="84"/>
      <c r="DO543" s="84"/>
      <c r="DP543" s="84"/>
      <c r="DQ543" s="84"/>
      <c r="DR543" s="97"/>
      <c r="DS543" s="97"/>
      <c r="DT543" s="97"/>
      <c r="DU543" s="97"/>
      <c r="DV543" s="97"/>
      <c r="DW543" s="97"/>
      <c r="DX543" s="97"/>
      <c r="DY543" s="97"/>
      <c r="DZ543" s="99"/>
      <c r="EA543" s="84"/>
    </row>
    <row r="544" spans="1:131" ht="15.6" x14ac:dyDescent="0.3">
      <c r="A544" s="289" t="str">
        <f t="shared" ca="1" si="984"/>
        <v/>
      </c>
      <c r="B544" s="321">
        <f t="shared" si="988"/>
        <v>536</v>
      </c>
      <c r="C544" s="322" t="s">
        <v>32</v>
      </c>
      <c r="D544" s="321" t="s">
        <v>76</v>
      </c>
      <c r="E544" s="321">
        <v>7</v>
      </c>
      <c r="F544" s="323">
        <v>2</v>
      </c>
      <c r="G544" s="323">
        <v>1</v>
      </c>
      <c r="H544" s="323">
        <v>2</v>
      </c>
      <c r="I544" s="323">
        <v>2</v>
      </c>
      <c r="J544" s="323">
        <v>2</v>
      </c>
      <c r="K544" s="323">
        <v>2</v>
      </c>
      <c r="L544" s="323">
        <v>1</v>
      </c>
      <c r="M544" s="323"/>
      <c r="N544" s="323">
        <f>SUM($F544:G544)</f>
        <v>3</v>
      </c>
      <c r="O544" s="323">
        <f>SUM($F544:H544)</f>
        <v>5</v>
      </c>
      <c r="P544" s="323">
        <f>SUM($F544:I544)</f>
        <v>7</v>
      </c>
      <c r="Q544" s="323">
        <f>SUM($F544:J544)</f>
        <v>9</v>
      </c>
      <c r="R544" s="323">
        <f>SUM($F544:K544)</f>
        <v>11</v>
      </c>
      <c r="S544" s="323">
        <f>SUM($F544:L544)</f>
        <v>12</v>
      </c>
      <c r="T544" s="323"/>
      <c r="U544" s="322"/>
      <c r="V544" s="321" t="str">
        <f t="shared" si="990"/>
        <v>G</v>
      </c>
      <c r="W544" s="321" t="str">
        <f t="shared" ca="1" si="991"/>
        <v>A</v>
      </c>
      <c r="X544" s="321" t="str">
        <f t="shared" ca="1" si="977"/>
        <v>Bb</v>
      </c>
      <c r="Y544" s="321" t="str">
        <f t="shared" ca="1" si="978"/>
        <v>C</v>
      </c>
      <c r="Z544" s="321" t="str">
        <f t="shared" ca="1" si="979"/>
        <v>D</v>
      </c>
      <c r="AA544" s="321" t="str">
        <f t="shared" ca="1" si="980"/>
        <v>E</v>
      </c>
      <c r="AB544" s="321" t="str">
        <f t="shared" ca="1" si="981"/>
        <v>Gb</v>
      </c>
      <c r="AC544" s="321"/>
      <c r="AD544" s="322">
        <f t="shared" si="962"/>
        <v>71</v>
      </c>
      <c r="AE544" s="322">
        <f t="shared" ca="1" si="986"/>
        <v>65</v>
      </c>
      <c r="AF544" s="322">
        <f t="shared" ca="1" si="987"/>
        <v>164</v>
      </c>
      <c r="AG544" s="322">
        <f t="shared" ca="1" si="949"/>
        <v>67</v>
      </c>
      <c r="AH544" s="322">
        <f t="shared" ca="1" si="950"/>
        <v>68</v>
      </c>
      <c r="AI544" s="322">
        <f t="shared" ca="1" si="951"/>
        <v>69</v>
      </c>
      <c r="AJ544" s="322">
        <f t="shared" ca="1" si="952"/>
        <v>169</v>
      </c>
      <c r="AK544" s="322"/>
      <c r="AL544" s="294" t="str">
        <f>_xlfn.CONCAT(V544," min")</f>
        <v>G min</v>
      </c>
      <c r="AM544" s="294" t="str">
        <f ca="1">_xlfn.CONCAT(W544," min")</f>
        <v>A min</v>
      </c>
      <c r="AN544" s="294" t="str">
        <f ca="1">_xlfn.CONCAT(X544," aug")</f>
        <v>Bb aug</v>
      </c>
      <c r="AO544" s="294" t="str">
        <f ca="1">_xlfn.CONCAT(Y544," maj")</f>
        <v>C maj</v>
      </c>
      <c r="AP544" s="294" t="str">
        <f ca="1">_xlfn.CONCAT(Z544," maj")</f>
        <v>D maj</v>
      </c>
      <c r="AQ544" s="294" t="str">
        <f ca="1">_xlfn.CONCAT(AA544," dim")</f>
        <v>E dim</v>
      </c>
      <c r="AR544" s="294" t="str">
        <f ca="1">_xlfn.CONCAT(AB544," dim")</f>
        <v>Gb dim</v>
      </c>
      <c r="AS544" s="294"/>
      <c r="AT544" s="294" t="str">
        <f t="shared" ca="1" si="983"/>
        <v/>
      </c>
      <c r="AU544" s="294" t="str">
        <f t="shared" ca="1" si="983"/>
        <v/>
      </c>
      <c r="AV544" s="294" t="str">
        <f t="shared" ca="1" si="983"/>
        <v/>
      </c>
      <c r="AW544" s="294" t="str">
        <f t="shared" ca="1" si="983"/>
        <v/>
      </c>
      <c r="AX544" s="294" t="str">
        <f t="shared" ca="1" si="983"/>
        <v/>
      </c>
      <c r="AY544" s="294" t="str">
        <f t="shared" ca="1" si="983"/>
        <v/>
      </c>
      <c r="AZ544" s="294" t="str">
        <f t="shared" ca="1" si="983"/>
        <v/>
      </c>
      <c r="BA544" s="294">
        <f t="shared" si="983"/>
        <v>1</v>
      </c>
      <c r="BB544" s="294" t="str">
        <f t="shared" ca="1" si="983"/>
        <v/>
      </c>
      <c r="BC544" s="294" t="str">
        <f t="shared" ca="1" si="983"/>
        <v/>
      </c>
      <c r="BD544" s="294" t="str">
        <f t="shared" ca="1" si="983"/>
        <v/>
      </c>
      <c r="BE544" s="294" t="str">
        <f t="shared" ca="1" si="983"/>
        <v/>
      </c>
      <c r="BF544" s="289">
        <f t="shared" ca="1" si="963"/>
        <v>1</v>
      </c>
      <c r="BG544" s="302">
        <f t="shared" ca="1" si="964"/>
        <v>14.285714285714285</v>
      </c>
      <c r="BH544" s="289" t="str">
        <f t="shared" ca="1" si="965"/>
        <v/>
      </c>
      <c r="BI544" s="289" t="str">
        <f t="shared" ca="1" si="966"/>
        <v/>
      </c>
      <c r="BJ544" s="289" t="str">
        <f t="shared" ca="1" si="967"/>
        <v/>
      </c>
      <c r="BK544" s="289" t="str">
        <f t="shared" ca="1" si="968"/>
        <v/>
      </c>
      <c r="BL544" s="289" t="str">
        <f t="shared" ca="1" si="969"/>
        <v/>
      </c>
      <c r="BM544" s="289" t="str">
        <f t="shared" ca="1" si="970"/>
        <v/>
      </c>
      <c r="BN544" s="289" t="str">
        <f t="shared" ca="1" si="971"/>
        <v/>
      </c>
      <c r="BO544" s="289" t="str">
        <f t="shared" ca="1" si="972"/>
        <v/>
      </c>
      <c r="BP544" s="275"/>
      <c r="DA544" s="83"/>
      <c r="DB544" s="82"/>
      <c r="DC544" s="83"/>
      <c r="DD544" s="52"/>
      <c r="DF544" s="52"/>
      <c r="DG544" s="84"/>
      <c r="DH544" s="97"/>
      <c r="DI544" s="84"/>
      <c r="DJ544" s="84"/>
      <c r="DK544" s="84"/>
      <c r="DL544" s="84"/>
      <c r="DM544" s="84"/>
      <c r="DN544" s="84"/>
      <c r="DO544" s="84"/>
      <c r="DP544" s="84"/>
      <c r="DQ544" s="84"/>
      <c r="DR544" s="97"/>
      <c r="DS544" s="97"/>
      <c r="DT544" s="97"/>
      <c r="DU544" s="97"/>
      <c r="DV544" s="97"/>
      <c r="DW544" s="97"/>
      <c r="DX544" s="97"/>
      <c r="DY544" s="97"/>
      <c r="DZ544" s="99"/>
      <c r="EA544" s="84"/>
    </row>
    <row r="545" spans="1:131" ht="15.6" x14ac:dyDescent="0.3">
      <c r="A545" s="289">
        <f t="shared" ca="1" si="984"/>
        <v>6</v>
      </c>
      <c r="B545" s="321">
        <f t="shared" si="988"/>
        <v>537</v>
      </c>
      <c r="C545" s="322" t="s">
        <v>33</v>
      </c>
      <c r="D545" s="321" t="s">
        <v>76</v>
      </c>
      <c r="E545" s="321">
        <v>7</v>
      </c>
      <c r="F545" s="323">
        <v>2</v>
      </c>
      <c r="G545" s="323">
        <v>2</v>
      </c>
      <c r="H545" s="323">
        <v>1</v>
      </c>
      <c r="I545" s="323">
        <v>1</v>
      </c>
      <c r="J545" s="323">
        <v>2</v>
      </c>
      <c r="K545" s="323">
        <v>2</v>
      </c>
      <c r="L545" s="323">
        <v>2</v>
      </c>
      <c r="M545" s="323"/>
      <c r="N545" s="323">
        <f>SUM($F545:G545)</f>
        <v>4</v>
      </c>
      <c r="O545" s="323">
        <f>SUM($F545:H545)</f>
        <v>5</v>
      </c>
      <c r="P545" s="323">
        <f>SUM($F545:I545)</f>
        <v>6</v>
      </c>
      <c r="Q545" s="323">
        <f>SUM($F545:J545)</f>
        <v>8</v>
      </c>
      <c r="R545" s="323">
        <f>SUM($F545:K545)</f>
        <v>10</v>
      </c>
      <c r="S545" s="323">
        <f>SUM($F545:L545)</f>
        <v>12</v>
      </c>
      <c r="T545" s="323"/>
      <c r="U545" s="322"/>
      <c r="V545" s="321" t="str">
        <f t="shared" si="990"/>
        <v>G</v>
      </c>
      <c r="W545" s="321" t="str">
        <f t="shared" ca="1" si="991"/>
        <v>A</v>
      </c>
      <c r="X545" s="321" t="str">
        <f t="shared" ca="1" si="977"/>
        <v>B</v>
      </c>
      <c r="Y545" s="321" t="str">
        <f t="shared" ca="1" si="978"/>
        <v>C</v>
      </c>
      <c r="Z545" s="321" t="str">
        <f t="shared" ca="1" si="979"/>
        <v>Db</v>
      </c>
      <c r="AA545" s="321" t="str">
        <f t="shared" ca="1" si="980"/>
        <v>Eb</v>
      </c>
      <c r="AB545" s="321" t="str">
        <f t="shared" ca="1" si="981"/>
        <v>F</v>
      </c>
      <c r="AC545" s="321"/>
      <c r="AD545" s="322">
        <f t="shared" si="962"/>
        <v>71</v>
      </c>
      <c r="AE545" s="322">
        <f t="shared" ca="1" si="986"/>
        <v>65</v>
      </c>
      <c r="AF545" s="322">
        <f t="shared" ca="1" si="987"/>
        <v>66</v>
      </c>
      <c r="AG545" s="322">
        <f t="shared" ca="1" si="949"/>
        <v>67</v>
      </c>
      <c r="AH545" s="322">
        <f t="shared" ca="1" si="950"/>
        <v>166</v>
      </c>
      <c r="AI545" s="322">
        <f t="shared" ca="1" si="951"/>
        <v>167</v>
      </c>
      <c r="AJ545" s="322">
        <f t="shared" ca="1" si="952"/>
        <v>70</v>
      </c>
      <c r="AK545" s="322"/>
      <c r="AL545" s="294" t="str">
        <f>_xlfn.CONCAT(V545," alt b")</f>
        <v>G alt b</v>
      </c>
      <c r="AM545" s="294" t="str">
        <f ca="1">_xlfn.CONCAT(W545," dim")</f>
        <v>A dim</v>
      </c>
      <c r="AN545" s="301" t="str">
        <f ca="1">_xlfn.CONCAT("*",Z545,"7")</f>
        <v>*Db7</v>
      </c>
      <c r="AO545" s="294" t="str">
        <f ca="1">_xlfn.CONCAT(Y545," min")</f>
        <v>C min</v>
      </c>
      <c r="AP545" s="294" t="str">
        <f ca="1">_xlfn.CONCAT(Z545," aug")</f>
        <v>Db aug</v>
      </c>
      <c r="AQ545" s="294" t="str">
        <f ca="1">_xlfn.CONCAT(AA545," aug")</f>
        <v>Eb aug</v>
      </c>
      <c r="AR545" s="294" t="str">
        <f ca="1">_xlfn.CONCAT(AB545," maj")</f>
        <v>F maj</v>
      </c>
      <c r="AS545" s="294"/>
      <c r="AT545" s="294" t="str">
        <f t="shared" ca="1" si="983"/>
        <v/>
      </c>
      <c r="AU545" s="294" t="str">
        <f t="shared" ca="1" si="983"/>
        <v/>
      </c>
      <c r="AV545" s="294" t="str">
        <f t="shared" ca="1" si="983"/>
        <v/>
      </c>
      <c r="AW545" s="294">
        <f t="shared" ca="1" si="983"/>
        <v>1</v>
      </c>
      <c r="AX545" s="294" t="str">
        <f t="shared" ca="1" si="983"/>
        <v/>
      </c>
      <c r="AY545" s="294">
        <f t="shared" ca="1" si="983"/>
        <v>1</v>
      </c>
      <c r="AZ545" s="294" t="str">
        <f t="shared" ca="1" si="983"/>
        <v/>
      </c>
      <c r="BA545" s="294">
        <f t="shared" si="983"/>
        <v>1</v>
      </c>
      <c r="BB545" s="294" t="str">
        <f t="shared" ca="1" si="983"/>
        <v/>
      </c>
      <c r="BC545" s="294" t="str">
        <f t="shared" ca="1" si="983"/>
        <v/>
      </c>
      <c r="BD545" s="294" t="str">
        <f t="shared" ca="1" si="983"/>
        <v/>
      </c>
      <c r="BE545" s="294" t="str">
        <f t="shared" ca="1" si="983"/>
        <v/>
      </c>
      <c r="BF545" s="289">
        <f t="shared" ca="1" si="963"/>
        <v>3</v>
      </c>
      <c r="BG545" s="302">
        <f t="shared" ca="1" si="964"/>
        <v>42.857142857142854</v>
      </c>
      <c r="BH545" s="289">
        <f t="shared" ca="1" si="965"/>
        <v>6</v>
      </c>
      <c r="BI545" s="289" t="str">
        <f t="shared" ca="1" si="966"/>
        <v/>
      </c>
      <c r="BJ545" s="289" t="str">
        <f t="shared" ca="1" si="967"/>
        <v/>
      </c>
      <c r="BK545" s="289" t="str">
        <f t="shared" ca="1" si="968"/>
        <v/>
      </c>
      <c r="BL545" s="289" t="str">
        <f t="shared" ca="1" si="969"/>
        <v/>
      </c>
      <c r="BM545" s="289" t="str">
        <f t="shared" ca="1" si="970"/>
        <v/>
      </c>
      <c r="BN545" s="289">
        <f t="shared" ca="1" si="971"/>
        <v>1</v>
      </c>
      <c r="BO545" s="289" t="str">
        <f t="shared" ca="1" si="972"/>
        <v/>
      </c>
      <c r="BP545" s="275"/>
      <c r="DA545" s="83"/>
      <c r="DB545" s="82"/>
      <c r="DC545" s="83"/>
      <c r="DD545" s="52"/>
      <c r="DF545" s="52"/>
      <c r="DG545" s="84"/>
      <c r="DH545" s="97"/>
      <c r="DI545" s="84"/>
      <c r="DJ545" s="84"/>
      <c r="DK545" s="84"/>
      <c r="DL545" s="84"/>
      <c r="DM545" s="84"/>
      <c r="DN545" s="84"/>
      <c r="DO545" s="84"/>
      <c r="DP545" s="84"/>
      <c r="DQ545" s="84"/>
      <c r="DR545" s="97"/>
      <c r="DS545" s="97"/>
      <c r="DT545" s="97"/>
      <c r="DU545" s="97"/>
      <c r="DV545" s="97"/>
      <c r="DW545" s="97"/>
      <c r="DX545" s="97"/>
      <c r="DY545" s="97"/>
      <c r="DZ545" s="99"/>
      <c r="EA545" s="84"/>
    </row>
    <row r="546" spans="1:131" ht="15.6" x14ac:dyDescent="0.3">
      <c r="A546" s="289">
        <f t="shared" ca="1" si="984"/>
        <v>6</v>
      </c>
      <c r="B546" s="321">
        <f t="shared" si="988"/>
        <v>538</v>
      </c>
      <c r="C546" s="322" t="s">
        <v>34</v>
      </c>
      <c r="D546" s="321" t="s">
        <v>76</v>
      </c>
      <c r="E546" s="321">
        <v>7</v>
      </c>
      <c r="F546" s="323">
        <v>1</v>
      </c>
      <c r="G546" s="323">
        <v>3</v>
      </c>
      <c r="H546" s="323">
        <v>2</v>
      </c>
      <c r="I546" s="323">
        <v>2</v>
      </c>
      <c r="J546" s="323">
        <v>2</v>
      </c>
      <c r="K546" s="323">
        <v>1</v>
      </c>
      <c r="L546" s="323">
        <v>1</v>
      </c>
      <c r="M546" s="323"/>
      <c r="N546" s="323">
        <f>SUM($F546:G546)</f>
        <v>4</v>
      </c>
      <c r="O546" s="323">
        <f>SUM($F546:H546)</f>
        <v>6</v>
      </c>
      <c r="P546" s="323">
        <f>SUM($F546:I546)</f>
        <v>8</v>
      </c>
      <c r="Q546" s="323">
        <f>SUM($F546:J546)</f>
        <v>10</v>
      </c>
      <c r="R546" s="323">
        <f>SUM($F546:K546)</f>
        <v>11</v>
      </c>
      <c r="S546" s="323">
        <f>SUM($F546:L546)</f>
        <v>12</v>
      </c>
      <c r="T546" s="323"/>
      <c r="U546" s="322"/>
      <c r="V546" s="321" t="str">
        <f t="shared" si="990"/>
        <v>G</v>
      </c>
      <c r="W546" s="321" t="str">
        <f t="shared" ca="1" si="991"/>
        <v>Ab</v>
      </c>
      <c r="X546" s="321" t="str">
        <f t="shared" ca="1" si="977"/>
        <v>B</v>
      </c>
      <c r="Y546" s="321" t="str">
        <f t="shared" ca="1" si="978"/>
        <v>Db</v>
      </c>
      <c r="Z546" s="321" t="str">
        <f t="shared" ca="1" si="979"/>
        <v>Eb</v>
      </c>
      <c r="AA546" s="321" t="str">
        <f t="shared" ca="1" si="980"/>
        <v>F</v>
      </c>
      <c r="AB546" s="321" t="str">
        <f t="shared" ca="1" si="981"/>
        <v>Gb</v>
      </c>
      <c r="AC546" s="321"/>
      <c r="AD546" s="322">
        <f t="shared" si="962"/>
        <v>71</v>
      </c>
      <c r="AE546" s="322">
        <f t="shared" ca="1" si="986"/>
        <v>163</v>
      </c>
      <c r="AF546" s="322">
        <f t="shared" ca="1" si="987"/>
        <v>66</v>
      </c>
      <c r="AG546" s="322">
        <f t="shared" ca="1" si="949"/>
        <v>166</v>
      </c>
      <c r="AH546" s="322">
        <f t="shared" ca="1" si="950"/>
        <v>167</v>
      </c>
      <c r="AI546" s="322">
        <f t="shared" ca="1" si="951"/>
        <v>70</v>
      </c>
      <c r="AJ546" s="322">
        <f t="shared" ca="1" si="952"/>
        <v>169</v>
      </c>
      <c r="AK546" s="322"/>
      <c r="AL546" s="294" t="str">
        <f>_xlfn.CONCAT(V546," aug")</f>
        <v>G aug</v>
      </c>
      <c r="AM546" s="301" t="str">
        <f ca="1">_xlfn.CONCAT("*",Y546," maj")</f>
        <v>*Db maj</v>
      </c>
      <c r="AN546" s="294" t="str">
        <f ca="1">_xlfn.CONCAT(X546," maj")</f>
        <v>B maj</v>
      </c>
      <c r="AO546" s="294" t="str">
        <f ca="1">_xlfn.CONCAT(Y546," alt b")</f>
        <v>Db alt b</v>
      </c>
      <c r="AP546" s="294" t="str">
        <f ca="1">_xlfn.CONCAT(Z546," min4")</f>
        <v>Eb min4</v>
      </c>
      <c r="AQ546" s="301" t="str">
        <f>_xlfn.CONCAT("*",V546,"7")</f>
        <v>*G7</v>
      </c>
      <c r="AR546" s="294" t="str">
        <f ca="1">_xlfn.CONCAT(AB546," sus2")</f>
        <v>Gb sus2</v>
      </c>
      <c r="AS546" s="294"/>
      <c r="AT546" s="294" t="str">
        <f t="shared" ca="1" si="983"/>
        <v/>
      </c>
      <c r="AU546" s="294" t="str">
        <f t="shared" ca="1" si="983"/>
        <v/>
      </c>
      <c r="AV546" s="294" t="str">
        <f t="shared" ca="1" si="983"/>
        <v/>
      </c>
      <c r="AW546" s="294">
        <f t="shared" ca="1" si="983"/>
        <v>1</v>
      </c>
      <c r="AX546" s="294" t="str">
        <f t="shared" ca="1" si="983"/>
        <v/>
      </c>
      <c r="AY546" s="294">
        <f t="shared" ca="1" si="983"/>
        <v>1</v>
      </c>
      <c r="AZ546" s="294" t="str">
        <f t="shared" ca="1" si="983"/>
        <v/>
      </c>
      <c r="BA546" s="294">
        <f t="shared" si="983"/>
        <v>1</v>
      </c>
      <c r="BB546" s="294" t="str">
        <f t="shared" ca="1" si="983"/>
        <v/>
      </c>
      <c r="BC546" s="294" t="str">
        <f t="shared" ca="1" si="983"/>
        <v/>
      </c>
      <c r="BD546" s="294" t="str">
        <f t="shared" ca="1" si="983"/>
        <v/>
      </c>
      <c r="BE546" s="294" t="str">
        <f t="shared" ca="1" si="983"/>
        <v/>
      </c>
      <c r="BF546" s="289">
        <f t="shared" ca="1" si="963"/>
        <v>3</v>
      </c>
      <c r="BG546" s="302">
        <f t="shared" ca="1" si="964"/>
        <v>42.857142857142854</v>
      </c>
      <c r="BH546" s="289">
        <f t="shared" ca="1" si="965"/>
        <v>6</v>
      </c>
      <c r="BI546" s="289" t="str">
        <f t="shared" ca="1" si="966"/>
        <v/>
      </c>
      <c r="BJ546" s="289" t="str">
        <f t="shared" ca="1" si="967"/>
        <v/>
      </c>
      <c r="BK546" s="289" t="str">
        <f t="shared" ca="1" si="968"/>
        <v/>
      </c>
      <c r="BL546" s="289" t="str">
        <f t="shared" ca="1" si="969"/>
        <v/>
      </c>
      <c r="BM546" s="289" t="str">
        <f t="shared" ca="1" si="970"/>
        <v/>
      </c>
      <c r="BN546" s="289">
        <f t="shared" ca="1" si="971"/>
        <v>1</v>
      </c>
      <c r="BO546" s="289" t="str">
        <f t="shared" ca="1" si="972"/>
        <v/>
      </c>
      <c r="BP546" s="275"/>
      <c r="DA546" s="83"/>
      <c r="DB546" s="82"/>
      <c r="DC546" s="83"/>
      <c r="DD546" s="52"/>
      <c r="DF546" s="52"/>
      <c r="DG546" s="84"/>
      <c r="DH546" s="97"/>
      <c r="DI546" s="84"/>
      <c r="DJ546" s="84"/>
      <c r="DK546" s="84"/>
      <c r="DL546" s="84"/>
      <c r="DM546" s="84"/>
      <c r="DN546" s="84"/>
      <c r="DO546" s="84"/>
      <c r="DP546" s="84"/>
      <c r="DQ546" s="84"/>
      <c r="DR546" s="97"/>
      <c r="DS546" s="97"/>
      <c r="DT546" s="97"/>
      <c r="DU546" s="97"/>
      <c r="DV546" s="97"/>
      <c r="DW546" s="97"/>
      <c r="DX546" s="97"/>
      <c r="DY546" s="97"/>
      <c r="DZ546" s="99"/>
      <c r="EA546" s="84"/>
    </row>
    <row r="547" spans="1:131" ht="15.6" x14ac:dyDescent="0.3">
      <c r="A547" s="289" t="str">
        <f t="shared" ca="1" si="984"/>
        <v/>
      </c>
      <c r="B547" s="321">
        <f t="shared" si="988"/>
        <v>539</v>
      </c>
      <c r="C547" s="322" t="s">
        <v>35</v>
      </c>
      <c r="D547" s="321" t="s">
        <v>76</v>
      </c>
      <c r="E547" s="321">
        <v>7</v>
      </c>
      <c r="F547" s="323">
        <v>3</v>
      </c>
      <c r="G547" s="323">
        <v>1</v>
      </c>
      <c r="H547" s="323">
        <v>2</v>
      </c>
      <c r="I547" s="323">
        <v>1</v>
      </c>
      <c r="J547" s="323">
        <v>2</v>
      </c>
      <c r="K547" s="323">
        <v>1</v>
      </c>
      <c r="L547" s="323">
        <v>2</v>
      </c>
      <c r="M547" s="323"/>
      <c r="N547" s="323">
        <f>SUM($F547:G547)</f>
        <v>4</v>
      </c>
      <c r="O547" s="323">
        <f>SUM($F547:H547)</f>
        <v>6</v>
      </c>
      <c r="P547" s="323">
        <f>SUM($F547:I547)</f>
        <v>7</v>
      </c>
      <c r="Q547" s="323">
        <f>SUM($F547:J547)</f>
        <v>9</v>
      </c>
      <c r="R547" s="323">
        <f>SUM($F547:K547)</f>
        <v>10</v>
      </c>
      <c r="S547" s="323">
        <f>SUM($F547:L547)</f>
        <v>12</v>
      </c>
      <c r="T547" s="323"/>
      <c r="U547" s="322"/>
      <c r="V547" s="321" t="str">
        <f t="shared" si="990"/>
        <v>G</v>
      </c>
      <c r="W547" s="321" t="str">
        <f t="shared" ca="1" si="991"/>
        <v>Bb</v>
      </c>
      <c r="X547" s="321" t="str">
        <f t="shared" ca="1" si="977"/>
        <v>B</v>
      </c>
      <c r="Y547" s="321" t="str">
        <f t="shared" ca="1" si="978"/>
        <v>Db</v>
      </c>
      <c r="Z547" s="321" t="str">
        <f t="shared" ca="1" si="979"/>
        <v>D</v>
      </c>
      <c r="AA547" s="321" t="str">
        <f t="shared" ca="1" si="980"/>
        <v>E</v>
      </c>
      <c r="AB547" s="321" t="str">
        <f t="shared" ca="1" si="981"/>
        <v>F</v>
      </c>
      <c r="AC547" s="321"/>
      <c r="AD547" s="322">
        <f t="shared" si="962"/>
        <v>71</v>
      </c>
      <c r="AE547" s="322">
        <f t="shared" ca="1" si="986"/>
        <v>164</v>
      </c>
      <c r="AF547" s="322">
        <f t="shared" ca="1" si="987"/>
        <v>66</v>
      </c>
      <c r="AG547" s="322">
        <f t="shared" ca="1" si="949"/>
        <v>166</v>
      </c>
      <c r="AH547" s="322">
        <f t="shared" ca="1" si="950"/>
        <v>68</v>
      </c>
      <c r="AI547" s="322">
        <f t="shared" ca="1" si="951"/>
        <v>69</v>
      </c>
      <c r="AJ547" s="322">
        <f t="shared" ca="1" si="952"/>
        <v>70</v>
      </c>
      <c r="AK547" s="322"/>
      <c r="AL547" s="294" t="str">
        <f>_xlfn.CONCAT(V547," maj")</f>
        <v>G maj</v>
      </c>
      <c r="AM547" s="294" t="str">
        <f ca="1">_xlfn.CONCAT(W547," dim")</f>
        <v>Bb dim</v>
      </c>
      <c r="AN547" s="294" t="str">
        <f ca="1">_xlfn.CONCAT(X547," dim")</f>
        <v>B dim</v>
      </c>
      <c r="AO547" s="294" t="str">
        <f ca="1">_xlfn.CONCAT(Y547," dim")</f>
        <v>Db dim</v>
      </c>
      <c r="AP547" s="301" t="str">
        <f ca="1">_xlfn.CONCAT("*",W547," maj")</f>
        <v>*Bb maj</v>
      </c>
      <c r="AQ547" s="294" t="str">
        <f ca="1">_xlfn.CONCAT(AA547," min")</f>
        <v>E min</v>
      </c>
      <c r="AR547" s="301" t="str">
        <f ca="1">_xlfn.CONCAT("*",W547," min")</f>
        <v>*Bb min</v>
      </c>
      <c r="AS547" s="294"/>
      <c r="AT547" s="294" t="str">
        <f t="shared" ca="1" si="983"/>
        <v/>
      </c>
      <c r="AU547" s="294" t="str">
        <f t="shared" ca="1" si="983"/>
        <v/>
      </c>
      <c r="AV547" s="294" t="str">
        <f t="shared" ca="1" si="983"/>
        <v/>
      </c>
      <c r="AW547" s="294" t="str">
        <f t="shared" ca="1" si="983"/>
        <v/>
      </c>
      <c r="AX547" s="294" t="str">
        <f t="shared" ca="1" si="983"/>
        <v/>
      </c>
      <c r="AY547" s="294">
        <f t="shared" ca="1" si="983"/>
        <v>1</v>
      </c>
      <c r="AZ547" s="294" t="str">
        <f t="shared" ca="1" si="983"/>
        <v/>
      </c>
      <c r="BA547" s="294">
        <f t="shared" si="983"/>
        <v>1</v>
      </c>
      <c r="BB547" s="294" t="str">
        <f t="shared" ca="1" si="983"/>
        <v/>
      </c>
      <c r="BC547" s="294" t="str">
        <f t="shared" ca="1" si="983"/>
        <v/>
      </c>
      <c r="BD547" s="294" t="str">
        <f t="shared" ca="1" si="983"/>
        <v/>
      </c>
      <c r="BE547" s="294" t="str">
        <f t="shared" ca="1" si="983"/>
        <v/>
      </c>
      <c r="BF547" s="289">
        <f t="shared" ca="1" si="963"/>
        <v>2</v>
      </c>
      <c r="BG547" s="302">
        <f t="shared" ca="1" si="964"/>
        <v>28.571428571428569</v>
      </c>
      <c r="BH547" s="289" t="str">
        <f t="shared" ca="1" si="965"/>
        <v/>
      </c>
      <c r="BI547" s="289" t="str">
        <f t="shared" ca="1" si="966"/>
        <v/>
      </c>
      <c r="BJ547" s="289" t="str">
        <f t="shared" ca="1" si="967"/>
        <v/>
      </c>
      <c r="BK547" s="289" t="str">
        <f t="shared" ca="1" si="968"/>
        <v/>
      </c>
      <c r="BL547" s="289" t="str">
        <f t="shared" ca="1" si="969"/>
        <v/>
      </c>
      <c r="BM547" s="289" t="str">
        <f t="shared" ca="1" si="970"/>
        <v/>
      </c>
      <c r="BN547" s="289" t="str">
        <f t="shared" ca="1" si="971"/>
        <v/>
      </c>
      <c r="BO547" s="289" t="str">
        <f t="shared" ca="1" si="972"/>
        <v/>
      </c>
      <c r="BP547" s="275"/>
      <c r="DA547" s="83"/>
      <c r="DB547" s="82"/>
      <c r="DC547" s="83"/>
      <c r="DD547" s="52"/>
      <c r="DF547" s="52"/>
      <c r="DG547" s="84"/>
      <c r="DH547" s="97"/>
      <c r="DI547" s="84"/>
      <c r="DJ547" s="84"/>
      <c r="DK547" s="84"/>
      <c r="DL547" s="84"/>
      <c r="DM547" s="84"/>
      <c r="DN547" s="84"/>
      <c r="DO547" s="84"/>
      <c r="DP547" s="84"/>
      <c r="DQ547" s="84"/>
      <c r="DR547" s="97"/>
      <c r="DS547" s="97"/>
      <c r="DT547" s="97"/>
      <c r="DU547" s="97"/>
      <c r="DV547" s="97"/>
      <c r="DW547" s="97"/>
      <c r="DX547" s="97"/>
      <c r="DY547" s="97"/>
      <c r="DZ547" s="99"/>
      <c r="EA547" s="84"/>
    </row>
    <row r="548" spans="1:131" ht="15.6" x14ac:dyDescent="0.3">
      <c r="A548" s="289" t="str">
        <f t="shared" ca="1" si="984"/>
        <v/>
      </c>
      <c r="B548" s="321">
        <f t="shared" si="988"/>
        <v>540</v>
      </c>
      <c r="C548" s="322" t="s">
        <v>282</v>
      </c>
      <c r="D548" s="321" t="s">
        <v>76</v>
      </c>
      <c r="E548" s="321">
        <v>7</v>
      </c>
      <c r="F548" s="323">
        <v>2</v>
      </c>
      <c r="G548" s="323">
        <v>1</v>
      </c>
      <c r="H548" s="323">
        <v>3</v>
      </c>
      <c r="I548" s="323">
        <v>1</v>
      </c>
      <c r="J548" s="323">
        <v>1</v>
      </c>
      <c r="K548" s="323">
        <v>3</v>
      </c>
      <c r="L548" s="323">
        <v>1</v>
      </c>
      <c r="M548" s="323"/>
      <c r="N548" s="323">
        <f>SUM($F548:G548)</f>
        <v>3</v>
      </c>
      <c r="O548" s="323">
        <f>SUM($F548:H548)</f>
        <v>6</v>
      </c>
      <c r="P548" s="323">
        <f>SUM($F548:I548)</f>
        <v>7</v>
      </c>
      <c r="Q548" s="323">
        <f>SUM($F548:J548)</f>
        <v>8</v>
      </c>
      <c r="R548" s="323">
        <f>SUM($F548:K548)</f>
        <v>11</v>
      </c>
      <c r="S548" s="323">
        <f>SUM($F548:L548)</f>
        <v>12</v>
      </c>
      <c r="T548" s="323"/>
      <c r="U548" s="322"/>
      <c r="V548" s="321" t="str">
        <f t="shared" si="990"/>
        <v>G</v>
      </c>
      <c r="W548" s="321" t="str">
        <f t="shared" ca="1" si="991"/>
        <v>A</v>
      </c>
      <c r="X548" s="321" t="str">
        <f t="shared" ca="1" si="977"/>
        <v>Bb</v>
      </c>
      <c r="Y548" s="321" t="str">
        <f t="shared" ca="1" si="978"/>
        <v>Db</v>
      </c>
      <c r="Z548" s="321" t="str">
        <f t="shared" ca="1" si="979"/>
        <v>D</v>
      </c>
      <c r="AA548" s="321" t="str">
        <f t="shared" ca="1" si="980"/>
        <v>Eb</v>
      </c>
      <c r="AB548" s="321" t="str">
        <f t="shared" ca="1" si="981"/>
        <v>Gb</v>
      </c>
      <c r="AC548" s="321"/>
      <c r="AD548" s="322">
        <f t="shared" si="962"/>
        <v>71</v>
      </c>
      <c r="AE548" s="322">
        <f t="shared" ca="1" si="986"/>
        <v>65</v>
      </c>
      <c r="AF548" s="322">
        <f t="shared" ca="1" si="987"/>
        <v>164</v>
      </c>
      <c r="AG548" s="322">
        <f t="shared" ca="1" si="949"/>
        <v>166</v>
      </c>
      <c r="AH548" s="322">
        <f t="shared" ca="1" si="950"/>
        <v>68</v>
      </c>
      <c r="AI548" s="322">
        <f t="shared" ca="1" si="951"/>
        <v>167</v>
      </c>
      <c r="AJ548" s="322">
        <f t="shared" ca="1" si="952"/>
        <v>169</v>
      </c>
      <c r="AK548" s="322"/>
      <c r="AL548" s="294" t="str">
        <f>_xlfn.CONCAT(V548," min")</f>
        <v>G min</v>
      </c>
      <c r="AM548" s="294" t="str">
        <f ca="1">_xlfn.CONCAT(W548," alt b")</f>
        <v>A alt b</v>
      </c>
      <c r="AN548" s="294" t="str">
        <f ca="1">_xlfn.CONCAT(X548," aug")</f>
        <v>Bb aug</v>
      </c>
      <c r="AO548" s="301" t="str">
        <f ca="1">_xlfn.CONCAT("*",AA548,"7")</f>
        <v>*Eb7</v>
      </c>
      <c r="AP548" s="294" t="str">
        <f ca="1">_xlfn.CONCAT(Z548," maj")</f>
        <v>D maj</v>
      </c>
      <c r="AQ548" s="294" t="str">
        <f ca="1">_xlfn.CONCAT(AA548," maj")</f>
        <v>Eb maj</v>
      </c>
      <c r="AR548" s="294" t="str">
        <f ca="1">_xlfn.CONCAT(AB548," maj")</f>
        <v>Gb maj</v>
      </c>
      <c r="AS548" s="294"/>
      <c r="AT548" s="294" t="str">
        <f t="shared" ca="1" si="983"/>
        <v/>
      </c>
      <c r="AU548" s="294" t="str">
        <f t="shared" ca="1" si="983"/>
        <v/>
      </c>
      <c r="AV548" s="294" t="str">
        <f t="shared" ca="1" si="983"/>
        <v/>
      </c>
      <c r="AW548" s="294">
        <f t="shared" ca="1" si="983"/>
        <v>1</v>
      </c>
      <c r="AX548" s="294" t="str">
        <f t="shared" ca="1" si="983"/>
        <v/>
      </c>
      <c r="AY548" s="294" t="str">
        <f t="shared" ca="1" si="983"/>
        <v/>
      </c>
      <c r="AZ548" s="294" t="str">
        <f t="shared" ca="1" si="983"/>
        <v/>
      </c>
      <c r="BA548" s="294">
        <f t="shared" si="983"/>
        <v>1</v>
      </c>
      <c r="BB548" s="294" t="str">
        <f t="shared" ca="1" si="983"/>
        <v/>
      </c>
      <c r="BC548" s="294" t="str">
        <f t="shared" ca="1" si="983"/>
        <v/>
      </c>
      <c r="BD548" s="294" t="str">
        <f t="shared" ca="1" si="983"/>
        <v/>
      </c>
      <c r="BE548" s="294" t="str">
        <f t="shared" ca="1" si="983"/>
        <v/>
      </c>
      <c r="BF548" s="289">
        <f t="shared" ca="1" si="963"/>
        <v>2</v>
      </c>
      <c r="BG548" s="302">
        <f t="shared" ca="1" si="964"/>
        <v>28.571428571428569</v>
      </c>
      <c r="BH548" s="289" t="str">
        <f t="shared" ca="1" si="965"/>
        <v/>
      </c>
      <c r="BI548" s="289" t="str">
        <f t="shared" ca="1" si="966"/>
        <v/>
      </c>
      <c r="BJ548" s="289" t="str">
        <f t="shared" ca="1" si="967"/>
        <v/>
      </c>
      <c r="BK548" s="289" t="str">
        <f t="shared" ca="1" si="968"/>
        <v/>
      </c>
      <c r="BL548" s="289" t="str">
        <f t="shared" ca="1" si="969"/>
        <v/>
      </c>
      <c r="BM548" s="289" t="str">
        <f t="shared" ca="1" si="970"/>
        <v/>
      </c>
      <c r="BN548" s="289" t="str">
        <f t="shared" ca="1" si="971"/>
        <v/>
      </c>
      <c r="BO548" s="289" t="str">
        <f t="shared" ca="1" si="972"/>
        <v/>
      </c>
      <c r="BP548" s="275"/>
      <c r="DA548" s="83"/>
      <c r="DB548" s="82"/>
      <c r="DC548" s="83"/>
      <c r="DD548" s="52"/>
      <c r="DF548" s="52"/>
      <c r="DG548" s="84"/>
      <c r="DH548" s="97"/>
      <c r="DI548" s="84"/>
      <c r="DJ548" s="84"/>
      <c r="DK548" s="84"/>
      <c r="DL548" s="84"/>
      <c r="DM548" s="84"/>
      <c r="DN548" s="84"/>
      <c r="DO548" s="84"/>
      <c r="DP548" s="84"/>
      <c r="DQ548" s="84"/>
      <c r="DR548" s="97"/>
      <c r="DS548" s="97"/>
      <c r="DT548" s="97"/>
      <c r="DU548" s="97"/>
      <c r="DV548" s="97"/>
      <c r="DW548" s="97"/>
      <c r="DX548" s="97"/>
      <c r="DY548" s="97"/>
      <c r="DZ548" s="99"/>
      <c r="EA548" s="84"/>
    </row>
    <row r="549" spans="1:131" ht="15.6" x14ac:dyDescent="0.3">
      <c r="A549" s="289" t="str">
        <f t="shared" ca="1" si="984"/>
        <v/>
      </c>
      <c r="B549" s="321">
        <f t="shared" si="988"/>
        <v>541</v>
      </c>
      <c r="C549" s="322" t="s">
        <v>36</v>
      </c>
      <c r="D549" s="321" t="s">
        <v>76</v>
      </c>
      <c r="E549" s="321">
        <v>7</v>
      </c>
      <c r="F549" s="323">
        <v>1</v>
      </c>
      <c r="G549" s="323">
        <v>2</v>
      </c>
      <c r="H549" s="323">
        <v>2</v>
      </c>
      <c r="I549" s="323">
        <v>2</v>
      </c>
      <c r="J549" s="323">
        <v>1</v>
      </c>
      <c r="K549" s="323">
        <v>3</v>
      </c>
      <c r="L549" s="323">
        <v>1</v>
      </c>
      <c r="M549" s="323"/>
      <c r="N549" s="323">
        <f>SUM($F549:G549)</f>
        <v>3</v>
      </c>
      <c r="O549" s="323">
        <f>SUM($F549:H549)</f>
        <v>5</v>
      </c>
      <c r="P549" s="323">
        <f>SUM($F549:I549)</f>
        <v>7</v>
      </c>
      <c r="Q549" s="323">
        <f>SUM($F549:J549)</f>
        <v>8</v>
      </c>
      <c r="R549" s="323">
        <f>SUM($F549:K549)</f>
        <v>11</v>
      </c>
      <c r="S549" s="323">
        <f>SUM($F549:L549)</f>
        <v>12</v>
      </c>
      <c r="T549" s="323"/>
      <c r="U549" s="322"/>
      <c r="V549" s="321" t="str">
        <f t="shared" si="990"/>
        <v>G</v>
      </c>
      <c r="W549" s="321" t="str">
        <f t="shared" ca="1" si="991"/>
        <v>Ab</v>
      </c>
      <c r="X549" s="321" t="str">
        <f t="shared" ca="1" si="977"/>
        <v>Bb</v>
      </c>
      <c r="Y549" s="321" t="str">
        <f t="shared" ca="1" si="978"/>
        <v>C</v>
      </c>
      <c r="Z549" s="321" t="str">
        <f t="shared" ca="1" si="979"/>
        <v>D</v>
      </c>
      <c r="AA549" s="321" t="str">
        <f t="shared" ca="1" si="980"/>
        <v>Eb</v>
      </c>
      <c r="AB549" s="321" t="str">
        <f t="shared" ca="1" si="981"/>
        <v>Gb</v>
      </c>
      <c r="AC549" s="321"/>
      <c r="AD549" s="322">
        <f t="shared" si="962"/>
        <v>71</v>
      </c>
      <c r="AE549" s="322">
        <f t="shared" ca="1" si="986"/>
        <v>163</v>
      </c>
      <c r="AF549" s="322">
        <f t="shared" ca="1" si="987"/>
        <v>164</v>
      </c>
      <c r="AG549" s="322">
        <f t="shared" ca="1" si="949"/>
        <v>67</v>
      </c>
      <c r="AH549" s="322">
        <f t="shared" ca="1" si="950"/>
        <v>68</v>
      </c>
      <c r="AI549" s="322">
        <f t="shared" ca="1" si="951"/>
        <v>167</v>
      </c>
      <c r="AJ549" s="322">
        <f t="shared" ca="1" si="952"/>
        <v>169</v>
      </c>
      <c r="AK549" s="322"/>
      <c r="AL549" s="294" t="str">
        <f>_xlfn.CONCAT(V549," min")</f>
        <v>G min</v>
      </c>
      <c r="AM549" s="294" t="str">
        <f ca="1">_xlfn.CONCAT(W549," maj")</f>
        <v>Ab maj</v>
      </c>
      <c r="AN549" s="294" t="str">
        <f ca="1">_xlfn.CONCAT(X549," aug")</f>
        <v>Bb aug</v>
      </c>
      <c r="AO549" s="294" t="str">
        <f ca="1">_xlfn.CONCAT(Y549," min")</f>
        <v>C min</v>
      </c>
      <c r="AP549" s="294" t="str">
        <f ca="1">_xlfn.CONCAT(Z549," alt b")</f>
        <v>D alt b</v>
      </c>
      <c r="AQ549" s="294" t="str">
        <f ca="1">_xlfn.CONCAT(AA549," maj")</f>
        <v>Eb maj</v>
      </c>
      <c r="AR549" s="301" t="str">
        <f ca="1">_xlfn.CONCAT("*",W549,"7")</f>
        <v>*Ab7</v>
      </c>
      <c r="AS549" s="294"/>
      <c r="AT549" s="294" t="str">
        <f t="shared" ca="1" si="983"/>
        <v/>
      </c>
      <c r="AU549" s="294" t="str">
        <f t="shared" ca="1" si="983"/>
        <v/>
      </c>
      <c r="AV549" s="294" t="str">
        <f t="shared" ca="1" si="983"/>
        <v/>
      </c>
      <c r="AW549" s="294">
        <f t="shared" ca="1" si="983"/>
        <v>1</v>
      </c>
      <c r="AX549" s="294" t="str">
        <f t="shared" ca="1" si="983"/>
        <v/>
      </c>
      <c r="AY549" s="294" t="str">
        <f t="shared" ca="1" si="983"/>
        <v/>
      </c>
      <c r="AZ549" s="294" t="str">
        <f t="shared" ca="1" si="983"/>
        <v/>
      </c>
      <c r="BA549" s="294">
        <f t="shared" si="983"/>
        <v>1</v>
      </c>
      <c r="BB549" s="294" t="str">
        <f t="shared" ca="1" si="983"/>
        <v/>
      </c>
      <c r="BC549" s="294" t="str">
        <f t="shared" ca="1" si="983"/>
        <v/>
      </c>
      <c r="BD549" s="294" t="str">
        <f t="shared" ca="1" si="983"/>
        <v/>
      </c>
      <c r="BE549" s="294" t="str">
        <f t="shared" ca="1" si="983"/>
        <v/>
      </c>
      <c r="BF549" s="289">
        <f t="shared" ca="1" si="963"/>
        <v>2</v>
      </c>
      <c r="BG549" s="302">
        <f t="shared" ca="1" si="964"/>
        <v>28.571428571428569</v>
      </c>
      <c r="BH549" s="289" t="str">
        <f t="shared" ca="1" si="965"/>
        <v/>
      </c>
      <c r="BI549" s="289" t="str">
        <f t="shared" ca="1" si="966"/>
        <v/>
      </c>
      <c r="BJ549" s="289" t="str">
        <f t="shared" ca="1" si="967"/>
        <v/>
      </c>
      <c r="BK549" s="289" t="str">
        <f t="shared" ca="1" si="968"/>
        <v/>
      </c>
      <c r="BL549" s="289" t="str">
        <f t="shared" ca="1" si="969"/>
        <v/>
      </c>
      <c r="BM549" s="289" t="str">
        <f t="shared" ca="1" si="970"/>
        <v/>
      </c>
      <c r="BN549" s="289" t="str">
        <f t="shared" ca="1" si="971"/>
        <v/>
      </c>
      <c r="BO549" s="289" t="str">
        <f t="shared" ca="1" si="972"/>
        <v/>
      </c>
      <c r="BP549" s="275"/>
      <c r="DA549" s="83"/>
      <c r="DB549" s="82"/>
      <c r="DC549" s="83"/>
      <c r="DD549" s="52"/>
      <c r="DF549" s="52"/>
      <c r="DG549" s="84"/>
      <c r="DH549" s="97"/>
      <c r="DI549" s="84"/>
      <c r="DJ549" s="84"/>
      <c r="DK549" s="84"/>
      <c r="DL549" s="84"/>
      <c r="DM549" s="84"/>
      <c r="DN549" s="84"/>
      <c r="DO549" s="84"/>
      <c r="DP549" s="84"/>
      <c r="DQ549" s="84"/>
      <c r="DR549" s="97"/>
      <c r="DS549" s="97"/>
      <c r="DT549" s="97"/>
      <c r="DU549" s="97"/>
      <c r="DV549" s="97"/>
      <c r="DW549" s="97"/>
      <c r="DX549" s="97"/>
      <c r="DY549" s="97"/>
      <c r="DZ549" s="99"/>
      <c r="EA549" s="84"/>
    </row>
    <row r="550" spans="1:131" ht="15.6" x14ac:dyDescent="0.3">
      <c r="A550" s="289" t="str">
        <f t="shared" ca="1" si="984"/>
        <v/>
      </c>
      <c r="B550" s="321">
        <f t="shared" si="988"/>
        <v>542</v>
      </c>
      <c r="C550" s="322" t="s">
        <v>37</v>
      </c>
      <c r="D550" s="321" t="s">
        <v>76</v>
      </c>
      <c r="E550" s="321">
        <v>7</v>
      </c>
      <c r="F550" s="323">
        <v>1</v>
      </c>
      <c r="G550" s="323">
        <v>2</v>
      </c>
      <c r="H550" s="323">
        <v>2</v>
      </c>
      <c r="I550" s="323">
        <v>2</v>
      </c>
      <c r="J550" s="323">
        <v>2</v>
      </c>
      <c r="K550" s="323">
        <v>2</v>
      </c>
      <c r="L550" s="323">
        <v>1</v>
      </c>
      <c r="M550" s="323"/>
      <c r="N550" s="323">
        <f>SUM($F550:G550)</f>
        <v>3</v>
      </c>
      <c r="O550" s="323">
        <f>SUM($F550:H550)</f>
        <v>5</v>
      </c>
      <c r="P550" s="323">
        <f>SUM($F550:I550)</f>
        <v>7</v>
      </c>
      <c r="Q550" s="323">
        <f>SUM($F550:J550)</f>
        <v>9</v>
      </c>
      <c r="R550" s="323">
        <f>SUM($F550:K550)</f>
        <v>11</v>
      </c>
      <c r="S550" s="323">
        <f>SUM($F550:L550)</f>
        <v>12</v>
      </c>
      <c r="T550" s="323"/>
      <c r="U550" s="322"/>
      <c r="V550" s="321" t="str">
        <f t="shared" si="990"/>
        <v>G</v>
      </c>
      <c r="W550" s="321" t="str">
        <f t="shared" ca="1" si="991"/>
        <v>Ab</v>
      </c>
      <c r="X550" s="321" t="str">
        <f t="shared" ca="1" si="977"/>
        <v>Bb</v>
      </c>
      <c r="Y550" s="321" t="str">
        <f t="shared" ca="1" si="978"/>
        <v>C</v>
      </c>
      <c r="Z550" s="321" t="str">
        <f t="shared" ca="1" si="979"/>
        <v>D</v>
      </c>
      <c r="AA550" s="321" t="str">
        <f t="shared" ca="1" si="980"/>
        <v>E</v>
      </c>
      <c r="AB550" s="321" t="str">
        <f t="shared" ca="1" si="981"/>
        <v>Gb</v>
      </c>
      <c r="AC550" s="321"/>
      <c r="AD550" s="322">
        <f t="shared" si="962"/>
        <v>71</v>
      </c>
      <c r="AE550" s="322">
        <f t="shared" ca="1" si="986"/>
        <v>163</v>
      </c>
      <c r="AF550" s="322">
        <f t="shared" ca="1" si="987"/>
        <v>164</v>
      </c>
      <c r="AG550" s="322">
        <f t="shared" ca="1" si="949"/>
        <v>67</v>
      </c>
      <c r="AH550" s="322">
        <f t="shared" ca="1" si="950"/>
        <v>68</v>
      </c>
      <c r="AI550" s="322">
        <f t="shared" ca="1" si="951"/>
        <v>69</v>
      </c>
      <c r="AJ550" s="322">
        <f t="shared" ca="1" si="952"/>
        <v>169</v>
      </c>
      <c r="AK550" s="322"/>
      <c r="AL550" s="294" t="str">
        <f>_xlfn.CONCAT(V550," min")</f>
        <v>G min</v>
      </c>
      <c r="AM550" s="294" t="str">
        <f ca="1">_xlfn.CONCAT(W550," aug")</f>
        <v>Ab aug</v>
      </c>
      <c r="AN550" s="294" t="str">
        <f ca="1">_xlfn.CONCAT(X550," aug")</f>
        <v>Bb aug</v>
      </c>
      <c r="AO550" s="294" t="str">
        <f ca="1">_xlfn.CONCAT(Y550," maj")</f>
        <v>C maj</v>
      </c>
      <c r="AP550" s="294" t="str">
        <f ca="1">_xlfn.CONCAT(Z550," alt b")</f>
        <v>D alt b</v>
      </c>
      <c r="AQ550" s="294" t="str">
        <f ca="1">_xlfn.CONCAT(AA550," dim")</f>
        <v>E dim</v>
      </c>
      <c r="AR550" s="301" t="str">
        <f ca="1">_xlfn.CONCAT("*",W550,"7")</f>
        <v>*Ab7</v>
      </c>
      <c r="AS550" s="294"/>
      <c r="AT550" s="294" t="str">
        <f t="shared" ca="1" si="983"/>
        <v/>
      </c>
      <c r="AU550" s="294" t="str">
        <f t="shared" ca="1" si="983"/>
        <v/>
      </c>
      <c r="AV550" s="294" t="str">
        <f t="shared" ca="1" si="983"/>
        <v/>
      </c>
      <c r="AW550" s="294" t="str">
        <f t="shared" ca="1" si="983"/>
        <v/>
      </c>
      <c r="AX550" s="294" t="str">
        <f t="shared" ca="1" si="983"/>
        <v/>
      </c>
      <c r="AY550" s="294" t="str">
        <f t="shared" ca="1" si="983"/>
        <v/>
      </c>
      <c r="AZ550" s="294" t="str">
        <f t="shared" ca="1" si="983"/>
        <v/>
      </c>
      <c r="BA550" s="294">
        <f t="shared" si="983"/>
        <v>1</v>
      </c>
      <c r="BB550" s="294" t="str">
        <f t="shared" ca="1" si="983"/>
        <v/>
      </c>
      <c r="BC550" s="294" t="str">
        <f t="shared" ca="1" si="983"/>
        <v/>
      </c>
      <c r="BD550" s="294" t="str">
        <f t="shared" ca="1" si="983"/>
        <v/>
      </c>
      <c r="BE550" s="294" t="str">
        <f t="shared" ca="1" si="983"/>
        <v/>
      </c>
      <c r="BF550" s="289">
        <f t="shared" ca="1" si="963"/>
        <v>1</v>
      </c>
      <c r="BG550" s="302">
        <f t="shared" ca="1" si="964"/>
        <v>14.285714285714285</v>
      </c>
      <c r="BH550" s="289" t="str">
        <f t="shared" ca="1" si="965"/>
        <v/>
      </c>
      <c r="BI550" s="289" t="str">
        <f t="shared" ca="1" si="966"/>
        <v/>
      </c>
      <c r="BJ550" s="289" t="str">
        <f t="shared" ca="1" si="967"/>
        <v/>
      </c>
      <c r="BK550" s="289" t="str">
        <f t="shared" ca="1" si="968"/>
        <v/>
      </c>
      <c r="BL550" s="289" t="str">
        <f t="shared" ca="1" si="969"/>
        <v/>
      </c>
      <c r="BM550" s="289" t="str">
        <f t="shared" ca="1" si="970"/>
        <v/>
      </c>
      <c r="BN550" s="289" t="str">
        <f t="shared" ca="1" si="971"/>
        <v/>
      </c>
      <c r="BO550" s="289" t="str">
        <f t="shared" ca="1" si="972"/>
        <v/>
      </c>
      <c r="BP550" s="275"/>
      <c r="DA550" s="83"/>
      <c r="DB550" s="82"/>
      <c r="DC550" s="83"/>
      <c r="DD550" s="52"/>
      <c r="DF550" s="52"/>
      <c r="DG550" s="84"/>
      <c r="DH550" s="97"/>
      <c r="DI550" s="84"/>
      <c r="DJ550" s="84"/>
      <c r="DK550" s="84"/>
      <c r="DL550" s="84"/>
      <c r="DM550" s="84"/>
      <c r="DN550" s="84"/>
      <c r="DO550" s="84"/>
      <c r="DP550" s="84"/>
      <c r="DQ550" s="84"/>
      <c r="DR550" s="97"/>
      <c r="DS550" s="97"/>
      <c r="DT550" s="97"/>
      <c r="DU550" s="97"/>
      <c r="DV550" s="97"/>
      <c r="DW550" s="97"/>
      <c r="DX550" s="97"/>
      <c r="DY550" s="97"/>
      <c r="DZ550" s="99"/>
      <c r="EA550" s="84"/>
    </row>
    <row r="551" spans="1:131" ht="15.6" x14ac:dyDescent="0.3">
      <c r="A551" s="289" t="str">
        <f t="shared" ca="1" si="984"/>
        <v/>
      </c>
      <c r="B551" s="321">
        <f t="shared" si="988"/>
        <v>543</v>
      </c>
      <c r="C551" s="322" t="s">
        <v>38</v>
      </c>
      <c r="D551" s="321" t="s">
        <v>76</v>
      </c>
      <c r="E551" s="321">
        <v>7</v>
      </c>
      <c r="F551" s="323">
        <v>1</v>
      </c>
      <c r="G551" s="323">
        <v>3</v>
      </c>
      <c r="H551" s="323">
        <v>1</v>
      </c>
      <c r="I551" s="323">
        <v>1</v>
      </c>
      <c r="J551" s="323">
        <v>3</v>
      </c>
      <c r="K551" s="323">
        <v>2</v>
      </c>
      <c r="L551" s="323">
        <v>1</v>
      </c>
      <c r="M551" s="323"/>
      <c r="N551" s="323">
        <f>SUM($F551:G551)</f>
        <v>4</v>
      </c>
      <c r="O551" s="323">
        <f>SUM($F551:H551)</f>
        <v>5</v>
      </c>
      <c r="P551" s="323">
        <f>SUM($F551:I551)</f>
        <v>6</v>
      </c>
      <c r="Q551" s="323">
        <f>SUM($F551:J551)</f>
        <v>9</v>
      </c>
      <c r="R551" s="323">
        <f>SUM($F551:K551)</f>
        <v>11</v>
      </c>
      <c r="S551" s="323">
        <f>SUM($F551:L551)</f>
        <v>12</v>
      </c>
      <c r="T551" s="323"/>
      <c r="U551" s="322"/>
      <c r="V551" s="321" t="str">
        <f t="shared" si="990"/>
        <v>G</v>
      </c>
      <c r="W551" s="321" t="str">
        <f t="shared" ca="1" si="991"/>
        <v>Ab</v>
      </c>
      <c r="X551" s="321" t="str">
        <f t="shared" ca="1" si="977"/>
        <v>B</v>
      </c>
      <c r="Y551" s="321" t="str">
        <f t="shared" ca="1" si="978"/>
        <v>C</v>
      </c>
      <c r="Z551" s="321" t="str">
        <f t="shared" ca="1" si="979"/>
        <v>Db</v>
      </c>
      <c r="AA551" s="321" t="str">
        <f t="shared" ca="1" si="980"/>
        <v>E</v>
      </c>
      <c r="AB551" s="321" t="str">
        <f t="shared" ca="1" si="981"/>
        <v>Gb</v>
      </c>
      <c r="AC551" s="321"/>
      <c r="AD551" s="322">
        <f t="shared" si="962"/>
        <v>71</v>
      </c>
      <c r="AE551" s="322">
        <f t="shared" ca="1" si="986"/>
        <v>163</v>
      </c>
      <c r="AF551" s="322">
        <f t="shared" ca="1" si="987"/>
        <v>66</v>
      </c>
      <c r="AG551" s="322">
        <f t="shared" ca="1" si="949"/>
        <v>67</v>
      </c>
      <c r="AH551" s="322">
        <f t="shared" ca="1" si="950"/>
        <v>166</v>
      </c>
      <c r="AI551" s="322">
        <f t="shared" ca="1" si="951"/>
        <v>69</v>
      </c>
      <c r="AJ551" s="322">
        <f t="shared" ca="1" si="952"/>
        <v>169</v>
      </c>
      <c r="AK551" s="322"/>
      <c r="AL551" s="294" t="str">
        <f>_xlfn.CONCAT(V551," alt b")</f>
        <v>G alt b</v>
      </c>
      <c r="AM551" s="294" t="str">
        <f ca="1">_xlfn.CONCAT(W551," aug")</f>
        <v>Ab aug</v>
      </c>
      <c r="AN551" s="294" t="str">
        <f ca="1">_xlfn.CONCAT(X551," sus2")</f>
        <v>B sus2</v>
      </c>
      <c r="AO551" s="294" t="str">
        <f ca="1">_xlfn.CONCAT(Y551," maj")</f>
        <v>C maj</v>
      </c>
      <c r="AP551" s="294" t="str">
        <f ca="1">_xlfn.CONCAT(Z551," sus4")</f>
        <v>Db sus4</v>
      </c>
      <c r="AQ551" s="294" t="str">
        <f ca="1">_xlfn.CONCAT(AA551," min")</f>
        <v>E min</v>
      </c>
      <c r="AR551" s="301" t="str">
        <f ca="1">_xlfn.CONCAT("*",W551,"7")</f>
        <v>*Ab7</v>
      </c>
      <c r="AS551" s="294"/>
      <c r="AT551" s="294" t="str">
        <f t="shared" ca="1" si="983"/>
        <v/>
      </c>
      <c r="AU551" s="294" t="str">
        <f t="shared" ca="1" si="983"/>
        <v/>
      </c>
      <c r="AV551" s="294" t="str">
        <f t="shared" ca="1" si="983"/>
        <v/>
      </c>
      <c r="AW551" s="294" t="str">
        <f t="shared" ca="1" si="983"/>
        <v/>
      </c>
      <c r="AX551" s="294" t="str">
        <f t="shared" ca="1" si="983"/>
        <v/>
      </c>
      <c r="AY551" s="294" t="str">
        <f t="shared" ca="1" si="983"/>
        <v/>
      </c>
      <c r="AZ551" s="294" t="str">
        <f t="shared" ca="1" si="983"/>
        <v/>
      </c>
      <c r="BA551" s="294">
        <f t="shared" si="983"/>
        <v>1</v>
      </c>
      <c r="BB551" s="294" t="str">
        <f t="shared" ca="1" si="983"/>
        <v/>
      </c>
      <c r="BC551" s="294" t="str">
        <f t="shared" ca="1" si="983"/>
        <v/>
      </c>
      <c r="BD551" s="294" t="str">
        <f t="shared" ca="1" si="983"/>
        <v/>
      </c>
      <c r="BE551" s="294" t="str">
        <f t="shared" ca="1" si="983"/>
        <v/>
      </c>
      <c r="BF551" s="289">
        <f t="shared" ca="1" si="963"/>
        <v>1</v>
      </c>
      <c r="BG551" s="302">
        <f t="shared" ca="1" si="964"/>
        <v>14.285714285714285</v>
      </c>
      <c r="BH551" s="289" t="str">
        <f t="shared" ca="1" si="965"/>
        <v/>
      </c>
      <c r="BI551" s="289" t="str">
        <f t="shared" ca="1" si="966"/>
        <v/>
      </c>
      <c r="BJ551" s="289" t="str">
        <f t="shared" ca="1" si="967"/>
        <v/>
      </c>
      <c r="BK551" s="289" t="str">
        <f t="shared" ca="1" si="968"/>
        <v/>
      </c>
      <c r="BL551" s="289" t="str">
        <f t="shared" ca="1" si="969"/>
        <v/>
      </c>
      <c r="BM551" s="289" t="str">
        <f t="shared" ca="1" si="970"/>
        <v/>
      </c>
      <c r="BN551" s="289" t="str">
        <f t="shared" ca="1" si="971"/>
        <v/>
      </c>
      <c r="BO551" s="289" t="str">
        <f t="shared" ca="1" si="972"/>
        <v/>
      </c>
      <c r="BP551" s="275"/>
      <c r="DA551" s="83"/>
      <c r="DB551" s="82"/>
      <c r="DC551" s="83"/>
      <c r="DD551" s="52"/>
      <c r="DF551" s="52"/>
      <c r="DG551" s="84"/>
      <c r="DH551" s="97"/>
      <c r="DI551" s="84"/>
      <c r="DJ551" s="84"/>
      <c r="DK551" s="84"/>
      <c r="DL551" s="84"/>
      <c r="DM551" s="84"/>
      <c r="DN551" s="84"/>
      <c r="DO551" s="84"/>
      <c r="DP551" s="84"/>
      <c r="DQ551" s="84"/>
      <c r="DR551" s="97"/>
      <c r="DS551" s="97"/>
      <c r="DT551" s="97"/>
      <c r="DU551" s="97"/>
      <c r="DV551" s="97"/>
      <c r="DW551" s="97"/>
      <c r="DX551" s="97"/>
      <c r="DY551" s="97"/>
      <c r="DZ551" s="99"/>
      <c r="EA551" s="84"/>
    </row>
    <row r="552" spans="1:131" ht="15.6" x14ac:dyDescent="0.3">
      <c r="A552" s="289" t="str">
        <f t="shared" ca="1" si="984"/>
        <v/>
      </c>
      <c r="B552" s="321">
        <f t="shared" si="988"/>
        <v>544</v>
      </c>
      <c r="C552" s="322" t="s">
        <v>39</v>
      </c>
      <c r="D552" s="321" t="s">
        <v>76</v>
      </c>
      <c r="E552" s="321">
        <v>7</v>
      </c>
      <c r="F552" s="323">
        <v>1</v>
      </c>
      <c r="G552" s="323">
        <v>3</v>
      </c>
      <c r="H552" s="323">
        <v>2</v>
      </c>
      <c r="I552" s="323">
        <v>1</v>
      </c>
      <c r="J552" s="323">
        <v>1</v>
      </c>
      <c r="K552" s="323">
        <v>3</v>
      </c>
      <c r="L552" s="323">
        <v>1</v>
      </c>
      <c r="M552" s="323"/>
      <c r="N552" s="323">
        <f>SUM($F552:G552)</f>
        <v>4</v>
      </c>
      <c r="O552" s="323">
        <f>SUM($F552:H552)</f>
        <v>6</v>
      </c>
      <c r="P552" s="323">
        <f>SUM($F552:I552)</f>
        <v>7</v>
      </c>
      <c r="Q552" s="323">
        <f>SUM($F552:J552)</f>
        <v>8</v>
      </c>
      <c r="R552" s="323">
        <f>SUM($F552:K552)</f>
        <v>11</v>
      </c>
      <c r="S552" s="323">
        <f>SUM($F552:L552)</f>
        <v>12</v>
      </c>
      <c r="T552" s="323"/>
      <c r="U552" s="322"/>
      <c r="V552" s="321" t="str">
        <f t="shared" si="990"/>
        <v>G</v>
      </c>
      <c r="W552" s="321" t="str">
        <f t="shared" ca="1" si="991"/>
        <v>Ab</v>
      </c>
      <c r="X552" s="321" t="str">
        <f t="shared" ca="1" si="977"/>
        <v>B</v>
      </c>
      <c r="Y552" s="321" t="str">
        <f t="shared" ca="1" si="978"/>
        <v>Db</v>
      </c>
      <c r="Z552" s="321" t="str">
        <f t="shared" ca="1" si="979"/>
        <v>D</v>
      </c>
      <c r="AA552" s="321" t="str">
        <f t="shared" ca="1" si="980"/>
        <v>Eb</v>
      </c>
      <c r="AB552" s="321" t="str">
        <f t="shared" ca="1" si="981"/>
        <v>Gb</v>
      </c>
      <c r="AC552" s="321"/>
      <c r="AD552" s="322">
        <f t="shared" si="962"/>
        <v>71</v>
      </c>
      <c r="AE552" s="322">
        <f t="shared" ca="1" si="986"/>
        <v>163</v>
      </c>
      <c r="AF552" s="322">
        <f t="shared" ca="1" si="987"/>
        <v>66</v>
      </c>
      <c r="AG552" s="322">
        <f t="shared" ca="1" si="949"/>
        <v>166</v>
      </c>
      <c r="AH552" s="322">
        <f t="shared" ca="1" si="950"/>
        <v>68</v>
      </c>
      <c r="AI552" s="322">
        <f t="shared" ca="1" si="951"/>
        <v>167</v>
      </c>
      <c r="AJ552" s="322">
        <f t="shared" ca="1" si="952"/>
        <v>169</v>
      </c>
      <c r="AK552" s="322"/>
      <c r="AL552" s="294" t="str">
        <f>_xlfn.CONCAT(V552," maj")</f>
        <v>G maj</v>
      </c>
      <c r="AM552" s="294" t="str">
        <f ca="1">_xlfn.CONCAT(W552," sus4")</f>
        <v>Ab sus4</v>
      </c>
      <c r="AN552" s="294" t="str">
        <f ca="1">_xlfn.CONCAT(X552," min")</f>
        <v>B min</v>
      </c>
      <c r="AO552" s="301" t="str">
        <f ca="1">_xlfn.CONCAT("*",AA552,"7")</f>
        <v>*Eb7</v>
      </c>
      <c r="AP552" s="294" t="str">
        <f ca="1">_xlfn.CONCAT(Z552," alt b")</f>
        <v>D alt b</v>
      </c>
      <c r="AQ552" s="294" t="str">
        <f ca="1">_xlfn.CONCAT(AA552," aug")</f>
        <v>Eb aug</v>
      </c>
      <c r="AR552" s="294" t="str">
        <f ca="1">_xlfn.CONCAT(AB552," sus2")</f>
        <v>Gb sus2</v>
      </c>
      <c r="AS552" s="294"/>
      <c r="AT552" s="294" t="str">
        <f t="shared" ref="AT552:BE554" ca="1" si="992">IF(AT$9=$AD552,1,IF(AT$9=$AE552,1,IF(AT$9=$AF552,1,IF(AT$9=$AG552,1,IF(AT$9=$AH552,1,IF(AT$9=$AI552,1,IF(AT$9=$AJ552,1,"")))))))</f>
        <v/>
      </c>
      <c r="AU552" s="294" t="str">
        <f t="shared" ca="1" si="992"/>
        <v/>
      </c>
      <c r="AV552" s="294" t="str">
        <f t="shared" ca="1" si="992"/>
        <v/>
      </c>
      <c r="AW552" s="294">
        <f t="shared" ca="1" si="992"/>
        <v>1</v>
      </c>
      <c r="AX552" s="294" t="str">
        <f t="shared" ca="1" si="992"/>
        <v/>
      </c>
      <c r="AY552" s="294" t="str">
        <f t="shared" ca="1" si="992"/>
        <v/>
      </c>
      <c r="AZ552" s="294" t="str">
        <f t="shared" ca="1" si="992"/>
        <v/>
      </c>
      <c r="BA552" s="294">
        <f t="shared" si="992"/>
        <v>1</v>
      </c>
      <c r="BB552" s="294" t="str">
        <f t="shared" ca="1" si="992"/>
        <v/>
      </c>
      <c r="BC552" s="294" t="str">
        <f t="shared" ca="1" si="992"/>
        <v/>
      </c>
      <c r="BD552" s="294" t="str">
        <f t="shared" ca="1" si="992"/>
        <v/>
      </c>
      <c r="BE552" s="294" t="str">
        <f t="shared" ca="1" si="992"/>
        <v/>
      </c>
      <c r="BF552" s="289">
        <f t="shared" ca="1" si="963"/>
        <v>2</v>
      </c>
      <c r="BG552" s="302">
        <f t="shared" ca="1" si="964"/>
        <v>28.571428571428569</v>
      </c>
      <c r="BH552" s="289" t="str">
        <f t="shared" ca="1" si="965"/>
        <v/>
      </c>
      <c r="BI552" s="289" t="str">
        <f t="shared" ca="1" si="966"/>
        <v/>
      </c>
      <c r="BJ552" s="289" t="str">
        <f t="shared" ca="1" si="967"/>
        <v/>
      </c>
      <c r="BK552" s="289" t="str">
        <f t="shared" ca="1" si="968"/>
        <v/>
      </c>
      <c r="BL552" s="289" t="str">
        <f t="shared" ca="1" si="969"/>
        <v/>
      </c>
      <c r="BM552" s="289" t="str">
        <f t="shared" ca="1" si="970"/>
        <v/>
      </c>
      <c r="BN552" s="289" t="str">
        <f t="shared" ca="1" si="971"/>
        <v/>
      </c>
      <c r="BO552" s="289" t="str">
        <f t="shared" ca="1" si="972"/>
        <v/>
      </c>
      <c r="BP552" s="275"/>
      <c r="DA552" s="83"/>
      <c r="DB552" s="82"/>
      <c r="DC552" s="83"/>
      <c r="DD552" s="52"/>
      <c r="DF552" s="52"/>
      <c r="DG552" s="84"/>
      <c r="DH552" s="97"/>
      <c r="DI552" s="84"/>
      <c r="DJ552" s="84"/>
      <c r="DK552" s="84"/>
      <c r="DL552" s="84"/>
      <c r="DM552" s="84"/>
      <c r="DN552" s="84"/>
      <c r="DO552" s="84"/>
      <c r="DP552" s="84"/>
      <c r="DQ552" s="84"/>
      <c r="DR552" s="97"/>
      <c r="DS552" s="97"/>
      <c r="DT552" s="97"/>
      <c r="DU552" s="97"/>
      <c r="DV552" s="97"/>
      <c r="DW552" s="97"/>
      <c r="DX552" s="97"/>
      <c r="DY552" s="97"/>
      <c r="DZ552" s="99"/>
      <c r="EA552" s="84"/>
    </row>
    <row r="553" spans="1:131" ht="15.6" x14ac:dyDescent="0.3">
      <c r="A553" s="289" t="str">
        <f t="shared" ca="1" si="984"/>
        <v/>
      </c>
      <c r="B553" s="321">
        <f t="shared" si="988"/>
        <v>545</v>
      </c>
      <c r="C553" s="322" t="s">
        <v>40</v>
      </c>
      <c r="D553" s="321" t="s">
        <v>76</v>
      </c>
      <c r="E553" s="321">
        <v>7</v>
      </c>
      <c r="F553" s="323">
        <v>1</v>
      </c>
      <c r="G553" s="323">
        <v>2</v>
      </c>
      <c r="H553" s="323">
        <v>3</v>
      </c>
      <c r="I553" s="323">
        <v>1</v>
      </c>
      <c r="J553" s="323">
        <v>1</v>
      </c>
      <c r="K553" s="323">
        <v>3</v>
      </c>
      <c r="L553" s="323">
        <v>1</v>
      </c>
      <c r="M553" s="323"/>
      <c r="N553" s="323">
        <f>SUM($F553:G553)</f>
        <v>3</v>
      </c>
      <c r="O553" s="323">
        <f>SUM($F553:H553)</f>
        <v>6</v>
      </c>
      <c r="P553" s="323">
        <f>SUM($F553:I553)</f>
        <v>7</v>
      </c>
      <c r="Q553" s="323">
        <f>SUM($F553:J553)</f>
        <v>8</v>
      </c>
      <c r="R553" s="323">
        <f>SUM($F553:K553)</f>
        <v>11</v>
      </c>
      <c r="S553" s="323">
        <f>SUM($F553:L553)</f>
        <v>12</v>
      </c>
      <c r="T553" s="323"/>
      <c r="U553" s="322"/>
      <c r="V553" s="321" t="str">
        <f t="shared" si="990"/>
        <v>G</v>
      </c>
      <c r="W553" s="321" t="str">
        <f t="shared" ca="1" si="991"/>
        <v>Ab</v>
      </c>
      <c r="X553" s="321" t="str">
        <f t="shared" ca="1" si="977"/>
        <v>Bb</v>
      </c>
      <c r="Y553" s="321" t="str">
        <f t="shared" ca="1" si="978"/>
        <v>Db</v>
      </c>
      <c r="Z553" s="321" t="str">
        <f t="shared" ca="1" si="979"/>
        <v>D</v>
      </c>
      <c r="AA553" s="321" t="str">
        <f t="shared" ca="1" si="980"/>
        <v>Eb</v>
      </c>
      <c r="AB553" s="321" t="str">
        <f t="shared" ca="1" si="981"/>
        <v>Gb</v>
      </c>
      <c r="AC553" s="321"/>
      <c r="AD553" s="322">
        <f t="shared" si="962"/>
        <v>71</v>
      </c>
      <c r="AE553" s="322">
        <f t="shared" ca="1" si="986"/>
        <v>163</v>
      </c>
      <c r="AF553" s="322">
        <f t="shared" ca="1" si="987"/>
        <v>164</v>
      </c>
      <c r="AG553" s="322">
        <f t="shared" ca="1" si="949"/>
        <v>166</v>
      </c>
      <c r="AH553" s="322">
        <f t="shared" ca="1" si="950"/>
        <v>68</v>
      </c>
      <c r="AI553" s="322">
        <f t="shared" ca="1" si="951"/>
        <v>167</v>
      </c>
      <c r="AJ553" s="322">
        <f t="shared" ca="1" si="952"/>
        <v>169</v>
      </c>
      <c r="AK553" s="322"/>
      <c r="AL553" s="294" t="str">
        <f>_xlfn.CONCAT(V553," min")</f>
        <v>G min</v>
      </c>
      <c r="AM553" s="294" t="str">
        <f ca="1">_xlfn.CONCAT(W553," sus4")</f>
        <v>Ab sus4</v>
      </c>
      <c r="AN553" s="294" t="str">
        <f ca="1">_xlfn.CONCAT(X553," aug")</f>
        <v>Bb aug</v>
      </c>
      <c r="AO553" s="301" t="str">
        <f ca="1">_xlfn.CONCAT("*",AA553,"7")</f>
        <v>*Eb7</v>
      </c>
      <c r="AP553" s="294" t="str">
        <f ca="1">_xlfn.CONCAT(Z553," alt b")</f>
        <v>D alt b</v>
      </c>
      <c r="AQ553" s="294" t="str">
        <f ca="1">_xlfn.CONCAT(AA553," maj")</f>
        <v>Eb maj</v>
      </c>
      <c r="AR553" s="294" t="str">
        <f ca="1">_xlfn.CONCAT(AB553," sus2")</f>
        <v>Gb sus2</v>
      </c>
      <c r="AS553" s="294"/>
      <c r="AT553" s="294" t="str">
        <f t="shared" ca="1" si="992"/>
        <v/>
      </c>
      <c r="AU553" s="294" t="str">
        <f t="shared" ca="1" si="992"/>
        <v/>
      </c>
      <c r="AV553" s="294" t="str">
        <f t="shared" ca="1" si="992"/>
        <v/>
      </c>
      <c r="AW553" s="294">
        <f t="shared" ca="1" si="992"/>
        <v>1</v>
      </c>
      <c r="AX553" s="294" t="str">
        <f t="shared" ca="1" si="992"/>
        <v/>
      </c>
      <c r="AY553" s="294" t="str">
        <f t="shared" ca="1" si="992"/>
        <v/>
      </c>
      <c r="AZ553" s="294" t="str">
        <f t="shared" ca="1" si="992"/>
        <v/>
      </c>
      <c r="BA553" s="294">
        <f t="shared" si="992"/>
        <v>1</v>
      </c>
      <c r="BB553" s="294" t="str">
        <f t="shared" ca="1" si="992"/>
        <v/>
      </c>
      <c r="BC553" s="294" t="str">
        <f t="shared" ca="1" si="992"/>
        <v/>
      </c>
      <c r="BD553" s="294" t="str">
        <f t="shared" ca="1" si="992"/>
        <v/>
      </c>
      <c r="BE553" s="294" t="str">
        <f t="shared" ca="1" si="992"/>
        <v/>
      </c>
      <c r="BF553" s="289">
        <f t="shared" ca="1" si="963"/>
        <v>2</v>
      </c>
      <c r="BG553" s="302">
        <f t="shared" ca="1" si="964"/>
        <v>28.571428571428569</v>
      </c>
      <c r="BH553" s="289" t="str">
        <f t="shared" ca="1" si="965"/>
        <v/>
      </c>
      <c r="BI553" s="289" t="str">
        <f t="shared" ca="1" si="966"/>
        <v/>
      </c>
      <c r="BJ553" s="289" t="str">
        <f t="shared" ca="1" si="967"/>
        <v/>
      </c>
      <c r="BK553" s="289" t="str">
        <f t="shared" ca="1" si="968"/>
        <v/>
      </c>
      <c r="BL553" s="289" t="str">
        <f t="shared" ca="1" si="969"/>
        <v/>
      </c>
      <c r="BM553" s="289" t="str">
        <f t="shared" ca="1" si="970"/>
        <v/>
      </c>
      <c r="BN553" s="289" t="str">
        <f t="shared" ca="1" si="971"/>
        <v/>
      </c>
      <c r="BO553" s="289" t="str">
        <f t="shared" ca="1" si="972"/>
        <v/>
      </c>
      <c r="BP553" s="275"/>
      <c r="DA553" s="83"/>
      <c r="DB553" s="82"/>
      <c r="DC553" s="83"/>
      <c r="DD553" s="52"/>
      <c r="DF553" s="52"/>
      <c r="DG553" s="84"/>
      <c r="DH553" s="97"/>
      <c r="DI553" s="84"/>
      <c r="DJ553" s="84"/>
      <c r="DK553" s="84"/>
      <c r="DL553" s="84"/>
      <c r="DM553" s="84"/>
      <c r="DN553" s="84"/>
      <c r="DO553" s="84"/>
      <c r="DP553" s="84"/>
      <c r="DQ553" s="84"/>
      <c r="DR553" s="97"/>
      <c r="DS553" s="97"/>
      <c r="DT553" s="97"/>
      <c r="DU553" s="97"/>
      <c r="DV553" s="97"/>
      <c r="DW553" s="97"/>
      <c r="DX553" s="97"/>
      <c r="DY553" s="97"/>
      <c r="DZ553" s="99"/>
      <c r="EA553" s="84"/>
    </row>
    <row r="554" spans="1:131" ht="15.6" x14ac:dyDescent="0.3">
      <c r="A554" s="289">
        <f t="shared" ca="1" si="984"/>
        <v>6</v>
      </c>
      <c r="B554" s="321">
        <f t="shared" si="988"/>
        <v>546</v>
      </c>
      <c r="C554" s="322" t="s">
        <v>41</v>
      </c>
      <c r="D554" s="321" t="s">
        <v>76</v>
      </c>
      <c r="E554" s="321">
        <v>7</v>
      </c>
      <c r="F554" s="323">
        <v>2</v>
      </c>
      <c r="G554" s="323">
        <v>2</v>
      </c>
      <c r="H554" s="323">
        <v>2</v>
      </c>
      <c r="I554" s="323">
        <v>2</v>
      </c>
      <c r="J554" s="323">
        <v>2</v>
      </c>
      <c r="K554" s="323">
        <v>1</v>
      </c>
      <c r="L554" s="323">
        <v>1</v>
      </c>
      <c r="M554" s="323"/>
      <c r="N554" s="323">
        <f>SUM($F554:G554)</f>
        <v>4</v>
      </c>
      <c r="O554" s="323">
        <f>SUM($F554:H554)</f>
        <v>6</v>
      </c>
      <c r="P554" s="323">
        <f>SUM($F554:I554)</f>
        <v>8</v>
      </c>
      <c r="Q554" s="323">
        <f>SUM($F554:J554)</f>
        <v>10</v>
      </c>
      <c r="R554" s="323">
        <f>SUM($F554:K554)</f>
        <v>11</v>
      </c>
      <c r="S554" s="323">
        <f>SUM($F554:L554)</f>
        <v>12</v>
      </c>
      <c r="T554" s="323"/>
      <c r="U554" s="322"/>
      <c r="V554" s="321" t="str">
        <f t="shared" si="990"/>
        <v>G</v>
      </c>
      <c r="W554" s="321" t="str">
        <f t="shared" ca="1" si="991"/>
        <v>A</v>
      </c>
      <c r="X554" s="321" t="str">
        <f t="shared" ca="1" si="977"/>
        <v>B</v>
      </c>
      <c r="Y554" s="321" t="str">
        <f t="shared" ca="1" si="978"/>
        <v>Db</v>
      </c>
      <c r="Z554" s="321" t="str">
        <f t="shared" ca="1" si="979"/>
        <v>Eb</v>
      </c>
      <c r="AA554" s="321" t="str">
        <f t="shared" ca="1" si="980"/>
        <v>F</v>
      </c>
      <c r="AB554" s="321" t="str">
        <f t="shared" ca="1" si="981"/>
        <v>Gb</v>
      </c>
      <c r="AC554" s="321"/>
      <c r="AD554" s="322">
        <f t="shared" si="962"/>
        <v>71</v>
      </c>
      <c r="AE554" s="322">
        <f t="shared" ca="1" si="986"/>
        <v>65</v>
      </c>
      <c r="AF554" s="322">
        <f t="shared" ca="1" si="987"/>
        <v>66</v>
      </c>
      <c r="AG554" s="322">
        <f t="shared" ca="1" si="949"/>
        <v>166</v>
      </c>
      <c r="AH554" s="322">
        <f t="shared" ca="1" si="950"/>
        <v>167</v>
      </c>
      <c r="AI554" s="322">
        <f t="shared" ca="1" si="951"/>
        <v>70</v>
      </c>
      <c r="AJ554" s="322">
        <f t="shared" ca="1" si="952"/>
        <v>169</v>
      </c>
      <c r="AK554" s="322"/>
      <c r="AL554" s="294" t="str">
        <f>_xlfn.CONCAT(V554," aug")</f>
        <v>G aug</v>
      </c>
      <c r="AM554" s="294" t="str">
        <f ca="1">_xlfn.CONCAT(W554," aug")</f>
        <v>A aug</v>
      </c>
      <c r="AN554" s="294" t="str">
        <f ca="1">_xlfn.CONCAT(X554," maj")</f>
        <v>B maj</v>
      </c>
      <c r="AO554" s="294" t="str">
        <f ca="1">_xlfn.CONCAT(Y554," alt b")</f>
        <v>Db alt b</v>
      </c>
      <c r="AP554" s="294" t="str">
        <f ca="1">_xlfn.CONCAT(Z554," dim")</f>
        <v>Eb dim</v>
      </c>
      <c r="AQ554" s="301" t="str">
        <f>_xlfn.CONCAT("*",V554,"7")</f>
        <v>*G7</v>
      </c>
      <c r="AR554" s="294" t="str">
        <f ca="1">_xlfn.CONCAT(AB554," min")</f>
        <v>Gb min</v>
      </c>
      <c r="AS554" s="294"/>
      <c r="AT554" s="294" t="str">
        <f t="shared" ca="1" si="992"/>
        <v/>
      </c>
      <c r="AU554" s="294" t="str">
        <f t="shared" ca="1" si="992"/>
        <v/>
      </c>
      <c r="AV554" s="294" t="str">
        <f t="shared" ca="1" si="992"/>
        <v/>
      </c>
      <c r="AW554" s="294">
        <f t="shared" ca="1" si="992"/>
        <v>1</v>
      </c>
      <c r="AX554" s="294" t="str">
        <f t="shared" ca="1" si="992"/>
        <v/>
      </c>
      <c r="AY554" s="294">
        <f t="shared" ca="1" si="992"/>
        <v>1</v>
      </c>
      <c r="AZ554" s="294" t="str">
        <f t="shared" ca="1" si="992"/>
        <v/>
      </c>
      <c r="BA554" s="294">
        <f t="shared" si="992"/>
        <v>1</v>
      </c>
      <c r="BB554" s="294" t="str">
        <f t="shared" ca="1" si="992"/>
        <v/>
      </c>
      <c r="BC554" s="294" t="str">
        <f t="shared" ca="1" si="992"/>
        <v/>
      </c>
      <c r="BD554" s="294" t="str">
        <f t="shared" ca="1" si="992"/>
        <v/>
      </c>
      <c r="BE554" s="294" t="str">
        <f t="shared" ca="1" si="992"/>
        <v/>
      </c>
      <c r="BF554" s="289">
        <f t="shared" ca="1" si="963"/>
        <v>3</v>
      </c>
      <c r="BG554" s="302">
        <f t="shared" ca="1" si="964"/>
        <v>42.857142857142854</v>
      </c>
      <c r="BH554" s="289">
        <f t="shared" ca="1" si="965"/>
        <v>6</v>
      </c>
      <c r="BI554" s="289" t="str">
        <f t="shared" ca="1" si="966"/>
        <v/>
      </c>
      <c r="BJ554" s="289" t="str">
        <f t="shared" ca="1" si="967"/>
        <v/>
      </c>
      <c r="BK554" s="289" t="str">
        <f t="shared" ca="1" si="968"/>
        <v/>
      </c>
      <c r="BL554" s="289" t="str">
        <f t="shared" ca="1" si="969"/>
        <v/>
      </c>
      <c r="BM554" s="289" t="str">
        <f t="shared" ca="1" si="970"/>
        <v/>
      </c>
      <c r="BN554" s="289">
        <f t="shared" ca="1" si="971"/>
        <v>1</v>
      </c>
      <c r="BO554" s="289" t="str">
        <f t="shared" ca="1" si="972"/>
        <v/>
      </c>
      <c r="BP554" s="275"/>
      <c r="DA554" s="83"/>
      <c r="DB554" s="82"/>
      <c r="DC554" s="83"/>
      <c r="DD554" s="52"/>
      <c r="DF554" s="52"/>
      <c r="DG554" s="84"/>
      <c r="DH554" s="97"/>
      <c r="DI554" s="84"/>
      <c r="DJ554" s="84"/>
      <c r="DK554" s="84"/>
      <c r="DL554" s="84"/>
      <c r="DM554" s="84"/>
      <c r="DN554" s="84"/>
      <c r="DO554" s="84"/>
      <c r="DP554" s="84"/>
      <c r="DQ554" s="84"/>
      <c r="DR554" s="97"/>
      <c r="DS554" s="97"/>
      <c r="DT554" s="97"/>
      <c r="DU554" s="97"/>
      <c r="DV554" s="97"/>
      <c r="DW554" s="97"/>
      <c r="DX554" s="97"/>
      <c r="DY554" s="97"/>
      <c r="DZ554" s="99"/>
      <c r="EA554" s="84"/>
    </row>
    <row r="555" spans="1:131" ht="15.6" x14ac:dyDescent="0.3">
      <c r="A555" s="289">
        <f t="shared" ca="1" si="984"/>
        <v>7</v>
      </c>
      <c r="B555" s="321">
        <f t="shared" si="988"/>
        <v>547</v>
      </c>
      <c r="C555" s="322" t="s">
        <v>42</v>
      </c>
      <c r="D555" s="321" t="s">
        <v>76</v>
      </c>
      <c r="E555" s="321">
        <v>6</v>
      </c>
      <c r="F555" s="323">
        <v>3</v>
      </c>
      <c r="G555" s="323">
        <v>2</v>
      </c>
      <c r="H555" s="323">
        <v>1</v>
      </c>
      <c r="I555" s="323">
        <v>1</v>
      </c>
      <c r="J555" s="323">
        <v>3</v>
      </c>
      <c r="K555" s="323">
        <v>2</v>
      </c>
      <c r="L555" s="323"/>
      <c r="M555" s="323"/>
      <c r="N555" s="323">
        <f>SUM($F555:G555)</f>
        <v>5</v>
      </c>
      <c r="O555" s="323">
        <f>SUM($F555:H555)</f>
        <v>6</v>
      </c>
      <c r="P555" s="323">
        <f>SUM($F555:I555)</f>
        <v>7</v>
      </c>
      <c r="Q555" s="323">
        <f>SUM($F555:J555)</f>
        <v>10</v>
      </c>
      <c r="R555" s="323">
        <f>SUM($F555:K555)</f>
        <v>12</v>
      </c>
      <c r="S555" s="323"/>
      <c r="T555" s="323"/>
      <c r="U555" s="322"/>
      <c r="V555" s="321" t="str">
        <f t="shared" si="990"/>
        <v>G</v>
      </c>
      <c r="W555" s="321" t="str">
        <f t="shared" ca="1" si="991"/>
        <v>Bb</v>
      </c>
      <c r="X555" s="321" t="str">
        <f t="shared" ref="X555:X566" ca="1" si="993">OFFSET($K$6,0,N555,1,1)</f>
        <v>C</v>
      </c>
      <c r="Y555" s="321" t="str">
        <f t="shared" ref="Y555:Y566" ca="1" si="994">OFFSET($K$6,0,O555,1,1)</f>
        <v>Db</v>
      </c>
      <c r="Z555" s="321" t="str">
        <f t="shared" ref="Z555:Z566" ca="1" si="995">OFFSET($K$6,0,P555,1,1)</f>
        <v>D</v>
      </c>
      <c r="AA555" s="321" t="str">
        <f t="shared" ref="AA555:AA566" ca="1" si="996">OFFSET($K$6,0,Q555,1,1)</f>
        <v>F</v>
      </c>
      <c r="AB555" s="321"/>
      <c r="AC555" s="321"/>
      <c r="AD555" s="322">
        <f t="shared" si="962"/>
        <v>71</v>
      </c>
      <c r="AE555" s="322">
        <f t="shared" ca="1" si="986"/>
        <v>164</v>
      </c>
      <c r="AF555" s="322">
        <f t="shared" ca="1" si="987"/>
        <v>67</v>
      </c>
      <c r="AG555" s="322">
        <f t="shared" ca="1" si="949"/>
        <v>166</v>
      </c>
      <c r="AH555" s="322">
        <f t="shared" ca="1" si="950"/>
        <v>68</v>
      </c>
      <c r="AI555" s="322">
        <f t="shared" ca="1" si="951"/>
        <v>70</v>
      </c>
      <c r="AJ555" s="322"/>
      <c r="AK555" s="322"/>
      <c r="AL555" s="294" t="str">
        <f>_xlfn.CONCAT(V555," sus4")</f>
        <v>G sus4</v>
      </c>
      <c r="AM555" s="294" t="str">
        <f ca="1">_xlfn.CONCAT(W555," min")</f>
        <v>Bb min</v>
      </c>
      <c r="AN555" s="294" t="str">
        <f ca="1">_xlfn.CONCAT(X555," sus2")</f>
        <v>C sus2</v>
      </c>
      <c r="AO555" s="301" t="str">
        <f ca="1">_xlfn.CONCAT("*",W555," min")</f>
        <v>*Bb min</v>
      </c>
      <c r="AP555" s="294" t="str">
        <f ca="1">_xlfn.CONCAT(Z555," sus4/7")</f>
        <v>D sus4/7</v>
      </c>
      <c r="AQ555" s="294" t="str">
        <f ca="1">_xlfn.CONCAT(AA555," sus4")</f>
        <v>F sus4</v>
      </c>
      <c r="AR555" s="294"/>
      <c r="AS555" s="294"/>
      <c r="AT555" s="294" t="str">
        <f ca="1">IF(AT$9=$AD555,1,IF(AT$9=$AE555,1,IF(AT$9=$AF555,1,IF(AT$9=$AG555,1,IF(AT$9=$AH555,1,IF(AT$9=$AI555,1,""))))))</f>
        <v/>
      </c>
      <c r="AU555" s="294" t="str">
        <f t="shared" ref="AU555:BE566" ca="1" si="997">IF(AU$9=$AD555,1,IF(AU$9=$AE555,1,IF(AU$9=$AF555,1,IF(AU$9=$AG555,1,IF(AU$9=$AH555,1,IF(AU$9=$AI555,1,""))))))</f>
        <v/>
      </c>
      <c r="AV555" s="294" t="str">
        <f t="shared" ca="1" si="997"/>
        <v/>
      </c>
      <c r="AW555" s="294" t="str">
        <f t="shared" ca="1" si="997"/>
        <v/>
      </c>
      <c r="AX555" s="294" t="str">
        <f t="shared" ca="1" si="997"/>
        <v/>
      </c>
      <c r="AY555" s="294">
        <f t="shared" ca="1" si="997"/>
        <v>1</v>
      </c>
      <c r="AZ555" s="294" t="str">
        <f t="shared" ca="1" si="997"/>
        <v/>
      </c>
      <c r="BA555" s="294">
        <f t="shared" si="997"/>
        <v>1</v>
      </c>
      <c r="BB555" s="294" t="str">
        <f t="shared" ca="1" si="997"/>
        <v/>
      </c>
      <c r="BC555" s="294" t="str">
        <f t="shared" ca="1" si="997"/>
        <v/>
      </c>
      <c r="BD555" s="294" t="str">
        <f t="shared" ca="1" si="997"/>
        <v/>
      </c>
      <c r="BE555" s="294" t="str">
        <f t="shared" ca="1" si="997"/>
        <v/>
      </c>
      <c r="BF555" s="289">
        <f t="shared" ca="1" si="963"/>
        <v>2</v>
      </c>
      <c r="BG555" s="302">
        <f t="shared" ca="1" si="964"/>
        <v>33.333333333333329</v>
      </c>
      <c r="BH555" s="289">
        <f t="shared" ca="1" si="965"/>
        <v>7</v>
      </c>
      <c r="BI555" s="289" t="str">
        <f t="shared" ca="1" si="966"/>
        <v/>
      </c>
      <c r="BJ555" s="289" t="str">
        <f t="shared" ca="1" si="967"/>
        <v/>
      </c>
      <c r="BK555" s="289" t="str">
        <f t="shared" ca="1" si="968"/>
        <v/>
      </c>
      <c r="BL555" s="289" t="str">
        <f t="shared" ca="1" si="969"/>
        <v/>
      </c>
      <c r="BM555" s="289" t="str">
        <f t="shared" ca="1" si="970"/>
        <v/>
      </c>
      <c r="BN555" s="289" t="str">
        <f t="shared" ca="1" si="971"/>
        <v/>
      </c>
      <c r="BO555" s="289">
        <f t="shared" ca="1" si="972"/>
        <v>1</v>
      </c>
      <c r="BP555" s="275"/>
      <c r="DA555" s="83"/>
      <c r="DB555" s="82"/>
      <c r="DC555" s="83"/>
      <c r="DD555" s="52"/>
      <c r="DF555" s="52"/>
      <c r="DG555" s="84"/>
      <c r="DH555" s="97"/>
      <c r="DI555" s="84"/>
      <c r="DJ555" s="84"/>
      <c r="DK555" s="84"/>
      <c r="DL555" s="84"/>
      <c r="DM555" s="84"/>
      <c r="DN555" s="84"/>
      <c r="DO555" s="84"/>
      <c r="DP555" s="84"/>
      <c r="DQ555" s="84"/>
      <c r="DR555" s="97"/>
      <c r="DS555" s="97"/>
      <c r="DT555" s="97"/>
      <c r="DU555" s="97"/>
      <c r="DV555" s="97"/>
      <c r="DW555" s="97"/>
      <c r="DX555" s="97"/>
      <c r="DY555" s="97"/>
      <c r="DZ555" s="99"/>
      <c r="EA555" s="84"/>
    </row>
    <row r="556" spans="1:131" ht="15.6" x14ac:dyDescent="0.3">
      <c r="A556" s="289" t="str">
        <f t="shared" ca="1" si="984"/>
        <v/>
      </c>
      <c r="B556" s="321">
        <f t="shared" si="988"/>
        <v>548</v>
      </c>
      <c r="C556" s="322" t="s">
        <v>43</v>
      </c>
      <c r="D556" s="321" t="s">
        <v>76</v>
      </c>
      <c r="E556" s="321">
        <v>6</v>
      </c>
      <c r="F556" s="323">
        <v>2</v>
      </c>
      <c r="G556" s="323">
        <v>1</v>
      </c>
      <c r="H556" s="323">
        <v>1</v>
      </c>
      <c r="I556" s="323">
        <v>3</v>
      </c>
      <c r="J556" s="323">
        <v>2</v>
      </c>
      <c r="K556" s="323">
        <v>3</v>
      </c>
      <c r="L556" s="323"/>
      <c r="M556" s="323"/>
      <c r="N556" s="323">
        <f>SUM($F556:G556)</f>
        <v>3</v>
      </c>
      <c r="O556" s="323">
        <f>SUM($F556:H556)</f>
        <v>4</v>
      </c>
      <c r="P556" s="323">
        <f>SUM($F556:I556)</f>
        <v>7</v>
      </c>
      <c r="Q556" s="323">
        <f>SUM($F556:J556)</f>
        <v>9</v>
      </c>
      <c r="R556" s="323">
        <f>SUM($F556:K556)</f>
        <v>12</v>
      </c>
      <c r="S556" s="323"/>
      <c r="T556" s="323"/>
      <c r="U556" s="322"/>
      <c r="V556" s="321" t="str">
        <f t="shared" si="990"/>
        <v>G</v>
      </c>
      <c r="W556" s="321" t="str">
        <f t="shared" ca="1" si="991"/>
        <v>A</v>
      </c>
      <c r="X556" s="321" t="str">
        <f t="shared" ca="1" si="993"/>
        <v>Bb</v>
      </c>
      <c r="Y556" s="321" t="str">
        <f t="shared" ca="1" si="994"/>
        <v>B</v>
      </c>
      <c r="Z556" s="321" t="str">
        <f t="shared" ca="1" si="995"/>
        <v>D</v>
      </c>
      <c r="AA556" s="321" t="str">
        <f t="shared" ca="1" si="996"/>
        <v>E</v>
      </c>
      <c r="AB556" s="321"/>
      <c r="AC556" s="321"/>
      <c r="AD556" s="322">
        <f t="shared" si="962"/>
        <v>71</v>
      </c>
      <c r="AE556" s="322">
        <f t="shared" ca="1" si="986"/>
        <v>65</v>
      </c>
      <c r="AF556" s="322">
        <f t="shared" ca="1" si="987"/>
        <v>164</v>
      </c>
      <c r="AG556" s="322">
        <f t="shared" ca="1" si="949"/>
        <v>66</v>
      </c>
      <c r="AH556" s="322">
        <f t="shared" ca="1" si="950"/>
        <v>68</v>
      </c>
      <c r="AI556" s="322">
        <f t="shared" ca="1" si="951"/>
        <v>69</v>
      </c>
      <c r="AJ556" s="322"/>
      <c r="AK556" s="322"/>
      <c r="AL556" s="294" t="str">
        <f>_xlfn.CONCAT(V556," min")</f>
        <v>G min</v>
      </c>
      <c r="AM556" s="294" t="str">
        <f ca="1">_xlfn.CONCAT(W556," sus2")</f>
        <v>A sus2</v>
      </c>
      <c r="AN556" s="301" t="str">
        <f>_xlfn.CONCAT("*",V556," min")</f>
        <v>*G min</v>
      </c>
      <c r="AO556" s="301" t="str">
        <f ca="1">_xlfn.CONCAT("*",AA556," min")</f>
        <v>*E min</v>
      </c>
      <c r="AP556" s="301" t="str">
        <f>_xlfn.CONCAT("*",V556," min")</f>
        <v>*G min</v>
      </c>
      <c r="AQ556" s="294" t="str">
        <f ca="1">_xlfn.CONCAT(AA556," sus4")</f>
        <v>E sus4</v>
      </c>
      <c r="AR556" s="294"/>
      <c r="AS556" s="294"/>
      <c r="AT556" s="294" t="str">
        <f t="shared" ref="AT556:AT566" ca="1" si="998">IF(AT$9=$AD556,1,IF(AT$9=$AE556,1,IF(AT$9=$AF556,1,IF(AT$9=$AG556,1,IF(AT$9=$AH556,1,IF(AT$9=$AI556,1,""))))))</f>
        <v/>
      </c>
      <c r="AU556" s="294" t="str">
        <f t="shared" ca="1" si="997"/>
        <v/>
      </c>
      <c r="AV556" s="294" t="str">
        <f t="shared" ca="1" si="997"/>
        <v/>
      </c>
      <c r="AW556" s="294" t="str">
        <f t="shared" ca="1" si="997"/>
        <v/>
      </c>
      <c r="AX556" s="294" t="str">
        <f t="shared" ca="1" si="997"/>
        <v/>
      </c>
      <c r="AY556" s="294" t="str">
        <f t="shared" ca="1" si="997"/>
        <v/>
      </c>
      <c r="AZ556" s="294" t="str">
        <f t="shared" ca="1" si="997"/>
        <v/>
      </c>
      <c r="BA556" s="294">
        <f t="shared" si="997"/>
        <v>1</v>
      </c>
      <c r="BB556" s="294" t="str">
        <f t="shared" ca="1" si="997"/>
        <v/>
      </c>
      <c r="BC556" s="294" t="str">
        <f t="shared" ca="1" si="997"/>
        <v/>
      </c>
      <c r="BD556" s="294" t="str">
        <f t="shared" ca="1" si="997"/>
        <v/>
      </c>
      <c r="BE556" s="294" t="str">
        <f t="shared" ca="1" si="997"/>
        <v/>
      </c>
      <c r="BF556" s="289">
        <f t="shared" ca="1" si="963"/>
        <v>1</v>
      </c>
      <c r="BG556" s="302">
        <f t="shared" ca="1" si="964"/>
        <v>16.666666666666664</v>
      </c>
      <c r="BH556" s="289" t="str">
        <f t="shared" ca="1" si="965"/>
        <v/>
      </c>
      <c r="BI556" s="289" t="str">
        <f t="shared" ca="1" si="966"/>
        <v/>
      </c>
      <c r="BJ556" s="289" t="str">
        <f t="shared" ca="1" si="967"/>
        <v/>
      </c>
      <c r="BK556" s="289" t="str">
        <f t="shared" ca="1" si="968"/>
        <v/>
      </c>
      <c r="BL556" s="289" t="str">
        <f t="shared" ca="1" si="969"/>
        <v/>
      </c>
      <c r="BM556" s="289" t="str">
        <f t="shared" ca="1" si="970"/>
        <v/>
      </c>
      <c r="BN556" s="289" t="str">
        <f t="shared" ca="1" si="971"/>
        <v/>
      </c>
      <c r="BO556" s="289" t="str">
        <f t="shared" ca="1" si="972"/>
        <v/>
      </c>
      <c r="BP556" s="275"/>
      <c r="DA556" s="83"/>
      <c r="DB556" s="82"/>
      <c r="DC556" s="83"/>
      <c r="DD556" s="52"/>
      <c r="DF556" s="52"/>
      <c r="DG556" s="84"/>
      <c r="DH556" s="97"/>
      <c r="DI556" s="84"/>
      <c r="DJ556" s="84"/>
      <c r="DK556" s="84"/>
      <c r="DL556" s="84"/>
      <c r="DM556" s="84"/>
      <c r="DN556" s="84"/>
      <c r="DO556" s="84"/>
      <c r="DP556" s="84"/>
      <c r="DQ556" s="84"/>
      <c r="DR556" s="97"/>
      <c r="DS556" s="97"/>
      <c r="DT556" s="97"/>
      <c r="DU556" s="97"/>
      <c r="DV556" s="97"/>
      <c r="DW556" s="97"/>
      <c r="DX556" s="97"/>
      <c r="DY556" s="97"/>
      <c r="DZ556" s="99"/>
      <c r="EA556" s="84"/>
    </row>
    <row r="557" spans="1:131" ht="15.6" x14ac:dyDescent="0.3">
      <c r="A557" s="289">
        <f t="shared" ca="1" si="984"/>
        <v>7</v>
      </c>
      <c r="B557" s="321">
        <f t="shared" si="988"/>
        <v>549</v>
      </c>
      <c r="C557" s="322" t="s">
        <v>83</v>
      </c>
      <c r="D557" s="321" t="s">
        <v>76</v>
      </c>
      <c r="E557" s="321">
        <v>6</v>
      </c>
      <c r="F557" s="323">
        <v>2</v>
      </c>
      <c r="G557" s="323">
        <v>1</v>
      </c>
      <c r="H557" s="323">
        <v>1</v>
      </c>
      <c r="I557" s="323">
        <v>3</v>
      </c>
      <c r="J557" s="323">
        <v>1</v>
      </c>
      <c r="K557" s="323">
        <v>4</v>
      </c>
      <c r="L557" s="323"/>
      <c r="M557" s="323"/>
      <c r="N557" s="323">
        <f>SUM($F557:G557)</f>
        <v>3</v>
      </c>
      <c r="O557" s="323">
        <f>SUM($F557:H557)</f>
        <v>4</v>
      </c>
      <c r="P557" s="323">
        <f>SUM($F557:I557)</f>
        <v>7</v>
      </c>
      <c r="Q557" s="323">
        <f>SUM($F557:J557)</f>
        <v>8</v>
      </c>
      <c r="R557" s="323">
        <f>SUM($F557:K557)</f>
        <v>12</v>
      </c>
      <c r="S557" s="323"/>
      <c r="T557" s="323"/>
      <c r="U557" s="322"/>
      <c r="V557" s="321" t="str">
        <f t="shared" si="990"/>
        <v>G</v>
      </c>
      <c r="W557" s="321" t="str">
        <f t="shared" ca="1" si="991"/>
        <v>A</v>
      </c>
      <c r="X557" s="321" t="str">
        <f t="shared" ca="1" si="993"/>
        <v>Bb</v>
      </c>
      <c r="Y557" s="321" t="str">
        <f t="shared" ca="1" si="994"/>
        <v>B</v>
      </c>
      <c r="Z557" s="321" t="str">
        <f t="shared" ca="1" si="995"/>
        <v>D</v>
      </c>
      <c r="AA557" s="321" t="str">
        <f t="shared" ca="1" si="996"/>
        <v>Eb</v>
      </c>
      <c r="AB557" s="321"/>
      <c r="AC557" s="321"/>
      <c r="AD557" s="322">
        <f t="shared" si="962"/>
        <v>71</v>
      </c>
      <c r="AE557" s="322">
        <f t="shared" ca="1" si="986"/>
        <v>65</v>
      </c>
      <c r="AF557" s="322">
        <f t="shared" ca="1" si="987"/>
        <v>164</v>
      </c>
      <c r="AG557" s="322">
        <f t="shared" ca="1" si="949"/>
        <v>66</v>
      </c>
      <c r="AH557" s="322">
        <f t="shared" ca="1" si="950"/>
        <v>68</v>
      </c>
      <c r="AI557" s="322">
        <f t="shared" ca="1" si="951"/>
        <v>167</v>
      </c>
      <c r="AJ557" s="322"/>
      <c r="AK557" s="322"/>
      <c r="AL557" s="294" t="str">
        <f>_xlfn.CONCAT(V557," min")</f>
        <v>G min</v>
      </c>
      <c r="AM557" s="301" t="str">
        <f ca="1">_xlfn.CONCAT("*",Y557,"7")</f>
        <v>*B7</v>
      </c>
      <c r="AN557" s="301" t="str">
        <f>_xlfn.CONCAT("*",V557," min")</f>
        <v>*G min</v>
      </c>
      <c r="AO557" s="294" t="str">
        <f ca="1">_xlfn.CONCAT(Y557," aug")</f>
        <v>B aug</v>
      </c>
      <c r="AP557" s="301" t="str">
        <f>_xlfn.CONCAT("*",V557," min")</f>
        <v>*G min</v>
      </c>
      <c r="AQ557" s="301" t="str">
        <f ca="1">_xlfn.CONCAT("*",Y557,"7")</f>
        <v>*B7</v>
      </c>
      <c r="AR557" s="294"/>
      <c r="AS557" s="294"/>
      <c r="AT557" s="294" t="str">
        <f t="shared" ca="1" si="998"/>
        <v/>
      </c>
      <c r="AU557" s="294" t="str">
        <f t="shared" ca="1" si="997"/>
        <v/>
      </c>
      <c r="AV557" s="294" t="str">
        <f t="shared" ca="1" si="997"/>
        <v/>
      </c>
      <c r="AW557" s="294">
        <f t="shared" ca="1" si="997"/>
        <v>1</v>
      </c>
      <c r="AX557" s="294" t="str">
        <f t="shared" ca="1" si="997"/>
        <v/>
      </c>
      <c r="AY557" s="294" t="str">
        <f t="shared" ca="1" si="997"/>
        <v/>
      </c>
      <c r="AZ557" s="294" t="str">
        <f t="shared" ca="1" si="997"/>
        <v/>
      </c>
      <c r="BA557" s="294">
        <f t="shared" si="997"/>
        <v>1</v>
      </c>
      <c r="BB557" s="294" t="str">
        <f t="shared" ca="1" si="997"/>
        <v/>
      </c>
      <c r="BC557" s="294" t="str">
        <f t="shared" ca="1" si="997"/>
        <v/>
      </c>
      <c r="BD557" s="294" t="str">
        <f t="shared" ca="1" si="997"/>
        <v/>
      </c>
      <c r="BE557" s="294" t="str">
        <f t="shared" ca="1" si="997"/>
        <v/>
      </c>
      <c r="BF557" s="289">
        <f t="shared" ca="1" si="963"/>
        <v>2</v>
      </c>
      <c r="BG557" s="302">
        <f t="shared" ca="1" si="964"/>
        <v>33.333333333333329</v>
      </c>
      <c r="BH557" s="289">
        <f t="shared" ca="1" si="965"/>
        <v>7</v>
      </c>
      <c r="BI557" s="289" t="str">
        <f t="shared" ca="1" si="966"/>
        <v/>
      </c>
      <c r="BJ557" s="289" t="str">
        <f t="shared" ca="1" si="967"/>
        <v/>
      </c>
      <c r="BK557" s="289" t="str">
        <f t="shared" ca="1" si="968"/>
        <v/>
      </c>
      <c r="BL557" s="289" t="str">
        <f t="shared" ca="1" si="969"/>
        <v/>
      </c>
      <c r="BM557" s="289" t="str">
        <f t="shared" ca="1" si="970"/>
        <v/>
      </c>
      <c r="BN557" s="289" t="str">
        <f t="shared" ca="1" si="971"/>
        <v/>
      </c>
      <c r="BO557" s="289">
        <f t="shared" ca="1" si="972"/>
        <v>1</v>
      </c>
      <c r="BP557" s="275"/>
      <c r="DA557" s="83"/>
      <c r="DB557" s="82"/>
      <c r="DC557" s="83"/>
      <c r="DD557" s="52"/>
      <c r="DF557" s="52"/>
      <c r="DG557" s="84"/>
      <c r="DH557" s="97"/>
      <c r="DI557" s="84"/>
      <c r="DJ557" s="84"/>
      <c r="DK557" s="84"/>
      <c r="DL557" s="84"/>
      <c r="DM557" s="84"/>
      <c r="DN557" s="84"/>
      <c r="DO557" s="84"/>
      <c r="DP557" s="84"/>
      <c r="DQ557" s="84"/>
      <c r="DR557" s="97"/>
      <c r="DS557" s="97"/>
      <c r="DT557" s="97"/>
      <c r="DU557" s="97"/>
      <c r="DV557" s="97"/>
      <c r="DW557" s="97"/>
      <c r="DX557" s="97"/>
      <c r="DY557" s="97"/>
      <c r="DZ557" s="99"/>
      <c r="EA557" s="84"/>
    </row>
    <row r="558" spans="1:131" ht="15.6" x14ac:dyDescent="0.3">
      <c r="A558" s="289">
        <f t="shared" ca="1" si="984"/>
        <v>7</v>
      </c>
      <c r="B558" s="321">
        <f t="shared" si="988"/>
        <v>550</v>
      </c>
      <c r="C558" s="322" t="s">
        <v>44</v>
      </c>
      <c r="D558" s="321" t="s">
        <v>76</v>
      </c>
      <c r="E558" s="321">
        <v>6</v>
      </c>
      <c r="F558" s="323">
        <v>3</v>
      </c>
      <c r="G558" s="323">
        <v>1</v>
      </c>
      <c r="H558" s="323">
        <v>3</v>
      </c>
      <c r="I558" s="323">
        <v>1</v>
      </c>
      <c r="J558" s="323">
        <v>3</v>
      </c>
      <c r="K558" s="323">
        <v>1</v>
      </c>
      <c r="L558" s="323"/>
      <c r="M558" s="323"/>
      <c r="N558" s="323">
        <f>SUM($F558:G558)</f>
        <v>4</v>
      </c>
      <c r="O558" s="323">
        <f>SUM($F558:H558)</f>
        <v>7</v>
      </c>
      <c r="P558" s="323">
        <f>SUM($F558:I558)</f>
        <v>8</v>
      </c>
      <c r="Q558" s="323">
        <f>SUM($F558:J558)</f>
        <v>11</v>
      </c>
      <c r="R558" s="323">
        <f>SUM($F558:K558)</f>
        <v>12</v>
      </c>
      <c r="S558" s="323"/>
      <c r="T558" s="323"/>
      <c r="U558" s="322"/>
      <c r="V558" s="321" t="str">
        <f t="shared" si="990"/>
        <v>G</v>
      </c>
      <c r="W558" s="321" t="str">
        <f t="shared" ca="1" si="991"/>
        <v>Bb</v>
      </c>
      <c r="X558" s="321" t="str">
        <f t="shared" ca="1" si="993"/>
        <v>B</v>
      </c>
      <c r="Y558" s="321" t="str">
        <f t="shared" ca="1" si="994"/>
        <v>D</v>
      </c>
      <c r="Z558" s="321" t="str">
        <f t="shared" ca="1" si="995"/>
        <v>Eb</v>
      </c>
      <c r="AA558" s="321" t="str">
        <f t="shared" ca="1" si="996"/>
        <v>Gb</v>
      </c>
      <c r="AB558" s="321"/>
      <c r="AC558" s="321"/>
      <c r="AD558" s="322">
        <f t="shared" si="962"/>
        <v>71</v>
      </c>
      <c r="AE558" s="322">
        <f t="shared" ca="1" si="986"/>
        <v>164</v>
      </c>
      <c r="AF558" s="322">
        <f t="shared" ca="1" si="987"/>
        <v>66</v>
      </c>
      <c r="AG558" s="322">
        <f t="shared" ca="1" si="949"/>
        <v>68</v>
      </c>
      <c r="AH558" s="322">
        <f t="shared" ca="1" si="950"/>
        <v>167</v>
      </c>
      <c r="AI558" s="322">
        <f t="shared" ca="1" si="951"/>
        <v>169</v>
      </c>
      <c r="AJ558" s="322"/>
      <c r="AK558" s="322"/>
      <c r="AL558" s="294" t="str">
        <f t="shared" ref="AL558:AN559" si="999">_xlfn.CONCAT(V558," aug")</f>
        <v>G aug</v>
      </c>
      <c r="AM558" s="294" t="str">
        <f t="shared" ca="1" si="999"/>
        <v>Bb aug</v>
      </c>
      <c r="AN558" s="294" t="str">
        <f t="shared" ca="1" si="999"/>
        <v>B aug</v>
      </c>
      <c r="AO558" s="294" t="str">
        <f ca="1">_xlfn.CONCAT(Y558," aug")</f>
        <v>D aug</v>
      </c>
      <c r="AP558" s="294" t="str">
        <f ca="1">_xlfn.CONCAT(Z558," aug")</f>
        <v>Eb aug</v>
      </c>
      <c r="AQ558" s="294" t="str">
        <f ca="1">_xlfn.CONCAT(AA558," aug")</f>
        <v>Gb aug</v>
      </c>
      <c r="AR558" s="294"/>
      <c r="AS558" s="294"/>
      <c r="AT558" s="294" t="str">
        <f t="shared" ca="1" si="998"/>
        <v/>
      </c>
      <c r="AU558" s="294" t="str">
        <f t="shared" ca="1" si="997"/>
        <v/>
      </c>
      <c r="AV558" s="294" t="str">
        <f t="shared" ca="1" si="997"/>
        <v/>
      </c>
      <c r="AW558" s="294">
        <f t="shared" ca="1" si="997"/>
        <v>1</v>
      </c>
      <c r="AX558" s="294" t="str">
        <f t="shared" ca="1" si="997"/>
        <v/>
      </c>
      <c r="AY558" s="294" t="str">
        <f t="shared" ca="1" si="997"/>
        <v/>
      </c>
      <c r="AZ558" s="294" t="str">
        <f t="shared" ca="1" si="997"/>
        <v/>
      </c>
      <c r="BA558" s="294">
        <f t="shared" si="997"/>
        <v>1</v>
      </c>
      <c r="BB558" s="294" t="str">
        <f t="shared" ca="1" si="997"/>
        <v/>
      </c>
      <c r="BC558" s="294" t="str">
        <f t="shared" ca="1" si="997"/>
        <v/>
      </c>
      <c r="BD558" s="294" t="str">
        <f t="shared" ca="1" si="997"/>
        <v/>
      </c>
      <c r="BE558" s="294" t="str">
        <f t="shared" ca="1" si="997"/>
        <v/>
      </c>
      <c r="BF558" s="289">
        <f t="shared" ca="1" si="963"/>
        <v>2</v>
      </c>
      <c r="BG558" s="302">
        <f t="shared" ca="1" si="964"/>
        <v>33.333333333333329</v>
      </c>
      <c r="BH558" s="289">
        <f t="shared" ca="1" si="965"/>
        <v>7</v>
      </c>
      <c r="BI558" s="289" t="str">
        <f t="shared" ca="1" si="966"/>
        <v/>
      </c>
      <c r="BJ558" s="289" t="str">
        <f t="shared" ca="1" si="967"/>
        <v/>
      </c>
      <c r="BK558" s="289" t="str">
        <f t="shared" ca="1" si="968"/>
        <v/>
      </c>
      <c r="BL558" s="289" t="str">
        <f t="shared" ca="1" si="969"/>
        <v/>
      </c>
      <c r="BM558" s="289" t="str">
        <f t="shared" ca="1" si="970"/>
        <v/>
      </c>
      <c r="BN558" s="289" t="str">
        <f t="shared" ca="1" si="971"/>
        <v/>
      </c>
      <c r="BO558" s="289">
        <f t="shared" ca="1" si="972"/>
        <v>1</v>
      </c>
      <c r="BP558" s="275"/>
      <c r="DA558" s="83"/>
      <c r="DB558" s="82"/>
      <c r="DC558" s="83"/>
      <c r="DD558" s="52"/>
      <c r="DF558" s="52"/>
      <c r="DG558" s="84"/>
      <c r="DH558" s="97"/>
      <c r="DI558" s="84"/>
      <c r="DJ558" s="84"/>
      <c r="DK558" s="84"/>
      <c r="DL558" s="84"/>
      <c r="DM558" s="84"/>
      <c r="DN558" s="84"/>
      <c r="DO558" s="84"/>
      <c r="DP558" s="84"/>
      <c r="DQ558" s="84"/>
      <c r="DR558" s="97"/>
      <c r="DS558" s="97"/>
      <c r="DT558" s="97"/>
      <c r="DU558" s="97"/>
      <c r="DV558" s="97"/>
      <c r="DW558" s="97"/>
      <c r="DX558" s="97"/>
      <c r="DY558" s="97"/>
      <c r="DZ558" s="99"/>
      <c r="EA558" s="84"/>
    </row>
    <row r="559" spans="1:131" ht="15.6" x14ac:dyDescent="0.3">
      <c r="A559" s="289">
        <f t="shared" ca="1" si="984"/>
        <v>7</v>
      </c>
      <c r="B559" s="321">
        <f t="shared" si="988"/>
        <v>551</v>
      </c>
      <c r="C559" s="322" t="s">
        <v>45</v>
      </c>
      <c r="D559" s="321" t="s">
        <v>76</v>
      </c>
      <c r="E559" s="321">
        <v>6</v>
      </c>
      <c r="F559" s="323">
        <v>1</v>
      </c>
      <c r="G559" s="323">
        <v>3</v>
      </c>
      <c r="H559" s="323">
        <v>1</v>
      </c>
      <c r="I559" s="323">
        <v>3</v>
      </c>
      <c r="J559" s="323">
        <v>1</v>
      </c>
      <c r="K559" s="323">
        <v>3</v>
      </c>
      <c r="L559" s="323"/>
      <c r="M559" s="323"/>
      <c r="N559" s="323">
        <f>SUM($F559:G559)</f>
        <v>4</v>
      </c>
      <c r="O559" s="323">
        <f>SUM($F559:H559)</f>
        <v>5</v>
      </c>
      <c r="P559" s="323">
        <f>SUM($F559:I559)</f>
        <v>8</v>
      </c>
      <c r="Q559" s="323">
        <f>SUM($F559:J559)</f>
        <v>9</v>
      </c>
      <c r="R559" s="323">
        <f>SUM($F559:K559)</f>
        <v>12</v>
      </c>
      <c r="S559" s="323"/>
      <c r="T559" s="323"/>
      <c r="U559" s="322"/>
      <c r="V559" s="321" t="str">
        <f t="shared" si="990"/>
        <v>G</v>
      </c>
      <c r="W559" s="321" t="str">
        <f t="shared" ca="1" si="991"/>
        <v>Ab</v>
      </c>
      <c r="X559" s="321" t="str">
        <f t="shared" ca="1" si="993"/>
        <v>B</v>
      </c>
      <c r="Y559" s="321" t="str">
        <f t="shared" ca="1" si="994"/>
        <v>C</v>
      </c>
      <c r="Z559" s="321" t="str">
        <f t="shared" ca="1" si="995"/>
        <v>Eb</v>
      </c>
      <c r="AA559" s="321" t="str">
        <f t="shared" ca="1" si="996"/>
        <v>E</v>
      </c>
      <c r="AB559" s="321"/>
      <c r="AC559" s="321"/>
      <c r="AD559" s="322">
        <f t="shared" si="962"/>
        <v>71</v>
      </c>
      <c r="AE559" s="322">
        <f t="shared" ca="1" si="986"/>
        <v>163</v>
      </c>
      <c r="AF559" s="322">
        <f t="shared" ca="1" si="987"/>
        <v>66</v>
      </c>
      <c r="AG559" s="322">
        <f t="shared" ca="1" si="949"/>
        <v>67</v>
      </c>
      <c r="AH559" s="322">
        <f t="shared" ca="1" si="950"/>
        <v>167</v>
      </c>
      <c r="AI559" s="322">
        <f t="shared" ca="1" si="951"/>
        <v>69</v>
      </c>
      <c r="AJ559" s="322"/>
      <c r="AK559" s="322"/>
      <c r="AL559" s="294" t="str">
        <f t="shared" si="999"/>
        <v>G aug</v>
      </c>
      <c r="AM559" s="294" t="str">
        <f t="shared" ca="1" si="999"/>
        <v>Ab aug</v>
      </c>
      <c r="AN559" s="294" t="str">
        <f t="shared" ca="1" si="999"/>
        <v>B aug</v>
      </c>
      <c r="AO559" s="294" t="str">
        <f ca="1">_xlfn.CONCAT(Y559," aug")</f>
        <v>C aug</v>
      </c>
      <c r="AP559" s="294" t="str">
        <f ca="1">_xlfn.CONCAT(Z559," aug")</f>
        <v>Eb aug</v>
      </c>
      <c r="AQ559" s="294" t="str">
        <f ca="1">_xlfn.CONCAT(AA559," aug")</f>
        <v>E aug</v>
      </c>
      <c r="AR559" s="294"/>
      <c r="AS559" s="294"/>
      <c r="AT559" s="294" t="str">
        <f t="shared" ca="1" si="998"/>
        <v/>
      </c>
      <c r="AU559" s="294" t="str">
        <f t="shared" ca="1" si="997"/>
        <v/>
      </c>
      <c r="AV559" s="294" t="str">
        <f t="shared" ca="1" si="997"/>
        <v/>
      </c>
      <c r="AW559" s="294">
        <f t="shared" ca="1" si="997"/>
        <v>1</v>
      </c>
      <c r="AX559" s="294" t="str">
        <f t="shared" ca="1" si="997"/>
        <v/>
      </c>
      <c r="AY559" s="294" t="str">
        <f t="shared" ca="1" si="997"/>
        <v/>
      </c>
      <c r="AZ559" s="294" t="str">
        <f t="shared" ca="1" si="997"/>
        <v/>
      </c>
      <c r="BA559" s="294">
        <f t="shared" si="997"/>
        <v>1</v>
      </c>
      <c r="BB559" s="294" t="str">
        <f t="shared" ca="1" si="997"/>
        <v/>
      </c>
      <c r="BC559" s="294" t="str">
        <f t="shared" ca="1" si="997"/>
        <v/>
      </c>
      <c r="BD559" s="294" t="str">
        <f t="shared" ca="1" si="997"/>
        <v/>
      </c>
      <c r="BE559" s="294" t="str">
        <f t="shared" ca="1" si="997"/>
        <v/>
      </c>
      <c r="BF559" s="289">
        <f t="shared" ca="1" si="963"/>
        <v>2</v>
      </c>
      <c r="BG559" s="302">
        <f t="shared" ca="1" si="964"/>
        <v>33.333333333333329</v>
      </c>
      <c r="BH559" s="289">
        <f t="shared" ca="1" si="965"/>
        <v>7</v>
      </c>
      <c r="BI559" s="289" t="str">
        <f t="shared" ca="1" si="966"/>
        <v/>
      </c>
      <c r="BJ559" s="289" t="str">
        <f t="shared" ca="1" si="967"/>
        <v/>
      </c>
      <c r="BK559" s="289" t="str">
        <f t="shared" ca="1" si="968"/>
        <v/>
      </c>
      <c r="BL559" s="289" t="str">
        <f t="shared" ca="1" si="969"/>
        <v/>
      </c>
      <c r="BM559" s="289" t="str">
        <f t="shared" ca="1" si="970"/>
        <v/>
      </c>
      <c r="BN559" s="289" t="str">
        <f t="shared" ca="1" si="971"/>
        <v/>
      </c>
      <c r="BO559" s="289">
        <f t="shared" ca="1" si="972"/>
        <v>1</v>
      </c>
      <c r="BP559" s="275"/>
      <c r="DA559" s="83"/>
      <c r="DB559" s="82"/>
      <c r="DC559" s="83"/>
      <c r="DD559" s="52"/>
      <c r="DF559" s="52"/>
      <c r="DG559" s="84"/>
      <c r="DH559" s="97"/>
      <c r="DI559" s="84"/>
      <c r="DJ559" s="84"/>
      <c r="DK559" s="84"/>
      <c r="DL559" s="84"/>
      <c r="DM559" s="84"/>
      <c r="DN559" s="84"/>
      <c r="DO559" s="84"/>
      <c r="DP559" s="84"/>
      <c r="DQ559" s="84"/>
      <c r="DR559" s="97"/>
      <c r="DS559" s="97"/>
      <c r="DT559" s="97"/>
      <c r="DU559" s="97"/>
      <c r="DV559" s="97"/>
      <c r="DW559" s="97"/>
      <c r="DX559" s="97"/>
      <c r="DY559" s="97"/>
      <c r="DZ559" s="99"/>
      <c r="EA559" s="84"/>
    </row>
    <row r="560" spans="1:131" ht="15.6" x14ac:dyDescent="0.3">
      <c r="A560" s="289" t="str">
        <f t="shared" ca="1" si="984"/>
        <v/>
      </c>
      <c r="B560" s="321">
        <f t="shared" si="988"/>
        <v>552</v>
      </c>
      <c r="C560" s="322" t="s">
        <v>46</v>
      </c>
      <c r="D560" s="321" t="s">
        <v>76</v>
      </c>
      <c r="E560" s="321">
        <v>6</v>
      </c>
      <c r="F560" s="323">
        <v>3</v>
      </c>
      <c r="G560" s="323">
        <v>2</v>
      </c>
      <c r="H560" s="323">
        <v>1</v>
      </c>
      <c r="I560" s="323">
        <v>1</v>
      </c>
      <c r="J560" s="323">
        <v>2</v>
      </c>
      <c r="K560" s="323">
        <v>3</v>
      </c>
      <c r="L560" s="323"/>
      <c r="M560" s="323"/>
      <c r="N560" s="323">
        <f>SUM($F560:G560)</f>
        <v>5</v>
      </c>
      <c r="O560" s="323">
        <f>SUM($F560:H560)</f>
        <v>6</v>
      </c>
      <c r="P560" s="323">
        <f>SUM($F560:I560)</f>
        <v>7</v>
      </c>
      <c r="Q560" s="323">
        <f>SUM($F560:J560)</f>
        <v>9</v>
      </c>
      <c r="R560" s="323">
        <f>SUM($F560:K560)</f>
        <v>12</v>
      </c>
      <c r="S560" s="323"/>
      <c r="T560" s="323"/>
      <c r="U560" s="322"/>
      <c r="V560" s="321" t="str">
        <f t="shared" si="990"/>
        <v>G</v>
      </c>
      <c r="W560" s="321" t="str">
        <f t="shared" ca="1" si="991"/>
        <v>Bb</v>
      </c>
      <c r="X560" s="321" t="str">
        <f t="shared" ca="1" si="993"/>
        <v>C</v>
      </c>
      <c r="Y560" s="321" t="str">
        <f t="shared" ca="1" si="994"/>
        <v>Db</v>
      </c>
      <c r="Z560" s="321" t="str">
        <f t="shared" ca="1" si="995"/>
        <v>D</v>
      </c>
      <c r="AA560" s="321" t="str">
        <f t="shared" ca="1" si="996"/>
        <v>E</v>
      </c>
      <c r="AB560" s="321"/>
      <c r="AC560" s="321"/>
      <c r="AD560" s="322">
        <f t="shared" si="962"/>
        <v>71</v>
      </c>
      <c r="AE560" s="322">
        <f t="shared" ca="1" si="986"/>
        <v>164</v>
      </c>
      <c r="AF560" s="322">
        <f t="shared" ca="1" si="987"/>
        <v>67</v>
      </c>
      <c r="AG560" s="322">
        <f t="shared" ca="1" si="949"/>
        <v>166</v>
      </c>
      <c r="AH560" s="322">
        <f t="shared" ca="1" si="950"/>
        <v>68</v>
      </c>
      <c r="AI560" s="322">
        <f t="shared" ca="1" si="951"/>
        <v>69</v>
      </c>
      <c r="AJ560" s="322"/>
      <c r="AK560" s="322"/>
      <c r="AL560" s="294" t="str">
        <f>_xlfn.CONCAT(V560," sus4")</f>
        <v>G sus4</v>
      </c>
      <c r="AM560" s="294" t="str">
        <f ca="1">_xlfn.CONCAT(W560," dim")</f>
        <v>Bb dim</v>
      </c>
      <c r="AN560" s="294" t="str">
        <f ca="1">_xlfn.CONCAT(X560," sus2")</f>
        <v>C sus2</v>
      </c>
      <c r="AO560" s="301" t="str">
        <f ca="1">_xlfn.CONCAT("*",W560," dim")</f>
        <v>*Bb dim</v>
      </c>
      <c r="AP560" s="294" t="str">
        <f ca="1">_xlfn.CONCAT(Z560," sus4/7")</f>
        <v>D sus4/7</v>
      </c>
      <c r="AQ560" s="301" t="str">
        <f ca="1">_xlfn.CONCAT(AA560," sus6 -or- *",X560," maj")</f>
        <v>E sus6 -or- *C maj</v>
      </c>
      <c r="AR560" s="294"/>
      <c r="AS560" s="294"/>
      <c r="AT560" s="294" t="str">
        <f t="shared" ca="1" si="998"/>
        <v/>
      </c>
      <c r="AU560" s="294" t="str">
        <f t="shared" ca="1" si="997"/>
        <v/>
      </c>
      <c r="AV560" s="294" t="str">
        <f t="shared" ca="1" si="997"/>
        <v/>
      </c>
      <c r="AW560" s="294" t="str">
        <f t="shared" ca="1" si="997"/>
        <v/>
      </c>
      <c r="AX560" s="294" t="str">
        <f t="shared" ca="1" si="997"/>
        <v/>
      </c>
      <c r="AY560" s="294" t="str">
        <f t="shared" ca="1" si="997"/>
        <v/>
      </c>
      <c r="AZ560" s="294" t="str">
        <f t="shared" ca="1" si="997"/>
        <v/>
      </c>
      <c r="BA560" s="294">
        <f t="shared" si="997"/>
        <v>1</v>
      </c>
      <c r="BB560" s="294" t="str">
        <f t="shared" ca="1" si="997"/>
        <v/>
      </c>
      <c r="BC560" s="294" t="str">
        <f t="shared" ca="1" si="997"/>
        <v/>
      </c>
      <c r="BD560" s="294" t="str">
        <f t="shared" ca="1" si="997"/>
        <v/>
      </c>
      <c r="BE560" s="294" t="str">
        <f t="shared" ca="1" si="997"/>
        <v/>
      </c>
      <c r="BF560" s="289">
        <f t="shared" ca="1" si="963"/>
        <v>1</v>
      </c>
      <c r="BG560" s="302">
        <f t="shared" ca="1" si="964"/>
        <v>16.666666666666664</v>
      </c>
      <c r="BH560" s="289" t="str">
        <f t="shared" ca="1" si="965"/>
        <v/>
      </c>
      <c r="BI560" s="289" t="str">
        <f t="shared" ca="1" si="966"/>
        <v/>
      </c>
      <c r="BJ560" s="289" t="str">
        <f t="shared" ca="1" si="967"/>
        <v/>
      </c>
      <c r="BK560" s="289" t="str">
        <f t="shared" ca="1" si="968"/>
        <v/>
      </c>
      <c r="BL560" s="289" t="str">
        <f t="shared" ca="1" si="969"/>
        <v/>
      </c>
      <c r="BM560" s="289" t="str">
        <f t="shared" ca="1" si="970"/>
        <v/>
      </c>
      <c r="BN560" s="289" t="str">
        <f t="shared" ca="1" si="971"/>
        <v/>
      </c>
      <c r="BO560" s="289" t="str">
        <f t="shared" ca="1" si="972"/>
        <v/>
      </c>
      <c r="BP560" s="275"/>
      <c r="DA560" s="83"/>
      <c r="DB560" s="82"/>
      <c r="DC560" s="83"/>
      <c r="DD560" s="52"/>
      <c r="DF560" s="52"/>
      <c r="DG560" s="84"/>
      <c r="DH560" s="97"/>
      <c r="DI560" s="84"/>
      <c r="DJ560" s="84"/>
      <c r="DK560" s="84"/>
      <c r="DL560" s="84"/>
      <c r="DM560" s="84"/>
      <c r="DN560" s="84"/>
      <c r="DO560" s="84"/>
      <c r="DP560" s="84"/>
      <c r="DQ560" s="84"/>
      <c r="DR560" s="97"/>
      <c r="DS560" s="97"/>
      <c r="DT560" s="97"/>
      <c r="DU560" s="97"/>
      <c r="DV560" s="97"/>
      <c r="DW560" s="97"/>
      <c r="DX560" s="97"/>
      <c r="DY560" s="97"/>
      <c r="DZ560" s="99"/>
      <c r="EA560" s="84"/>
    </row>
    <row r="561" spans="1:131" ht="15.6" x14ac:dyDescent="0.3">
      <c r="A561" s="289" t="str">
        <f t="shared" ca="1" si="984"/>
        <v/>
      </c>
      <c r="B561" s="321">
        <f t="shared" si="988"/>
        <v>553</v>
      </c>
      <c r="C561" s="322" t="s">
        <v>47</v>
      </c>
      <c r="D561" s="321" t="s">
        <v>76</v>
      </c>
      <c r="E561" s="321">
        <v>6</v>
      </c>
      <c r="F561" s="323">
        <v>1</v>
      </c>
      <c r="G561" s="323">
        <v>2</v>
      </c>
      <c r="H561" s="323">
        <v>3</v>
      </c>
      <c r="I561" s="323">
        <v>3</v>
      </c>
      <c r="J561" s="323">
        <v>2</v>
      </c>
      <c r="K561" s="323">
        <v>1</v>
      </c>
      <c r="L561" s="323"/>
      <c r="M561" s="323"/>
      <c r="N561" s="323">
        <f>SUM($F561:G561)</f>
        <v>3</v>
      </c>
      <c r="O561" s="323">
        <f>SUM($F561:H561)</f>
        <v>6</v>
      </c>
      <c r="P561" s="323">
        <f>SUM($F561:I561)</f>
        <v>9</v>
      </c>
      <c r="Q561" s="323">
        <f>SUM($F561:J561)</f>
        <v>11</v>
      </c>
      <c r="R561" s="323">
        <f>SUM($F561:K561)</f>
        <v>12</v>
      </c>
      <c r="S561" s="323"/>
      <c r="T561" s="323"/>
      <c r="U561" s="322"/>
      <c r="V561" s="321" t="str">
        <f t="shared" si="990"/>
        <v>G</v>
      </c>
      <c r="W561" s="321" t="str">
        <f t="shared" ca="1" si="991"/>
        <v>Ab</v>
      </c>
      <c r="X561" s="321" t="str">
        <f t="shared" ca="1" si="993"/>
        <v>Bb</v>
      </c>
      <c r="Y561" s="321" t="str">
        <f t="shared" ca="1" si="994"/>
        <v>Db</v>
      </c>
      <c r="Z561" s="321" t="str">
        <f t="shared" ca="1" si="995"/>
        <v>E</v>
      </c>
      <c r="AA561" s="321" t="str">
        <f t="shared" ca="1" si="996"/>
        <v>Gb</v>
      </c>
      <c r="AB561" s="321"/>
      <c r="AC561" s="321"/>
      <c r="AD561" s="322">
        <f t="shared" si="962"/>
        <v>71</v>
      </c>
      <c r="AE561" s="322">
        <f t="shared" ca="1" si="986"/>
        <v>163</v>
      </c>
      <c r="AF561" s="322">
        <f t="shared" ca="1" si="987"/>
        <v>164</v>
      </c>
      <c r="AG561" s="322">
        <f t="shared" ca="1" si="949"/>
        <v>166</v>
      </c>
      <c r="AH561" s="322">
        <f t="shared" ca="1" si="950"/>
        <v>69</v>
      </c>
      <c r="AI561" s="322">
        <f t="shared" ca="1" si="951"/>
        <v>169</v>
      </c>
      <c r="AJ561" s="322"/>
      <c r="AK561" s="322"/>
      <c r="AL561" s="301" t="str">
        <f ca="1">_xlfn.CONCAT(V561," min6 -or- *",Z561," dim")</f>
        <v>G min6 -or- *E dim</v>
      </c>
      <c r="AM561" s="294" t="str">
        <f ca="1">_xlfn.CONCAT(W561," sus4/7")</f>
        <v>Ab sus4/7</v>
      </c>
      <c r="AN561" s="301" t="str">
        <f ca="1">_xlfn.CONCAT("*",Z561," dim")</f>
        <v>*E dim</v>
      </c>
      <c r="AO561" s="294" t="str">
        <f ca="1">_xlfn.CONCAT(Y561," sus4")</f>
        <v>Db sus4</v>
      </c>
      <c r="AP561" s="294" t="str">
        <f ca="1">_xlfn.CONCAT(Z561," dim")</f>
        <v>E dim</v>
      </c>
      <c r="AQ561" s="294" t="str">
        <f ca="1">_xlfn.CONCAT(AA561," sus2")</f>
        <v>Gb sus2</v>
      </c>
      <c r="AR561" s="294"/>
      <c r="AS561" s="294"/>
      <c r="AT561" s="294" t="str">
        <f t="shared" ca="1" si="998"/>
        <v/>
      </c>
      <c r="AU561" s="294" t="str">
        <f t="shared" ca="1" si="997"/>
        <v/>
      </c>
      <c r="AV561" s="294" t="str">
        <f t="shared" ca="1" si="997"/>
        <v/>
      </c>
      <c r="AW561" s="294" t="str">
        <f t="shared" ca="1" si="997"/>
        <v/>
      </c>
      <c r="AX561" s="294" t="str">
        <f t="shared" ca="1" si="997"/>
        <v/>
      </c>
      <c r="AY561" s="294" t="str">
        <f t="shared" ca="1" si="997"/>
        <v/>
      </c>
      <c r="AZ561" s="294" t="str">
        <f t="shared" ca="1" si="997"/>
        <v/>
      </c>
      <c r="BA561" s="294">
        <f t="shared" si="997"/>
        <v>1</v>
      </c>
      <c r="BB561" s="294" t="str">
        <f t="shared" ca="1" si="997"/>
        <v/>
      </c>
      <c r="BC561" s="294" t="str">
        <f t="shared" ca="1" si="997"/>
        <v/>
      </c>
      <c r="BD561" s="294" t="str">
        <f t="shared" ca="1" si="997"/>
        <v/>
      </c>
      <c r="BE561" s="294" t="str">
        <f t="shared" ca="1" si="997"/>
        <v/>
      </c>
      <c r="BF561" s="289">
        <f t="shared" ca="1" si="963"/>
        <v>1</v>
      </c>
      <c r="BG561" s="302">
        <f t="shared" ca="1" si="964"/>
        <v>16.666666666666664</v>
      </c>
      <c r="BH561" s="289" t="str">
        <f t="shared" ca="1" si="965"/>
        <v/>
      </c>
      <c r="BI561" s="289" t="str">
        <f t="shared" ca="1" si="966"/>
        <v/>
      </c>
      <c r="BJ561" s="289" t="str">
        <f t="shared" ca="1" si="967"/>
        <v/>
      </c>
      <c r="BK561" s="289" t="str">
        <f t="shared" ca="1" si="968"/>
        <v/>
      </c>
      <c r="BL561" s="289" t="str">
        <f t="shared" ca="1" si="969"/>
        <v/>
      </c>
      <c r="BM561" s="289" t="str">
        <f t="shared" ca="1" si="970"/>
        <v/>
      </c>
      <c r="BN561" s="289" t="str">
        <f t="shared" ca="1" si="971"/>
        <v/>
      </c>
      <c r="BO561" s="289" t="str">
        <f t="shared" ca="1" si="972"/>
        <v/>
      </c>
      <c r="BP561" s="275"/>
      <c r="DA561" s="83"/>
      <c r="DB561" s="82"/>
      <c r="DC561" s="83"/>
      <c r="DD561" s="52"/>
      <c r="DF561" s="52"/>
      <c r="DG561" s="84"/>
      <c r="DH561" s="97"/>
      <c r="DI561" s="84"/>
      <c r="DJ561" s="84"/>
      <c r="DK561" s="84"/>
      <c r="DL561" s="84"/>
      <c r="DM561" s="84"/>
      <c r="DN561" s="84"/>
      <c r="DO561" s="84"/>
      <c r="DP561" s="84"/>
      <c r="DQ561" s="84"/>
      <c r="DR561" s="97"/>
      <c r="DS561" s="97"/>
      <c r="DT561" s="97"/>
      <c r="DU561" s="97"/>
      <c r="DV561" s="97"/>
      <c r="DW561" s="97"/>
      <c r="DX561" s="97"/>
      <c r="DY561" s="97"/>
      <c r="DZ561" s="99"/>
      <c r="EA561" s="84"/>
    </row>
    <row r="562" spans="1:131" ht="15.6" x14ac:dyDescent="0.3">
      <c r="A562" s="289">
        <f t="shared" ca="1" si="984"/>
        <v>7</v>
      </c>
      <c r="B562" s="321">
        <f t="shared" si="988"/>
        <v>554</v>
      </c>
      <c r="C562" s="322" t="s">
        <v>48</v>
      </c>
      <c r="D562" s="321" t="s">
        <v>76</v>
      </c>
      <c r="E562" s="321">
        <v>6</v>
      </c>
      <c r="F562" s="323">
        <v>2</v>
      </c>
      <c r="G562" s="323">
        <v>2</v>
      </c>
      <c r="H562" s="323">
        <v>2</v>
      </c>
      <c r="I562" s="323">
        <v>3</v>
      </c>
      <c r="J562" s="323">
        <v>1</v>
      </c>
      <c r="K562" s="323">
        <v>2</v>
      </c>
      <c r="L562" s="323"/>
      <c r="M562" s="323"/>
      <c r="N562" s="323">
        <f>SUM($F562:G562)</f>
        <v>4</v>
      </c>
      <c r="O562" s="323">
        <f>SUM($F562:H562)</f>
        <v>6</v>
      </c>
      <c r="P562" s="323">
        <f>SUM($F562:I562)</f>
        <v>9</v>
      </c>
      <c r="Q562" s="323">
        <f>SUM($F562:J562)</f>
        <v>10</v>
      </c>
      <c r="R562" s="323">
        <f>SUM($F562:K562)</f>
        <v>12</v>
      </c>
      <c r="S562" s="323"/>
      <c r="T562" s="323"/>
      <c r="U562" s="322"/>
      <c r="V562" s="321" t="str">
        <f t="shared" si="990"/>
        <v>G</v>
      </c>
      <c r="W562" s="321" t="str">
        <f t="shared" ca="1" si="991"/>
        <v>A</v>
      </c>
      <c r="X562" s="321" t="str">
        <f t="shared" ca="1" si="993"/>
        <v>B</v>
      </c>
      <c r="Y562" s="321" t="str">
        <f t="shared" ca="1" si="994"/>
        <v>Db</v>
      </c>
      <c r="Z562" s="321" t="str">
        <f t="shared" ca="1" si="995"/>
        <v>E</v>
      </c>
      <c r="AA562" s="321" t="str">
        <f t="shared" ca="1" si="996"/>
        <v>F</v>
      </c>
      <c r="AB562" s="321"/>
      <c r="AC562" s="321"/>
      <c r="AD562" s="322">
        <f t="shared" si="962"/>
        <v>71</v>
      </c>
      <c r="AE562" s="322">
        <f t="shared" ca="1" si="986"/>
        <v>65</v>
      </c>
      <c r="AF562" s="322">
        <f t="shared" ca="1" si="987"/>
        <v>66</v>
      </c>
      <c r="AG562" s="322">
        <f t="shared" ca="1" si="949"/>
        <v>166</v>
      </c>
      <c r="AH562" s="322">
        <f t="shared" ca="1" si="950"/>
        <v>69</v>
      </c>
      <c r="AI562" s="322">
        <f t="shared" ca="1" si="951"/>
        <v>70</v>
      </c>
      <c r="AJ562" s="322"/>
      <c r="AK562" s="322"/>
      <c r="AL562" s="301" t="str">
        <f ca="1">_xlfn.CONCAT(V562,"6 -or- *",Z562," min")</f>
        <v>G6 -or- *E min</v>
      </c>
      <c r="AM562" s="294" t="str">
        <f ca="1">_xlfn.CONCAT(W562," aug")</f>
        <v>A aug</v>
      </c>
      <c r="AN562" s="301" t="str">
        <f ca="1">_xlfn.CONCAT("*",Z562," min")</f>
        <v>*E min</v>
      </c>
      <c r="AO562" s="294" t="str">
        <f ca="1">_xlfn.CONCAT(Y562," aug")</f>
        <v>Db aug</v>
      </c>
      <c r="AP562" s="294" t="str">
        <f ca="1">_xlfn.CONCAT(Z562," min")</f>
        <v>E min</v>
      </c>
      <c r="AQ562" s="294" t="str">
        <f ca="1">_xlfn.CONCAT(AA562," aug")</f>
        <v>F aug</v>
      </c>
      <c r="AR562" s="294"/>
      <c r="AS562" s="294"/>
      <c r="AT562" s="294" t="str">
        <f t="shared" ca="1" si="998"/>
        <v/>
      </c>
      <c r="AU562" s="294" t="str">
        <f t="shared" ca="1" si="997"/>
        <v/>
      </c>
      <c r="AV562" s="294" t="str">
        <f t="shared" ca="1" si="997"/>
        <v/>
      </c>
      <c r="AW562" s="294" t="str">
        <f t="shared" ca="1" si="997"/>
        <v/>
      </c>
      <c r="AX562" s="294" t="str">
        <f t="shared" ca="1" si="997"/>
        <v/>
      </c>
      <c r="AY562" s="294">
        <f t="shared" ca="1" si="997"/>
        <v>1</v>
      </c>
      <c r="AZ562" s="294" t="str">
        <f t="shared" ca="1" si="997"/>
        <v/>
      </c>
      <c r="BA562" s="294">
        <f t="shared" si="997"/>
        <v>1</v>
      </c>
      <c r="BB562" s="294" t="str">
        <f t="shared" ca="1" si="997"/>
        <v/>
      </c>
      <c r="BC562" s="294" t="str">
        <f t="shared" ca="1" si="997"/>
        <v/>
      </c>
      <c r="BD562" s="294" t="str">
        <f t="shared" ca="1" si="997"/>
        <v/>
      </c>
      <c r="BE562" s="294" t="str">
        <f t="shared" ca="1" si="997"/>
        <v/>
      </c>
      <c r="BF562" s="289">
        <f t="shared" ca="1" si="963"/>
        <v>2</v>
      </c>
      <c r="BG562" s="302">
        <f t="shared" ca="1" si="964"/>
        <v>33.333333333333329</v>
      </c>
      <c r="BH562" s="289">
        <f t="shared" ca="1" si="965"/>
        <v>7</v>
      </c>
      <c r="BI562" s="289" t="str">
        <f t="shared" ca="1" si="966"/>
        <v/>
      </c>
      <c r="BJ562" s="289" t="str">
        <f t="shared" ca="1" si="967"/>
        <v/>
      </c>
      <c r="BK562" s="289" t="str">
        <f t="shared" ca="1" si="968"/>
        <v/>
      </c>
      <c r="BL562" s="289" t="str">
        <f t="shared" ca="1" si="969"/>
        <v/>
      </c>
      <c r="BM562" s="289" t="str">
        <f t="shared" ca="1" si="970"/>
        <v/>
      </c>
      <c r="BN562" s="289" t="str">
        <f t="shared" ca="1" si="971"/>
        <v/>
      </c>
      <c r="BO562" s="289">
        <f t="shared" ca="1" si="972"/>
        <v>1</v>
      </c>
      <c r="BP562" s="275"/>
      <c r="DA562" s="83"/>
      <c r="DB562" s="82"/>
      <c r="DC562" s="83"/>
      <c r="DD562" s="52"/>
      <c r="DF562" s="52"/>
      <c r="DG562" s="84"/>
      <c r="DH562" s="97"/>
      <c r="DI562" s="84"/>
      <c r="DJ562" s="84"/>
      <c r="DK562" s="84"/>
      <c r="DL562" s="84"/>
      <c r="DM562" s="84"/>
      <c r="DN562" s="84"/>
      <c r="DO562" s="84"/>
      <c r="DP562" s="84"/>
      <c r="DQ562" s="84"/>
      <c r="DR562" s="97"/>
      <c r="DS562" s="97"/>
      <c r="DT562" s="97"/>
      <c r="DU562" s="97"/>
      <c r="DV562" s="97"/>
      <c r="DW562" s="97"/>
      <c r="DX562" s="97"/>
      <c r="DY562" s="97"/>
      <c r="DZ562" s="99"/>
      <c r="EA562" s="84"/>
    </row>
    <row r="563" spans="1:131" ht="15.6" x14ac:dyDescent="0.3">
      <c r="A563" s="289">
        <f t="shared" ca="1" si="984"/>
        <v>7</v>
      </c>
      <c r="B563" s="321">
        <f t="shared" si="988"/>
        <v>555</v>
      </c>
      <c r="C563" s="322" t="s">
        <v>49</v>
      </c>
      <c r="D563" s="321" t="s">
        <v>76</v>
      </c>
      <c r="E563" s="321">
        <v>6</v>
      </c>
      <c r="F563" s="323">
        <v>1</v>
      </c>
      <c r="G563" s="323">
        <v>3</v>
      </c>
      <c r="H563" s="323">
        <v>2</v>
      </c>
      <c r="I563" s="323">
        <v>3</v>
      </c>
      <c r="J563" s="323">
        <v>1</v>
      </c>
      <c r="K563" s="323">
        <v>2</v>
      </c>
      <c r="L563" s="323"/>
      <c r="M563" s="323"/>
      <c r="N563" s="323">
        <f>SUM($F563:G563)</f>
        <v>4</v>
      </c>
      <c r="O563" s="323">
        <f>SUM($F563:H563)</f>
        <v>6</v>
      </c>
      <c r="P563" s="323">
        <f>SUM($F563:I563)</f>
        <v>9</v>
      </c>
      <c r="Q563" s="323">
        <f>SUM($F563:J563)</f>
        <v>10</v>
      </c>
      <c r="R563" s="323">
        <f>SUM($F563:K563)</f>
        <v>12</v>
      </c>
      <c r="S563" s="323"/>
      <c r="T563" s="323"/>
      <c r="U563" s="322"/>
      <c r="V563" s="321" t="str">
        <f t="shared" si="990"/>
        <v>G</v>
      </c>
      <c r="W563" s="321" t="str">
        <f t="shared" ca="1" si="991"/>
        <v>Ab</v>
      </c>
      <c r="X563" s="321" t="str">
        <f t="shared" ca="1" si="993"/>
        <v>B</v>
      </c>
      <c r="Y563" s="321" t="str">
        <f t="shared" ca="1" si="994"/>
        <v>Db</v>
      </c>
      <c r="Z563" s="321" t="str">
        <f t="shared" ca="1" si="995"/>
        <v>E</v>
      </c>
      <c r="AA563" s="321" t="str">
        <f t="shared" ca="1" si="996"/>
        <v>F</v>
      </c>
      <c r="AB563" s="321"/>
      <c r="AC563" s="321"/>
      <c r="AD563" s="322">
        <f t="shared" si="962"/>
        <v>71</v>
      </c>
      <c r="AE563" s="322">
        <f t="shared" ca="1" si="986"/>
        <v>163</v>
      </c>
      <c r="AF563" s="322">
        <f t="shared" ca="1" si="987"/>
        <v>66</v>
      </c>
      <c r="AG563" s="322">
        <f t="shared" ca="1" si="949"/>
        <v>166</v>
      </c>
      <c r="AH563" s="322">
        <f t="shared" ca="1" si="950"/>
        <v>69</v>
      </c>
      <c r="AI563" s="322">
        <f t="shared" ca="1" si="951"/>
        <v>70</v>
      </c>
      <c r="AJ563" s="322"/>
      <c r="AK563" s="322"/>
      <c r="AL563" s="301" t="str">
        <f ca="1">_xlfn.CONCAT(V563,"6 -or- *",Z563," min")</f>
        <v>G6 -or- *E min</v>
      </c>
      <c r="AM563" s="301" t="str">
        <f ca="1">_xlfn.CONCAT("*",Y563," maj")</f>
        <v>*Db maj</v>
      </c>
      <c r="AN563" s="301" t="str">
        <f ca="1">_xlfn.CONCAT("*",Z563," min")</f>
        <v>*E min</v>
      </c>
      <c r="AO563" s="294" t="str">
        <f ca="1">_xlfn.CONCAT(Y563," maj")</f>
        <v>Db maj</v>
      </c>
      <c r="AP563" s="294" t="str">
        <f ca="1">_xlfn.CONCAT(Z563," min")</f>
        <v>E min</v>
      </c>
      <c r="AQ563" s="301" t="str">
        <f ca="1">_xlfn.CONCAT("*",Y563," maj")</f>
        <v>*Db maj</v>
      </c>
      <c r="AR563" s="294"/>
      <c r="AS563" s="294"/>
      <c r="AT563" s="294" t="str">
        <f t="shared" ca="1" si="998"/>
        <v/>
      </c>
      <c r="AU563" s="294" t="str">
        <f t="shared" ca="1" si="997"/>
        <v/>
      </c>
      <c r="AV563" s="294" t="str">
        <f t="shared" ca="1" si="997"/>
        <v/>
      </c>
      <c r="AW563" s="294" t="str">
        <f t="shared" ca="1" si="997"/>
        <v/>
      </c>
      <c r="AX563" s="294" t="str">
        <f t="shared" ca="1" si="997"/>
        <v/>
      </c>
      <c r="AY563" s="294">
        <f t="shared" ca="1" si="997"/>
        <v>1</v>
      </c>
      <c r="AZ563" s="294" t="str">
        <f t="shared" ca="1" si="997"/>
        <v/>
      </c>
      <c r="BA563" s="294">
        <f t="shared" si="997"/>
        <v>1</v>
      </c>
      <c r="BB563" s="294" t="str">
        <f t="shared" ca="1" si="997"/>
        <v/>
      </c>
      <c r="BC563" s="294" t="str">
        <f t="shared" ca="1" si="997"/>
        <v/>
      </c>
      <c r="BD563" s="294" t="str">
        <f t="shared" ca="1" si="997"/>
        <v/>
      </c>
      <c r="BE563" s="294" t="str">
        <f t="shared" ca="1" si="997"/>
        <v/>
      </c>
      <c r="BF563" s="289">
        <f t="shared" ca="1" si="963"/>
        <v>2</v>
      </c>
      <c r="BG563" s="302">
        <f t="shared" ca="1" si="964"/>
        <v>33.333333333333329</v>
      </c>
      <c r="BH563" s="289">
        <f t="shared" ca="1" si="965"/>
        <v>7</v>
      </c>
      <c r="BI563" s="289" t="str">
        <f t="shared" ca="1" si="966"/>
        <v/>
      </c>
      <c r="BJ563" s="289" t="str">
        <f t="shared" ca="1" si="967"/>
        <v/>
      </c>
      <c r="BK563" s="289" t="str">
        <f t="shared" ca="1" si="968"/>
        <v/>
      </c>
      <c r="BL563" s="289" t="str">
        <f t="shared" ca="1" si="969"/>
        <v/>
      </c>
      <c r="BM563" s="289" t="str">
        <f t="shared" ca="1" si="970"/>
        <v/>
      </c>
      <c r="BN563" s="289" t="str">
        <f t="shared" ca="1" si="971"/>
        <v/>
      </c>
      <c r="BO563" s="289">
        <f t="shared" ca="1" si="972"/>
        <v>1</v>
      </c>
      <c r="BP563" s="275"/>
      <c r="DA563" s="83"/>
      <c r="DB563" s="82"/>
      <c r="DC563" s="83"/>
      <c r="DD563" s="52"/>
      <c r="DF563" s="52"/>
      <c r="DG563" s="84"/>
      <c r="DH563" s="97"/>
      <c r="DI563" s="84"/>
      <c r="DJ563" s="84"/>
      <c r="DK563" s="84"/>
      <c r="DL563" s="84"/>
      <c r="DM563" s="84"/>
      <c r="DN563" s="84"/>
      <c r="DO563" s="84"/>
      <c r="DP563" s="84"/>
      <c r="DQ563" s="84"/>
      <c r="DR563" s="97"/>
      <c r="DS563" s="97"/>
      <c r="DT563" s="97"/>
      <c r="DU563" s="97"/>
      <c r="DV563" s="97"/>
      <c r="DW563" s="97"/>
      <c r="DX563" s="97"/>
      <c r="DY563" s="97"/>
      <c r="DZ563" s="99"/>
      <c r="EA563" s="84"/>
    </row>
    <row r="564" spans="1:131" ht="15.6" x14ac:dyDescent="0.3">
      <c r="A564" s="289">
        <f t="shared" ca="1" si="984"/>
        <v>6</v>
      </c>
      <c r="B564" s="321">
        <f t="shared" si="988"/>
        <v>556</v>
      </c>
      <c r="C564" s="322" t="s">
        <v>50</v>
      </c>
      <c r="D564" s="321" t="s">
        <v>76</v>
      </c>
      <c r="E564" s="321">
        <v>6</v>
      </c>
      <c r="F564" s="323">
        <v>2</v>
      </c>
      <c r="G564" s="323">
        <v>2</v>
      </c>
      <c r="H564" s="323">
        <v>2</v>
      </c>
      <c r="I564" s="323">
        <v>2</v>
      </c>
      <c r="J564" s="323">
        <v>2</v>
      </c>
      <c r="K564" s="323">
        <v>2</v>
      </c>
      <c r="L564" s="323"/>
      <c r="M564" s="323"/>
      <c r="N564" s="323">
        <f>SUM($F564:G564)</f>
        <v>4</v>
      </c>
      <c r="O564" s="323">
        <f>SUM($F564:H564)</f>
        <v>6</v>
      </c>
      <c r="P564" s="323">
        <f>SUM($F564:I564)</f>
        <v>8</v>
      </c>
      <c r="Q564" s="323">
        <f>SUM($F564:J564)</f>
        <v>10</v>
      </c>
      <c r="R564" s="323">
        <f>SUM($F564:K564)</f>
        <v>12</v>
      </c>
      <c r="S564" s="323"/>
      <c r="T564" s="323"/>
      <c r="U564" s="322"/>
      <c r="V564" s="321" t="str">
        <f t="shared" si="990"/>
        <v>G</v>
      </c>
      <c r="W564" s="321" t="str">
        <f t="shared" ca="1" si="991"/>
        <v>A</v>
      </c>
      <c r="X564" s="321" t="str">
        <f t="shared" ca="1" si="993"/>
        <v>B</v>
      </c>
      <c r="Y564" s="321" t="str">
        <f t="shared" ca="1" si="994"/>
        <v>Db</v>
      </c>
      <c r="Z564" s="321" t="str">
        <f t="shared" ca="1" si="995"/>
        <v>Eb</v>
      </c>
      <c r="AA564" s="321" t="str">
        <f t="shared" ca="1" si="996"/>
        <v>F</v>
      </c>
      <c r="AB564" s="321"/>
      <c r="AC564" s="321"/>
      <c r="AD564" s="322">
        <f t="shared" si="962"/>
        <v>71</v>
      </c>
      <c r="AE564" s="322">
        <f t="shared" ca="1" si="986"/>
        <v>65</v>
      </c>
      <c r="AF564" s="322">
        <f t="shared" ca="1" si="987"/>
        <v>66</v>
      </c>
      <c r="AG564" s="322">
        <f t="shared" ca="1" si="949"/>
        <v>166</v>
      </c>
      <c r="AH564" s="322">
        <f t="shared" ca="1" si="950"/>
        <v>167</v>
      </c>
      <c r="AI564" s="322">
        <f t="shared" ca="1" si="951"/>
        <v>70</v>
      </c>
      <c r="AJ564" s="322"/>
      <c r="AK564" s="322"/>
      <c r="AL564" s="294" t="str">
        <f t="shared" ref="AL564:AQ564" si="1000">_xlfn.CONCAT(V564," aug")</f>
        <v>G aug</v>
      </c>
      <c r="AM564" s="294" t="str">
        <f t="shared" ca="1" si="1000"/>
        <v>A aug</v>
      </c>
      <c r="AN564" s="294" t="str">
        <f t="shared" ca="1" si="1000"/>
        <v>B aug</v>
      </c>
      <c r="AO564" s="294" t="str">
        <f t="shared" ca="1" si="1000"/>
        <v>Db aug</v>
      </c>
      <c r="AP564" s="294" t="str">
        <f t="shared" ca="1" si="1000"/>
        <v>Eb aug</v>
      </c>
      <c r="AQ564" s="294" t="str">
        <f t="shared" ca="1" si="1000"/>
        <v>F aug</v>
      </c>
      <c r="AR564" s="294"/>
      <c r="AS564" s="294"/>
      <c r="AT564" s="294" t="str">
        <f t="shared" ca="1" si="998"/>
        <v/>
      </c>
      <c r="AU564" s="294" t="str">
        <f t="shared" ca="1" si="997"/>
        <v/>
      </c>
      <c r="AV564" s="294" t="str">
        <f t="shared" ca="1" si="997"/>
        <v/>
      </c>
      <c r="AW564" s="294">
        <f t="shared" ca="1" si="997"/>
        <v>1</v>
      </c>
      <c r="AX564" s="294" t="str">
        <f t="shared" ca="1" si="997"/>
        <v/>
      </c>
      <c r="AY564" s="294">
        <f t="shared" ca="1" si="997"/>
        <v>1</v>
      </c>
      <c r="AZ564" s="294" t="str">
        <f t="shared" ca="1" si="997"/>
        <v/>
      </c>
      <c r="BA564" s="294">
        <f t="shared" si="997"/>
        <v>1</v>
      </c>
      <c r="BB564" s="294" t="str">
        <f t="shared" ca="1" si="997"/>
        <v/>
      </c>
      <c r="BC564" s="294" t="str">
        <f t="shared" ca="1" si="997"/>
        <v/>
      </c>
      <c r="BD564" s="294" t="str">
        <f t="shared" ca="1" si="997"/>
        <v/>
      </c>
      <c r="BE564" s="294" t="str">
        <f t="shared" ca="1" si="997"/>
        <v/>
      </c>
      <c r="BF564" s="289">
        <f t="shared" ca="1" si="963"/>
        <v>3</v>
      </c>
      <c r="BG564" s="302">
        <f t="shared" ca="1" si="964"/>
        <v>50</v>
      </c>
      <c r="BH564" s="289">
        <f t="shared" ca="1" si="965"/>
        <v>6</v>
      </c>
      <c r="BI564" s="289" t="str">
        <f t="shared" ca="1" si="966"/>
        <v/>
      </c>
      <c r="BJ564" s="289" t="str">
        <f t="shared" ca="1" si="967"/>
        <v/>
      </c>
      <c r="BK564" s="289" t="str">
        <f t="shared" ca="1" si="968"/>
        <v/>
      </c>
      <c r="BL564" s="289" t="str">
        <f t="shared" ca="1" si="969"/>
        <v/>
      </c>
      <c r="BM564" s="289" t="str">
        <f t="shared" ca="1" si="970"/>
        <v/>
      </c>
      <c r="BN564" s="289">
        <f t="shared" ca="1" si="971"/>
        <v>1</v>
      </c>
      <c r="BO564" s="289" t="str">
        <f t="shared" ca="1" si="972"/>
        <v/>
      </c>
      <c r="BP564" s="275"/>
      <c r="DA564" s="83"/>
      <c r="DB564" s="82"/>
      <c r="DC564" s="83"/>
      <c r="DD564" s="52"/>
      <c r="DF564" s="52"/>
      <c r="DG564" s="84"/>
      <c r="DH564" s="97"/>
      <c r="DI564" s="84"/>
      <c r="DJ564" s="84"/>
      <c r="DK564" s="84"/>
      <c r="DL564" s="84"/>
      <c r="DM564" s="84"/>
      <c r="DN564" s="84"/>
      <c r="DO564" s="84"/>
      <c r="DP564" s="84"/>
      <c r="DQ564" s="84"/>
      <c r="DR564" s="97"/>
      <c r="DS564" s="97"/>
      <c r="DT564" s="97"/>
      <c r="DU564" s="97"/>
      <c r="DV564" s="97"/>
      <c r="DW564" s="97"/>
      <c r="DX564" s="97"/>
      <c r="DY564" s="97"/>
      <c r="DZ564" s="99"/>
      <c r="EA564" s="84"/>
    </row>
    <row r="565" spans="1:131" ht="15.6" x14ac:dyDescent="0.3">
      <c r="A565" s="289">
        <f t="shared" ca="1" si="984"/>
        <v>7</v>
      </c>
      <c r="B565" s="321">
        <f t="shared" si="988"/>
        <v>557</v>
      </c>
      <c r="C565" s="322" t="s">
        <v>57</v>
      </c>
      <c r="D565" s="321" t="s">
        <v>76</v>
      </c>
      <c r="E565" s="321">
        <v>5</v>
      </c>
      <c r="F565" s="321">
        <v>1</v>
      </c>
      <c r="G565" s="321">
        <v>2</v>
      </c>
      <c r="H565" s="321">
        <v>2</v>
      </c>
      <c r="I565" s="321">
        <v>3</v>
      </c>
      <c r="J565" s="321">
        <v>3</v>
      </c>
      <c r="K565" s="321">
        <v>1</v>
      </c>
      <c r="L565" s="321"/>
      <c r="M565" s="321"/>
      <c r="N565" s="323">
        <f>SUM($F565:G565)</f>
        <v>3</v>
      </c>
      <c r="O565" s="323">
        <f>SUM($F565:H565)</f>
        <v>5</v>
      </c>
      <c r="P565" s="323">
        <f>SUM($F565:I565)</f>
        <v>8</v>
      </c>
      <c r="Q565" s="323">
        <f>SUM($F565:J565)</f>
        <v>11</v>
      </c>
      <c r="R565" s="323">
        <f>SUM($F565:K565)</f>
        <v>12</v>
      </c>
      <c r="S565" s="323"/>
      <c r="T565" s="323"/>
      <c r="U565" s="322"/>
      <c r="V565" s="321" t="str">
        <f t="shared" si="990"/>
        <v>G</v>
      </c>
      <c r="W565" s="321" t="str">
        <f t="shared" ca="1" si="991"/>
        <v>Ab</v>
      </c>
      <c r="X565" s="321" t="str">
        <f t="shared" ca="1" si="993"/>
        <v>Bb</v>
      </c>
      <c r="Y565" s="321" t="str">
        <f t="shared" ca="1" si="994"/>
        <v>C</v>
      </c>
      <c r="Z565" s="321" t="str">
        <f t="shared" ca="1" si="995"/>
        <v>Eb</v>
      </c>
      <c r="AA565" s="321" t="str">
        <f t="shared" ca="1" si="996"/>
        <v>Gb</v>
      </c>
      <c r="AB565" s="321"/>
      <c r="AC565" s="321"/>
      <c r="AD565" s="322">
        <f t="shared" si="962"/>
        <v>71</v>
      </c>
      <c r="AE565" s="322">
        <f t="shared" ca="1" si="986"/>
        <v>163</v>
      </c>
      <c r="AF565" s="322">
        <f t="shared" ca="1" si="987"/>
        <v>164</v>
      </c>
      <c r="AG565" s="322">
        <f t="shared" ca="1" si="949"/>
        <v>67</v>
      </c>
      <c r="AH565" s="322">
        <f t="shared" ca="1" si="950"/>
        <v>167</v>
      </c>
      <c r="AI565" s="322">
        <f t="shared" ca="1" si="951"/>
        <v>169</v>
      </c>
      <c r="AJ565" s="322"/>
      <c r="AK565" s="322"/>
      <c r="AL565" s="301" t="str">
        <f ca="1">_xlfn.CONCAT("*",Z565," maj")</f>
        <v>*Eb maj</v>
      </c>
      <c r="AM565" s="294" t="str">
        <f ca="1">_xlfn.CONCAT(W565,"7")</f>
        <v>Ab7</v>
      </c>
      <c r="AN565" s="301" t="str">
        <f ca="1">_xlfn.CONCAT("*",Z565," maj")</f>
        <v>*Eb maj</v>
      </c>
      <c r="AO565" s="301" t="str">
        <f ca="1">_xlfn.CONCAT("*",W565,"7")</f>
        <v>*Ab7</v>
      </c>
      <c r="AP565" s="294" t="str">
        <f ca="1">_xlfn.CONCAT(Z565," maj")</f>
        <v>Eb maj</v>
      </c>
      <c r="AQ565" s="301" t="str">
        <f ca="1">_xlfn.CONCAT(AA565," alt b -or- *",W565,"7")</f>
        <v>Gb alt b -or- *Ab7</v>
      </c>
      <c r="AR565" s="294"/>
      <c r="AS565" s="294"/>
      <c r="AT565" s="294" t="str">
        <f t="shared" ca="1" si="998"/>
        <v/>
      </c>
      <c r="AU565" s="294" t="str">
        <f t="shared" ca="1" si="997"/>
        <v/>
      </c>
      <c r="AV565" s="294" t="str">
        <f t="shared" ca="1" si="997"/>
        <v/>
      </c>
      <c r="AW565" s="294">
        <f t="shared" ca="1" si="997"/>
        <v>1</v>
      </c>
      <c r="AX565" s="294" t="str">
        <f t="shared" ca="1" si="997"/>
        <v/>
      </c>
      <c r="AY565" s="294" t="str">
        <f t="shared" ca="1" si="997"/>
        <v/>
      </c>
      <c r="AZ565" s="294" t="str">
        <f t="shared" ca="1" si="997"/>
        <v/>
      </c>
      <c r="BA565" s="294">
        <f t="shared" si="997"/>
        <v>1</v>
      </c>
      <c r="BB565" s="294" t="str">
        <f t="shared" ca="1" si="997"/>
        <v/>
      </c>
      <c r="BC565" s="294" t="str">
        <f t="shared" ca="1" si="997"/>
        <v/>
      </c>
      <c r="BD565" s="294" t="str">
        <f t="shared" ca="1" si="997"/>
        <v/>
      </c>
      <c r="BE565" s="294" t="str">
        <f t="shared" ca="1" si="997"/>
        <v/>
      </c>
      <c r="BF565" s="289">
        <f t="shared" ca="1" si="963"/>
        <v>2</v>
      </c>
      <c r="BG565" s="302">
        <f t="shared" ca="1" si="964"/>
        <v>40</v>
      </c>
      <c r="BH565" s="289">
        <f t="shared" ca="1" si="965"/>
        <v>7</v>
      </c>
      <c r="BI565" s="289" t="str">
        <f t="shared" ca="1" si="966"/>
        <v/>
      </c>
      <c r="BJ565" s="289" t="str">
        <f t="shared" ca="1" si="967"/>
        <v/>
      </c>
      <c r="BK565" s="289" t="str">
        <f t="shared" ca="1" si="968"/>
        <v/>
      </c>
      <c r="BL565" s="289" t="str">
        <f t="shared" ca="1" si="969"/>
        <v/>
      </c>
      <c r="BM565" s="289" t="str">
        <f t="shared" ca="1" si="970"/>
        <v/>
      </c>
      <c r="BN565" s="289" t="str">
        <f t="shared" ca="1" si="971"/>
        <v/>
      </c>
      <c r="BO565" s="289">
        <f t="shared" ca="1" si="972"/>
        <v>1</v>
      </c>
      <c r="BP565" s="275"/>
      <c r="DA565" s="83"/>
      <c r="DB565" s="82"/>
      <c r="DC565" s="83"/>
      <c r="DD565" s="52"/>
      <c r="DF565" s="52"/>
      <c r="DG565" s="84"/>
      <c r="DH565" s="97"/>
      <c r="DI565" s="84"/>
      <c r="DJ565" s="84"/>
      <c r="DK565" s="84"/>
      <c r="DL565" s="84"/>
      <c r="DM565" s="84"/>
      <c r="DN565" s="84"/>
      <c r="DO565" s="84"/>
      <c r="DP565" s="84"/>
      <c r="DQ565" s="84"/>
      <c r="DR565" s="97"/>
      <c r="DS565" s="97"/>
      <c r="DT565" s="97"/>
      <c r="DU565" s="97"/>
      <c r="DV565" s="97"/>
      <c r="DW565" s="97"/>
      <c r="DX565" s="97"/>
      <c r="DY565" s="97"/>
      <c r="DZ565" s="99"/>
      <c r="EA565" s="84"/>
    </row>
    <row r="566" spans="1:131" ht="15.6" x14ac:dyDescent="0.3">
      <c r="A566" s="289" t="str">
        <f t="shared" ca="1" si="984"/>
        <v/>
      </c>
      <c r="B566" s="321">
        <f t="shared" si="988"/>
        <v>558</v>
      </c>
      <c r="C566" s="322" t="s">
        <v>58</v>
      </c>
      <c r="D566" s="321" t="s">
        <v>76</v>
      </c>
      <c r="E566" s="321">
        <v>5</v>
      </c>
      <c r="F566" s="321">
        <v>1</v>
      </c>
      <c r="G566" s="321">
        <v>2</v>
      </c>
      <c r="H566" s="321">
        <v>2</v>
      </c>
      <c r="I566" s="321">
        <v>4</v>
      </c>
      <c r="J566" s="321">
        <v>2</v>
      </c>
      <c r="K566" s="321">
        <v>1</v>
      </c>
      <c r="L566" s="321"/>
      <c r="M566" s="321"/>
      <c r="N566" s="323">
        <f>SUM($F566:G566)</f>
        <v>3</v>
      </c>
      <c r="O566" s="323">
        <f>SUM($F566:H566)</f>
        <v>5</v>
      </c>
      <c r="P566" s="323">
        <f>SUM($F566:I566)</f>
        <v>9</v>
      </c>
      <c r="Q566" s="323">
        <f>SUM($F566:J566)</f>
        <v>11</v>
      </c>
      <c r="R566" s="323">
        <f>SUM($F566:K566)</f>
        <v>12</v>
      </c>
      <c r="S566" s="323"/>
      <c r="T566" s="323"/>
      <c r="U566" s="322"/>
      <c r="V566" s="321" t="str">
        <f t="shared" si="990"/>
        <v>G</v>
      </c>
      <c r="W566" s="321" t="str">
        <f t="shared" ca="1" si="991"/>
        <v>Ab</v>
      </c>
      <c r="X566" s="321" t="str">
        <f t="shared" ca="1" si="993"/>
        <v>Bb</v>
      </c>
      <c r="Y566" s="321" t="str">
        <f t="shared" ca="1" si="994"/>
        <v>C</v>
      </c>
      <c r="Z566" s="321" t="str">
        <f t="shared" ca="1" si="995"/>
        <v>E</v>
      </c>
      <c r="AA566" s="321" t="str">
        <f t="shared" ca="1" si="996"/>
        <v>Gb</v>
      </c>
      <c r="AB566" s="321"/>
      <c r="AC566" s="321"/>
      <c r="AD566" s="322">
        <f t="shared" si="962"/>
        <v>71</v>
      </c>
      <c r="AE566" s="322">
        <f t="shared" ca="1" si="986"/>
        <v>163</v>
      </c>
      <c r="AF566" s="322">
        <f t="shared" ca="1" si="987"/>
        <v>164</v>
      </c>
      <c r="AG566" s="322">
        <f t="shared" ca="1" si="949"/>
        <v>67</v>
      </c>
      <c r="AH566" s="322">
        <f t="shared" ca="1" si="950"/>
        <v>69</v>
      </c>
      <c r="AI566" s="322">
        <f t="shared" ca="1" si="951"/>
        <v>169</v>
      </c>
      <c r="AJ566" s="322"/>
      <c r="AK566" s="322"/>
      <c r="AL566" s="301" t="str">
        <f ca="1">_xlfn.CONCAT(V566,"6 -or- *",Z566," min")</f>
        <v>G6 -or- *E min</v>
      </c>
      <c r="AM566" s="294" t="str">
        <f ca="1">_xlfn.CONCAT(W566,"7")</f>
        <v>Ab7</v>
      </c>
      <c r="AN566" s="301" t="str">
        <f ca="1">_xlfn.CONCAT("*",Z566," dim")</f>
        <v>*E dim</v>
      </c>
      <c r="AO566" s="301" t="str">
        <f ca="1">_xlfn.CONCAT("*",W566,"7")</f>
        <v>*Ab7</v>
      </c>
      <c r="AP566" s="294" t="str">
        <f ca="1">_xlfn.CONCAT(Z566," dim")</f>
        <v>E dim</v>
      </c>
      <c r="AQ566" s="301" t="str">
        <f ca="1">_xlfn.CONCAT(AA566," alt b -or- *",W566,"7")</f>
        <v>Gb alt b -or- *Ab7</v>
      </c>
      <c r="AR566" s="294"/>
      <c r="AS566" s="294"/>
      <c r="AT566" s="294" t="str">
        <f t="shared" ca="1" si="998"/>
        <v/>
      </c>
      <c r="AU566" s="294" t="str">
        <f t="shared" ca="1" si="997"/>
        <v/>
      </c>
      <c r="AV566" s="294" t="str">
        <f t="shared" ca="1" si="997"/>
        <v/>
      </c>
      <c r="AW566" s="294" t="str">
        <f t="shared" ca="1" si="997"/>
        <v/>
      </c>
      <c r="AX566" s="294" t="str">
        <f t="shared" ca="1" si="997"/>
        <v/>
      </c>
      <c r="AY566" s="294" t="str">
        <f t="shared" ca="1" si="997"/>
        <v/>
      </c>
      <c r="AZ566" s="294" t="str">
        <f t="shared" ca="1" si="997"/>
        <v/>
      </c>
      <c r="BA566" s="294">
        <f t="shared" si="997"/>
        <v>1</v>
      </c>
      <c r="BB566" s="294" t="str">
        <f t="shared" ca="1" si="997"/>
        <v/>
      </c>
      <c r="BC566" s="294" t="str">
        <f t="shared" ca="1" si="997"/>
        <v/>
      </c>
      <c r="BD566" s="294" t="str">
        <f t="shared" ca="1" si="997"/>
        <v/>
      </c>
      <c r="BE566" s="294" t="str">
        <f t="shared" ca="1" si="997"/>
        <v/>
      </c>
      <c r="BF566" s="289">
        <f t="shared" ca="1" si="963"/>
        <v>1</v>
      </c>
      <c r="BG566" s="302">
        <f t="shared" ca="1" si="964"/>
        <v>20</v>
      </c>
      <c r="BH566" s="289" t="str">
        <f t="shared" ca="1" si="965"/>
        <v/>
      </c>
      <c r="BI566" s="289" t="str">
        <f t="shared" ca="1" si="966"/>
        <v/>
      </c>
      <c r="BJ566" s="289" t="str">
        <f t="shared" ca="1" si="967"/>
        <v/>
      </c>
      <c r="BK566" s="289" t="str">
        <f t="shared" ca="1" si="968"/>
        <v/>
      </c>
      <c r="BL566" s="289" t="str">
        <f t="shared" ca="1" si="969"/>
        <v/>
      </c>
      <c r="BM566" s="289" t="str">
        <f t="shared" ca="1" si="970"/>
        <v/>
      </c>
      <c r="BN566" s="289" t="str">
        <f t="shared" ca="1" si="971"/>
        <v/>
      </c>
      <c r="BO566" s="289" t="str">
        <f t="shared" ca="1" si="972"/>
        <v/>
      </c>
      <c r="BP566" s="275"/>
      <c r="DA566" s="83"/>
      <c r="DB566" s="82"/>
      <c r="DC566" s="83"/>
      <c r="DD566" s="52"/>
      <c r="DF566" s="52"/>
      <c r="DG566" s="84"/>
      <c r="DH566" s="97"/>
      <c r="DI566" s="84"/>
      <c r="DJ566" s="84"/>
      <c r="DK566" s="84"/>
      <c r="DL566" s="84"/>
      <c r="DM566" s="84"/>
      <c r="DN566" s="84"/>
      <c r="DO566" s="84"/>
      <c r="DP566" s="84"/>
      <c r="DQ566" s="84"/>
      <c r="DR566" s="97"/>
      <c r="DS566" s="97"/>
      <c r="DT566" s="97"/>
      <c r="DU566" s="97"/>
      <c r="DV566" s="97"/>
      <c r="DW566" s="97"/>
      <c r="DX566" s="97"/>
      <c r="DY566" s="97"/>
      <c r="DZ566" s="99"/>
      <c r="EA566" s="84"/>
    </row>
    <row r="567" spans="1:131" ht="15.6" x14ac:dyDescent="0.3">
      <c r="A567" s="289">
        <f t="shared" ca="1" si="984"/>
        <v>7</v>
      </c>
      <c r="B567" s="321">
        <f t="shared" si="988"/>
        <v>559</v>
      </c>
      <c r="C567" s="322" t="s">
        <v>51</v>
      </c>
      <c r="D567" s="321" t="s">
        <v>76</v>
      </c>
      <c r="E567" s="321">
        <v>5</v>
      </c>
      <c r="F567" s="323">
        <v>3</v>
      </c>
      <c r="G567" s="323">
        <v>2</v>
      </c>
      <c r="H567" s="323">
        <v>2</v>
      </c>
      <c r="I567" s="323">
        <v>3</v>
      </c>
      <c r="J567" s="323">
        <v>2</v>
      </c>
      <c r="K567" s="323"/>
      <c r="L567" s="323"/>
      <c r="M567" s="323"/>
      <c r="N567" s="323">
        <f>SUM($F567:G567)</f>
        <v>5</v>
      </c>
      <c r="O567" s="323">
        <f>SUM($F567:H567)</f>
        <v>7</v>
      </c>
      <c r="P567" s="323">
        <f>SUM($F567:I567)</f>
        <v>10</v>
      </c>
      <c r="Q567" s="323">
        <f>SUM($F567:J567)</f>
        <v>12</v>
      </c>
      <c r="R567" s="323"/>
      <c r="S567" s="323"/>
      <c r="T567" s="323"/>
      <c r="U567" s="322"/>
      <c r="V567" s="321" t="str">
        <f t="shared" si="990"/>
        <v>G</v>
      </c>
      <c r="W567" s="321" t="str">
        <f t="shared" ca="1" si="991"/>
        <v>Bb</v>
      </c>
      <c r="X567" s="321" t="str">
        <f t="shared" ref="X567:X575" ca="1" si="1001">OFFSET($K$6,0,N567,1,1)</f>
        <v>C</v>
      </c>
      <c r="Y567" s="321" t="str">
        <f t="shared" ref="Y567:Y575" ca="1" si="1002">OFFSET($K$6,0,O567,1,1)</f>
        <v>D</v>
      </c>
      <c r="Z567" s="321" t="str">
        <f t="shared" ref="Z567:Z575" ca="1" si="1003">OFFSET($K$6,0,P567,1,1)</f>
        <v>F</v>
      </c>
      <c r="AA567" s="321"/>
      <c r="AB567" s="321"/>
      <c r="AC567" s="321"/>
      <c r="AD567" s="322">
        <f t="shared" si="962"/>
        <v>71</v>
      </c>
      <c r="AE567" s="322">
        <f t="shared" ca="1" si="986"/>
        <v>164</v>
      </c>
      <c r="AF567" s="322">
        <f t="shared" ca="1" si="987"/>
        <v>67</v>
      </c>
      <c r="AG567" s="322">
        <f t="shared" ca="1" si="949"/>
        <v>68</v>
      </c>
      <c r="AH567" s="322">
        <f t="shared" ca="1" si="950"/>
        <v>70</v>
      </c>
      <c r="AI567" s="322"/>
      <c r="AJ567" s="322"/>
      <c r="AK567" s="322"/>
      <c r="AL567" s="301" t="str">
        <f ca="1">_xlfn.CONCAT(V567," sus4/7  -or- *",X567," sus4 -or- *",Z567," sus2")</f>
        <v>G sus4/7  -or- *C sus4 -or- *F sus2</v>
      </c>
      <c r="AM567" s="301" t="str">
        <f>_xlfn.CONCAT("*",V567," min")</f>
        <v>*G min</v>
      </c>
      <c r="AN567" s="301" t="str">
        <f ca="1">_xlfn.CONCAT(X567," sus4/7  -or- *",AA567," sus4")</f>
        <v>C sus4/7  -or- * sus4</v>
      </c>
      <c r="AO567" s="301" t="str">
        <f ca="1">_xlfn.CONCAT(Y567," sus4/7  -or- *",V567," sus4")</f>
        <v>D sus4/7  -or- *G sus4</v>
      </c>
      <c r="AP567" s="301" t="str">
        <f ca="1">_xlfn.CONCAT("*",W567," maj")</f>
        <v>*Bb maj</v>
      </c>
      <c r="AQ567" s="294"/>
      <c r="AR567" s="294"/>
      <c r="AS567" s="294"/>
      <c r="AT567" s="294" t="str">
        <f ca="1">IF(AT$9=$AD567,1,IF(AT$9=$AE567,1,IF(AT$9=$AF567,1,IF(AT$9=$AG567,1,IF(AT$9=$AH567,1,"")))))</f>
        <v/>
      </c>
      <c r="AU567" s="294" t="str">
        <f t="shared" ref="AU567:BE575" ca="1" si="1004">IF(AU$9=$AD567,1,IF(AU$9=$AE567,1,IF(AU$9=$AF567,1,IF(AU$9=$AG567,1,IF(AU$9=$AH567,1,"")))))</f>
        <v/>
      </c>
      <c r="AV567" s="294" t="str">
        <f t="shared" ca="1" si="1004"/>
        <v/>
      </c>
      <c r="AW567" s="294" t="str">
        <f t="shared" ca="1" si="1004"/>
        <v/>
      </c>
      <c r="AX567" s="294" t="str">
        <f t="shared" ca="1" si="1004"/>
        <v/>
      </c>
      <c r="AY567" s="294">
        <f t="shared" ca="1" si="1004"/>
        <v>1</v>
      </c>
      <c r="AZ567" s="294" t="str">
        <f t="shared" ca="1" si="1004"/>
        <v/>
      </c>
      <c r="BA567" s="294">
        <f t="shared" si="1004"/>
        <v>1</v>
      </c>
      <c r="BB567" s="294" t="str">
        <f t="shared" ca="1" si="1004"/>
        <v/>
      </c>
      <c r="BC567" s="294" t="str">
        <f t="shared" ca="1" si="1004"/>
        <v/>
      </c>
      <c r="BD567" s="294" t="str">
        <f t="shared" ca="1" si="1004"/>
        <v/>
      </c>
      <c r="BE567" s="294" t="str">
        <f t="shared" ca="1" si="1004"/>
        <v/>
      </c>
      <c r="BF567" s="289">
        <f t="shared" ca="1" si="963"/>
        <v>2</v>
      </c>
      <c r="BG567" s="302">
        <f t="shared" ca="1" si="964"/>
        <v>40</v>
      </c>
      <c r="BH567" s="289">
        <f t="shared" ca="1" si="965"/>
        <v>7</v>
      </c>
      <c r="BI567" s="289" t="str">
        <f t="shared" ca="1" si="966"/>
        <v/>
      </c>
      <c r="BJ567" s="289" t="str">
        <f t="shared" ca="1" si="967"/>
        <v/>
      </c>
      <c r="BK567" s="289" t="str">
        <f t="shared" ca="1" si="968"/>
        <v/>
      </c>
      <c r="BL567" s="289" t="str">
        <f t="shared" ca="1" si="969"/>
        <v/>
      </c>
      <c r="BM567" s="289" t="str">
        <f t="shared" ca="1" si="970"/>
        <v/>
      </c>
      <c r="BN567" s="289" t="str">
        <f t="shared" ca="1" si="971"/>
        <v/>
      </c>
      <c r="BO567" s="289">
        <f t="shared" ca="1" si="972"/>
        <v>1</v>
      </c>
      <c r="BP567" s="275"/>
      <c r="DA567" s="83"/>
      <c r="DB567" s="82"/>
      <c r="DC567" s="83"/>
      <c r="DD567" s="52"/>
      <c r="DF567" s="52"/>
      <c r="DG567" s="84"/>
      <c r="DH567" s="97"/>
      <c r="DI567" s="84"/>
      <c r="DJ567" s="84"/>
      <c r="DK567" s="84"/>
      <c r="DL567" s="84"/>
      <c r="DM567" s="84"/>
      <c r="DN567" s="84"/>
      <c r="DO567" s="84"/>
      <c r="DP567" s="84"/>
      <c r="DQ567" s="84"/>
      <c r="DR567" s="97"/>
      <c r="DS567" s="97"/>
      <c r="DT567" s="97"/>
      <c r="DU567" s="97"/>
      <c r="DV567" s="97"/>
      <c r="DW567" s="97"/>
      <c r="DX567" s="97"/>
      <c r="DY567" s="97"/>
      <c r="DZ567" s="99"/>
      <c r="EA567" s="84"/>
    </row>
    <row r="568" spans="1:131" ht="15.6" x14ac:dyDescent="0.3">
      <c r="A568" s="289" t="str">
        <f t="shared" ca="1" si="984"/>
        <v/>
      </c>
      <c r="B568" s="321">
        <f t="shared" si="988"/>
        <v>560</v>
      </c>
      <c r="C568" s="322" t="s">
        <v>271</v>
      </c>
      <c r="D568" s="321" t="s">
        <v>76</v>
      </c>
      <c r="E568" s="321">
        <v>5</v>
      </c>
      <c r="F568" s="323">
        <v>2</v>
      </c>
      <c r="G568" s="323">
        <v>2</v>
      </c>
      <c r="H568" s="323">
        <v>3</v>
      </c>
      <c r="I568" s="323">
        <v>2</v>
      </c>
      <c r="J568" s="323">
        <v>3</v>
      </c>
      <c r="K568" s="323"/>
      <c r="L568" s="323"/>
      <c r="M568" s="323"/>
      <c r="N568" s="323">
        <f>SUM($F568:G568)</f>
        <v>4</v>
      </c>
      <c r="O568" s="323">
        <f>SUM($F568:H568)</f>
        <v>7</v>
      </c>
      <c r="P568" s="323">
        <f>SUM($F568:I568)</f>
        <v>9</v>
      </c>
      <c r="Q568" s="323">
        <f>SUM($F568:J568)</f>
        <v>12</v>
      </c>
      <c r="R568" s="323"/>
      <c r="S568" s="323"/>
      <c r="T568" s="323"/>
      <c r="U568" s="322"/>
      <c r="V568" s="321" t="str">
        <f t="shared" si="990"/>
        <v>G</v>
      </c>
      <c r="W568" s="321" t="str">
        <f t="shared" ca="1" si="991"/>
        <v>A</v>
      </c>
      <c r="X568" s="321" t="str">
        <f t="shared" ca="1" si="1001"/>
        <v>B</v>
      </c>
      <c r="Y568" s="321" t="str">
        <f t="shared" ca="1" si="1002"/>
        <v>D</v>
      </c>
      <c r="Z568" s="321" t="str">
        <f t="shared" ca="1" si="1003"/>
        <v>E</v>
      </c>
      <c r="AA568" s="321"/>
      <c r="AB568" s="321"/>
      <c r="AC568" s="321"/>
      <c r="AD568" s="322">
        <f t="shared" si="962"/>
        <v>71</v>
      </c>
      <c r="AE568" s="322">
        <f t="shared" ca="1" si="986"/>
        <v>65</v>
      </c>
      <c r="AF568" s="322">
        <f t="shared" ca="1" si="987"/>
        <v>66</v>
      </c>
      <c r="AG568" s="322">
        <f t="shared" ca="1" si="949"/>
        <v>68</v>
      </c>
      <c r="AH568" s="322">
        <f t="shared" ca="1" si="950"/>
        <v>69</v>
      </c>
      <c r="AI568" s="322"/>
      <c r="AJ568" s="322"/>
      <c r="AK568" s="322"/>
      <c r="AL568" s="301" t="str">
        <f ca="1">_xlfn.CONCAT("*",Z568," min")</f>
        <v>*E min</v>
      </c>
      <c r="AM568" s="294" t="str">
        <f ca="1">_xlfn.CONCAT(W568," sus4/7")</f>
        <v>A sus4/7</v>
      </c>
      <c r="AN568" s="294" t="str">
        <f ca="1">_xlfn.CONCAT(X568," sus4/7")</f>
        <v>B sus4/7</v>
      </c>
      <c r="AO568" s="301" t="str">
        <f ca="1">_xlfn.CONCAT(Y568," sus4/6 -or-","*", V568," maj")</f>
        <v>D sus4/6 -or-*G maj</v>
      </c>
      <c r="AP568" s="294" t="str">
        <f ca="1">_xlfn.CONCAT(Z568," sus4/7")</f>
        <v>E sus4/7</v>
      </c>
      <c r="AQ568" s="294"/>
      <c r="AR568" s="294"/>
      <c r="AS568" s="294"/>
      <c r="AT568" s="294" t="str">
        <f t="shared" ref="AT568:AT575" ca="1" si="1005">IF(AT$9=$AD568,1,IF(AT$9=$AE568,1,IF(AT$9=$AF568,1,IF(AT$9=$AG568,1,IF(AT$9=$AH568,1,"")))))</f>
        <v/>
      </c>
      <c r="AU568" s="294" t="str">
        <f t="shared" ca="1" si="1004"/>
        <v/>
      </c>
      <c r="AV568" s="294" t="str">
        <f t="shared" ca="1" si="1004"/>
        <v/>
      </c>
      <c r="AW568" s="294" t="str">
        <f t="shared" ca="1" si="1004"/>
        <v/>
      </c>
      <c r="AX568" s="294" t="str">
        <f t="shared" ca="1" si="1004"/>
        <v/>
      </c>
      <c r="AY568" s="294" t="str">
        <f t="shared" ca="1" si="1004"/>
        <v/>
      </c>
      <c r="AZ568" s="294" t="str">
        <f t="shared" ca="1" si="1004"/>
        <v/>
      </c>
      <c r="BA568" s="294">
        <f t="shared" si="1004"/>
        <v>1</v>
      </c>
      <c r="BB568" s="294" t="str">
        <f t="shared" ca="1" si="1004"/>
        <v/>
      </c>
      <c r="BC568" s="294" t="str">
        <f t="shared" ca="1" si="1004"/>
        <v/>
      </c>
      <c r="BD568" s="294" t="str">
        <f t="shared" ca="1" si="1004"/>
        <v/>
      </c>
      <c r="BE568" s="294" t="str">
        <f t="shared" ca="1" si="1004"/>
        <v/>
      </c>
      <c r="BF568" s="289">
        <f t="shared" ca="1" si="963"/>
        <v>1</v>
      </c>
      <c r="BG568" s="302">
        <f t="shared" ca="1" si="964"/>
        <v>20</v>
      </c>
      <c r="BH568" s="289" t="str">
        <f t="shared" ca="1" si="965"/>
        <v/>
      </c>
      <c r="BI568" s="289" t="str">
        <f t="shared" ca="1" si="966"/>
        <v/>
      </c>
      <c r="BJ568" s="289" t="str">
        <f t="shared" ca="1" si="967"/>
        <v/>
      </c>
      <c r="BK568" s="289" t="str">
        <f t="shared" ca="1" si="968"/>
        <v/>
      </c>
      <c r="BL568" s="289" t="str">
        <f t="shared" ca="1" si="969"/>
        <v/>
      </c>
      <c r="BM568" s="289" t="str">
        <f t="shared" ca="1" si="970"/>
        <v/>
      </c>
      <c r="BN568" s="289" t="str">
        <f t="shared" ca="1" si="971"/>
        <v/>
      </c>
      <c r="BO568" s="289" t="str">
        <f t="shared" ca="1" si="972"/>
        <v/>
      </c>
      <c r="BP568" s="275"/>
      <c r="DA568" s="83"/>
      <c r="DB568" s="82"/>
      <c r="DC568" s="83"/>
      <c r="DD568" s="52"/>
      <c r="DF568" s="52"/>
      <c r="DG568" s="84"/>
      <c r="DH568" s="97"/>
      <c r="DI568" s="84"/>
      <c r="DJ568" s="84"/>
      <c r="DK568" s="84"/>
      <c r="DL568" s="84"/>
      <c r="DM568" s="84"/>
      <c r="DN568" s="84"/>
      <c r="DO568" s="84"/>
      <c r="DP568" s="84"/>
      <c r="DQ568" s="84"/>
      <c r="DR568" s="97"/>
      <c r="DS568" s="97"/>
      <c r="DT568" s="97"/>
      <c r="DU568" s="97"/>
      <c r="DV568" s="97"/>
      <c r="DW568" s="97"/>
      <c r="DX568" s="97"/>
      <c r="DY568" s="97"/>
      <c r="DZ568" s="99"/>
      <c r="EA568" s="84"/>
    </row>
    <row r="569" spans="1:131" ht="15.6" x14ac:dyDescent="0.3">
      <c r="A569" s="289">
        <f t="shared" ca="1" si="984"/>
        <v>7</v>
      </c>
      <c r="B569" s="321">
        <f t="shared" si="988"/>
        <v>561</v>
      </c>
      <c r="C569" s="322" t="s">
        <v>272</v>
      </c>
      <c r="D569" s="321" t="s">
        <v>76</v>
      </c>
      <c r="E569" s="321">
        <v>5</v>
      </c>
      <c r="F569" s="323">
        <v>1</v>
      </c>
      <c r="G569" s="323">
        <v>2</v>
      </c>
      <c r="H569" s="323">
        <v>4</v>
      </c>
      <c r="I569" s="323">
        <v>1</v>
      </c>
      <c r="J569" s="323">
        <v>4</v>
      </c>
      <c r="K569" s="323"/>
      <c r="L569" s="323"/>
      <c r="M569" s="323"/>
      <c r="N569" s="323">
        <f>SUM($F569:G569)</f>
        <v>3</v>
      </c>
      <c r="O569" s="323">
        <f>SUM($F569:H569)</f>
        <v>7</v>
      </c>
      <c r="P569" s="323">
        <f>SUM($F569:I569)</f>
        <v>8</v>
      </c>
      <c r="Q569" s="323">
        <f>SUM($F569:J569)</f>
        <v>12</v>
      </c>
      <c r="R569" s="323"/>
      <c r="S569" s="323"/>
      <c r="T569" s="323"/>
      <c r="U569" s="322"/>
      <c r="V569" s="321" t="str">
        <f t="shared" si="990"/>
        <v>G</v>
      </c>
      <c r="W569" s="321" t="str">
        <f t="shared" ca="1" si="991"/>
        <v>Ab</v>
      </c>
      <c r="X569" s="321" t="str">
        <f t="shared" ca="1" si="1001"/>
        <v>Bb</v>
      </c>
      <c r="Y569" s="321" t="str">
        <f t="shared" ca="1" si="1002"/>
        <v>D</v>
      </c>
      <c r="Z569" s="321" t="str">
        <f t="shared" ca="1" si="1003"/>
        <v>Eb</v>
      </c>
      <c r="AA569" s="321"/>
      <c r="AB569" s="321"/>
      <c r="AC569" s="321"/>
      <c r="AD569" s="322">
        <f t="shared" si="962"/>
        <v>71</v>
      </c>
      <c r="AE569" s="322">
        <f t="shared" ca="1" si="986"/>
        <v>163</v>
      </c>
      <c r="AF569" s="322">
        <f t="shared" ca="1" si="987"/>
        <v>164</v>
      </c>
      <c r="AG569" s="322">
        <f t="shared" ca="1" si="949"/>
        <v>68</v>
      </c>
      <c r="AH569" s="322">
        <f t="shared" ca="1" si="950"/>
        <v>167</v>
      </c>
      <c r="AI569" s="322"/>
      <c r="AJ569" s="322"/>
      <c r="AK569" s="322"/>
      <c r="AL569" s="301" t="str">
        <f ca="1">_xlfn.CONCAT("*",Z569," maj")</f>
        <v>*Eb maj</v>
      </c>
      <c r="AM569" s="301" t="str">
        <f>_xlfn.CONCAT("*",V569," sus b2")</f>
        <v>*G sus b2</v>
      </c>
      <c r="AN569" s="294" t="str">
        <f ca="1">_xlfn.CONCAT(X569," sus4/7")</f>
        <v>Bb sus4/7</v>
      </c>
      <c r="AO569" s="301" t="str">
        <f>_xlfn.CONCAT("*", V569," min")</f>
        <v>*G min</v>
      </c>
      <c r="AP569" s="294" t="str">
        <f ca="1">_xlfn.CONCAT(Z569," sus4/M7")</f>
        <v>Eb sus4/M7</v>
      </c>
      <c r="AQ569" s="294"/>
      <c r="AR569" s="294"/>
      <c r="AS569" s="294"/>
      <c r="AT569" s="294" t="str">
        <f t="shared" ca="1" si="1005"/>
        <v/>
      </c>
      <c r="AU569" s="294" t="str">
        <f t="shared" ca="1" si="1004"/>
        <v/>
      </c>
      <c r="AV569" s="294" t="str">
        <f t="shared" ca="1" si="1004"/>
        <v/>
      </c>
      <c r="AW569" s="294">
        <f t="shared" ca="1" si="1004"/>
        <v>1</v>
      </c>
      <c r="AX569" s="294" t="str">
        <f t="shared" ca="1" si="1004"/>
        <v/>
      </c>
      <c r="AY569" s="294" t="str">
        <f t="shared" ca="1" si="1004"/>
        <v/>
      </c>
      <c r="AZ569" s="294" t="str">
        <f t="shared" ca="1" si="1004"/>
        <v/>
      </c>
      <c r="BA569" s="294">
        <f t="shared" si="1004"/>
        <v>1</v>
      </c>
      <c r="BB569" s="294" t="str">
        <f t="shared" ca="1" si="1004"/>
        <v/>
      </c>
      <c r="BC569" s="294" t="str">
        <f t="shared" ca="1" si="1004"/>
        <v/>
      </c>
      <c r="BD569" s="294" t="str">
        <f t="shared" ca="1" si="1004"/>
        <v/>
      </c>
      <c r="BE569" s="294" t="str">
        <f t="shared" ca="1" si="1004"/>
        <v/>
      </c>
      <c r="BF569" s="289">
        <f t="shared" ca="1" si="963"/>
        <v>2</v>
      </c>
      <c r="BG569" s="302">
        <f t="shared" ca="1" si="964"/>
        <v>40</v>
      </c>
      <c r="BH569" s="289">
        <f t="shared" ca="1" si="965"/>
        <v>7</v>
      </c>
      <c r="BI569" s="289" t="str">
        <f t="shared" ca="1" si="966"/>
        <v/>
      </c>
      <c r="BJ569" s="289" t="str">
        <f t="shared" ca="1" si="967"/>
        <v/>
      </c>
      <c r="BK569" s="289" t="str">
        <f t="shared" ca="1" si="968"/>
        <v/>
      </c>
      <c r="BL569" s="289" t="str">
        <f t="shared" ca="1" si="969"/>
        <v/>
      </c>
      <c r="BM569" s="289" t="str">
        <f t="shared" ca="1" si="970"/>
        <v/>
      </c>
      <c r="BN569" s="289" t="str">
        <f t="shared" ca="1" si="971"/>
        <v/>
      </c>
      <c r="BO569" s="289">
        <f t="shared" ca="1" si="972"/>
        <v>1</v>
      </c>
      <c r="BP569" s="275"/>
      <c r="DA569" s="83"/>
      <c r="DB569" s="82"/>
      <c r="DC569" s="83"/>
      <c r="DD569" s="52"/>
      <c r="DF569" s="52"/>
      <c r="DG569" s="84"/>
      <c r="DH569" s="97"/>
      <c r="DI569" s="84"/>
      <c r="DJ569" s="84"/>
      <c r="DK569" s="84"/>
      <c r="DL569" s="84"/>
      <c r="DM569" s="84"/>
      <c r="DN569" s="84"/>
      <c r="DO569" s="84"/>
      <c r="DP569" s="84"/>
      <c r="DQ569" s="84"/>
      <c r="DR569" s="97"/>
      <c r="DS569" s="97"/>
      <c r="DT569" s="97"/>
      <c r="DU569" s="97"/>
      <c r="DV569" s="97"/>
      <c r="DW569" s="97"/>
      <c r="DX569" s="97"/>
      <c r="DY569" s="97"/>
      <c r="DZ569" s="99"/>
      <c r="EA569" s="84"/>
    </row>
    <row r="570" spans="1:131" ht="15.6" x14ac:dyDescent="0.3">
      <c r="A570" s="289" t="str">
        <f t="shared" ca="1" si="984"/>
        <v/>
      </c>
      <c r="B570" s="321">
        <f t="shared" si="988"/>
        <v>562</v>
      </c>
      <c r="C570" s="322" t="s">
        <v>52</v>
      </c>
      <c r="D570" s="321" t="s">
        <v>76</v>
      </c>
      <c r="E570" s="321">
        <v>5</v>
      </c>
      <c r="F570" s="323">
        <v>4</v>
      </c>
      <c r="G570" s="323">
        <v>2</v>
      </c>
      <c r="H570" s="323">
        <v>1</v>
      </c>
      <c r="I570" s="323">
        <v>4</v>
      </c>
      <c r="J570" s="323">
        <v>1</v>
      </c>
      <c r="K570" s="323"/>
      <c r="L570" s="323"/>
      <c r="M570" s="323"/>
      <c r="N570" s="323">
        <f>SUM($F570:G570)</f>
        <v>6</v>
      </c>
      <c r="O570" s="323">
        <f>SUM($F570:H570)</f>
        <v>7</v>
      </c>
      <c r="P570" s="323">
        <f>SUM($F570:I570)</f>
        <v>11</v>
      </c>
      <c r="Q570" s="323">
        <f>SUM($F570:J570)</f>
        <v>12</v>
      </c>
      <c r="R570" s="323"/>
      <c r="S570" s="323"/>
      <c r="T570" s="323"/>
      <c r="U570" s="322"/>
      <c r="V570" s="321" t="str">
        <f t="shared" si="990"/>
        <v>G</v>
      </c>
      <c r="W570" s="321" t="str">
        <f t="shared" ca="1" si="991"/>
        <v>B</v>
      </c>
      <c r="X570" s="321" t="str">
        <f t="shared" ca="1" si="1001"/>
        <v>Db</v>
      </c>
      <c r="Y570" s="321" t="str">
        <f t="shared" ca="1" si="1002"/>
        <v>D</v>
      </c>
      <c r="Z570" s="321" t="str">
        <f t="shared" ca="1" si="1003"/>
        <v>Gb</v>
      </c>
      <c r="AA570" s="321"/>
      <c r="AB570" s="321"/>
      <c r="AC570" s="321"/>
      <c r="AD570" s="322">
        <f t="shared" si="962"/>
        <v>71</v>
      </c>
      <c r="AE570" s="322">
        <f t="shared" ca="1" si="986"/>
        <v>66</v>
      </c>
      <c r="AF570" s="322">
        <f t="shared" ca="1" si="987"/>
        <v>166</v>
      </c>
      <c r="AG570" s="322">
        <f t="shared" ca="1" si="949"/>
        <v>68</v>
      </c>
      <c r="AH570" s="322">
        <f t="shared" ca="1" si="950"/>
        <v>169</v>
      </c>
      <c r="AI570" s="322"/>
      <c r="AJ570" s="322"/>
      <c r="AK570" s="322"/>
      <c r="AL570" s="301" t="str">
        <f ca="1">_xlfn.CONCAT("*",Z570," sus b2")</f>
        <v>*Gb sus b2</v>
      </c>
      <c r="AM570" s="301" t="str">
        <f>_xlfn.CONCAT("*",V570," maj")</f>
        <v>*G maj</v>
      </c>
      <c r="AN570" s="294" t="str">
        <f ca="1">_xlfn.CONCAT(X570," sus4/7")</f>
        <v>Db sus4/7</v>
      </c>
      <c r="AO570" s="301" t="str">
        <f>_xlfn.CONCAT("*",V570," sus4/M7")</f>
        <v>*G sus4/M7</v>
      </c>
      <c r="AP570" s="301" t="str">
        <f ca="1">_xlfn.CONCAT("*",W570," min")</f>
        <v>*B min</v>
      </c>
      <c r="AQ570" s="294"/>
      <c r="AR570" s="294"/>
      <c r="AS570" s="294"/>
      <c r="AT570" s="294" t="str">
        <f t="shared" ca="1" si="1005"/>
        <v/>
      </c>
      <c r="AU570" s="294" t="str">
        <f t="shared" ca="1" si="1004"/>
        <v/>
      </c>
      <c r="AV570" s="294" t="str">
        <f t="shared" ca="1" si="1004"/>
        <v/>
      </c>
      <c r="AW570" s="294" t="str">
        <f t="shared" ca="1" si="1004"/>
        <v/>
      </c>
      <c r="AX570" s="294" t="str">
        <f t="shared" ca="1" si="1004"/>
        <v/>
      </c>
      <c r="AY570" s="294" t="str">
        <f t="shared" ca="1" si="1004"/>
        <v/>
      </c>
      <c r="AZ570" s="294" t="str">
        <f t="shared" ca="1" si="1004"/>
        <v/>
      </c>
      <c r="BA570" s="294">
        <f t="shared" si="1004"/>
        <v>1</v>
      </c>
      <c r="BB570" s="294" t="str">
        <f t="shared" ca="1" si="1004"/>
        <v/>
      </c>
      <c r="BC570" s="294" t="str">
        <f t="shared" ca="1" si="1004"/>
        <v/>
      </c>
      <c r="BD570" s="294" t="str">
        <f t="shared" ca="1" si="1004"/>
        <v/>
      </c>
      <c r="BE570" s="294" t="str">
        <f t="shared" ca="1" si="1004"/>
        <v/>
      </c>
      <c r="BF570" s="289">
        <f t="shared" ca="1" si="963"/>
        <v>1</v>
      </c>
      <c r="BG570" s="302">
        <f t="shared" ca="1" si="964"/>
        <v>20</v>
      </c>
      <c r="BH570" s="289" t="str">
        <f t="shared" ca="1" si="965"/>
        <v/>
      </c>
      <c r="BI570" s="289" t="str">
        <f t="shared" ca="1" si="966"/>
        <v/>
      </c>
      <c r="BJ570" s="289" t="str">
        <f t="shared" ca="1" si="967"/>
        <v/>
      </c>
      <c r="BK570" s="289" t="str">
        <f t="shared" ca="1" si="968"/>
        <v/>
      </c>
      <c r="BL570" s="289" t="str">
        <f t="shared" ca="1" si="969"/>
        <v/>
      </c>
      <c r="BM570" s="289" t="str">
        <f t="shared" ca="1" si="970"/>
        <v/>
      </c>
      <c r="BN570" s="289" t="str">
        <f t="shared" ca="1" si="971"/>
        <v/>
      </c>
      <c r="BO570" s="289" t="str">
        <f t="shared" ca="1" si="972"/>
        <v/>
      </c>
      <c r="BP570" s="275"/>
      <c r="DA570" s="83"/>
      <c r="DB570" s="82"/>
      <c r="DC570" s="83"/>
      <c r="DD570" s="52"/>
      <c r="DF570" s="52"/>
      <c r="DG570" s="84"/>
      <c r="DH570" s="97"/>
      <c r="DI570" s="84"/>
      <c r="DJ570" s="84"/>
      <c r="DK570" s="84"/>
      <c r="DL570" s="84"/>
      <c r="DM570" s="84"/>
      <c r="DN570" s="84"/>
      <c r="DO570" s="84"/>
      <c r="DP570" s="84"/>
      <c r="DQ570" s="84"/>
      <c r="DR570" s="97"/>
      <c r="DS570" s="97"/>
      <c r="DT570" s="97"/>
      <c r="DU570" s="97"/>
      <c r="DV570" s="97"/>
      <c r="DW570" s="97"/>
      <c r="DX570" s="97"/>
      <c r="DY570" s="97"/>
      <c r="DZ570" s="99"/>
      <c r="EA570" s="84"/>
    </row>
    <row r="571" spans="1:131" ht="15.6" x14ac:dyDescent="0.3">
      <c r="A571" s="289">
        <f t="shared" ca="1" si="984"/>
        <v>7</v>
      </c>
      <c r="B571" s="321">
        <f t="shared" si="988"/>
        <v>563</v>
      </c>
      <c r="C571" s="322" t="s">
        <v>53</v>
      </c>
      <c r="D571" s="321" t="s">
        <v>76</v>
      </c>
      <c r="E571" s="321">
        <v>5</v>
      </c>
      <c r="F571" s="323">
        <v>2</v>
      </c>
      <c r="G571" s="323">
        <v>3</v>
      </c>
      <c r="H571" s="323">
        <v>2</v>
      </c>
      <c r="I571" s="323">
        <v>3</v>
      </c>
      <c r="J571" s="323">
        <v>2</v>
      </c>
      <c r="K571" s="323"/>
      <c r="L571" s="323"/>
      <c r="M571" s="323"/>
      <c r="N571" s="323">
        <f>SUM($F571:G571)</f>
        <v>5</v>
      </c>
      <c r="O571" s="323">
        <f>SUM($F571:H571)</f>
        <v>7</v>
      </c>
      <c r="P571" s="323">
        <f>SUM($F571:I571)</f>
        <v>10</v>
      </c>
      <c r="Q571" s="323">
        <f>SUM($F571:J571)</f>
        <v>12</v>
      </c>
      <c r="R571" s="323"/>
      <c r="S571" s="323"/>
      <c r="T571" s="323"/>
      <c r="U571" s="322"/>
      <c r="V571" s="321" t="str">
        <f t="shared" si="990"/>
        <v>G</v>
      </c>
      <c r="W571" s="321" t="str">
        <f t="shared" ca="1" si="991"/>
        <v>A</v>
      </c>
      <c r="X571" s="321" t="str">
        <f t="shared" ca="1" si="1001"/>
        <v>C</v>
      </c>
      <c r="Y571" s="321" t="str">
        <f t="shared" ca="1" si="1002"/>
        <v>D</v>
      </c>
      <c r="Z571" s="321" t="str">
        <f t="shared" ca="1" si="1003"/>
        <v>F</v>
      </c>
      <c r="AA571" s="321"/>
      <c r="AB571" s="321"/>
      <c r="AC571" s="321"/>
      <c r="AD571" s="322">
        <f t="shared" si="962"/>
        <v>71</v>
      </c>
      <c r="AE571" s="322">
        <f t="shared" ca="1" si="986"/>
        <v>65</v>
      </c>
      <c r="AF571" s="322">
        <f t="shared" ca="1" si="987"/>
        <v>67</v>
      </c>
      <c r="AG571" s="322">
        <f t="shared" ref="AG571:AG576" ca="1" si="1006">IF(LEN(Y571)=1,_xlfn.UNICODE(Y571),_xlfn.UNICODE(Y571)+_xlfn.UNICODE("b"))</f>
        <v>68</v>
      </c>
      <c r="AH571" s="322">
        <f ca="1">IF(LEN(Z571)=1,_xlfn.UNICODE(Z571),_xlfn.UNICODE(Z571)+_xlfn.UNICODE("b"))</f>
        <v>70</v>
      </c>
      <c r="AI571" s="322"/>
      <c r="AJ571" s="322"/>
      <c r="AK571" s="322"/>
      <c r="AL571" s="294" t="str">
        <f>_xlfn.CONCAT(V571," sus4/7")</f>
        <v>G sus4/7</v>
      </c>
      <c r="AM571" s="294" t="str">
        <f ca="1">_xlfn.CONCAT(W571," sus4/7")</f>
        <v>A sus4/7</v>
      </c>
      <c r="AN571" s="294" t="str">
        <f ca="1">_xlfn.CONCAT(X571," sus4")</f>
        <v>C sus4</v>
      </c>
      <c r="AO571" s="294" t="str">
        <f ca="1">_xlfn.CONCAT(Y571," sus4/7")</f>
        <v>D sus4/7</v>
      </c>
      <c r="AP571" s="301" t="str">
        <f ca="1">_xlfn.CONCAT("*",Y571," min")</f>
        <v>*D min</v>
      </c>
      <c r="AQ571" s="294"/>
      <c r="AR571" s="294"/>
      <c r="AS571" s="294"/>
      <c r="AT571" s="294" t="str">
        <f t="shared" ca="1" si="1005"/>
        <v/>
      </c>
      <c r="AU571" s="294" t="str">
        <f t="shared" ca="1" si="1004"/>
        <v/>
      </c>
      <c r="AV571" s="294" t="str">
        <f t="shared" ca="1" si="1004"/>
        <v/>
      </c>
      <c r="AW571" s="294" t="str">
        <f t="shared" ca="1" si="1004"/>
        <v/>
      </c>
      <c r="AX571" s="294" t="str">
        <f t="shared" ca="1" si="1004"/>
        <v/>
      </c>
      <c r="AY571" s="294">
        <f t="shared" ca="1" si="1004"/>
        <v>1</v>
      </c>
      <c r="AZ571" s="294" t="str">
        <f t="shared" ca="1" si="1004"/>
        <v/>
      </c>
      <c r="BA571" s="294">
        <f t="shared" si="1004"/>
        <v>1</v>
      </c>
      <c r="BB571" s="294" t="str">
        <f t="shared" ca="1" si="1004"/>
        <v/>
      </c>
      <c r="BC571" s="294" t="str">
        <f t="shared" ca="1" si="1004"/>
        <v/>
      </c>
      <c r="BD571" s="294" t="str">
        <f t="shared" ca="1" si="1004"/>
        <v/>
      </c>
      <c r="BE571" s="294" t="str">
        <f t="shared" ca="1" si="1004"/>
        <v/>
      </c>
      <c r="BF571" s="289">
        <f t="shared" ca="1" si="963"/>
        <v>2</v>
      </c>
      <c r="BG571" s="302">
        <f t="shared" ca="1" si="964"/>
        <v>40</v>
      </c>
      <c r="BH571" s="289">
        <f t="shared" ca="1" si="965"/>
        <v>7</v>
      </c>
      <c r="BI571" s="289" t="str">
        <f t="shared" ca="1" si="966"/>
        <v/>
      </c>
      <c r="BJ571" s="289" t="str">
        <f t="shared" ca="1" si="967"/>
        <v/>
      </c>
      <c r="BK571" s="289" t="str">
        <f t="shared" ca="1" si="968"/>
        <v/>
      </c>
      <c r="BL571" s="289" t="str">
        <f t="shared" ca="1" si="969"/>
        <v/>
      </c>
      <c r="BM571" s="289" t="str">
        <f t="shared" ca="1" si="970"/>
        <v/>
      </c>
      <c r="BN571" s="289" t="str">
        <f t="shared" ca="1" si="971"/>
        <v/>
      </c>
      <c r="BO571" s="289">
        <f t="shared" ca="1" si="972"/>
        <v>1</v>
      </c>
      <c r="BP571" s="275"/>
      <c r="DA571" s="83"/>
      <c r="DB571" s="82"/>
      <c r="DC571" s="83"/>
      <c r="DD571" s="52"/>
      <c r="DF571" s="52"/>
      <c r="DG571" s="84"/>
      <c r="DH571" s="97"/>
      <c r="DI571" s="84"/>
      <c r="DJ571" s="84"/>
      <c r="DK571" s="84"/>
      <c r="DL571" s="84"/>
      <c r="DM571" s="84"/>
      <c r="DN571" s="84"/>
      <c r="DO571" s="84"/>
      <c r="DP571" s="84"/>
      <c r="DQ571" s="84"/>
      <c r="DR571" s="97"/>
      <c r="DS571" s="97"/>
      <c r="DT571" s="97"/>
      <c r="DU571" s="97"/>
      <c r="DV571" s="97"/>
      <c r="DW571" s="97"/>
      <c r="DX571" s="97"/>
      <c r="DY571" s="97"/>
      <c r="DZ571" s="99"/>
      <c r="EA571" s="84"/>
    </row>
    <row r="572" spans="1:131" ht="15.6" x14ac:dyDescent="0.3">
      <c r="A572" s="289">
        <f t="shared" ca="1" si="984"/>
        <v>7</v>
      </c>
      <c r="B572" s="321">
        <f t="shared" si="988"/>
        <v>564</v>
      </c>
      <c r="C572" s="322" t="s">
        <v>54</v>
      </c>
      <c r="D572" s="321" t="s">
        <v>76</v>
      </c>
      <c r="E572" s="321">
        <v>5</v>
      </c>
      <c r="F572" s="323">
        <v>2</v>
      </c>
      <c r="G572" s="323">
        <v>1</v>
      </c>
      <c r="H572" s="323">
        <v>4</v>
      </c>
      <c r="I572" s="323">
        <v>1</v>
      </c>
      <c r="J572" s="323">
        <v>4</v>
      </c>
      <c r="K572" s="323"/>
      <c r="L572" s="323"/>
      <c r="M572" s="323"/>
      <c r="N572" s="323">
        <f>SUM($F572:G572)</f>
        <v>3</v>
      </c>
      <c r="O572" s="323">
        <f>SUM($F572:H572)</f>
        <v>7</v>
      </c>
      <c r="P572" s="323">
        <f>SUM($F572:I572)</f>
        <v>8</v>
      </c>
      <c r="Q572" s="323">
        <f>SUM($F572:J572)</f>
        <v>12</v>
      </c>
      <c r="R572" s="323"/>
      <c r="S572" s="323"/>
      <c r="T572" s="323"/>
      <c r="U572" s="322"/>
      <c r="V572" s="321" t="str">
        <f t="shared" ref="V572:V577" si="1007">$K$6</f>
        <v>G</v>
      </c>
      <c r="W572" s="321" t="str">
        <f t="shared" ref="W572:W577" ca="1" si="1008">OFFSET($K$6,0,$F572,1,1)</f>
        <v>A</v>
      </c>
      <c r="X572" s="321" t="str">
        <f t="shared" ca="1" si="1001"/>
        <v>Bb</v>
      </c>
      <c r="Y572" s="321" t="str">
        <f t="shared" ca="1" si="1002"/>
        <v>D</v>
      </c>
      <c r="Z572" s="321" t="str">
        <f t="shared" ca="1" si="1003"/>
        <v>Eb</v>
      </c>
      <c r="AA572" s="321"/>
      <c r="AB572" s="321"/>
      <c r="AC572" s="321"/>
      <c r="AD572" s="322">
        <f t="shared" ref="AD572:AD577" si="1009">IF(LEN(V572)=1,_xlfn.UNICODE(V572),_xlfn.UNICODE(V572)+_xlfn.UNICODE("b"))</f>
        <v>71</v>
      </c>
      <c r="AE572" s="322">
        <f t="shared" ca="1" si="986"/>
        <v>65</v>
      </c>
      <c r="AF572" s="322">
        <f t="shared" ca="1" si="987"/>
        <v>164</v>
      </c>
      <c r="AG572" s="322">
        <f t="shared" ca="1" si="1006"/>
        <v>68</v>
      </c>
      <c r="AH572" s="322">
        <f ca="1">IF(LEN(Z572)=1,_xlfn.UNICODE(Z572),_xlfn.UNICODE(Z572)+_xlfn.UNICODE("b"))</f>
        <v>167</v>
      </c>
      <c r="AI572" s="322"/>
      <c r="AJ572" s="322"/>
      <c r="AK572" s="322"/>
      <c r="AL572" s="301" t="str">
        <f ca="1">_xlfn.CONCAT("*",Z572," maj")</f>
        <v>*Eb maj</v>
      </c>
      <c r="AM572" s="294" t="str">
        <f ca="1">_xlfn.CONCAT(W572," sus4/7")</f>
        <v>A sus4/7</v>
      </c>
      <c r="AN572" s="294" t="str">
        <f ca="1">_xlfn.CONCAT(X572," sus4/M7")</f>
        <v>Bb sus4/M7</v>
      </c>
      <c r="AO572" s="301" t="str">
        <f>_xlfn.CONCAT("*", V572," min")</f>
        <v>*G min</v>
      </c>
      <c r="AP572" s="294" t="str">
        <f ca="1">_xlfn.CONCAT(Z572," sus4/7")</f>
        <v>Eb sus4/7</v>
      </c>
      <c r="AQ572" s="294"/>
      <c r="AR572" s="294"/>
      <c r="AS572" s="294"/>
      <c r="AT572" s="294" t="str">
        <f t="shared" ca="1" si="1005"/>
        <v/>
      </c>
      <c r="AU572" s="294" t="str">
        <f t="shared" ca="1" si="1004"/>
        <v/>
      </c>
      <c r="AV572" s="294" t="str">
        <f t="shared" ca="1" si="1004"/>
        <v/>
      </c>
      <c r="AW572" s="294">
        <f t="shared" ca="1" si="1004"/>
        <v>1</v>
      </c>
      <c r="AX572" s="294" t="str">
        <f t="shared" ca="1" si="1004"/>
        <v/>
      </c>
      <c r="AY572" s="294" t="str">
        <f t="shared" ca="1" si="1004"/>
        <v/>
      </c>
      <c r="AZ572" s="294" t="str">
        <f t="shared" ca="1" si="1004"/>
        <v/>
      </c>
      <c r="BA572" s="294">
        <f t="shared" si="1004"/>
        <v>1</v>
      </c>
      <c r="BB572" s="294" t="str">
        <f t="shared" ca="1" si="1004"/>
        <v/>
      </c>
      <c r="BC572" s="294" t="str">
        <f t="shared" ca="1" si="1004"/>
        <v/>
      </c>
      <c r="BD572" s="294" t="str">
        <f t="shared" ca="1" si="1004"/>
        <v/>
      </c>
      <c r="BE572" s="294" t="str">
        <f t="shared" ca="1" si="1004"/>
        <v/>
      </c>
      <c r="BF572" s="289">
        <f t="shared" ref="BF572:BF577" ca="1" si="1010">COUNT(AT572:BE572)</f>
        <v>2</v>
      </c>
      <c r="BG572" s="302">
        <f t="shared" ref="BG572:BG577" ca="1" si="1011">BF572/E572*100</f>
        <v>40</v>
      </c>
      <c r="BH572" s="289">
        <f t="shared" ref="BH572:BH577" ca="1" si="1012">IF(AND(BG572&lt;=100,BG572&gt;90),1,IF(AND(BG572&lt;=90,BG572&gt;80),2,IF(AND(BG572&lt;=80,BG572&gt;70),3,IF(AND(BG572&lt;=70,BG572&gt;60),4,IF(AND(BG572&lt;=60,BG572&gt;50),5,IF(AND(BG572&lt;=50,BG572&gt;40),6,IF(AND(BG572&lt;=40,BG572&gt;30),7,"")))))))</f>
        <v>7</v>
      </c>
      <c r="BI572" s="289" t="str">
        <f t="shared" ref="BI572:BI577" ca="1" si="1013">IF($BH572=1,1,"")</f>
        <v/>
      </c>
      <c r="BJ572" s="289" t="str">
        <f t="shared" ref="BJ572:BJ577" ca="1" si="1014">IF($BH572=2,1,"")</f>
        <v/>
      </c>
      <c r="BK572" s="289" t="str">
        <f t="shared" ref="BK572:BK577" ca="1" si="1015">IF($BH572=3,1,"")</f>
        <v/>
      </c>
      <c r="BL572" s="289" t="str">
        <f t="shared" ref="BL572:BL577" ca="1" si="1016">IF($BH572=4,1,"")</f>
        <v/>
      </c>
      <c r="BM572" s="289" t="str">
        <f t="shared" ref="BM572:BM577" ca="1" si="1017">IF($BH572=5,1,"")</f>
        <v/>
      </c>
      <c r="BN572" s="289" t="str">
        <f t="shared" ref="BN572:BN577" ca="1" si="1018">IF($BH572=6,1,"")</f>
        <v/>
      </c>
      <c r="BO572" s="289">
        <f t="shared" ref="BO572:BO577" ca="1" si="1019">IF($BH572=7,1,"")</f>
        <v>1</v>
      </c>
      <c r="BP572" s="275"/>
      <c r="DA572" s="83"/>
      <c r="DB572" s="82"/>
      <c r="DC572" s="83"/>
      <c r="DD572" s="52"/>
      <c r="DF572" s="52"/>
      <c r="DG572" s="84"/>
      <c r="DH572" s="97"/>
      <c r="DI572" s="84"/>
      <c r="DJ572" s="84"/>
      <c r="DK572" s="84"/>
      <c r="DL572" s="84"/>
      <c r="DM572" s="84"/>
      <c r="DN572" s="84"/>
      <c r="DO572" s="84"/>
      <c r="DP572" s="84"/>
      <c r="DQ572" s="84"/>
      <c r="DR572" s="97"/>
      <c r="DS572" s="97"/>
      <c r="DT572" s="97"/>
      <c r="DU572" s="97"/>
      <c r="DV572" s="97"/>
      <c r="DW572" s="97"/>
      <c r="DX572" s="97"/>
      <c r="DY572" s="97"/>
      <c r="DZ572" s="99"/>
      <c r="EA572" s="84"/>
    </row>
    <row r="573" spans="1:131" ht="15.6" x14ac:dyDescent="0.3">
      <c r="A573" s="289">
        <f t="shared" ca="1" si="984"/>
        <v>7</v>
      </c>
      <c r="B573" s="321">
        <f t="shared" si="988"/>
        <v>565</v>
      </c>
      <c r="C573" s="322" t="s">
        <v>55</v>
      </c>
      <c r="D573" s="321" t="s">
        <v>76</v>
      </c>
      <c r="E573" s="321">
        <v>5</v>
      </c>
      <c r="F573" s="323">
        <v>4</v>
      </c>
      <c r="G573" s="323">
        <v>1</v>
      </c>
      <c r="H573" s="323">
        <v>2</v>
      </c>
      <c r="I573" s="323">
        <v>3</v>
      </c>
      <c r="J573" s="323">
        <v>2</v>
      </c>
      <c r="K573" s="323"/>
      <c r="L573" s="323"/>
      <c r="M573" s="323"/>
      <c r="N573" s="323">
        <f>SUM($F573:G573)</f>
        <v>5</v>
      </c>
      <c r="O573" s="323">
        <f>SUM($F573:H573)</f>
        <v>7</v>
      </c>
      <c r="P573" s="323">
        <f>SUM($F573:I573)</f>
        <v>10</v>
      </c>
      <c r="Q573" s="323">
        <f>SUM($F573:J573)</f>
        <v>12</v>
      </c>
      <c r="R573" s="323"/>
      <c r="S573" s="323"/>
      <c r="T573" s="323"/>
      <c r="U573" s="322"/>
      <c r="V573" s="321" t="str">
        <f t="shared" si="1007"/>
        <v>G</v>
      </c>
      <c r="W573" s="321" t="str">
        <f t="shared" ca="1" si="1008"/>
        <v>B</v>
      </c>
      <c r="X573" s="321" t="str">
        <f t="shared" ca="1" si="1001"/>
        <v>C</v>
      </c>
      <c r="Y573" s="321" t="str">
        <f t="shared" ca="1" si="1002"/>
        <v>D</v>
      </c>
      <c r="Z573" s="321" t="str">
        <f t="shared" ca="1" si="1003"/>
        <v>F</v>
      </c>
      <c r="AA573" s="321"/>
      <c r="AB573" s="321"/>
      <c r="AC573" s="321"/>
      <c r="AD573" s="322">
        <f t="shared" si="1009"/>
        <v>71</v>
      </c>
      <c r="AE573" s="322">
        <f t="shared" ca="1" si="986"/>
        <v>66</v>
      </c>
      <c r="AF573" s="322">
        <f t="shared" ca="1" si="987"/>
        <v>67</v>
      </c>
      <c r="AG573" s="322">
        <f t="shared" ca="1" si="1006"/>
        <v>68</v>
      </c>
      <c r="AH573" s="322">
        <f ca="1">IF(LEN(Z573)=1,_xlfn.UNICODE(Z573),_xlfn.UNICODE(Z573)+_xlfn.UNICODE("b"))</f>
        <v>70</v>
      </c>
      <c r="AI573" s="322"/>
      <c r="AJ573" s="322"/>
      <c r="AK573" s="322"/>
      <c r="AL573" s="294" t="str">
        <f>_xlfn.CONCAT(V573," sus4/7")</f>
        <v>G sus4/7</v>
      </c>
      <c r="AM573" s="301" t="str">
        <f>_xlfn.CONCAT("*",V573," maj")</f>
        <v>*G maj</v>
      </c>
      <c r="AN573" s="294" t="str">
        <f ca="1">_xlfn.CONCAT(X573," sus4/M7")</f>
        <v>C sus4/M7</v>
      </c>
      <c r="AO573" s="294" t="str">
        <f ca="1">_xlfn.CONCAT(Y573," sus4/7")</f>
        <v>D sus4/7</v>
      </c>
      <c r="AP573" s="301" t="str">
        <f ca="1">_xlfn.CONCAT("*",W573," dim")</f>
        <v>*B dim</v>
      </c>
      <c r="AQ573" s="294"/>
      <c r="AR573" s="294"/>
      <c r="AS573" s="294"/>
      <c r="AT573" s="294" t="str">
        <f t="shared" ca="1" si="1005"/>
        <v/>
      </c>
      <c r="AU573" s="294" t="str">
        <f t="shared" ca="1" si="1004"/>
        <v/>
      </c>
      <c r="AV573" s="294" t="str">
        <f t="shared" ca="1" si="1004"/>
        <v/>
      </c>
      <c r="AW573" s="294" t="str">
        <f t="shared" ca="1" si="1004"/>
        <v/>
      </c>
      <c r="AX573" s="294" t="str">
        <f t="shared" ca="1" si="1004"/>
        <v/>
      </c>
      <c r="AY573" s="294">
        <f t="shared" ca="1" si="1004"/>
        <v>1</v>
      </c>
      <c r="AZ573" s="294" t="str">
        <f t="shared" ca="1" si="1004"/>
        <v/>
      </c>
      <c r="BA573" s="294">
        <f t="shared" si="1004"/>
        <v>1</v>
      </c>
      <c r="BB573" s="294" t="str">
        <f t="shared" ca="1" si="1004"/>
        <v/>
      </c>
      <c r="BC573" s="294" t="str">
        <f t="shared" ca="1" si="1004"/>
        <v/>
      </c>
      <c r="BD573" s="294" t="str">
        <f t="shared" ca="1" si="1004"/>
        <v/>
      </c>
      <c r="BE573" s="294" t="str">
        <f t="shared" ca="1" si="1004"/>
        <v/>
      </c>
      <c r="BF573" s="289">
        <f t="shared" ca="1" si="1010"/>
        <v>2</v>
      </c>
      <c r="BG573" s="302">
        <f t="shared" ca="1" si="1011"/>
        <v>40</v>
      </c>
      <c r="BH573" s="289">
        <f t="shared" ca="1" si="1012"/>
        <v>7</v>
      </c>
      <c r="BI573" s="289" t="str">
        <f t="shared" ca="1" si="1013"/>
        <v/>
      </c>
      <c r="BJ573" s="289" t="str">
        <f t="shared" ca="1" si="1014"/>
        <v/>
      </c>
      <c r="BK573" s="289" t="str">
        <f t="shared" ca="1" si="1015"/>
        <v/>
      </c>
      <c r="BL573" s="289" t="str">
        <f t="shared" ca="1" si="1016"/>
        <v/>
      </c>
      <c r="BM573" s="289" t="str">
        <f t="shared" ca="1" si="1017"/>
        <v/>
      </c>
      <c r="BN573" s="289" t="str">
        <f t="shared" ca="1" si="1018"/>
        <v/>
      </c>
      <c r="BO573" s="289">
        <f t="shared" ca="1" si="1019"/>
        <v>1</v>
      </c>
      <c r="BP573" s="275"/>
      <c r="BQ573" s="83"/>
      <c r="BR573" s="82"/>
      <c r="BS573" s="83"/>
      <c r="BT573" s="52"/>
      <c r="BV573" s="52"/>
      <c r="BW573" s="84"/>
      <c r="BX573" s="97"/>
      <c r="BY573" s="84"/>
      <c r="BZ573" s="84"/>
      <c r="CA573" s="84"/>
      <c r="CB573" s="84"/>
      <c r="CC573" s="84"/>
      <c r="CD573" s="84"/>
      <c r="CE573" s="84"/>
      <c r="CF573" s="84"/>
      <c r="CG573" s="84"/>
      <c r="CH573" s="97"/>
      <c r="CI573" s="97"/>
      <c r="CJ573" s="97"/>
      <c r="CK573" s="97"/>
      <c r="CL573" s="97"/>
      <c r="CM573" s="97"/>
      <c r="CN573" s="97"/>
      <c r="CO573" s="97"/>
      <c r="CP573" s="99"/>
      <c r="CQ573" s="84"/>
      <c r="DA573" s="83"/>
      <c r="DB573" s="82"/>
      <c r="DC573" s="83"/>
      <c r="DD573" s="52"/>
      <c r="DF573" s="52"/>
      <c r="DG573" s="84"/>
      <c r="DH573" s="97"/>
      <c r="DI573" s="84"/>
      <c r="DJ573" s="84"/>
      <c r="DK573" s="84"/>
      <c r="DL573" s="84"/>
      <c r="DM573" s="84"/>
      <c r="DN573" s="84"/>
      <c r="DO573" s="84"/>
      <c r="DP573" s="84"/>
      <c r="DQ573" s="84"/>
      <c r="DR573" s="97"/>
      <c r="DS573" s="97"/>
      <c r="DT573" s="97"/>
      <c r="DU573" s="97"/>
      <c r="DV573" s="97"/>
      <c r="DW573" s="97"/>
      <c r="DX573" s="97"/>
      <c r="DY573" s="97"/>
      <c r="DZ573" s="99"/>
      <c r="EA573" s="84"/>
    </row>
    <row r="574" spans="1:131" ht="15.6" x14ac:dyDescent="0.3">
      <c r="A574" s="289" t="str">
        <f t="shared" ca="1" si="984"/>
        <v/>
      </c>
      <c r="B574" s="321">
        <f t="shared" si="988"/>
        <v>566</v>
      </c>
      <c r="C574" s="322" t="s">
        <v>56</v>
      </c>
      <c r="D574" s="321" t="s">
        <v>76</v>
      </c>
      <c r="E574" s="321">
        <v>5</v>
      </c>
      <c r="F574" s="323">
        <v>2</v>
      </c>
      <c r="G574" s="323">
        <v>1</v>
      </c>
      <c r="H574" s="323">
        <v>4</v>
      </c>
      <c r="I574" s="323">
        <v>2</v>
      </c>
      <c r="J574" s="323">
        <v>3</v>
      </c>
      <c r="K574" s="323"/>
      <c r="L574" s="323"/>
      <c r="M574" s="323"/>
      <c r="N574" s="323">
        <f>SUM($F574:G574)</f>
        <v>3</v>
      </c>
      <c r="O574" s="323">
        <f>SUM($F574:H574)</f>
        <v>7</v>
      </c>
      <c r="P574" s="323">
        <f>SUM($F574:I574)</f>
        <v>9</v>
      </c>
      <c r="Q574" s="323">
        <f>SUM($F574:J574)</f>
        <v>12</v>
      </c>
      <c r="R574" s="323"/>
      <c r="S574" s="323"/>
      <c r="T574" s="323"/>
      <c r="U574" s="322"/>
      <c r="V574" s="321" t="str">
        <f t="shared" si="1007"/>
        <v>G</v>
      </c>
      <c r="W574" s="321" t="str">
        <f t="shared" ca="1" si="1008"/>
        <v>A</v>
      </c>
      <c r="X574" s="321" t="str">
        <f t="shared" ca="1" si="1001"/>
        <v>Bb</v>
      </c>
      <c r="Y574" s="321" t="str">
        <f t="shared" ca="1" si="1002"/>
        <v>D</v>
      </c>
      <c r="Z574" s="321" t="str">
        <f t="shared" ca="1" si="1003"/>
        <v>E</v>
      </c>
      <c r="AA574" s="321"/>
      <c r="AB574" s="321"/>
      <c r="AC574" s="321"/>
      <c r="AD574" s="322">
        <f t="shared" si="1009"/>
        <v>71</v>
      </c>
      <c r="AE574" s="322">
        <f t="shared" ca="1" si="986"/>
        <v>65</v>
      </c>
      <c r="AF574" s="322">
        <f t="shared" ca="1" si="987"/>
        <v>164</v>
      </c>
      <c r="AG574" s="322">
        <f t="shared" ca="1" si="1006"/>
        <v>68</v>
      </c>
      <c r="AH574" s="322">
        <f ca="1">IF(LEN(Z574)=1,_xlfn.UNICODE(Z574),_xlfn.UNICODE(Z574)+_xlfn.UNICODE("b"))</f>
        <v>69</v>
      </c>
      <c r="AI574" s="322"/>
      <c r="AJ574" s="322"/>
      <c r="AK574" s="322"/>
      <c r="AL574" s="301" t="str">
        <f ca="1">_xlfn.CONCAT(V574," min6 -or- *",Z574," dim")</f>
        <v>G min6 -or- *E dim</v>
      </c>
      <c r="AM574" s="294" t="str">
        <f ca="1">_xlfn.CONCAT(W574," sus4/7")</f>
        <v>A sus4/7</v>
      </c>
      <c r="AN574" s="301" t="str">
        <f ca="1">_xlfn.CONCAT("*",Z574," dim")</f>
        <v>*E dim</v>
      </c>
      <c r="AO574" s="301" t="str">
        <f>_xlfn.CONCAT("*", V574," min")</f>
        <v>*G min</v>
      </c>
      <c r="AP574" s="294" t="str">
        <f ca="1">_xlfn.CONCAT(Z574," sus4/7")</f>
        <v>E sus4/7</v>
      </c>
      <c r="AQ574" s="294"/>
      <c r="AR574" s="294"/>
      <c r="AS574" s="294"/>
      <c r="AT574" s="294" t="str">
        <f t="shared" ca="1" si="1005"/>
        <v/>
      </c>
      <c r="AU574" s="294" t="str">
        <f t="shared" ca="1" si="1004"/>
        <v/>
      </c>
      <c r="AV574" s="294" t="str">
        <f t="shared" ca="1" si="1004"/>
        <v/>
      </c>
      <c r="AW574" s="294" t="str">
        <f t="shared" ca="1" si="1004"/>
        <v/>
      </c>
      <c r="AX574" s="294" t="str">
        <f t="shared" ca="1" si="1004"/>
        <v/>
      </c>
      <c r="AY574" s="294" t="str">
        <f t="shared" ca="1" si="1004"/>
        <v/>
      </c>
      <c r="AZ574" s="294" t="str">
        <f t="shared" ca="1" si="1004"/>
        <v/>
      </c>
      <c r="BA574" s="294">
        <f t="shared" si="1004"/>
        <v>1</v>
      </c>
      <c r="BB574" s="294" t="str">
        <f t="shared" ca="1" si="1004"/>
        <v/>
      </c>
      <c r="BC574" s="294" t="str">
        <f t="shared" ca="1" si="1004"/>
        <v/>
      </c>
      <c r="BD574" s="294" t="str">
        <f t="shared" ca="1" si="1004"/>
        <v/>
      </c>
      <c r="BE574" s="294" t="str">
        <f t="shared" ca="1" si="1004"/>
        <v/>
      </c>
      <c r="BF574" s="289">
        <f t="shared" ca="1" si="1010"/>
        <v>1</v>
      </c>
      <c r="BG574" s="302">
        <f t="shared" ca="1" si="1011"/>
        <v>20</v>
      </c>
      <c r="BH574" s="289" t="str">
        <f t="shared" ca="1" si="1012"/>
        <v/>
      </c>
      <c r="BI574" s="289" t="str">
        <f t="shared" ca="1" si="1013"/>
        <v/>
      </c>
      <c r="BJ574" s="289" t="str">
        <f t="shared" ca="1" si="1014"/>
        <v/>
      </c>
      <c r="BK574" s="289" t="str">
        <f t="shared" ca="1" si="1015"/>
        <v/>
      </c>
      <c r="BL574" s="289" t="str">
        <f t="shared" ca="1" si="1016"/>
        <v/>
      </c>
      <c r="BM574" s="289" t="str">
        <f t="shared" ca="1" si="1017"/>
        <v/>
      </c>
      <c r="BN574" s="289" t="str">
        <f t="shared" ca="1" si="1018"/>
        <v/>
      </c>
      <c r="BO574" s="289" t="str">
        <f t="shared" ca="1" si="1019"/>
        <v/>
      </c>
      <c r="BP574" s="275"/>
      <c r="BQ574" s="83"/>
      <c r="BR574" s="82"/>
      <c r="BS574" s="83"/>
      <c r="BT574" s="52"/>
      <c r="BV574" s="52"/>
      <c r="BW574" s="84"/>
      <c r="BX574" s="97"/>
      <c r="BY574" s="84"/>
      <c r="BZ574" s="84"/>
      <c r="CA574" s="84"/>
      <c r="CB574" s="84"/>
      <c r="CC574" s="84"/>
      <c r="CD574" s="84"/>
      <c r="CE574" s="84"/>
      <c r="CF574" s="84"/>
      <c r="CG574" s="84"/>
      <c r="CH574" s="97"/>
      <c r="CI574" s="97"/>
      <c r="CJ574" s="97"/>
      <c r="CK574" s="97"/>
      <c r="CL574" s="97"/>
      <c r="CM574" s="97"/>
      <c r="CN574" s="97"/>
      <c r="CO574" s="97"/>
      <c r="CP574" s="99"/>
      <c r="CQ574" s="84"/>
      <c r="DA574" s="83"/>
      <c r="DB574" s="82"/>
      <c r="DC574" s="83"/>
      <c r="DD574" s="52"/>
      <c r="DF574" s="52"/>
      <c r="DG574" s="84"/>
      <c r="DH574" s="97"/>
      <c r="DI574" s="84"/>
      <c r="DJ574" s="84"/>
      <c r="DK574" s="84"/>
      <c r="DL574" s="84"/>
      <c r="DM574" s="84"/>
      <c r="DN574" s="84"/>
      <c r="DO574" s="84"/>
      <c r="DP574" s="84"/>
      <c r="DQ574" s="84"/>
      <c r="DR574" s="97"/>
      <c r="DS574" s="97"/>
      <c r="DT574" s="97"/>
      <c r="DU574" s="97"/>
      <c r="DV574" s="97"/>
      <c r="DW574" s="97"/>
      <c r="DX574" s="97"/>
      <c r="DY574" s="97"/>
      <c r="DZ574" s="99"/>
      <c r="EA574" s="84"/>
    </row>
    <row r="575" spans="1:131" ht="15.6" x14ac:dyDescent="0.3">
      <c r="A575" s="289" t="str">
        <f t="shared" ca="1" si="984"/>
        <v/>
      </c>
      <c r="B575" s="321">
        <f t="shared" si="988"/>
        <v>567</v>
      </c>
      <c r="C575" s="322" t="s">
        <v>59</v>
      </c>
      <c r="D575" s="321" t="s">
        <v>76</v>
      </c>
      <c r="E575" s="321">
        <v>5</v>
      </c>
      <c r="F575" s="323">
        <v>4</v>
      </c>
      <c r="G575" s="323">
        <v>1</v>
      </c>
      <c r="H575" s="323">
        <v>2</v>
      </c>
      <c r="I575" s="323">
        <v>2</v>
      </c>
      <c r="J575" s="323">
        <v>3</v>
      </c>
      <c r="K575" s="323"/>
      <c r="L575" s="323"/>
      <c r="M575" s="323"/>
      <c r="N575" s="323">
        <f>SUM($F575:G575)</f>
        <v>5</v>
      </c>
      <c r="O575" s="323">
        <f>SUM($F575:H575)</f>
        <v>7</v>
      </c>
      <c r="P575" s="323">
        <f>SUM($F575:I575)</f>
        <v>9</v>
      </c>
      <c r="Q575" s="323">
        <f>SUM($F575:J575)</f>
        <v>12</v>
      </c>
      <c r="R575" s="323"/>
      <c r="S575" s="323"/>
      <c r="T575" s="323"/>
      <c r="U575" s="322"/>
      <c r="V575" s="321" t="str">
        <f t="shared" si="1007"/>
        <v>G</v>
      </c>
      <c r="W575" s="321" t="str">
        <f t="shared" ca="1" si="1008"/>
        <v>B</v>
      </c>
      <c r="X575" s="321" t="str">
        <f t="shared" ca="1" si="1001"/>
        <v>C</v>
      </c>
      <c r="Y575" s="321" t="str">
        <f t="shared" ca="1" si="1002"/>
        <v>D</v>
      </c>
      <c r="Z575" s="321" t="str">
        <f t="shared" ca="1" si="1003"/>
        <v>E</v>
      </c>
      <c r="AA575" s="321"/>
      <c r="AB575" s="321"/>
      <c r="AC575" s="321"/>
      <c r="AD575" s="322">
        <f t="shared" si="1009"/>
        <v>71</v>
      </c>
      <c r="AE575" s="322">
        <f t="shared" ca="1" si="986"/>
        <v>66</v>
      </c>
      <c r="AF575" s="322">
        <f t="shared" ca="1" si="987"/>
        <v>67</v>
      </c>
      <c r="AG575" s="322">
        <f t="shared" ca="1" si="1006"/>
        <v>68</v>
      </c>
      <c r="AH575" s="322">
        <f ca="1">IF(LEN(Z575)=1,_xlfn.UNICODE(Z575),_xlfn.UNICODE(Z575)+_xlfn.UNICODE("b"))</f>
        <v>69</v>
      </c>
      <c r="AI575" s="322"/>
      <c r="AJ575" s="322"/>
      <c r="AK575" s="322"/>
      <c r="AL575" s="294" t="str">
        <f>_xlfn.CONCAT(V575," aug")</f>
        <v>G aug</v>
      </c>
      <c r="AM575" s="301" t="str">
        <f>_xlfn.CONCAT("*",V575," maj")</f>
        <v>*G maj</v>
      </c>
      <c r="AN575" s="294" t="str">
        <f ca="1">_xlfn.CONCAT(X575," maj")</f>
        <v>C maj</v>
      </c>
      <c r="AO575" s="294" t="str">
        <f ca="1">_xlfn.CONCAT(Y575," sus4/7")</f>
        <v>D sus4/7</v>
      </c>
      <c r="AP575" s="294" t="str">
        <f ca="1">_xlfn.CONCAT(Z575," sus7")</f>
        <v>E sus7</v>
      </c>
      <c r="AQ575" s="294"/>
      <c r="AR575" s="294"/>
      <c r="AS575" s="294"/>
      <c r="AT575" s="294" t="str">
        <f t="shared" ca="1" si="1005"/>
        <v/>
      </c>
      <c r="AU575" s="294" t="str">
        <f t="shared" ca="1" si="1004"/>
        <v/>
      </c>
      <c r="AV575" s="294" t="str">
        <f t="shared" ca="1" si="1004"/>
        <v/>
      </c>
      <c r="AW575" s="294" t="str">
        <f t="shared" ca="1" si="1004"/>
        <v/>
      </c>
      <c r="AX575" s="294" t="str">
        <f t="shared" ca="1" si="1004"/>
        <v/>
      </c>
      <c r="AY575" s="294" t="str">
        <f t="shared" ca="1" si="1004"/>
        <v/>
      </c>
      <c r="AZ575" s="294" t="str">
        <f t="shared" ca="1" si="1004"/>
        <v/>
      </c>
      <c r="BA575" s="294">
        <f t="shared" si="1004"/>
        <v>1</v>
      </c>
      <c r="BB575" s="294" t="str">
        <f t="shared" ca="1" si="1004"/>
        <v/>
      </c>
      <c r="BC575" s="294" t="str">
        <f t="shared" ca="1" si="1004"/>
        <v/>
      </c>
      <c r="BD575" s="294" t="str">
        <f t="shared" ca="1" si="1004"/>
        <v/>
      </c>
      <c r="BE575" s="294" t="str">
        <f t="shared" ca="1" si="1004"/>
        <v/>
      </c>
      <c r="BF575" s="289">
        <f t="shared" ca="1" si="1010"/>
        <v>1</v>
      </c>
      <c r="BG575" s="302">
        <f t="shared" ca="1" si="1011"/>
        <v>20</v>
      </c>
      <c r="BH575" s="289" t="str">
        <f t="shared" ca="1" si="1012"/>
        <v/>
      </c>
      <c r="BI575" s="289" t="str">
        <f t="shared" ca="1" si="1013"/>
        <v/>
      </c>
      <c r="BJ575" s="289" t="str">
        <f t="shared" ca="1" si="1014"/>
        <v/>
      </c>
      <c r="BK575" s="289" t="str">
        <f t="shared" ca="1" si="1015"/>
        <v/>
      </c>
      <c r="BL575" s="289" t="str">
        <f t="shared" ca="1" si="1016"/>
        <v/>
      </c>
      <c r="BM575" s="289" t="str">
        <f t="shared" ca="1" si="1017"/>
        <v/>
      </c>
      <c r="BN575" s="289" t="str">
        <f t="shared" ca="1" si="1018"/>
        <v/>
      </c>
      <c r="BO575" s="289" t="str">
        <f t="shared" ca="1" si="1019"/>
        <v/>
      </c>
      <c r="BP575" s="275"/>
      <c r="BQ575" s="83"/>
      <c r="BR575" s="82"/>
      <c r="BS575" s="83"/>
      <c r="BT575" s="52"/>
      <c r="BV575" s="52"/>
      <c r="BW575" s="84"/>
      <c r="BX575" s="97"/>
      <c r="BY575" s="84"/>
      <c r="BZ575" s="84"/>
      <c r="CA575" s="84"/>
      <c r="CB575" s="84"/>
      <c r="CC575" s="84"/>
      <c r="CD575" s="84"/>
      <c r="CE575" s="84"/>
      <c r="CF575" s="84"/>
      <c r="CG575" s="84"/>
      <c r="CH575" s="97"/>
      <c r="CI575" s="97"/>
      <c r="CJ575" s="97"/>
      <c r="CK575" s="97"/>
      <c r="CL575" s="97"/>
      <c r="CM575" s="97"/>
      <c r="CN575" s="97"/>
      <c r="CO575" s="97"/>
      <c r="CP575" s="99"/>
      <c r="CQ575" s="84"/>
      <c r="DA575" s="83"/>
      <c r="DB575" s="82"/>
      <c r="DC575" s="83"/>
      <c r="DD575" s="52"/>
      <c r="DF575" s="52"/>
      <c r="DG575" s="84"/>
      <c r="DH575" s="97"/>
      <c r="DI575" s="84"/>
      <c r="DJ575" s="84"/>
      <c r="DK575" s="84"/>
      <c r="DL575" s="84"/>
      <c r="DM575" s="84"/>
      <c r="DN575" s="84"/>
      <c r="DO575" s="84"/>
      <c r="DP575" s="84"/>
      <c r="DQ575" s="84"/>
      <c r="DR575" s="97"/>
      <c r="DS575" s="97"/>
      <c r="DT575" s="97"/>
      <c r="DU575" s="97"/>
      <c r="DV575" s="97"/>
      <c r="DW575" s="97"/>
      <c r="DX575" s="97"/>
      <c r="DY575" s="97"/>
      <c r="DZ575" s="99"/>
      <c r="EA575" s="84"/>
    </row>
    <row r="576" spans="1:131" ht="15.6" x14ac:dyDescent="0.3">
      <c r="A576" s="289" t="str">
        <f t="shared" ca="1" si="984"/>
        <v/>
      </c>
      <c r="B576" s="321">
        <f t="shared" si="988"/>
        <v>568</v>
      </c>
      <c r="C576" s="322" t="s">
        <v>60</v>
      </c>
      <c r="D576" s="321" t="s">
        <v>76</v>
      </c>
      <c r="E576" s="321">
        <v>4</v>
      </c>
      <c r="F576" s="323">
        <v>3</v>
      </c>
      <c r="G576" s="323">
        <v>3</v>
      </c>
      <c r="H576" s="323">
        <v>3</v>
      </c>
      <c r="I576" s="323">
        <v>3</v>
      </c>
      <c r="J576" s="323"/>
      <c r="K576" s="323"/>
      <c r="L576" s="323"/>
      <c r="M576" s="323"/>
      <c r="N576" s="323">
        <f>SUM($F576:G576)</f>
        <v>6</v>
      </c>
      <c r="O576" s="323">
        <f>SUM($F576:H576)</f>
        <v>9</v>
      </c>
      <c r="P576" s="323">
        <f>SUM($F576:I576)</f>
        <v>12</v>
      </c>
      <c r="Q576" s="323"/>
      <c r="R576" s="323"/>
      <c r="S576" s="323"/>
      <c r="T576" s="323"/>
      <c r="U576" s="322"/>
      <c r="V576" s="321" t="str">
        <f t="shared" si="1007"/>
        <v>G</v>
      </c>
      <c r="W576" s="321" t="str">
        <f t="shared" ca="1" si="1008"/>
        <v>Bb</v>
      </c>
      <c r="X576" s="321" t="str">
        <f ca="1">OFFSET($K$6,0,N576,1,1)</f>
        <v>Db</v>
      </c>
      <c r="Y576" s="321" t="str">
        <f ca="1">OFFSET($K$6,0,O576,1,1)</f>
        <v>E</v>
      </c>
      <c r="Z576" s="321"/>
      <c r="AA576" s="321"/>
      <c r="AB576" s="321"/>
      <c r="AC576" s="321"/>
      <c r="AD576" s="322">
        <f t="shared" si="1009"/>
        <v>71</v>
      </c>
      <c r="AE576" s="322">
        <f t="shared" ca="1" si="986"/>
        <v>164</v>
      </c>
      <c r="AF576" s="322">
        <f t="shared" ca="1" si="987"/>
        <v>166</v>
      </c>
      <c r="AG576" s="322">
        <f t="shared" ca="1" si="1006"/>
        <v>69</v>
      </c>
      <c r="AH576" s="322"/>
      <c r="AI576" s="322"/>
      <c r="AJ576" s="322"/>
      <c r="AK576" s="322"/>
      <c r="AL576" s="294" t="str">
        <f>_xlfn.CONCAT(V576," dim")</f>
        <v>G dim</v>
      </c>
      <c r="AM576" s="294" t="str">
        <f ca="1">_xlfn.CONCAT(W576," dim")</f>
        <v>Bb dim</v>
      </c>
      <c r="AN576" s="294" t="str">
        <f ca="1">_xlfn.CONCAT(X576," dim")</f>
        <v>Db dim</v>
      </c>
      <c r="AO576" s="294" t="str">
        <f ca="1">_xlfn.CONCAT(Y576," dim")</f>
        <v>E dim</v>
      </c>
      <c r="AP576" s="294"/>
      <c r="AQ576" s="294"/>
      <c r="AR576" s="294"/>
      <c r="AS576" s="294"/>
      <c r="AT576" s="294" t="str">
        <f ca="1">IF(AT$9=$AD576,1,IF(AT$9=$AE576,1,IF(AT$9=$AF576,1,IF(AT$9=$AG576,1,""))))</f>
        <v/>
      </c>
      <c r="AU576" s="294" t="str">
        <f t="shared" ref="AU576:BE576" ca="1" si="1020">IF(AU$9=$AD576,1,IF(AU$9=$AE576,1,IF(AU$9=$AF576,1,IF(AU$9=$AG576,1,""))))</f>
        <v/>
      </c>
      <c r="AV576" s="294" t="str">
        <f t="shared" ca="1" si="1020"/>
        <v/>
      </c>
      <c r="AW576" s="294" t="str">
        <f t="shared" ca="1" si="1020"/>
        <v/>
      </c>
      <c r="AX576" s="294" t="str">
        <f t="shared" ca="1" si="1020"/>
        <v/>
      </c>
      <c r="AY576" s="294" t="str">
        <f t="shared" ca="1" si="1020"/>
        <v/>
      </c>
      <c r="AZ576" s="294" t="str">
        <f t="shared" ca="1" si="1020"/>
        <v/>
      </c>
      <c r="BA576" s="294">
        <f t="shared" si="1020"/>
        <v>1</v>
      </c>
      <c r="BB576" s="294" t="str">
        <f t="shared" ca="1" si="1020"/>
        <v/>
      </c>
      <c r="BC576" s="294" t="str">
        <f t="shared" ca="1" si="1020"/>
        <v/>
      </c>
      <c r="BD576" s="294" t="str">
        <f t="shared" ca="1" si="1020"/>
        <v/>
      </c>
      <c r="BE576" s="294" t="str">
        <f t="shared" ca="1" si="1020"/>
        <v/>
      </c>
      <c r="BF576" s="289">
        <f t="shared" ca="1" si="1010"/>
        <v>1</v>
      </c>
      <c r="BG576" s="302">
        <f t="shared" ca="1" si="1011"/>
        <v>25</v>
      </c>
      <c r="BH576" s="289" t="str">
        <f t="shared" ca="1" si="1012"/>
        <v/>
      </c>
      <c r="BI576" s="289" t="str">
        <f t="shared" ca="1" si="1013"/>
        <v/>
      </c>
      <c r="BJ576" s="289" t="str">
        <f t="shared" ca="1" si="1014"/>
        <v/>
      </c>
      <c r="BK576" s="289" t="str">
        <f t="shared" ca="1" si="1015"/>
        <v/>
      </c>
      <c r="BL576" s="289" t="str">
        <f t="shared" ca="1" si="1016"/>
        <v/>
      </c>
      <c r="BM576" s="289" t="str">
        <f t="shared" ca="1" si="1017"/>
        <v/>
      </c>
      <c r="BN576" s="289" t="str">
        <f t="shared" ca="1" si="1018"/>
        <v/>
      </c>
      <c r="BO576" s="289" t="str">
        <f t="shared" ca="1" si="1019"/>
        <v/>
      </c>
      <c r="BP576" s="275"/>
      <c r="BQ576" s="83"/>
      <c r="BR576" s="82"/>
      <c r="BS576" s="83"/>
      <c r="BT576" s="52"/>
      <c r="BV576" s="52"/>
      <c r="BW576" s="84"/>
      <c r="BX576" s="97"/>
      <c r="BY576" s="84"/>
      <c r="BZ576" s="84"/>
      <c r="CA576" s="84"/>
      <c r="CB576" s="84"/>
      <c r="CC576" s="84"/>
      <c r="CD576" s="84"/>
      <c r="CE576" s="84"/>
      <c r="CF576" s="84"/>
      <c r="CG576" s="84"/>
      <c r="CH576" s="97"/>
      <c r="CI576" s="97"/>
      <c r="CJ576" s="97"/>
      <c r="CK576" s="97"/>
      <c r="CL576" s="97"/>
      <c r="CM576" s="97"/>
      <c r="CN576" s="97"/>
      <c r="CO576" s="97"/>
      <c r="CP576" s="99"/>
      <c r="CQ576" s="84"/>
      <c r="DA576" s="83"/>
      <c r="DB576" s="82"/>
      <c r="DC576" s="83"/>
      <c r="DD576" s="52"/>
      <c r="DF576" s="52"/>
      <c r="DG576" s="84"/>
      <c r="DH576" s="97"/>
      <c r="DI576" s="84"/>
      <c r="DJ576" s="84"/>
      <c r="DK576" s="84"/>
      <c r="DL576" s="84"/>
      <c r="DM576" s="84"/>
      <c r="DN576" s="84"/>
      <c r="DO576" s="84"/>
      <c r="DP576" s="84"/>
      <c r="DQ576" s="84"/>
      <c r="DR576" s="97"/>
      <c r="DS576" s="97"/>
      <c r="DT576" s="97"/>
      <c r="DU576" s="97"/>
      <c r="DV576" s="97"/>
      <c r="DW576" s="97"/>
      <c r="DX576" s="97"/>
      <c r="DY576" s="97"/>
      <c r="DZ576" s="99"/>
      <c r="EA576" s="84"/>
    </row>
    <row r="577" spans="1:131" ht="15.6" x14ac:dyDescent="0.3">
      <c r="A577" s="289">
        <f t="shared" ca="1" si="984"/>
        <v>4</v>
      </c>
      <c r="B577" s="321">
        <f t="shared" si="988"/>
        <v>569</v>
      </c>
      <c r="C577" s="322" t="s">
        <v>61</v>
      </c>
      <c r="D577" s="321" t="s">
        <v>76</v>
      </c>
      <c r="E577" s="321">
        <v>3</v>
      </c>
      <c r="F577" s="323">
        <v>4</v>
      </c>
      <c r="G577" s="323">
        <v>4</v>
      </c>
      <c r="H577" s="323">
        <v>4</v>
      </c>
      <c r="I577" s="323"/>
      <c r="J577" s="323"/>
      <c r="K577" s="323"/>
      <c r="L577" s="323"/>
      <c r="M577" s="323"/>
      <c r="N577" s="323">
        <f>SUM($F577:G577)</f>
        <v>8</v>
      </c>
      <c r="O577" s="323">
        <f>SUM($F577:H577)</f>
        <v>12</v>
      </c>
      <c r="P577" s="323"/>
      <c r="Q577" s="323"/>
      <c r="R577" s="323"/>
      <c r="S577" s="323"/>
      <c r="T577" s="323"/>
      <c r="U577" s="322"/>
      <c r="V577" s="321" t="str">
        <f t="shared" si="1007"/>
        <v>G</v>
      </c>
      <c r="W577" s="321" t="str">
        <f t="shared" ca="1" si="1008"/>
        <v>B</v>
      </c>
      <c r="X577" s="321" t="str">
        <f ca="1">OFFSET($K$6,0,N577,1,1)</f>
        <v>Eb</v>
      </c>
      <c r="Y577" s="321"/>
      <c r="Z577" s="321"/>
      <c r="AA577" s="321"/>
      <c r="AB577" s="321"/>
      <c r="AC577" s="321"/>
      <c r="AD577" s="322">
        <f t="shared" si="1009"/>
        <v>71</v>
      </c>
      <c r="AE577" s="322">
        <f t="shared" ca="1" si="986"/>
        <v>66</v>
      </c>
      <c r="AF577" s="322">
        <f t="shared" ca="1" si="987"/>
        <v>167</v>
      </c>
      <c r="AG577" s="322"/>
      <c r="AH577" s="322"/>
      <c r="AI577" s="322"/>
      <c r="AJ577" s="322"/>
      <c r="AK577" s="322"/>
      <c r="AL577" s="294" t="str">
        <f>_xlfn.CONCAT(V577," aug")</f>
        <v>G aug</v>
      </c>
      <c r="AM577" s="294" t="str">
        <f ca="1">_xlfn.CONCAT(W577," aug")</f>
        <v>B aug</v>
      </c>
      <c r="AN577" s="294" t="str">
        <f ca="1">_xlfn.CONCAT(X577," aug")</f>
        <v>Eb aug</v>
      </c>
      <c r="AO577" s="294"/>
      <c r="AP577" s="294"/>
      <c r="AQ577" s="294"/>
      <c r="AR577" s="294"/>
      <c r="AS577" s="294"/>
      <c r="AT577" s="294" t="str">
        <f ca="1">IF(AT$9=$AD577,1,IF(AT$9=$AE577,1,IF(AT$9=$AF577,1,"")))</f>
        <v/>
      </c>
      <c r="AU577" s="294" t="str">
        <f t="shared" ref="AU577:BE577" ca="1" si="1021">IF(AU$9=$AD577,1,IF(AU$9=$AE577,1,IF(AU$9=$AF577,1,"")))</f>
        <v/>
      </c>
      <c r="AV577" s="294" t="str">
        <f t="shared" ca="1" si="1021"/>
        <v/>
      </c>
      <c r="AW577" s="294">
        <f t="shared" ca="1" si="1021"/>
        <v>1</v>
      </c>
      <c r="AX577" s="294" t="str">
        <f t="shared" ca="1" si="1021"/>
        <v/>
      </c>
      <c r="AY577" s="294" t="str">
        <f t="shared" ca="1" si="1021"/>
        <v/>
      </c>
      <c r="AZ577" s="294" t="str">
        <f t="shared" ca="1" si="1021"/>
        <v/>
      </c>
      <c r="BA577" s="294">
        <f t="shared" si="1021"/>
        <v>1</v>
      </c>
      <c r="BB577" s="294" t="str">
        <f t="shared" ca="1" si="1021"/>
        <v/>
      </c>
      <c r="BC577" s="294" t="str">
        <f t="shared" ca="1" si="1021"/>
        <v/>
      </c>
      <c r="BD577" s="294" t="str">
        <f t="shared" ca="1" si="1021"/>
        <v/>
      </c>
      <c r="BE577" s="294" t="str">
        <f t="shared" ca="1" si="1021"/>
        <v/>
      </c>
      <c r="BF577" s="289">
        <f t="shared" ca="1" si="1010"/>
        <v>2</v>
      </c>
      <c r="BG577" s="302">
        <f t="shared" ca="1" si="1011"/>
        <v>66.666666666666657</v>
      </c>
      <c r="BH577" s="289">
        <f t="shared" ca="1" si="1012"/>
        <v>4</v>
      </c>
      <c r="BI577" s="289" t="str">
        <f t="shared" ca="1" si="1013"/>
        <v/>
      </c>
      <c r="BJ577" s="289" t="str">
        <f t="shared" ca="1" si="1014"/>
        <v/>
      </c>
      <c r="BK577" s="289" t="str">
        <f t="shared" ca="1" si="1015"/>
        <v/>
      </c>
      <c r="BL577" s="289">
        <f t="shared" ca="1" si="1016"/>
        <v>1</v>
      </c>
      <c r="BM577" s="289" t="str">
        <f t="shared" ca="1" si="1017"/>
        <v/>
      </c>
      <c r="BN577" s="289" t="str">
        <f t="shared" ca="1" si="1018"/>
        <v/>
      </c>
      <c r="BO577" s="289" t="str">
        <f t="shared" ca="1" si="1019"/>
        <v/>
      </c>
      <c r="BP577" s="275"/>
      <c r="BQ577" s="83"/>
      <c r="BR577" s="82"/>
      <c r="BS577" s="83"/>
      <c r="BT577" s="52"/>
      <c r="BV577" s="52"/>
      <c r="BW577" s="84"/>
      <c r="BX577" s="97"/>
      <c r="BY577" s="84"/>
      <c r="BZ577" s="84"/>
      <c r="CA577" s="84"/>
      <c r="CB577" s="84"/>
      <c r="CC577" s="84"/>
      <c r="CD577" s="84"/>
      <c r="CE577" s="84"/>
      <c r="CF577" s="84"/>
      <c r="CG577" s="84"/>
      <c r="CH577" s="97"/>
      <c r="CI577" s="97"/>
      <c r="CJ577" s="97"/>
      <c r="CK577" s="97"/>
      <c r="CL577" s="97"/>
      <c r="CM577" s="97"/>
      <c r="CN577" s="97"/>
      <c r="CO577" s="97"/>
      <c r="CP577" s="99"/>
      <c r="CQ577" s="84"/>
      <c r="DA577" s="83"/>
      <c r="DB577" s="82"/>
      <c r="DC577" s="83"/>
      <c r="DD577" s="52"/>
      <c r="DF577" s="52"/>
      <c r="DG577" s="84"/>
      <c r="DH577" s="97"/>
      <c r="DI577" s="84"/>
      <c r="DJ577" s="84"/>
      <c r="DK577" s="84"/>
      <c r="DL577" s="84"/>
      <c r="DM577" s="84"/>
      <c r="DN577" s="84"/>
      <c r="DO577" s="84"/>
      <c r="DP577" s="84"/>
      <c r="DQ577" s="84"/>
      <c r="DR577" s="97"/>
      <c r="DS577" s="97"/>
      <c r="DT577" s="97"/>
      <c r="DU577" s="97"/>
      <c r="DV577" s="97"/>
      <c r="DW577" s="97"/>
      <c r="DX577" s="97"/>
      <c r="DY577" s="97"/>
      <c r="DZ577" s="99"/>
      <c r="EA577" s="84"/>
    </row>
    <row r="578" spans="1:131" ht="15.6" x14ac:dyDescent="0.3">
      <c r="A578" s="289">
        <f t="shared" ca="1" si="984"/>
        <v>7</v>
      </c>
      <c r="B578" s="324">
        <f t="shared" si="988"/>
        <v>570</v>
      </c>
      <c r="C578" s="325" t="s">
        <v>7</v>
      </c>
      <c r="D578" s="324" t="s">
        <v>4</v>
      </c>
      <c r="E578" s="324">
        <v>8</v>
      </c>
      <c r="F578" s="326">
        <v>2</v>
      </c>
      <c r="G578" s="326">
        <v>2</v>
      </c>
      <c r="H578" s="326">
        <v>1</v>
      </c>
      <c r="I578" s="326">
        <v>2</v>
      </c>
      <c r="J578" s="326">
        <v>2</v>
      </c>
      <c r="K578" s="326">
        <v>1</v>
      </c>
      <c r="L578" s="326">
        <v>1</v>
      </c>
      <c r="M578" s="326">
        <v>1</v>
      </c>
      <c r="N578" s="326">
        <f>SUM($F578:G578)</f>
        <v>4</v>
      </c>
      <c r="O578" s="326">
        <f>SUM($F578:H578)</f>
        <v>5</v>
      </c>
      <c r="P578" s="326">
        <f>SUM($F578:I578)</f>
        <v>7</v>
      </c>
      <c r="Q578" s="326">
        <f>SUM($F578:J578)</f>
        <v>9</v>
      </c>
      <c r="R578" s="326">
        <f>SUM($F578:K578)</f>
        <v>10</v>
      </c>
      <c r="S578" s="326">
        <f>SUM($F578:L578)</f>
        <v>11</v>
      </c>
      <c r="T578" s="326">
        <f>SUM($F578:M578)</f>
        <v>12</v>
      </c>
      <c r="U578" s="325"/>
      <c r="V578" s="324" t="str">
        <f>$L$6</f>
        <v>Ab</v>
      </c>
      <c r="W578" s="324" t="str">
        <f ca="1">OFFSET($L$6,0,$F578,1,1)</f>
        <v>Bb</v>
      </c>
      <c r="X578" s="324" t="str">
        <f t="shared" ref="X578:AC578" ca="1" si="1022">OFFSET($L$6,0,N578,1,1)</f>
        <v>C</v>
      </c>
      <c r="Y578" s="324" t="str">
        <f t="shared" ca="1" si="1022"/>
        <v>Db</v>
      </c>
      <c r="Z578" s="324" t="str">
        <f t="shared" ca="1" si="1022"/>
        <v>Eb</v>
      </c>
      <c r="AA578" s="324" t="str">
        <f t="shared" ca="1" si="1022"/>
        <v>F</v>
      </c>
      <c r="AB578" s="324" t="str">
        <f t="shared" ca="1" si="1022"/>
        <v>Gb</v>
      </c>
      <c r="AC578" s="324" t="str">
        <f t="shared" ca="1" si="1022"/>
        <v>G</v>
      </c>
      <c r="AD578" s="325">
        <f>IF(LEN(V578)=1,_xlfn.UNICODE(V578),_xlfn.UNICODE(V578)+_xlfn.UNICODE("b"))</f>
        <v>163</v>
      </c>
      <c r="AE578" s="325">
        <f t="shared" ca="1" si="986"/>
        <v>164</v>
      </c>
      <c r="AF578" s="325">
        <f t="shared" ca="1" si="987"/>
        <v>67</v>
      </c>
      <c r="AG578" s="325">
        <f t="shared" ref="AG578:AG641" ca="1" si="1023">IF(LEN(Y578)=1,_xlfn.UNICODE(Y578),_xlfn.UNICODE(Y578)+_xlfn.UNICODE("b"))</f>
        <v>166</v>
      </c>
      <c r="AH578" s="325">
        <f t="shared" ref="AH578:AH641" ca="1" si="1024">IF(LEN(Z578)=1,_xlfn.UNICODE(Z578),_xlfn.UNICODE(Z578)+_xlfn.UNICODE("b"))</f>
        <v>167</v>
      </c>
      <c r="AI578" s="325">
        <f t="shared" ref="AI578:AI637" ca="1" si="1025">IF(LEN(AA578)=1,_xlfn.UNICODE(AA578),_xlfn.UNICODE(AA578)+_xlfn.UNICODE("b"))</f>
        <v>70</v>
      </c>
      <c r="AJ578" s="325">
        <f t="shared" ref="AJ578:AJ625" ca="1" si="1026">IF(LEN(AB578)=1,_xlfn.UNICODE(AB578),_xlfn.UNICODE(AB578)+_xlfn.UNICODE("b"))</f>
        <v>169</v>
      </c>
      <c r="AK578" s="325">
        <f t="shared" ref="AK578:AK586" ca="1" si="1027">IF(LEN(AC578)=1,_xlfn.UNICODE(AC578),_xlfn.UNICODE(AC578)+_xlfn.UNICODE("b"))</f>
        <v>71</v>
      </c>
      <c r="AL578" s="294" t="str">
        <f>_xlfn.CONCAT(V578," maj")</f>
        <v>Ab maj</v>
      </c>
      <c r="AM578" s="294" t="str">
        <f ca="1">_xlfn.CONCAT(W578," min")</f>
        <v>Bb min</v>
      </c>
      <c r="AN578" s="294" t="str">
        <f ca="1">_xlfn.CONCAT(X578," dim")</f>
        <v>C dim</v>
      </c>
      <c r="AO578" s="294" t="str">
        <f ca="1">_xlfn.CONCAT(Y578," alt")</f>
        <v>Db alt</v>
      </c>
      <c r="AP578" s="301" t="str">
        <f>_xlfn.CONCAT("*",V578," sus7")</f>
        <v>*Ab sus7</v>
      </c>
      <c r="AQ578" s="301" t="str">
        <f ca="1">_xlfn.CONCAT("*",AC578," min7")</f>
        <v>*G min7</v>
      </c>
      <c r="AR578" s="301" t="str">
        <f>_xlfn.CONCAT("*",V578,"7")</f>
        <v>*Ab7</v>
      </c>
      <c r="AS578" s="294" t="str">
        <f ca="1">_xlfn.CONCAT(AC578," dim")</f>
        <v>G dim</v>
      </c>
      <c r="AT578" s="294" t="str">
        <f t="shared" ref="AT578:AT584" ca="1" si="1028">IF(AT$9=$AD578,1,IF(AT$9=$AE578,1,IF(AT$9=$AF578,1,IF(AT$9=$AG578,1,IF(AT$9=$AH578,1,IF(AT$9=$AI578,1,IF(AT$9=$AJ578,1,IF(AT$9=$AK578,1,""))))))))</f>
        <v/>
      </c>
      <c r="AU578" s="294" t="str">
        <f t="shared" ref="AU578:BE584" ca="1" si="1029">IF(AU$9=$AD578,1,IF(AU$9=$AE578,1,IF(AU$9=$AF578,1,IF(AU$9=$AG578,1,IF(AU$9=$AH578,1,IF(AU$9=$AI578,1,IF(AU$9=$AJ578,1,IF(AU$9=$AK578,1,""))))))))</f>
        <v/>
      </c>
      <c r="AV578" s="294" t="str">
        <f t="shared" ca="1" si="1029"/>
        <v/>
      </c>
      <c r="AW578" s="294">
        <f t="shared" ca="1" si="1029"/>
        <v>1</v>
      </c>
      <c r="AX578" s="294" t="str">
        <f t="shared" ca="1" si="1029"/>
        <v/>
      </c>
      <c r="AY578" s="294">
        <f t="shared" ca="1" si="1029"/>
        <v>1</v>
      </c>
      <c r="AZ578" s="294" t="str">
        <f t="shared" ca="1" si="1029"/>
        <v/>
      </c>
      <c r="BA578" s="294">
        <f t="shared" ca="1" si="1029"/>
        <v>1</v>
      </c>
      <c r="BB578" s="294" t="str">
        <f t="shared" ca="1" si="1029"/>
        <v/>
      </c>
      <c r="BC578" s="294" t="str">
        <f t="shared" ca="1" si="1029"/>
        <v/>
      </c>
      <c r="BD578" s="294" t="str">
        <f t="shared" ca="1" si="1029"/>
        <v/>
      </c>
      <c r="BE578" s="294" t="str">
        <f t="shared" ca="1" si="1029"/>
        <v/>
      </c>
      <c r="BF578" s="289">
        <f ca="1">COUNT(AT578:BE578)</f>
        <v>3</v>
      </c>
      <c r="BG578" s="302">
        <f ca="1">BF578/E578*100</f>
        <v>37.5</v>
      </c>
      <c r="BH578" s="289">
        <f ca="1">IF(AND(BG578&lt;=100,BG578&gt;90),1,IF(AND(BG578&lt;=90,BG578&gt;80),2,IF(AND(BG578&lt;=80,BG578&gt;70),3,IF(AND(BG578&lt;=70,BG578&gt;60),4,IF(AND(BG578&lt;=60,BG578&gt;50),5,IF(AND(BG578&lt;=50,BG578&gt;40),6,IF(AND(BG578&lt;=40,BG578&gt;30),7,"")))))))</f>
        <v>7</v>
      </c>
      <c r="BI578" s="289" t="str">
        <f ca="1">IF($BH578=1,1,"")</f>
        <v/>
      </c>
      <c r="BJ578" s="289" t="str">
        <f ca="1">IF($BH578=2,1,"")</f>
        <v/>
      </c>
      <c r="BK578" s="289" t="str">
        <f ca="1">IF($BH578=3,1,"")</f>
        <v/>
      </c>
      <c r="BL578" s="289" t="str">
        <f ca="1">IF($BH578=4,1,"")</f>
        <v/>
      </c>
      <c r="BM578" s="289" t="str">
        <f ca="1">IF($BH578=5,1,"")</f>
        <v/>
      </c>
      <c r="BN578" s="289" t="str">
        <f ca="1">IF($BH578=6,1,"")</f>
        <v/>
      </c>
      <c r="BO578" s="289">
        <f ca="1">IF($BH578=7,1,"")</f>
        <v>1</v>
      </c>
      <c r="BP578" s="275"/>
      <c r="BQ578" s="83"/>
      <c r="BR578" s="82"/>
      <c r="BS578" s="83"/>
      <c r="BT578" s="52"/>
      <c r="BV578" s="52"/>
      <c r="BW578" s="84"/>
      <c r="BX578" s="97"/>
      <c r="BY578" s="84"/>
      <c r="BZ578" s="84"/>
      <c r="CA578" s="84"/>
      <c r="CB578" s="84"/>
      <c r="CC578" s="84"/>
      <c r="CD578" s="84"/>
      <c r="CE578" s="84"/>
      <c r="CF578" s="84"/>
      <c r="CG578" s="84"/>
      <c r="CH578" s="97"/>
      <c r="CI578" s="97"/>
      <c r="CJ578" s="97"/>
      <c r="CK578" s="97"/>
      <c r="CL578" s="97"/>
      <c r="CM578" s="97"/>
      <c r="CN578" s="97"/>
      <c r="CO578" s="97"/>
      <c r="CP578" s="99"/>
      <c r="CQ578" s="84"/>
      <c r="DA578" s="83"/>
      <c r="DB578" s="82"/>
      <c r="DC578" s="83"/>
      <c r="DD578" s="52"/>
      <c r="DF578" s="52"/>
      <c r="DG578" s="84"/>
      <c r="DH578" s="97"/>
      <c r="DI578" s="84"/>
      <c r="DJ578" s="84"/>
      <c r="DK578" s="84"/>
      <c r="DL578" s="84"/>
      <c r="DM578" s="84"/>
      <c r="DN578" s="84"/>
      <c r="DO578" s="84"/>
      <c r="DP578" s="84"/>
      <c r="DQ578" s="84"/>
      <c r="DR578" s="97"/>
      <c r="DS578" s="97"/>
      <c r="DT578" s="97"/>
      <c r="DU578" s="97"/>
      <c r="DV578" s="97"/>
      <c r="DW578" s="97"/>
      <c r="DX578" s="97"/>
      <c r="DY578" s="97"/>
      <c r="DZ578" s="99"/>
      <c r="EA578" s="84"/>
    </row>
    <row r="579" spans="1:131" ht="15.6" x14ac:dyDescent="0.3">
      <c r="A579" s="289" t="str">
        <f t="shared" ca="1" si="984"/>
        <v/>
      </c>
      <c r="B579" s="324">
        <f t="shared" si="988"/>
        <v>571</v>
      </c>
      <c r="C579" s="325" t="s">
        <v>8</v>
      </c>
      <c r="D579" s="324" t="s">
        <v>4</v>
      </c>
      <c r="E579" s="324">
        <v>8</v>
      </c>
      <c r="F579" s="326">
        <v>2</v>
      </c>
      <c r="G579" s="326">
        <v>1</v>
      </c>
      <c r="H579" s="326">
        <v>1</v>
      </c>
      <c r="I579" s="326">
        <v>1</v>
      </c>
      <c r="J579" s="326">
        <v>2</v>
      </c>
      <c r="K579" s="326">
        <v>2</v>
      </c>
      <c r="L579" s="326">
        <v>1</v>
      </c>
      <c r="M579" s="326">
        <v>2</v>
      </c>
      <c r="N579" s="326">
        <f>SUM($F579:G579)</f>
        <v>3</v>
      </c>
      <c r="O579" s="326">
        <f>SUM($F579:H579)</f>
        <v>4</v>
      </c>
      <c r="P579" s="326">
        <f>SUM($F579:I579)</f>
        <v>5</v>
      </c>
      <c r="Q579" s="326">
        <f>SUM($F579:J579)</f>
        <v>7</v>
      </c>
      <c r="R579" s="326">
        <f>SUM($F579:K579)</f>
        <v>9</v>
      </c>
      <c r="S579" s="326">
        <f>SUM($F579:L579)</f>
        <v>10</v>
      </c>
      <c r="T579" s="326">
        <f>SUM($F579:M579)</f>
        <v>12</v>
      </c>
      <c r="U579" s="325"/>
      <c r="V579" s="324" t="str">
        <f t="shared" ref="V579:V642" si="1030">$L$6</f>
        <v>Ab</v>
      </c>
      <c r="W579" s="324" t="str">
        <f t="shared" ref="W579:W642" ca="1" si="1031">OFFSET($L$6,0,$F579,1,1)</f>
        <v>Bb</v>
      </c>
      <c r="X579" s="324" t="str">
        <f t="shared" ref="X579:X586" ca="1" si="1032">OFFSET($L$6,0,N579,1,1)</f>
        <v>B</v>
      </c>
      <c r="Y579" s="324" t="str">
        <f t="shared" ref="Y579:Y586" ca="1" si="1033">OFFSET($L$6,0,O579,1,1)</f>
        <v>C</v>
      </c>
      <c r="Z579" s="324" t="str">
        <f t="shared" ref="Z579:Z586" ca="1" si="1034">OFFSET($L$6,0,P579,1,1)</f>
        <v>Db</v>
      </c>
      <c r="AA579" s="324" t="str">
        <f t="shared" ref="AA579:AA586" ca="1" si="1035">OFFSET($L$6,0,Q579,1,1)</f>
        <v>Eb</v>
      </c>
      <c r="AB579" s="324" t="str">
        <f t="shared" ref="AB579:AB586" ca="1" si="1036">OFFSET($L$6,0,R579,1,1)</f>
        <v>F</v>
      </c>
      <c r="AC579" s="324" t="str">
        <f t="shared" ref="AC579:AC586" ca="1" si="1037">OFFSET($L$6,0,S579,1,1)</f>
        <v>Gb</v>
      </c>
      <c r="AD579" s="325">
        <f t="shared" ref="AD579:AD642" si="1038">IF(LEN(V579)=1,_xlfn.UNICODE(V579),_xlfn.UNICODE(V579)+_xlfn.UNICODE("b"))</f>
        <v>163</v>
      </c>
      <c r="AE579" s="325">
        <f t="shared" ca="1" si="986"/>
        <v>164</v>
      </c>
      <c r="AF579" s="325">
        <f t="shared" ca="1" si="987"/>
        <v>66</v>
      </c>
      <c r="AG579" s="325">
        <f t="shared" ca="1" si="1023"/>
        <v>67</v>
      </c>
      <c r="AH579" s="325">
        <f t="shared" ca="1" si="1024"/>
        <v>166</v>
      </c>
      <c r="AI579" s="325">
        <f t="shared" ca="1" si="1025"/>
        <v>167</v>
      </c>
      <c r="AJ579" s="325">
        <f t="shared" ca="1" si="1026"/>
        <v>70</v>
      </c>
      <c r="AK579" s="325">
        <f t="shared" ca="1" si="1027"/>
        <v>169</v>
      </c>
      <c r="AL579" s="294" t="str">
        <f>_xlfn.CONCAT(V579," dim")</f>
        <v>Ab dim</v>
      </c>
      <c r="AM579" s="301" t="str">
        <f ca="1">_xlfn.CONCAT("*",Y579," min7")</f>
        <v>*C min7</v>
      </c>
      <c r="AN579" s="301" t="str">
        <f ca="1">_xlfn.CONCAT("*",Z579,"7")</f>
        <v>*Db7</v>
      </c>
      <c r="AO579" s="294" t="str">
        <f ca="1">_xlfn.CONCAT(Y579," dim")</f>
        <v>C dim</v>
      </c>
      <c r="AP579" s="294" t="str">
        <f ca="1">_xlfn.CONCAT(Z579," maj")</f>
        <v>Db maj</v>
      </c>
      <c r="AQ579" s="294" t="str">
        <f ca="1">_xlfn.CONCAT(AA579," min")</f>
        <v>Eb min</v>
      </c>
      <c r="AR579" s="294" t="str">
        <f ca="1">_xlfn.CONCAT(AB579," dim")</f>
        <v>F dim</v>
      </c>
      <c r="AS579" s="294" t="str">
        <f ca="1">_xlfn.CONCAT(AC579," alt b")</f>
        <v>Gb alt b</v>
      </c>
      <c r="AT579" s="294" t="str">
        <f t="shared" ca="1" si="1028"/>
        <v/>
      </c>
      <c r="AU579" s="294" t="str">
        <f t="shared" ca="1" si="1029"/>
        <v/>
      </c>
      <c r="AV579" s="294" t="str">
        <f t="shared" ca="1" si="1029"/>
        <v/>
      </c>
      <c r="AW579" s="294">
        <f t="shared" ca="1" si="1029"/>
        <v>1</v>
      </c>
      <c r="AX579" s="294" t="str">
        <f t="shared" ca="1" si="1029"/>
        <v/>
      </c>
      <c r="AY579" s="294">
        <f t="shared" ca="1" si="1029"/>
        <v>1</v>
      </c>
      <c r="AZ579" s="294" t="str">
        <f t="shared" ca="1" si="1029"/>
        <v/>
      </c>
      <c r="BA579" s="294" t="str">
        <f t="shared" ca="1" si="1029"/>
        <v/>
      </c>
      <c r="BB579" s="294" t="str">
        <f t="shared" ca="1" si="1029"/>
        <v/>
      </c>
      <c r="BC579" s="294" t="str">
        <f t="shared" ca="1" si="1029"/>
        <v/>
      </c>
      <c r="BD579" s="294" t="str">
        <f t="shared" ca="1" si="1029"/>
        <v/>
      </c>
      <c r="BE579" s="294" t="str">
        <f t="shared" ca="1" si="1029"/>
        <v/>
      </c>
      <c r="BF579" s="289">
        <f t="shared" ref="BF579:BF642" ca="1" si="1039">COUNT(AT579:BE579)</f>
        <v>2</v>
      </c>
      <c r="BG579" s="302">
        <f t="shared" ref="BG579:BG642" ca="1" si="1040">BF579/E579*100</f>
        <v>25</v>
      </c>
      <c r="BH579" s="289" t="str">
        <f t="shared" ref="BH579:BH642" ca="1" si="1041">IF(AND(BG579&lt;=100,BG579&gt;90),1,IF(AND(BG579&lt;=90,BG579&gt;80),2,IF(AND(BG579&lt;=80,BG579&gt;70),3,IF(AND(BG579&lt;=70,BG579&gt;60),4,IF(AND(BG579&lt;=60,BG579&gt;50),5,IF(AND(BG579&lt;=50,BG579&gt;40),6,IF(AND(BG579&lt;=40,BG579&gt;30),7,"")))))))</f>
        <v/>
      </c>
      <c r="BI579" s="289" t="str">
        <f t="shared" ref="BI579:BI642" ca="1" si="1042">IF($BH579=1,1,"")</f>
        <v/>
      </c>
      <c r="BJ579" s="289" t="str">
        <f t="shared" ref="BJ579:BJ642" ca="1" si="1043">IF($BH579=2,1,"")</f>
        <v/>
      </c>
      <c r="BK579" s="289" t="str">
        <f t="shared" ref="BK579:BK642" ca="1" si="1044">IF($BH579=3,1,"")</f>
        <v/>
      </c>
      <c r="BL579" s="289" t="str">
        <f t="shared" ref="BL579:BL642" ca="1" si="1045">IF($BH579=4,1,"")</f>
        <v/>
      </c>
      <c r="BM579" s="289" t="str">
        <f t="shared" ref="BM579:BM642" ca="1" si="1046">IF($BH579=5,1,"")</f>
        <v/>
      </c>
      <c r="BN579" s="289" t="str">
        <f t="shared" ref="BN579:BN642" ca="1" si="1047">IF($BH579=6,1,"")</f>
        <v/>
      </c>
      <c r="BO579" s="289" t="str">
        <f t="shared" ref="BO579:BO642" ca="1" si="1048">IF($BH579=7,1,"")</f>
        <v/>
      </c>
      <c r="BP579" s="275"/>
      <c r="BQ579" s="83"/>
      <c r="BR579" s="82"/>
      <c r="BS579" s="83"/>
      <c r="BT579" s="52"/>
      <c r="BV579" s="52"/>
      <c r="BW579" s="84"/>
      <c r="BX579" s="97"/>
      <c r="BY579" s="84"/>
      <c r="BZ579" s="84"/>
      <c r="CA579" s="84"/>
      <c r="CB579" s="84"/>
      <c r="CC579" s="84"/>
      <c r="CD579" s="84"/>
      <c r="CE579" s="84"/>
      <c r="CF579" s="84"/>
      <c r="CG579" s="84"/>
      <c r="CH579" s="97"/>
      <c r="CI579" s="97"/>
      <c r="CJ579" s="97"/>
      <c r="CK579" s="97"/>
      <c r="CL579" s="97"/>
      <c r="CM579" s="97"/>
      <c r="CN579" s="97"/>
      <c r="CO579" s="97"/>
      <c r="CP579" s="99"/>
      <c r="CQ579" s="84"/>
      <c r="DA579" s="83"/>
      <c r="DB579" s="82"/>
      <c r="DC579" s="83"/>
      <c r="DD579" s="52"/>
      <c r="DF579" s="52"/>
      <c r="DG579" s="84"/>
      <c r="DH579" s="97"/>
      <c r="DI579" s="84"/>
      <c r="DJ579" s="84"/>
      <c r="DK579" s="84"/>
      <c r="DL579" s="84"/>
      <c r="DM579" s="84"/>
      <c r="DN579" s="84"/>
      <c r="DO579" s="84"/>
      <c r="DP579" s="84"/>
      <c r="DQ579" s="84"/>
      <c r="DR579" s="97"/>
      <c r="DS579" s="97"/>
      <c r="DT579" s="97"/>
      <c r="DU579" s="97"/>
      <c r="DV579" s="97"/>
      <c r="DW579" s="97"/>
      <c r="DX579" s="97"/>
      <c r="DY579" s="97"/>
      <c r="DZ579" s="99"/>
      <c r="EA579" s="84"/>
    </row>
    <row r="580" spans="1:131" ht="15.6" x14ac:dyDescent="0.3">
      <c r="A580" s="289">
        <f t="shared" ca="1" si="984"/>
        <v>7</v>
      </c>
      <c r="B580" s="324">
        <f t="shared" si="988"/>
        <v>572</v>
      </c>
      <c r="C580" s="325" t="s">
        <v>9</v>
      </c>
      <c r="D580" s="324" t="s">
        <v>4</v>
      </c>
      <c r="E580" s="324">
        <v>8</v>
      </c>
      <c r="F580" s="326">
        <v>2</v>
      </c>
      <c r="G580" s="326">
        <v>2</v>
      </c>
      <c r="H580" s="326">
        <v>1</v>
      </c>
      <c r="I580" s="326">
        <v>2</v>
      </c>
      <c r="J580" s="326">
        <v>1</v>
      </c>
      <c r="K580" s="326">
        <v>1</v>
      </c>
      <c r="L580" s="326">
        <v>2</v>
      </c>
      <c r="M580" s="326">
        <v>1</v>
      </c>
      <c r="N580" s="326">
        <f>SUM($F580:G580)</f>
        <v>4</v>
      </c>
      <c r="O580" s="326">
        <f>SUM($F580:H580)</f>
        <v>5</v>
      </c>
      <c r="P580" s="326">
        <f>SUM($F580:I580)</f>
        <v>7</v>
      </c>
      <c r="Q580" s="326">
        <f>SUM($F580:J580)</f>
        <v>8</v>
      </c>
      <c r="R580" s="326">
        <f>SUM($F580:K580)</f>
        <v>9</v>
      </c>
      <c r="S580" s="326">
        <f>SUM($F580:L580)</f>
        <v>11</v>
      </c>
      <c r="T580" s="326">
        <f>SUM($F580:M580)</f>
        <v>12</v>
      </c>
      <c r="U580" s="325"/>
      <c r="V580" s="324" t="str">
        <f t="shared" si="1030"/>
        <v>Ab</v>
      </c>
      <c r="W580" s="324" t="str">
        <f t="shared" ca="1" si="1031"/>
        <v>Bb</v>
      </c>
      <c r="X580" s="324" t="str">
        <f t="shared" ca="1" si="1032"/>
        <v>C</v>
      </c>
      <c r="Y580" s="324" t="str">
        <f t="shared" ca="1" si="1033"/>
        <v>Db</v>
      </c>
      <c r="Z580" s="324" t="str">
        <f t="shared" ca="1" si="1034"/>
        <v>Eb</v>
      </c>
      <c r="AA580" s="324" t="str">
        <f t="shared" ca="1" si="1035"/>
        <v>E</v>
      </c>
      <c r="AB580" s="324" t="str">
        <f t="shared" ca="1" si="1036"/>
        <v>F</v>
      </c>
      <c r="AC580" s="324" t="str">
        <f t="shared" ca="1" si="1037"/>
        <v>G</v>
      </c>
      <c r="AD580" s="325">
        <f t="shared" si="1038"/>
        <v>163</v>
      </c>
      <c r="AE580" s="325">
        <f t="shared" ca="1" si="986"/>
        <v>164</v>
      </c>
      <c r="AF580" s="325">
        <f t="shared" ca="1" si="987"/>
        <v>67</v>
      </c>
      <c r="AG580" s="325">
        <f t="shared" ca="1" si="1023"/>
        <v>166</v>
      </c>
      <c r="AH580" s="325">
        <f t="shared" ca="1" si="1024"/>
        <v>167</v>
      </c>
      <c r="AI580" s="325">
        <f t="shared" ca="1" si="1025"/>
        <v>69</v>
      </c>
      <c r="AJ580" s="325">
        <f t="shared" ca="1" si="1026"/>
        <v>70</v>
      </c>
      <c r="AK580" s="325">
        <f t="shared" ca="1" si="1027"/>
        <v>71</v>
      </c>
      <c r="AL580" s="294" t="str">
        <f>_xlfn.CONCAT(V580," maj")</f>
        <v>Ab maj</v>
      </c>
      <c r="AM580" s="294" t="str">
        <f t="shared" ref="AM580:AM585" ca="1" si="1049">_xlfn.CONCAT(W580," dim")</f>
        <v>Bb dim</v>
      </c>
      <c r="AN580" s="294" t="str">
        <f ca="1">_xlfn.CONCAT(X580," min4")</f>
        <v>C min4</v>
      </c>
      <c r="AO580" s="294" t="str">
        <f ca="1">_xlfn.CONCAT(Y580," dim")</f>
        <v>Db dim</v>
      </c>
      <c r="AP580" s="301" t="str">
        <f ca="1">_xlfn.CONCAT(Z580, " sus2/4 - or - *",AB580," min7")</f>
        <v>Eb sus2/4 - or - *F min7</v>
      </c>
      <c r="AQ580" s="294" t="str">
        <f ca="1">_xlfn.CONCAT(AA580," dim")</f>
        <v>E dim</v>
      </c>
      <c r="AR580" s="294" t="str">
        <f ca="1">_xlfn.CONCAT(AB580," min")</f>
        <v>F min</v>
      </c>
      <c r="AS580" s="294" t="str">
        <f t="shared" ref="AS580:AS586" ca="1" si="1050">_xlfn.CONCAT(AC580," dim")</f>
        <v>G dim</v>
      </c>
      <c r="AT580" s="294" t="str">
        <f t="shared" ca="1" si="1028"/>
        <v/>
      </c>
      <c r="AU580" s="294" t="str">
        <f t="shared" ca="1" si="1029"/>
        <v/>
      </c>
      <c r="AV580" s="294" t="str">
        <f t="shared" ca="1" si="1029"/>
        <v/>
      </c>
      <c r="AW580" s="294">
        <f t="shared" ca="1" si="1029"/>
        <v>1</v>
      </c>
      <c r="AX580" s="294" t="str">
        <f t="shared" ca="1" si="1029"/>
        <v/>
      </c>
      <c r="AY580" s="294">
        <f t="shared" ca="1" si="1029"/>
        <v>1</v>
      </c>
      <c r="AZ580" s="294" t="str">
        <f t="shared" ca="1" si="1029"/>
        <v/>
      </c>
      <c r="BA580" s="294">
        <f t="shared" ca="1" si="1029"/>
        <v>1</v>
      </c>
      <c r="BB580" s="294" t="str">
        <f t="shared" ca="1" si="1029"/>
        <v/>
      </c>
      <c r="BC580" s="294" t="str">
        <f t="shared" ca="1" si="1029"/>
        <v/>
      </c>
      <c r="BD580" s="294" t="str">
        <f t="shared" ca="1" si="1029"/>
        <v/>
      </c>
      <c r="BE580" s="294" t="str">
        <f t="shared" ca="1" si="1029"/>
        <v/>
      </c>
      <c r="BF580" s="289">
        <f t="shared" ca="1" si="1039"/>
        <v>3</v>
      </c>
      <c r="BG580" s="302">
        <f t="shared" ca="1" si="1040"/>
        <v>37.5</v>
      </c>
      <c r="BH580" s="289">
        <f t="shared" ca="1" si="1041"/>
        <v>7</v>
      </c>
      <c r="BI580" s="289" t="str">
        <f t="shared" ca="1" si="1042"/>
        <v/>
      </c>
      <c r="BJ580" s="289" t="str">
        <f t="shared" ca="1" si="1043"/>
        <v/>
      </c>
      <c r="BK580" s="289" t="str">
        <f t="shared" ca="1" si="1044"/>
        <v/>
      </c>
      <c r="BL580" s="289" t="str">
        <f t="shared" ca="1" si="1045"/>
        <v/>
      </c>
      <c r="BM580" s="289" t="str">
        <f t="shared" ca="1" si="1046"/>
        <v/>
      </c>
      <c r="BN580" s="289" t="str">
        <f t="shared" ca="1" si="1047"/>
        <v/>
      </c>
      <c r="BO580" s="289">
        <f t="shared" ca="1" si="1048"/>
        <v>1</v>
      </c>
      <c r="BP580" s="275"/>
      <c r="BQ580" s="83"/>
      <c r="BR580" s="82"/>
      <c r="BS580" s="83"/>
      <c r="BT580" s="52"/>
      <c r="BV580" s="52"/>
      <c r="BW580" s="84"/>
      <c r="BX580" s="97"/>
      <c r="BY580" s="84"/>
      <c r="BZ580" s="84"/>
      <c r="CA580" s="84"/>
      <c r="CB580" s="84"/>
      <c r="CC580" s="84"/>
      <c r="CD580" s="84"/>
      <c r="CE580" s="84"/>
      <c r="CF580" s="84"/>
      <c r="CG580" s="84"/>
      <c r="CH580" s="97"/>
      <c r="CI580" s="97"/>
      <c r="CJ580" s="97"/>
      <c r="CK580" s="97"/>
      <c r="CL580" s="97"/>
      <c r="CM580" s="97"/>
      <c r="CN580" s="97"/>
      <c r="CO580" s="97"/>
      <c r="CP580" s="99"/>
      <c r="CQ580" s="84"/>
      <c r="DA580" s="83"/>
      <c r="DB580" s="82"/>
      <c r="DC580" s="83"/>
      <c r="DD580" s="52"/>
      <c r="DF580" s="52"/>
      <c r="DG580" s="84"/>
      <c r="DH580" s="97"/>
      <c r="DI580" s="84"/>
      <c r="DJ580" s="84"/>
      <c r="DK580" s="84"/>
      <c r="DL580" s="84"/>
      <c r="DM580" s="84"/>
      <c r="DN580" s="84"/>
      <c r="DO580" s="84"/>
      <c r="DP580" s="84"/>
      <c r="DQ580" s="84"/>
      <c r="DR580" s="97"/>
      <c r="DS580" s="97"/>
      <c r="DT580" s="97"/>
      <c r="DU580" s="97"/>
      <c r="DV580" s="97"/>
      <c r="DW580" s="97"/>
      <c r="DX580" s="97"/>
      <c r="DY580" s="97"/>
      <c r="DZ580" s="99"/>
      <c r="EA580" s="84"/>
    </row>
    <row r="581" spans="1:131" ht="15.6" x14ac:dyDescent="0.3">
      <c r="A581" s="289">
        <f t="shared" ca="1" si="984"/>
        <v>7</v>
      </c>
      <c r="B581" s="324">
        <f t="shared" si="988"/>
        <v>573</v>
      </c>
      <c r="C581" s="325" t="s">
        <v>10</v>
      </c>
      <c r="D581" s="324" t="s">
        <v>4</v>
      </c>
      <c r="E581" s="324">
        <v>8</v>
      </c>
      <c r="F581" s="326">
        <v>2</v>
      </c>
      <c r="G581" s="326">
        <v>1</v>
      </c>
      <c r="H581" s="326">
        <v>2</v>
      </c>
      <c r="I581" s="326">
        <v>2</v>
      </c>
      <c r="J581" s="326">
        <v>1</v>
      </c>
      <c r="K581" s="326">
        <v>1</v>
      </c>
      <c r="L581" s="326">
        <v>2</v>
      </c>
      <c r="M581" s="326">
        <v>1</v>
      </c>
      <c r="N581" s="326">
        <f>SUM($F581:G581)</f>
        <v>3</v>
      </c>
      <c r="O581" s="326">
        <f>SUM($F581:H581)</f>
        <v>5</v>
      </c>
      <c r="P581" s="326">
        <f>SUM($F581:I581)</f>
        <v>7</v>
      </c>
      <c r="Q581" s="326">
        <f>SUM($F581:J581)</f>
        <v>8</v>
      </c>
      <c r="R581" s="326">
        <f>SUM($F581:K581)</f>
        <v>9</v>
      </c>
      <c r="S581" s="326">
        <f>SUM($F581:L581)</f>
        <v>11</v>
      </c>
      <c r="T581" s="326">
        <f>SUM($F581:M581)</f>
        <v>12</v>
      </c>
      <c r="U581" s="325"/>
      <c r="V581" s="324" t="str">
        <f t="shared" si="1030"/>
        <v>Ab</v>
      </c>
      <c r="W581" s="324" t="str">
        <f t="shared" ca="1" si="1031"/>
        <v>Bb</v>
      </c>
      <c r="X581" s="324" t="str">
        <f t="shared" ca="1" si="1032"/>
        <v>B</v>
      </c>
      <c r="Y581" s="324" t="str">
        <f t="shared" ca="1" si="1033"/>
        <v>Db</v>
      </c>
      <c r="Z581" s="324" t="str">
        <f t="shared" ca="1" si="1034"/>
        <v>Eb</v>
      </c>
      <c r="AA581" s="324" t="str">
        <f t="shared" ca="1" si="1035"/>
        <v>E</v>
      </c>
      <c r="AB581" s="324" t="str">
        <f t="shared" ca="1" si="1036"/>
        <v>F</v>
      </c>
      <c r="AC581" s="324" t="str">
        <f t="shared" ca="1" si="1037"/>
        <v>G</v>
      </c>
      <c r="AD581" s="325">
        <f t="shared" si="1038"/>
        <v>163</v>
      </c>
      <c r="AE581" s="325">
        <f t="shared" ca="1" si="986"/>
        <v>164</v>
      </c>
      <c r="AF581" s="325">
        <f t="shared" ca="1" si="987"/>
        <v>66</v>
      </c>
      <c r="AG581" s="325">
        <f t="shared" ca="1" si="1023"/>
        <v>166</v>
      </c>
      <c r="AH581" s="325">
        <f t="shared" ca="1" si="1024"/>
        <v>167</v>
      </c>
      <c r="AI581" s="325">
        <f t="shared" ca="1" si="1025"/>
        <v>69</v>
      </c>
      <c r="AJ581" s="325">
        <f t="shared" ca="1" si="1026"/>
        <v>70</v>
      </c>
      <c r="AK581" s="325">
        <f t="shared" ca="1" si="1027"/>
        <v>71</v>
      </c>
      <c r="AL581" s="294" t="str">
        <f>_xlfn.CONCAT(V581," min")</f>
        <v>Ab min</v>
      </c>
      <c r="AM581" s="294" t="str">
        <f t="shared" ca="1" si="1049"/>
        <v>Bb dim</v>
      </c>
      <c r="AN581" s="294" t="str">
        <f ca="1">_xlfn.CONCAT(X581," alt b")</f>
        <v>B alt b</v>
      </c>
      <c r="AO581" s="294" t="str">
        <f ca="1">_xlfn.CONCAT(Y581," dim")</f>
        <v>Db dim</v>
      </c>
      <c r="AP581" s="301" t="str">
        <f ca="1">_xlfn.CONCAT(Z581, " sus2/4 - or - *",AB581," min7")</f>
        <v>Eb sus2/4 - or - *F min7</v>
      </c>
      <c r="AQ581" s="294" t="str">
        <f ca="1">_xlfn.CONCAT(AA581," dim")</f>
        <v>E dim</v>
      </c>
      <c r="AR581" s="294" t="str">
        <f ca="1">_xlfn.CONCAT(AB581," dim")</f>
        <v>F dim</v>
      </c>
      <c r="AS581" s="294" t="str">
        <f t="shared" ca="1" si="1050"/>
        <v>G dim</v>
      </c>
      <c r="AT581" s="294" t="str">
        <f t="shared" ca="1" si="1028"/>
        <v/>
      </c>
      <c r="AU581" s="294" t="str">
        <f t="shared" ca="1" si="1029"/>
        <v/>
      </c>
      <c r="AV581" s="294" t="str">
        <f t="shared" ca="1" si="1029"/>
        <v/>
      </c>
      <c r="AW581" s="294">
        <f t="shared" ca="1" si="1029"/>
        <v>1</v>
      </c>
      <c r="AX581" s="294" t="str">
        <f t="shared" ca="1" si="1029"/>
        <v/>
      </c>
      <c r="AY581" s="294">
        <f t="shared" ca="1" si="1029"/>
        <v>1</v>
      </c>
      <c r="AZ581" s="294" t="str">
        <f t="shared" ca="1" si="1029"/>
        <v/>
      </c>
      <c r="BA581" s="294">
        <f t="shared" ca="1" si="1029"/>
        <v>1</v>
      </c>
      <c r="BB581" s="294" t="str">
        <f t="shared" ca="1" si="1029"/>
        <v/>
      </c>
      <c r="BC581" s="294" t="str">
        <f t="shared" ca="1" si="1029"/>
        <v/>
      </c>
      <c r="BD581" s="294" t="str">
        <f t="shared" ca="1" si="1029"/>
        <v/>
      </c>
      <c r="BE581" s="294" t="str">
        <f t="shared" ca="1" si="1029"/>
        <v/>
      </c>
      <c r="BF581" s="289">
        <f t="shared" ca="1" si="1039"/>
        <v>3</v>
      </c>
      <c r="BG581" s="302">
        <f t="shared" ca="1" si="1040"/>
        <v>37.5</v>
      </c>
      <c r="BH581" s="289">
        <f t="shared" ca="1" si="1041"/>
        <v>7</v>
      </c>
      <c r="BI581" s="289" t="str">
        <f t="shared" ca="1" si="1042"/>
        <v/>
      </c>
      <c r="BJ581" s="289" t="str">
        <f t="shared" ca="1" si="1043"/>
        <v/>
      </c>
      <c r="BK581" s="289" t="str">
        <f t="shared" ca="1" si="1044"/>
        <v/>
      </c>
      <c r="BL581" s="289" t="str">
        <f t="shared" ca="1" si="1045"/>
        <v/>
      </c>
      <c r="BM581" s="289" t="str">
        <f t="shared" ca="1" si="1046"/>
        <v/>
      </c>
      <c r="BN581" s="289" t="str">
        <f t="shared" ca="1" si="1047"/>
        <v/>
      </c>
      <c r="BO581" s="289">
        <f t="shared" ca="1" si="1048"/>
        <v>1</v>
      </c>
      <c r="BP581" s="275"/>
      <c r="BQ581" s="83"/>
      <c r="BR581" s="82"/>
      <c r="BS581" s="83"/>
      <c r="BT581" s="52"/>
      <c r="BV581" s="52"/>
      <c r="BW581" s="84"/>
      <c r="BX581" s="97"/>
      <c r="BY581" s="84"/>
      <c r="BZ581" s="84"/>
      <c r="CA581" s="84"/>
      <c r="CB581" s="84"/>
      <c r="CC581" s="84"/>
      <c r="CD581" s="84"/>
      <c r="CE581" s="84"/>
      <c r="CF581" s="84"/>
      <c r="CG581" s="84"/>
      <c r="CH581" s="97"/>
      <c r="CI581" s="97"/>
      <c r="CJ581" s="97"/>
      <c r="CK581" s="97"/>
      <c r="CL581" s="97"/>
      <c r="CM581" s="97"/>
      <c r="CN581" s="97"/>
      <c r="CO581" s="97"/>
      <c r="CP581" s="99"/>
      <c r="CQ581" s="84"/>
      <c r="DA581" s="83"/>
      <c r="DB581" s="82"/>
      <c r="DC581" s="83"/>
      <c r="DD581" s="52"/>
      <c r="DF581" s="52"/>
      <c r="DG581" s="84"/>
      <c r="DH581" s="97"/>
      <c r="DI581" s="84"/>
      <c r="DJ581" s="84"/>
      <c r="DK581" s="84"/>
      <c r="DL581" s="84"/>
      <c r="DM581" s="84"/>
      <c r="DN581" s="84"/>
      <c r="DO581" s="84"/>
      <c r="DP581" s="84"/>
      <c r="DQ581" s="84"/>
      <c r="DR581" s="97"/>
      <c r="DS581" s="97"/>
      <c r="DT581" s="97"/>
      <c r="DU581" s="97"/>
      <c r="DV581" s="97"/>
      <c r="DW581" s="97"/>
      <c r="DX581" s="97"/>
      <c r="DY581" s="97"/>
      <c r="DZ581" s="99"/>
      <c r="EA581" s="84"/>
    </row>
    <row r="582" spans="1:131" ht="15.6" x14ac:dyDescent="0.3">
      <c r="A582" s="289" t="str">
        <f t="shared" ca="1" si="984"/>
        <v/>
      </c>
      <c r="B582" s="324">
        <f t="shared" si="988"/>
        <v>574</v>
      </c>
      <c r="C582" s="325" t="s">
        <v>11</v>
      </c>
      <c r="D582" s="324" t="s">
        <v>4</v>
      </c>
      <c r="E582" s="324">
        <v>8</v>
      </c>
      <c r="F582" s="326">
        <v>2</v>
      </c>
      <c r="G582" s="326">
        <v>1</v>
      </c>
      <c r="H582" s="326">
        <v>2</v>
      </c>
      <c r="I582" s="326">
        <v>2</v>
      </c>
      <c r="J582" s="326">
        <v>1</v>
      </c>
      <c r="K582" s="326">
        <v>2</v>
      </c>
      <c r="L582" s="326">
        <v>1</v>
      </c>
      <c r="M582" s="326">
        <v>1</v>
      </c>
      <c r="N582" s="326">
        <f>SUM($F582:G582)</f>
        <v>3</v>
      </c>
      <c r="O582" s="326">
        <f>SUM($F582:H582)</f>
        <v>5</v>
      </c>
      <c r="P582" s="326">
        <f>SUM($F582:I582)</f>
        <v>7</v>
      </c>
      <c r="Q582" s="326">
        <f>SUM($F582:J582)</f>
        <v>8</v>
      </c>
      <c r="R582" s="326">
        <f>SUM($F582:K582)</f>
        <v>10</v>
      </c>
      <c r="S582" s="326">
        <f>SUM($F582:L582)</f>
        <v>11</v>
      </c>
      <c r="T582" s="326">
        <f>SUM($F582:M582)</f>
        <v>12</v>
      </c>
      <c r="U582" s="325"/>
      <c r="V582" s="324" t="str">
        <f t="shared" si="1030"/>
        <v>Ab</v>
      </c>
      <c r="W582" s="324" t="str">
        <f t="shared" ca="1" si="1031"/>
        <v>Bb</v>
      </c>
      <c r="X582" s="324" t="str">
        <f t="shared" ca="1" si="1032"/>
        <v>B</v>
      </c>
      <c r="Y582" s="324" t="str">
        <f t="shared" ca="1" si="1033"/>
        <v>Db</v>
      </c>
      <c r="Z582" s="324" t="str">
        <f t="shared" ca="1" si="1034"/>
        <v>Eb</v>
      </c>
      <c r="AA582" s="324" t="str">
        <f t="shared" ca="1" si="1035"/>
        <v>E</v>
      </c>
      <c r="AB582" s="324" t="str">
        <f t="shared" ca="1" si="1036"/>
        <v>Gb</v>
      </c>
      <c r="AC582" s="324" t="str">
        <f t="shared" ca="1" si="1037"/>
        <v>G</v>
      </c>
      <c r="AD582" s="325">
        <f t="shared" si="1038"/>
        <v>163</v>
      </c>
      <c r="AE582" s="325">
        <f t="shared" ca="1" si="986"/>
        <v>164</v>
      </c>
      <c r="AF582" s="325">
        <f t="shared" ca="1" si="987"/>
        <v>66</v>
      </c>
      <c r="AG582" s="325">
        <f t="shared" ca="1" si="1023"/>
        <v>166</v>
      </c>
      <c r="AH582" s="325">
        <f t="shared" ca="1" si="1024"/>
        <v>167</v>
      </c>
      <c r="AI582" s="325">
        <f t="shared" ca="1" si="1025"/>
        <v>69</v>
      </c>
      <c r="AJ582" s="325">
        <f t="shared" ca="1" si="1026"/>
        <v>169</v>
      </c>
      <c r="AK582" s="325">
        <f t="shared" ca="1" si="1027"/>
        <v>71</v>
      </c>
      <c r="AL582" s="294" t="str">
        <f>_xlfn.CONCAT(V582," min")</f>
        <v>Ab min</v>
      </c>
      <c r="AM582" s="294" t="str">
        <f t="shared" ca="1" si="1049"/>
        <v>Bb dim</v>
      </c>
      <c r="AN582" s="294" t="str">
        <f ca="1">_xlfn.CONCAT(X582," maj")</f>
        <v>B maj</v>
      </c>
      <c r="AO582" s="294" t="str">
        <f ca="1">_xlfn.CONCAT(Y582," dim")</f>
        <v>Db dim</v>
      </c>
      <c r="AP582" s="294" t="str">
        <f ca="1">_xlfn.CONCAT(Z582," min4")</f>
        <v>Eb min4</v>
      </c>
      <c r="AQ582" s="294" t="str">
        <f ca="1">_xlfn.CONCAT(AA582," dim")</f>
        <v>E dim</v>
      </c>
      <c r="AR582" s="301" t="str">
        <f ca="1">_xlfn.CONCAT(AB582," sus2/4 - or - *",V582," min7")</f>
        <v>Gb sus2/4 - or - *Ab min7</v>
      </c>
      <c r="AS582" s="294" t="str">
        <f t="shared" ca="1" si="1050"/>
        <v>G dim</v>
      </c>
      <c r="AT582" s="294" t="str">
        <f t="shared" ca="1" si="1028"/>
        <v/>
      </c>
      <c r="AU582" s="294" t="str">
        <f t="shared" ca="1" si="1029"/>
        <v/>
      </c>
      <c r="AV582" s="294" t="str">
        <f t="shared" ca="1" si="1029"/>
        <v/>
      </c>
      <c r="AW582" s="294">
        <f t="shared" ca="1" si="1029"/>
        <v>1</v>
      </c>
      <c r="AX582" s="294" t="str">
        <f t="shared" ca="1" si="1029"/>
        <v/>
      </c>
      <c r="AY582" s="294" t="str">
        <f t="shared" ca="1" si="1029"/>
        <v/>
      </c>
      <c r="AZ582" s="294" t="str">
        <f t="shared" ca="1" si="1029"/>
        <v/>
      </c>
      <c r="BA582" s="294">
        <f t="shared" ca="1" si="1029"/>
        <v>1</v>
      </c>
      <c r="BB582" s="294" t="str">
        <f t="shared" ca="1" si="1029"/>
        <v/>
      </c>
      <c r="BC582" s="294" t="str">
        <f t="shared" ca="1" si="1029"/>
        <v/>
      </c>
      <c r="BD582" s="294" t="str">
        <f t="shared" ca="1" si="1029"/>
        <v/>
      </c>
      <c r="BE582" s="294" t="str">
        <f t="shared" ca="1" si="1029"/>
        <v/>
      </c>
      <c r="BF582" s="289">
        <f t="shared" ca="1" si="1039"/>
        <v>2</v>
      </c>
      <c r="BG582" s="302">
        <f t="shared" ca="1" si="1040"/>
        <v>25</v>
      </c>
      <c r="BH582" s="289" t="str">
        <f t="shared" ca="1" si="1041"/>
        <v/>
      </c>
      <c r="BI582" s="289" t="str">
        <f t="shared" ca="1" si="1042"/>
        <v/>
      </c>
      <c r="BJ582" s="289" t="str">
        <f t="shared" ca="1" si="1043"/>
        <v/>
      </c>
      <c r="BK582" s="289" t="str">
        <f t="shared" ca="1" si="1044"/>
        <v/>
      </c>
      <c r="BL582" s="289" t="str">
        <f t="shared" ca="1" si="1045"/>
        <v/>
      </c>
      <c r="BM582" s="289" t="str">
        <f t="shared" ca="1" si="1046"/>
        <v/>
      </c>
      <c r="BN582" s="289" t="str">
        <f t="shared" ca="1" si="1047"/>
        <v/>
      </c>
      <c r="BO582" s="289" t="str">
        <f t="shared" ca="1" si="1048"/>
        <v/>
      </c>
      <c r="BP582" s="275"/>
      <c r="BQ582" s="83"/>
      <c r="BR582" s="82"/>
      <c r="BS582" s="83"/>
      <c r="BT582" s="52"/>
      <c r="BV582" s="52"/>
      <c r="BW582" s="84"/>
      <c r="BX582" s="97"/>
      <c r="BY582" s="84"/>
      <c r="BZ582" s="84"/>
      <c r="CA582" s="84"/>
      <c r="CB582" s="84"/>
      <c r="CC582" s="84"/>
      <c r="CD582" s="84"/>
      <c r="CE582" s="84"/>
      <c r="CF582" s="84"/>
      <c r="CG582" s="84"/>
      <c r="CH582" s="97"/>
      <c r="CI582" s="97"/>
      <c r="CJ582" s="97"/>
      <c r="CK582" s="97"/>
      <c r="CL582" s="97"/>
      <c r="CM582" s="97"/>
      <c r="CN582" s="97"/>
      <c r="CO582" s="97"/>
      <c r="CP582" s="99"/>
      <c r="CQ582" s="84"/>
      <c r="DA582" s="83"/>
      <c r="DB582" s="82"/>
      <c r="DC582" s="83"/>
      <c r="DD582" s="52"/>
      <c r="DF582" s="52"/>
      <c r="DG582" s="84"/>
      <c r="DH582" s="97"/>
      <c r="DI582" s="84"/>
      <c r="DJ582" s="84"/>
      <c r="DK582" s="84"/>
      <c r="DL582" s="84"/>
      <c r="DM582" s="84"/>
      <c r="DN582" s="84"/>
      <c r="DO582" s="84"/>
      <c r="DP582" s="84"/>
      <c r="DQ582" s="84"/>
      <c r="DR582" s="97"/>
      <c r="DS582" s="97"/>
      <c r="DT582" s="97"/>
      <c r="DU582" s="97"/>
      <c r="DV582" s="97"/>
      <c r="DW582" s="97"/>
      <c r="DX582" s="97"/>
      <c r="DY582" s="97"/>
      <c r="DZ582" s="99"/>
      <c r="EA582" s="84"/>
    </row>
    <row r="583" spans="1:131" ht="15.6" x14ac:dyDescent="0.3">
      <c r="A583" s="289" t="str">
        <f t="shared" ca="1" si="984"/>
        <v/>
      </c>
      <c r="B583" s="324">
        <f t="shared" si="988"/>
        <v>575</v>
      </c>
      <c r="C583" s="325" t="s">
        <v>12</v>
      </c>
      <c r="D583" s="324" t="s">
        <v>4</v>
      </c>
      <c r="E583" s="324">
        <v>8</v>
      </c>
      <c r="F583" s="326">
        <v>1</v>
      </c>
      <c r="G583" s="326">
        <v>2</v>
      </c>
      <c r="H583" s="326">
        <v>1</v>
      </c>
      <c r="I583" s="326">
        <v>1</v>
      </c>
      <c r="J583" s="326">
        <v>1</v>
      </c>
      <c r="K583" s="326">
        <v>2</v>
      </c>
      <c r="L583" s="326">
        <v>2</v>
      </c>
      <c r="M583" s="326">
        <v>2</v>
      </c>
      <c r="N583" s="326">
        <f>SUM($F583:G583)</f>
        <v>3</v>
      </c>
      <c r="O583" s="326">
        <f>SUM($F583:H583)</f>
        <v>4</v>
      </c>
      <c r="P583" s="326">
        <f>SUM($F583:I583)</f>
        <v>5</v>
      </c>
      <c r="Q583" s="326">
        <f>SUM($F583:J583)</f>
        <v>6</v>
      </c>
      <c r="R583" s="326">
        <f>SUM($F583:K583)</f>
        <v>8</v>
      </c>
      <c r="S583" s="326">
        <f>SUM($F583:L583)</f>
        <v>10</v>
      </c>
      <c r="T583" s="326">
        <f>SUM($F583:M583)</f>
        <v>12</v>
      </c>
      <c r="U583" s="325"/>
      <c r="V583" s="324" t="str">
        <f t="shared" si="1030"/>
        <v>Ab</v>
      </c>
      <c r="W583" s="324" t="str">
        <f t="shared" ca="1" si="1031"/>
        <v>A</v>
      </c>
      <c r="X583" s="324" t="str">
        <f t="shared" ca="1" si="1032"/>
        <v>B</v>
      </c>
      <c r="Y583" s="324" t="str">
        <f t="shared" ca="1" si="1033"/>
        <v>C</v>
      </c>
      <c r="Z583" s="324" t="str">
        <f t="shared" ca="1" si="1034"/>
        <v>Db</v>
      </c>
      <c r="AA583" s="324" t="str">
        <f t="shared" ca="1" si="1035"/>
        <v>D</v>
      </c>
      <c r="AB583" s="324" t="str">
        <f t="shared" ca="1" si="1036"/>
        <v>E</v>
      </c>
      <c r="AC583" s="324" t="str">
        <f t="shared" ca="1" si="1037"/>
        <v>Gb</v>
      </c>
      <c r="AD583" s="325">
        <f t="shared" si="1038"/>
        <v>163</v>
      </c>
      <c r="AE583" s="325">
        <f t="shared" ca="1" si="986"/>
        <v>65</v>
      </c>
      <c r="AF583" s="325">
        <f t="shared" ca="1" si="987"/>
        <v>66</v>
      </c>
      <c r="AG583" s="325">
        <f t="shared" ca="1" si="1023"/>
        <v>67</v>
      </c>
      <c r="AH583" s="325">
        <f t="shared" ca="1" si="1024"/>
        <v>166</v>
      </c>
      <c r="AI583" s="325">
        <f t="shared" ca="1" si="1025"/>
        <v>68</v>
      </c>
      <c r="AJ583" s="325">
        <f t="shared" ca="1" si="1026"/>
        <v>69</v>
      </c>
      <c r="AK583" s="325">
        <f t="shared" ca="1" si="1027"/>
        <v>169</v>
      </c>
      <c r="AL583" s="294" t="str">
        <f>_xlfn.CONCAT(V583," min4")</f>
        <v>Ab min4</v>
      </c>
      <c r="AM583" s="294" t="str">
        <f t="shared" ca="1" si="1049"/>
        <v>A dim</v>
      </c>
      <c r="AN583" s="301" t="str">
        <f ca="1">_xlfn.CONCAT(X582," sus2/4 - or - *",Z583," min7")</f>
        <v>B sus2/4 - or - *Db min7</v>
      </c>
      <c r="AO583" s="301" t="str">
        <f ca="1">_xlfn.CONCAT("*",AA583," 7")</f>
        <v>*D 7</v>
      </c>
      <c r="AP583" s="294" t="str">
        <f ca="1">_xlfn.CONCAT(Z583," min")</f>
        <v>Db min</v>
      </c>
      <c r="AQ583" s="294" t="str">
        <f ca="1">_xlfn.CONCAT(AA583," maj")</f>
        <v>D maj</v>
      </c>
      <c r="AR583" s="294" t="str">
        <f ca="1">_xlfn.CONCAT(AB583," maj")</f>
        <v>E maj</v>
      </c>
      <c r="AS583" s="294" t="str">
        <f t="shared" ca="1" si="1050"/>
        <v>Gb dim</v>
      </c>
      <c r="AT583" s="294" t="str">
        <f t="shared" ca="1" si="1028"/>
        <v/>
      </c>
      <c r="AU583" s="294" t="str">
        <f t="shared" ca="1" si="1029"/>
        <v/>
      </c>
      <c r="AV583" s="294" t="str">
        <f t="shared" ca="1" si="1029"/>
        <v/>
      </c>
      <c r="AW583" s="294" t="str">
        <f t="shared" ca="1" si="1029"/>
        <v/>
      </c>
      <c r="AX583" s="294" t="str">
        <f t="shared" ca="1" si="1029"/>
        <v/>
      </c>
      <c r="AY583" s="294" t="str">
        <f t="shared" ca="1" si="1029"/>
        <v/>
      </c>
      <c r="AZ583" s="294" t="str">
        <f t="shared" ca="1" si="1029"/>
        <v/>
      </c>
      <c r="BA583" s="294" t="str">
        <f t="shared" ca="1" si="1029"/>
        <v/>
      </c>
      <c r="BB583" s="294" t="str">
        <f t="shared" ca="1" si="1029"/>
        <v/>
      </c>
      <c r="BC583" s="294" t="str">
        <f t="shared" ca="1" si="1029"/>
        <v/>
      </c>
      <c r="BD583" s="294" t="str">
        <f t="shared" ca="1" si="1029"/>
        <v/>
      </c>
      <c r="BE583" s="294" t="str">
        <f t="shared" ca="1" si="1029"/>
        <v/>
      </c>
      <c r="BF583" s="289">
        <f t="shared" ca="1" si="1039"/>
        <v>0</v>
      </c>
      <c r="BG583" s="302">
        <f t="shared" ca="1" si="1040"/>
        <v>0</v>
      </c>
      <c r="BH583" s="289" t="str">
        <f t="shared" ca="1" si="1041"/>
        <v/>
      </c>
      <c r="BI583" s="289" t="str">
        <f t="shared" ca="1" si="1042"/>
        <v/>
      </c>
      <c r="BJ583" s="289" t="str">
        <f t="shared" ca="1" si="1043"/>
        <v/>
      </c>
      <c r="BK583" s="289" t="str">
        <f t="shared" ca="1" si="1044"/>
        <v/>
      </c>
      <c r="BL583" s="289" t="str">
        <f t="shared" ca="1" si="1045"/>
        <v/>
      </c>
      <c r="BM583" s="289" t="str">
        <f t="shared" ca="1" si="1046"/>
        <v/>
      </c>
      <c r="BN583" s="289" t="str">
        <f t="shared" ca="1" si="1047"/>
        <v/>
      </c>
      <c r="BO583" s="289" t="str">
        <f t="shared" ca="1" si="1048"/>
        <v/>
      </c>
      <c r="BP583" s="275"/>
      <c r="BQ583" s="83"/>
      <c r="BR583" s="82"/>
      <c r="BS583" s="83"/>
      <c r="BT583" s="52"/>
      <c r="BV583" s="52"/>
      <c r="BW583" s="84"/>
      <c r="BX583" s="97"/>
      <c r="BY583" s="84"/>
      <c r="BZ583" s="84"/>
      <c r="CA583" s="84"/>
      <c r="CB583" s="84"/>
      <c r="CC583" s="84"/>
      <c r="CD583" s="84"/>
      <c r="CE583" s="84"/>
      <c r="CF583" s="84"/>
      <c r="CG583" s="84"/>
      <c r="CH583" s="97"/>
      <c r="CI583" s="97"/>
      <c r="CJ583" s="97"/>
      <c r="CK583" s="97"/>
      <c r="CL583" s="97"/>
      <c r="CM583" s="97"/>
      <c r="CN583" s="97"/>
      <c r="CO583" s="97"/>
      <c r="CP583" s="99"/>
      <c r="CQ583" s="84"/>
      <c r="DA583" s="83"/>
      <c r="DB583" s="82"/>
      <c r="DC583" s="83"/>
      <c r="DD583" s="52"/>
      <c r="DF583" s="52"/>
      <c r="DG583" s="84"/>
      <c r="DH583" s="97"/>
      <c r="DI583" s="84"/>
      <c r="DJ583" s="84"/>
      <c r="DK583" s="84"/>
      <c r="DL583" s="84"/>
      <c r="DM583" s="84"/>
      <c r="DN583" s="84"/>
      <c r="DO583" s="84"/>
      <c r="DP583" s="84"/>
      <c r="DQ583" s="84"/>
      <c r="DR583" s="97"/>
      <c r="DS583" s="97"/>
      <c r="DT583" s="97"/>
      <c r="DU583" s="97"/>
      <c r="DV583" s="97"/>
      <c r="DW583" s="97"/>
      <c r="DX583" s="97"/>
      <c r="DY583" s="97"/>
      <c r="DZ583" s="99"/>
      <c r="EA583" s="84"/>
    </row>
    <row r="584" spans="1:131" ht="15.6" x14ac:dyDescent="0.3">
      <c r="A584" s="289" t="str">
        <f t="shared" ca="1" si="984"/>
        <v/>
      </c>
      <c r="B584" s="324">
        <f t="shared" si="988"/>
        <v>576</v>
      </c>
      <c r="C584" s="325" t="s">
        <v>62</v>
      </c>
      <c r="D584" s="324" t="s">
        <v>4</v>
      </c>
      <c r="E584" s="324">
        <v>8</v>
      </c>
      <c r="F584" s="326">
        <v>1</v>
      </c>
      <c r="G584" s="326">
        <v>2</v>
      </c>
      <c r="H584" s="326">
        <v>1</v>
      </c>
      <c r="I584" s="326">
        <v>2</v>
      </c>
      <c r="J584" s="326">
        <v>1</v>
      </c>
      <c r="K584" s="326">
        <v>2</v>
      </c>
      <c r="L584" s="326">
        <v>1</v>
      </c>
      <c r="M584" s="326">
        <v>2</v>
      </c>
      <c r="N584" s="326">
        <f>SUM($F584:G584)</f>
        <v>3</v>
      </c>
      <c r="O584" s="326">
        <f>SUM($F584:H584)</f>
        <v>4</v>
      </c>
      <c r="P584" s="326">
        <f>SUM($F584:I584)</f>
        <v>6</v>
      </c>
      <c r="Q584" s="326">
        <f>SUM($F584:J584)</f>
        <v>7</v>
      </c>
      <c r="R584" s="326">
        <f>SUM($F584:K584)</f>
        <v>9</v>
      </c>
      <c r="S584" s="326">
        <f>SUM($F584:L584)</f>
        <v>10</v>
      </c>
      <c r="T584" s="326">
        <f>SUM($F584:M584)</f>
        <v>12</v>
      </c>
      <c r="U584" s="325"/>
      <c r="V584" s="324" t="str">
        <f t="shared" si="1030"/>
        <v>Ab</v>
      </c>
      <c r="W584" s="324" t="str">
        <f t="shared" ca="1" si="1031"/>
        <v>A</v>
      </c>
      <c r="X584" s="324" t="str">
        <f t="shared" ca="1" si="1032"/>
        <v>B</v>
      </c>
      <c r="Y584" s="324" t="str">
        <f t="shared" ca="1" si="1033"/>
        <v>C</v>
      </c>
      <c r="Z584" s="324" t="str">
        <f t="shared" ca="1" si="1034"/>
        <v>D</v>
      </c>
      <c r="AA584" s="324" t="str">
        <f t="shared" ca="1" si="1035"/>
        <v>Eb</v>
      </c>
      <c r="AB584" s="324" t="str">
        <f t="shared" ca="1" si="1036"/>
        <v>F</v>
      </c>
      <c r="AC584" s="324" t="str">
        <f t="shared" ca="1" si="1037"/>
        <v>Gb</v>
      </c>
      <c r="AD584" s="325">
        <f t="shared" si="1038"/>
        <v>163</v>
      </c>
      <c r="AE584" s="325">
        <f t="shared" ca="1" si="986"/>
        <v>65</v>
      </c>
      <c r="AF584" s="325">
        <f t="shared" ca="1" si="987"/>
        <v>66</v>
      </c>
      <c r="AG584" s="325">
        <f t="shared" ca="1" si="1023"/>
        <v>67</v>
      </c>
      <c r="AH584" s="325">
        <f t="shared" ca="1" si="1024"/>
        <v>68</v>
      </c>
      <c r="AI584" s="325">
        <f t="shared" ca="1" si="1025"/>
        <v>167</v>
      </c>
      <c r="AJ584" s="325">
        <f t="shared" ca="1" si="1026"/>
        <v>70</v>
      </c>
      <c r="AK584" s="325">
        <f t="shared" ca="1" si="1027"/>
        <v>169</v>
      </c>
      <c r="AL584" s="294" t="str">
        <f>_xlfn.CONCAT(V584," dim")</f>
        <v>Ab dim</v>
      </c>
      <c r="AM584" s="294" t="str">
        <f t="shared" ca="1" si="1049"/>
        <v>A dim</v>
      </c>
      <c r="AN584" s="294" t="str">
        <f t="shared" ref="AN584:AR585" ca="1" si="1051">_xlfn.CONCAT(X584," dim")</f>
        <v>B dim</v>
      </c>
      <c r="AO584" s="294" t="str">
        <f t="shared" ca="1" si="1051"/>
        <v>C dim</v>
      </c>
      <c r="AP584" s="294" t="str">
        <f t="shared" ca="1" si="1051"/>
        <v>D dim</v>
      </c>
      <c r="AQ584" s="294" t="str">
        <f t="shared" ca="1" si="1051"/>
        <v>Eb dim</v>
      </c>
      <c r="AR584" s="294" t="str">
        <f t="shared" ca="1" si="1051"/>
        <v>F dim</v>
      </c>
      <c r="AS584" s="294" t="str">
        <f t="shared" ca="1" si="1050"/>
        <v>Gb dim</v>
      </c>
      <c r="AT584" s="294" t="str">
        <f t="shared" ca="1" si="1028"/>
        <v/>
      </c>
      <c r="AU584" s="294" t="str">
        <f t="shared" ca="1" si="1029"/>
        <v/>
      </c>
      <c r="AV584" s="294" t="str">
        <f t="shared" ca="1" si="1029"/>
        <v/>
      </c>
      <c r="AW584" s="294">
        <f t="shared" ca="1" si="1029"/>
        <v>1</v>
      </c>
      <c r="AX584" s="294" t="str">
        <f t="shared" ca="1" si="1029"/>
        <v/>
      </c>
      <c r="AY584" s="294">
        <f t="shared" ca="1" si="1029"/>
        <v>1</v>
      </c>
      <c r="AZ584" s="294" t="str">
        <f t="shared" ca="1" si="1029"/>
        <v/>
      </c>
      <c r="BA584" s="294" t="str">
        <f t="shared" ca="1" si="1029"/>
        <v/>
      </c>
      <c r="BB584" s="294" t="str">
        <f t="shared" ca="1" si="1029"/>
        <v/>
      </c>
      <c r="BC584" s="294" t="str">
        <f t="shared" ca="1" si="1029"/>
        <v/>
      </c>
      <c r="BD584" s="294" t="str">
        <f t="shared" ca="1" si="1029"/>
        <v/>
      </c>
      <c r="BE584" s="294" t="str">
        <f t="shared" ca="1" si="1029"/>
        <v/>
      </c>
      <c r="BF584" s="289">
        <f t="shared" ca="1" si="1039"/>
        <v>2</v>
      </c>
      <c r="BG584" s="302">
        <f t="shared" ca="1" si="1040"/>
        <v>25</v>
      </c>
      <c r="BH584" s="289" t="str">
        <f t="shared" ca="1" si="1041"/>
        <v/>
      </c>
      <c r="BI584" s="289" t="str">
        <f t="shared" ca="1" si="1042"/>
        <v/>
      </c>
      <c r="BJ584" s="289" t="str">
        <f t="shared" ca="1" si="1043"/>
        <v/>
      </c>
      <c r="BK584" s="289" t="str">
        <f t="shared" ca="1" si="1044"/>
        <v/>
      </c>
      <c r="BL584" s="289" t="str">
        <f t="shared" ca="1" si="1045"/>
        <v/>
      </c>
      <c r="BM584" s="289" t="str">
        <f t="shared" ca="1" si="1046"/>
        <v/>
      </c>
      <c r="BN584" s="289" t="str">
        <f t="shared" ca="1" si="1047"/>
        <v/>
      </c>
      <c r="BO584" s="289" t="str">
        <f t="shared" ca="1" si="1048"/>
        <v/>
      </c>
      <c r="BP584" s="275"/>
      <c r="BQ584" s="83"/>
      <c r="BR584" s="82"/>
      <c r="BS584" s="83"/>
      <c r="BT584" s="52"/>
      <c r="BV584" s="52"/>
      <c r="BW584" s="84"/>
      <c r="BX584" s="97"/>
      <c r="BY584" s="84"/>
      <c r="BZ584" s="84"/>
      <c r="CA584" s="84"/>
      <c r="CB584" s="84"/>
      <c r="CC584" s="84"/>
      <c r="CD584" s="84"/>
      <c r="CE584" s="84"/>
      <c r="CF584" s="84"/>
      <c r="CG584" s="84"/>
      <c r="CH584" s="97"/>
      <c r="CI584" s="97"/>
      <c r="CJ584" s="97"/>
      <c r="CK584" s="97"/>
      <c r="CL584" s="97"/>
      <c r="CM584" s="97"/>
      <c r="CN584" s="97"/>
      <c r="CO584" s="97"/>
      <c r="CP584" s="99"/>
      <c r="CQ584" s="84"/>
      <c r="DA584" s="83"/>
      <c r="DB584" s="82"/>
      <c r="DC584" s="83"/>
      <c r="DD584" s="52"/>
      <c r="DF584" s="52"/>
      <c r="DG584" s="84"/>
      <c r="DH584" s="97"/>
      <c r="DI584" s="84"/>
      <c r="DJ584" s="84"/>
      <c r="DK584" s="84"/>
      <c r="DL584" s="84"/>
      <c r="DM584" s="84"/>
      <c r="DN584" s="84"/>
      <c r="DO584" s="84"/>
      <c r="DP584" s="84"/>
      <c r="DQ584" s="84"/>
      <c r="DR584" s="97"/>
      <c r="DS584" s="97"/>
      <c r="DT584" s="97"/>
      <c r="DU584" s="97"/>
      <c r="DV584" s="97"/>
      <c r="DW584" s="97"/>
      <c r="DX584" s="97"/>
      <c r="DY584" s="97"/>
      <c r="DZ584" s="99"/>
      <c r="EA584" s="84"/>
    </row>
    <row r="585" spans="1:131" ht="15.6" x14ac:dyDescent="0.3">
      <c r="A585" s="289" t="str">
        <f t="shared" ca="1" si="984"/>
        <v/>
      </c>
      <c r="B585" s="324">
        <f t="shared" si="988"/>
        <v>577</v>
      </c>
      <c r="C585" s="325" t="s">
        <v>13</v>
      </c>
      <c r="D585" s="324" t="s">
        <v>4</v>
      </c>
      <c r="E585" s="324">
        <v>8</v>
      </c>
      <c r="F585" s="326">
        <v>2</v>
      </c>
      <c r="G585" s="326">
        <v>1</v>
      </c>
      <c r="H585" s="326">
        <v>2</v>
      </c>
      <c r="I585" s="326">
        <v>1</v>
      </c>
      <c r="J585" s="326">
        <v>2</v>
      </c>
      <c r="K585" s="326">
        <v>1</v>
      </c>
      <c r="L585" s="326">
        <v>2</v>
      </c>
      <c r="M585" s="326">
        <v>1</v>
      </c>
      <c r="N585" s="326">
        <f>SUM($F585:G585)</f>
        <v>3</v>
      </c>
      <c r="O585" s="326">
        <f>SUM($F585:H585)</f>
        <v>5</v>
      </c>
      <c r="P585" s="326">
        <f>SUM($F585:I585)</f>
        <v>6</v>
      </c>
      <c r="Q585" s="326">
        <f>SUM($F585:J585)</f>
        <v>8</v>
      </c>
      <c r="R585" s="326">
        <f>SUM($F585:K585)</f>
        <v>9</v>
      </c>
      <c r="S585" s="326">
        <f>SUM($F585:L585)</f>
        <v>11</v>
      </c>
      <c r="T585" s="326">
        <f>SUM($F585:M585)</f>
        <v>12</v>
      </c>
      <c r="U585" s="325"/>
      <c r="V585" s="324" t="str">
        <f t="shared" si="1030"/>
        <v>Ab</v>
      </c>
      <c r="W585" s="324" t="str">
        <f t="shared" ca="1" si="1031"/>
        <v>Bb</v>
      </c>
      <c r="X585" s="324" t="str">
        <f t="shared" ca="1" si="1032"/>
        <v>B</v>
      </c>
      <c r="Y585" s="324" t="str">
        <f t="shared" ca="1" si="1033"/>
        <v>Db</v>
      </c>
      <c r="Z585" s="324" t="str">
        <f t="shared" ca="1" si="1034"/>
        <v>D</v>
      </c>
      <c r="AA585" s="324" t="str">
        <f t="shared" ca="1" si="1035"/>
        <v>E</v>
      </c>
      <c r="AB585" s="324" t="str">
        <f t="shared" ca="1" si="1036"/>
        <v>F</v>
      </c>
      <c r="AC585" s="324" t="str">
        <f t="shared" ca="1" si="1037"/>
        <v>G</v>
      </c>
      <c r="AD585" s="325">
        <f t="shared" si="1038"/>
        <v>163</v>
      </c>
      <c r="AE585" s="325">
        <f t="shared" ca="1" si="986"/>
        <v>164</v>
      </c>
      <c r="AF585" s="325">
        <f t="shared" ca="1" si="987"/>
        <v>66</v>
      </c>
      <c r="AG585" s="325">
        <f t="shared" ca="1" si="1023"/>
        <v>166</v>
      </c>
      <c r="AH585" s="325">
        <f t="shared" ca="1" si="1024"/>
        <v>68</v>
      </c>
      <c r="AI585" s="325">
        <f t="shared" ca="1" si="1025"/>
        <v>69</v>
      </c>
      <c r="AJ585" s="325">
        <f t="shared" ca="1" si="1026"/>
        <v>70</v>
      </c>
      <c r="AK585" s="325">
        <f t="shared" ca="1" si="1027"/>
        <v>71</v>
      </c>
      <c r="AL585" s="294" t="str">
        <f>_xlfn.CONCAT(V585," dim")</f>
        <v>Ab dim</v>
      </c>
      <c r="AM585" s="294" t="str">
        <f t="shared" ca="1" si="1049"/>
        <v>Bb dim</v>
      </c>
      <c r="AN585" s="294" t="str">
        <f t="shared" ca="1" si="1051"/>
        <v>B dim</v>
      </c>
      <c r="AO585" s="294" t="str">
        <f t="shared" ca="1" si="1051"/>
        <v>Db dim</v>
      </c>
      <c r="AP585" s="294" t="str">
        <f t="shared" ca="1" si="1051"/>
        <v>D dim</v>
      </c>
      <c r="AQ585" s="294" t="str">
        <f t="shared" ca="1" si="1051"/>
        <v>E dim</v>
      </c>
      <c r="AR585" s="294" t="str">
        <f t="shared" ca="1" si="1051"/>
        <v>F dim</v>
      </c>
      <c r="AS585" s="294" t="str">
        <f t="shared" ca="1" si="1050"/>
        <v>G dim</v>
      </c>
      <c r="AT585" s="294" t="str">
        <f t="shared" ref="AT585:BE586" ca="1" si="1052">IF(AT$9=$AD585,1,IF(AT$9=$AE585,1,IF(AT$9=$AF585,1,IF(AT$9=$AG585,1,IF(AT$9=$AH585,1,IF(AT$9=$AI585,1,IF(AT$9=$AJ585,1,IF(AT$9=$AK585,1,""))))))))</f>
        <v/>
      </c>
      <c r="AU585" s="294" t="str">
        <f t="shared" ca="1" si="1052"/>
        <v/>
      </c>
      <c r="AV585" s="294" t="str">
        <f t="shared" ca="1" si="1052"/>
        <v/>
      </c>
      <c r="AW585" s="294" t="str">
        <f t="shared" ca="1" si="1052"/>
        <v/>
      </c>
      <c r="AX585" s="294" t="str">
        <f t="shared" ca="1" si="1052"/>
        <v/>
      </c>
      <c r="AY585" s="294">
        <f t="shared" ca="1" si="1052"/>
        <v>1</v>
      </c>
      <c r="AZ585" s="294" t="str">
        <f t="shared" ca="1" si="1052"/>
        <v/>
      </c>
      <c r="BA585" s="294">
        <f t="shared" ca="1" si="1052"/>
        <v>1</v>
      </c>
      <c r="BB585" s="294" t="str">
        <f t="shared" ca="1" si="1052"/>
        <v/>
      </c>
      <c r="BC585" s="294" t="str">
        <f t="shared" ca="1" si="1052"/>
        <v/>
      </c>
      <c r="BD585" s="294" t="str">
        <f t="shared" ca="1" si="1052"/>
        <v/>
      </c>
      <c r="BE585" s="294" t="str">
        <f t="shared" ca="1" si="1052"/>
        <v/>
      </c>
      <c r="BF585" s="289">
        <f t="shared" ca="1" si="1039"/>
        <v>2</v>
      </c>
      <c r="BG585" s="302">
        <f t="shared" ca="1" si="1040"/>
        <v>25</v>
      </c>
      <c r="BH585" s="289" t="str">
        <f t="shared" ca="1" si="1041"/>
        <v/>
      </c>
      <c r="BI585" s="289" t="str">
        <f t="shared" ca="1" si="1042"/>
        <v/>
      </c>
      <c r="BJ585" s="289" t="str">
        <f t="shared" ca="1" si="1043"/>
        <v/>
      </c>
      <c r="BK585" s="289" t="str">
        <f t="shared" ca="1" si="1044"/>
        <v/>
      </c>
      <c r="BL585" s="289" t="str">
        <f t="shared" ca="1" si="1045"/>
        <v/>
      </c>
      <c r="BM585" s="289" t="str">
        <f t="shared" ca="1" si="1046"/>
        <v/>
      </c>
      <c r="BN585" s="289" t="str">
        <f t="shared" ca="1" si="1047"/>
        <v/>
      </c>
      <c r="BO585" s="289" t="str">
        <f t="shared" ca="1" si="1048"/>
        <v/>
      </c>
      <c r="BP585" s="275"/>
      <c r="BQ585" s="83"/>
      <c r="BR585" s="82"/>
      <c r="BS585" s="83"/>
      <c r="BT585" s="52"/>
      <c r="BV585" s="52"/>
      <c r="BW585" s="84"/>
      <c r="BX585" s="97"/>
      <c r="BY585" s="84"/>
      <c r="BZ585" s="84"/>
      <c r="CA585" s="84"/>
      <c r="CB585" s="84"/>
      <c r="CC585" s="84"/>
      <c r="CD585" s="84"/>
      <c r="CE585" s="84"/>
      <c r="CF585" s="84"/>
      <c r="CG585" s="84"/>
      <c r="CH585" s="97"/>
      <c r="CI585" s="97"/>
      <c r="CJ585" s="97"/>
      <c r="CK585" s="97"/>
      <c r="CL585" s="97"/>
      <c r="CM585" s="97"/>
      <c r="CN585" s="97"/>
      <c r="CO585" s="97"/>
      <c r="CP585" s="99"/>
      <c r="CQ585" s="84"/>
      <c r="DA585" s="83"/>
      <c r="DB585" s="82"/>
      <c r="DC585" s="83"/>
      <c r="DD585" s="52"/>
      <c r="DF585" s="52"/>
      <c r="DG585" s="84"/>
      <c r="DH585" s="97"/>
      <c r="DI585" s="84"/>
      <c r="DJ585" s="84"/>
      <c r="DK585" s="84"/>
      <c r="DL585" s="84"/>
      <c r="DM585" s="84"/>
      <c r="DN585" s="84"/>
      <c r="DO585" s="84"/>
      <c r="DP585" s="84"/>
      <c r="DQ585" s="84"/>
      <c r="DR585" s="97"/>
      <c r="DS585" s="97"/>
      <c r="DT585" s="97"/>
      <c r="DU585" s="97"/>
      <c r="DV585" s="97"/>
      <c r="DW585" s="97"/>
      <c r="DX585" s="97"/>
      <c r="DY585" s="97"/>
      <c r="DZ585" s="99"/>
      <c r="EA585" s="84"/>
    </row>
    <row r="586" spans="1:131" ht="15.6" x14ac:dyDescent="0.3">
      <c r="A586" s="289">
        <f t="shared" ca="1" si="984"/>
        <v>7</v>
      </c>
      <c r="B586" s="324">
        <f t="shared" si="988"/>
        <v>578</v>
      </c>
      <c r="C586" s="325" t="s">
        <v>14</v>
      </c>
      <c r="D586" s="324" t="s">
        <v>4</v>
      </c>
      <c r="E586" s="324">
        <v>8</v>
      </c>
      <c r="F586" s="326">
        <v>2</v>
      </c>
      <c r="G586" s="326">
        <v>2</v>
      </c>
      <c r="H586" s="326">
        <v>1</v>
      </c>
      <c r="I586" s="326">
        <v>1</v>
      </c>
      <c r="J586" s="326">
        <v>1</v>
      </c>
      <c r="K586" s="326">
        <v>2</v>
      </c>
      <c r="L586" s="326">
        <v>2</v>
      </c>
      <c r="M586" s="326">
        <v>1</v>
      </c>
      <c r="N586" s="326">
        <f>SUM($F586:G586)</f>
        <v>4</v>
      </c>
      <c r="O586" s="326">
        <f>SUM($F586:H586)</f>
        <v>5</v>
      </c>
      <c r="P586" s="326">
        <f>SUM($F586:I586)</f>
        <v>6</v>
      </c>
      <c r="Q586" s="326">
        <f>SUM($F586:J586)</f>
        <v>7</v>
      </c>
      <c r="R586" s="326">
        <f>SUM($F586:K586)</f>
        <v>9</v>
      </c>
      <c r="S586" s="326">
        <f>SUM($F586:L586)</f>
        <v>11</v>
      </c>
      <c r="T586" s="326">
        <f>SUM($F586:M586)</f>
        <v>12</v>
      </c>
      <c r="U586" s="325"/>
      <c r="V586" s="324" t="str">
        <f t="shared" si="1030"/>
        <v>Ab</v>
      </c>
      <c r="W586" s="324" t="str">
        <f t="shared" ca="1" si="1031"/>
        <v>Bb</v>
      </c>
      <c r="X586" s="324" t="str">
        <f t="shared" ca="1" si="1032"/>
        <v>C</v>
      </c>
      <c r="Y586" s="324" t="str">
        <f t="shared" ca="1" si="1033"/>
        <v>Db</v>
      </c>
      <c r="Z586" s="324" t="str">
        <f t="shared" ca="1" si="1034"/>
        <v>D</v>
      </c>
      <c r="AA586" s="324" t="str">
        <f t="shared" ca="1" si="1035"/>
        <v>Eb</v>
      </c>
      <c r="AB586" s="324" t="str">
        <f t="shared" ca="1" si="1036"/>
        <v>F</v>
      </c>
      <c r="AC586" s="324" t="str">
        <f t="shared" ca="1" si="1037"/>
        <v>G</v>
      </c>
      <c r="AD586" s="325">
        <f t="shared" si="1038"/>
        <v>163</v>
      </c>
      <c r="AE586" s="325">
        <f t="shared" ca="1" si="986"/>
        <v>164</v>
      </c>
      <c r="AF586" s="325">
        <f t="shared" ca="1" si="987"/>
        <v>67</v>
      </c>
      <c r="AG586" s="325">
        <f t="shared" ca="1" si="1023"/>
        <v>166</v>
      </c>
      <c r="AH586" s="325">
        <f t="shared" ca="1" si="1024"/>
        <v>68</v>
      </c>
      <c r="AI586" s="325">
        <f t="shared" ca="1" si="1025"/>
        <v>167</v>
      </c>
      <c r="AJ586" s="325">
        <f t="shared" ca="1" si="1026"/>
        <v>70</v>
      </c>
      <c r="AK586" s="325">
        <f t="shared" ca="1" si="1027"/>
        <v>71</v>
      </c>
      <c r="AL586" s="294" t="str">
        <f>_xlfn.CONCAT(V586," alt b")</f>
        <v>Ab alt b</v>
      </c>
      <c r="AM586" s="294" t="str">
        <f ca="1">_xlfn.CONCAT(W586," min4")</f>
        <v>Bb min4</v>
      </c>
      <c r="AN586" s="301" t="str">
        <f ca="1">_xlfn.CONCAT(X586," sus2/4 -or- *",Z586," min7")</f>
        <v>C sus2/4 -or- *D min7</v>
      </c>
      <c r="AO586" s="301" t="str">
        <f ca="1">_xlfn.CONCAT(Y586," sus2/4 -or- *",AA586," min7")</f>
        <v>Db sus2/4 -or- *Eb min7</v>
      </c>
      <c r="AP586" s="294" t="str">
        <f ca="1">_xlfn.CONCAT(Z586," dim")</f>
        <v>D dim</v>
      </c>
      <c r="AQ586" s="294" t="str">
        <f ca="1">_xlfn.CONCAT(AA586," maj")</f>
        <v>Eb maj</v>
      </c>
      <c r="AR586" s="294" t="str">
        <f ca="1">_xlfn.CONCAT(AB586," min")</f>
        <v>F min</v>
      </c>
      <c r="AS586" s="294" t="str">
        <f t="shared" ca="1" si="1050"/>
        <v>G dim</v>
      </c>
      <c r="AT586" s="294" t="str">
        <f t="shared" ca="1" si="1052"/>
        <v/>
      </c>
      <c r="AU586" s="294" t="str">
        <f t="shared" ca="1" si="1052"/>
        <v/>
      </c>
      <c r="AV586" s="294" t="str">
        <f t="shared" ca="1" si="1052"/>
        <v/>
      </c>
      <c r="AW586" s="294">
        <f t="shared" ca="1" si="1052"/>
        <v>1</v>
      </c>
      <c r="AX586" s="294" t="str">
        <f t="shared" ca="1" si="1052"/>
        <v/>
      </c>
      <c r="AY586" s="294">
        <f t="shared" ca="1" si="1052"/>
        <v>1</v>
      </c>
      <c r="AZ586" s="294" t="str">
        <f t="shared" ca="1" si="1052"/>
        <v/>
      </c>
      <c r="BA586" s="294">
        <f t="shared" ca="1" si="1052"/>
        <v>1</v>
      </c>
      <c r="BB586" s="294" t="str">
        <f t="shared" ca="1" si="1052"/>
        <v/>
      </c>
      <c r="BC586" s="294" t="str">
        <f t="shared" ca="1" si="1052"/>
        <v/>
      </c>
      <c r="BD586" s="294" t="str">
        <f t="shared" ca="1" si="1052"/>
        <v/>
      </c>
      <c r="BE586" s="294" t="str">
        <f t="shared" ca="1" si="1052"/>
        <v/>
      </c>
      <c r="BF586" s="289">
        <f t="shared" ca="1" si="1039"/>
        <v>3</v>
      </c>
      <c r="BG586" s="302">
        <f t="shared" ca="1" si="1040"/>
        <v>37.5</v>
      </c>
      <c r="BH586" s="289">
        <f t="shared" ca="1" si="1041"/>
        <v>7</v>
      </c>
      <c r="BI586" s="289" t="str">
        <f t="shared" ca="1" si="1042"/>
        <v/>
      </c>
      <c r="BJ586" s="289" t="str">
        <f t="shared" ca="1" si="1043"/>
        <v/>
      </c>
      <c r="BK586" s="289" t="str">
        <f t="shared" ca="1" si="1044"/>
        <v/>
      </c>
      <c r="BL586" s="289" t="str">
        <f t="shared" ca="1" si="1045"/>
        <v/>
      </c>
      <c r="BM586" s="289" t="str">
        <f t="shared" ca="1" si="1046"/>
        <v/>
      </c>
      <c r="BN586" s="289" t="str">
        <f t="shared" ca="1" si="1047"/>
        <v/>
      </c>
      <c r="BO586" s="289">
        <f t="shared" ca="1" si="1048"/>
        <v>1</v>
      </c>
      <c r="BP586" s="275"/>
      <c r="BQ586" s="83"/>
      <c r="BR586" s="82"/>
      <c r="BS586" s="83"/>
      <c r="BT586" s="52"/>
      <c r="BV586" s="52"/>
      <c r="BW586" s="84"/>
      <c r="BX586" s="97"/>
      <c r="BY586" s="84"/>
      <c r="BZ586" s="84"/>
      <c r="CA586" s="84"/>
      <c r="CB586" s="84"/>
      <c r="CC586" s="84"/>
      <c r="CD586" s="84"/>
      <c r="CE586" s="84"/>
      <c r="CF586" s="84"/>
      <c r="CG586" s="84"/>
      <c r="CH586" s="97"/>
      <c r="CI586" s="97"/>
      <c r="CJ586" s="97"/>
      <c r="CK586" s="97"/>
      <c r="CL586" s="97"/>
      <c r="CM586" s="97"/>
      <c r="CN586" s="97"/>
      <c r="CO586" s="97"/>
      <c r="CP586" s="99"/>
      <c r="CQ586" s="84"/>
      <c r="DA586" s="83"/>
      <c r="DB586" s="82"/>
      <c r="DC586" s="83"/>
      <c r="DD586" s="52"/>
      <c r="DF586" s="52"/>
      <c r="DG586" s="84"/>
      <c r="DH586" s="97"/>
      <c r="DI586" s="84"/>
      <c r="DJ586" s="84"/>
      <c r="DK586" s="84"/>
      <c r="DL586" s="84"/>
      <c r="DM586" s="84"/>
      <c r="DN586" s="84"/>
      <c r="DO586" s="84"/>
      <c r="DP586" s="84"/>
      <c r="DQ586" s="84"/>
      <c r="DR586" s="97"/>
      <c r="DS586" s="97"/>
      <c r="DT586" s="97"/>
      <c r="DU586" s="97"/>
      <c r="DV586" s="97"/>
      <c r="DW586" s="97"/>
      <c r="DX586" s="97"/>
      <c r="DY586" s="97"/>
      <c r="DZ586" s="99"/>
      <c r="EA586" s="84"/>
    </row>
    <row r="587" spans="1:131" ht="15.6" x14ac:dyDescent="0.3">
      <c r="A587" s="289">
        <f t="shared" ref="A587:A650" ca="1" si="1053">BH587</f>
        <v>6</v>
      </c>
      <c r="B587" s="324">
        <f t="shared" si="988"/>
        <v>579</v>
      </c>
      <c r="C587" s="325" t="s">
        <v>81</v>
      </c>
      <c r="D587" s="324" t="s">
        <v>4</v>
      </c>
      <c r="E587" s="324">
        <v>7</v>
      </c>
      <c r="F587" s="326">
        <v>2</v>
      </c>
      <c r="G587" s="326">
        <v>2</v>
      </c>
      <c r="H587" s="326">
        <v>1</v>
      </c>
      <c r="I587" s="326">
        <v>2</v>
      </c>
      <c r="J587" s="326">
        <v>2</v>
      </c>
      <c r="K587" s="326">
        <v>2</v>
      </c>
      <c r="L587" s="326">
        <v>1</v>
      </c>
      <c r="M587" s="326"/>
      <c r="N587" s="326">
        <f>SUM($F587:G587)</f>
        <v>4</v>
      </c>
      <c r="O587" s="326">
        <f>SUM($F587:H587)</f>
        <v>5</v>
      </c>
      <c r="P587" s="326">
        <f>SUM($F587:I587)</f>
        <v>7</v>
      </c>
      <c r="Q587" s="326">
        <f>SUM($F587:J587)</f>
        <v>9</v>
      </c>
      <c r="R587" s="326">
        <f>SUM($F587:K587)</f>
        <v>11</v>
      </c>
      <c r="S587" s="326">
        <f>SUM($F587:L587)</f>
        <v>12</v>
      </c>
      <c r="T587" s="326"/>
      <c r="U587" s="325"/>
      <c r="V587" s="324" t="str">
        <f t="shared" si="1030"/>
        <v>Ab</v>
      </c>
      <c r="W587" s="324" t="str">
        <f t="shared" ca="1" si="1031"/>
        <v>Bb</v>
      </c>
      <c r="X587" s="324" t="str">
        <f t="shared" ref="X587:X625" ca="1" si="1054">OFFSET($L$6,0,N587,1,1)</f>
        <v>C</v>
      </c>
      <c r="Y587" s="324" t="str">
        <f t="shared" ref="Y587:Y625" ca="1" si="1055">OFFSET($L$6,0,O587,1,1)</f>
        <v>Db</v>
      </c>
      <c r="Z587" s="324" t="str">
        <f t="shared" ref="Z587:Z625" ca="1" si="1056">OFFSET($L$6,0,P587,1,1)</f>
        <v>Eb</v>
      </c>
      <c r="AA587" s="324" t="str">
        <f t="shared" ref="AA587:AA625" ca="1" si="1057">OFFSET($L$6,0,Q587,1,1)</f>
        <v>F</v>
      </c>
      <c r="AB587" s="324" t="str">
        <f t="shared" ref="AB587:AB625" ca="1" si="1058">OFFSET($L$6,0,R587,1,1)</f>
        <v>G</v>
      </c>
      <c r="AC587" s="324"/>
      <c r="AD587" s="325">
        <f t="shared" si="1038"/>
        <v>163</v>
      </c>
      <c r="AE587" s="325">
        <f t="shared" ca="1" si="986"/>
        <v>164</v>
      </c>
      <c r="AF587" s="325">
        <f t="shared" ca="1" si="987"/>
        <v>67</v>
      </c>
      <c r="AG587" s="325">
        <f t="shared" ca="1" si="1023"/>
        <v>166</v>
      </c>
      <c r="AH587" s="325">
        <f t="shared" ca="1" si="1024"/>
        <v>167</v>
      </c>
      <c r="AI587" s="325">
        <f t="shared" ca="1" si="1025"/>
        <v>70</v>
      </c>
      <c r="AJ587" s="325">
        <f t="shared" ca="1" si="1026"/>
        <v>71</v>
      </c>
      <c r="AK587" s="325"/>
      <c r="AL587" s="294" t="str">
        <f>_xlfn.CONCAT(V587," maj")</f>
        <v>Ab maj</v>
      </c>
      <c r="AM587" s="294" t="str">
        <f ca="1">_xlfn.CONCAT(W587," min")</f>
        <v>Bb min</v>
      </c>
      <c r="AN587" s="294" t="str">
        <f ca="1">_xlfn.CONCAT(X587," min")</f>
        <v>C min</v>
      </c>
      <c r="AO587" s="294" t="str">
        <f ca="1">_xlfn.CONCAT(Y587," maj")</f>
        <v>Db maj</v>
      </c>
      <c r="AP587" s="294" t="str">
        <f ca="1">_xlfn.CONCAT(Z587," maj")</f>
        <v>Eb maj</v>
      </c>
      <c r="AQ587" s="294" t="str">
        <f ca="1">_xlfn.CONCAT(AA587," min")</f>
        <v>F min</v>
      </c>
      <c r="AR587" s="294" t="str">
        <f ca="1">_xlfn.CONCAT(AB587," dim")</f>
        <v>G dim</v>
      </c>
      <c r="AS587" s="294"/>
      <c r="AT587" s="294" t="str">
        <f ca="1">IF(AT$9=$AD587,1,IF(AT$9=$AE587,1,IF(AT$9=$AF587,1,IF(AT$9=$AG587,1,IF(AT$9=$AH587,1,IF(AT$9=$AI587,1,IF(AT$9=$AJ587,1,"")))))))</f>
        <v/>
      </c>
      <c r="AU587" s="294" t="str">
        <f t="shared" ref="AU587:BE602" ca="1" si="1059">IF(AU$9=$AD587,1,IF(AU$9=$AE587,1,IF(AU$9=$AF587,1,IF(AU$9=$AG587,1,IF(AU$9=$AH587,1,IF(AU$9=$AI587,1,IF(AU$9=$AJ587,1,"")))))))</f>
        <v/>
      </c>
      <c r="AV587" s="294" t="str">
        <f t="shared" ca="1" si="1059"/>
        <v/>
      </c>
      <c r="AW587" s="294">
        <f t="shared" ca="1" si="1059"/>
        <v>1</v>
      </c>
      <c r="AX587" s="294" t="str">
        <f t="shared" ca="1" si="1059"/>
        <v/>
      </c>
      <c r="AY587" s="294">
        <f t="shared" ca="1" si="1059"/>
        <v>1</v>
      </c>
      <c r="AZ587" s="294" t="str">
        <f t="shared" ca="1" si="1059"/>
        <v/>
      </c>
      <c r="BA587" s="294">
        <f t="shared" ca="1" si="1059"/>
        <v>1</v>
      </c>
      <c r="BB587" s="294" t="str">
        <f t="shared" ca="1" si="1059"/>
        <v/>
      </c>
      <c r="BC587" s="294" t="str">
        <f t="shared" ca="1" si="1059"/>
        <v/>
      </c>
      <c r="BD587" s="294" t="str">
        <f t="shared" ca="1" si="1059"/>
        <v/>
      </c>
      <c r="BE587" s="294" t="str">
        <f t="shared" ca="1" si="1059"/>
        <v/>
      </c>
      <c r="BF587" s="289">
        <f t="shared" ca="1" si="1039"/>
        <v>3</v>
      </c>
      <c r="BG587" s="302">
        <f t="shared" ca="1" si="1040"/>
        <v>42.857142857142854</v>
      </c>
      <c r="BH587" s="289">
        <f t="shared" ca="1" si="1041"/>
        <v>6</v>
      </c>
      <c r="BI587" s="289" t="str">
        <f t="shared" ca="1" si="1042"/>
        <v/>
      </c>
      <c r="BJ587" s="289" t="str">
        <f t="shared" ca="1" si="1043"/>
        <v/>
      </c>
      <c r="BK587" s="289" t="str">
        <f t="shared" ca="1" si="1044"/>
        <v/>
      </c>
      <c r="BL587" s="289" t="str">
        <f t="shared" ca="1" si="1045"/>
        <v/>
      </c>
      <c r="BM587" s="289" t="str">
        <f t="shared" ca="1" si="1046"/>
        <v/>
      </c>
      <c r="BN587" s="289">
        <f t="shared" ca="1" si="1047"/>
        <v>1</v>
      </c>
      <c r="BO587" s="289" t="str">
        <f t="shared" ca="1" si="1048"/>
        <v/>
      </c>
      <c r="BP587" s="275"/>
      <c r="BQ587" s="83"/>
      <c r="BR587" s="82"/>
      <c r="BS587" s="83"/>
      <c r="BT587" s="52"/>
      <c r="BV587" s="52"/>
      <c r="BW587" s="84"/>
      <c r="BX587" s="97"/>
      <c r="BY587" s="84"/>
      <c r="BZ587" s="84"/>
      <c r="CA587" s="84"/>
      <c r="CB587" s="84"/>
      <c r="CC587" s="84"/>
      <c r="CD587" s="84"/>
      <c r="CE587" s="84"/>
      <c r="CF587" s="84"/>
      <c r="CG587" s="84"/>
      <c r="CH587" s="97"/>
      <c r="CI587" s="97"/>
      <c r="CJ587" s="97"/>
      <c r="CK587" s="97"/>
      <c r="CL587" s="97"/>
      <c r="CM587" s="97"/>
      <c r="CN587" s="97"/>
      <c r="CO587" s="97"/>
      <c r="CP587" s="99"/>
      <c r="CQ587" s="84"/>
      <c r="DA587" s="83"/>
      <c r="DB587" s="82"/>
      <c r="DC587" s="83"/>
      <c r="DD587" s="52"/>
      <c r="DF587" s="52"/>
      <c r="DG587" s="84"/>
      <c r="DH587" s="97"/>
      <c r="DI587" s="84"/>
      <c r="DJ587" s="84"/>
      <c r="DK587" s="84"/>
      <c r="DL587" s="84"/>
      <c r="DM587" s="84"/>
      <c r="DN587" s="84"/>
      <c r="DO587" s="84"/>
      <c r="DP587" s="84"/>
      <c r="DQ587" s="84"/>
      <c r="DR587" s="97"/>
      <c r="DS587" s="97"/>
      <c r="DT587" s="97"/>
      <c r="DU587" s="97"/>
      <c r="DV587" s="97"/>
      <c r="DW587" s="97"/>
      <c r="DX587" s="97"/>
      <c r="DY587" s="97"/>
      <c r="DZ587" s="99"/>
      <c r="EA587" s="84"/>
    </row>
    <row r="588" spans="1:131" ht="15.6" x14ac:dyDescent="0.3">
      <c r="A588" s="289" t="str">
        <f t="shared" ca="1" si="1053"/>
        <v/>
      </c>
      <c r="B588" s="324">
        <f t="shared" si="988"/>
        <v>580</v>
      </c>
      <c r="C588" s="325" t="s">
        <v>15</v>
      </c>
      <c r="D588" s="324" t="s">
        <v>4</v>
      </c>
      <c r="E588" s="324">
        <v>7</v>
      </c>
      <c r="F588" s="326">
        <v>2</v>
      </c>
      <c r="G588" s="326">
        <v>2</v>
      </c>
      <c r="H588" s="326">
        <v>1</v>
      </c>
      <c r="I588" s="326">
        <v>1</v>
      </c>
      <c r="J588" s="326">
        <v>3</v>
      </c>
      <c r="K588" s="326">
        <v>2</v>
      </c>
      <c r="L588" s="326">
        <v>1</v>
      </c>
      <c r="M588" s="326"/>
      <c r="N588" s="326">
        <f>SUM($F588:G588)</f>
        <v>4</v>
      </c>
      <c r="O588" s="326">
        <f>SUM($F588:H588)</f>
        <v>5</v>
      </c>
      <c r="P588" s="326">
        <f>SUM($F588:I588)</f>
        <v>6</v>
      </c>
      <c r="Q588" s="326">
        <f>SUM($F588:J588)</f>
        <v>9</v>
      </c>
      <c r="R588" s="326">
        <f>SUM($F588:K588)</f>
        <v>11</v>
      </c>
      <c r="S588" s="326">
        <f>SUM($F588:L588)</f>
        <v>12</v>
      </c>
      <c r="T588" s="326"/>
      <c r="U588" s="325"/>
      <c r="V588" s="324" t="str">
        <f t="shared" si="1030"/>
        <v>Ab</v>
      </c>
      <c r="W588" s="324" t="str">
        <f t="shared" ca="1" si="1031"/>
        <v>Bb</v>
      </c>
      <c r="X588" s="324" t="str">
        <f t="shared" ca="1" si="1054"/>
        <v>C</v>
      </c>
      <c r="Y588" s="324" t="str">
        <f t="shared" ca="1" si="1055"/>
        <v>Db</v>
      </c>
      <c r="Z588" s="324" t="str">
        <f t="shared" ca="1" si="1056"/>
        <v>D</v>
      </c>
      <c r="AA588" s="324" t="str">
        <f t="shared" ca="1" si="1057"/>
        <v>F</v>
      </c>
      <c r="AB588" s="324" t="str">
        <f t="shared" ca="1" si="1058"/>
        <v>G</v>
      </c>
      <c r="AC588" s="324"/>
      <c r="AD588" s="325">
        <f t="shared" si="1038"/>
        <v>163</v>
      </c>
      <c r="AE588" s="325">
        <f t="shared" ca="1" si="986"/>
        <v>164</v>
      </c>
      <c r="AF588" s="325">
        <f t="shared" ca="1" si="987"/>
        <v>67</v>
      </c>
      <c r="AG588" s="325">
        <f t="shared" ca="1" si="1023"/>
        <v>166</v>
      </c>
      <c r="AH588" s="325">
        <f t="shared" ca="1" si="1024"/>
        <v>68</v>
      </c>
      <c r="AI588" s="325">
        <f t="shared" ca="1" si="1025"/>
        <v>70</v>
      </c>
      <c r="AJ588" s="325">
        <f t="shared" ca="1" si="1026"/>
        <v>71</v>
      </c>
      <c r="AK588" s="325"/>
      <c r="AL588" s="294" t="str">
        <f>_xlfn.CONCAT(V588," alt b")</f>
        <v>Ab alt b</v>
      </c>
      <c r="AM588" s="294" t="str">
        <f ca="1">_xlfn.CONCAT(W588," min")</f>
        <v>Bb min</v>
      </c>
      <c r="AN588" s="294" t="str">
        <f ca="1">_xlfn.CONCAT(X588," sus2")</f>
        <v>C sus2</v>
      </c>
      <c r="AO588" s="294" t="str">
        <f ca="1">_xlfn.CONCAT(Y588," maj")</f>
        <v>Db maj</v>
      </c>
      <c r="AP588" s="301" t="str">
        <f ca="1">_xlfn.CONCAT("*",AB588," min")</f>
        <v>*G min</v>
      </c>
      <c r="AQ588" s="294" t="str">
        <f ca="1">_xlfn.CONCAT(AA588," min")</f>
        <v>F min</v>
      </c>
      <c r="AR588" s="294" t="str">
        <f ca="1">_xlfn.CONCAT(AB588," dim")</f>
        <v>G dim</v>
      </c>
      <c r="AS588" s="294"/>
      <c r="AT588" s="294" t="str">
        <f t="shared" ref="AT588:BE622" ca="1" si="1060">IF(AT$9=$AD588,1,IF(AT$9=$AE588,1,IF(AT$9=$AF588,1,IF(AT$9=$AG588,1,IF(AT$9=$AH588,1,IF(AT$9=$AI588,1,IF(AT$9=$AJ588,1,"")))))))</f>
        <v/>
      </c>
      <c r="AU588" s="294" t="str">
        <f t="shared" ca="1" si="1059"/>
        <v/>
      </c>
      <c r="AV588" s="294" t="str">
        <f t="shared" ca="1" si="1059"/>
        <v/>
      </c>
      <c r="AW588" s="294" t="str">
        <f t="shared" ca="1" si="1059"/>
        <v/>
      </c>
      <c r="AX588" s="294" t="str">
        <f t="shared" ca="1" si="1059"/>
        <v/>
      </c>
      <c r="AY588" s="294">
        <f t="shared" ca="1" si="1059"/>
        <v>1</v>
      </c>
      <c r="AZ588" s="294" t="str">
        <f t="shared" ca="1" si="1059"/>
        <v/>
      </c>
      <c r="BA588" s="294">
        <f t="shared" ca="1" si="1059"/>
        <v>1</v>
      </c>
      <c r="BB588" s="294" t="str">
        <f t="shared" ca="1" si="1059"/>
        <v/>
      </c>
      <c r="BC588" s="294" t="str">
        <f t="shared" ca="1" si="1059"/>
        <v/>
      </c>
      <c r="BD588" s="294" t="str">
        <f t="shared" ca="1" si="1059"/>
        <v/>
      </c>
      <c r="BE588" s="294" t="str">
        <f t="shared" ca="1" si="1059"/>
        <v/>
      </c>
      <c r="BF588" s="289">
        <f t="shared" ca="1" si="1039"/>
        <v>2</v>
      </c>
      <c r="BG588" s="302">
        <f t="shared" ca="1" si="1040"/>
        <v>28.571428571428569</v>
      </c>
      <c r="BH588" s="289" t="str">
        <f t="shared" ca="1" si="1041"/>
        <v/>
      </c>
      <c r="BI588" s="289" t="str">
        <f t="shared" ca="1" si="1042"/>
        <v/>
      </c>
      <c r="BJ588" s="289" t="str">
        <f t="shared" ca="1" si="1043"/>
        <v/>
      </c>
      <c r="BK588" s="289" t="str">
        <f t="shared" ca="1" si="1044"/>
        <v/>
      </c>
      <c r="BL588" s="289" t="str">
        <f t="shared" ca="1" si="1045"/>
        <v/>
      </c>
      <c r="BM588" s="289" t="str">
        <f t="shared" ca="1" si="1046"/>
        <v/>
      </c>
      <c r="BN588" s="289" t="str">
        <f t="shared" ca="1" si="1047"/>
        <v/>
      </c>
      <c r="BO588" s="289" t="str">
        <f t="shared" ca="1" si="1048"/>
        <v/>
      </c>
      <c r="BP588" s="275"/>
      <c r="BQ588" s="83"/>
      <c r="BR588" s="82"/>
      <c r="BS588" s="83"/>
      <c r="BT588" s="52"/>
      <c r="BV588" s="52"/>
      <c r="BW588" s="84"/>
      <c r="BX588" s="97"/>
      <c r="BY588" s="84"/>
      <c r="BZ588" s="84"/>
      <c r="CA588" s="84"/>
      <c r="CB588" s="84"/>
      <c r="CC588" s="84"/>
      <c r="CD588" s="84"/>
      <c r="CE588" s="84"/>
      <c r="CF588" s="84"/>
      <c r="CG588" s="84"/>
      <c r="CH588" s="97"/>
      <c r="CI588" s="97"/>
      <c r="CJ588" s="97"/>
      <c r="CK588" s="97"/>
      <c r="CL588" s="97"/>
      <c r="CM588" s="97"/>
      <c r="CN588" s="97"/>
      <c r="CO588" s="97"/>
      <c r="CP588" s="99"/>
      <c r="CQ588" s="84"/>
      <c r="DA588" s="83"/>
      <c r="DB588" s="82"/>
      <c r="DC588" s="83"/>
      <c r="DD588" s="52"/>
      <c r="DF588" s="52"/>
      <c r="DG588" s="84"/>
      <c r="DH588" s="97"/>
      <c r="DI588" s="84"/>
      <c r="DJ588" s="84"/>
      <c r="DK588" s="84"/>
      <c r="DL588" s="84"/>
      <c r="DM588" s="84"/>
      <c r="DN588" s="84"/>
      <c r="DO588" s="84"/>
      <c r="DP588" s="84"/>
      <c r="DQ588" s="84"/>
      <c r="DR588" s="97"/>
      <c r="DS588" s="97"/>
      <c r="DT588" s="97"/>
      <c r="DU588" s="97"/>
      <c r="DV588" s="97"/>
      <c r="DW588" s="97"/>
      <c r="DX588" s="97"/>
      <c r="DY588" s="97"/>
      <c r="DZ588" s="99"/>
      <c r="EA588" s="84"/>
    </row>
    <row r="589" spans="1:131" ht="15.6" x14ac:dyDescent="0.3">
      <c r="A589" s="289" t="str">
        <f t="shared" ca="1" si="1053"/>
        <v/>
      </c>
      <c r="B589" s="324">
        <f t="shared" si="988"/>
        <v>581</v>
      </c>
      <c r="C589" s="325" t="s">
        <v>16</v>
      </c>
      <c r="D589" s="324" t="s">
        <v>4</v>
      </c>
      <c r="E589" s="324">
        <v>7</v>
      </c>
      <c r="F589" s="326">
        <v>2</v>
      </c>
      <c r="G589" s="326">
        <v>1</v>
      </c>
      <c r="H589" s="326">
        <v>2</v>
      </c>
      <c r="I589" s="326">
        <v>2</v>
      </c>
      <c r="J589" s="326">
        <v>2</v>
      </c>
      <c r="K589" s="326">
        <v>1</v>
      </c>
      <c r="L589" s="326">
        <v>2</v>
      </c>
      <c r="M589" s="326"/>
      <c r="N589" s="326">
        <f>SUM($F589:G589)</f>
        <v>3</v>
      </c>
      <c r="O589" s="326">
        <f>SUM($F589:H589)</f>
        <v>5</v>
      </c>
      <c r="P589" s="326">
        <f>SUM($F589:I589)</f>
        <v>7</v>
      </c>
      <c r="Q589" s="326">
        <f>SUM($F589:J589)</f>
        <v>9</v>
      </c>
      <c r="R589" s="326">
        <f>SUM($F589:K589)</f>
        <v>10</v>
      </c>
      <c r="S589" s="326">
        <f>SUM($F589:L589)</f>
        <v>12</v>
      </c>
      <c r="T589" s="326"/>
      <c r="U589" s="325"/>
      <c r="V589" s="324" t="str">
        <f t="shared" si="1030"/>
        <v>Ab</v>
      </c>
      <c r="W589" s="324" t="str">
        <f t="shared" ca="1" si="1031"/>
        <v>Bb</v>
      </c>
      <c r="X589" s="324" t="str">
        <f t="shared" ca="1" si="1054"/>
        <v>B</v>
      </c>
      <c r="Y589" s="324" t="str">
        <f t="shared" ca="1" si="1055"/>
        <v>Db</v>
      </c>
      <c r="Z589" s="324" t="str">
        <f t="shared" ca="1" si="1056"/>
        <v>Eb</v>
      </c>
      <c r="AA589" s="324" t="str">
        <f t="shared" ca="1" si="1057"/>
        <v>F</v>
      </c>
      <c r="AB589" s="324" t="str">
        <f t="shared" ca="1" si="1058"/>
        <v>Gb</v>
      </c>
      <c r="AC589" s="324"/>
      <c r="AD589" s="325">
        <f t="shared" si="1038"/>
        <v>163</v>
      </c>
      <c r="AE589" s="325">
        <f t="shared" ca="1" si="986"/>
        <v>164</v>
      </c>
      <c r="AF589" s="325">
        <f t="shared" ca="1" si="987"/>
        <v>66</v>
      </c>
      <c r="AG589" s="325">
        <f t="shared" ca="1" si="1023"/>
        <v>166</v>
      </c>
      <c r="AH589" s="325">
        <f t="shared" ca="1" si="1024"/>
        <v>167</v>
      </c>
      <c r="AI589" s="325">
        <f t="shared" ca="1" si="1025"/>
        <v>70</v>
      </c>
      <c r="AJ589" s="325">
        <f t="shared" ca="1" si="1026"/>
        <v>169</v>
      </c>
      <c r="AK589" s="325"/>
      <c r="AL589" s="294" t="str">
        <f>_xlfn.CONCAT(V589," min")</f>
        <v>Ab min</v>
      </c>
      <c r="AM589" s="294" t="str">
        <f ca="1">_xlfn.CONCAT(W589," min")</f>
        <v>Bb min</v>
      </c>
      <c r="AN589" s="294" t="str">
        <f ca="1">_xlfn.CONCAT(X589," maj")</f>
        <v>B maj</v>
      </c>
      <c r="AO589" s="294" t="str">
        <f ca="1">_xlfn.CONCAT(Y589," maj")</f>
        <v>Db maj</v>
      </c>
      <c r="AP589" s="294" t="str">
        <f ca="1">_xlfn.CONCAT(Z589," min")</f>
        <v>Eb min</v>
      </c>
      <c r="AQ589" s="294" t="str">
        <f ca="1">_xlfn.CONCAT(AA589," dim")</f>
        <v>F dim</v>
      </c>
      <c r="AR589" s="294" t="str">
        <f ca="1">_xlfn.CONCAT(AB589," min")</f>
        <v>Gb min</v>
      </c>
      <c r="AS589" s="294"/>
      <c r="AT589" s="294" t="str">
        <f t="shared" ca="1" si="1060"/>
        <v/>
      </c>
      <c r="AU589" s="294" t="str">
        <f t="shared" ca="1" si="1059"/>
        <v/>
      </c>
      <c r="AV589" s="294" t="str">
        <f t="shared" ca="1" si="1059"/>
        <v/>
      </c>
      <c r="AW589" s="294">
        <f t="shared" ca="1" si="1059"/>
        <v>1</v>
      </c>
      <c r="AX589" s="294" t="str">
        <f t="shared" ca="1" si="1059"/>
        <v/>
      </c>
      <c r="AY589" s="294">
        <f t="shared" ca="1" si="1059"/>
        <v>1</v>
      </c>
      <c r="AZ589" s="294" t="str">
        <f t="shared" ca="1" si="1059"/>
        <v/>
      </c>
      <c r="BA589" s="294" t="str">
        <f t="shared" ca="1" si="1059"/>
        <v/>
      </c>
      <c r="BB589" s="294" t="str">
        <f t="shared" ca="1" si="1059"/>
        <v/>
      </c>
      <c r="BC589" s="294" t="str">
        <f t="shared" ca="1" si="1059"/>
        <v/>
      </c>
      <c r="BD589" s="294" t="str">
        <f t="shared" ca="1" si="1059"/>
        <v/>
      </c>
      <c r="BE589" s="294" t="str">
        <f t="shared" ca="1" si="1059"/>
        <v/>
      </c>
      <c r="BF589" s="289">
        <f t="shared" ca="1" si="1039"/>
        <v>2</v>
      </c>
      <c r="BG589" s="302">
        <f t="shared" ca="1" si="1040"/>
        <v>28.571428571428569</v>
      </c>
      <c r="BH589" s="289" t="str">
        <f t="shared" ca="1" si="1041"/>
        <v/>
      </c>
      <c r="BI589" s="289" t="str">
        <f t="shared" ca="1" si="1042"/>
        <v/>
      </c>
      <c r="BJ589" s="289" t="str">
        <f t="shared" ca="1" si="1043"/>
        <v/>
      </c>
      <c r="BK589" s="289" t="str">
        <f t="shared" ca="1" si="1044"/>
        <v/>
      </c>
      <c r="BL589" s="289" t="str">
        <f t="shared" ca="1" si="1045"/>
        <v/>
      </c>
      <c r="BM589" s="289" t="str">
        <f t="shared" ca="1" si="1046"/>
        <v/>
      </c>
      <c r="BN589" s="289" t="str">
        <f t="shared" ca="1" si="1047"/>
        <v/>
      </c>
      <c r="BO589" s="289" t="str">
        <f t="shared" ca="1" si="1048"/>
        <v/>
      </c>
      <c r="BP589" s="275"/>
      <c r="BQ589" s="83"/>
      <c r="BR589" s="82"/>
      <c r="BS589" s="83"/>
      <c r="BT589" s="52"/>
      <c r="BV589" s="52"/>
      <c r="BW589" s="84"/>
      <c r="BX589" s="97"/>
      <c r="BY589" s="84"/>
      <c r="BZ589" s="84"/>
      <c r="CA589" s="84"/>
      <c r="CB589" s="84"/>
      <c r="CC589" s="84"/>
      <c r="CD589" s="84"/>
      <c r="CE589" s="84"/>
      <c r="CF589" s="84"/>
      <c r="CG589" s="84"/>
      <c r="CH589" s="97"/>
      <c r="CI589" s="97"/>
      <c r="CJ589" s="97"/>
      <c r="CK589" s="97"/>
      <c r="CL589" s="97"/>
      <c r="CM589" s="97"/>
      <c r="CN589" s="97"/>
      <c r="CO589" s="97"/>
      <c r="CP589" s="99"/>
      <c r="CQ589" s="84"/>
      <c r="DA589" s="83"/>
      <c r="DB589" s="82"/>
      <c r="DC589" s="83"/>
      <c r="DD589" s="52"/>
      <c r="DF589" s="52"/>
      <c r="DG589" s="84"/>
      <c r="DH589" s="97"/>
      <c r="DI589" s="84"/>
      <c r="DJ589" s="84"/>
      <c r="DK589" s="84"/>
      <c r="DL589" s="84"/>
      <c r="DM589" s="84"/>
      <c r="DN589" s="84"/>
      <c r="DO589" s="84"/>
      <c r="DP589" s="84"/>
      <c r="DQ589" s="84"/>
      <c r="DR589" s="97"/>
      <c r="DS589" s="97"/>
      <c r="DT589" s="97"/>
      <c r="DU589" s="97"/>
      <c r="DV589" s="97"/>
      <c r="DW589" s="97"/>
      <c r="DX589" s="97"/>
      <c r="DY589" s="97"/>
      <c r="DZ589" s="99"/>
      <c r="EA589" s="84"/>
    </row>
    <row r="590" spans="1:131" ht="15.6" x14ac:dyDescent="0.3">
      <c r="A590" s="289" t="str">
        <f t="shared" ca="1" si="1053"/>
        <v/>
      </c>
      <c r="B590" s="324">
        <f t="shared" si="988"/>
        <v>582</v>
      </c>
      <c r="C590" s="325" t="s">
        <v>17</v>
      </c>
      <c r="D590" s="324" t="s">
        <v>4</v>
      </c>
      <c r="E590" s="324">
        <v>7</v>
      </c>
      <c r="F590" s="326">
        <v>1</v>
      </c>
      <c r="G590" s="326">
        <v>2</v>
      </c>
      <c r="H590" s="326">
        <v>2</v>
      </c>
      <c r="I590" s="326">
        <v>2</v>
      </c>
      <c r="J590" s="326">
        <v>2</v>
      </c>
      <c r="K590" s="326">
        <v>1</v>
      </c>
      <c r="L590" s="326">
        <v>2</v>
      </c>
      <c r="M590" s="326"/>
      <c r="N590" s="326">
        <f>SUM($F590:G590)</f>
        <v>3</v>
      </c>
      <c r="O590" s="326">
        <f>SUM($F590:H590)</f>
        <v>5</v>
      </c>
      <c r="P590" s="326">
        <f>SUM($F590:I590)</f>
        <v>7</v>
      </c>
      <c r="Q590" s="326">
        <f>SUM($F590:J590)</f>
        <v>9</v>
      </c>
      <c r="R590" s="326">
        <f>SUM($F590:K590)</f>
        <v>10</v>
      </c>
      <c r="S590" s="326">
        <f>SUM($F590:L590)</f>
        <v>12</v>
      </c>
      <c r="T590" s="326"/>
      <c r="U590" s="325"/>
      <c r="V590" s="324" t="str">
        <f t="shared" si="1030"/>
        <v>Ab</v>
      </c>
      <c r="W590" s="324" t="str">
        <f t="shared" ca="1" si="1031"/>
        <v>A</v>
      </c>
      <c r="X590" s="324" t="str">
        <f t="shared" ca="1" si="1054"/>
        <v>B</v>
      </c>
      <c r="Y590" s="324" t="str">
        <f t="shared" ca="1" si="1055"/>
        <v>Db</v>
      </c>
      <c r="Z590" s="324" t="str">
        <f t="shared" ca="1" si="1056"/>
        <v>Eb</v>
      </c>
      <c r="AA590" s="324" t="str">
        <f t="shared" ca="1" si="1057"/>
        <v>F</v>
      </c>
      <c r="AB590" s="324" t="str">
        <f t="shared" ca="1" si="1058"/>
        <v>Gb</v>
      </c>
      <c r="AC590" s="324"/>
      <c r="AD590" s="325">
        <f t="shared" si="1038"/>
        <v>163</v>
      </c>
      <c r="AE590" s="325">
        <f t="shared" ca="1" si="986"/>
        <v>65</v>
      </c>
      <c r="AF590" s="325">
        <f t="shared" ca="1" si="987"/>
        <v>66</v>
      </c>
      <c r="AG590" s="325">
        <f t="shared" ca="1" si="1023"/>
        <v>166</v>
      </c>
      <c r="AH590" s="325">
        <f t="shared" ca="1" si="1024"/>
        <v>167</v>
      </c>
      <c r="AI590" s="325">
        <f t="shared" ca="1" si="1025"/>
        <v>70</v>
      </c>
      <c r="AJ590" s="325">
        <f t="shared" ca="1" si="1026"/>
        <v>169</v>
      </c>
      <c r="AK590" s="325"/>
      <c r="AL590" s="294" t="str">
        <f>_xlfn.CONCAT(V590," min")</f>
        <v>Ab min</v>
      </c>
      <c r="AM590" s="294" t="str">
        <f ca="1">_xlfn.CONCAT(W590," aug")</f>
        <v>A aug</v>
      </c>
      <c r="AN590" s="294" t="str">
        <f ca="1">_xlfn.CONCAT(X590," maj")</f>
        <v>B maj</v>
      </c>
      <c r="AO590" s="294" t="str">
        <f ca="1">_xlfn.CONCAT(Y590," maj")</f>
        <v>Db maj</v>
      </c>
      <c r="AP590" s="294" t="str">
        <f ca="1">_xlfn.CONCAT(Z590," dim")</f>
        <v>Eb dim</v>
      </c>
      <c r="AQ590" s="294" t="str">
        <f ca="1">_xlfn.CONCAT(AA590," dim")</f>
        <v>F dim</v>
      </c>
      <c r="AR590" s="294" t="str">
        <f ca="1">_xlfn.CONCAT(AB590," min")</f>
        <v>Gb min</v>
      </c>
      <c r="AS590" s="294"/>
      <c r="AT590" s="294" t="str">
        <f t="shared" ca="1" si="1060"/>
        <v/>
      </c>
      <c r="AU590" s="294" t="str">
        <f t="shared" ca="1" si="1059"/>
        <v/>
      </c>
      <c r="AV590" s="294" t="str">
        <f t="shared" ca="1" si="1059"/>
        <v/>
      </c>
      <c r="AW590" s="294">
        <f t="shared" ca="1" si="1059"/>
        <v>1</v>
      </c>
      <c r="AX590" s="294" t="str">
        <f t="shared" ca="1" si="1059"/>
        <v/>
      </c>
      <c r="AY590" s="294">
        <f t="shared" ca="1" si="1059"/>
        <v>1</v>
      </c>
      <c r="AZ590" s="294" t="str">
        <f t="shared" ca="1" si="1059"/>
        <v/>
      </c>
      <c r="BA590" s="294" t="str">
        <f t="shared" ca="1" si="1059"/>
        <v/>
      </c>
      <c r="BB590" s="294" t="str">
        <f t="shared" ca="1" si="1059"/>
        <v/>
      </c>
      <c r="BC590" s="294" t="str">
        <f t="shared" ca="1" si="1059"/>
        <v/>
      </c>
      <c r="BD590" s="294" t="str">
        <f t="shared" ca="1" si="1059"/>
        <v/>
      </c>
      <c r="BE590" s="294" t="str">
        <f t="shared" ca="1" si="1059"/>
        <v/>
      </c>
      <c r="BF590" s="289">
        <f t="shared" ca="1" si="1039"/>
        <v>2</v>
      </c>
      <c r="BG590" s="302">
        <f t="shared" ca="1" si="1040"/>
        <v>28.571428571428569</v>
      </c>
      <c r="BH590" s="289" t="str">
        <f t="shared" ca="1" si="1041"/>
        <v/>
      </c>
      <c r="BI590" s="289" t="str">
        <f t="shared" ca="1" si="1042"/>
        <v/>
      </c>
      <c r="BJ590" s="289" t="str">
        <f t="shared" ca="1" si="1043"/>
        <v/>
      </c>
      <c r="BK590" s="289" t="str">
        <f t="shared" ca="1" si="1044"/>
        <v/>
      </c>
      <c r="BL590" s="289" t="str">
        <f t="shared" ca="1" si="1045"/>
        <v/>
      </c>
      <c r="BM590" s="289" t="str">
        <f t="shared" ca="1" si="1046"/>
        <v/>
      </c>
      <c r="BN590" s="289" t="str">
        <f t="shared" ca="1" si="1047"/>
        <v/>
      </c>
      <c r="BO590" s="289" t="str">
        <f t="shared" ca="1" si="1048"/>
        <v/>
      </c>
      <c r="BP590" s="275"/>
      <c r="BQ590" s="83"/>
      <c r="BR590" s="82"/>
      <c r="BS590" s="83"/>
      <c r="BT590" s="52"/>
      <c r="BV590" s="52"/>
      <c r="BW590" s="84"/>
      <c r="BX590" s="97"/>
      <c r="BY590" s="84"/>
      <c r="BZ590" s="84"/>
      <c r="CA590" s="84"/>
      <c r="CB590" s="84"/>
      <c r="CC590" s="84"/>
      <c r="CD590" s="84"/>
      <c r="CE590" s="84"/>
      <c r="CF590" s="84"/>
      <c r="CG590" s="84"/>
      <c r="CH590" s="97"/>
      <c r="CI590" s="97"/>
      <c r="CJ590" s="97"/>
      <c r="CK590" s="97"/>
      <c r="CL590" s="97"/>
      <c r="CM590" s="97"/>
      <c r="CN590" s="97"/>
      <c r="CO590" s="97"/>
      <c r="CP590" s="99"/>
      <c r="CQ590" s="84"/>
      <c r="DA590" s="83"/>
      <c r="DB590" s="82"/>
      <c r="DC590" s="83"/>
      <c r="DD590" s="52"/>
      <c r="DF590" s="52"/>
      <c r="DG590" s="84"/>
      <c r="DH590" s="97"/>
      <c r="DI590" s="84"/>
      <c r="DJ590" s="84"/>
      <c r="DK590" s="84"/>
      <c r="DL590" s="84"/>
      <c r="DM590" s="84"/>
      <c r="DN590" s="84"/>
      <c r="DO590" s="84"/>
      <c r="DP590" s="84"/>
      <c r="DQ590" s="84"/>
      <c r="DR590" s="97"/>
      <c r="DS590" s="97"/>
      <c r="DT590" s="97"/>
      <c r="DU590" s="97"/>
      <c r="DV590" s="97"/>
      <c r="DW590" s="97"/>
      <c r="DX590" s="97"/>
      <c r="DY590" s="97"/>
      <c r="DZ590" s="99"/>
      <c r="EA590" s="84"/>
    </row>
    <row r="591" spans="1:131" ht="15.6" x14ac:dyDescent="0.3">
      <c r="A591" s="289" t="str">
        <f t="shared" ca="1" si="1053"/>
        <v/>
      </c>
      <c r="B591" s="324">
        <f t="shared" si="988"/>
        <v>583</v>
      </c>
      <c r="C591" s="325" t="s">
        <v>18</v>
      </c>
      <c r="D591" s="324" t="s">
        <v>4</v>
      </c>
      <c r="E591" s="324">
        <v>7</v>
      </c>
      <c r="F591" s="326">
        <v>2</v>
      </c>
      <c r="G591" s="326">
        <v>1</v>
      </c>
      <c r="H591" s="326">
        <v>3</v>
      </c>
      <c r="I591" s="326">
        <v>1</v>
      </c>
      <c r="J591" s="326">
        <v>2</v>
      </c>
      <c r="K591" s="326">
        <v>1</v>
      </c>
      <c r="L591" s="326">
        <v>2</v>
      </c>
      <c r="M591" s="326"/>
      <c r="N591" s="326">
        <f>SUM($F591:G591)</f>
        <v>3</v>
      </c>
      <c r="O591" s="326">
        <f>SUM($F591:H591)</f>
        <v>6</v>
      </c>
      <c r="P591" s="326">
        <f>SUM($F591:I591)</f>
        <v>7</v>
      </c>
      <c r="Q591" s="326">
        <f>SUM($F591:J591)</f>
        <v>9</v>
      </c>
      <c r="R591" s="326">
        <f>SUM($F591:K591)</f>
        <v>10</v>
      </c>
      <c r="S591" s="326">
        <f>SUM($F591:L591)</f>
        <v>12</v>
      </c>
      <c r="T591" s="326"/>
      <c r="U591" s="325"/>
      <c r="V591" s="324" t="str">
        <f t="shared" si="1030"/>
        <v>Ab</v>
      </c>
      <c r="W591" s="324" t="str">
        <f t="shared" ca="1" si="1031"/>
        <v>Bb</v>
      </c>
      <c r="X591" s="324" t="str">
        <f t="shared" ca="1" si="1054"/>
        <v>B</v>
      </c>
      <c r="Y591" s="324" t="str">
        <f t="shared" ca="1" si="1055"/>
        <v>D</v>
      </c>
      <c r="Z591" s="324" t="str">
        <f t="shared" ca="1" si="1056"/>
        <v>Eb</v>
      </c>
      <c r="AA591" s="324" t="str">
        <f t="shared" ca="1" si="1057"/>
        <v>F</v>
      </c>
      <c r="AB591" s="324" t="str">
        <f t="shared" ca="1" si="1058"/>
        <v>Gb</v>
      </c>
      <c r="AC591" s="324"/>
      <c r="AD591" s="325">
        <f t="shared" si="1038"/>
        <v>163</v>
      </c>
      <c r="AE591" s="325">
        <f t="shared" ca="1" si="986"/>
        <v>164</v>
      </c>
      <c r="AF591" s="325">
        <f t="shared" ca="1" si="987"/>
        <v>66</v>
      </c>
      <c r="AG591" s="325">
        <f t="shared" ca="1" si="1023"/>
        <v>68</v>
      </c>
      <c r="AH591" s="325">
        <f t="shared" ca="1" si="1024"/>
        <v>167</v>
      </c>
      <c r="AI591" s="325">
        <f t="shared" ca="1" si="1025"/>
        <v>70</v>
      </c>
      <c r="AJ591" s="325">
        <f t="shared" ca="1" si="1026"/>
        <v>169</v>
      </c>
      <c r="AK591" s="325"/>
      <c r="AL591" s="294" t="str">
        <f>_xlfn.CONCAT(V591," min")</f>
        <v>Ab min</v>
      </c>
      <c r="AM591" s="294" t="str">
        <f ca="1">_xlfn.CONCAT(W591," maj")</f>
        <v>Bb maj</v>
      </c>
      <c r="AN591" s="294" t="str">
        <f ca="1">_xlfn.CONCAT(X591," maj")</f>
        <v>B maj</v>
      </c>
      <c r="AO591" s="294" t="str">
        <f ca="1">_xlfn.CONCAT(Y591," dim")</f>
        <v>D dim</v>
      </c>
      <c r="AP591" s="294" t="str">
        <f ca="1">_xlfn.CONCAT(Z591," min")</f>
        <v>Eb min</v>
      </c>
      <c r="AQ591" s="294" t="str">
        <f ca="1">_xlfn.CONCAT(AA591," dim")</f>
        <v>F dim</v>
      </c>
      <c r="AR591" s="294" t="str">
        <f ca="1">_xlfn.CONCAT(AB591," aug")</f>
        <v>Gb aug</v>
      </c>
      <c r="AS591" s="294"/>
      <c r="AT591" s="294" t="str">
        <f t="shared" ca="1" si="1060"/>
        <v/>
      </c>
      <c r="AU591" s="294" t="str">
        <f t="shared" ca="1" si="1059"/>
        <v/>
      </c>
      <c r="AV591" s="294" t="str">
        <f t="shared" ca="1" si="1059"/>
        <v/>
      </c>
      <c r="AW591" s="294">
        <f t="shared" ca="1" si="1059"/>
        <v>1</v>
      </c>
      <c r="AX591" s="294" t="str">
        <f t="shared" ca="1" si="1059"/>
        <v/>
      </c>
      <c r="AY591" s="294">
        <f t="shared" ca="1" si="1059"/>
        <v>1</v>
      </c>
      <c r="AZ591" s="294" t="str">
        <f t="shared" ca="1" si="1059"/>
        <v/>
      </c>
      <c r="BA591" s="294" t="str">
        <f t="shared" ca="1" si="1059"/>
        <v/>
      </c>
      <c r="BB591" s="294" t="str">
        <f t="shared" ca="1" si="1059"/>
        <v/>
      </c>
      <c r="BC591" s="294" t="str">
        <f t="shared" ca="1" si="1059"/>
        <v/>
      </c>
      <c r="BD591" s="294" t="str">
        <f t="shared" ca="1" si="1059"/>
        <v/>
      </c>
      <c r="BE591" s="294" t="str">
        <f t="shared" ca="1" si="1059"/>
        <v/>
      </c>
      <c r="BF591" s="289">
        <f t="shared" ca="1" si="1039"/>
        <v>2</v>
      </c>
      <c r="BG591" s="302">
        <f t="shared" ca="1" si="1040"/>
        <v>28.571428571428569</v>
      </c>
      <c r="BH591" s="289" t="str">
        <f t="shared" ca="1" si="1041"/>
        <v/>
      </c>
      <c r="BI591" s="289" t="str">
        <f t="shared" ca="1" si="1042"/>
        <v/>
      </c>
      <c r="BJ591" s="289" t="str">
        <f t="shared" ca="1" si="1043"/>
        <v/>
      </c>
      <c r="BK591" s="289" t="str">
        <f t="shared" ca="1" si="1044"/>
        <v/>
      </c>
      <c r="BL591" s="289" t="str">
        <f t="shared" ca="1" si="1045"/>
        <v/>
      </c>
      <c r="BM591" s="289" t="str">
        <f t="shared" ca="1" si="1046"/>
        <v/>
      </c>
      <c r="BN591" s="289" t="str">
        <f t="shared" ca="1" si="1047"/>
        <v/>
      </c>
      <c r="BO591" s="289" t="str">
        <f t="shared" ca="1" si="1048"/>
        <v/>
      </c>
      <c r="BP591" s="275"/>
      <c r="BQ591" s="83"/>
      <c r="BR591" s="82"/>
      <c r="BS591" s="83"/>
      <c r="BT591" s="52"/>
      <c r="BV591" s="52"/>
      <c r="BW591" s="84"/>
      <c r="BX591" s="97"/>
      <c r="BY591" s="84"/>
      <c r="BZ591" s="84"/>
      <c r="CA591" s="84"/>
      <c r="CB591" s="84"/>
      <c r="CC591" s="84"/>
      <c r="CD591" s="84"/>
      <c r="CE591" s="84"/>
      <c r="CF591" s="84"/>
      <c r="CG591" s="84"/>
      <c r="CH591" s="97"/>
      <c r="CI591" s="97"/>
      <c r="CJ591" s="97"/>
      <c r="CK591" s="97"/>
      <c r="CL591" s="97"/>
      <c r="CM591" s="97"/>
      <c r="CN591" s="97"/>
      <c r="CO591" s="97"/>
      <c r="CP591" s="99"/>
      <c r="CQ591" s="84"/>
      <c r="DA591" s="83"/>
      <c r="DB591" s="82"/>
      <c r="DC591" s="83"/>
      <c r="DD591" s="52"/>
      <c r="DF591" s="52"/>
      <c r="DG591" s="84"/>
      <c r="DH591" s="97"/>
      <c r="DI591" s="84"/>
      <c r="DJ591" s="84"/>
      <c r="DK591" s="84"/>
      <c r="DL591" s="84"/>
      <c r="DM591" s="84"/>
      <c r="DN591" s="84"/>
      <c r="DO591" s="84"/>
      <c r="DP591" s="84"/>
      <c r="DQ591" s="84"/>
      <c r="DR591" s="97"/>
      <c r="DS591" s="97"/>
      <c r="DT591" s="97"/>
      <c r="DU591" s="97"/>
      <c r="DV591" s="97"/>
      <c r="DW591" s="97"/>
      <c r="DX591" s="97"/>
      <c r="DY591" s="97"/>
      <c r="DZ591" s="99"/>
      <c r="EA591" s="84"/>
    </row>
    <row r="592" spans="1:131" ht="15.6" x14ac:dyDescent="0.3">
      <c r="A592" s="289" t="str">
        <f t="shared" ca="1" si="1053"/>
        <v/>
      </c>
      <c r="B592" s="324">
        <f t="shared" si="988"/>
        <v>584</v>
      </c>
      <c r="C592" s="325" t="s">
        <v>19</v>
      </c>
      <c r="D592" s="324" t="s">
        <v>4</v>
      </c>
      <c r="E592" s="324">
        <v>7</v>
      </c>
      <c r="F592" s="326">
        <v>2</v>
      </c>
      <c r="G592" s="326">
        <v>1</v>
      </c>
      <c r="H592" s="326">
        <v>2</v>
      </c>
      <c r="I592" s="326">
        <v>1</v>
      </c>
      <c r="J592" s="326">
        <v>3</v>
      </c>
      <c r="K592" s="326">
        <v>1</v>
      </c>
      <c r="L592" s="326">
        <v>2</v>
      </c>
      <c r="M592" s="326"/>
      <c r="N592" s="326">
        <f>SUM($F592:G592)</f>
        <v>3</v>
      </c>
      <c r="O592" s="326">
        <f>SUM($F592:H592)</f>
        <v>5</v>
      </c>
      <c r="P592" s="326">
        <f>SUM($F592:I592)</f>
        <v>6</v>
      </c>
      <c r="Q592" s="326">
        <f>SUM($F592:J592)</f>
        <v>9</v>
      </c>
      <c r="R592" s="326">
        <f>SUM($F592:K592)</f>
        <v>10</v>
      </c>
      <c r="S592" s="326">
        <f>SUM($F592:L592)</f>
        <v>12</v>
      </c>
      <c r="T592" s="326"/>
      <c r="U592" s="325"/>
      <c r="V592" s="324" t="str">
        <f t="shared" si="1030"/>
        <v>Ab</v>
      </c>
      <c r="W592" s="324" t="str">
        <f t="shared" ca="1" si="1031"/>
        <v>Bb</v>
      </c>
      <c r="X592" s="324" t="str">
        <f t="shared" ca="1" si="1054"/>
        <v>B</v>
      </c>
      <c r="Y592" s="324" t="str">
        <f t="shared" ca="1" si="1055"/>
        <v>Db</v>
      </c>
      <c r="Z592" s="324" t="str">
        <f t="shared" ca="1" si="1056"/>
        <v>D</v>
      </c>
      <c r="AA592" s="324" t="str">
        <f t="shared" ca="1" si="1057"/>
        <v>F</v>
      </c>
      <c r="AB592" s="324" t="str">
        <f t="shared" ca="1" si="1058"/>
        <v>Gb</v>
      </c>
      <c r="AC592" s="324"/>
      <c r="AD592" s="325">
        <f t="shared" si="1038"/>
        <v>163</v>
      </c>
      <c r="AE592" s="325">
        <f t="shared" ca="1" si="986"/>
        <v>164</v>
      </c>
      <c r="AF592" s="325">
        <f t="shared" ca="1" si="987"/>
        <v>66</v>
      </c>
      <c r="AG592" s="325">
        <f t="shared" ca="1" si="1023"/>
        <v>166</v>
      </c>
      <c r="AH592" s="325">
        <f t="shared" ca="1" si="1024"/>
        <v>68</v>
      </c>
      <c r="AI592" s="325">
        <f t="shared" ca="1" si="1025"/>
        <v>70</v>
      </c>
      <c r="AJ592" s="325">
        <f t="shared" ca="1" si="1026"/>
        <v>169</v>
      </c>
      <c r="AK592" s="325"/>
      <c r="AL592" s="294" t="str">
        <f>_xlfn.CONCAT(V592," dim")</f>
        <v>Ab dim</v>
      </c>
      <c r="AM592" s="294" t="str">
        <f ca="1">_xlfn.CONCAT(W592," min")</f>
        <v>Bb min</v>
      </c>
      <c r="AN592" s="294" t="str">
        <f ca="1">_xlfn.CONCAT(X592," min")</f>
        <v>B min</v>
      </c>
      <c r="AO592" s="294" t="str">
        <f ca="1">_xlfn.CONCAT(Y592," maj")</f>
        <v>Db maj</v>
      </c>
      <c r="AP592" s="294" t="str">
        <f ca="1">_xlfn.CONCAT(Z592," aug")</f>
        <v>D aug</v>
      </c>
      <c r="AQ592" s="294" t="str">
        <f ca="1">_xlfn.CONCAT(AA592," dim")</f>
        <v>F dim</v>
      </c>
      <c r="AR592" s="294" t="str">
        <f ca="1">_xlfn.CONCAT(AB592," maj")</f>
        <v>Gb maj</v>
      </c>
      <c r="AS592" s="294"/>
      <c r="AT592" s="294" t="str">
        <f t="shared" ca="1" si="1060"/>
        <v/>
      </c>
      <c r="AU592" s="294" t="str">
        <f t="shared" ca="1" si="1059"/>
        <v/>
      </c>
      <c r="AV592" s="294" t="str">
        <f t="shared" ca="1" si="1059"/>
        <v/>
      </c>
      <c r="AW592" s="294" t="str">
        <f t="shared" ca="1" si="1059"/>
        <v/>
      </c>
      <c r="AX592" s="294" t="str">
        <f t="shared" ca="1" si="1059"/>
        <v/>
      </c>
      <c r="AY592" s="294">
        <f t="shared" ca="1" si="1059"/>
        <v>1</v>
      </c>
      <c r="AZ592" s="294" t="str">
        <f t="shared" ca="1" si="1059"/>
        <v/>
      </c>
      <c r="BA592" s="294" t="str">
        <f t="shared" ca="1" si="1059"/>
        <v/>
      </c>
      <c r="BB592" s="294" t="str">
        <f t="shared" ca="1" si="1059"/>
        <v/>
      </c>
      <c r="BC592" s="294" t="str">
        <f t="shared" ca="1" si="1059"/>
        <v/>
      </c>
      <c r="BD592" s="294" t="str">
        <f t="shared" ca="1" si="1059"/>
        <v/>
      </c>
      <c r="BE592" s="294" t="str">
        <f t="shared" ca="1" si="1059"/>
        <v/>
      </c>
      <c r="BF592" s="289">
        <f t="shared" ca="1" si="1039"/>
        <v>1</v>
      </c>
      <c r="BG592" s="302">
        <f t="shared" ca="1" si="1040"/>
        <v>14.285714285714285</v>
      </c>
      <c r="BH592" s="289" t="str">
        <f t="shared" ca="1" si="1041"/>
        <v/>
      </c>
      <c r="BI592" s="289" t="str">
        <f t="shared" ca="1" si="1042"/>
        <v/>
      </c>
      <c r="BJ592" s="289" t="str">
        <f t="shared" ca="1" si="1043"/>
        <v/>
      </c>
      <c r="BK592" s="289" t="str">
        <f t="shared" ca="1" si="1044"/>
        <v/>
      </c>
      <c r="BL592" s="289" t="str">
        <f t="shared" ca="1" si="1045"/>
        <v/>
      </c>
      <c r="BM592" s="289" t="str">
        <f t="shared" ca="1" si="1046"/>
        <v/>
      </c>
      <c r="BN592" s="289" t="str">
        <f t="shared" ca="1" si="1047"/>
        <v/>
      </c>
      <c r="BO592" s="289" t="str">
        <f t="shared" ca="1" si="1048"/>
        <v/>
      </c>
      <c r="BP592" s="275"/>
      <c r="BQ592" s="83"/>
      <c r="BR592" s="82"/>
      <c r="BS592" s="83"/>
      <c r="BT592" s="52"/>
      <c r="BV592" s="52"/>
      <c r="BW592" s="84"/>
      <c r="BX592" s="97"/>
      <c r="BY592" s="84"/>
      <c r="BZ592" s="84"/>
      <c r="CA592" s="84"/>
      <c r="CB592" s="84"/>
      <c r="CC592" s="84"/>
      <c r="CD592" s="84"/>
      <c r="CE592" s="84"/>
      <c r="CF592" s="84"/>
      <c r="CG592" s="84"/>
      <c r="CH592" s="97"/>
      <c r="CI592" s="97"/>
      <c r="CJ592" s="97"/>
      <c r="CK592" s="97"/>
      <c r="CL592" s="97"/>
      <c r="CM592" s="97"/>
      <c r="CN592" s="97"/>
      <c r="CO592" s="97"/>
      <c r="CP592" s="99"/>
      <c r="CQ592" s="84"/>
      <c r="DA592" s="83"/>
      <c r="DB592" s="82"/>
      <c r="DC592" s="83"/>
      <c r="DD592" s="52"/>
      <c r="DF592" s="52"/>
      <c r="DG592" s="84"/>
      <c r="DH592" s="97"/>
      <c r="DI592" s="84"/>
      <c r="DJ592" s="84"/>
      <c r="DK592" s="84"/>
      <c r="DL592" s="84"/>
      <c r="DM592" s="84"/>
      <c r="DN592" s="84"/>
      <c r="DO592" s="84"/>
      <c r="DP592" s="84"/>
      <c r="DQ592" s="84"/>
      <c r="DR592" s="97"/>
      <c r="DS592" s="97"/>
      <c r="DT592" s="97"/>
      <c r="DU592" s="97"/>
      <c r="DV592" s="97"/>
      <c r="DW592" s="97"/>
      <c r="DX592" s="97"/>
      <c r="DY592" s="97"/>
      <c r="DZ592" s="99"/>
      <c r="EA592" s="84"/>
    </row>
    <row r="593" spans="1:131" ht="15.6" x14ac:dyDescent="0.3">
      <c r="A593" s="289" t="str">
        <f t="shared" ca="1" si="1053"/>
        <v/>
      </c>
      <c r="B593" s="324">
        <f t="shared" si="988"/>
        <v>585</v>
      </c>
      <c r="C593" s="325" t="s">
        <v>20</v>
      </c>
      <c r="D593" s="324" t="s">
        <v>4</v>
      </c>
      <c r="E593" s="324">
        <v>7</v>
      </c>
      <c r="F593" s="326">
        <v>1</v>
      </c>
      <c r="G593" s="326">
        <v>2</v>
      </c>
      <c r="H593" s="326">
        <v>2</v>
      </c>
      <c r="I593" s="326">
        <v>2</v>
      </c>
      <c r="J593" s="326">
        <v>1</v>
      </c>
      <c r="K593" s="326">
        <v>2</v>
      </c>
      <c r="L593" s="326">
        <v>2</v>
      </c>
      <c r="M593" s="326"/>
      <c r="N593" s="326">
        <f>SUM($F593:G593)</f>
        <v>3</v>
      </c>
      <c r="O593" s="326">
        <f>SUM($F593:H593)</f>
        <v>5</v>
      </c>
      <c r="P593" s="326">
        <f>SUM($F593:I593)</f>
        <v>7</v>
      </c>
      <c r="Q593" s="326">
        <f>SUM($F593:J593)</f>
        <v>8</v>
      </c>
      <c r="R593" s="326">
        <f>SUM($F593:K593)</f>
        <v>10</v>
      </c>
      <c r="S593" s="326">
        <f>SUM($F593:L593)</f>
        <v>12</v>
      </c>
      <c r="T593" s="326"/>
      <c r="U593" s="325"/>
      <c r="V593" s="324" t="str">
        <f t="shared" si="1030"/>
        <v>Ab</v>
      </c>
      <c r="W593" s="324" t="str">
        <f t="shared" ca="1" si="1031"/>
        <v>A</v>
      </c>
      <c r="X593" s="324" t="str">
        <f t="shared" ca="1" si="1054"/>
        <v>B</v>
      </c>
      <c r="Y593" s="324" t="str">
        <f t="shared" ca="1" si="1055"/>
        <v>Db</v>
      </c>
      <c r="Z593" s="324" t="str">
        <f t="shared" ca="1" si="1056"/>
        <v>Eb</v>
      </c>
      <c r="AA593" s="324" t="str">
        <f t="shared" ca="1" si="1057"/>
        <v>E</v>
      </c>
      <c r="AB593" s="324" t="str">
        <f t="shared" ca="1" si="1058"/>
        <v>Gb</v>
      </c>
      <c r="AC593" s="324"/>
      <c r="AD593" s="325">
        <f t="shared" si="1038"/>
        <v>163</v>
      </c>
      <c r="AE593" s="325">
        <f t="shared" ca="1" si="986"/>
        <v>65</v>
      </c>
      <c r="AF593" s="325">
        <f t="shared" ca="1" si="987"/>
        <v>66</v>
      </c>
      <c r="AG593" s="325">
        <f t="shared" ca="1" si="1023"/>
        <v>166</v>
      </c>
      <c r="AH593" s="325">
        <f t="shared" ca="1" si="1024"/>
        <v>167</v>
      </c>
      <c r="AI593" s="325">
        <f t="shared" ca="1" si="1025"/>
        <v>69</v>
      </c>
      <c r="AJ593" s="325">
        <f t="shared" ca="1" si="1026"/>
        <v>169</v>
      </c>
      <c r="AK593" s="325"/>
      <c r="AL593" s="294" t="str">
        <f>_xlfn.CONCAT(V593," min")</f>
        <v>Ab min</v>
      </c>
      <c r="AM593" s="294" t="str">
        <f ca="1">_xlfn.CONCAT(W593," maj")</f>
        <v>A maj</v>
      </c>
      <c r="AN593" s="294" t="str">
        <f ca="1">_xlfn.CONCAT(X593," maj")</f>
        <v>B maj</v>
      </c>
      <c r="AO593" s="294" t="str">
        <f ca="1">_xlfn.CONCAT(Y593," min")</f>
        <v>Db min</v>
      </c>
      <c r="AP593" s="294" t="str">
        <f ca="1">_xlfn.CONCAT(Z593," dim")</f>
        <v>Eb dim</v>
      </c>
      <c r="AQ593" s="294" t="str">
        <f ca="1">_xlfn.CONCAT(AA593," maj")</f>
        <v>E maj</v>
      </c>
      <c r="AR593" s="294" t="str">
        <f ca="1">_xlfn.CONCAT(AB593," min")</f>
        <v>Gb min</v>
      </c>
      <c r="AS593" s="294"/>
      <c r="AT593" s="294" t="str">
        <f t="shared" ca="1" si="1060"/>
        <v/>
      </c>
      <c r="AU593" s="294" t="str">
        <f t="shared" ca="1" si="1059"/>
        <v/>
      </c>
      <c r="AV593" s="294" t="str">
        <f t="shared" ca="1" si="1059"/>
        <v/>
      </c>
      <c r="AW593" s="294">
        <f t="shared" ca="1" si="1059"/>
        <v>1</v>
      </c>
      <c r="AX593" s="294" t="str">
        <f t="shared" ca="1" si="1059"/>
        <v/>
      </c>
      <c r="AY593" s="294" t="str">
        <f t="shared" ca="1" si="1059"/>
        <v/>
      </c>
      <c r="AZ593" s="294" t="str">
        <f t="shared" ca="1" si="1059"/>
        <v/>
      </c>
      <c r="BA593" s="294" t="str">
        <f t="shared" ca="1" si="1059"/>
        <v/>
      </c>
      <c r="BB593" s="294" t="str">
        <f t="shared" ca="1" si="1059"/>
        <v/>
      </c>
      <c r="BC593" s="294" t="str">
        <f t="shared" ca="1" si="1059"/>
        <v/>
      </c>
      <c r="BD593" s="294" t="str">
        <f t="shared" ca="1" si="1059"/>
        <v/>
      </c>
      <c r="BE593" s="294" t="str">
        <f t="shared" ca="1" si="1059"/>
        <v/>
      </c>
      <c r="BF593" s="289">
        <f t="shared" ca="1" si="1039"/>
        <v>1</v>
      </c>
      <c r="BG593" s="302">
        <f t="shared" ca="1" si="1040"/>
        <v>14.285714285714285</v>
      </c>
      <c r="BH593" s="289" t="str">
        <f t="shared" ca="1" si="1041"/>
        <v/>
      </c>
      <c r="BI593" s="289" t="str">
        <f t="shared" ca="1" si="1042"/>
        <v/>
      </c>
      <c r="BJ593" s="289" t="str">
        <f t="shared" ca="1" si="1043"/>
        <v/>
      </c>
      <c r="BK593" s="289" t="str">
        <f t="shared" ca="1" si="1044"/>
        <v/>
      </c>
      <c r="BL593" s="289" t="str">
        <f t="shared" ca="1" si="1045"/>
        <v/>
      </c>
      <c r="BM593" s="289" t="str">
        <f t="shared" ca="1" si="1046"/>
        <v/>
      </c>
      <c r="BN593" s="289" t="str">
        <f t="shared" ca="1" si="1047"/>
        <v/>
      </c>
      <c r="BO593" s="289" t="str">
        <f t="shared" ca="1" si="1048"/>
        <v/>
      </c>
      <c r="BP593" s="275"/>
      <c r="BQ593" s="83"/>
      <c r="BR593" s="82"/>
      <c r="BS593" s="83"/>
      <c r="BT593" s="52"/>
      <c r="BV593" s="52"/>
      <c r="BW593" s="84"/>
      <c r="BX593" s="97"/>
      <c r="BY593" s="84"/>
      <c r="BZ593" s="84"/>
      <c r="CA593" s="84"/>
      <c r="CB593" s="84"/>
      <c r="CC593" s="84"/>
      <c r="CD593" s="84"/>
      <c r="CE593" s="84"/>
      <c r="CF593" s="84"/>
      <c r="CG593" s="84"/>
      <c r="CH593" s="97"/>
      <c r="CI593" s="97"/>
      <c r="CJ593" s="97"/>
      <c r="CK593" s="97"/>
      <c r="CL593" s="97"/>
      <c r="CM593" s="97"/>
      <c r="CN593" s="97"/>
      <c r="CO593" s="97"/>
      <c r="CP593" s="99"/>
      <c r="CQ593" s="84"/>
      <c r="DA593" s="83"/>
      <c r="DB593" s="82"/>
      <c r="DC593" s="83"/>
      <c r="DD593" s="52"/>
      <c r="DF593" s="52"/>
      <c r="DG593" s="84"/>
      <c r="DH593" s="97"/>
      <c r="DI593" s="84"/>
      <c r="DJ593" s="84"/>
      <c r="DK593" s="84"/>
      <c r="DL593" s="84"/>
      <c r="DM593" s="84"/>
      <c r="DN593" s="84"/>
      <c r="DO593" s="84"/>
      <c r="DP593" s="84"/>
      <c r="DQ593" s="84"/>
      <c r="DR593" s="97"/>
      <c r="DS593" s="97"/>
      <c r="DT593" s="97"/>
      <c r="DU593" s="97"/>
      <c r="DV593" s="97"/>
      <c r="DW593" s="97"/>
      <c r="DX593" s="97"/>
      <c r="DY593" s="97"/>
      <c r="DZ593" s="99"/>
      <c r="EA593" s="84"/>
    </row>
    <row r="594" spans="1:131" ht="15.6" x14ac:dyDescent="0.3">
      <c r="A594" s="289" t="str">
        <f t="shared" ca="1" si="1053"/>
        <v/>
      </c>
      <c r="B594" s="324">
        <f t="shared" si="988"/>
        <v>586</v>
      </c>
      <c r="C594" s="325" t="s">
        <v>21</v>
      </c>
      <c r="D594" s="324" t="s">
        <v>4</v>
      </c>
      <c r="E594" s="324">
        <v>7</v>
      </c>
      <c r="F594" s="326">
        <v>1</v>
      </c>
      <c r="G594" s="326">
        <v>2</v>
      </c>
      <c r="H594" s="326">
        <v>1</v>
      </c>
      <c r="I594" s="326">
        <v>3</v>
      </c>
      <c r="J594" s="326">
        <v>1</v>
      </c>
      <c r="K594" s="326">
        <v>2</v>
      </c>
      <c r="L594" s="326">
        <v>2</v>
      </c>
      <c r="M594" s="326"/>
      <c r="N594" s="326">
        <f>SUM($F594:G594)</f>
        <v>3</v>
      </c>
      <c r="O594" s="326">
        <f>SUM($F594:H594)</f>
        <v>4</v>
      </c>
      <c r="P594" s="326">
        <f>SUM($F594:I594)</f>
        <v>7</v>
      </c>
      <c r="Q594" s="326">
        <f>SUM($F594:J594)</f>
        <v>8</v>
      </c>
      <c r="R594" s="326">
        <f>SUM($F594:K594)</f>
        <v>10</v>
      </c>
      <c r="S594" s="326">
        <f>SUM($F594:L594)</f>
        <v>12</v>
      </c>
      <c r="T594" s="326"/>
      <c r="U594" s="325"/>
      <c r="V594" s="324" t="str">
        <f t="shared" si="1030"/>
        <v>Ab</v>
      </c>
      <c r="W594" s="324" t="str">
        <f t="shared" ca="1" si="1031"/>
        <v>A</v>
      </c>
      <c r="X594" s="324" t="str">
        <f t="shared" ca="1" si="1054"/>
        <v>B</v>
      </c>
      <c r="Y594" s="324" t="str">
        <f t="shared" ca="1" si="1055"/>
        <v>C</v>
      </c>
      <c r="Z594" s="324" t="str">
        <f t="shared" ca="1" si="1056"/>
        <v>Eb</v>
      </c>
      <c r="AA594" s="324" t="str">
        <f t="shared" ca="1" si="1057"/>
        <v>E</v>
      </c>
      <c r="AB594" s="324" t="str">
        <f t="shared" ca="1" si="1058"/>
        <v>Gb</v>
      </c>
      <c r="AC594" s="324"/>
      <c r="AD594" s="325">
        <f t="shared" si="1038"/>
        <v>163</v>
      </c>
      <c r="AE594" s="325">
        <f t="shared" ref="AE594:AE657" ca="1" si="1061">IF(LEN(W594)=1,_xlfn.UNICODE(W594),_xlfn.UNICODE(W594)+_xlfn.UNICODE("b"))</f>
        <v>65</v>
      </c>
      <c r="AF594" s="325">
        <f t="shared" ref="AF594:AF657" ca="1" si="1062">IF(LEN(X594)=1,_xlfn.UNICODE(X594),_xlfn.UNICODE(X594)+_xlfn.UNICODE("b"))</f>
        <v>66</v>
      </c>
      <c r="AG594" s="325">
        <f t="shared" ca="1" si="1023"/>
        <v>67</v>
      </c>
      <c r="AH594" s="325">
        <f t="shared" ca="1" si="1024"/>
        <v>167</v>
      </c>
      <c r="AI594" s="325">
        <f t="shared" ca="1" si="1025"/>
        <v>69</v>
      </c>
      <c r="AJ594" s="325">
        <f t="shared" ca="1" si="1026"/>
        <v>169</v>
      </c>
      <c r="AK594" s="325"/>
      <c r="AL594" s="294" t="str">
        <f>_xlfn.CONCAT(V594," min")</f>
        <v>Ab min</v>
      </c>
      <c r="AM594" s="294" t="str">
        <f ca="1">_xlfn.CONCAT(W594," min")</f>
        <v>A min</v>
      </c>
      <c r="AN594" s="294" t="str">
        <f ca="1">_xlfn.CONCAT(X594," maj")</f>
        <v>B maj</v>
      </c>
      <c r="AO594" s="294" t="str">
        <f ca="1">_xlfn.CONCAT(Y594," aug")</f>
        <v>C aug</v>
      </c>
      <c r="AP594" s="294" t="str">
        <f ca="1">_xlfn.CONCAT(Z594," dim")</f>
        <v>Eb dim</v>
      </c>
      <c r="AQ594" s="294" t="str">
        <f ca="1">_xlfn.CONCAT(AA594," maj")</f>
        <v>E maj</v>
      </c>
      <c r="AR594" s="294" t="str">
        <f ca="1">_xlfn.CONCAT(AB594," dim")</f>
        <v>Gb dim</v>
      </c>
      <c r="AS594" s="294"/>
      <c r="AT594" s="294" t="str">
        <f t="shared" ca="1" si="1060"/>
        <v/>
      </c>
      <c r="AU594" s="294" t="str">
        <f t="shared" ca="1" si="1059"/>
        <v/>
      </c>
      <c r="AV594" s="294" t="str">
        <f t="shared" ca="1" si="1059"/>
        <v/>
      </c>
      <c r="AW594" s="294">
        <f t="shared" ca="1" si="1059"/>
        <v>1</v>
      </c>
      <c r="AX594" s="294" t="str">
        <f t="shared" ca="1" si="1059"/>
        <v/>
      </c>
      <c r="AY594" s="294" t="str">
        <f t="shared" ca="1" si="1059"/>
        <v/>
      </c>
      <c r="AZ594" s="294" t="str">
        <f t="shared" ca="1" si="1059"/>
        <v/>
      </c>
      <c r="BA594" s="294" t="str">
        <f t="shared" ca="1" si="1059"/>
        <v/>
      </c>
      <c r="BB594" s="294" t="str">
        <f t="shared" ca="1" si="1059"/>
        <v/>
      </c>
      <c r="BC594" s="294" t="str">
        <f t="shared" ca="1" si="1059"/>
        <v/>
      </c>
      <c r="BD594" s="294" t="str">
        <f t="shared" ca="1" si="1059"/>
        <v/>
      </c>
      <c r="BE594" s="294" t="str">
        <f t="shared" ca="1" si="1059"/>
        <v/>
      </c>
      <c r="BF594" s="289">
        <f t="shared" ca="1" si="1039"/>
        <v>1</v>
      </c>
      <c r="BG594" s="302">
        <f t="shared" ca="1" si="1040"/>
        <v>14.285714285714285</v>
      </c>
      <c r="BH594" s="289" t="str">
        <f t="shared" ca="1" si="1041"/>
        <v/>
      </c>
      <c r="BI594" s="289" t="str">
        <f t="shared" ca="1" si="1042"/>
        <v/>
      </c>
      <c r="BJ594" s="289" t="str">
        <f t="shared" ca="1" si="1043"/>
        <v/>
      </c>
      <c r="BK594" s="289" t="str">
        <f t="shared" ca="1" si="1044"/>
        <v/>
      </c>
      <c r="BL594" s="289" t="str">
        <f t="shared" ca="1" si="1045"/>
        <v/>
      </c>
      <c r="BM594" s="289" t="str">
        <f t="shared" ca="1" si="1046"/>
        <v/>
      </c>
      <c r="BN594" s="289" t="str">
        <f t="shared" ca="1" si="1047"/>
        <v/>
      </c>
      <c r="BO594" s="289" t="str">
        <f t="shared" ca="1" si="1048"/>
        <v/>
      </c>
      <c r="BP594" s="275"/>
      <c r="BQ594" s="83"/>
      <c r="BR594" s="82"/>
      <c r="BS594" s="83"/>
      <c r="BT594" s="52"/>
      <c r="BV594" s="52"/>
      <c r="BW594" s="84"/>
      <c r="BX594" s="97"/>
      <c r="BY594" s="84"/>
      <c r="BZ594" s="84"/>
      <c r="CA594" s="84"/>
      <c r="CB594" s="84"/>
      <c r="CC594" s="84"/>
      <c r="CD594" s="84"/>
      <c r="CE594" s="84"/>
      <c r="CF594" s="84"/>
      <c r="CG594" s="84"/>
      <c r="CH594" s="97"/>
      <c r="CI594" s="97"/>
      <c r="CJ594" s="97"/>
      <c r="CK594" s="97"/>
      <c r="CL594" s="97"/>
      <c r="CM594" s="97"/>
      <c r="CN594" s="97"/>
      <c r="CO594" s="97"/>
      <c r="CP594" s="99"/>
      <c r="CQ594" s="84"/>
      <c r="DA594" s="83"/>
      <c r="DB594" s="82"/>
      <c r="DC594" s="83"/>
      <c r="DD594" s="52"/>
      <c r="DF594" s="52"/>
      <c r="DG594" s="84"/>
      <c r="DH594" s="97"/>
      <c r="DI594" s="84"/>
      <c r="DJ594" s="84"/>
      <c r="DK594" s="84"/>
      <c r="DL594" s="84"/>
      <c r="DM594" s="84"/>
      <c r="DN594" s="84"/>
      <c r="DO594" s="84"/>
      <c r="DP594" s="84"/>
      <c r="DQ594" s="84"/>
      <c r="DR594" s="97"/>
      <c r="DS594" s="97"/>
      <c r="DT594" s="97"/>
      <c r="DU594" s="97"/>
      <c r="DV594" s="97"/>
      <c r="DW594" s="97"/>
      <c r="DX594" s="97"/>
      <c r="DY594" s="97"/>
      <c r="DZ594" s="99"/>
      <c r="EA594" s="84"/>
    </row>
    <row r="595" spans="1:131" ht="15.6" x14ac:dyDescent="0.3">
      <c r="A595" s="289" t="str">
        <f t="shared" ca="1" si="1053"/>
        <v/>
      </c>
      <c r="B595" s="324">
        <f t="shared" si="988"/>
        <v>587</v>
      </c>
      <c r="C595" s="325" t="s">
        <v>274</v>
      </c>
      <c r="D595" s="324" t="s">
        <v>4</v>
      </c>
      <c r="E595" s="324">
        <v>7</v>
      </c>
      <c r="F595" s="326">
        <v>1</v>
      </c>
      <c r="G595" s="326">
        <v>3</v>
      </c>
      <c r="H595" s="326">
        <v>1</v>
      </c>
      <c r="I595" s="326">
        <v>2</v>
      </c>
      <c r="J595" s="326">
        <v>1</v>
      </c>
      <c r="K595" s="326">
        <v>2</v>
      </c>
      <c r="L595" s="326">
        <v>2</v>
      </c>
      <c r="M595" s="326"/>
      <c r="N595" s="326">
        <f>SUM($F595:G595)</f>
        <v>4</v>
      </c>
      <c r="O595" s="326">
        <f>SUM($F595:H595)</f>
        <v>5</v>
      </c>
      <c r="P595" s="326">
        <f>SUM($F595:I595)</f>
        <v>7</v>
      </c>
      <c r="Q595" s="326">
        <f>SUM($F595:J595)</f>
        <v>8</v>
      </c>
      <c r="R595" s="326">
        <f>SUM($F595:K595)</f>
        <v>10</v>
      </c>
      <c r="S595" s="326">
        <f>SUM($F595:L595)</f>
        <v>12</v>
      </c>
      <c r="T595" s="326"/>
      <c r="U595" s="325"/>
      <c r="V595" s="324" t="str">
        <f t="shared" si="1030"/>
        <v>Ab</v>
      </c>
      <c r="W595" s="324" t="str">
        <f t="shared" ca="1" si="1031"/>
        <v>A</v>
      </c>
      <c r="X595" s="324" t="str">
        <f t="shared" ca="1" si="1054"/>
        <v>C</v>
      </c>
      <c r="Y595" s="324" t="str">
        <f t="shared" ca="1" si="1055"/>
        <v>Db</v>
      </c>
      <c r="Z595" s="324" t="str">
        <f t="shared" ca="1" si="1056"/>
        <v>Eb</v>
      </c>
      <c r="AA595" s="324" t="str">
        <f t="shared" ca="1" si="1057"/>
        <v>E</v>
      </c>
      <c r="AB595" s="324" t="str">
        <f t="shared" ca="1" si="1058"/>
        <v>Gb</v>
      </c>
      <c r="AC595" s="324"/>
      <c r="AD595" s="325">
        <f t="shared" si="1038"/>
        <v>163</v>
      </c>
      <c r="AE595" s="325">
        <f t="shared" ca="1" si="1061"/>
        <v>65</v>
      </c>
      <c r="AF595" s="325">
        <f t="shared" ca="1" si="1062"/>
        <v>67</v>
      </c>
      <c r="AG595" s="325">
        <f t="shared" ca="1" si="1023"/>
        <v>166</v>
      </c>
      <c r="AH595" s="325">
        <f t="shared" ca="1" si="1024"/>
        <v>167</v>
      </c>
      <c r="AI595" s="325">
        <f t="shared" ca="1" si="1025"/>
        <v>69</v>
      </c>
      <c r="AJ595" s="325">
        <f t="shared" ca="1" si="1026"/>
        <v>169</v>
      </c>
      <c r="AK595" s="325"/>
      <c r="AL595" s="294" t="str">
        <f>_xlfn.CONCAT(V595," maj")</f>
        <v>Ab maj</v>
      </c>
      <c r="AM595" s="294" t="str">
        <f ca="1">_xlfn.CONCAT(W595," maj")</f>
        <v>A maj</v>
      </c>
      <c r="AN595" s="294" t="str">
        <f ca="1">_xlfn.CONCAT(X595," dim")</f>
        <v>C dim</v>
      </c>
      <c r="AO595" s="294" t="str">
        <f ca="1">_xlfn.CONCAT(Y595," min")</f>
        <v>Db min</v>
      </c>
      <c r="AP595" s="294" t="str">
        <f ca="1">_xlfn.CONCAT(Z595," dim")</f>
        <v>Eb dim</v>
      </c>
      <c r="AQ595" s="294" t="str">
        <f ca="1">_xlfn.CONCAT(AA595," aug")</f>
        <v>E aug</v>
      </c>
      <c r="AR595" s="294" t="str">
        <f ca="1">_xlfn.CONCAT(AB595," min")</f>
        <v>Gb min</v>
      </c>
      <c r="AS595" s="294"/>
      <c r="AT595" s="294" t="str">
        <f t="shared" ca="1" si="1060"/>
        <v/>
      </c>
      <c r="AU595" s="294" t="str">
        <f t="shared" ca="1" si="1059"/>
        <v/>
      </c>
      <c r="AV595" s="294" t="str">
        <f t="shared" ca="1" si="1059"/>
        <v/>
      </c>
      <c r="AW595" s="294">
        <f t="shared" ca="1" si="1059"/>
        <v>1</v>
      </c>
      <c r="AX595" s="294" t="str">
        <f t="shared" ca="1" si="1059"/>
        <v/>
      </c>
      <c r="AY595" s="294" t="str">
        <f t="shared" ca="1" si="1059"/>
        <v/>
      </c>
      <c r="AZ595" s="294" t="str">
        <f t="shared" ca="1" si="1059"/>
        <v/>
      </c>
      <c r="BA595" s="294" t="str">
        <f t="shared" ca="1" si="1059"/>
        <v/>
      </c>
      <c r="BB595" s="294" t="str">
        <f t="shared" ca="1" si="1059"/>
        <v/>
      </c>
      <c r="BC595" s="294" t="str">
        <f t="shared" ca="1" si="1059"/>
        <v/>
      </c>
      <c r="BD595" s="294" t="str">
        <f t="shared" ca="1" si="1059"/>
        <v/>
      </c>
      <c r="BE595" s="294" t="str">
        <f t="shared" ca="1" si="1059"/>
        <v/>
      </c>
      <c r="BF595" s="289">
        <f t="shared" ca="1" si="1039"/>
        <v>1</v>
      </c>
      <c r="BG595" s="302">
        <f t="shared" ca="1" si="1040"/>
        <v>14.285714285714285</v>
      </c>
      <c r="BH595" s="289" t="str">
        <f t="shared" ca="1" si="1041"/>
        <v/>
      </c>
      <c r="BI595" s="289" t="str">
        <f t="shared" ca="1" si="1042"/>
        <v/>
      </c>
      <c r="BJ595" s="289" t="str">
        <f t="shared" ca="1" si="1043"/>
        <v/>
      </c>
      <c r="BK595" s="289" t="str">
        <f t="shared" ca="1" si="1044"/>
        <v/>
      </c>
      <c r="BL595" s="289" t="str">
        <f t="shared" ca="1" si="1045"/>
        <v/>
      </c>
      <c r="BM595" s="289" t="str">
        <f t="shared" ca="1" si="1046"/>
        <v/>
      </c>
      <c r="BN595" s="289" t="str">
        <f t="shared" ca="1" si="1047"/>
        <v/>
      </c>
      <c r="BO595" s="289" t="str">
        <f t="shared" ca="1" si="1048"/>
        <v/>
      </c>
      <c r="BP595" s="275"/>
      <c r="BQ595" s="83"/>
      <c r="BR595" s="82"/>
      <c r="BS595" s="83"/>
      <c r="BT595" s="52"/>
      <c r="BV595" s="52"/>
      <c r="BW595" s="84"/>
      <c r="BX595" s="97"/>
      <c r="BY595" s="84"/>
      <c r="BZ595" s="84"/>
      <c r="CA595" s="84"/>
      <c r="CB595" s="84"/>
      <c r="CC595" s="84"/>
      <c r="CD595" s="84"/>
      <c r="CE595" s="84"/>
      <c r="CF595" s="84"/>
      <c r="CG595" s="84"/>
      <c r="CH595" s="97"/>
      <c r="CI595" s="97"/>
      <c r="CJ595" s="97"/>
      <c r="CK595" s="97"/>
      <c r="CL595" s="97"/>
      <c r="CM595" s="97"/>
      <c r="CN595" s="97"/>
      <c r="CO595" s="97"/>
      <c r="CP595" s="99"/>
      <c r="CQ595" s="84"/>
      <c r="DA595" s="83"/>
      <c r="DB595" s="82"/>
      <c r="DC595" s="83"/>
      <c r="DD595" s="52"/>
      <c r="DF595" s="52"/>
      <c r="DG595" s="84"/>
      <c r="DH595" s="97"/>
      <c r="DI595" s="84"/>
      <c r="DJ595" s="84"/>
      <c r="DK595" s="84"/>
      <c r="DL595" s="84"/>
      <c r="DM595" s="84"/>
      <c r="DN595" s="84"/>
      <c r="DO595" s="84"/>
      <c r="DP595" s="84"/>
      <c r="DQ595" s="84"/>
      <c r="DR595" s="97"/>
      <c r="DS595" s="97"/>
      <c r="DT595" s="97"/>
      <c r="DU595" s="97"/>
      <c r="DV595" s="97"/>
      <c r="DW595" s="97"/>
      <c r="DX595" s="97"/>
      <c r="DY595" s="97"/>
      <c r="DZ595" s="99"/>
      <c r="EA595" s="84"/>
    </row>
    <row r="596" spans="1:131" ht="15.6" x14ac:dyDescent="0.3">
      <c r="A596" s="289">
        <f t="shared" ca="1" si="1053"/>
        <v>6</v>
      </c>
      <c r="B596" s="324">
        <f t="shared" si="988"/>
        <v>588</v>
      </c>
      <c r="C596" s="325" t="s">
        <v>22</v>
      </c>
      <c r="D596" s="324" t="s">
        <v>4</v>
      </c>
      <c r="E596" s="324">
        <v>7</v>
      </c>
      <c r="F596" s="326">
        <v>2</v>
      </c>
      <c r="G596" s="326">
        <v>2</v>
      </c>
      <c r="H596" s="326">
        <v>2</v>
      </c>
      <c r="I596" s="326">
        <v>1</v>
      </c>
      <c r="J596" s="326">
        <v>2</v>
      </c>
      <c r="K596" s="326">
        <v>2</v>
      </c>
      <c r="L596" s="326">
        <v>1</v>
      </c>
      <c r="M596" s="326"/>
      <c r="N596" s="326">
        <f>SUM($F596:G596)</f>
        <v>4</v>
      </c>
      <c r="O596" s="326">
        <f>SUM($F596:H596)</f>
        <v>6</v>
      </c>
      <c r="P596" s="326">
        <f>SUM($F596:I596)</f>
        <v>7</v>
      </c>
      <c r="Q596" s="326">
        <f>SUM($F596:J596)</f>
        <v>9</v>
      </c>
      <c r="R596" s="326">
        <f>SUM($F596:K596)</f>
        <v>11</v>
      </c>
      <c r="S596" s="326">
        <f>SUM($F596:L596)</f>
        <v>12</v>
      </c>
      <c r="T596" s="326"/>
      <c r="U596" s="325"/>
      <c r="V596" s="324" t="str">
        <f t="shared" si="1030"/>
        <v>Ab</v>
      </c>
      <c r="W596" s="324" t="str">
        <f t="shared" ca="1" si="1031"/>
        <v>Bb</v>
      </c>
      <c r="X596" s="324" t="str">
        <f t="shared" ca="1" si="1054"/>
        <v>C</v>
      </c>
      <c r="Y596" s="324" t="str">
        <f t="shared" ca="1" si="1055"/>
        <v>D</v>
      </c>
      <c r="Z596" s="324" t="str">
        <f t="shared" ca="1" si="1056"/>
        <v>Eb</v>
      </c>
      <c r="AA596" s="324" t="str">
        <f t="shared" ca="1" si="1057"/>
        <v>F</v>
      </c>
      <c r="AB596" s="324" t="str">
        <f t="shared" ca="1" si="1058"/>
        <v>G</v>
      </c>
      <c r="AC596" s="324"/>
      <c r="AD596" s="325">
        <f t="shared" si="1038"/>
        <v>163</v>
      </c>
      <c r="AE596" s="325">
        <f t="shared" ca="1" si="1061"/>
        <v>164</v>
      </c>
      <c r="AF596" s="325">
        <f t="shared" ca="1" si="1062"/>
        <v>67</v>
      </c>
      <c r="AG596" s="325">
        <f t="shared" ca="1" si="1023"/>
        <v>68</v>
      </c>
      <c r="AH596" s="325">
        <f t="shared" ca="1" si="1024"/>
        <v>167</v>
      </c>
      <c r="AI596" s="325">
        <f t="shared" ca="1" si="1025"/>
        <v>70</v>
      </c>
      <c r="AJ596" s="325">
        <f t="shared" ca="1" si="1026"/>
        <v>71</v>
      </c>
      <c r="AK596" s="325"/>
      <c r="AL596" s="294" t="str">
        <f>_xlfn.CONCAT(V596," maj")</f>
        <v>Ab maj</v>
      </c>
      <c r="AM596" s="294" t="str">
        <f ca="1">_xlfn.CONCAT(W596," maj")</f>
        <v>Bb maj</v>
      </c>
      <c r="AN596" s="294" t="str">
        <f ca="1">_xlfn.CONCAT(X596," min")</f>
        <v>C min</v>
      </c>
      <c r="AO596" s="294" t="str">
        <f t="shared" ref="AO596:AO601" ca="1" si="1063">_xlfn.CONCAT(Y596," dim")</f>
        <v>D dim</v>
      </c>
      <c r="AP596" s="294" t="str">
        <f ca="1">_xlfn.CONCAT(Z596," maj")</f>
        <v>Eb maj</v>
      </c>
      <c r="AQ596" s="294" t="str">
        <f ca="1">_xlfn.CONCAT(AA596," min")</f>
        <v>F min</v>
      </c>
      <c r="AR596" s="294" t="str">
        <f ca="1">_xlfn.CONCAT(AB596," min")</f>
        <v>G min</v>
      </c>
      <c r="AS596" s="294"/>
      <c r="AT596" s="294" t="str">
        <f t="shared" ca="1" si="1060"/>
        <v/>
      </c>
      <c r="AU596" s="294" t="str">
        <f t="shared" ca="1" si="1059"/>
        <v/>
      </c>
      <c r="AV596" s="294" t="str">
        <f t="shared" ca="1" si="1059"/>
        <v/>
      </c>
      <c r="AW596" s="294">
        <f t="shared" ca="1" si="1059"/>
        <v>1</v>
      </c>
      <c r="AX596" s="294" t="str">
        <f t="shared" ca="1" si="1059"/>
        <v/>
      </c>
      <c r="AY596" s="294">
        <f t="shared" ca="1" si="1059"/>
        <v>1</v>
      </c>
      <c r="AZ596" s="294" t="str">
        <f t="shared" ca="1" si="1059"/>
        <v/>
      </c>
      <c r="BA596" s="294">
        <f t="shared" ca="1" si="1059"/>
        <v>1</v>
      </c>
      <c r="BB596" s="294" t="str">
        <f t="shared" ca="1" si="1059"/>
        <v/>
      </c>
      <c r="BC596" s="294" t="str">
        <f t="shared" ca="1" si="1059"/>
        <v/>
      </c>
      <c r="BD596" s="294" t="str">
        <f t="shared" ca="1" si="1059"/>
        <v/>
      </c>
      <c r="BE596" s="294" t="str">
        <f t="shared" ca="1" si="1059"/>
        <v/>
      </c>
      <c r="BF596" s="289">
        <f t="shared" ca="1" si="1039"/>
        <v>3</v>
      </c>
      <c r="BG596" s="302">
        <f t="shared" ca="1" si="1040"/>
        <v>42.857142857142854</v>
      </c>
      <c r="BH596" s="289">
        <f t="shared" ca="1" si="1041"/>
        <v>6</v>
      </c>
      <c r="BI596" s="289" t="str">
        <f t="shared" ca="1" si="1042"/>
        <v/>
      </c>
      <c r="BJ596" s="289" t="str">
        <f t="shared" ca="1" si="1043"/>
        <v/>
      </c>
      <c r="BK596" s="289" t="str">
        <f t="shared" ca="1" si="1044"/>
        <v/>
      </c>
      <c r="BL596" s="289" t="str">
        <f t="shared" ca="1" si="1045"/>
        <v/>
      </c>
      <c r="BM596" s="289" t="str">
        <f t="shared" ca="1" si="1046"/>
        <v/>
      </c>
      <c r="BN596" s="289">
        <f t="shared" ca="1" si="1047"/>
        <v>1</v>
      </c>
      <c r="BO596" s="289" t="str">
        <f t="shared" ca="1" si="1048"/>
        <v/>
      </c>
      <c r="BP596" s="275"/>
      <c r="BQ596" s="83"/>
      <c r="BR596" s="82"/>
      <c r="BS596" s="83"/>
      <c r="BT596" s="52"/>
      <c r="BV596" s="52"/>
      <c r="BW596" s="84"/>
      <c r="BX596" s="97"/>
      <c r="BY596" s="84"/>
      <c r="BZ596" s="84"/>
      <c r="CA596" s="84"/>
      <c r="CB596" s="84"/>
      <c r="CC596" s="84"/>
      <c r="CD596" s="84"/>
      <c r="CE596" s="84"/>
      <c r="CF596" s="84"/>
      <c r="CG596" s="84"/>
      <c r="CH596" s="97"/>
      <c r="CI596" s="97"/>
      <c r="CJ596" s="97"/>
      <c r="CK596" s="97"/>
      <c r="CL596" s="97"/>
      <c r="CM596" s="97"/>
      <c r="CN596" s="97"/>
      <c r="CO596" s="97"/>
      <c r="CP596" s="99"/>
      <c r="CQ596" s="84"/>
      <c r="DA596" s="83"/>
      <c r="DB596" s="82"/>
      <c r="DC596" s="83"/>
      <c r="DD596" s="52"/>
      <c r="DF596" s="52"/>
      <c r="DG596" s="84"/>
      <c r="DH596" s="97"/>
      <c r="DI596" s="84"/>
      <c r="DJ596" s="84"/>
      <c r="DK596" s="84"/>
      <c r="DL596" s="84"/>
      <c r="DM596" s="84"/>
      <c r="DN596" s="84"/>
      <c r="DO596" s="84"/>
      <c r="DP596" s="84"/>
      <c r="DQ596" s="84"/>
      <c r="DR596" s="97"/>
      <c r="DS596" s="97"/>
      <c r="DT596" s="97"/>
      <c r="DU596" s="97"/>
      <c r="DV596" s="97"/>
      <c r="DW596" s="97"/>
      <c r="DX596" s="97"/>
      <c r="DY596" s="97"/>
      <c r="DZ596" s="99"/>
      <c r="EA596" s="84"/>
    </row>
    <row r="597" spans="1:131" ht="15.6" x14ac:dyDescent="0.3">
      <c r="A597" s="289">
        <f t="shared" ca="1" si="1053"/>
        <v>6</v>
      </c>
      <c r="B597" s="324">
        <f t="shared" ref="B597:B660" si="1064">B596+1</f>
        <v>589</v>
      </c>
      <c r="C597" s="325" t="s">
        <v>23</v>
      </c>
      <c r="D597" s="324" t="s">
        <v>4</v>
      </c>
      <c r="E597" s="324">
        <v>7</v>
      </c>
      <c r="F597" s="326">
        <v>3</v>
      </c>
      <c r="G597" s="326">
        <v>1</v>
      </c>
      <c r="H597" s="326">
        <v>2</v>
      </c>
      <c r="I597" s="326">
        <v>1</v>
      </c>
      <c r="J597" s="326">
        <v>2</v>
      </c>
      <c r="K597" s="326">
        <v>2</v>
      </c>
      <c r="L597" s="326">
        <v>1</v>
      </c>
      <c r="M597" s="326"/>
      <c r="N597" s="326">
        <f>SUM($F597:G597)</f>
        <v>4</v>
      </c>
      <c r="O597" s="326">
        <f>SUM($F597:H597)</f>
        <v>6</v>
      </c>
      <c r="P597" s="326">
        <f>SUM($F597:I597)</f>
        <v>7</v>
      </c>
      <c r="Q597" s="326">
        <f>SUM($F597:J597)</f>
        <v>9</v>
      </c>
      <c r="R597" s="326">
        <f>SUM($F597:K597)</f>
        <v>11</v>
      </c>
      <c r="S597" s="326">
        <f>SUM($F597:L597)</f>
        <v>12</v>
      </c>
      <c r="T597" s="326"/>
      <c r="U597" s="325"/>
      <c r="V597" s="324" t="str">
        <f t="shared" si="1030"/>
        <v>Ab</v>
      </c>
      <c r="W597" s="324" t="str">
        <f t="shared" ca="1" si="1031"/>
        <v>B</v>
      </c>
      <c r="X597" s="324" t="str">
        <f t="shared" ca="1" si="1054"/>
        <v>C</v>
      </c>
      <c r="Y597" s="324" t="str">
        <f t="shared" ca="1" si="1055"/>
        <v>D</v>
      </c>
      <c r="Z597" s="324" t="str">
        <f t="shared" ca="1" si="1056"/>
        <v>Eb</v>
      </c>
      <c r="AA597" s="324" t="str">
        <f t="shared" ca="1" si="1057"/>
        <v>F</v>
      </c>
      <c r="AB597" s="324" t="str">
        <f t="shared" ca="1" si="1058"/>
        <v>G</v>
      </c>
      <c r="AC597" s="324"/>
      <c r="AD597" s="325">
        <f t="shared" si="1038"/>
        <v>163</v>
      </c>
      <c r="AE597" s="325">
        <f t="shared" ca="1" si="1061"/>
        <v>66</v>
      </c>
      <c r="AF597" s="325">
        <f t="shared" ca="1" si="1062"/>
        <v>67</v>
      </c>
      <c r="AG597" s="325">
        <f t="shared" ca="1" si="1023"/>
        <v>68</v>
      </c>
      <c r="AH597" s="325">
        <f t="shared" ca="1" si="1024"/>
        <v>167</v>
      </c>
      <c r="AI597" s="325">
        <f t="shared" ca="1" si="1025"/>
        <v>70</v>
      </c>
      <c r="AJ597" s="325">
        <f t="shared" ca="1" si="1026"/>
        <v>71</v>
      </c>
      <c r="AK597" s="325"/>
      <c r="AL597" s="294" t="str">
        <f>_xlfn.CONCAT(V597," maj")</f>
        <v>Ab maj</v>
      </c>
      <c r="AM597" s="294" t="str">
        <f ca="1">_xlfn.CONCAT(W597," dim")</f>
        <v>B dim</v>
      </c>
      <c r="AN597" s="294" t="str">
        <f ca="1">_xlfn.CONCAT(X597," min")</f>
        <v>C min</v>
      </c>
      <c r="AO597" s="294" t="str">
        <f t="shared" ca="1" si="1063"/>
        <v>D dim</v>
      </c>
      <c r="AP597" s="294" t="str">
        <f ca="1">_xlfn.CONCAT(Z597," aug")</f>
        <v>Eb aug</v>
      </c>
      <c r="AQ597" s="294" t="str">
        <f ca="1">_xlfn.CONCAT(AA597," min")</f>
        <v>F min</v>
      </c>
      <c r="AR597" s="294" t="str">
        <f ca="1">_xlfn.CONCAT(AB597," maj")</f>
        <v>G maj</v>
      </c>
      <c r="AS597" s="294"/>
      <c r="AT597" s="294" t="str">
        <f t="shared" ca="1" si="1060"/>
        <v/>
      </c>
      <c r="AU597" s="294" t="str">
        <f t="shared" ca="1" si="1059"/>
        <v/>
      </c>
      <c r="AV597" s="294" t="str">
        <f t="shared" ca="1" si="1059"/>
        <v/>
      </c>
      <c r="AW597" s="294">
        <f t="shared" ca="1" si="1059"/>
        <v>1</v>
      </c>
      <c r="AX597" s="294" t="str">
        <f t="shared" ca="1" si="1059"/>
        <v/>
      </c>
      <c r="AY597" s="294">
        <f t="shared" ca="1" si="1059"/>
        <v>1</v>
      </c>
      <c r="AZ597" s="294" t="str">
        <f t="shared" ca="1" si="1059"/>
        <v/>
      </c>
      <c r="BA597" s="294">
        <f t="shared" ca="1" si="1059"/>
        <v>1</v>
      </c>
      <c r="BB597" s="294" t="str">
        <f t="shared" ca="1" si="1059"/>
        <v/>
      </c>
      <c r="BC597" s="294" t="str">
        <f t="shared" ca="1" si="1059"/>
        <v/>
      </c>
      <c r="BD597" s="294" t="str">
        <f t="shared" ca="1" si="1059"/>
        <v/>
      </c>
      <c r="BE597" s="294" t="str">
        <f t="shared" ca="1" si="1059"/>
        <v/>
      </c>
      <c r="BF597" s="289">
        <f t="shared" ca="1" si="1039"/>
        <v>3</v>
      </c>
      <c r="BG597" s="302">
        <f t="shared" ca="1" si="1040"/>
        <v>42.857142857142854</v>
      </c>
      <c r="BH597" s="289">
        <f t="shared" ca="1" si="1041"/>
        <v>6</v>
      </c>
      <c r="BI597" s="289" t="str">
        <f t="shared" ca="1" si="1042"/>
        <v/>
      </c>
      <c r="BJ597" s="289" t="str">
        <f t="shared" ca="1" si="1043"/>
        <v/>
      </c>
      <c r="BK597" s="289" t="str">
        <f t="shared" ca="1" si="1044"/>
        <v/>
      </c>
      <c r="BL597" s="289" t="str">
        <f t="shared" ca="1" si="1045"/>
        <v/>
      </c>
      <c r="BM597" s="289" t="str">
        <f t="shared" ca="1" si="1046"/>
        <v/>
      </c>
      <c r="BN597" s="289">
        <f t="shared" ca="1" si="1047"/>
        <v>1</v>
      </c>
      <c r="BO597" s="289" t="str">
        <f t="shared" ca="1" si="1048"/>
        <v/>
      </c>
      <c r="BP597" s="275"/>
      <c r="BQ597" s="83"/>
      <c r="BR597" s="82"/>
      <c r="BS597" s="83"/>
      <c r="BT597" s="52"/>
      <c r="BV597" s="52"/>
      <c r="BW597" s="84"/>
      <c r="BX597" s="97"/>
      <c r="BY597" s="84"/>
      <c r="BZ597" s="84"/>
      <c r="CA597" s="84"/>
      <c r="CB597" s="84"/>
      <c r="CC597" s="84"/>
      <c r="CD597" s="84"/>
      <c r="CE597" s="84"/>
      <c r="CF597" s="84"/>
      <c r="CG597" s="84"/>
      <c r="CH597" s="97"/>
      <c r="CI597" s="97"/>
      <c r="CJ597" s="97"/>
      <c r="CK597" s="97"/>
      <c r="CL597" s="97"/>
      <c r="CM597" s="97"/>
      <c r="CN597" s="97"/>
      <c r="CO597" s="97"/>
      <c r="CP597" s="99"/>
      <c r="CQ597" s="84"/>
      <c r="DA597" s="83"/>
      <c r="DB597" s="82"/>
      <c r="DC597" s="83"/>
      <c r="DD597" s="52"/>
      <c r="DF597" s="52"/>
      <c r="DG597" s="84"/>
      <c r="DH597" s="97"/>
      <c r="DI597" s="84"/>
      <c r="DJ597" s="84"/>
      <c r="DK597" s="84"/>
      <c r="DL597" s="84"/>
      <c r="DM597" s="84"/>
      <c r="DN597" s="84"/>
      <c r="DO597" s="84"/>
      <c r="DP597" s="84"/>
      <c r="DQ597" s="84"/>
      <c r="DR597" s="97"/>
      <c r="DS597" s="97"/>
      <c r="DT597" s="97"/>
      <c r="DU597" s="97"/>
      <c r="DV597" s="97"/>
      <c r="DW597" s="97"/>
      <c r="DX597" s="97"/>
      <c r="DY597" s="97"/>
      <c r="DZ597" s="99"/>
      <c r="EA597" s="84"/>
    </row>
    <row r="598" spans="1:131" ht="15.6" x14ac:dyDescent="0.3">
      <c r="A598" s="289" t="str">
        <f t="shared" ca="1" si="1053"/>
        <v/>
      </c>
      <c r="B598" s="324">
        <f t="shared" si="1064"/>
        <v>590</v>
      </c>
      <c r="C598" s="325" t="s">
        <v>24</v>
      </c>
      <c r="D598" s="324" t="s">
        <v>4</v>
      </c>
      <c r="E598" s="324">
        <v>7</v>
      </c>
      <c r="F598" s="326">
        <v>3</v>
      </c>
      <c r="G598" s="326">
        <v>1</v>
      </c>
      <c r="H598" s="326">
        <v>2</v>
      </c>
      <c r="I598" s="326">
        <v>2</v>
      </c>
      <c r="J598" s="326">
        <v>1</v>
      </c>
      <c r="K598" s="326">
        <v>2</v>
      </c>
      <c r="L598" s="326">
        <v>1</v>
      </c>
      <c r="M598" s="326"/>
      <c r="N598" s="326">
        <f>SUM($F598:G598)</f>
        <v>4</v>
      </c>
      <c r="O598" s="326">
        <f>SUM($F598:H598)</f>
        <v>6</v>
      </c>
      <c r="P598" s="326">
        <f>SUM($F598:I598)</f>
        <v>8</v>
      </c>
      <c r="Q598" s="326">
        <f>SUM($F598:J598)</f>
        <v>9</v>
      </c>
      <c r="R598" s="326">
        <f>SUM($F598:K598)</f>
        <v>11</v>
      </c>
      <c r="S598" s="326">
        <f>SUM($F598:L598)</f>
        <v>12</v>
      </c>
      <c r="T598" s="326"/>
      <c r="U598" s="325"/>
      <c r="V598" s="324" t="str">
        <f t="shared" si="1030"/>
        <v>Ab</v>
      </c>
      <c r="W598" s="324" t="str">
        <f t="shared" ca="1" si="1031"/>
        <v>B</v>
      </c>
      <c r="X598" s="324" t="str">
        <f t="shared" ca="1" si="1054"/>
        <v>C</v>
      </c>
      <c r="Y598" s="324" t="str">
        <f t="shared" ca="1" si="1055"/>
        <v>D</v>
      </c>
      <c r="Z598" s="324" t="str">
        <f t="shared" ca="1" si="1056"/>
        <v>E</v>
      </c>
      <c r="AA598" s="324" t="str">
        <f t="shared" ca="1" si="1057"/>
        <v>F</v>
      </c>
      <c r="AB598" s="324" t="str">
        <f t="shared" ca="1" si="1058"/>
        <v>G</v>
      </c>
      <c r="AC598" s="324"/>
      <c r="AD598" s="325">
        <f t="shared" si="1038"/>
        <v>163</v>
      </c>
      <c r="AE598" s="325">
        <f t="shared" ca="1" si="1061"/>
        <v>66</v>
      </c>
      <c r="AF598" s="325">
        <f t="shared" ca="1" si="1062"/>
        <v>67</v>
      </c>
      <c r="AG598" s="325">
        <f t="shared" ca="1" si="1023"/>
        <v>68</v>
      </c>
      <c r="AH598" s="325">
        <f t="shared" ca="1" si="1024"/>
        <v>69</v>
      </c>
      <c r="AI598" s="325">
        <f t="shared" ca="1" si="1025"/>
        <v>70</v>
      </c>
      <c r="AJ598" s="325">
        <f t="shared" ca="1" si="1026"/>
        <v>71</v>
      </c>
      <c r="AK598" s="325"/>
      <c r="AL598" s="294" t="str">
        <f>_xlfn.CONCAT(V598," aug")</f>
        <v>Ab aug</v>
      </c>
      <c r="AM598" s="294" t="str">
        <f ca="1">_xlfn.CONCAT(W598," dim")</f>
        <v>B dim</v>
      </c>
      <c r="AN598" s="294" t="str">
        <f ca="1">_xlfn.CONCAT(X598," maj")</f>
        <v>C maj</v>
      </c>
      <c r="AO598" s="294" t="str">
        <f t="shared" ca="1" si="1063"/>
        <v>D dim</v>
      </c>
      <c r="AP598" s="294" t="str">
        <f ca="1">_xlfn.CONCAT(Z598," min")</f>
        <v>E min</v>
      </c>
      <c r="AQ598" s="294" t="str">
        <f ca="1">_xlfn.CONCAT(AA598," min")</f>
        <v>F min</v>
      </c>
      <c r="AR598" s="294" t="str">
        <f ca="1">_xlfn.CONCAT(AB598," maj")</f>
        <v>G maj</v>
      </c>
      <c r="AS598" s="294"/>
      <c r="AT598" s="294" t="str">
        <f t="shared" ca="1" si="1060"/>
        <v/>
      </c>
      <c r="AU598" s="294" t="str">
        <f t="shared" ca="1" si="1059"/>
        <v/>
      </c>
      <c r="AV598" s="294" t="str">
        <f t="shared" ca="1" si="1059"/>
        <v/>
      </c>
      <c r="AW598" s="294" t="str">
        <f t="shared" ca="1" si="1059"/>
        <v/>
      </c>
      <c r="AX598" s="294" t="str">
        <f t="shared" ca="1" si="1059"/>
        <v/>
      </c>
      <c r="AY598" s="294">
        <f t="shared" ca="1" si="1059"/>
        <v>1</v>
      </c>
      <c r="AZ598" s="294" t="str">
        <f t="shared" ca="1" si="1059"/>
        <v/>
      </c>
      <c r="BA598" s="294">
        <f t="shared" ca="1" si="1059"/>
        <v>1</v>
      </c>
      <c r="BB598" s="294" t="str">
        <f t="shared" ca="1" si="1059"/>
        <v/>
      </c>
      <c r="BC598" s="294" t="str">
        <f t="shared" ca="1" si="1059"/>
        <v/>
      </c>
      <c r="BD598" s="294" t="str">
        <f t="shared" ca="1" si="1059"/>
        <v/>
      </c>
      <c r="BE598" s="294" t="str">
        <f t="shared" ca="1" si="1059"/>
        <v/>
      </c>
      <c r="BF598" s="289">
        <f t="shared" ca="1" si="1039"/>
        <v>2</v>
      </c>
      <c r="BG598" s="302">
        <f t="shared" ca="1" si="1040"/>
        <v>28.571428571428569</v>
      </c>
      <c r="BH598" s="289" t="str">
        <f t="shared" ca="1" si="1041"/>
        <v/>
      </c>
      <c r="BI598" s="289" t="str">
        <f t="shared" ca="1" si="1042"/>
        <v/>
      </c>
      <c r="BJ598" s="289" t="str">
        <f t="shared" ca="1" si="1043"/>
        <v/>
      </c>
      <c r="BK598" s="289" t="str">
        <f t="shared" ca="1" si="1044"/>
        <v/>
      </c>
      <c r="BL598" s="289" t="str">
        <f t="shared" ca="1" si="1045"/>
        <v/>
      </c>
      <c r="BM598" s="289" t="str">
        <f t="shared" ca="1" si="1046"/>
        <v/>
      </c>
      <c r="BN598" s="289" t="str">
        <f t="shared" ca="1" si="1047"/>
        <v/>
      </c>
      <c r="BO598" s="289" t="str">
        <f t="shared" ca="1" si="1048"/>
        <v/>
      </c>
      <c r="BP598" s="275"/>
      <c r="BQ598" s="83"/>
      <c r="BR598" s="82"/>
      <c r="BS598" s="83"/>
      <c r="BT598" s="52"/>
      <c r="BV598" s="52"/>
      <c r="BW598" s="84"/>
      <c r="BX598" s="97"/>
      <c r="BY598" s="84"/>
      <c r="BZ598" s="84"/>
      <c r="CA598" s="84"/>
      <c r="CB598" s="84"/>
      <c r="CC598" s="84"/>
      <c r="CD598" s="84"/>
      <c r="CE598" s="84"/>
      <c r="CF598" s="84"/>
      <c r="CG598" s="84"/>
      <c r="CH598" s="97"/>
      <c r="CI598" s="97"/>
      <c r="CJ598" s="97"/>
      <c r="CK598" s="97"/>
      <c r="CL598" s="97"/>
      <c r="CM598" s="97"/>
      <c r="CN598" s="97"/>
      <c r="CO598" s="97"/>
      <c r="CP598" s="99"/>
      <c r="CQ598" s="84"/>
      <c r="DA598" s="83"/>
      <c r="DB598" s="82"/>
      <c r="DC598" s="83"/>
      <c r="DD598" s="52"/>
      <c r="DF598" s="52"/>
      <c r="DG598" s="84"/>
      <c r="DH598" s="97"/>
      <c r="DI598" s="84"/>
      <c r="DJ598" s="84"/>
      <c r="DK598" s="84"/>
      <c r="DL598" s="84"/>
      <c r="DM598" s="84"/>
      <c r="DN598" s="84"/>
      <c r="DO598" s="84"/>
      <c r="DP598" s="84"/>
      <c r="DQ598" s="84"/>
      <c r="DR598" s="97"/>
      <c r="DS598" s="97"/>
      <c r="DT598" s="97"/>
      <c r="DU598" s="97"/>
      <c r="DV598" s="97"/>
      <c r="DW598" s="97"/>
      <c r="DX598" s="97"/>
      <c r="DY598" s="97"/>
      <c r="DZ598" s="99"/>
      <c r="EA598" s="84"/>
    </row>
    <row r="599" spans="1:131" ht="15.6" x14ac:dyDescent="0.3">
      <c r="A599" s="289">
        <f t="shared" ca="1" si="1053"/>
        <v>6</v>
      </c>
      <c r="B599" s="324">
        <f t="shared" si="1064"/>
        <v>591</v>
      </c>
      <c r="C599" s="325" t="s">
        <v>275</v>
      </c>
      <c r="D599" s="324" t="s">
        <v>4</v>
      </c>
      <c r="E599" s="324">
        <v>7</v>
      </c>
      <c r="F599" s="326">
        <v>2</v>
      </c>
      <c r="G599" s="326">
        <v>1</v>
      </c>
      <c r="H599" s="326">
        <v>3</v>
      </c>
      <c r="I599" s="326">
        <v>1</v>
      </c>
      <c r="J599" s="326">
        <v>2</v>
      </c>
      <c r="K599" s="326">
        <v>2</v>
      </c>
      <c r="L599" s="326">
        <v>1</v>
      </c>
      <c r="M599" s="326"/>
      <c r="N599" s="326">
        <f>SUM($F599:G599)</f>
        <v>3</v>
      </c>
      <c r="O599" s="326">
        <f>SUM($F599:H599)</f>
        <v>6</v>
      </c>
      <c r="P599" s="326">
        <f>SUM($F599:I599)</f>
        <v>7</v>
      </c>
      <c r="Q599" s="326">
        <f>SUM($F599:J599)</f>
        <v>9</v>
      </c>
      <c r="R599" s="326">
        <f>SUM($F599:K599)</f>
        <v>11</v>
      </c>
      <c r="S599" s="326">
        <f>SUM($F599:L599)</f>
        <v>12</v>
      </c>
      <c r="T599" s="326"/>
      <c r="U599" s="325"/>
      <c r="V599" s="324" t="str">
        <f t="shared" si="1030"/>
        <v>Ab</v>
      </c>
      <c r="W599" s="324" t="str">
        <f t="shared" ca="1" si="1031"/>
        <v>Bb</v>
      </c>
      <c r="X599" s="324" t="str">
        <f t="shared" ca="1" si="1054"/>
        <v>B</v>
      </c>
      <c r="Y599" s="324" t="str">
        <f t="shared" ca="1" si="1055"/>
        <v>D</v>
      </c>
      <c r="Z599" s="324" t="str">
        <f t="shared" ca="1" si="1056"/>
        <v>Eb</v>
      </c>
      <c r="AA599" s="324" t="str">
        <f t="shared" ca="1" si="1057"/>
        <v>F</v>
      </c>
      <c r="AB599" s="324" t="str">
        <f t="shared" ca="1" si="1058"/>
        <v>G</v>
      </c>
      <c r="AC599" s="324"/>
      <c r="AD599" s="325">
        <f t="shared" si="1038"/>
        <v>163</v>
      </c>
      <c r="AE599" s="325">
        <f t="shared" ca="1" si="1061"/>
        <v>164</v>
      </c>
      <c r="AF599" s="325">
        <f t="shared" ca="1" si="1062"/>
        <v>66</v>
      </c>
      <c r="AG599" s="325">
        <f t="shared" ca="1" si="1023"/>
        <v>68</v>
      </c>
      <c r="AH599" s="325">
        <f t="shared" ca="1" si="1024"/>
        <v>167</v>
      </c>
      <c r="AI599" s="325">
        <f t="shared" ca="1" si="1025"/>
        <v>70</v>
      </c>
      <c r="AJ599" s="325">
        <f t="shared" ca="1" si="1026"/>
        <v>71</v>
      </c>
      <c r="AK599" s="325"/>
      <c r="AL599" s="294" t="str">
        <f>_xlfn.CONCAT(V599," min")</f>
        <v>Ab min</v>
      </c>
      <c r="AM599" s="294" t="str">
        <f ca="1">_xlfn.CONCAT(W599," maj")</f>
        <v>Bb maj</v>
      </c>
      <c r="AN599" s="294" t="str">
        <f ca="1">_xlfn.CONCAT(X599," aug")</f>
        <v>B aug</v>
      </c>
      <c r="AO599" s="294" t="str">
        <f t="shared" ca="1" si="1063"/>
        <v>D dim</v>
      </c>
      <c r="AP599" s="294" t="str">
        <f ca="1">_xlfn.CONCAT(Z599," maj")</f>
        <v>Eb maj</v>
      </c>
      <c r="AQ599" s="294" t="str">
        <f ca="1">_xlfn.CONCAT(AA599," dim")</f>
        <v>F dim</v>
      </c>
      <c r="AR599" s="294" t="str">
        <f ca="1">_xlfn.CONCAT(AB599," min")</f>
        <v>G min</v>
      </c>
      <c r="AS599" s="294"/>
      <c r="AT599" s="294" t="str">
        <f t="shared" ca="1" si="1060"/>
        <v/>
      </c>
      <c r="AU599" s="294" t="str">
        <f t="shared" ca="1" si="1059"/>
        <v/>
      </c>
      <c r="AV599" s="294" t="str">
        <f t="shared" ca="1" si="1059"/>
        <v/>
      </c>
      <c r="AW599" s="294">
        <f t="shared" ca="1" si="1059"/>
        <v>1</v>
      </c>
      <c r="AX599" s="294" t="str">
        <f t="shared" ca="1" si="1059"/>
        <v/>
      </c>
      <c r="AY599" s="294">
        <f t="shared" ca="1" si="1059"/>
        <v>1</v>
      </c>
      <c r="AZ599" s="294" t="str">
        <f t="shared" ca="1" si="1059"/>
        <v/>
      </c>
      <c r="BA599" s="294">
        <f t="shared" ca="1" si="1059"/>
        <v>1</v>
      </c>
      <c r="BB599" s="294" t="str">
        <f t="shared" ca="1" si="1059"/>
        <v/>
      </c>
      <c r="BC599" s="294" t="str">
        <f t="shared" ca="1" si="1059"/>
        <v/>
      </c>
      <c r="BD599" s="294" t="str">
        <f t="shared" ca="1" si="1059"/>
        <v/>
      </c>
      <c r="BE599" s="294" t="str">
        <f t="shared" ca="1" si="1059"/>
        <v/>
      </c>
      <c r="BF599" s="289">
        <f t="shared" ca="1" si="1039"/>
        <v>3</v>
      </c>
      <c r="BG599" s="302">
        <f t="shared" ca="1" si="1040"/>
        <v>42.857142857142854</v>
      </c>
      <c r="BH599" s="289">
        <f t="shared" ca="1" si="1041"/>
        <v>6</v>
      </c>
      <c r="BI599" s="289" t="str">
        <f t="shared" ca="1" si="1042"/>
        <v/>
      </c>
      <c r="BJ599" s="289" t="str">
        <f t="shared" ca="1" si="1043"/>
        <v/>
      </c>
      <c r="BK599" s="289" t="str">
        <f t="shared" ca="1" si="1044"/>
        <v/>
      </c>
      <c r="BL599" s="289" t="str">
        <f t="shared" ca="1" si="1045"/>
        <v/>
      </c>
      <c r="BM599" s="289" t="str">
        <f t="shared" ca="1" si="1046"/>
        <v/>
      </c>
      <c r="BN599" s="289">
        <f t="shared" ca="1" si="1047"/>
        <v>1</v>
      </c>
      <c r="BO599" s="289" t="str">
        <f t="shared" ca="1" si="1048"/>
        <v/>
      </c>
      <c r="BP599" s="275"/>
      <c r="BQ599" s="83"/>
      <c r="BR599" s="82"/>
      <c r="BS599" s="83"/>
      <c r="BT599" s="52"/>
      <c r="BV599" s="52"/>
      <c r="BW599" s="84"/>
      <c r="BX599" s="97"/>
      <c r="BY599" s="84"/>
      <c r="BZ599" s="84"/>
      <c r="CA599" s="84"/>
      <c r="CB599" s="84"/>
      <c r="CC599" s="84"/>
      <c r="CD599" s="84"/>
      <c r="CE599" s="84"/>
      <c r="CF599" s="84"/>
      <c r="CG599" s="84"/>
      <c r="CH599" s="97"/>
      <c r="CI599" s="97"/>
      <c r="CJ599" s="97"/>
      <c r="CK599" s="97"/>
      <c r="CL599" s="97"/>
      <c r="CM599" s="97"/>
      <c r="CN599" s="97"/>
      <c r="CO599" s="97"/>
      <c r="CP599" s="99"/>
      <c r="CQ599" s="84"/>
      <c r="DA599" s="83"/>
      <c r="DB599" s="82"/>
      <c r="DC599" s="83"/>
      <c r="DD599" s="52"/>
      <c r="DF599" s="52"/>
      <c r="DG599" s="84"/>
      <c r="DH599" s="97"/>
      <c r="DI599" s="84"/>
      <c r="DJ599" s="84"/>
      <c r="DK599" s="84"/>
      <c r="DL599" s="84"/>
      <c r="DM599" s="84"/>
      <c r="DN599" s="84"/>
      <c r="DO599" s="84"/>
      <c r="DP599" s="84"/>
      <c r="DQ599" s="84"/>
      <c r="DR599" s="97"/>
      <c r="DS599" s="97"/>
      <c r="DT599" s="97"/>
      <c r="DU599" s="97"/>
      <c r="DV599" s="97"/>
      <c r="DW599" s="97"/>
      <c r="DX599" s="97"/>
      <c r="DY599" s="97"/>
      <c r="DZ599" s="99"/>
      <c r="EA599" s="84"/>
    </row>
    <row r="600" spans="1:131" ht="15.6" x14ac:dyDescent="0.3">
      <c r="A600" s="289" t="str">
        <f t="shared" ca="1" si="1053"/>
        <v/>
      </c>
      <c r="B600" s="324">
        <f t="shared" si="1064"/>
        <v>592</v>
      </c>
      <c r="C600" s="325" t="s">
        <v>276</v>
      </c>
      <c r="D600" s="324" t="s">
        <v>4</v>
      </c>
      <c r="E600" s="324">
        <v>7</v>
      </c>
      <c r="F600" s="326">
        <v>2</v>
      </c>
      <c r="G600" s="326">
        <v>2</v>
      </c>
      <c r="H600" s="326">
        <v>2</v>
      </c>
      <c r="I600" s="326">
        <v>1</v>
      </c>
      <c r="J600" s="326">
        <v>2</v>
      </c>
      <c r="K600" s="326">
        <v>1</v>
      </c>
      <c r="L600" s="326">
        <v>2</v>
      </c>
      <c r="M600" s="326"/>
      <c r="N600" s="326">
        <f>SUM($F600:G600)</f>
        <v>4</v>
      </c>
      <c r="O600" s="326">
        <f>SUM($F600:H600)</f>
        <v>6</v>
      </c>
      <c r="P600" s="326">
        <f>SUM($F600:I600)</f>
        <v>7</v>
      </c>
      <c r="Q600" s="326">
        <f>SUM($F600:J600)</f>
        <v>9</v>
      </c>
      <c r="R600" s="326">
        <f>SUM($F600:K600)</f>
        <v>10</v>
      </c>
      <c r="S600" s="326">
        <f>SUM($F600:L600)</f>
        <v>12</v>
      </c>
      <c r="T600" s="326"/>
      <c r="U600" s="325"/>
      <c r="V600" s="324" t="str">
        <f t="shared" si="1030"/>
        <v>Ab</v>
      </c>
      <c r="W600" s="324" t="str">
        <f t="shared" ca="1" si="1031"/>
        <v>Bb</v>
      </c>
      <c r="X600" s="324" t="str">
        <f t="shared" ca="1" si="1054"/>
        <v>C</v>
      </c>
      <c r="Y600" s="324" t="str">
        <f t="shared" ca="1" si="1055"/>
        <v>D</v>
      </c>
      <c r="Z600" s="324" t="str">
        <f t="shared" ca="1" si="1056"/>
        <v>Eb</v>
      </c>
      <c r="AA600" s="324" t="str">
        <f t="shared" ca="1" si="1057"/>
        <v>F</v>
      </c>
      <c r="AB600" s="324" t="str">
        <f t="shared" ca="1" si="1058"/>
        <v>Gb</v>
      </c>
      <c r="AC600" s="324"/>
      <c r="AD600" s="325">
        <f t="shared" si="1038"/>
        <v>163</v>
      </c>
      <c r="AE600" s="325">
        <f t="shared" ca="1" si="1061"/>
        <v>164</v>
      </c>
      <c r="AF600" s="325">
        <f t="shared" ca="1" si="1062"/>
        <v>67</v>
      </c>
      <c r="AG600" s="325">
        <f t="shared" ca="1" si="1023"/>
        <v>68</v>
      </c>
      <c r="AH600" s="325">
        <f t="shared" ca="1" si="1024"/>
        <v>167</v>
      </c>
      <c r="AI600" s="325">
        <f t="shared" ca="1" si="1025"/>
        <v>70</v>
      </c>
      <c r="AJ600" s="325">
        <f t="shared" ca="1" si="1026"/>
        <v>169</v>
      </c>
      <c r="AK600" s="325"/>
      <c r="AL600" s="294" t="str">
        <f>_xlfn.CONCAT(V600," maj")</f>
        <v>Ab maj</v>
      </c>
      <c r="AM600" s="294" t="str">
        <f ca="1">_xlfn.CONCAT(W600," maj")</f>
        <v>Bb maj</v>
      </c>
      <c r="AN600" s="294" t="str">
        <f ca="1">_xlfn.CONCAT(X600," dim")</f>
        <v>C dim</v>
      </c>
      <c r="AO600" s="294" t="str">
        <f t="shared" ca="1" si="1063"/>
        <v>D dim</v>
      </c>
      <c r="AP600" s="294" t="str">
        <f ca="1">_xlfn.CONCAT(Z600," min")</f>
        <v>Eb min</v>
      </c>
      <c r="AQ600" s="294" t="str">
        <f ca="1">_xlfn.CONCAT(AA600," min")</f>
        <v>F min</v>
      </c>
      <c r="AR600" s="294" t="str">
        <f ca="1">_xlfn.CONCAT(AB600," aug")</f>
        <v>Gb aug</v>
      </c>
      <c r="AS600" s="294"/>
      <c r="AT600" s="294" t="str">
        <f t="shared" ca="1" si="1060"/>
        <v/>
      </c>
      <c r="AU600" s="294" t="str">
        <f t="shared" ca="1" si="1059"/>
        <v/>
      </c>
      <c r="AV600" s="294" t="str">
        <f t="shared" ca="1" si="1059"/>
        <v/>
      </c>
      <c r="AW600" s="294">
        <f t="shared" ca="1" si="1059"/>
        <v>1</v>
      </c>
      <c r="AX600" s="294" t="str">
        <f t="shared" ca="1" si="1059"/>
        <v/>
      </c>
      <c r="AY600" s="294">
        <f t="shared" ca="1" si="1059"/>
        <v>1</v>
      </c>
      <c r="AZ600" s="294" t="str">
        <f t="shared" ca="1" si="1059"/>
        <v/>
      </c>
      <c r="BA600" s="294" t="str">
        <f t="shared" ca="1" si="1059"/>
        <v/>
      </c>
      <c r="BB600" s="294" t="str">
        <f t="shared" ca="1" si="1059"/>
        <v/>
      </c>
      <c r="BC600" s="294" t="str">
        <f t="shared" ca="1" si="1059"/>
        <v/>
      </c>
      <c r="BD600" s="294" t="str">
        <f t="shared" ca="1" si="1059"/>
        <v/>
      </c>
      <c r="BE600" s="294" t="str">
        <f t="shared" ca="1" si="1059"/>
        <v/>
      </c>
      <c r="BF600" s="289">
        <f t="shared" ca="1" si="1039"/>
        <v>2</v>
      </c>
      <c r="BG600" s="302">
        <f t="shared" ca="1" si="1040"/>
        <v>28.571428571428569</v>
      </c>
      <c r="BH600" s="289" t="str">
        <f t="shared" ca="1" si="1041"/>
        <v/>
      </c>
      <c r="BI600" s="289" t="str">
        <f t="shared" ca="1" si="1042"/>
        <v/>
      </c>
      <c r="BJ600" s="289" t="str">
        <f t="shared" ca="1" si="1043"/>
        <v/>
      </c>
      <c r="BK600" s="289" t="str">
        <f t="shared" ca="1" si="1044"/>
        <v/>
      </c>
      <c r="BL600" s="289" t="str">
        <f t="shared" ca="1" si="1045"/>
        <v/>
      </c>
      <c r="BM600" s="289" t="str">
        <f t="shared" ca="1" si="1046"/>
        <v/>
      </c>
      <c r="BN600" s="289" t="str">
        <f t="shared" ca="1" si="1047"/>
        <v/>
      </c>
      <c r="BO600" s="289" t="str">
        <f t="shared" ca="1" si="1048"/>
        <v/>
      </c>
      <c r="BP600" s="275"/>
      <c r="BQ600" s="83"/>
      <c r="BR600" s="82"/>
      <c r="BS600" s="83"/>
      <c r="BT600" s="52"/>
      <c r="BV600" s="52"/>
      <c r="BW600" s="84"/>
      <c r="BX600" s="97"/>
      <c r="BY600" s="84"/>
      <c r="BZ600" s="84"/>
      <c r="CA600" s="84"/>
      <c r="CB600" s="84"/>
      <c r="CC600" s="84"/>
      <c r="CD600" s="84"/>
      <c r="CE600" s="84"/>
      <c r="CF600" s="84"/>
      <c r="CG600" s="84"/>
      <c r="CH600" s="97"/>
      <c r="CI600" s="97"/>
      <c r="CJ600" s="97"/>
      <c r="CK600" s="97"/>
      <c r="CL600" s="97"/>
      <c r="CM600" s="97"/>
      <c r="CN600" s="97"/>
      <c r="CO600" s="97"/>
      <c r="CP600" s="99"/>
      <c r="CQ600" s="84"/>
      <c r="DA600" s="83"/>
      <c r="DB600" s="82"/>
      <c r="DC600" s="83"/>
      <c r="DD600" s="52"/>
      <c r="DF600" s="52"/>
      <c r="DG600" s="84"/>
      <c r="DH600" s="97"/>
      <c r="DI600" s="84"/>
      <c r="DJ600" s="84"/>
      <c r="DK600" s="84"/>
      <c r="DL600" s="84"/>
      <c r="DM600" s="84"/>
      <c r="DN600" s="84"/>
      <c r="DO600" s="84"/>
      <c r="DP600" s="84"/>
      <c r="DQ600" s="84"/>
      <c r="DR600" s="97"/>
      <c r="DS600" s="97"/>
      <c r="DT600" s="97"/>
      <c r="DU600" s="97"/>
      <c r="DV600" s="97"/>
      <c r="DW600" s="97"/>
      <c r="DX600" s="97"/>
      <c r="DY600" s="97"/>
      <c r="DZ600" s="99"/>
      <c r="EA600" s="84"/>
    </row>
    <row r="601" spans="1:131" ht="15.6" x14ac:dyDescent="0.3">
      <c r="A601" s="289" t="str">
        <f t="shared" ca="1" si="1053"/>
        <v/>
      </c>
      <c r="B601" s="324">
        <f t="shared" si="1064"/>
        <v>593</v>
      </c>
      <c r="C601" s="325" t="s">
        <v>25</v>
      </c>
      <c r="D601" s="324" t="s">
        <v>4</v>
      </c>
      <c r="E601" s="324">
        <v>7</v>
      </c>
      <c r="F601" s="326">
        <v>2</v>
      </c>
      <c r="G601" s="326">
        <v>2</v>
      </c>
      <c r="H601" s="326">
        <v>2</v>
      </c>
      <c r="I601" s="326">
        <v>2</v>
      </c>
      <c r="J601" s="326">
        <v>1</v>
      </c>
      <c r="K601" s="326">
        <v>2</v>
      </c>
      <c r="L601" s="326">
        <v>1</v>
      </c>
      <c r="M601" s="326"/>
      <c r="N601" s="326">
        <f>SUM($F601:G601)</f>
        <v>4</v>
      </c>
      <c r="O601" s="326">
        <f>SUM($F601:H601)</f>
        <v>6</v>
      </c>
      <c r="P601" s="326">
        <f>SUM($F601:I601)</f>
        <v>8</v>
      </c>
      <c r="Q601" s="326">
        <f>SUM($F601:J601)</f>
        <v>9</v>
      </c>
      <c r="R601" s="326">
        <f>SUM($F601:K601)</f>
        <v>11</v>
      </c>
      <c r="S601" s="326">
        <f>SUM($F601:L601)</f>
        <v>12</v>
      </c>
      <c r="T601" s="326"/>
      <c r="U601" s="325"/>
      <c r="V601" s="324" t="str">
        <f t="shared" si="1030"/>
        <v>Ab</v>
      </c>
      <c r="W601" s="324" t="str">
        <f t="shared" ca="1" si="1031"/>
        <v>Bb</v>
      </c>
      <c r="X601" s="324" t="str">
        <f t="shared" ca="1" si="1054"/>
        <v>C</v>
      </c>
      <c r="Y601" s="324" t="str">
        <f t="shared" ca="1" si="1055"/>
        <v>D</v>
      </c>
      <c r="Z601" s="324" t="str">
        <f t="shared" ca="1" si="1056"/>
        <v>E</v>
      </c>
      <c r="AA601" s="324" t="str">
        <f t="shared" ca="1" si="1057"/>
        <v>F</v>
      </c>
      <c r="AB601" s="324" t="str">
        <f t="shared" ca="1" si="1058"/>
        <v>G</v>
      </c>
      <c r="AC601" s="324"/>
      <c r="AD601" s="325">
        <f t="shared" si="1038"/>
        <v>163</v>
      </c>
      <c r="AE601" s="325">
        <f t="shared" ca="1" si="1061"/>
        <v>164</v>
      </c>
      <c r="AF601" s="325">
        <f t="shared" ca="1" si="1062"/>
        <v>67</v>
      </c>
      <c r="AG601" s="325">
        <f t="shared" ca="1" si="1023"/>
        <v>68</v>
      </c>
      <c r="AH601" s="325">
        <f t="shared" ca="1" si="1024"/>
        <v>69</v>
      </c>
      <c r="AI601" s="325">
        <f t="shared" ca="1" si="1025"/>
        <v>70</v>
      </c>
      <c r="AJ601" s="325">
        <f t="shared" ca="1" si="1026"/>
        <v>71</v>
      </c>
      <c r="AK601" s="325"/>
      <c r="AL601" s="294" t="str">
        <f>_xlfn.CONCAT(V601," aug")</f>
        <v>Ab aug</v>
      </c>
      <c r="AM601" s="294" t="str">
        <f ca="1">_xlfn.CONCAT(W601," maj")</f>
        <v>Bb maj</v>
      </c>
      <c r="AN601" s="294" t="str">
        <f ca="1">_xlfn.CONCAT(X601," maj")</f>
        <v>C maj</v>
      </c>
      <c r="AO601" s="294" t="str">
        <f t="shared" ca="1" si="1063"/>
        <v>D dim</v>
      </c>
      <c r="AP601" s="294" t="str">
        <f ca="1">_xlfn.CONCAT(Z601," dim")</f>
        <v>E dim</v>
      </c>
      <c r="AQ601" s="294" t="str">
        <f ca="1">_xlfn.CONCAT(AA601," min")</f>
        <v>F min</v>
      </c>
      <c r="AR601" s="294" t="str">
        <f ca="1">_xlfn.CONCAT(AB601," min")</f>
        <v>G min</v>
      </c>
      <c r="AS601" s="294"/>
      <c r="AT601" s="294" t="str">
        <f t="shared" ca="1" si="1060"/>
        <v/>
      </c>
      <c r="AU601" s="294" t="str">
        <f t="shared" ca="1" si="1059"/>
        <v/>
      </c>
      <c r="AV601" s="294" t="str">
        <f t="shared" ca="1" si="1059"/>
        <v/>
      </c>
      <c r="AW601" s="294" t="str">
        <f t="shared" ca="1" si="1059"/>
        <v/>
      </c>
      <c r="AX601" s="294" t="str">
        <f t="shared" ca="1" si="1059"/>
        <v/>
      </c>
      <c r="AY601" s="294">
        <f t="shared" ca="1" si="1059"/>
        <v>1</v>
      </c>
      <c r="AZ601" s="294" t="str">
        <f t="shared" ca="1" si="1059"/>
        <v/>
      </c>
      <c r="BA601" s="294">
        <f t="shared" ca="1" si="1059"/>
        <v>1</v>
      </c>
      <c r="BB601" s="294" t="str">
        <f t="shared" ca="1" si="1059"/>
        <v/>
      </c>
      <c r="BC601" s="294" t="str">
        <f t="shared" ca="1" si="1059"/>
        <v/>
      </c>
      <c r="BD601" s="294" t="str">
        <f t="shared" ca="1" si="1059"/>
        <v/>
      </c>
      <c r="BE601" s="294" t="str">
        <f t="shared" ca="1" si="1059"/>
        <v/>
      </c>
      <c r="BF601" s="289">
        <f t="shared" ca="1" si="1039"/>
        <v>2</v>
      </c>
      <c r="BG601" s="302">
        <f t="shared" ca="1" si="1040"/>
        <v>28.571428571428569</v>
      </c>
      <c r="BH601" s="289" t="str">
        <f t="shared" ca="1" si="1041"/>
        <v/>
      </c>
      <c r="BI601" s="289" t="str">
        <f t="shared" ca="1" si="1042"/>
        <v/>
      </c>
      <c r="BJ601" s="289" t="str">
        <f t="shared" ca="1" si="1043"/>
        <v/>
      </c>
      <c r="BK601" s="289" t="str">
        <f t="shared" ca="1" si="1044"/>
        <v/>
      </c>
      <c r="BL601" s="289" t="str">
        <f t="shared" ca="1" si="1045"/>
        <v/>
      </c>
      <c r="BM601" s="289" t="str">
        <f t="shared" ca="1" si="1046"/>
        <v/>
      </c>
      <c r="BN601" s="289" t="str">
        <f t="shared" ca="1" si="1047"/>
        <v/>
      </c>
      <c r="BO601" s="289" t="str">
        <f t="shared" ca="1" si="1048"/>
        <v/>
      </c>
      <c r="BP601" s="275"/>
      <c r="BQ601" s="83"/>
      <c r="BR601" s="82"/>
      <c r="BS601" s="83"/>
      <c r="BT601" s="52"/>
      <c r="BV601" s="52"/>
      <c r="BW601" s="84"/>
      <c r="BX601" s="97"/>
      <c r="BY601" s="84"/>
      <c r="BZ601" s="84"/>
      <c r="CA601" s="84"/>
      <c r="CB601" s="84"/>
      <c r="CC601" s="84"/>
      <c r="CD601" s="84"/>
      <c r="CE601" s="84"/>
      <c r="CF601" s="84"/>
      <c r="CG601" s="84"/>
      <c r="CH601" s="97"/>
      <c r="CI601" s="97"/>
      <c r="CJ601" s="97"/>
      <c r="CK601" s="97"/>
      <c r="CL601" s="97"/>
      <c r="CM601" s="97"/>
      <c r="CN601" s="97"/>
      <c r="CO601" s="97"/>
      <c r="CP601" s="99"/>
      <c r="CQ601" s="84"/>
      <c r="DA601" s="83"/>
      <c r="DB601" s="82"/>
      <c r="DC601" s="83"/>
      <c r="DD601" s="52"/>
      <c r="DF601" s="52"/>
      <c r="DG601" s="84"/>
      <c r="DH601" s="97"/>
      <c r="DI601" s="84"/>
      <c r="DJ601" s="84"/>
      <c r="DK601" s="84"/>
      <c r="DL601" s="84"/>
      <c r="DM601" s="84"/>
      <c r="DN601" s="84"/>
      <c r="DO601" s="84"/>
      <c r="DP601" s="84"/>
      <c r="DQ601" s="84"/>
      <c r="DR601" s="97"/>
      <c r="DS601" s="97"/>
      <c r="DT601" s="97"/>
      <c r="DU601" s="97"/>
      <c r="DV601" s="97"/>
      <c r="DW601" s="97"/>
      <c r="DX601" s="97"/>
      <c r="DY601" s="97"/>
      <c r="DZ601" s="99"/>
      <c r="EA601" s="84"/>
    </row>
    <row r="602" spans="1:131" ht="15.6" x14ac:dyDescent="0.3">
      <c r="A602" s="289" t="str">
        <f t="shared" ca="1" si="1053"/>
        <v/>
      </c>
      <c r="B602" s="324">
        <f t="shared" si="1064"/>
        <v>594</v>
      </c>
      <c r="C602" s="325" t="s">
        <v>26</v>
      </c>
      <c r="D602" s="324" t="s">
        <v>4</v>
      </c>
      <c r="E602" s="324">
        <v>7</v>
      </c>
      <c r="F602" s="326">
        <v>2</v>
      </c>
      <c r="G602" s="326">
        <v>2</v>
      </c>
      <c r="H602" s="326">
        <v>2</v>
      </c>
      <c r="I602" s="326">
        <v>1</v>
      </c>
      <c r="J602" s="326">
        <v>1</v>
      </c>
      <c r="K602" s="326">
        <v>2</v>
      </c>
      <c r="L602" s="326">
        <v>2</v>
      </c>
      <c r="M602" s="326"/>
      <c r="N602" s="326">
        <f>SUM($F602:G602)</f>
        <v>4</v>
      </c>
      <c r="O602" s="326">
        <f>SUM($F602:H602)</f>
        <v>6</v>
      </c>
      <c r="P602" s="326">
        <f>SUM($F602:I602)</f>
        <v>7</v>
      </c>
      <c r="Q602" s="326">
        <f>SUM($F602:J602)</f>
        <v>8</v>
      </c>
      <c r="R602" s="326">
        <f>SUM($F602:K602)</f>
        <v>10</v>
      </c>
      <c r="S602" s="326">
        <f>SUM($F602:L602)</f>
        <v>12</v>
      </c>
      <c r="T602" s="326"/>
      <c r="U602" s="325"/>
      <c r="V602" s="324" t="str">
        <f t="shared" si="1030"/>
        <v>Ab</v>
      </c>
      <c r="W602" s="324" t="str">
        <f t="shared" ca="1" si="1031"/>
        <v>Bb</v>
      </c>
      <c r="X602" s="324" t="str">
        <f t="shared" ca="1" si="1054"/>
        <v>C</v>
      </c>
      <c r="Y602" s="324" t="str">
        <f t="shared" ca="1" si="1055"/>
        <v>D</v>
      </c>
      <c r="Z602" s="324" t="str">
        <f t="shared" ca="1" si="1056"/>
        <v>Eb</v>
      </c>
      <c r="AA602" s="324" t="str">
        <f t="shared" ca="1" si="1057"/>
        <v>E</v>
      </c>
      <c r="AB602" s="324" t="str">
        <f t="shared" ca="1" si="1058"/>
        <v>Gb</v>
      </c>
      <c r="AC602" s="324"/>
      <c r="AD602" s="325">
        <f t="shared" si="1038"/>
        <v>163</v>
      </c>
      <c r="AE602" s="325">
        <f t="shared" ca="1" si="1061"/>
        <v>164</v>
      </c>
      <c r="AF602" s="325">
        <f t="shared" ca="1" si="1062"/>
        <v>67</v>
      </c>
      <c r="AG602" s="325">
        <f t="shared" ca="1" si="1023"/>
        <v>68</v>
      </c>
      <c r="AH602" s="325">
        <f t="shared" ca="1" si="1024"/>
        <v>167</v>
      </c>
      <c r="AI602" s="325">
        <f t="shared" ca="1" si="1025"/>
        <v>69</v>
      </c>
      <c r="AJ602" s="325">
        <f t="shared" ca="1" si="1026"/>
        <v>169</v>
      </c>
      <c r="AK602" s="325"/>
      <c r="AL602" s="294" t="str">
        <f>_xlfn.CONCAT(V602," maj")</f>
        <v>Ab maj</v>
      </c>
      <c r="AM602" s="294" t="str">
        <f ca="1">_xlfn.CONCAT(W602," alt b")</f>
        <v>Bb alt b</v>
      </c>
      <c r="AN602" s="294" t="str">
        <f ca="1">_xlfn.CONCAT(X602," dim")</f>
        <v>C dim</v>
      </c>
      <c r="AO602" s="301" t="str">
        <f ca="1">_xlfn.CONCAT("*",AA602,"7")</f>
        <v>*E7</v>
      </c>
      <c r="AP602" s="294" t="str">
        <f ca="1">_xlfn.CONCAT(Z602," min")</f>
        <v>Eb min</v>
      </c>
      <c r="AQ602" s="294" t="str">
        <f ca="1">_xlfn.CONCAT(AA602," aug")</f>
        <v>E aug</v>
      </c>
      <c r="AR602" s="294" t="str">
        <f ca="1">_xlfn.CONCAT(AB602," aug")</f>
        <v>Gb aug</v>
      </c>
      <c r="AS602" s="294"/>
      <c r="AT602" s="294" t="str">
        <f t="shared" ca="1" si="1060"/>
        <v/>
      </c>
      <c r="AU602" s="294" t="str">
        <f t="shared" ca="1" si="1059"/>
        <v/>
      </c>
      <c r="AV602" s="294" t="str">
        <f t="shared" ca="1" si="1059"/>
        <v/>
      </c>
      <c r="AW602" s="294">
        <f t="shared" ca="1" si="1059"/>
        <v>1</v>
      </c>
      <c r="AX602" s="294" t="str">
        <f t="shared" ca="1" si="1059"/>
        <v/>
      </c>
      <c r="AY602" s="294" t="str">
        <f t="shared" ca="1" si="1059"/>
        <v/>
      </c>
      <c r="AZ602" s="294" t="str">
        <f t="shared" ca="1" si="1059"/>
        <v/>
      </c>
      <c r="BA602" s="294" t="str">
        <f t="shared" ca="1" si="1059"/>
        <v/>
      </c>
      <c r="BB602" s="294" t="str">
        <f t="shared" ca="1" si="1059"/>
        <v/>
      </c>
      <c r="BC602" s="294" t="str">
        <f t="shared" ca="1" si="1059"/>
        <v/>
      </c>
      <c r="BD602" s="294" t="str">
        <f t="shared" ca="1" si="1059"/>
        <v/>
      </c>
      <c r="BE602" s="294" t="str">
        <f t="shared" ca="1" si="1059"/>
        <v/>
      </c>
      <c r="BF602" s="289">
        <f t="shared" ca="1" si="1039"/>
        <v>1</v>
      </c>
      <c r="BG602" s="302">
        <f t="shared" ca="1" si="1040"/>
        <v>14.285714285714285</v>
      </c>
      <c r="BH602" s="289" t="str">
        <f t="shared" ca="1" si="1041"/>
        <v/>
      </c>
      <c r="BI602" s="289" t="str">
        <f t="shared" ca="1" si="1042"/>
        <v/>
      </c>
      <c r="BJ602" s="289" t="str">
        <f t="shared" ca="1" si="1043"/>
        <v/>
      </c>
      <c r="BK602" s="289" t="str">
        <f t="shared" ca="1" si="1044"/>
        <v/>
      </c>
      <c r="BL602" s="289" t="str">
        <f t="shared" ca="1" si="1045"/>
        <v/>
      </c>
      <c r="BM602" s="289" t="str">
        <f t="shared" ca="1" si="1046"/>
        <v/>
      </c>
      <c r="BN602" s="289" t="str">
        <f t="shared" ca="1" si="1047"/>
        <v/>
      </c>
      <c r="BO602" s="289" t="str">
        <f t="shared" ca="1" si="1048"/>
        <v/>
      </c>
      <c r="BP602" s="275"/>
      <c r="BQ602" s="83"/>
      <c r="BR602" s="82"/>
      <c r="BS602" s="83"/>
      <c r="BT602" s="52"/>
      <c r="BV602" s="52"/>
      <c r="BW602" s="84"/>
      <c r="BX602" s="97"/>
      <c r="BY602" s="84"/>
      <c r="BZ602" s="84"/>
      <c r="CA602" s="84"/>
      <c r="CB602" s="84"/>
      <c r="CC602" s="84"/>
      <c r="CD602" s="84"/>
      <c r="CE602" s="84"/>
      <c r="CF602" s="84"/>
      <c r="CG602" s="84"/>
      <c r="CH602" s="97"/>
      <c r="CI602" s="97"/>
      <c r="CJ602" s="97"/>
      <c r="CK602" s="97"/>
      <c r="CL602" s="97"/>
      <c r="CM602" s="97"/>
      <c r="CN602" s="97"/>
      <c r="CO602" s="97"/>
      <c r="CP602" s="99"/>
      <c r="CQ602" s="84"/>
      <c r="DA602" s="83"/>
      <c r="DB602" s="82"/>
      <c r="DC602" s="83"/>
      <c r="DD602" s="52"/>
      <c r="DF602" s="52"/>
      <c r="DG602" s="84"/>
      <c r="DH602" s="97"/>
      <c r="DI602" s="84"/>
      <c r="DJ602" s="84"/>
      <c r="DK602" s="84"/>
      <c r="DL602" s="84"/>
      <c r="DM602" s="84"/>
      <c r="DN602" s="84"/>
      <c r="DO602" s="84"/>
      <c r="DP602" s="84"/>
      <c r="DQ602" s="84"/>
      <c r="DR602" s="97"/>
      <c r="DS602" s="97"/>
      <c r="DT602" s="97"/>
      <c r="DU602" s="97"/>
      <c r="DV602" s="97"/>
      <c r="DW602" s="97"/>
      <c r="DX602" s="97"/>
      <c r="DY602" s="97"/>
      <c r="DZ602" s="99"/>
      <c r="EA602" s="84"/>
    </row>
    <row r="603" spans="1:131" ht="15.6" x14ac:dyDescent="0.3">
      <c r="A603" s="289" t="str">
        <f t="shared" ca="1" si="1053"/>
        <v/>
      </c>
      <c r="B603" s="324">
        <f t="shared" si="1064"/>
        <v>595</v>
      </c>
      <c r="C603" s="325" t="s">
        <v>27</v>
      </c>
      <c r="D603" s="324" t="s">
        <v>4</v>
      </c>
      <c r="E603" s="324">
        <v>7</v>
      </c>
      <c r="F603" s="326">
        <v>2</v>
      </c>
      <c r="G603" s="326">
        <v>2</v>
      </c>
      <c r="H603" s="326">
        <v>1</v>
      </c>
      <c r="I603" s="326">
        <v>2</v>
      </c>
      <c r="J603" s="326">
        <v>2</v>
      </c>
      <c r="K603" s="326">
        <v>1</v>
      </c>
      <c r="L603" s="326">
        <v>2</v>
      </c>
      <c r="M603" s="326"/>
      <c r="N603" s="326">
        <f>SUM($F603:G603)</f>
        <v>4</v>
      </c>
      <c r="O603" s="326">
        <f>SUM($F603:H603)</f>
        <v>5</v>
      </c>
      <c r="P603" s="326">
        <f>SUM($F603:I603)</f>
        <v>7</v>
      </c>
      <c r="Q603" s="326">
        <f>SUM($F603:J603)</f>
        <v>9</v>
      </c>
      <c r="R603" s="326">
        <f>SUM($F603:K603)</f>
        <v>10</v>
      </c>
      <c r="S603" s="326">
        <f>SUM($F603:L603)</f>
        <v>12</v>
      </c>
      <c r="T603" s="326"/>
      <c r="U603" s="325"/>
      <c r="V603" s="324" t="str">
        <f t="shared" si="1030"/>
        <v>Ab</v>
      </c>
      <c r="W603" s="324" t="str">
        <f t="shared" ca="1" si="1031"/>
        <v>Bb</v>
      </c>
      <c r="X603" s="324" t="str">
        <f t="shared" ca="1" si="1054"/>
        <v>C</v>
      </c>
      <c r="Y603" s="324" t="str">
        <f t="shared" ca="1" si="1055"/>
        <v>Db</v>
      </c>
      <c r="Z603" s="324" t="str">
        <f t="shared" ca="1" si="1056"/>
        <v>Eb</v>
      </c>
      <c r="AA603" s="324" t="str">
        <f t="shared" ca="1" si="1057"/>
        <v>F</v>
      </c>
      <c r="AB603" s="324" t="str">
        <f t="shared" ca="1" si="1058"/>
        <v>Gb</v>
      </c>
      <c r="AC603" s="324"/>
      <c r="AD603" s="325">
        <f t="shared" si="1038"/>
        <v>163</v>
      </c>
      <c r="AE603" s="325">
        <f t="shared" ca="1" si="1061"/>
        <v>164</v>
      </c>
      <c r="AF603" s="325">
        <f t="shared" ca="1" si="1062"/>
        <v>67</v>
      </c>
      <c r="AG603" s="325">
        <f t="shared" ca="1" si="1023"/>
        <v>166</v>
      </c>
      <c r="AH603" s="325">
        <f t="shared" ca="1" si="1024"/>
        <v>167</v>
      </c>
      <c r="AI603" s="325">
        <f t="shared" ca="1" si="1025"/>
        <v>70</v>
      </c>
      <c r="AJ603" s="325">
        <f t="shared" ca="1" si="1026"/>
        <v>169</v>
      </c>
      <c r="AK603" s="325"/>
      <c r="AL603" s="294" t="str">
        <f>_xlfn.CONCAT(V603," maj")</f>
        <v>Ab maj</v>
      </c>
      <c r="AM603" s="294" t="str">
        <f ca="1">_xlfn.CONCAT(W603," min")</f>
        <v>Bb min</v>
      </c>
      <c r="AN603" s="294" t="str">
        <f ca="1">_xlfn.CONCAT(X603," dim")</f>
        <v>C dim</v>
      </c>
      <c r="AO603" s="294" t="str">
        <f ca="1">_xlfn.CONCAT(Y603," maj")</f>
        <v>Db maj</v>
      </c>
      <c r="AP603" s="294" t="str">
        <f ca="1">_xlfn.CONCAT(Z603," min")</f>
        <v>Eb min</v>
      </c>
      <c r="AQ603" s="294" t="str">
        <f ca="1">_xlfn.CONCAT(AA603," min")</f>
        <v>F min</v>
      </c>
      <c r="AR603" s="294" t="str">
        <f ca="1">_xlfn.CONCAT(AB603," maj")</f>
        <v>Gb maj</v>
      </c>
      <c r="AS603" s="294"/>
      <c r="AT603" s="294" t="str">
        <f t="shared" ca="1" si="1060"/>
        <v/>
      </c>
      <c r="AU603" s="294" t="str">
        <f t="shared" ca="1" si="1060"/>
        <v/>
      </c>
      <c r="AV603" s="294" t="str">
        <f t="shared" ca="1" si="1060"/>
        <v/>
      </c>
      <c r="AW603" s="294">
        <f t="shared" ca="1" si="1060"/>
        <v>1</v>
      </c>
      <c r="AX603" s="294" t="str">
        <f t="shared" ca="1" si="1060"/>
        <v/>
      </c>
      <c r="AY603" s="294">
        <f t="shared" ca="1" si="1060"/>
        <v>1</v>
      </c>
      <c r="AZ603" s="294" t="str">
        <f t="shared" ca="1" si="1060"/>
        <v/>
      </c>
      <c r="BA603" s="294" t="str">
        <f t="shared" ca="1" si="1060"/>
        <v/>
      </c>
      <c r="BB603" s="294" t="str">
        <f t="shared" ca="1" si="1060"/>
        <v/>
      </c>
      <c r="BC603" s="294" t="str">
        <f t="shared" ca="1" si="1060"/>
        <v/>
      </c>
      <c r="BD603" s="294" t="str">
        <f t="shared" ca="1" si="1060"/>
        <v/>
      </c>
      <c r="BE603" s="294" t="str">
        <f t="shared" ca="1" si="1060"/>
        <v/>
      </c>
      <c r="BF603" s="289">
        <f t="shared" ca="1" si="1039"/>
        <v>2</v>
      </c>
      <c r="BG603" s="302">
        <f t="shared" ca="1" si="1040"/>
        <v>28.571428571428569</v>
      </c>
      <c r="BH603" s="289" t="str">
        <f t="shared" ca="1" si="1041"/>
        <v/>
      </c>
      <c r="BI603" s="289" t="str">
        <f t="shared" ca="1" si="1042"/>
        <v/>
      </c>
      <c r="BJ603" s="289" t="str">
        <f t="shared" ca="1" si="1043"/>
        <v/>
      </c>
      <c r="BK603" s="289" t="str">
        <f t="shared" ca="1" si="1044"/>
        <v/>
      </c>
      <c r="BL603" s="289" t="str">
        <f t="shared" ca="1" si="1045"/>
        <v/>
      </c>
      <c r="BM603" s="289" t="str">
        <f t="shared" ca="1" si="1046"/>
        <v/>
      </c>
      <c r="BN603" s="289" t="str">
        <f t="shared" ca="1" si="1047"/>
        <v/>
      </c>
      <c r="BO603" s="289" t="str">
        <f t="shared" ca="1" si="1048"/>
        <v/>
      </c>
      <c r="BP603" s="275"/>
      <c r="BQ603" s="83"/>
      <c r="BR603" s="82"/>
      <c r="BS603" s="83"/>
      <c r="BT603" s="52"/>
      <c r="BV603" s="52"/>
      <c r="BW603" s="84"/>
      <c r="BX603" s="97"/>
      <c r="BY603" s="84"/>
      <c r="BZ603" s="84"/>
      <c r="CA603" s="84"/>
      <c r="CB603" s="84"/>
      <c r="CC603" s="84"/>
      <c r="CD603" s="84"/>
      <c r="CE603" s="84"/>
      <c r="CF603" s="84"/>
      <c r="CG603" s="84"/>
      <c r="CH603" s="97"/>
      <c r="CI603" s="97"/>
      <c r="CJ603" s="97"/>
      <c r="CK603" s="97"/>
      <c r="CL603" s="97"/>
      <c r="CM603" s="97"/>
      <c r="CN603" s="97"/>
      <c r="CO603" s="97"/>
      <c r="CP603" s="99"/>
      <c r="CQ603" s="84"/>
      <c r="DA603" s="83"/>
      <c r="DB603" s="82"/>
      <c r="DC603" s="83"/>
      <c r="DD603" s="52"/>
      <c r="DF603" s="52"/>
      <c r="DG603" s="84"/>
      <c r="DH603" s="97"/>
      <c r="DI603" s="84"/>
      <c r="DJ603" s="84"/>
      <c r="DK603" s="84"/>
      <c r="DL603" s="84"/>
      <c r="DM603" s="84"/>
      <c r="DN603" s="84"/>
      <c r="DO603" s="84"/>
      <c r="DP603" s="84"/>
      <c r="DQ603" s="84"/>
      <c r="DR603" s="97"/>
      <c r="DS603" s="97"/>
      <c r="DT603" s="97"/>
      <c r="DU603" s="97"/>
      <c r="DV603" s="97"/>
      <c r="DW603" s="97"/>
      <c r="DX603" s="97"/>
      <c r="DY603" s="97"/>
      <c r="DZ603" s="99"/>
      <c r="EA603" s="84"/>
    </row>
    <row r="604" spans="1:131" ht="15.6" x14ac:dyDescent="0.3">
      <c r="A604" s="289" t="str">
        <f t="shared" ca="1" si="1053"/>
        <v/>
      </c>
      <c r="B604" s="324">
        <f t="shared" si="1064"/>
        <v>596</v>
      </c>
      <c r="C604" s="325" t="s">
        <v>28</v>
      </c>
      <c r="D604" s="324" t="s">
        <v>4</v>
      </c>
      <c r="E604" s="324">
        <v>7</v>
      </c>
      <c r="F604" s="326">
        <v>1</v>
      </c>
      <c r="G604" s="326">
        <v>3</v>
      </c>
      <c r="H604" s="326">
        <v>1</v>
      </c>
      <c r="I604" s="326">
        <v>2</v>
      </c>
      <c r="J604" s="326">
        <v>2</v>
      </c>
      <c r="K604" s="326">
        <v>1</v>
      </c>
      <c r="L604" s="326">
        <v>2</v>
      </c>
      <c r="M604" s="326"/>
      <c r="N604" s="326">
        <f>SUM($F604:G604)</f>
        <v>4</v>
      </c>
      <c r="O604" s="326">
        <f>SUM($F604:H604)</f>
        <v>5</v>
      </c>
      <c r="P604" s="326">
        <f>SUM($F604:I604)</f>
        <v>7</v>
      </c>
      <c r="Q604" s="326">
        <f>SUM($F604:J604)</f>
        <v>9</v>
      </c>
      <c r="R604" s="326">
        <f>SUM($F604:K604)</f>
        <v>10</v>
      </c>
      <c r="S604" s="326">
        <f>SUM($F604:L604)</f>
        <v>12</v>
      </c>
      <c r="T604" s="326"/>
      <c r="U604" s="325"/>
      <c r="V604" s="324" t="str">
        <f t="shared" si="1030"/>
        <v>Ab</v>
      </c>
      <c r="W604" s="324" t="str">
        <f t="shared" ca="1" si="1031"/>
        <v>A</v>
      </c>
      <c r="X604" s="324" t="str">
        <f t="shared" ca="1" si="1054"/>
        <v>C</v>
      </c>
      <c r="Y604" s="324" t="str">
        <f t="shared" ca="1" si="1055"/>
        <v>Db</v>
      </c>
      <c r="Z604" s="324" t="str">
        <f t="shared" ca="1" si="1056"/>
        <v>Eb</v>
      </c>
      <c r="AA604" s="324" t="str">
        <f t="shared" ca="1" si="1057"/>
        <v>F</v>
      </c>
      <c r="AB604" s="324" t="str">
        <f t="shared" ca="1" si="1058"/>
        <v>Gb</v>
      </c>
      <c r="AC604" s="324"/>
      <c r="AD604" s="325">
        <f t="shared" si="1038"/>
        <v>163</v>
      </c>
      <c r="AE604" s="325">
        <f t="shared" ca="1" si="1061"/>
        <v>65</v>
      </c>
      <c r="AF604" s="325">
        <f t="shared" ca="1" si="1062"/>
        <v>67</v>
      </c>
      <c r="AG604" s="325">
        <f t="shared" ca="1" si="1023"/>
        <v>166</v>
      </c>
      <c r="AH604" s="325">
        <f t="shared" ca="1" si="1024"/>
        <v>167</v>
      </c>
      <c r="AI604" s="325">
        <f t="shared" ca="1" si="1025"/>
        <v>70</v>
      </c>
      <c r="AJ604" s="325">
        <f t="shared" ca="1" si="1026"/>
        <v>169</v>
      </c>
      <c r="AK604" s="325"/>
      <c r="AL604" s="294" t="str">
        <f>_xlfn.CONCAT(V604," maj")</f>
        <v>Ab maj</v>
      </c>
      <c r="AM604" s="294" t="str">
        <f ca="1">_xlfn.CONCAT(W604," aug")</f>
        <v>A aug</v>
      </c>
      <c r="AN604" s="294" t="str">
        <f ca="1">_xlfn.CONCAT(X604," dim")</f>
        <v>C dim</v>
      </c>
      <c r="AO604" s="294" t="str">
        <f ca="1">_xlfn.CONCAT(Y604," maj")</f>
        <v>Db maj</v>
      </c>
      <c r="AP604" s="294" t="str">
        <f ca="1">_xlfn.CONCAT(Z604," dim")</f>
        <v>Eb dim</v>
      </c>
      <c r="AQ604" s="294" t="str">
        <f ca="1">_xlfn.CONCAT(AA604," maj")</f>
        <v>F maj</v>
      </c>
      <c r="AR604" s="294" t="str">
        <f ca="1">_xlfn.CONCAT(AB604," min")</f>
        <v>Gb min</v>
      </c>
      <c r="AS604" s="294"/>
      <c r="AT604" s="294" t="str">
        <f t="shared" ca="1" si="1060"/>
        <v/>
      </c>
      <c r="AU604" s="294" t="str">
        <f t="shared" ca="1" si="1060"/>
        <v/>
      </c>
      <c r="AV604" s="294" t="str">
        <f t="shared" ca="1" si="1060"/>
        <v/>
      </c>
      <c r="AW604" s="294">
        <f t="shared" ca="1" si="1060"/>
        <v>1</v>
      </c>
      <c r="AX604" s="294" t="str">
        <f t="shared" ca="1" si="1060"/>
        <v/>
      </c>
      <c r="AY604" s="294">
        <f t="shared" ca="1" si="1060"/>
        <v>1</v>
      </c>
      <c r="AZ604" s="294" t="str">
        <f t="shared" ca="1" si="1060"/>
        <v/>
      </c>
      <c r="BA604" s="294" t="str">
        <f t="shared" ca="1" si="1060"/>
        <v/>
      </c>
      <c r="BB604" s="294" t="str">
        <f t="shared" ca="1" si="1060"/>
        <v/>
      </c>
      <c r="BC604" s="294" t="str">
        <f t="shared" ca="1" si="1060"/>
        <v/>
      </c>
      <c r="BD604" s="294" t="str">
        <f t="shared" ca="1" si="1060"/>
        <v/>
      </c>
      <c r="BE604" s="294" t="str">
        <f t="shared" ca="1" si="1060"/>
        <v/>
      </c>
      <c r="BF604" s="289">
        <f t="shared" ca="1" si="1039"/>
        <v>2</v>
      </c>
      <c r="BG604" s="302">
        <f t="shared" ca="1" si="1040"/>
        <v>28.571428571428569</v>
      </c>
      <c r="BH604" s="289" t="str">
        <f t="shared" ca="1" si="1041"/>
        <v/>
      </c>
      <c r="BI604" s="289" t="str">
        <f t="shared" ca="1" si="1042"/>
        <v/>
      </c>
      <c r="BJ604" s="289" t="str">
        <f t="shared" ca="1" si="1043"/>
        <v/>
      </c>
      <c r="BK604" s="289" t="str">
        <f t="shared" ca="1" si="1044"/>
        <v/>
      </c>
      <c r="BL604" s="289" t="str">
        <f t="shared" ca="1" si="1045"/>
        <v/>
      </c>
      <c r="BM604" s="289" t="str">
        <f t="shared" ca="1" si="1046"/>
        <v/>
      </c>
      <c r="BN604" s="289" t="str">
        <f t="shared" ca="1" si="1047"/>
        <v/>
      </c>
      <c r="BO604" s="289" t="str">
        <f t="shared" ca="1" si="1048"/>
        <v/>
      </c>
      <c r="BP604" s="275"/>
      <c r="BQ604" s="83"/>
      <c r="BR604" s="82"/>
      <c r="BS604" s="83"/>
      <c r="BT604" s="52"/>
      <c r="BV604" s="52"/>
      <c r="BW604" s="84"/>
      <c r="BX604" s="97"/>
      <c r="BY604" s="84"/>
      <c r="BZ604" s="84"/>
      <c r="CA604" s="84"/>
      <c r="CB604" s="84"/>
      <c r="CC604" s="84"/>
      <c r="CD604" s="84"/>
      <c r="CE604" s="84"/>
      <c r="CF604" s="84"/>
      <c r="CG604" s="84"/>
      <c r="CH604" s="97"/>
      <c r="CI604" s="97"/>
      <c r="CJ604" s="97"/>
      <c r="CK604" s="97"/>
      <c r="CL604" s="97"/>
      <c r="CM604" s="97"/>
      <c r="CN604" s="97"/>
      <c r="CO604" s="97"/>
      <c r="CP604" s="99"/>
      <c r="CQ604" s="84"/>
      <c r="DA604" s="83"/>
      <c r="DB604" s="82"/>
      <c r="DC604" s="83"/>
      <c r="DD604" s="52"/>
      <c r="DF604" s="52"/>
      <c r="DG604" s="84"/>
      <c r="DH604" s="97"/>
      <c r="DI604" s="84"/>
      <c r="DJ604" s="84"/>
      <c r="DK604" s="84"/>
      <c r="DL604" s="84"/>
      <c r="DM604" s="84"/>
      <c r="DN604" s="84"/>
      <c r="DO604" s="84"/>
      <c r="DP604" s="84"/>
      <c r="DQ604" s="84"/>
      <c r="DR604" s="97"/>
      <c r="DS604" s="97"/>
      <c r="DT604" s="97"/>
      <c r="DU604" s="97"/>
      <c r="DV604" s="97"/>
      <c r="DW604" s="97"/>
      <c r="DX604" s="97"/>
      <c r="DY604" s="97"/>
      <c r="DZ604" s="99"/>
      <c r="EA604" s="84"/>
    </row>
    <row r="605" spans="1:131" ht="15.6" x14ac:dyDescent="0.3">
      <c r="A605" s="289" t="str">
        <f t="shared" ca="1" si="1053"/>
        <v/>
      </c>
      <c r="B605" s="324">
        <f t="shared" si="1064"/>
        <v>597</v>
      </c>
      <c r="C605" s="325" t="s">
        <v>277</v>
      </c>
      <c r="D605" s="324" t="s">
        <v>4</v>
      </c>
      <c r="E605" s="324">
        <v>7</v>
      </c>
      <c r="F605" s="326">
        <v>2</v>
      </c>
      <c r="G605" s="326">
        <v>2</v>
      </c>
      <c r="H605" s="326">
        <v>1</v>
      </c>
      <c r="I605" s="326">
        <v>2</v>
      </c>
      <c r="J605" s="326">
        <v>1</v>
      </c>
      <c r="K605" s="326">
        <v>2</v>
      </c>
      <c r="L605" s="326">
        <v>2</v>
      </c>
      <c r="M605" s="326"/>
      <c r="N605" s="326">
        <f>SUM($F605:G605)</f>
        <v>4</v>
      </c>
      <c r="O605" s="326">
        <f>SUM($F605:H605)</f>
        <v>5</v>
      </c>
      <c r="P605" s="326">
        <f>SUM($F605:I605)</f>
        <v>7</v>
      </c>
      <c r="Q605" s="326">
        <f>SUM($F605:J605)</f>
        <v>8</v>
      </c>
      <c r="R605" s="326">
        <f>SUM($F605:K605)</f>
        <v>10</v>
      </c>
      <c r="S605" s="326">
        <f>SUM($F605:L605)</f>
        <v>12</v>
      </c>
      <c r="T605" s="326"/>
      <c r="U605" s="325"/>
      <c r="V605" s="324" t="str">
        <f t="shared" si="1030"/>
        <v>Ab</v>
      </c>
      <c r="W605" s="324" t="str">
        <f t="shared" ca="1" si="1031"/>
        <v>Bb</v>
      </c>
      <c r="X605" s="324" t="str">
        <f t="shared" ca="1" si="1054"/>
        <v>C</v>
      </c>
      <c r="Y605" s="324" t="str">
        <f t="shared" ca="1" si="1055"/>
        <v>Db</v>
      </c>
      <c r="Z605" s="324" t="str">
        <f t="shared" ca="1" si="1056"/>
        <v>Eb</v>
      </c>
      <c r="AA605" s="324" t="str">
        <f t="shared" ca="1" si="1057"/>
        <v>E</v>
      </c>
      <c r="AB605" s="324" t="str">
        <f t="shared" ca="1" si="1058"/>
        <v>Gb</v>
      </c>
      <c r="AC605" s="324"/>
      <c r="AD605" s="325">
        <f t="shared" si="1038"/>
        <v>163</v>
      </c>
      <c r="AE605" s="325">
        <f t="shared" ca="1" si="1061"/>
        <v>164</v>
      </c>
      <c r="AF605" s="325">
        <f t="shared" ca="1" si="1062"/>
        <v>67</v>
      </c>
      <c r="AG605" s="325">
        <f t="shared" ca="1" si="1023"/>
        <v>166</v>
      </c>
      <c r="AH605" s="325">
        <f t="shared" ca="1" si="1024"/>
        <v>167</v>
      </c>
      <c r="AI605" s="325">
        <f t="shared" ca="1" si="1025"/>
        <v>69</v>
      </c>
      <c r="AJ605" s="325">
        <f t="shared" ca="1" si="1026"/>
        <v>169</v>
      </c>
      <c r="AK605" s="325"/>
      <c r="AL605" s="294" t="str">
        <f>_xlfn.CONCAT(V605," maj")</f>
        <v>Ab maj</v>
      </c>
      <c r="AM605" s="294" t="str">
        <f ca="1">_xlfn.CONCAT(W605," dim")</f>
        <v>Bb dim</v>
      </c>
      <c r="AN605" s="294" t="str">
        <f ca="1">_xlfn.CONCAT(X605," dim")</f>
        <v>C dim</v>
      </c>
      <c r="AO605" s="294" t="str">
        <f ca="1">_xlfn.CONCAT(Y605," min")</f>
        <v>Db min</v>
      </c>
      <c r="AP605" s="294" t="str">
        <f ca="1">_xlfn.CONCAT(Z605," min")</f>
        <v>Eb min</v>
      </c>
      <c r="AQ605" s="294" t="str">
        <f ca="1">_xlfn.CONCAT(AA605," aug")</f>
        <v>E aug</v>
      </c>
      <c r="AR605" s="294" t="str">
        <f ca="1">_xlfn.CONCAT(AB605," maj")</f>
        <v>Gb maj</v>
      </c>
      <c r="AS605" s="294"/>
      <c r="AT605" s="294" t="str">
        <f t="shared" ca="1" si="1060"/>
        <v/>
      </c>
      <c r="AU605" s="294" t="str">
        <f t="shared" ca="1" si="1060"/>
        <v/>
      </c>
      <c r="AV605" s="294" t="str">
        <f t="shared" ca="1" si="1060"/>
        <v/>
      </c>
      <c r="AW605" s="294">
        <f t="shared" ca="1" si="1060"/>
        <v>1</v>
      </c>
      <c r="AX605" s="294" t="str">
        <f t="shared" ca="1" si="1060"/>
        <v/>
      </c>
      <c r="AY605" s="294" t="str">
        <f t="shared" ca="1" si="1060"/>
        <v/>
      </c>
      <c r="AZ605" s="294" t="str">
        <f t="shared" ca="1" si="1060"/>
        <v/>
      </c>
      <c r="BA605" s="294" t="str">
        <f t="shared" ca="1" si="1060"/>
        <v/>
      </c>
      <c r="BB605" s="294" t="str">
        <f t="shared" ca="1" si="1060"/>
        <v/>
      </c>
      <c r="BC605" s="294" t="str">
        <f t="shared" ca="1" si="1060"/>
        <v/>
      </c>
      <c r="BD605" s="294" t="str">
        <f t="shared" ca="1" si="1060"/>
        <v/>
      </c>
      <c r="BE605" s="294" t="str">
        <f t="shared" ca="1" si="1060"/>
        <v/>
      </c>
      <c r="BF605" s="289">
        <f t="shared" ca="1" si="1039"/>
        <v>1</v>
      </c>
      <c r="BG605" s="302">
        <f t="shared" ca="1" si="1040"/>
        <v>14.285714285714285</v>
      </c>
      <c r="BH605" s="289" t="str">
        <f t="shared" ca="1" si="1041"/>
        <v/>
      </c>
      <c r="BI605" s="289" t="str">
        <f t="shared" ca="1" si="1042"/>
        <v/>
      </c>
      <c r="BJ605" s="289" t="str">
        <f t="shared" ca="1" si="1043"/>
        <v/>
      </c>
      <c r="BK605" s="289" t="str">
        <f t="shared" ca="1" si="1044"/>
        <v/>
      </c>
      <c r="BL605" s="289" t="str">
        <f t="shared" ca="1" si="1045"/>
        <v/>
      </c>
      <c r="BM605" s="289" t="str">
        <f t="shared" ca="1" si="1046"/>
        <v/>
      </c>
      <c r="BN605" s="289" t="str">
        <f t="shared" ca="1" si="1047"/>
        <v/>
      </c>
      <c r="BO605" s="289" t="str">
        <f t="shared" ca="1" si="1048"/>
        <v/>
      </c>
      <c r="BP605" s="275"/>
      <c r="BQ605" s="83"/>
      <c r="BR605" s="82"/>
      <c r="BS605" s="83"/>
      <c r="BT605" s="52"/>
      <c r="BV605" s="52"/>
      <c r="BW605" s="84"/>
      <c r="BX605" s="97"/>
      <c r="BY605" s="84"/>
      <c r="BZ605" s="84"/>
      <c r="CA605" s="84"/>
      <c r="CB605" s="84"/>
      <c r="CC605" s="84"/>
      <c r="CD605" s="84"/>
      <c r="CE605" s="84"/>
      <c r="CF605" s="84"/>
      <c r="CG605" s="84"/>
      <c r="CH605" s="97"/>
      <c r="CI605" s="97"/>
      <c r="CJ605" s="97"/>
      <c r="CK605" s="97"/>
      <c r="CL605" s="97"/>
      <c r="CM605" s="97"/>
      <c r="CN605" s="97"/>
      <c r="CO605" s="97"/>
      <c r="CP605" s="99"/>
      <c r="CQ605" s="84"/>
      <c r="DA605" s="83"/>
      <c r="DB605" s="82"/>
      <c r="DC605" s="83"/>
      <c r="DD605" s="52"/>
      <c r="DF605" s="52"/>
      <c r="DG605" s="84"/>
      <c r="DH605" s="97"/>
      <c r="DI605" s="84"/>
      <c r="DJ605" s="84"/>
      <c r="DK605" s="84"/>
      <c r="DL605" s="84"/>
      <c r="DM605" s="84"/>
      <c r="DN605" s="84"/>
      <c r="DO605" s="84"/>
      <c r="DP605" s="84"/>
      <c r="DQ605" s="84"/>
      <c r="DR605" s="97"/>
      <c r="DS605" s="97"/>
      <c r="DT605" s="97"/>
      <c r="DU605" s="97"/>
      <c r="DV605" s="97"/>
      <c r="DW605" s="97"/>
      <c r="DX605" s="97"/>
      <c r="DY605" s="97"/>
      <c r="DZ605" s="99"/>
      <c r="EA605" s="84"/>
    </row>
    <row r="606" spans="1:131" ht="15.6" x14ac:dyDescent="0.3">
      <c r="A606" s="289" t="str">
        <f t="shared" ca="1" si="1053"/>
        <v/>
      </c>
      <c r="B606" s="324">
        <f t="shared" si="1064"/>
        <v>598</v>
      </c>
      <c r="C606" s="325" t="s">
        <v>82</v>
      </c>
      <c r="D606" s="324" t="s">
        <v>4</v>
      </c>
      <c r="E606" s="324">
        <v>7</v>
      </c>
      <c r="F606" s="326">
        <v>2</v>
      </c>
      <c r="G606" s="326">
        <v>1</v>
      </c>
      <c r="H606" s="326">
        <v>2</v>
      </c>
      <c r="I606" s="326">
        <v>2</v>
      </c>
      <c r="J606" s="326">
        <v>1</v>
      </c>
      <c r="K606" s="326">
        <v>2</v>
      </c>
      <c r="L606" s="326">
        <v>2</v>
      </c>
      <c r="M606" s="326"/>
      <c r="N606" s="326">
        <f>SUM($F606:G606)</f>
        <v>3</v>
      </c>
      <c r="O606" s="326">
        <f>SUM($F606:H606)</f>
        <v>5</v>
      </c>
      <c r="P606" s="326">
        <f>SUM($F606:I606)</f>
        <v>7</v>
      </c>
      <c r="Q606" s="326">
        <f>SUM($F606:J606)</f>
        <v>8</v>
      </c>
      <c r="R606" s="326">
        <f>SUM($F606:K606)</f>
        <v>10</v>
      </c>
      <c r="S606" s="326">
        <f>SUM($F606:L606)</f>
        <v>12</v>
      </c>
      <c r="T606" s="326"/>
      <c r="U606" s="325"/>
      <c r="V606" s="324" t="str">
        <f t="shared" si="1030"/>
        <v>Ab</v>
      </c>
      <c r="W606" s="324" t="str">
        <f t="shared" ca="1" si="1031"/>
        <v>Bb</v>
      </c>
      <c r="X606" s="324" t="str">
        <f t="shared" ca="1" si="1054"/>
        <v>B</v>
      </c>
      <c r="Y606" s="324" t="str">
        <f t="shared" ca="1" si="1055"/>
        <v>Db</v>
      </c>
      <c r="Z606" s="324" t="str">
        <f t="shared" ca="1" si="1056"/>
        <v>Eb</v>
      </c>
      <c r="AA606" s="324" t="str">
        <f t="shared" ca="1" si="1057"/>
        <v>E</v>
      </c>
      <c r="AB606" s="324" t="str">
        <f t="shared" ca="1" si="1058"/>
        <v>Gb</v>
      </c>
      <c r="AC606" s="324"/>
      <c r="AD606" s="325">
        <f t="shared" si="1038"/>
        <v>163</v>
      </c>
      <c r="AE606" s="325">
        <f t="shared" ca="1" si="1061"/>
        <v>164</v>
      </c>
      <c r="AF606" s="325">
        <f t="shared" ca="1" si="1062"/>
        <v>66</v>
      </c>
      <c r="AG606" s="325">
        <f t="shared" ca="1" si="1023"/>
        <v>166</v>
      </c>
      <c r="AH606" s="325">
        <f t="shared" ca="1" si="1024"/>
        <v>167</v>
      </c>
      <c r="AI606" s="325">
        <f t="shared" ca="1" si="1025"/>
        <v>69</v>
      </c>
      <c r="AJ606" s="325">
        <f t="shared" ca="1" si="1026"/>
        <v>169</v>
      </c>
      <c r="AK606" s="325"/>
      <c r="AL606" s="294" t="str">
        <f>_xlfn.CONCAT(V606," min")</f>
        <v>Ab min</v>
      </c>
      <c r="AM606" s="294" t="str">
        <f ca="1">_xlfn.CONCAT(W606," dim")</f>
        <v>Bb dim</v>
      </c>
      <c r="AN606" s="294" t="str">
        <f ca="1">_xlfn.CONCAT(X606," maj")</f>
        <v>B maj</v>
      </c>
      <c r="AO606" s="294" t="str">
        <f ca="1">_xlfn.CONCAT(Y606," min")</f>
        <v>Db min</v>
      </c>
      <c r="AP606" s="294" t="str">
        <f ca="1">_xlfn.CONCAT(Z606," min")</f>
        <v>Eb min</v>
      </c>
      <c r="AQ606" s="294" t="str">
        <f ca="1">_xlfn.CONCAT(AA606," maj")</f>
        <v>E maj</v>
      </c>
      <c r="AR606" s="294" t="str">
        <f ca="1">_xlfn.CONCAT(AB606," maj")</f>
        <v>Gb maj</v>
      </c>
      <c r="AS606" s="294"/>
      <c r="AT606" s="294" t="str">
        <f t="shared" ca="1" si="1060"/>
        <v/>
      </c>
      <c r="AU606" s="294" t="str">
        <f t="shared" ca="1" si="1060"/>
        <v/>
      </c>
      <c r="AV606" s="294" t="str">
        <f t="shared" ca="1" si="1060"/>
        <v/>
      </c>
      <c r="AW606" s="294">
        <f t="shared" ca="1" si="1060"/>
        <v>1</v>
      </c>
      <c r="AX606" s="294" t="str">
        <f t="shared" ca="1" si="1060"/>
        <v/>
      </c>
      <c r="AY606" s="294" t="str">
        <f t="shared" ca="1" si="1060"/>
        <v/>
      </c>
      <c r="AZ606" s="294" t="str">
        <f t="shared" ca="1" si="1060"/>
        <v/>
      </c>
      <c r="BA606" s="294" t="str">
        <f t="shared" ca="1" si="1060"/>
        <v/>
      </c>
      <c r="BB606" s="294" t="str">
        <f t="shared" ca="1" si="1060"/>
        <v/>
      </c>
      <c r="BC606" s="294" t="str">
        <f t="shared" ca="1" si="1060"/>
        <v/>
      </c>
      <c r="BD606" s="294" t="str">
        <f t="shared" ca="1" si="1060"/>
        <v/>
      </c>
      <c r="BE606" s="294" t="str">
        <f t="shared" ca="1" si="1060"/>
        <v/>
      </c>
      <c r="BF606" s="289">
        <f t="shared" ca="1" si="1039"/>
        <v>1</v>
      </c>
      <c r="BG606" s="302">
        <f t="shared" ca="1" si="1040"/>
        <v>14.285714285714285</v>
      </c>
      <c r="BH606" s="289" t="str">
        <f t="shared" ca="1" si="1041"/>
        <v/>
      </c>
      <c r="BI606" s="289" t="str">
        <f t="shared" ca="1" si="1042"/>
        <v/>
      </c>
      <c r="BJ606" s="289" t="str">
        <f t="shared" ca="1" si="1043"/>
        <v/>
      </c>
      <c r="BK606" s="289" t="str">
        <f t="shared" ca="1" si="1044"/>
        <v/>
      </c>
      <c r="BL606" s="289" t="str">
        <f t="shared" ca="1" si="1045"/>
        <v/>
      </c>
      <c r="BM606" s="289" t="str">
        <f t="shared" ca="1" si="1046"/>
        <v/>
      </c>
      <c r="BN606" s="289" t="str">
        <f t="shared" ca="1" si="1047"/>
        <v/>
      </c>
      <c r="BO606" s="289" t="str">
        <f t="shared" ca="1" si="1048"/>
        <v/>
      </c>
      <c r="BP606" s="275"/>
      <c r="BQ606" s="83"/>
      <c r="BR606" s="82"/>
      <c r="BS606" s="83"/>
      <c r="BT606" s="52"/>
      <c r="BV606" s="52"/>
      <c r="BW606" s="84"/>
      <c r="BX606" s="97"/>
      <c r="BY606" s="84"/>
      <c r="BZ606" s="84"/>
      <c r="CA606" s="84"/>
      <c r="CB606" s="84"/>
      <c r="CC606" s="84"/>
      <c r="CD606" s="84"/>
      <c r="CE606" s="84"/>
      <c r="CF606" s="84"/>
      <c r="CG606" s="84"/>
      <c r="CH606" s="97"/>
      <c r="CI606" s="97"/>
      <c r="CJ606" s="97"/>
      <c r="CK606" s="97"/>
      <c r="CL606" s="97"/>
      <c r="CM606" s="97"/>
      <c r="CN606" s="97"/>
      <c r="CO606" s="97"/>
      <c r="CP606" s="99"/>
      <c r="CQ606" s="84"/>
      <c r="DA606" s="83"/>
      <c r="DB606" s="82"/>
      <c r="DC606" s="83"/>
      <c r="DD606" s="52"/>
      <c r="DF606" s="52"/>
      <c r="DG606" s="84"/>
      <c r="DH606" s="97"/>
      <c r="DI606" s="84"/>
      <c r="DJ606" s="84"/>
      <c r="DK606" s="84"/>
      <c r="DL606" s="84"/>
      <c r="DM606" s="84"/>
      <c r="DN606" s="84"/>
      <c r="DO606" s="84"/>
      <c r="DP606" s="84"/>
      <c r="DQ606" s="84"/>
      <c r="DR606" s="97"/>
      <c r="DS606" s="97"/>
      <c r="DT606" s="97"/>
      <c r="DU606" s="97"/>
      <c r="DV606" s="97"/>
      <c r="DW606" s="97"/>
      <c r="DX606" s="97"/>
      <c r="DY606" s="97"/>
      <c r="DZ606" s="99"/>
      <c r="EA606" s="84"/>
    </row>
    <row r="607" spans="1:131" ht="15.6" x14ac:dyDescent="0.3">
      <c r="A607" s="289" t="str">
        <f t="shared" ca="1" si="1053"/>
        <v/>
      </c>
      <c r="B607" s="324">
        <f t="shared" si="1064"/>
        <v>599</v>
      </c>
      <c r="C607" s="325" t="s">
        <v>29</v>
      </c>
      <c r="D607" s="324" t="s">
        <v>4</v>
      </c>
      <c r="E607" s="324">
        <v>7</v>
      </c>
      <c r="F607" s="326">
        <v>1</v>
      </c>
      <c r="G607" s="326">
        <v>2</v>
      </c>
      <c r="H607" s="326">
        <v>2</v>
      </c>
      <c r="I607" s="326">
        <v>1</v>
      </c>
      <c r="J607" s="326">
        <v>2</v>
      </c>
      <c r="K607" s="326">
        <v>2</v>
      </c>
      <c r="L607" s="326">
        <v>2</v>
      </c>
      <c r="M607" s="326"/>
      <c r="N607" s="326">
        <f>SUM($F607:G607)</f>
        <v>3</v>
      </c>
      <c r="O607" s="326">
        <f>SUM($F607:H607)</f>
        <v>5</v>
      </c>
      <c r="P607" s="326">
        <f>SUM($F607:I607)</f>
        <v>6</v>
      </c>
      <c r="Q607" s="326">
        <f>SUM($F607:J607)</f>
        <v>8</v>
      </c>
      <c r="R607" s="326">
        <f>SUM($F607:K607)</f>
        <v>10</v>
      </c>
      <c r="S607" s="326">
        <f>SUM($F607:L607)</f>
        <v>12</v>
      </c>
      <c r="T607" s="326"/>
      <c r="U607" s="325"/>
      <c r="V607" s="324" t="str">
        <f t="shared" si="1030"/>
        <v>Ab</v>
      </c>
      <c r="W607" s="324" t="str">
        <f t="shared" ca="1" si="1031"/>
        <v>A</v>
      </c>
      <c r="X607" s="324" t="str">
        <f t="shared" ca="1" si="1054"/>
        <v>B</v>
      </c>
      <c r="Y607" s="324" t="str">
        <f t="shared" ca="1" si="1055"/>
        <v>Db</v>
      </c>
      <c r="Z607" s="324" t="str">
        <f t="shared" ca="1" si="1056"/>
        <v>D</v>
      </c>
      <c r="AA607" s="324" t="str">
        <f t="shared" ca="1" si="1057"/>
        <v>E</v>
      </c>
      <c r="AB607" s="324" t="str">
        <f t="shared" ca="1" si="1058"/>
        <v>Gb</v>
      </c>
      <c r="AC607" s="324"/>
      <c r="AD607" s="325">
        <f t="shared" si="1038"/>
        <v>163</v>
      </c>
      <c r="AE607" s="325">
        <f t="shared" ca="1" si="1061"/>
        <v>65</v>
      </c>
      <c r="AF607" s="325">
        <f t="shared" ca="1" si="1062"/>
        <v>66</v>
      </c>
      <c r="AG607" s="325">
        <f t="shared" ca="1" si="1023"/>
        <v>166</v>
      </c>
      <c r="AH607" s="325">
        <f t="shared" ca="1" si="1024"/>
        <v>68</v>
      </c>
      <c r="AI607" s="325">
        <f t="shared" ca="1" si="1025"/>
        <v>69</v>
      </c>
      <c r="AJ607" s="325">
        <f t="shared" ca="1" si="1026"/>
        <v>169</v>
      </c>
      <c r="AK607" s="325"/>
      <c r="AL607" s="294" t="str">
        <f t="shared" ref="AL607:AL612" si="1065">_xlfn.CONCAT(V607," dim")</f>
        <v>Ab dim</v>
      </c>
      <c r="AM607" s="294" t="str">
        <f ca="1">_xlfn.CONCAT(W607," maj")</f>
        <v>A maj</v>
      </c>
      <c r="AN607" s="294" t="str">
        <f ca="1">_xlfn.CONCAT(X607," min")</f>
        <v>B min</v>
      </c>
      <c r="AO607" s="294" t="str">
        <f ca="1">_xlfn.CONCAT(Y607," min")</f>
        <v>Db min</v>
      </c>
      <c r="AP607" s="294" t="str">
        <f ca="1">_xlfn.CONCAT(Z607," maj")</f>
        <v>D maj</v>
      </c>
      <c r="AQ607" s="294" t="str">
        <f ca="1">_xlfn.CONCAT(AA607," maj")</f>
        <v>E maj</v>
      </c>
      <c r="AR607" s="294" t="str">
        <f ca="1">_xlfn.CONCAT(AB607," min")</f>
        <v>Gb min</v>
      </c>
      <c r="AS607" s="294"/>
      <c r="AT607" s="294" t="str">
        <f t="shared" ca="1" si="1060"/>
        <v/>
      </c>
      <c r="AU607" s="294" t="str">
        <f t="shared" ca="1" si="1060"/>
        <v/>
      </c>
      <c r="AV607" s="294" t="str">
        <f t="shared" ca="1" si="1060"/>
        <v/>
      </c>
      <c r="AW607" s="294" t="str">
        <f t="shared" ca="1" si="1060"/>
        <v/>
      </c>
      <c r="AX607" s="294" t="str">
        <f t="shared" ca="1" si="1060"/>
        <v/>
      </c>
      <c r="AY607" s="294" t="str">
        <f t="shared" ca="1" si="1060"/>
        <v/>
      </c>
      <c r="AZ607" s="294" t="str">
        <f t="shared" ca="1" si="1060"/>
        <v/>
      </c>
      <c r="BA607" s="294" t="str">
        <f t="shared" ca="1" si="1060"/>
        <v/>
      </c>
      <c r="BB607" s="294" t="str">
        <f t="shared" ca="1" si="1060"/>
        <v/>
      </c>
      <c r="BC607" s="294" t="str">
        <f t="shared" ca="1" si="1060"/>
        <v/>
      </c>
      <c r="BD607" s="294" t="str">
        <f t="shared" ca="1" si="1060"/>
        <v/>
      </c>
      <c r="BE607" s="294" t="str">
        <f t="shared" ca="1" si="1060"/>
        <v/>
      </c>
      <c r="BF607" s="289">
        <f t="shared" ca="1" si="1039"/>
        <v>0</v>
      </c>
      <c r="BG607" s="302">
        <f t="shared" ca="1" si="1040"/>
        <v>0</v>
      </c>
      <c r="BH607" s="289" t="str">
        <f t="shared" ca="1" si="1041"/>
        <v/>
      </c>
      <c r="BI607" s="289" t="str">
        <f t="shared" ca="1" si="1042"/>
        <v/>
      </c>
      <c r="BJ607" s="289" t="str">
        <f t="shared" ca="1" si="1043"/>
        <v/>
      </c>
      <c r="BK607" s="289" t="str">
        <f t="shared" ca="1" si="1044"/>
        <v/>
      </c>
      <c r="BL607" s="289" t="str">
        <f t="shared" ca="1" si="1045"/>
        <v/>
      </c>
      <c r="BM607" s="289" t="str">
        <f t="shared" ca="1" si="1046"/>
        <v/>
      </c>
      <c r="BN607" s="289" t="str">
        <f t="shared" ca="1" si="1047"/>
        <v/>
      </c>
      <c r="BO607" s="289" t="str">
        <f t="shared" ca="1" si="1048"/>
        <v/>
      </c>
      <c r="BP607" s="275"/>
      <c r="BQ607" s="83"/>
      <c r="BR607" s="82"/>
      <c r="BS607" s="83"/>
      <c r="BT607" s="52"/>
      <c r="BV607" s="52"/>
      <c r="BW607" s="84"/>
      <c r="BX607" s="97"/>
      <c r="BY607" s="84"/>
      <c r="BZ607" s="84"/>
      <c r="CA607" s="84"/>
      <c r="CB607" s="84"/>
      <c r="CC607" s="84"/>
      <c r="CD607" s="84"/>
      <c r="CE607" s="84"/>
      <c r="CF607" s="84"/>
      <c r="CG607" s="84"/>
      <c r="CH607" s="97"/>
      <c r="CI607" s="97"/>
      <c r="CJ607" s="97"/>
      <c r="CK607" s="97"/>
      <c r="CL607" s="97"/>
      <c r="CM607" s="97"/>
      <c r="CN607" s="97"/>
      <c r="CO607" s="97"/>
      <c r="CP607" s="99"/>
      <c r="CQ607" s="84"/>
      <c r="DA607" s="83"/>
      <c r="DB607" s="82"/>
      <c r="DC607" s="83"/>
      <c r="DD607" s="52"/>
      <c r="DF607" s="52"/>
      <c r="DG607" s="84"/>
      <c r="DH607" s="97"/>
      <c r="DI607" s="84"/>
      <c r="DJ607" s="84"/>
      <c r="DK607" s="84"/>
      <c r="DL607" s="84"/>
      <c r="DM607" s="84"/>
      <c r="DN607" s="84"/>
      <c r="DO607" s="84"/>
      <c r="DP607" s="84"/>
      <c r="DQ607" s="84"/>
      <c r="DR607" s="97"/>
      <c r="DS607" s="97"/>
      <c r="DT607" s="97"/>
      <c r="DU607" s="97"/>
      <c r="DV607" s="97"/>
      <c r="DW607" s="97"/>
      <c r="DX607" s="97"/>
      <c r="DY607" s="97"/>
      <c r="DZ607" s="99"/>
      <c r="EA607" s="84"/>
    </row>
    <row r="608" spans="1:131" ht="15.6" x14ac:dyDescent="0.3">
      <c r="A608" s="289" t="str">
        <f t="shared" ca="1" si="1053"/>
        <v/>
      </c>
      <c r="B608" s="324">
        <f t="shared" si="1064"/>
        <v>600</v>
      </c>
      <c r="C608" s="325" t="s">
        <v>278</v>
      </c>
      <c r="D608" s="324" t="s">
        <v>4</v>
      </c>
      <c r="E608" s="324">
        <v>7</v>
      </c>
      <c r="F608" s="326">
        <v>2</v>
      </c>
      <c r="G608" s="326">
        <v>1</v>
      </c>
      <c r="H608" s="326">
        <v>2</v>
      </c>
      <c r="I608" s="326">
        <v>1</v>
      </c>
      <c r="J608" s="326">
        <v>2</v>
      </c>
      <c r="K608" s="326">
        <v>2</v>
      </c>
      <c r="L608" s="326">
        <v>2</v>
      </c>
      <c r="M608" s="326"/>
      <c r="N608" s="326">
        <f>SUM($F608:G608)</f>
        <v>3</v>
      </c>
      <c r="O608" s="326">
        <f>SUM($F608:H608)</f>
        <v>5</v>
      </c>
      <c r="P608" s="326">
        <f>SUM($F608:I608)</f>
        <v>6</v>
      </c>
      <c r="Q608" s="326">
        <f>SUM($F608:J608)</f>
        <v>8</v>
      </c>
      <c r="R608" s="326">
        <f>SUM($F608:K608)</f>
        <v>10</v>
      </c>
      <c r="S608" s="326">
        <f>SUM($F608:L608)</f>
        <v>12</v>
      </c>
      <c r="T608" s="326"/>
      <c r="U608" s="325"/>
      <c r="V608" s="324" t="str">
        <f t="shared" si="1030"/>
        <v>Ab</v>
      </c>
      <c r="W608" s="324" t="str">
        <f t="shared" ca="1" si="1031"/>
        <v>Bb</v>
      </c>
      <c r="X608" s="324" t="str">
        <f t="shared" ca="1" si="1054"/>
        <v>B</v>
      </c>
      <c r="Y608" s="324" t="str">
        <f t="shared" ca="1" si="1055"/>
        <v>Db</v>
      </c>
      <c r="Z608" s="324" t="str">
        <f t="shared" ca="1" si="1056"/>
        <v>D</v>
      </c>
      <c r="AA608" s="324" t="str">
        <f t="shared" ca="1" si="1057"/>
        <v>E</v>
      </c>
      <c r="AB608" s="324" t="str">
        <f t="shared" ca="1" si="1058"/>
        <v>Gb</v>
      </c>
      <c r="AC608" s="324"/>
      <c r="AD608" s="325">
        <f t="shared" si="1038"/>
        <v>163</v>
      </c>
      <c r="AE608" s="325">
        <f t="shared" ca="1" si="1061"/>
        <v>164</v>
      </c>
      <c r="AF608" s="325">
        <f t="shared" ca="1" si="1062"/>
        <v>66</v>
      </c>
      <c r="AG608" s="325">
        <f t="shared" ca="1" si="1023"/>
        <v>166</v>
      </c>
      <c r="AH608" s="325">
        <f t="shared" ca="1" si="1024"/>
        <v>68</v>
      </c>
      <c r="AI608" s="325">
        <f t="shared" ca="1" si="1025"/>
        <v>69</v>
      </c>
      <c r="AJ608" s="325">
        <f t="shared" ca="1" si="1026"/>
        <v>169</v>
      </c>
      <c r="AK608" s="325"/>
      <c r="AL608" s="294" t="str">
        <f t="shared" si="1065"/>
        <v>Ab dim</v>
      </c>
      <c r="AM608" s="294" t="str">
        <f ca="1">_xlfn.CONCAT(W608," dim")</f>
        <v>Bb dim</v>
      </c>
      <c r="AN608" s="294" t="str">
        <f ca="1">_xlfn.CONCAT(X608," min")</f>
        <v>B min</v>
      </c>
      <c r="AO608" s="294" t="str">
        <f ca="1">_xlfn.CONCAT(Y608," min")</f>
        <v>Db min</v>
      </c>
      <c r="AP608" s="294" t="str">
        <f ca="1">_xlfn.CONCAT(Z608," aug")</f>
        <v>D aug</v>
      </c>
      <c r="AQ608" s="294" t="str">
        <f ca="1">_xlfn.CONCAT(AA608," maj")</f>
        <v>E maj</v>
      </c>
      <c r="AR608" s="294" t="str">
        <f ca="1">_xlfn.CONCAT(AB608," maj")</f>
        <v>Gb maj</v>
      </c>
      <c r="AS608" s="294"/>
      <c r="AT608" s="294" t="str">
        <f t="shared" ca="1" si="1060"/>
        <v/>
      </c>
      <c r="AU608" s="294" t="str">
        <f t="shared" ca="1" si="1060"/>
        <v/>
      </c>
      <c r="AV608" s="294" t="str">
        <f t="shared" ca="1" si="1060"/>
        <v/>
      </c>
      <c r="AW608" s="294" t="str">
        <f t="shared" ca="1" si="1060"/>
        <v/>
      </c>
      <c r="AX608" s="294" t="str">
        <f t="shared" ca="1" si="1060"/>
        <v/>
      </c>
      <c r="AY608" s="294" t="str">
        <f t="shared" ca="1" si="1060"/>
        <v/>
      </c>
      <c r="AZ608" s="294" t="str">
        <f t="shared" ca="1" si="1060"/>
        <v/>
      </c>
      <c r="BA608" s="294" t="str">
        <f t="shared" ca="1" si="1060"/>
        <v/>
      </c>
      <c r="BB608" s="294" t="str">
        <f t="shared" ca="1" si="1060"/>
        <v/>
      </c>
      <c r="BC608" s="294" t="str">
        <f t="shared" ca="1" si="1060"/>
        <v/>
      </c>
      <c r="BD608" s="294" t="str">
        <f t="shared" ca="1" si="1060"/>
        <v/>
      </c>
      <c r="BE608" s="294" t="str">
        <f t="shared" ca="1" si="1060"/>
        <v/>
      </c>
      <c r="BF608" s="289">
        <f t="shared" ca="1" si="1039"/>
        <v>0</v>
      </c>
      <c r="BG608" s="302">
        <f t="shared" ca="1" si="1040"/>
        <v>0</v>
      </c>
      <c r="BH608" s="289" t="str">
        <f t="shared" ca="1" si="1041"/>
        <v/>
      </c>
      <c r="BI608" s="289" t="str">
        <f t="shared" ca="1" si="1042"/>
        <v/>
      </c>
      <c r="BJ608" s="289" t="str">
        <f t="shared" ca="1" si="1043"/>
        <v/>
      </c>
      <c r="BK608" s="289" t="str">
        <f t="shared" ca="1" si="1044"/>
        <v/>
      </c>
      <c r="BL608" s="289" t="str">
        <f t="shared" ca="1" si="1045"/>
        <v/>
      </c>
      <c r="BM608" s="289" t="str">
        <f t="shared" ca="1" si="1046"/>
        <v/>
      </c>
      <c r="BN608" s="289" t="str">
        <f t="shared" ca="1" si="1047"/>
        <v/>
      </c>
      <c r="BO608" s="289" t="str">
        <f t="shared" ca="1" si="1048"/>
        <v/>
      </c>
      <c r="BP608" s="275"/>
      <c r="BQ608" s="83"/>
      <c r="BR608" s="82"/>
      <c r="BS608" s="83"/>
      <c r="BT608" s="52"/>
      <c r="BV608" s="52"/>
      <c r="BW608" s="84"/>
      <c r="BX608" s="97"/>
      <c r="BY608" s="84"/>
      <c r="BZ608" s="84"/>
      <c r="CA608" s="84"/>
      <c r="CB608" s="84"/>
      <c r="CC608" s="84"/>
      <c r="CD608" s="84"/>
      <c r="CE608" s="84"/>
      <c r="CF608" s="84"/>
      <c r="CG608" s="84"/>
      <c r="CH608" s="97"/>
      <c r="CI608" s="97"/>
      <c r="CJ608" s="97"/>
      <c r="CK608" s="97"/>
      <c r="CL608" s="97"/>
      <c r="CM608" s="97"/>
      <c r="CN608" s="97"/>
      <c r="CO608" s="97"/>
      <c r="CP608" s="99"/>
      <c r="CQ608" s="84"/>
      <c r="DA608" s="83"/>
      <c r="DB608" s="82"/>
      <c r="DC608" s="83"/>
      <c r="DD608" s="52"/>
      <c r="DF608" s="52"/>
      <c r="DG608" s="84"/>
      <c r="DH608" s="97"/>
      <c r="DI608" s="84"/>
      <c r="DJ608" s="84"/>
      <c r="DK608" s="84"/>
      <c r="DL608" s="84"/>
      <c r="DM608" s="84"/>
      <c r="DN608" s="84"/>
      <c r="DO608" s="84"/>
      <c r="DP608" s="84"/>
      <c r="DQ608" s="84"/>
      <c r="DR608" s="97"/>
      <c r="DS608" s="97"/>
      <c r="DT608" s="97"/>
      <c r="DU608" s="97"/>
      <c r="DV608" s="97"/>
      <c r="DW608" s="97"/>
      <c r="DX608" s="97"/>
      <c r="DY608" s="97"/>
      <c r="DZ608" s="99"/>
      <c r="EA608" s="84"/>
    </row>
    <row r="609" spans="1:131" ht="15.6" x14ac:dyDescent="0.3">
      <c r="A609" s="289" t="str">
        <f t="shared" ca="1" si="1053"/>
        <v/>
      </c>
      <c r="B609" s="324">
        <f t="shared" si="1064"/>
        <v>601</v>
      </c>
      <c r="C609" s="325" t="s">
        <v>30</v>
      </c>
      <c r="D609" s="324" t="s">
        <v>4</v>
      </c>
      <c r="E609" s="324">
        <v>7</v>
      </c>
      <c r="F609" s="326">
        <v>1</v>
      </c>
      <c r="G609" s="326">
        <v>2</v>
      </c>
      <c r="H609" s="326">
        <v>2</v>
      </c>
      <c r="I609" s="326">
        <v>1</v>
      </c>
      <c r="J609" s="326">
        <v>3</v>
      </c>
      <c r="K609" s="326">
        <v>1</v>
      </c>
      <c r="L609" s="326">
        <v>2</v>
      </c>
      <c r="M609" s="326"/>
      <c r="N609" s="326">
        <f>SUM($F609:G609)</f>
        <v>3</v>
      </c>
      <c r="O609" s="326">
        <f>SUM($F609:H609)</f>
        <v>5</v>
      </c>
      <c r="P609" s="326">
        <f>SUM($F609:I609)</f>
        <v>6</v>
      </c>
      <c r="Q609" s="326">
        <f>SUM($F609:J609)</f>
        <v>9</v>
      </c>
      <c r="R609" s="326">
        <f>SUM($F609:K609)</f>
        <v>10</v>
      </c>
      <c r="S609" s="326">
        <f>SUM($F609:L609)</f>
        <v>12</v>
      </c>
      <c r="T609" s="326"/>
      <c r="U609" s="325"/>
      <c r="V609" s="324" t="str">
        <f t="shared" si="1030"/>
        <v>Ab</v>
      </c>
      <c r="W609" s="324" t="str">
        <f t="shared" ca="1" si="1031"/>
        <v>A</v>
      </c>
      <c r="X609" s="324" t="str">
        <f t="shared" ca="1" si="1054"/>
        <v>B</v>
      </c>
      <c r="Y609" s="324" t="str">
        <f t="shared" ca="1" si="1055"/>
        <v>Db</v>
      </c>
      <c r="Z609" s="324" t="str">
        <f t="shared" ca="1" si="1056"/>
        <v>D</v>
      </c>
      <c r="AA609" s="324" t="str">
        <f t="shared" ca="1" si="1057"/>
        <v>F</v>
      </c>
      <c r="AB609" s="324" t="str">
        <f t="shared" ca="1" si="1058"/>
        <v>Gb</v>
      </c>
      <c r="AC609" s="324"/>
      <c r="AD609" s="325">
        <f t="shared" si="1038"/>
        <v>163</v>
      </c>
      <c r="AE609" s="325">
        <f t="shared" ca="1" si="1061"/>
        <v>65</v>
      </c>
      <c r="AF609" s="325">
        <f t="shared" ca="1" si="1062"/>
        <v>66</v>
      </c>
      <c r="AG609" s="325">
        <f t="shared" ca="1" si="1023"/>
        <v>166</v>
      </c>
      <c r="AH609" s="325">
        <f t="shared" ca="1" si="1024"/>
        <v>68</v>
      </c>
      <c r="AI609" s="325">
        <f t="shared" ca="1" si="1025"/>
        <v>70</v>
      </c>
      <c r="AJ609" s="325">
        <f t="shared" ca="1" si="1026"/>
        <v>169</v>
      </c>
      <c r="AK609" s="325"/>
      <c r="AL609" s="294" t="str">
        <f t="shared" si="1065"/>
        <v>Ab dim</v>
      </c>
      <c r="AM609" s="294" t="str">
        <f ca="1">_xlfn.CONCAT(W609," aug")</f>
        <v>A aug</v>
      </c>
      <c r="AN609" s="294" t="str">
        <f ca="1">_xlfn.CONCAT(X609," min")</f>
        <v>B min</v>
      </c>
      <c r="AO609" s="294" t="str">
        <f ca="1">_xlfn.CONCAT(Y609," maj")</f>
        <v>Db maj</v>
      </c>
      <c r="AP609" s="294" t="str">
        <f ca="1">_xlfn.CONCAT(Z609," maj")</f>
        <v>D maj</v>
      </c>
      <c r="AQ609" s="294" t="str">
        <f ca="1">_xlfn.CONCAT(AA609," dim")</f>
        <v>F dim</v>
      </c>
      <c r="AR609" s="294" t="str">
        <f ca="1">_xlfn.CONCAT(AB609," min")</f>
        <v>Gb min</v>
      </c>
      <c r="AS609" s="294"/>
      <c r="AT609" s="294" t="str">
        <f t="shared" ca="1" si="1060"/>
        <v/>
      </c>
      <c r="AU609" s="294" t="str">
        <f t="shared" ca="1" si="1060"/>
        <v/>
      </c>
      <c r="AV609" s="294" t="str">
        <f t="shared" ca="1" si="1060"/>
        <v/>
      </c>
      <c r="AW609" s="294" t="str">
        <f t="shared" ca="1" si="1060"/>
        <v/>
      </c>
      <c r="AX609" s="294" t="str">
        <f t="shared" ca="1" si="1060"/>
        <v/>
      </c>
      <c r="AY609" s="294">
        <f t="shared" ca="1" si="1060"/>
        <v>1</v>
      </c>
      <c r="AZ609" s="294" t="str">
        <f t="shared" ca="1" si="1060"/>
        <v/>
      </c>
      <c r="BA609" s="294" t="str">
        <f t="shared" ca="1" si="1060"/>
        <v/>
      </c>
      <c r="BB609" s="294" t="str">
        <f t="shared" ca="1" si="1060"/>
        <v/>
      </c>
      <c r="BC609" s="294" t="str">
        <f t="shared" ca="1" si="1060"/>
        <v/>
      </c>
      <c r="BD609" s="294" t="str">
        <f t="shared" ca="1" si="1060"/>
        <v/>
      </c>
      <c r="BE609" s="294" t="str">
        <f t="shared" ca="1" si="1060"/>
        <v/>
      </c>
      <c r="BF609" s="289">
        <f t="shared" ca="1" si="1039"/>
        <v>1</v>
      </c>
      <c r="BG609" s="302">
        <f t="shared" ca="1" si="1040"/>
        <v>14.285714285714285</v>
      </c>
      <c r="BH609" s="289" t="str">
        <f t="shared" ca="1" si="1041"/>
        <v/>
      </c>
      <c r="BI609" s="289" t="str">
        <f t="shared" ca="1" si="1042"/>
        <v/>
      </c>
      <c r="BJ609" s="289" t="str">
        <f t="shared" ca="1" si="1043"/>
        <v/>
      </c>
      <c r="BK609" s="289" t="str">
        <f t="shared" ca="1" si="1044"/>
        <v/>
      </c>
      <c r="BL609" s="289" t="str">
        <f t="shared" ca="1" si="1045"/>
        <v/>
      </c>
      <c r="BM609" s="289" t="str">
        <f t="shared" ca="1" si="1046"/>
        <v/>
      </c>
      <c r="BN609" s="289" t="str">
        <f t="shared" ca="1" si="1047"/>
        <v/>
      </c>
      <c r="BO609" s="289" t="str">
        <f t="shared" ca="1" si="1048"/>
        <v/>
      </c>
      <c r="BP609" s="275"/>
      <c r="BQ609" s="83"/>
      <c r="BR609" s="82"/>
      <c r="BS609" s="83"/>
      <c r="BT609" s="52"/>
      <c r="BV609" s="52"/>
      <c r="BW609" s="84"/>
      <c r="BX609" s="97"/>
      <c r="BY609" s="84"/>
      <c r="BZ609" s="84"/>
      <c r="CA609" s="84"/>
      <c r="CB609" s="84"/>
      <c r="CC609" s="84"/>
      <c r="CD609" s="84"/>
      <c r="CE609" s="84"/>
      <c r="CF609" s="84"/>
      <c r="CG609" s="84"/>
      <c r="CH609" s="97"/>
      <c r="CI609" s="97"/>
      <c r="CJ609" s="97"/>
      <c r="CK609" s="97"/>
      <c r="CL609" s="97"/>
      <c r="CM609" s="97"/>
      <c r="CN609" s="97"/>
      <c r="CO609" s="97"/>
      <c r="CP609" s="99"/>
      <c r="CQ609" s="84"/>
      <c r="DA609" s="83"/>
      <c r="DB609" s="82"/>
      <c r="DC609" s="83"/>
      <c r="DD609" s="52"/>
      <c r="DF609" s="52"/>
      <c r="DG609" s="84"/>
      <c r="DH609" s="97"/>
      <c r="DI609" s="84"/>
      <c r="DJ609" s="84"/>
      <c r="DK609" s="84"/>
      <c r="DL609" s="84"/>
      <c r="DM609" s="84"/>
      <c r="DN609" s="84"/>
      <c r="DO609" s="84"/>
      <c r="DP609" s="84"/>
      <c r="DQ609" s="84"/>
      <c r="DR609" s="97"/>
      <c r="DS609" s="97"/>
      <c r="DT609" s="97"/>
      <c r="DU609" s="97"/>
      <c r="DV609" s="97"/>
      <c r="DW609" s="97"/>
      <c r="DX609" s="97"/>
      <c r="DY609" s="97"/>
      <c r="DZ609" s="99"/>
      <c r="EA609" s="84"/>
    </row>
    <row r="610" spans="1:131" ht="15.6" x14ac:dyDescent="0.3">
      <c r="A610" s="289" t="str">
        <f t="shared" ca="1" si="1053"/>
        <v/>
      </c>
      <c r="B610" s="324">
        <f t="shared" si="1064"/>
        <v>602</v>
      </c>
      <c r="C610" s="325" t="s">
        <v>31</v>
      </c>
      <c r="D610" s="324" t="s">
        <v>4</v>
      </c>
      <c r="E610" s="324">
        <v>7</v>
      </c>
      <c r="F610" s="326">
        <v>1</v>
      </c>
      <c r="G610" s="326">
        <v>2</v>
      </c>
      <c r="H610" s="326">
        <v>2</v>
      </c>
      <c r="I610" s="326">
        <v>1</v>
      </c>
      <c r="J610" s="326">
        <v>2</v>
      </c>
      <c r="K610" s="326">
        <v>1</v>
      </c>
      <c r="L610" s="326">
        <v>3</v>
      </c>
      <c r="M610" s="326"/>
      <c r="N610" s="326">
        <f>SUM($F610:G610)</f>
        <v>3</v>
      </c>
      <c r="O610" s="326">
        <f>SUM($F610:H610)</f>
        <v>5</v>
      </c>
      <c r="P610" s="326">
        <f>SUM($F610:I610)</f>
        <v>6</v>
      </c>
      <c r="Q610" s="326">
        <f>SUM($F610:J610)</f>
        <v>8</v>
      </c>
      <c r="R610" s="326">
        <f>SUM($F610:K610)</f>
        <v>9</v>
      </c>
      <c r="S610" s="326">
        <f>SUM($F610:L610)</f>
        <v>12</v>
      </c>
      <c r="T610" s="326"/>
      <c r="U610" s="325"/>
      <c r="V610" s="324" t="str">
        <f t="shared" si="1030"/>
        <v>Ab</v>
      </c>
      <c r="W610" s="324" t="str">
        <f t="shared" ca="1" si="1031"/>
        <v>A</v>
      </c>
      <c r="X610" s="324" t="str">
        <f t="shared" ca="1" si="1054"/>
        <v>B</v>
      </c>
      <c r="Y610" s="324" t="str">
        <f t="shared" ca="1" si="1055"/>
        <v>Db</v>
      </c>
      <c r="Z610" s="324" t="str">
        <f t="shared" ca="1" si="1056"/>
        <v>D</v>
      </c>
      <c r="AA610" s="324" t="str">
        <f t="shared" ca="1" si="1057"/>
        <v>E</v>
      </c>
      <c r="AB610" s="324" t="str">
        <f t="shared" ca="1" si="1058"/>
        <v>F</v>
      </c>
      <c r="AC610" s="324"/>
      <c r="AD610" s="325">
        <f t="shared" si="1038"/>
        <v>163</v>
      </c>
      <c r="AE610" s="325">
        <f t="shared" ca="1" si="1061"/>
        <v>65</v>
      </c>
      <c r="AF610" s="325">
        <f t="shared" ca="1" si="1062"/>
        <v>66</v>
      </c>
      <c r="AG610" s="325">
        <f t="shared" ca="1" si="1023"/>
        <v>166</v>
      </c>
      <c r="AH610" s="325">
        <f t="shared" ca="1" si="1024"/>
        <v>68</v>
      </c>
      <c r="AI610" s="325">
        <f t="shared" ca="1" si="1025"/>
        <v>69</v>
      </c>
      <c r="AJ610" s="325">
        <f t="shared" ca="1" si="1026"/>
        <v>70</v>
      </c>
      <c r="AK610" s="325"/>
      <c r="AL610" s="294" t="str">
        <f t="shared" si="1065"/>
        <v>Ab dim</v>
      </c>
      <c r="AM610" s="294" t="str">
        <f ca="1">_xlfn.CONCAT(W610," maj")</f>
        <v>A maj</v>
      </c>
      <c r="AN610" s="294" t="str">
        <f ca="1">_xlfn.CONCAT(X610," dim")</f>
        <v>B dim</v>
      </c>
      <c r="AO610" s="294" t="str">
        <f ca="1">_xlfn.CONCAT(Y610," min")</f>
        <v>Db min</v>
      </c>
      <c r="AP610" s="294" t="str">
        <f ca="1">_xlfn.CONCAT(Z610," min")</f>
        <v>D min</v>
      </c>
      <c r="AQ610" s="294" t="str">
        <f ca="1">_xlfn.CONCAT(AA610," maj")</f>
        <v>E maj</v>
      </c>
      <c r="AR610" s="294" t="str">
        <f ca="1">_xlfn.CONCAT(AB610," aug")</f>
        <v>F aug</v>
      </c>
      <c r="AS610" s="294"/>
      <c r="AT610" s="294" t="str">
        <f t="shared" ca="1" si="1060"/>
        <v/>
      </c>
      <c r="AU610" s="294" t="str">
        <f t="shared" ca="1" si="1060"/>
        <v/>
      </c>
      <c r="AV610" s="294" t="str">
        <f t="shared" ca="1" si="1060"/>
        <v/>
      </c>
      <c r="AW610" s="294" t="str">
        <f t="shared" ca="1" si="1060"/>
        <v/>
      </c>
      <c r="AX610" s="294" t="str">
        <f t="shared" ca="1" si="1060"/>
        <v/>
      </c>
      <c r="AY610" s="294">
        <f t="shared" ca="1" si="1060"/>
        <v>1</v>
      </c>
      <c r="AZ610" s="294" t="str">
        <f t="shared" ca="1" si="1060"/>
        <v/>
      </c>
      <c r="BA610" s="294" t="str">
        <f t="shared" ca="1" si="1060"/>
        <v/>
      </c>
      <c r="BB610" s="294" t="str">
        <f t="shared" ca="1" si="1060"/>
        <v/>
      </c>
      <c r="BC610" s="294" t="str">
        <f t="shared" ca="1" si="1060"/>
        <v/>
      </c>
      <c r="BD610" s="294" t="str">
        <f t="shared" ca="1" si="1060"/>
        <v/>
      </c>
      <c r="BE610" s="294" t="str">
        <f t="shared" ca="1" si="1060"/>
        <v/>
      </c>
      <c r="BF610" s="289">
        <f t="shared" ca="1" si="1039"/>
        <v>1</v>
      </c>
      <c r="BG610" s="302">
        <f t="shared" ca="1" si="1040"/>
        <v>14.285714285714285</v>
      </c>
      <c r="BH610" s="289" t="str">
        <f t="shared" ca="1" si="1041"/>
        <v/>
      </c>
      <c r="BI610" s="289" t="str">
        <f t="shared" ca="1" si="1042"/>
        <v/>
      </c>
      <c r="BJ610" s="289" t="str">
        <f t="shared" ca="1" si="1043"/>
        <v/>
      </c>
      <c r="BK610" s="289" t="str">
        <f t="shared" ca="1" si="1044"/>
        <v/>
      </c>
      <c r="BL610" s="289" t="str">
        <f t="shared" ca="1" si="1045"/>
        <v/>
      </c>
      <c r="BM610" s="289" t="str">
        <f t="shared" ca="1" si="1046"/>
        <v/>
      </c>
      <c r="BN610" s="289" t="str">
        <f t="shared" ca="1" si="1047"/>
        <v/>
      </c>
      <c r="BO610" s="289" t="str">
        <f t="shared" ca="1" si="1048"/>
        <v/>
      </c>
      <c r="BP610" s="275"/>
      <c r="BQ610" s="83"/>
      <c r="BR610" s="82"/>
      <c r="BS610" s="83"/>
      <c r="BT610" s="52"/>
      <c r="BV610" s="52"/>
      <c r="BW610" s="84"/>
      <c r="BX610" s="97"/>
      <c r="BY610" s="84"/>
      <c r="BZ610" s="84"/>
      <c r="CA610" s="84"/>
      <c r="CB610" s="84"/>
      <c r="CC610" s="84"/>
      <c r="CD610" s="84"/>
      <c r="CE610" s="84"/>
      <c r="CF610" s="84"/>
      <c r="CG610" s="84"/>
      <c r="CH610" s="97"/>
      <c r="CI610" s="97"/>
      <c r="CJ610" s="97"/>
      <c r="CK610" s="97"/>
      <c r="CL610" s="97"/>
      <c r="CM610" s="97"/>
      <c r="CN610" s="97"/>
      <c r="CO610" s="97"/>
      <c r="CP610" s="99"/>
      <c r="CQ610" s="84"/>
      <c r="DA610" s="83"/>
      <c r="DB610" s="82"/>
      <c r="DC610" s="83"/>
      <c r="DD610" s="52"/>
      <c r="DF610" s="52"/>
      <c r="DG610" s="84"/>
      <c r="DH610" s="97"/>
      <c r="DI610" s="84"/>
      <c r="DJ610" s="84"/>
      <c r="DK610" s="84"/>
      <c r="DL610" s="84"/>
      <c r="DM610" s="84"/>
      <c r="DN610" s="84"/>
      <c r="DO610" s="84"/>
      <c r="DP610" s="84"/>
      <c r="DQ610" s="84"/>
      <c r="DR610" s="97"/>
      <c r="DS610" s="97"/>
      <c r="DT610" s="97"/>
      <c r="DU610" s="97"/>
      <c r="DV610" s="97"/>
      <c r="DW610" s="97"/>
      <c r="DX610" s="97"/>
      <c r="DY610" s="97"/>
      <c r="DZ610" s="99"/>
      <c r="EA610" s="84"/>
    </row>
    <row r="611" spans="1:131" ht="15.6" x14ac:dyDescent="0.3">
      <c r="A611" s="289" t="str">
        <f t="shared" ca="1" si="1053"/>
        <v/>
      </c>
      <c r="B611" s="324">
        <f t="shared" si="1064"/>
        <v>603</v>
      </c>
      <c r="C611" s="325" t="s">
        <v>279</v>
      </c>
      <c r="D611" s="324" t="s">
        <v>4</v>
      </c>
      <c r="E611" s="324">
        <v>7</v>
      </c>
      <c r="F611" s="326">
        <v>1</v>
      </c>
      <c r="G611" s="326">
        <v>2</v>
      </c>
      <c r="H611" s="326">
        <v>1</v>
      </c>
      <c r="I611" s="326">
        <v>2</v>
      </c>
      <c r="J611" s="326">
        <v>2</v>
      </c>
      <c r="K611" s="326">
        <v>2</v>
      </c>
      <c r="L611" s="326">
        <v>2</v>
      </c>
      <c r="M611" s="326"/>
      <c r="N611" s="326">
        <f>SUM($F611:G611)</f>
        <v>3</v>
      </c>
      <c r="O611" s="326">
        <f>SUM($F611:H611)</f>
        <v>4</v>
      </c>
      <c r="P611" s="326">
        <f>SUM($F611:I611)</f>
        <v>6</v>
      </c>
      <c r="Q611" s="326">
        <f>SUM($F611:J611)</f>
        <v>8</v>
      </c>
      <c r="R611" s="326">
        <f>SUM($F611:K611)</f>
        <v>10</v>
      </c>
      <c r="S611" s="326">
        <f>SUM($F611:L611)</f>
        <v>12</v>
      </c>
      <c r="T611" s="326"/>
      <c r="U611" s="325"/>
      <c r="V611" s="324" t="str">
        <f t="shared" si="1030"/>
        <v>Ab</v>
      </c>
      <c r="W611" s="324" t="str">
        <f t="shared" ca="1" si="1031"/>
        <v>A</v>
      </c>
      <c r="X611" s="324" t="str">
        <f t="shared" ca="1" si="1054"/>
        <v>B</v>
      </c>
      <c r="Y611" s="324" t="str">
        <f t="shared" ca="1" si="1055"/>
        <v>C</v>
      </c>
      <c r="Z611" s="324" t="str">
        <f t="shared" ca="1" si="1056"/>
        <v>D</v>
      </c>
      <c r="AA611" s="324" t="str">
        <f t="shared" ca="1" si="1057"/>
        <v>E</v>
      </c>
      <c r="AB611" s="324" t="str">
        <f t="shared" ca="1" si="1058"/>
        <v>Gb</v>
      </c>
      <c r="AC611" s="324"/>
      <c r="AD611" s="325">
        <f t="shared" si="1038"/>
        <v>163</v>
      </c>
      <c r="AE611" s="325">
        <f t="shared" ca="1" si="1061"/>
        <v>65</v>
      </c>
      <c r="AF611" s="325">
        <f t="shared" ca="1" si="1062"/>
        <v>66</v>
      </c>
      <c r="AG611" s="325">
        <f t="shared" ca="1" si="1023"/>
        <v>67</v>
      </c>
      <c r="AH611" s="325">
        <f t="shared" ca="1" si="1024"/>
        <v>68</v>
      </c>
      <c r="AI611" s="325">
        <f t="shared" ca="1" si="1025"/>
        <v>69</v>
      </c>
      <c r="AJ611" s="325">
        <f t="shared" ca="1" si="1026"/>
        <v>169</v>
      </c>
      <c r="AK611" s="325"/>
      <c r="AL611" s="294" t="str">
        <f t="shared" si="1065"/>
        <v>Ab dim</v>
      </c>
      <c r="AM611" s="294" t="str">
        <f ca="1">_xlfn.CONCAT(W611," min")</f>
        <v>A min</v>
      </c>
      <c r="AN611" s="294" t="str">
        <f ca="1">_xlfn.CONCAT(X611," min")</f>
        <v>B min</v>
      </c>
      <c r="AO611" s="294" t="str">
        <f ca="1">_xlfn.CONCAT(Y611," aug")</f>
        <v>C aug</v>
      </c>
      <c r="AP611" s="294" t="str">
        <f ca="1">_xlfn.CONCAT(Z611," maj")</f>
        <v>D maj</v>
      </c>
      <c r="AQ611" s="294" t="str">
        <f ca="1">_xlfn.CONCAT(AA611," maj")</f>
        <v>E maj</v>
      </c>
      <c r="AR611" s="294" t="str">
        <f ca="1">_xlfn.CONCAT(AB611," dim")</f>
        <v>Gb dim</v>
      </c>
      <c r="AS611" s="294"/>
      <c r="AT611" s="294" t="str">
        <f t="shared" ca="1" si="1060"/>
        <v/>
      </c>
      <c r="AU611" s="294" t="str">
        <f t="shared" ca="1" si="1060"/>
        <v/>
      </c>
      <c r="AV611" s="294" t="str">
        <f t="shared" ca="1" si="1060"/>
        <v/>
      </c>
      <c r="AW611" s="294" t="str">
        <f t="shared" ca="1" si="1060"/>
        <v/>
      </c>
      <c r="AX611" s="294" t="str">
        <f t="shared" ca="1" si="1060"/>
        <v/>
      </c>
      <c r="AY611" s="294" t="str">
        <f t="shared" ca="1" si="1060"/>
        <v/>
      </c>
      <c r="AZ611" s="294" t="str">
        <f t="shared" ca="1" si="1060"/>
        <v/>
      </c>
      <c r="BA611" s="294" t="str">
        <f t="shared" ca="1" si="1060"/>
        <v/>
      </c>
      <c r="BB611" s="294" t="str">
        <f t="shared" ca="1" si="1060"/>
        <v/>
      </c>
      <c r="BC611" s="294" t="str">
        <f t="shared" ca="1" si="1060"/>
        <v/>
      </c>
      <c r="BD611" s="294" t="str">
        <f t="shared" ca="1" si="1060"/>
        <v/>
      </c>
      <c r="BE611" s="294" t="str">
        <f t="shared" ca="1" si="1060"/>
        <v/>
      </c>
      <c r="BF611" s="289">
        <f t="shared" ca="1" si="1039"/>
        <v>0</v>
      </c>
      <c r="BG611" s="302">
        <f t="shared" ca="1" si="1040"/>
        <v>0</v>
      </c>
      <c r="BH611" s="289" t="str">
        <f t="shared" ca="1" si="1041"/>
        <v/>
      </c>
      <c r="BI611" s="289" t="str">
        <f t="shared" ca="1" si="1042"/>
        <v/>
      </c>
      <c r="BJ611" s="289" t="str">
        <f t="shared" ca="1" si="1043"/>
        <v/>
      </c>
      <c r="BK611" s="289" t="str">
        <f t="shared" ca="1" si="1044"/>
        <v/>
      </c>
      <c r="BL611" s="289" t="str">
        <f t="shared" ca="1" si="1045"/>
        <v/>
      </c>
      <c r="BM611" s="289" t="str">
        <f t="shared" ca="1" si="1046"/>
        <v/>
      </c>
      <c r="BN611" s="289" t="str">
        <f t="shared" ca="1" si="1047"/>
        <v/>
      </c>
      <c r="BO611" s="289" t="str">
        <f t="shared" ca="1" si="1048"/>
        <v/>
      </c>
      <c r="BP611" s="275"/>
      <c r="BQ611" s="83"/>
      <c r="BR611" s="82"/>
      <c r="BS611" s="83"/>
      <c r="BT611" s="52"/>
      <c r="BV611" s="52"/>
      <c r="BW611" s="84"/>
      <c r="BX611" s="97"/>
      <c r="BY611" s="84"/>
      <c r="BZ611" s="84"/>
      <c r="CA611" s="84"/>
      <c r="CB611" s="84"/>
      <c r="CC611" s="84"/>
      <c r="CD611" s="84"/>
      <c r="CE611" s="84"/>
      <c r="CF611" s="84"/>
      <c r="CG611" s="84"/>
      <c r="CH611" s="97"/>
      <c r="CI611" s="97"/>
      <c r="CJ611" s="97"/>
      <c r="CK611" s="97"/>
      <c r="CL611" s="97"/>
      <c r="CM611" s="97"/>
      <c r="CN611" s="97"/>
      <c r="CO611" s="97"/>
      <c r="CP611" s="99"/>
      <c r="CQ611" s="84"/>
      <c r="DA611" s="83"/>
      <c r="DB611" s="82"/>
      <c r="DC611" s="83"/>
      <c r="DD611" s="52"/>
      <c r="DF611" s="52"/>
      <c r="DG611" s="84"/>
      <c r="DH611" s="97"/>
      <c r="DI611" s="84"/>
      <c r="DJ611" s="84"/>
      <c r="DK611" s="84"/>
      <c r="DL611" s="84"/>
      <c r="DM611" s="84"/>
      <c r="DN611" s="84"/>
      <c r="DO611" s="84"/>
      <c r="DP611" s="84"/>
      <c r="DQ611" s="84"/>
      <c r="DR611" s="97"/>
      <c r="DS611" s="97"/>
      <c r="DT611" s="97"/>
      <c r="DU611" s="97"/>
      <c r="DV611" s="97"/>
      <c r="DW611" s="97"/>
      <c r="DX611" s="97"/>
      <c r="DY611" s="97"/>
      <c r="DZ611" s="99"/>
      <c r="EA611" s="84"/>
    </row>
    <row r="612" spans="1:131" ht="15.6" x14ac:dyDescent="0.3">
      <c r="A612" s="289" t="str">
        <f t="shared" ca="1" si="1053"/>
        <v/>
      </c>
      <c r="B612" s="324">
        <f t="shared" si="1064"/>
        <v>604</v>
      </c>
      <c r="C612" s="325" t="s">
        <v>280</v>
      </c>
      <c r="D612" s="324" t="s">
        <v>4</v>
      </c>
      <c r="E612" s="324">
        <v>7</v>
      </c>
      <c r="F612" s="326">
        <v>1</v>
      </c>
      <c r="G612" s="326">
        <v>2</v>
      </c>
      <c r="H612" s="326">
        <v>1</v>
      </c>
      <c r="I612" s="326">
        <v>2</v>
      </c>
      <c r="J612" s="326">
        <v>2</v>
      </c>
      <c r="K612" s="326">
        <v>1</v>
      </c>
      <c r="L612" s="326">
        <v>3</v>
      </c>
      <c r="M612" s="326"/>
      <c r="N612" s="326">
        <f>SUM($F612:G612)</f>
        <v>3</v>
      </c>
      <c r="O612" s="326">
        <f>SUM($F612:H612)</f>
        <v>4</v>
      </c>
      <c r="P612" s="326">
        <f>SUM($F612:I612)</f>
        <v>6</v>
      </c>
      <c r="Q612" s="326">
        <f>SUM($F612:J612)</f>
        <v>8</v>
      </c>
      <c r="R612" s="326">
        <f>SUM($F612:K612)</f>
        <v>9</v>
      </c>
      <c r="S612" s="326">
        <f>SUM($F612:L612)</f>
        <v>12</v>
      </c>
      <c r="T612" s="326"/>
      <c r="U612" s="325"/>
      <c r="V612" s="324" t="str">
        <f t="shared" si="1030"/>
        <v>Ab</v>
      </c>
      <c r="W612" s="324" t="str">
        <f t="shared" ca="1" si="1031"/>
        <v>A</v>
      </c>
      <c r="X612" s="324" t="str">
        <f t="shared" ca="1" si="1054"/>
        <v>B</v>
      </c>
      <c r="Y612" s="324" t="str">
        <f t="shared" ca="1" si="1055"/>
        <v>C</v>
      </c>
      <c r="Z612" s="324" t="str">
        <f t="shared" ca="1" si="1056"/>
        <v>D</v>
      </c>
      <c r="AA612" s="324" t="str">
        <f t="shared" ca="1" si="1057"/>
        <v>E</v>
      </c>
      <c r="AB612" s="324" t="str">
        <f t="shared" ca="1" si="1058"/>
        <v>F</v>
      </c>
      <c r="AC612" s="324"/>
      <c r="AD612" s="325">
        <f t="shared" si="1038"/>
        <v>163</v>
      </c>
      <c r="AE612" s="325">
        <f t="shared" ca="1" si="1061"/>
        <v>65</v>
      </c>
      <c r="AF612" s="325">
        <f t="shared" ca="1" si="1062"/>
        <v>66</v>
      </c>
      <c r="AG612" s="325">
        <f t="shared" ca="1" si="1023"/>
        <v>67</v>
      </c>
      <c r="AH612" s="325">
        <f t="shared" ca="1" si="1024"/>
        <v>68</v>
      </c>
      <c r="AI612" s="325">
        <f t="shared" ca="1" si="1025"/>
        <v>69</v>
      </c>
      <c r="AJ612" s="325">
        <f t="shared" ca="1" si="1026"/>
        <v>70</v>
      </c>
      <c r="AK612" s="325"/>
      <c r="AL612" s="294" t="str">
        <f t="shared" si="1065"/>
        <v>Ab dim</v>
      </c>
      <c r="AM612" s="294" t="str">
        <f ca="1">_xlfn.CONCAT(W612," min")</f>
        <v>A min</v>
      </c>
      <c r="AN612" s="294" t="str">
        <f ca="1">_xlfn.CONCAT(X612," dim")</f>
        <v>B dim</v>
      </c>
      <c r="AO612" s="294" t="str">
        <f ca="1">_xlfn.CONCAT(Y612," aug")</f>
        <v>C aug</v>
      </c>
      <c r="AP612" s="294" t="str">
        <f ca="1">_xlfn.CONCAT(Z612," min")</f>
        <v>D min</v>
      </c>
      <c r="AQ612" s="294" t="str">
        <f ca="1">_xlfn.CONCAT(AA612," maj")</f>
        <v>E maj</v>
      </c>
      <c r="AR612" s="294" t="str">
        <f ca="1">_xlfn.CONCAT(AB612," maj")</f>
        <v>F maj</v>
      </c>
      <c r="AS612" s="294"/>
      <c r="AT612" s="294" t="str">
        <f t="shared" ca="1" si="1060"/>
        <v/>
      </c>
      <c r="AU612" s="294" t="str">
        <f t="shared" ca="1" si="1060"/>
        <v/>
      </c>
      <c r="AV612" s="294" t="str">
        <f t="shared" ca="1" si="1060"/>
        <v/>
      </c>
      <c r="AW612" s="294" t="str">
        <f t="shared" ca="1" si="1060"/>
        <v/>
      </c>
      <c r="AX612" s="294" t="str">
        <f t="shared" ca="1" si="1060"/>
        <v/>
      </c>
      <c r="AY612" s="294">
        <f t="shared" ca="1" si="1060"/>
        <v>1</v>
      </c>
      <c r="AZ612" s="294" t="str">
        <f t="shared" ca="1" si="1060"/>
        <v/>
      </c>
      <c r="BA612" s="294" t="str">
        <f t="shared" ca="1" si="1060"/>
        <v/>
      </c>
      <c r="BB612" s="294" t="str">
        <f t="shared" ca="1" si="1060"/>
        <v/>
      </c>
      <c r="BC612" s="294" t="str">
        <f t="shared" ca="1" si="1060"/>
        <v/>
      </c>
      <c r="BD612" s="294" t="str">
        <f t="shared" ca="1" si="1060"/>
        <v/>
      </c>
      <c r="BE612" s="294" t="str">
        <f t="shared" ca="1" si="1060"/>
        <v/>
      </c>
      <c r="BF612" s="289">
        <f t="shared" ca="1" si="1039"/>
        <v>1</v>
      </c>
      <c r="BG612" s="302">
        <f t="shared" ca="1" si="1040"/>
        <v>14.285714285714285</v>
      </c>
      <c r="BH612" s="289" t="str">
        <f t="shared" ca="1" si="1041"/>
        <v/>
      </c>
      <c r="BI612" s="289" t="str">
        <f t="shared" ca="1" si="1042"/>
        <v/>
      </c>
      <c r="BJ612" s="289" t="str">
        <f t="shared" ca="1" si="1043"/>
        <v/>
      </c>
      <c r="BK612" s="289" t="str">
        <f t="shared" ca="1" si="1044"/>
        <v/>
      </c>
      <c r="BL612" s="289" t="str">
        <f t="shared" ca="1" si="1045"/>
        <v/>
      </c>
      <c r="BM612" s="289" t="str">
        <f t="shared" ca="1" si="1046"/>
        <v/>
      </c>
      <c r="BN612" s="289" t="str">
        <f t="shared" ca="1" si="1047"/>
        <v/>
      </c>
      <c r="BO612" s="289" t="str">
        <f t="shared" ca="1" si="1048"/>
        <v/>
      </c>
      <c r="BP612" s="275"/>
      <c r="BQ612" s="83"/>
      <c r="BR612" s="82"/>
      <c r="BS612" s="83"/>
      <c r="BT612" s="52"/>
      <c r="BV612" s="52"/>
      <c r="BW612" s="84"/>
      <c r="BX612" s="97"/>
      <c r="BY612" s="84"/>
      <c r="BZ612" s="84"/>
      <c r="CA612" s="84"/>
      <c r="CB612" s="84"/>
      <c r="CC612" s="84"/>
      <c r="CD612" s="84"/>
      <c r="CE612" s="84"/>
      <c r="CF612" s="84"/>
      <c r="CG612" s="84"/>
      <c r="CH612" s="97"/>
      <c r="CI612" s="97"/>
      <c r="CJ612" s="97"/>
      <c r="CK612" s="97"/>
      <c r="CL612" s="97"/>
      <c r="CM612" s="97"/>
      <c r="CN612" s="97"/>
      <c r="CO612" s="97"/>
      <c r="CP612" s="99"/>
      <c r="CQ612" s="84"/>
      <c r="DA612" s="83"/>
      <c r="DB612" s="82"/>
      <c r="DC612" s="83"/>
      <c r="DD612" s="52"/>
      <c r="DF612" s="52"/>
      <c r="DG612" s="84"/>
      <c r="DH612" s="97"/>
      <c r="DI612" s="84"/>
      <c r="DJ612" s="84"/>
      <c r="DK612" s="84"/>
      <c r="DL612" s="84"/>
      <c r="DM612" s="84"/>
      <c r="DN612" s="84"/>
      <c r="DO612" s="84"/>
      <c r="DP612" s="84"/>
      <c r="DQ612" s="84"/>
      <c r="DR612" s="97"/>
      <c r="DS612" s="97"/>
      <c r="DT612" s="97"/>
      <c r="DU612" s="97"/>
      <c r="DV612" s="97"/>
      <c r="DW612" s="97"/>
      <c r="DX612" s="97"/>
      <c r="DY612" s="97"/>
      <c r="DZ612" s="99"/>
      <c r="EA612" s="84"/>
    </row>
    <row r="613" spans="1:131" ht="15.6" x14ac:dyDescent="0.3">
      <c r="A613" s="289" t="str">
        <f t="shared" ca="1" si="1053"/>
        <v/>
      </c>
      <c r="B613" s="324">
        <f t="shared" si="1064"/>
        <v>605</v>
      </c>
      <c r="C613" s="325" t="s">
        <v>281</v>
      </c>
      <c r="D613" s="324" t="s">
        <v>4</v>
      </c>
      <c r="E613" s="324">
        <v>7</v>
      </c>
      <c r="F613" s="326">
        <v>2</v>
      </c>
      <c r="G613" s="326">
        <v>1</v>
      </c>
      <c r="H613" s="326">
        <v>2</v>
      </c>
      <c r="I613" s="326">
        <v>2</v>
      </c>
      <c r="J613" s="326">
        <v>1</v>
      </c>
      <c r="K613" s="326">
        <v>3</v>
      </c>
      <c r="L613" s="326">
        <v>1</v>
      </c>
      <c r="M613" s="326"/>
      <c r="N613" s="326">
        <f>SUM($F613:G613)</f>
        <v>3</v>
      </c>
      <c r="O613" s="326">
        <f>SUM($F613:H613)</f>
        <v>5</v>
      </c>
      <c r="P613" s="326">
        <f>SUM($F613:I613)</f>
        <v>7</v>
      </c>
      <c r="Q613" s="326">
        <f>SUM($F613:J613)</f>
        <v>8</v>
      </c>
      <c r="R613" s="326">
        <f>SUM($F613:K613)</f>
        <v>11</v>
      </c>
      <c r="S613" s="326">
        <f>SUM($F613:L613)</f>
        <v>12</v>
      </c>
      <c r="T613" s="326"/>
      <c r="U613" s="325"/>
      <c r="V613" s="324" t="str">
        <f t="shared" si="1030"/>
        <v>Ab</v>
      </c>
      <c r="W613" s="324" t="str">
        <f t="shared" ca="1" si="1031"/>
        <v>Bb</v>
      </c>
      <c r="X613" s="324" t="str">
        <f t="shared" ca="1" si="1054"/>
        <v>B</v>
      </c>
      <c r="Y613" s="324" t="str">
        <f t="shared" ca="1" si="1055"/>
        <v>Db</v>
      </c>
      <c r="Z613" s="324" t="str">
        <f t="shared" ca="1" si="1056"/>
        <v>Eb</v>
      </c>
      <c r="AA613" s="324" t="str">
        <f t="shared" ca="1" si="1057"/>
        <v>E</v>
      </c>
      <c r="AB613" s="324" t="str">
        <f t="shared" ca="1" si="1058"/>
        <v>G</v>
      </c>
      <c r="AC613" s="324"/>
      <c r="AD613" s="325">
        <f t="shared" si="1038"/>
        <v>163</v>
      </c>
      <c r="AE613" s="325">
        <f t="shared" ca="1" si="1061"/>
        <v>164</v>
      </c>
      <c r="AF613" s="325">
        <f t="shared" ca="1" si="1062"/>
        <v>66</v>
      </c>
      <c r="AG613" s="325">
        <f t="shared" ca="1" si="1023"/>
        <v>166</v>
      </c>
      <c r="AH613" s="325">
        <f t="shared" ca="1" si="1024"/>
        <v>167</v>
      </c>
      <c r="AI613" s="325">
        <f t="shared" ca="1" si="1025"/>
        <v>69</v>
      </c>
      <c r="AJ613" s="325">
        <f t="shared" ca="1" si="1026"/>
        <v>71</v>
      </c>
      <c r="AK613" s="325"/>
      <c r="AL613" s="294" t="str">
        <f>_xlfn.CONCAT(V613," min")</f>
        <v>Ab min</v>
      </c>
      <c r="AM613" s="294" t="str">
        <f ca="1">_xlfn.CONCAT(W613," dim")</f>
        <v>Bb dim</v>
      </c>
      <c r="AN613" s="294" t="str">
        <f ca="1">_xlfn.CONCAT(X613," aug")</f>
        <v>B aug</v>
      </c>
      <c r="AO613" s="294" t="str">
        <f ca="1">_xlfn.CONCAT(Y613," min")</f>
        <v>Db min</v>
      </c>
      <c r="AP613" s="294" t="str">
        <f ca="1">_xlfn.CONCAT(Z613," maj")</f>
        <v>Eb maj</v>
      </c>
      <c r="AQ613" s="294" t="str">
        <f ca="1">_xlfn.CONCAT(AA613," maj")</f>
        <v>E maj</v>
      </c>
      <c r="AR613" s="294" t="str">
        <f ca="1">_xlfn.CONCAT(AB613," dim")</f>
        <v>G dim</v>
      </c>
      <c r="AS613" s="294"/>
      <c r="AT613" s="294" t="str">
        <f t="shared" ca="1" si="1060"/>
        <v/>
      </c>
      <c r="AU613" s="294" t="str">
        <f t="shared" ca="1" si="1060"/>
        <v/>
      </c>
      <c r="AV613" s="294" t="str">
        <f t="shared" ca="1" si="1060"/>
        <v/>
      </c>
      <c r="AW613" s="294">
        <f t="shared" ca="1" si="1060"/>
        <v>1</v>
      </c>
      <c r="AX613" s="294" t="str">
        <f t="shared" ca="1" si="1060"/>
        <v/>
      </c>
      <c r="AY613" s="294" t="str">
        <f t="shared" ca="1" si="1060"/>
        <v/>
      </c>
      <c r="AZ613" s="294" t="str">
        <f t="shared" ca="1" si="1060"/>
        <v/>
      </c>
      <c r="BA613" s="294">
        <f t="shared" ca="1" si="1060"/>
        <v>1</v>
      </c>
      <c r="BB613" s="294" t="str">
        <f t="shared" ca="1" si="1060"/>
        <v/>
      </c>
      <c r="BC613" s="294" t="str">
        <f t="shared" ca="1" si="1060"/>
        <v/>
      </c>
      <c r="BD613" s="294" t="str">
        <f t="shared" ca="1" si="1060"/>
        <v/>
      </c>
      <c r="BE613" s="294" t="str">
        <f t="shared" ca="1" si="1060"/>
        <v/>
      </c>
      <c r="BF613" s="289">
        <f t="shared" ca="1" si="1039"/>
        <v>2</v>
      </c>
      <c r="BG613" s="302">
        <f t="shared" ca="1" si="1040"/>
        <v>28.571428571428569</v>
      </c>
      <c r="BH613" s="289" t="str">
        <f t="shared" ca="1" si="1041"/>
        <v/>
      </c>
      <c r="BI613" s="289" t="str">
        <f t="shared" ca="1" si="1042"/>
        <v/>
      </c>
      <c r="BJ613" s="289" t="str">
        <f t="shared" ca="1" si="1043"/>
        <v/>
      </c>
      <c r="BK613" s="289" t="str">
        <f t="shared" ca="1" si="1044"/>
        <v/>
      </c>
      <c r="BL613" s="289" t="str">
        <f t="shared" ca="1" si="1045"/>
        <v/>
      </c>
      <c r="BM613" s="289" t="str">
        <f t="shared" ca="1" si="1046"/>
        <v/>
      </c>
      <c r="BN613" s="289" t="str">
        <f t="shared" ca="1" si="1047"/>
        <v/>
      </c>
      <c r="BO613" s="289" t="str">
        <f t="shared" ca="1" si="1048"/>
        <v/>
      </c>
      <c r="BP613" s="275"/>
      <c r="BQ613" s="83"/>
      <c r="BR613" s="82"/>
      <c r="BS613" s="83"/>
      <c r="BT613" s="52"/>
      <c r="BV613" s="52"/>
      <c r="BW613" s="84"/>
      <c r="BX613" s="97"/>
      <c r="BY613" s="84"/>
      <c r="BZ613" s="84"/>
      <c r="CA613" s="84"/>
      <c r="CB613" s="84"/>
      <c r="CC613" s="84"/>
      <c r="CD613" s="84"/>
      <c r="CE613" s="84"/>
      <c r="CF613" s="84"/>
      <c r="CG613" s="84"/>
      <c r="CH613" s="97"/>
      <c r="CI613" s="97"/>
      <c r="CJ613" s="97"/>
      <c r="CK613" s="97"/>
      <c r="CL613" s="97"/>
      <c r="CM613" s="97"/>
      <c r="CN613" s="97"/>
      <c r="CO613" s="97"/>
      <c r="CP613" s="99"/>
      <c r="CQ613" s="84"/>
      <c r="DA613" s="83"/>
      <c r="DB613" s="82"/>
      <c r="DC613" s="83"/>
      <c r="DD613" s="52"/>
      <c r="DF613" s="52"/>
      <c r="DG613" s="84"/>
      <c r="DH613" s="97"/>
      <c r="DI613" s="84"/>
      <c r="DJ613" s="84"/>
      <c r="DK613" s="84"/>
      <c r="DL613" s="84"/>
      <c r="DM613" s="84"/>
      <c r="DN613" s="84"/>
      <c r="DO613" s="84"/>
      <c r="DP613" s="84"/>
      <c r="DQ613" s="84"/>
      <c r="DR613" s="97"/>
      <c r="DS613" s="97"/>
      <c r="DT613" s="97"/>
      <c r="DU613" s="97"/>
      <c r="DV613" s="97"/>
      <c r="DW613" s="97"/>
      <c r="DX613" s="97"/>
      <c r="DY613" s="97"/>
      <c r="DZ613" s="99"/>
      <c r="EA613" s="84"/>
    </row>
    <row r="614" spans="1:131" ht="15.6" x14ac:dyDescent="0.3">
      <c r="A614" s="289" t="str">
        <f t="shared" ca="1" si="1053"/>
        <v/>
      </c>
      <c r="B614" s="324">
        <f t="shared" si="1064"/>
        <v>606</v>
      </c>
      <c r="C614" s="325" t="s">
        <v>273</v>
      </c>
      <c r="D614" s="324" t="s">
        <v>4</v>
      </c>
      <c r="E614" s="324">
        <v>7</v>
      </c>
      <c r="F614" s="326">
        <v>1</v>
      </c>
      <c r="G614" s="326">
        <v>3</v>
      </c>
      <c r="H614" s="326">
        <v>1</v>
      </c>
      <c r="I614" s="326">
        <v>2</v>
      </c>
      <c r="J614" s="326">
        <v>1</v>
      </c>
      <c r="K614" s="326">
        <v>3</v>
      </c>
      <c r="L614" s="326">
        <v>1</v>
      </c>
      <c r="M614" s="326"/>
      <c r="N614" s="326">
        <f>SUM($F614:G614)</f>
        <v>4</v>
      </c>
      <c r="O614" s="326">
        <f>SUM($F614:H614)</f>
        <v>5</v>
      </c>
      <c r="P614" s="326">
        <f>SUM($F614:I614)</f>
        <v>7</v>
      </c>
      <c r="Q614" s="326">
        <f>SUM($F614:J614)</f>
        <v>8</v>
      </c>
      <c r="R614" s="326">
        <f>SUM($F614:K614)</f>
        <v>11</v>
      </c>
      <c r="S614" s="326">
        <f>SUM($F614:L614)</f>
        <v>12</v>
      </c>
      <c r="T614" s="326"/>
      <c r="U614" s="325"/>
      <c r="V614" s="324" t="str">
        <f t="shared" si="1030"/>
        <v>Ab</v>
      </c>
      <c r="W614" s="324" t="str">
        <f t="shared" ca="1" si="1031"/>
        <v>A</v>
      </c>
      <c r="X614" s="324" t="str">
        <f t="shared" ca="1" si="1054"/>
        <v>C</v>
      </c>
      <c r="Y614" s="324" t="str">
        <f t="shared" ca="1" si="1055"/>
        <v>Db</v>
      </c>
      <c r="Z614" s="324" t="str">
        <f t="shared" ca="1" si="1056"/>
        <v>Eb</v>
      </c>
      <c r="AA614" s="324" t="str">
        <f t="shared" ca="1" si="1057"/>
        <v>E</v>
      </c>
      <c r="AB614" s="324" t="str">
        <f t="shared" ca="1" si="1058"/>
        <v>G</v>
      </c>
      <c r="AC614" s="324"/>
      <c r="AD614" s="325">
        <f t="shared" si="1038"/>
        <v>163</v>
      </c>
      <c r="AE614" s="325">
        <f t="shared" ca="1" si="1061"/>
        <v>65</v>
      </c>
      <c r="AF614" s="325">
        <f t="shared" ca="1" si="1062"/>
        <v>67</v>
      </c>
      <c r="AG614" s="325">
        <f t="shared" ca="1" si="1023"/>
        <v>166</v>
      </c>
      <c r="AH614" s="325">
        <f t="shared" ca="1" si="1024"/>
        <v>167</v>
      </c>
      <c r="AI614" s="325">
        <f t="shared" ca="1" si="1025"/>
        <v>69</v>
      </c>
      <c r="AJ614" s="325">
        <f t="shared" ca="1" si="1026"/>
        <v>71</v>
      </c>
      <c r="AK614" s="325"/>
      <c r="AL614" s="294" t="str">
        <f>_xlfn.CONCAT(V614," maj")</f>
        <v>Ab maj</v>
      </c>
      <c r="AM614" s="294" t="str">
        <f ca="1">_xlfn.CONCAT(W614," maj")</f>
        <v>A maj</v>
      </c>
      <c r="AN614" s="294" t="str">
        <f ca="1">_xlfn.CONCAT(X614," min")</f>
        <v>C min</v>
      </c>
      <c r="AO614" s="294" t="str">
        <f ca="1">_xlfn.CONCAT(Y614," min")</f>
        <v>Db min</v>
      </c>
      <c r="AP614" s="294" t="str">
        <f ca="1">_xlfn.CONCAT(Z614," alt b")</f>
        <v>Eb alt b</v>
      </c>
      <c r="AQ614" s="294" t="str">
        <f ca="1">_xlfn.CONCAT(AA614," aug")</f>
        <v>E aug</v>
      </c>
      <c r="AR614" s="301" t="str">
        <f ca="1">_xlfn.CONCAT("*",W614,"7")</f>
        <v>*A7</v>
      </c>
      <c r="AS614" s="294"/>
      <c r="AT614" s="294" t="str">
        <f t="shared" ca="1" si="1060"/>
        <v/>
      </c>
      <c r="AU614" s="294" t="str">
        <f t="shared" ca="1" si="1060"/>
        <v/>
      </c>
      <c r="AV614" s="294" t="str">
        <f t="shared" ca="1" si="1060"/>
        <v/>
      </c>
      <c r="AW614" s="294">
        <f t="shared" ca="1" si="1060"/>
        <v>1</v>
      </c>
      <c r="AX614" s="294" t="str">
        <f t="shared" ca="1" si="1060"/>
        <v/>
      </c>
      <c r="AY614" s="294" t="str">
        <f t="shared" ca="1" si="1060"/>
        <v/>
      </c>
      <c r="AZ614" s="294" t="str">
        <f t="shared" ca="1" si="1060"/>
        <v/>
      </c>
      <c r="BA614" s="294">
        <f t="shared" ca="1" si="1060"/>
        <v>1</v>
      </c>
      <c r="BB614" s="294" t="str">
        <f t="shared" ca="1" si="1060"/>
        <v/>
      </c>
      <c r="BC614" s="294" t="str">
        <f t="shared" ca="1" si="1060"/>
        <v/>
      </c>
      <c r="BD614" s="294" t="str">
        <f t="shared" ca="1" si="1060"/>
        <v/>
      </c>
      <c r="BE614" s="294" t="str">
        <f t="shared" ca="1" si="1060"/>
        <v/>
      </c>
      <c r="BF614" s="289">
        <f t="shared" ca="1" si="1039"/>
        <v>2</v>
      </c>
      <c r="BG614" s="302">
        <f t="shared" ca="1" si="1040"/>
        <v>28.571428571428569</v>
      </c>
      <c r="BH614" s="289" t="str">
        <f t="shared" ca="1" si="1041"/>
        <v/>
      </c>
      <c r="BI614" s="289" t="str">
        <f t="shared" ca="1" si="1042"/>
        <v/>
      </c>
      <c r="BJ614" s="289" t="str">
        <f t="shared" ca="1" si="1043"/>
        <v/>
      </c>
      <c r="BK614" s="289" t="str">
        <f t="shared" ca="1" si="1044"/>
        <v/>
      </c>
      <c r="BL614" s="289" t="str">
        <f t="shared" ca="1" si="1045"/>
        <v/>
      </c>
      <c r="BM614" s="289" t="str">
        <f t="shared" ca="1" si="1046"/>
        <v/>
      </c>
      <c r="BN614" s="289" t="str">
        <f t="shared" ca="1" si="1047"/>
        <v/>
      </c>
      <c r="BO614" s="289" t="str">
        <f t="shared" ca="1" si="1048"/>
        <v/>
      </c>
      <c r="BP614" s="275"/>
      <c r="BQ614" s="83"/>
      <c r="BR614" s="82"/>
      <c r="BS614" s="83"/>
      <c r="BT614" s="52"/>
      <c r="BV614" s="52"/>
      <c r="BW614" s="84"/>
      <c r="BX614" s="97"/>
      <c r="BY614" s="84"/>
      <c r="BZ614" s="84"/>
      <c r="CA614" s="84"/>
      <c r="CB614" s="84"/>
      <c r="CC614" s="84"/>
      <c r="CD614" s="84"/>
      <c r="CE614" s="84"/>
      <c r="CF614" s="84"/>
      <c r="CG614" s="84"/>
      <c r="CH614" s="97"/>
      <c r="CI614" s="97"/>
      <c r="CJ614" s="97"/>
      <c r="CK614" s="97"/>
      <c r="CL614" s="97"/>
      <c r="CM614" s="97"/>
      <c r="CN614" s="97"/>
      <c r="CO614" s="97"/>
      <c r="CP614" s="99"/>
      <c r="CQ614" s="84"/>
      <c r="DA614" s="83"/>
      <c r="DB614" s="82"/>
      <c r="DC614" s="83"/>
      <c r="DD614" s="52"/>
      <c r="DF614" s="52"/>
      <c r="DG614" s="84"/>
      <c r="DH614" s="97"/>
      <c r="DI614" s="84"/>
      <c r="DJ614" s="84"/>
      <c r="DK614" s="84"/>
      <c r="DL614" s="84"/>
      <c r="DM614" s="84"/>
      <c r="DN614" s="84"/>
      <c r="DO614" s="84"/>
      <c r="DP614" s="84"/>
      <c r="DQ614" s="84"/>
      <c r="DR614" s="97"/>
      <c r="DS614" s="97"/>
      <c r="DT614" s="97"/>
      <c r="DU614" s="97"/>
      <c r="DV614" s="97"/>
      <c r="DW614" s="97"/>
      <c r="DX614" s="97"/>
      <c r="DY614" s="97"/>
      <c r="DZ614" s="99"/>
      <c r="EA614" s="84"/>
    </row>
    <row r="615" spans="1:131" ht="15.6" x14ac:dyDescent="0.3">
      <c r="A615" s="289">
        <f t="shared" ca="1" si="1053"/>
        <v>6</v>
      </c>
      <c r="B615" s="324">
        <f t="shared" si="1064"/>
        <v>607</v>
      </c>
      <c r="C615" s="325" t="s">
        <v>32</v>
      </c>
      <c r="D615" s="324" t="s">
        <v>4</v>
      </c>
      <c r="E615" s="324">
        <v>7</v>
      </c>
      <c r="F615" s="326">
        <v>2</v>
      </c>
      <c r="G615" s="326">
        <v>1</v>
      </c>
      <c r="H615" s="326">
        <v>2</v>
      </c>
      <c r="I615" s="326">
        <v>2</v>
      </c>
      <c r="J615" s="326">
        <v>2</v>
      </c>
      <c r="K615" s="326">
        <v>2</v>
      </c>
      <c r="L615" s="326">
        <v>1</v>
      </c>
      <c r="M615" s="326"/>
      <c r="N615" s="326">
        <f>SUM($F615:G615)</f>
        <v>3</v>
      </c>
      <c r="O615" s="326">
        <f>SUM($F615:H615)</f>
        <v>5</v>
      </c>
      <c r="P615" s="326">
        <f>SUM($F615:I615)</f>
        <v>7</v>
      </c>
      <c r="Q615" s="326">
        <f>SUM($F615:J615)</f>
        <v>9</v>
      </c>
      <c r="R615" s="326">
        <f>SUM($F615:K615)</f>
        <v>11</v>
      </c>
      <c r="S615" s="326">
        <f>SUM($F615:L615)</f>
        <v>12</v>
      </c>
      <c r="T615" s="326"/>
      <c r="U615" s="325"/>
      <c r="V615" s="324" t="str">
        <f t="shared" si="1030"/>
        <v>Ab</v>
      </c>
      <c r="W615" s="324" t="str">
        <f t="shared" ca="1" si="1031"/>
        <v>Bb</v>
      </c>
      <c r="X615" s="324" t="str">
        <f t="shared" ca="1" si="1054"/>
        <v>B</v>
      </c>
      <c r="Y615" s="324" t="str">
        <f t="shared" ca="1" si="1055"/>
        <v>Db</v>
      </c>
      <c r="Z615" s="324" t="str">
        <f t="shared" ca="1" si="1056"/>
        <v>Eb</v>
      </c>
      <c r="AA615" s="324" t="str">
        <f t="shared" ca="1" si="1057"/>
        <v>F</v>
      </c>
      <c r="AB615" s="324" t="str">
        <f t="shared" ca="1" si="1058"/>
        <v>G</v>
      </c>
      <c r="AC615" s="324"/>
      <c r="AD615" s="325">
        <f t="shared" si="1038"/>
        <v>163</v>
      </c>
      <c r="AE615" s="325">
        <f t="shared" ca="1" si="1061"/>
        <v>164</v>
      </c>
      <c r="AF615" s="325">
        <f t="shared" ca="1" si="1062"/>
        <v>66</v>
      </c>
      <c r="AG615" s="325">
        <f t="shared" ca="1" si="1023"/>
        <v>166</v>
      </c>
      <c r="AH615" s="325">
        <f t="shared" ca="1" si="1024"/>
        <v>167</v>
      </c>
      <c r="AI615" s="325">
        <f t="shared" ca="1" si="1025"/>
        <v>70</v>
      </c>
      <c r="AJ615" s="325">
        <f t="shared" ca="1" si="1026"/>
        <v>71</v>
      </c>
      <c r="AK615" s="325"/>
      <c r="AL615" s="294" t="str">
        <f>_xlfn.CONCAT(V615," min")</f>
        <v>Ab min</v>
      </c>
      <c r="AM615" s="294" t="str">
        <f ca="1">_xlfn.CONCAT(W615," min")</f>
        <v>Bb min</v>
      </c>
      <c r="AN615" s="294" t="str">
        <f ca="1">_xlfn.CONCAT(X615," aug")</f>
        <v>B aug</v>
      </c>
      <c r="AO615" s="294" t="str">
        <f ca="1">_xlfn.CONCAT(Y615," maj")</f>
        <v>Db maj</v>
      </c>
      <c r="AP615" s="294" t="str">
        <f ca="1">_xlfn.CONCAT(Z615," maj")</f>
        <v>Eb maj</v>
      </c>
      <c r="AQ615" s="294" t="str">
        <f ca="1">_xlfn.CONCAT(AA615," dim")</f>
        <v>F dim</v>
      </c>
      <c r="AR615" s="294" t="str">
        <f ca="1">_xlfn.CONCAT(AB615," dim")</f>
        <v>G dim</v>
      </c>
      <c r="AS615" s="294"/>
      <c r="AT615" s="294" t="str">
        <f t="shared" ca="1" si="1060"/>
        <v/>
      </c>
      <c r="AU615" s="294" t="str">
        <f t="shared" ca="1" si="1060"/>
        <v/>
      </c>
      <c r="AV615" s="294" t="str">
        <f t="shared" ca="1" si="1060"/>
        <v/>
      </c>
      <c r="AW615" s="294">
        <f t="shared" ca="1" si="1060"/>
        <v>1</v>
      </c>
      <c r="AX615" s="294" t="str">
        <f t="shared" ca="1" si="1060"/>
        <v/>
      </c>
      <c r="AY615" s="294">
        <f t="shared" ca="1" si="1060"/>
        <v>1</v>
      </c>
      <c r="AZ615" s="294" t="str">
        <f t="shared" ca="1" si="1060"/>
        <v/>
      </c>
      <c r="BA615" s="294">
        <f t="shared" ca="1" si="1060"/>
        <v>1</v>
      </c>
      <c r="BB615" s="294" t="str">
        <f t="shared" ca="1" si="1060"/>
        <v/>
      </c>
      <c r="BC615" s="294" t="str">
        <f t="shared" ca="1" si="1060"/>
        <v/>
      </c>
      <c r="BD615" s="294" t="str">
        <f t="shared" ca="1" si="1060"/>
        <v/>
      </c>
      <c r="BE615" s="294" t="str">
        <f t="shared" ca="1" si="1060"/>
        <v/>
      </c>
      <c r="BF615" s="289">
        <f t="shared" ca="1" si="1039"/>
        <v>3</v>
      </c>
      <c r="BG615" s="302">
        <f t="shared" ca="1" si="1040"/>
        <v>42.857142857142854</v>
      </c>
      <c r="BH615" s="289">
        <f t="shared" ca="1" si="1041"/>
        <v>6</v>
      </c>
      <c r="BI615" s="289" t="str">
        <f t="shared" ca="1" si="1042"/>
        <v/>
      </c>
      <c r="BJ615" s="289" t="str">
        <f t="shared" ca="1" si="1043"/>
        <v/>
      </c>
      <c r="BK615" s="289" t="str">
        <f t="shared" ca="1" si="1044"/>
        <v/>
      </c>
      <c r="BL615" s="289" t="str">
        <f t="shared" ca="1" si="1045"/>
        <v/>
      </c>
      <c r="BM615" s="289" t="str">
        <f t="shared" ca="1" si="1046"/>
        <v/>
      </c>
      <c r="BN615" s="289">
        <f t="shared" ca="1" si="1047"/>
        <v>1</v>
      </c>
      <c r="BO615" s="289" t="str">
        <f t="shared" ca="1" si="1048"/>
        <v/>
      </c>
      <c r="BP615" s="275"/>
      <c r="BQ615" s="83"/>
      <c r="BR615" s="82"/>
      <c r="BS615" s="83"/>
      <c r="BT615" s="52"/>
      <c r="BV615" s="52"/>
      <c r="BW615" s="84"/>
      <c r="BX615" s="97"/>
      <c r="BY615" s="84"/>
      <c r="BZ615" s="84"/>
      <c r="CA615" s="84"/>
      <c r="CB615" s="84"/>
      <c r="CC615" s="84"/>
      <c r="CD615" s="84"/>
      <c r="CE615" s="84"/>
      <c r="CF615" s="84"/>
      <c r="CG615" s="84"/>
      <c r="CH615" s="97"/>
      <c r="CI615" s="97"/>
      <c r="CJ615" s="97"/>
      <c r="CK615" s="97"/>
      <c r="CL615" s="97"/>
      <c r="CM615" s="97"/>
      <c r="CN615" s="97"/>
      <c r="CO615" s="97"/>
      <c r="CP615" s="99"/>
      <c r="CQ615" s="84"/>
      <c r="DA615" s="83"/>
      <c r="DB615" s="82"/>
      <c r="DC615" s="83"/>
      <c r="DD615" s="52"/>
      <c r="DF615" s="52"/>
      <c r="DG615" s="84"/>
      <c r="DH615" s="97"/>
      <c r="DI615" s="84"/>
      <c r="DJ615" s="84"/>
      <c r="DK615" s="84"/>
      <c r="DL615" s="84"/>
      <c r="DM615" s="84"/>
      <c r="DN615" s="84"/>
      <c r="DO615" s="84"/>
      <c r="DP615" s="84"/>
      <c r="DQ615" s="84"/>
      <c r="DR615" s="97"/>
      <c r="DS615" s="97"/>
      <c r="DT615" s="97"/>
      <c r="DU615" s="97"/>
      <c r="DV615" s="97"/>
      <c r="DW615" s="97"/>
      <c r="DX615" s="97"/>
      <c r="DY615" s="97"/>
      <c r="DZ615" s="99"/>
      <c r="EA615" s="84"/>
    </row>
    <row r="616" spans="1:131" ht="15.6" x14ac:dyDescent="0.3">
      <c r="A616" s="289" t="str">
        <f t="shared" ca="1" si="1053"/>
        <v/>
      </c>
      <c r="B616" s="324">
        <f t="shared" si="1064"/>
        <v>608</v>
      </c>
      <c r="C616" s="325" t="s">
        <v>33</v>
      </c>
      <c r="D616" s="324" t="s">
        <v>4</v>
      </c>
      <c r="E616" s="324">
        <v>7</v>
      </c>
      <c r="F616" s="326">
        <v>2</v>
      </c>
      <c r="G616" s="326">
        <v>2</v>
      </c>
      <c r="H616" s="326">
        <v>1</v>
      </c>
      <c r="I616" s="326">
        <v>1</v>
      </c>
      <c r="J616" s="326">
        <v>2</v>
      </c>
      <c r="K616" s="326">
        <v>2</v>
      </c>
      <c r="L616" s="326">
        <v>2</v>
      </c>
      <c r="M616" s="326"/>
      <c r="N616" s="326">
        <f>SUM($F616:G616)</f>
        <v>4</v>
      </c>
      <c r="O616" s="326">
        <f>SUM($F616:H616)</f>
        <v>5</v>
      </c>
      <c r="P616" s="326">
        <f>SUM($F616:I616)</f>
        <v>6</v>
      </c>
      <c r="Q616" s="326">
        <f>SUM($F616:J616)</f>
        <v>8</v>
      </c>
      <c r="R616" s="326">
        <f>SUM($F616:K616)</f>
        <v>10</v>
      </c>
      <c r="S616" s="326">
        <f>SUM($F616:L616)</f>
        <v>12</v>
      </c>
      <c r="T616" s="326"/>
      <c r="U616" s="325"/>
      <c r="V616" s="324" t="str">
        <f t="shared" si="1030"/>
        <v>Ab</v>
      </c>
      <c r="W616" s="324" t="str">
        <f t="shared" ca="1" si="1031"/>
        <v>Bb</v>
      </c>
      <c r="X616" s="324" t="str">
        <f t="shared" ca="1" si="1054"/>
        <v>C</v>
      </c>
      <c r="Y616" s="324" t="str">
        <f t="shared" ca="1" si="1055"/>
        <v>Db</v>
      </c>
      <c r="Z616" s="324" t="str">
        <f t="shared" ca="1" si="1056"/>
        <v>D</v>
      </c>
      <c r="AA616" s="324" t="str">
        <f t="shared" ca="1" si="1057"/>
        <v>E</v>
      </c>
      <c r="AB616" s="324" t="str">
        <f t="shared" ca="1" si="1058"/>
        <v>Gb</v>
      </c>
      <c r="AC616" s="324"/>
      <c r="AD616" s="325">
        <f t="shared" si="1038"/>
        <v>163</v>
      </c>
      <c r="AE616" s="325">
        <f t="shared" ca="1" si="1061"/>
        <v>164</v>
      </c>
      <c r="AF616" s="325">
        <f t="shared" ca="1" si="1062"/>
        <v>67</v>
      </c>
      <c r="AG616" s="325">
        <f t="shared" ca="1" si="1023"/>
        <v>166</v>
      </c>
      <c r="AH616" s="325">
        <f t="shared" ca="1" si="1024"/>
        <v>68</v>
      </c>
      <c r="AI616" s="325">
        <f t="shared" ca="1" si="1025"/>
        <v>69</v>
      </c>
      <c r="AJ616" s="325">
        <f t="shared" ca="1" si="1026"/>
        <v>169</v>
      </c>
      <c r="AK616" s="325"/>
      <c r="AL616" s="294" t="str">
        <f>_xlfn.CONCAT(V616," alt b")</f>
        <v>Ab alt b</v>
      </c>
      <c r="AM616" s="294" t="str">
        <f ca="1">_xlfn.CONCAT(W616," dim")</f>
        <v>Bb dim</v>
      </c>
      <c r="AN616" s="301" t="str">
        <f ca="1">_xlfn.CONCAT("*",Z616,"7")</f>
        <v>*D7</v>
      </c>
      <c r="AO616" s="294" t="str">
        <f ca="1">_xlfn.CONCAT(Y616," min")</f>
        <v>Db min</v>
      </c>
      <c r="AP616" s="294" t="str">
        <f ca="1">_xlfn.CONCAT(Z616," aug")</f>
        <v>D aug</v>
      </c>
      <c r="AQ616" s="294" t="str">
        <f ca="1">_xlfn.CONCAT(AA616," aug")</f>
        <v>E aug</v>
      </c>
      <c r="AR616" s="294" t="str">
        <f ca="1">_xlfn.CONCAT(AB616," maj")</f>
        <v>Gb maj</v>
      </c>
      <c r="AS616" s="294"/>
      <c r="AT616" s="294" t="str">
        <f t="shared" ca="1" si="1060"/>
        <v/>
      </c>
      <c r="AU616" s="294" t="str">
        <f t="shared" ca="1" si="1060"/>
        <v/>
      </c>
      <c r="AV616" s="294" t="str">
        <f t="shared" ca="1" si="1060"/>
        <v/>
      </c>
      <c r="AW616" s="294" t="str">
        <f t="shared" ca="1" si="1060"/>
        <v/>
      </c>
      <c r="AX616" s="294" t="str">
        <f t="shared" ca="1" si="1060"/>
        <v/>
      </c>
      <c r="AY616" s="294" t="str">
        <f t="shared" ca="1" si="1060"/>
        <v/>
      </c>
      <c r="AZ616" s="294" t="str">
        <f t="shared" ca="1" si="1060"/>
        <v/>
      </c>
      <c r="BA616" s="294" t="str">
        <f t="shared" ca="1" si="1060"/>
        <v/>
      </c>
      <c r="BB616" s="294" t="str">
        <f t="shared" ca="1" si="1060"/>
        <v/>
      </c>
      <c r="BC616" s="294" t="str">
        <f t="shared" ca="1" si="1060"/>
        <v/>
      </c>
      <c r="BD616" s="294" t="str">
        <f t="shared" ca="1" si="1060"/>
        <v/>
      </c>
      <c r="BE616" s="294" t="str">
        <f t="shared" ca="1" si="1060"/>
        <v/>
      </c>
      <c r="BF616" s="289">
        <f t="shared" ca="1" si="1039"/>
        <v>0</v>
      </c>
      <c r="BG616" s="302">
        <f t="shared" ca="1" si="1040"/>
        <v>0</v>
      </c>
      <c r="BH616" s="289" t="str">
        <f t="shared" ca="1" si="1041"/>
        <v/>
      </c>
      <c r="BI616" s="289" t="str">
        <f t="shared" ca="1" si="1042"/>
        <v/>
      </c>
      <c r="BJ616" s="289" t="str">
        <f t="shared" ca="1" si="1043"/>
        <v/>
      </c>
      <c r="BK616" s="289" t="str">
        <f t="shared" ca="1" si="1044"/>
        <v/>
      </c>
      <c r="BL616" s="289" t="str">
        <f t="shared" ca="1" si="1045"/>
        <v/>
      </c>
      <c r="BM616" s="289" t="str">
        <f t="shared" ca="1" si="1046"/>
        <v/>
      </c>
      <c r="BN616" s="289" t="str">
        <f t="shared" ca="1" si="1047"/>
        <v/>
      </c>
      <c r="BO616" s="289" t="str">
        <f t="shared" ca="1" si="1048"/>
        <v/>
      </c>
      <c r="BP616" s="275"/>
      <c r="BQ616" s="83"/>
      <c r="BR616" s="82"/>
      <c r="BS616" s="83"/>
      <c r="BT616" s="52"/>
      <c r="BV616" s="52"/>
      <c r="BW616" s="84"/>
      <c r="BX616" s="97"/>
      <c r="BY616" s="84"/>
      <c r="BZ616" s="84"/>
      <c r="CA616" s="84"/>
      <c r="CB616" s="84"/>
      <c r="CC616" s="84"/>
      <c r="CD616" s="84"/>
      <c r="CE616" s="84"/>
      <c r="CF616" s="84"/>
      <c r="CG616" s="84"/>
      <c r="CH616" s="97"/>
      <c r="CI616" s="97"/>
      <c r="CJ616" s="97"/>
      <c r="CK616" s="97"/>
      <c r="CL616" s="97"/>
      <c r="CM616" s="97"/>
      <c r="CN616" s="97"/>
      <c r="CO616" s="97"/>
      <c r="CP616" s="99"/>
      <c r="CQ616" s="84"/>
      <c r="DA616" s="83"/>
      <c r="DB616" s="82"/>
      <c r="DC616" s="83"/>
      <c r="DD616" s="52"/>
      <c r="DF616" s="52"/>
      <c r="DG616" s="84"/>
      <c r="DH616" s="97"/>
      <c r="DI616" s="84"/>
      <c r="DJ616" s="84"/>
      <c r="DK616" s="84"/>
      <c r="DL616" s="84"/>
      <c r="DM616" s="84"/>
      <c r="DN616" s="84"/>
      <c r="DO616" s="84"/>
      <c r="DP616" s="84"/>
      <c r="DQ616" s="84"/>
      <c r="DR616" s="97"/>
      <c r="DS616" s="97"/>
      <c r="DT616" s="97"/>
      <c r="DU616" s="97"/>
      <c r="DV616" s="97"/>
      <c r="DW616" s="97"/>
      <c r="DX616" s="97"/>
      <c r="DY616" s="97"/>
      <c r="DZ616" s="99"/>
      <c r="EA616" s="84"/>
    </row>
    <row r="617" spans="1:131" ht="15.6" x14ac:dyDescent="0.3">
      <c r="A617" s="289" t="str">
        <f t="shared" ca="1" si="1053"/>
        <v/>
      </c>
      <c r="B617" s="324">
        <f t="shared" si="1064"/>
        <v>609</v>
      </c>
      <c r="C617" s="325" t="s">
        <v>34</v>
      </c>
      <c r="D617" s="324" t="s">
        <v>4</v>
      </c>
      <c r="E617" s="324">
        <v>7</v>
      </c>
      <c r="F617" s="326">
        <v>1</v>
      </c>
      <c r="G617" s="326">
        <v>3</v>
      </c>
      <c r="H617" s="326">
        <v>2</v>
      </c>
      <c r="I617" s="326">
        <v>2</v>
      </c>
      <c r="J617" s="326">
        <v>2</v>
      </c>
      <c r="K617" s="326">
        <v>1</v>
      </c>
      <c r="L617" s="326">
        <v>1</v>
      </c>
      <c r="M617" s="326"/>
      <c r="N617" s="326">
        <f>SUM($F617:G617)</f>
        <v>4</v>
      </c>
      <c r="O617" s="326">
        <f>SUM($F617:H617)</f>
        <v>6</v>
      </c>
      <c r="P617" s="326">
        <f>SUM($F617:I617)</f>
        <v>8</v>
      </c>
      <c r="Q617" s="326">
        <f>SUM($F617:J617)</f>
        <v>10</v>
      </c>
      <c r="R617" s="326">
        <f>SUM($F617:K617)</f>
        <v>11</v>
      </c>
      <c r="S617" s="326">
        <f>SUM($F617:L617)</f>
        <v>12</v>
      </c>
      <c r="T617" s="326"/>
      <c r="U617" s="325"/>
      <c r="V617" s="324" t="str">
        <f t="shared" si="1030"/>
        <v>Ab</v>
      </c>
      <c r="W617" s="324" t="str">
        <f t="shared" ca="1" si="1031"/>
        <v>A</v>
      </c>
      <c r="X617" s="324" t="str">
        <f t="shared" ca="1" si="1054"/>
        <v>C</v>
      </c>
      <c r="Y617" s="324" t="str">
        <f t="shared" ca="1" si="1055"/>
        <v>D</v>
      </c>
      <c r="Z617" s="324" t="str">
        <f t="shared" ca="1" si="1056"/>
        <v>E</v>
      </c>
      <c r="AA617" s="324" t="str">
        <f t="shared" ca="1" si="1057"/>
        <v>Gb</v>
      </c>
      <c r="AB617" s="324" t="str">
        <f t="shared" ca="1" si="1058"/>
        <v>G</v>
      </c>
      <c r="AC617" s="324"/>
      <c r="AD617" s="325">
        <f t="shared" si="1038"/>
        <v>163</v>
      </c>
      <c r="AE617" s="325">
        <f t="shared" ca="1" si="1061"/>
        <v>65</v>
      </c>
      <c r="AF617" s="325">
        <f t="shared" ca="1" si="1062"/>
        <v>67</v>
      </c>
      <c r="AG617" s="325">
        <f t="shared" ca="1" si="1023"/>
        <v>68</v>
      </c>
      <c r="AH617" s="325">
        <f t="shared" ca="1" si="1024"/>
        <v>69</v>
      </c>
      <c r="AI617" s="325">
        <f t="shared" ca="1" si="1025"/>
        <v>169</v>
      </c>
      <c r="AJ617" s="325">
        <f t="shared" ca="1" si="1026"/>
        <v>71</v>
      </c>
      <c r="AK617" s="325"/>
      <c r="AL617" s="294" t="str">
        <f>_xlfn.CONCAT(V617," aug")</f>
        <v>Ab aug</v>
      </c>
      <c r="AM617" s="301" t="str">
        <f ca="1">_xlfn.CONCAT("*",Y617," maj")</f>
        <v>*D maj</v>
      </c>
      <c r="AN617" s="294" t="str">
        <f ca="1">_xlfn.CONCAT(X617," maj")</f>
        <v>C maj</v>
      </c>
      <c r="AO617" s="294" t="str">
        <f ca="1">_xlfn.CONCAT(Y617," alt b")</f>
        <v>D alt b</v>
      </c>
      <c r="AP617" s="294" t="str">
        <f ca="1">_xlfn.CONCAT(Z617," min4")</f>
        <v>E min4</v>
      </c>
      <c r="AQ617" s="301" t="str">
        <f>_xlfn.CONCAT("*",V617,"7")</f>
        <v>*Ab7</v>
      </c>
      <c r="AR617" s="294" t="str">
        <f ca="1">_xlfn.CONCAT(AB617," sus2")</f>
        <v>G sus2</v>
      </c>
      <c r="AS617" s="294"/>
      <c r="AT617" s="294" t="str">
        <f t="shared" ca="1" si="1060"/>
        <v/>
      </c>
      <c r="AU617" s="294" t="str">
        <f t="shared" ca="1" si="1060"/>
        <v/>
      </c>
      <c r="AV617" s="294" t="str">
        <f t="shared" ca="1" si="1060"/>
        <v/>
      </c>
      <c r="AW617" s="294" t="str">
        <f t="shared" ca="1" si="1060"/>
        <v/>
      </c>
      <c r="AX617" s="294" t="str">
        <f t="shared" ca="1" si="1060"/>
        <v/>
      </c>
      <c r="AY617" s="294" t="str">
        <f t="shared" ca="1" si="1060"/>
        <v/>
      </c>
      <c r="AZ617" s="294" t="str">
        <f t="shared" ca="1" si="1060"/>
        <v/>
      </c>
      <c r="BA617" s="294">
        <f t="shared" ca="1" si="1060"/>
        <v>1</v>
      </c>
      <c r="BB617" s="294" t="str">
        <f t="shared" ca="1" si="1060"/>
        <v/>
      </c>
      <c r="BC617" s="294" t="str">
        <f t="shared" ca="1" si="1060"/>
        <v/>
      </c>
      <c r="BD617" s="294" t="str">
        <f t="shared" ca="1" si="1060"/>
        <v/>
      </c>
      <c r="BE617" s="294" t="str">
        <f t="shared" ca="1" si="1060"/>
        <v/>
      </c>
      <c r="BF617" s="289">
        <f t="shared" ca="1" si="1039"/>
        <v>1</v>
      </c>
      <c r="BG617" s="302">
        <f t="shared" ca="1" si="1040"/>
        <v>14.285714285714285</v>
      </c>
      <c r="BH617" s="289" t="str">
        <f t="shared" ca="1" si="1041"/>
        <v/>
      </c>
      <c r="BI617" s="289" t="str">
        <f t="shared" ca="1" si="1042"/>
        <v/>
      </c>
      <c r="BJ617" s="289" t="str">
        <f t="shared" ca="1" si="1043"/>
        <v/>
      </c>
      <c r="BK617" s="289" t="str">
        <f t="shared" ca="1" si="1044"/>
        <v/>
      </c>
      <c r="BL617" s="289" t="str">
        <f t="shared" ca="1" si="1045"/>
        <v/>
      </c>
      <c r="BM617" s="289" t="str">
        <f t="shared" ca="1" si="1046"/>
        <v/>
      </c>
      <c r="BN617" s="289" t="str">
        <f t="shared" ca="1" si="1047"/>
        <v/>
      </c>
      <c r="BO617" s="289" t="str">
        <f t="shared" ca="1" si="1048"/>
        <v/>
      </c>
      <c r="BP617" s="275"/>
      <c r="BQ617" s="83"/>
      <c r="BR617" s="82"/>
      <c r="BS617" s="83"/>
      <c r="BT617" s="52"/>
      <c r="BV617" s="52"/>
      <c r="BW617" s="84"/>
      <c r="BX617" s="97"/>
      <c r="BY617" s="84"/>
      <c r="BZ617" s="84"/>
      <c r="CA617" s="84"/>
      <c r="CB617" s="84"/>
      <c r="CC617" s="84"/>
      <c r="CD617" s="84"/>
      <c r="CE617" s="84"/>
      <c r="CF617" s="84"/>
      <c r="CG617" s="84"/>
      <c r="CH617" s="97"/>
      <c r="CI617" s="97"/>
      <c r="CJ617" s="97"/>
      <c r="CK617" s="97"/>
      <c r="CL617" s="97"/>
      <c r="CM617" s="97"/>
      <c r="CN617" s="97"/>
      <c r="CO617" s="97"/>
      <c r="CP617" s="99"/>
      <c r="CQ617" s="84"/>
      <c r="DA617" s="83"/>
      <c r="DB617" s="82"/>
      <c r="DC617" s="83"/>
      <c r="DD617" s="52"/>
      <c r="DF617" s="52"/>
      <c r="DG617" s="84"/>
      <c r="DH617" s="97"/>
      <c r="DI617" s="84"/>
      <c r="DJ617" s="84"/>
      <c r="DK617" s="84"/>
      <c r="DL617" s="84"/>
      <c r="DM617" s="84"/>
      <c r="DN617" s="84"/>
      <c r="DO617" s="84"/>
      <c r="DP617" s="84"/>
      <c r="DQ617" s="84"/>
      <c r="DR617" s="97"/>
      <c r="DS617" s="97"/>
      <c r="DT617" s="97"/>
      <c r="DU617" s="97"/>
      <c r="DV617" s="97"/>
      <c r="DW617" s="97"/>
      <c r="DX617" s="97"/>
      <c r="DY617" s="97"/>
      <c r="DZ617" s="99"/>
      <c r="EA617" s="84"/>
    </row>
    <row r="618" spans="1:131" ht="15.6" x14ac:dyDescent="0.3">
      <c r="A618" s="289" t="str">
        <f t="shared" ca="1" si="1053"/>
        <v/>
      </c>
      <c r="B618" s="324">
        <f t="shared" si="1064"/>
        <v>610</v>
      </c>
      <c r="C618" s="325" t="s">
        <v>35</v>
      </c>
      <c r="D618" s="324" t="s">
        <v>4</v>
      </c>
      <c r="E618" s="324">
        <v>7</v>
      </c>
      <c r="F618" s="326">
        <v>3</v>
      </c>
      <c r="G618" s="326">
        <v>1</v>
      </c>
      <c r="H618" s="326">
        <v>2</v>
      </c>
      <c r="I618" s="326">
        <v>1</v>
      </c>
      <c r="J618" s="326">
        <v>2</v>
      </c>
      <c r="K618" s="326">
        <v>1</v>
      </c>
      <c r="L618" s="326">
        <v>2</v>
      </c>
      <c r="M618" s="326"/>
      <c r="N618" s="326">
        <f>SUM($F618:G618)</f>
        <v>4</v>
      </c>
      <c r="O618" s="326">
        <f>SUM($F618:H618)</f>
        <v>6</v>
      </c>
      <c r="P618" s="326">
        <f>SUM($F618:I618)</f>
        <v>7</v>
      </c>
      <c r="Q618" s="326">
        <f>SUM($F618:J618)</f>
        <v>9</v>
      </c>
      <c r="R618" s="326">
        <f>SUM($F618:K618)</f>
        <v>10</v>
      </c>
      <c r="S618" s="326">
        <f>SUM($F618:L618)</f>
        <v>12</v>
      </c>
      <c r="T618" s="326"/>
      <c r="U618" s="325"/>
      <c r="V618" s="324" t="str">
        <f t="shared" si="1030"/>
        <v>Ab</v>
      </c>
      <c r="W618" s="324" t="str">
        <f t="shared" ca="1" si="1031"/>
        <v>B</v>
      </c>
      <c r="X618" s="324" t="str">
        <f t="shared" ca="1" si="1054"/>
        <v>C</v>
      </c>
      <c r="Y618" s="324" t="str">
        <f t="shared" ca="1" si="1055"/>
        <v>D</v>
      </c>
      <c r="Z618" s="324" t="str">
        <f t="shared" ca="1" si="1056"/>
        <v>Eb</v>
      </c>
      <c r="AA618" s="324" t="str">
        <f t="shared" ca="1" si="1057"/>
        <v>F</v>
      </c>
      <c r="AB618" s="324" t="str">
        <f t="shared" ca="1" si="1058"/>
        <v>Gb</v>
      </c>
      <c r="AC618" s="324"/>
      <c r="AD618" s="325">
        <f t="shared" si="1038"/>
        <v>163</v>
      </c>
      <c r="AE618" s="325">
        <f t="shared" ca="1" si="1061"/>
        <v>66</v>
      </c>
      <c r="AF618" s="325">
        <f t="shared" ca="1" si="1062"/>
        <v>67</v>
      </c>
      <c r="AG618" s="325">
        <f t="shared" ca="1" si="1023"/>
        <v>68</v>
      </c>
      <c r="AH618" s="325">
        <f t="shared" ca="1" si="1024"/>
        <v>167</v>
      </c>
      <c r="AI618" s="325">
        <f t="shared" ca="1" si="1025"/>
        <v>70</v>
      </c>
      <c r="AJ618" s="325">
        <f t="shared" ca="1" si="1026"/>
        <v>169</v>
      </c>
      <c r="AK618" s="325"/>
      <c r="AL618" s="294" t="str">
        <f>_xlfn.CONCAT(V618," maj")</f>
        <v>Ab maj</v>
      </c>
      <c r="AM618" s="294" t="str">
        <f ca="1">_xlfn.CONCAT(W618," dim")</f>
        <v>B dim</v>
      </c>
      <c r="AN618" s="294" t="str">
        <f ca="1">_xlfn.CONCAT(X618," dim")</f>
        <v>C dim</v>
      </c>
      <c r="AO618" s="294" t="str">
        <f ca="1">_xlfn.CONCAT(Y618," dim")</f>
        <v>D dim</v>
      </c>
      <c r="AP618" s="301" t="str">
        <f ca="1">_xlfn.CONCAT("*",W618," maj")</f>
        <v>*B maj</v>
      </c>
      <c r="AQ618" s="294" t="str">
        <f ca="1">_xlfn.CONCAT(AA618," min")</f>
        <v>F min</v>
      </c>
      <c r="AR618" s="301" t="str">
        <f ca="1">_xlfn.CONCAT("*",W618," min")</f>
        <v>*B min</v>
      </c>
      <c r="AS618" s="294"/>
      <c r="AT618" s="294" t="str">
        <f t="shared" ca="1" si="1060"/>
        <v/>
      </c>
      <c r="AU618" s="294" t="str">
        <f t="shared" ca="1" si="1060"/>
        <v/>
      </c>
      <c r="AV618" s="294" t="str">
        <f t="shared" ca="1" si="1060"/>
        <v/>
      </c>
      <c r="AW618" s="294">
        <f t="shared" ca="1" si="1060"/>
        <v>1</v>
      </c>
      <c r="AX618" s="294" t="str">
        <f t="shared" ca="1" si="1060"/>
        <v/>
      </c>
      <c r="AY618" s="294">
        <f t="shared" ca="1" si="1060"/>
        <v>1</v>
      </c>
      <c r="AZ618" s="294" t="str">
        <f t="shared" ca="1" si="1060"/>
        <v/>
      </c>
      <c r="BA618" s="294" t="str">
        <f t="shared" ca="1" si="1060"/>
        <v/>
      </c>
      <c r="BB618" s="294" t="str">
        <f t="shared" ca="1" si="1060"/>
        <v/>
      </c>
      <c r="BC618" s="294" t="str">
        <f t="shared" ca="1" si="1060"/>
        <v/>
      </c>
      <c r="BD618" s="294" t="str">
        <f t="shared" ca="1" si="1060"/>
        <v/>
      </c>
      <c r="BE618" s="294" t="str">
        <f t="shared" ca="1" si="1060"/>
        <v/>
      </c>
      <c r="BF618" s="289">
        <f t="shared" ca="1" si="1039"/>
        <v>2</v>
      </c>
      <c r="BG618" s="302">
        <f t="shared" ca="1" si="1040"/>
        <v>28.571428571428569</v>
      </c>
      <c r="BH618" s="289" t="str">
        <f t="shared" ca="1" si="1041"/>
        <v/>
      </c>
      <c r="BI618" s="289" t="str">
        <f t="shared" ca="1" si="1042"/>
        <v/>
      </c>
      <c r="BJ618" s="289" t="str">
        <f t="shared" ca="1" si="1043"/>
        <v/>
      </c>
      <c r="BK618" s="289" t="str">
        <f t="shared" ca="1" si="1044"/>
        <v/>
      </c>
      <c r="BL618" s="289" t="str">
        <f t="shared" ca="1" si="1045"/>
        <v/>
      </c>
      <c r="BM618" s="289" t="str">
        <f t="shared" ca="1" si="1046"/>
        <v/>
      </c>
      <c r="BN618" s="289" t="str">
        <f t="shared" ca="1" si="1047"/>
        <v/>
      </c>
      <c r="BO618" s="289" t="str">
        <f t="shared" ca="1" si="1048"/>
        <v/>
      </c>
      <c r="BP618" s="275"/>
      <c r="BQ618" s="83"/>
      <c r="BR618" s="82"/>
      <c r="BS618" s="83"/>
      <c r="BT618" s="52"/>
      <c r="BV618" s="52"/>
      <c r="BW618" s="84"/>
      <c r="BX618" s="97"/>
      <c r="BY618" s="84"/>
      <c r="BZ618" s="84"/>
      <c r="CA618" s="84"/>
      <c r="CB618" s="84"/>
      <c r="CC618" s="84"/>
      <c r="CD618" s="84"/>
      <c r="CE618" s="84"/>
      <c r="CF618" s="84"/>
      <c r="CG618" s="84"/>
      <c r="CH618" s="97"/>
      <c r="CI618" s="97"/>
      <c r="CJ618" s="97"/>
      <c r="CK618" s="97"/>
      <c r="CL618" s="97"/>
      <c r="CM618" s="97"/>
      <c r="CN618" s="97"/>
      <c r="CO618" s="97"/>
      <c r="CP618" s="99"/>
      <c r="CQ618" s="84"/>
      <c r="DA618" s="83"/>
      <c r="DB618" s="82"/>
      <c r="DC618" s="83"/>
      <c r="DD618" s="52"/>
      <c r="DF618" s="52"/>
      <c r="DG618" s="84"/>
      <c r="DH618" s="97"/>
      <c r="DI618" s="84"/>
      <c r="DJ618" s="84"/>
      <c r="DK618" s="84"/>
      <c r="DL618" s="84"/>
      <c r="DM618" s="84"/>
      <c r="DN618" s="84"/>
      <c r="DO618" s="84"/>
      <c r="DP618" s="84"/>
      <c r="DQ618" s="84"/>
      <c r="DR618" s="97"/>
      <c r="DS618" s="97"/>
      <c r="DT618" s="97"/>
      <c r="DU618" s="97"/>
      <c r="DV618" s="97"/>
      <c r="DW618" s="97"/>
      <c r="DX618" s="97"/>
      <c r="DY618" s="97"/>
      <c r="DZ618" s="99"/>
      <c r="EA618" s="84"/>
    </row>
    <row r="619" spans="1:131" ht="15.6" x14ac:dyDescent="0.3">
      <c r="A619" s="289" t="str">
        <f t="shared" ca="1" si="1053"/>
        <v/>
      </c>
      <c r="B619" s="324">
        <f t="shared" si="1064"/>
        <v>611</v>
      </c>
      <c r="C619" s="325" t="s">
        <v>282</v>
      </c>
      <c r="D619" s="324" t="s">
        <v>4</v>
      </c>
      <c r="E619" s="324">
        <v>7</v>
      </c>
      <c r="F619" s="326">
        <v>2</v>
      </c>
      <c r="G619" s="326">
        <v>1</v>
      </c>
      <c r="H619" s="326">
        <v>3</v>
      </c>
      <c r="I619" s="326">
        <v>1</v>
      </c>
      <c r="J619" s="326">
        <v>1</v>
      </c>
      <c r="K619" s="326">
        <v>3</v>
      </c>
      <c r="L619" s="326">
        <v>1</v>
      </c>
      <c r="M619" s="326"/>
      <c r="N619" s="326">
        <f>SUM($F619:G619)</f>
        <v>3</v>
      </c>
      <c r="O619" s="326">
        <f>SUM($F619:H619)</f>
        <v>6</v>
      </c>
      <c r="P619" s="326">
        <f>SUM($F619:I619)</f>
        <v>7</v>
      </c>
      <c r="Q619" s="326">
        <f>SUM($F619:J619)</f>
        <v>8</v>
      </c>
      <c r="R619" s="326">
        <f>SUM($F619:K619)</f>
        <v>11</v>
      </c>
      <c r="S619" s="326">
        <f>SUM($F619:L619)</f>
        <v>12</v>
      </c>
      <c r="T619" s="326"/>
      <c r="U619" s="325"/>
      <c r="V619" s="324" t="str">
        <f t="shared" si="1030"/>
        <v>Ab</v>
      </c>
      <c r="W619" s="324" t="str">
        <f t="shared" ca="1" si="1031"/>
        <v>Bb</v>
      </c>
      <c r="X619" s="324" t="str">
        <f t="shared" ca="1" si="1054"/>
        <v>B</v>
      </c>
      <c r="Y619" s="324" t="str">
        <f t="shared" ca="1" si="1055"/>
        <v>D</v>
      </c>
      <c r="Z619" s="324" t="str">
        <f t="shared" ca="1" si="1056"/>
        <v>Eb</v>
      </c>
      <c r="AA619" s="324" t="str">
        <f t="shared" ca="1" si="1057"/>
        <v>E</v>
      </c>
      <c r="AB619" s="324" t="str">
        <f t="shared" ca="1" si="1058"/>
        <v>G</v>
      </c>
      <c r="AC619" s="324"/>
      <c r="AD619" s="325">
        <f t="shared" si="1038"/>
        <v>163</v>
      </c>
      <c r="AE619" s="325">
        <f t="shared" ca="1" si="1061"/>
        <v>164</v>
      </c>
      <c r="AF619" s="325">
        <f t="shared" ca="1" si="1062"/>
        <v>66</v>
      </c>
      <c r="AG619" s="325">
        <f t="shared" ca="1" si="1023"/>
        <v>68</v>
      </c>
      <c r="AH619" s="325">
        <f t="shared" ca="1" si="1024"/>
        <v>167</v>
      </c>
      <c r="AI619" s="325">
        <f t="shared" ca="1" si="1025"/>
        <v>69</v>
      </c>
      <c r="AJ619" s="325">
        <f t="shared" ca="1" si="1026"/>
        <v>71</v>
      </c>
      <c r="AK619" s="325"/>
      <c r="AL619" s="294" t="str">
        <f>_xlfn.CONCAT(V619," min")</f>
        <v>Ab min</v>
      </c>
      <c r="AM619" s="294" t="str">
        <f ca="1">_xlfn.CONCAT(W619," alt b")</f>
        <v>Bb alt b</v>
      </c>
      <c r="AN619" s="294" t="str">
        <f ca="1">_xlfn.CONCAT(X619," aug")</f>
        <v>B aug</v>
      </c>
      <c r="AO619" s="301" t="str">
        <f ca="1">_xlfn.CONCAT("*",AA619,"7")</f>
        <v>*E7</v>
      </c>
      <c r="AP619" s="294" t="str">
        <f ca="1">_xlfn.CONCAT(Z619," maj")</f>
        <v>Eb maj</v>
      </c>
      <c r="AQ619" s="294" t="str">
        <f ca="1">_xlfn.CONCAT(AA619," maj")</f>
        <v>E maj</v>
      </c>
      <c r="AR619" s="294" t="str">
        <f ca="1">_xlfn.CONCAT(AB619," maj")</f>
        <v>G maj</v>
      </c>
      <c r="AS619" s="294"/>
      <c r="AT619" s="294" t="str">
        <f t="shared" ca="1" si="1060"/>
        <v/>
      </c>
      <c r="AU619" s="294" t="str">
        <f t="shared" ca="1" si="1060"/>
        <v/>
      </c>
      <c r="AV619" s="294" t="str">
        <f t="shared" ca="1" si="1060"/>
        <v/>
      </c>
      <c r="AW619" s="294">
        <f t="shared" ca="1" si="1060"/>
        <v>1</v>
      </c>
      <c r="AX619" s="294" t="str">
        <f t="shared" ca="1" si="1060"/>
        <v/>
      </c>
      <c r="AY619" s="294" t="str">
        <f t="shared" ca="1" si="1060"/>
        <v/>
      </c>
      <c r="AZ619" s="294" t="str">
        <f t="shared" ca="1" si="1060"/>
        <v/>
      </c>
      <c r="BA619" s="294">
        <f t="shared" ca="1" si="1060"/>
        <v>1</v>
      </c>
      <c r="BB619" s="294" t="str">
        <f t="shared" ca="1" si="1060"/>
        <v/>
      </c>
      <c r="BC619" s="294" t="str">
        <f t="shared" ca="1" si="1060"/>
        <v/>
      </c>
      <c r="BD619" s="294" t="str">
        <f t="shared" ca="1" si="1060"/>
        <v/>
      </c>
      <c r="BE619" s="294" t="str">
        <f t="shared" ca="1" si="1060"/>
        <v/>
      </c>
      <c r="BF619" s="289">
        <f t="shared" ca="1" si="1039"/>
        <v>2</v>
      </c>
      <c r="BG619" s="302">
        <f t="shared" ca="1" si="1040"/>
        <v>28.571428571428569</v>
      </c>
      <c r="BH619" s="289" t="str">
        <f t="shared" ca="1" si="1041"/>
        <v/>
      </c>
      <c r="BI619" s="289" t="str">
        <f t="shared" ca="1" si="1042"/>
        <v/>
      </c>
      <c r="BJ619" s="289" t="str">
        <f t="shared" ca="1" si="1043"/>
        <v/>
      </c>
      <c r="BK619" s="289" t="str">
        <f t="shared" ca="1" si="1044"/>
        <v/>
      </c>
      <c r="BL619" s="289" t="str">
        <f t="shared" ca="1" si="1045"/>
        <v/>
      </c>
      <c r="BM619" s="289" t="str">
        <f t="shared" ca="1" si="1046"/>
        <v/>
      </c>
      <c r="BN619" s="289" t="str">
        <f t="shared" ca="1" si="1047"/>
        <v/>
      </c>
      <c r="BO619" s="289" t="str">
        <f t="shared" ca="1" si="1048"/>
        <v/>
      </c>
      <c r="BP619" s="275"/>
      <c r="BQ619" s="83"/>
      <c r="BR619" s="82"/>
      <c r="BS619" s="83"/>
      <c r="BT619" s="52"/>
      <c r="BV619" s="52"/>
      <c r="BW619" s="84"/>
      <c r="BX619" s="97"/>
      <c r="BY619" s="84"/>
      <c r="BZ619" s="84"/>
      <c r="CA619" s="84"/>
      <c r="CB619" s="84"/>
      <c r="CC619" s="84"/>
      <c r="CD619" s="84"/>
      <c r="CE619" s="84"/>
      <c r="CF619" s="84"/>
      <c r="CG619" s="84"/>
      <c r="CH619" s="97"/>
      <c r="CI619" s="97"/>
      <c r="CJ619" s="97"/>
      <c r="CK619" s="97"/>
      <c r="CL619" s="97"/>
      <c r="CM619" s="97"/>
      <c r="CN619" s="97"/>
      <c r="CO619" s="97"/>
      <c r="CP619" s="99"/>
      <c r="CQ619" s="84"/>
      <c r="DA619" s="83"/>
      <c r="DB619" s="82"/>
      <c r="DC619" s="83"/>
      <c r="DD619" s="52"/>
      <c r="DF619" s="52"/>
      <c r="DG619" s="84"/>
      <c r="DH619" s="97"/>
      <c r="DI619" s="84"/>
      <c r="DJ619" s="84"/>
      <c r="DK619" s="84"/>
      <c r="DL619" s="84"/>
      <c r="DM619" s="84"/>
      <c r="DN619" s="84"/>
      <c r="DO619" s="84"/>
      <c r="DP619" s="84"/>
      <c r="DQ619" s="84"/>
      <c r="DR619" s="97"/>
      <c r="DS619" s="97"/>
      <c r="DT619" s="97"/>
      <c r="DU619" s="97"/>
      <c r="DV619" s="97"/>
      <c r="DW619" s="97"/>
      <c r="DX619" s="97"/>
      <c r="DY619" s="97"/>
      <c r="DZ619" s="99"/>
      <c r="EA619" s="84"/>
    </row>
    <row r="620" spans="1:131" ht="15.6" x14ac:dyDescent="0.3">
      <c r="A620" s="289" t="str">
        <f t="shared" ca="1" si="1053"/>
        <v/>
      </c>
      <c r="B620" s="324">
        <f t="shared" si="1064"/>
        <v>612</v>
      </c>
      <c r="C620" s="325" t="s">
        <v>36</v>
      </c>
      <c r="D620" s="324" t="s">
        <v>4</v>
      </c>
      <c r="E620" s="324">
        <v>7</v>
      </c>
      <c r="F620" s="326">
        <v>1</v>
      </c>
      <c r="G620" s="326">
        <v>2</v>
      </c>
      <c r="H620" s="326">
        <v>2</v>
      </c>
      <c r="I620" s="326">
        <v>2</v>
      </c>
      <c r="J620" s="326">
        <v>1</v>
      </c>
      <c r="K620" s="326">
        <v>3</v>
      </c>
      <c r="L620" s="326">
        <v>1</v>
      </c>
      <c r="M620" s="326"/>
      <c r="N620" s="326">
        <f>SUM($F620:G620)</f>
        <v>3</v>
      </c>
      <c r="O620" s="326">
        <f>SUM($F620:H620)</f>
        <v>5</v>
      </c>
      <c r="P620" s="326">
        <f>SUM($F620:I620)</f>
        <v>7</v>
      </c>
      <c r="Q620" s="326">
        <f>SUM($F620:J620)</f>
        <v>8</v>
      </c>
      <c r="R620" s="326">
        <f>SUM($F620:K620)</f>
        <v>11</v>
      </c>
      <c r="S620" s="326">
        <f>SUM($F620:L620)</f>
        <v>12</v>
      </c>
      <c r="T620" s="326"/>
      <c r="U620" s="325"/>
      <c r="V620" s="324" t="str">
        <f t="shared" si="1030"/>
        <v>Ab</v>
      </c>
      <c r="W620" s="324" t="str">
        <f t="shared" ca="1" si="1031"/>
        <v>A</v>
      </c>
      <c r="X620" s="324" t="str">
        <f t="shared" ca="1" si="1054"/>
        <v>B</v>
      </c>
      <c r="Y620" s="324" t="str">
        <f t="shared" ca="1" si="1055"/>
        <v>Db</v>
      </c>
      <c r="Z620" s="324" t="str">
        <f t="shared" ca="1" si="1056"/>
        <v>Eb</v>
      </c>
      <c r="AA620" s="324" t="str">
        <f t="shared" ca="1" si="1057"/>
        <v>E</v>
      </c>
      <c r="AB620" s="324" t="str">
        <f t="shared" ca="1" si="1058"/>
        <v>G</v>
      </c>
      <c r="AC620" s="324"/>
      <c r="AD620" s="325">
        <f t="shared" si="1038"/>
        <v>163</v>
      </c>
      <c r="AE620" s="325">
        <f t="shared" ca="1" si="1061"/>
        <v>65</v>
      </c>
      <c r="AF620" s="325">
        <f t="shared" ca="1" si="1062"/>
        <v>66</v>
      </c>
      <c r="AG620" s="325">
        <f t="shared" ca="1" si="1023"/>
        <v>166</v>
      </c>
      <c r="AH620" s="325">
        <f t="shared" ca="1" si="1024"/>
        <v>167</v>
      </c>
      <c r="AI620" s="325">
        <f t="shared" ca="1" si="1025"/>
        <v>69</v>
      </c>
      <c r="AJ620" s="325">
        <f t="shared" ca="1" si="1026"/>
        <v>71</v>
      </c>
      <c r="AK620" s="325"/>
      <c r="AL620" s="294" t="str">
        <f>_xlfn.CONCAT(V620," min")</f>
        <v>Ab min</v>
      </c>
      <c r="AM620" s="294" t="str">
        <f ca="1">_xlfn.CONCAT(W620," maj")</f>
        <v>A maj</v>
      </c>
      <c r="AN620" s="294" t="str">
        <f ca="1">_xlfn.CONCAT(X620," aug")</f>
        <v>B aug</v>
      </c>
      <c r="AO620" s="294" t="str">
        <f ca="1">_xlfn.CONCAT(Y620," min")</f>
        <v>Db min</v>
      </c>
      <c r="AP620" s="294" t="str">
        <f ca="1">_xlfn.CONCAT(Z620," alt b")</f>
        <v>Eb alt b</v>
      </c>
      <c r="AQ620" s="294" t="str">
        <f ca="1">_xlfn.CONCAT(AA620," maj")</f>
        <v>E maj</v>
      </c>
      <c r="AR620" s="301" t="str">
        <f ca="1">_xlfn.CONCAT("*",W620,"7")</f>
        <v>*A7</v>
      </c>
      <c r="AS620" s="294"/>
      <c r="AT620" s="294" t="str">
        <f t="shared" ca="1" si="1060"/>
        <v/>
      </c>
      <c r="AU620" s="294" t="str">
        <f t="shared" ca="1" si="1060"/>
        <v/>
      </c>
      <c r="AV620" s="294" t="str">
        <f t="shared" ca="1" si="1060"/>
        <v/>
      </c>
      <c r="AW620" s="294">
        <f t="shared" ca="1" si="1060"/>
        <v>1</v>
      </c>
      <c r="AX620" s="294" t="str">
        <f t="shared" ca="1" si="1060"/>
        <v/>
      </c>
      <c r="AY620" s="294" t="str">
        <f t="shared" ca="1" si="1060"/>
        <v/>
      </c>
      <c r="AZ620" s="294" t="str">
        <f t="shared" ca="1" si="1060"/>
        <v/>
      </c>
      <c r="BA620" s="294">
        <f t="shared" ca="1" si="1060"/>
        <v>1</v>
      </c>
      <c r="BB620" s="294" t="str">
        <f t="shared" ca="1" si="1060"/>
        <v/>
      </c>
      <c r="BC620" s="294" t="str">
        <f t="shared" ca="1" si="1060"/>
        <v/>
      </c>
      <c r="BD620" s="294" t="str">
        <f t="shared" ca="1" si="1060"/>
        <v/>
      </c>
      <c r="BE620" s="294" t="str">
        <f t="shared" ca="1" si="1060"/>
        <v/>
      </c>
      <c r="BF620" s="289">
        <f t="shared" ca="1" si="1039"/>
        <v>2</v>
      </c>
      <c r="BG620" s="302">
        <f t="shared" ca="1" si="1040"/>
        <v>28.571428571428569</v>
      </c>
      <c r="BH620" s="289" t="str">
        <f t="shared" ca="1" si="1041"/>
        <v/>
      </c>
      <c r="BI620" s="289" t="str">
        <f t="shared" ca="1" si="1042"/>
        <v/>
      </c>
      <c r="BJ620" s="289" t="str">
        <f t="shared" ca="1" si="1043"/>
        <v/>
      </c>
      <c r="BK620" s="289" t="str">
        <f t="shared" ca="1" si="1044"/>
        <v/>
      </c>
      <c r="BL620" s="289" t="str">
        <f t="shared" ca="1" si="1045"/>
        <v/>
      </c>
      <c r="BM620" s="289" t="str">
        <f t="shared" ca="1" si="1046"/>
        <v/>
      </c>
      <c r="BN620" s="289" t="str">
        <f t="shared" ca="1" si="1047"/>
        <v/>
      </c>
      <c r="BO620" s="289" t="str">
        <f t="shared" ca="1" si="1048"/>
        <v/>
      </c>
      <c r="BP620" s="275"/>
      <c r="BQ620" s="83"/>
      <c r="BR620" s="82"/>
      <c r="BS620" s="83"/>
      <c r="BT620" s="52"/>
      <c r="BV620" s="52"/>
      <c r="BW620" s="84"/>
      <c r="BX620" s="97"/>
      <c r="BY620" s="84"/>
      <c r="BZ620" s="84"/>
      <c r="CA620" s="84"/>
      <c r="CB620" s="84"/>
      <c r="CC620" s="84"/>
      <c r="CD620" s="84"/>
      <c r="CE620" s="84"/>
      <c r="CF620" s="84"/>
      <c r="CG620" s="84"/>
      <c r="CH620" s="97"/>
      <c r="CI620" s="97"/>
      <c r="CJ620" s="97"/>
      <c r="CK620" s="97"/>
      <c r="CL620" s="97"/>
      <c r="CM620" s="97"/>
      <c r="CN620" s="97"/>
      <c r="CO620" s="97"/>
      <c r="CP620" s="99"/>
      <c r="CQ620" s="84"/>
      <c r="DA620" s="83"/>
      <c r="DB620" s="82"/>
      <c r="DC620" s="83"/>
      <c r="DD620" s="52"/>
      <c r="DF620" s="52"/>
      <c r="DG620" s="84"/>
      <c r="DH620" s="97"/>
      <c r="DI620" s="84"/>
      <c r="DJ620" s="84"/>
      <c r="DK620" s="84"/>
      <c r="DL620" s="84"/>
      <c r="DM620" s="84"/>
      <c r="DN620" s="84"/>
      <c r="DO620" s="84"/>
      <c r="DP620" s="84"/>
      <c r="DQ620" s="84"/>
      <c r="DR620" s="97"/>
      <c r="DS620" s="97"/>
      <c r="DT620" s="97"/>
      <c r="DU620" s="97"/>
      <c r="DV620" s="97"/>
      <c r="DW620" s="97"/>
      <c r="DX620" s="97"/>
      <c r="DY620" s="97"/>
      <c r="DZ620" s="99"/>
      <c r="EA620" s="84"/>
    </row>
    <row r="621" spans="1:131" ht="15.6" x14ac:dyDescent="0.3">
      <c r="A621" s="289">
        <f t="shared" ca="1" si="1053"/>
        <v>6</v>
      </c>
      <c r="B621" s="324">
        <f t="shared" si="1064"/>
        <v>613</v>
      </c>
      <c r="C621" s="325" t="s">
        <v>37</v>
      </c>
      <c r="D621" s="324" t="s">
        <v>4</v>
      </c>
      <c r="E621" s="324">
        <v>7</v>
      </c>
      <c r="F621" s="326">
        <v>1</v>
      </c>
      <c r="G621" s="326">
        <v>2</v>
      </c>
      <c r="H621" s="326">
        <v>2</v>
      </c>
      <c r="I621" s="326">
        <v>2</v>
      </c>
      <c r="J621" s="326">
        <v>2</v>
      </c>
      <c r="K621" s="326">
        <v>2</v>
      </c>
      <c r="L621" s="326">
        <v>1</v>
      </c>
      <c r="M621" s="326"/>
      <c r="N621" s="326">
        <f>SUM($F621:G621)</f>
        <v>3</v>
      </c>
      <c r="O621" s="326">
        <f>SUM($F621:H621)</f>
        <v>5</v>
      </c>
      <c r="P621" s="326">
        <f>SUM($F621:I621)</f>
        <v>7</v>
      </c>
      <c r="Q621" s="326">
        <f>SUM($F621:J621)</f>
        <v>9</v>
      </c>
      <c r="R621" s="326">
        <f>SUM($F621:K621)</f>
        <v>11</v>
      </c>
      <c r="S621" s="326">
        <f>SUM($F621:L621)</f>
        <v>12</v>
      </c>
      <c r="T621" s="326"/>
      <c r="U621" s="325"/>
      <c r="V621" s="324" t="str">
        <f t="shared" si="1030"/>
        <v>Ab</v>
      </c>
      <c r="W621" s="324" t="str">
        <f t="shared" ca="1" si="1031"/>
        <v>A</v>
      </c>
      <c r="X621" s="324" t="str">
        <f t="shared" ca="1" si="1054"/>
        <v>B</v>
      </c>
      <c r="Y621" s="324" t="str">
        <f t="shared" ca="1" si="1055"/>
        <v>Db</v>
      </c>
      <c r="Z621" s="324" t="str">
        <f t="shared" ca="1" si="1056"/>
        <v>Eb</v>
      </c>
      <c r="AA621" s="324" t="str">
        <f t="shared" ca="1" si="1057"/>
        <v>F</v>
      </c>
      <c r="AB621" s="324" t="str">
        <f t="shared" ca="1" si="1058"/>
        <v>G</v>
      </c>
      <c r="AC621" s="324"/>
      <c r="AD621" s="325">
        <f t="shared" si="1038"/>
        <v>163</v>
      </c>
      <c r="AE621" s="325">
        <f t="shared" ca="1" si="1061"/>
        <v>65</v>
      </c>
      <c r="AF621" s="325">
        <f t="shared" ca="1" si="1062"/>
        <v>66</v>
      </c>
      <c r="AG621" s="325">
        <f t="shared" ca="1" si="1023"/>
        <v>166</v>
      </c>
      <c r="AH621" s="325">
        <f t="shared" ca="1" si="1024"/>
        <v>167</v>
      </c>
      <c r="AI621" s="325">
        <f t="shared" ca="1" si="1025"/>
        <v>70</v>
      </c>
      <c r="AJ621" s="325">
        <f t="shared" ca="1" si="1026"/>
        <v>71</v>
      </c>
      <c r="AK621" s="325"/>
      <c r="AL621" s="294" t="str">
        <f>_xlfn.CONCAT(V621," min")</f>
        <v>Ab min</v>
      </c>
      <c r="AM621" s="294" t="str">
        <f ca="1">_xlfn.CONCAT(W621," aug")</f>
        <v>A aug</v>
      </c>
      <c r="AN621" s="294" t="str">
        <f ca="1">_xlfn.CONCAT(X621," aug")</f>
        <v>B aug</v>
      </c>
      <c r="AO621" s="294" t="str">
        <f ca="1">_xlfn.CONCAT(Y621," maj")</f>
        <v>Db maj</v>
      </c>
      <c r="AP621" s="294" t="str">
        <f ca="1">_xlfn.CONCAT(Z621," alt b")</f>
        <v>Eb alt b</v>
      </c>
      <c r="AQ621" s="294" t="str">
        <f ca="1">_xlfn.CONCAT(AA621," dim")</f>
        <v>F dim</v>
      </c>
      <c r="AR621" s="301" t="str">
        <f ca="1">_xlfn.CONCAT("*",W621,"7")</f>
        <v>*A7</v>
      </c>
      <c r="AS621" s="294"/>
      <c r="AT621" s="294" t="str">
        <f t="shared" ca="1" si="1060"/>
        <v/>
      </c>
      <c r="AU621" s="294" t="str">
        <f t="shared" ca="1" si="1060"/>
        <v/>
      </c>
      <c r="AV621" s="294" t="str">
        <f t="shared" ca="1" si="1060"/>
        <v/>
      </c>
      <c r="AW621" s="294">
        <f t="shared" ca="1" si="1060"/>
        <v>1</v>
      </c>
      <c r="AX621" s="294" t="str">
        <f t="shared" ca="1" si="1060"/>
        <v/>
      </c>
      <c r="AY621" s="294">
        <f t="shared" ca="1" si="1060"/>
        <v>1</v>
      </c>
      <c r="AZ621" s="294" t="str">
        <f t="shared" ca="1" si="1060"/>
        <v/>
      </c>
      <c r="BA621" s="294">
        <f t="shared" ca="1" si="1060"/>
        <v>1</v>
      </c>
      <c r="BB621" s="294" t="str">
        <f t="shared" ca="1" si="1060"/>
        <v/>
      </c>
      <c r="BC621" s="294" t="str">
        <f t="shared" ca="1" si="1060"/>
        <v/>
      </c>
      <c r="BD621" s="294" t="str">
        <f t="shared" ca="1" si="1060"/>
        <v/>
      </c>
      <c r="BE621" s="294" t="str">
        <f t="shared" ca="1" si="1060"/>
        <v/>
      </c>
      <c r="BF621" s="289">
        <f t="shared" ca="1" si="1039"/>
        <v>3</v>
      </c>
      <c r="BG621" s="302">
        <f t="shared" ca="1" si="1040"/>
        <v>42.857142857142854</v>
      </c>
      <c r="BH621" s="289">
        <f t="shared" ca="1" si="1041"/>
        <v>6</v>
      </c>
      <c r="BI621" s="289" t="str">
        <f t="shared" ca="1" si="1042"/>
        <v/>
      </c>
      <c r="BJ621" s="289" t="str">
        <f t="shared" ca="1" si="1043"/>
        <v/>
      </c>
      <c r="BK621" s="289" t="str">
        <f t="shared" ca="1" si="1044"/>
        <v/>
      </c>
      <c r="BL621" s="289" t="str">
        <f t="shared" ca="1" si="1045"/>
        <v/>
      </c>
      <c r="BM621" s="289" t="str">
        <f t="shared" ca="1" si="1046"/>
        <v/>
      </c>
      <c r="BN621" s="289">
        <f t="shared" ca="1" si="1047"/>
        <v>1</v>
      </c>
      <c r="BO621" s="289" t="str">
        <f t="shared" ca="1" si="1048"/>
        <v/>
      </c>
      <c r="BP621" s="275"/>
      <c r="BQ621" s="83"/>
      <c r="BR621" s="82"/>
      <c r="BS621" s="83"/>
      <c r="BT621" s="52"/>
      <c r="BV621" s="52"/>
      <c r="BW621" s="84"/>
      <c r="BX621" s="97"/>
      <c r="BY621" s="84"/>
      <c r="BZ621" s="84"/>
      <c r="CA621" s="84"/>
      <c r="CB621" s="84"/>
      <c r="CC621" s="84"/>
      <c r="CD621" s="84"/>
      <c r="CE621" s="84"/>
      <c r="CF621" s="84"/>
      <c r="CG621" s="84"/>
      <c r="CH621" s="97"/>
      <c r="CI621" s="97"/>
      <c r="CJ621" s="97"/>
      <c r="CK621" s="97"/>
      <c r="CL621" s="97"/>
      <c r="CM621" s="97"/>
      <c r="CN621" s="97"/>
      <c r="CO621" s="97"/>
      <c r="CP621" s="99"/>
      <c r="CQ621" s="84"/>
      <c r="DA621" s="83"/>
      <c r="DB621" s="82"/>
      <c r="DC621" s="83"/>
      <c r="DD621" s="52"/>
      <c r="DF621" s="52"/>
      <c r="DG621" s="84"/>
      <c r="DH621" s="97"/>
      <c r="DI621" s="84"/>
      <c r="DJ621" s="84"/>
      <c r="DK621" s="84"/>
      <c r="DL621" s="84"/>
      <c r="DM621" s="84"/>
      <c r="DN621" s="84"/>
      <c r="DO621" s="84"/>
      <c r="DP621" s="84"/>
      <c r="DQ621" s="84"/>
      <c r="DR621" s="97"/>
      <c r="DS621" s="97"/>
      <c r="DT621" s="97"/>
      <c r="DU621" s="97"/>
      <c r="DV621" s="97"/>
      <c r="DW621" s="97"/>
      <c r="DX621" s="97"/>
      <c r="DY621" s="97"/>
      <c r="DZ621" s="99"/>
      <c r="EA621" s="84"/>
    </row>
    <row r="622" spans="1:131" ht="15.6" x14ac:dyDescent="0.3">
      <c r="A622" s="289" t="str">
        <f t="shared" ca="1" si="1053"/>
        <v/>
      </c>
      <c r="B622" s="324">
        <f t="shared" si="1064"/>
        <v>614</v>
      </c>
      <c r="C622" s="325" t="s">
        <v>38</v>
      </c>
      <c r="D622" s="324" t="s">
        <v>4</v>
      </c>
      <c r="E622" s="324">
        <v>7</v>
      </c>
      <c r="F622" s="326">
        <v>1</v>
      </c>
      <c r="G622" s="326">
        <v>3</v>
      </c>
      <c r="H622" s="326">
        <v>1</v>
      </c>
      <c r="I622" s="326">
        <v>1</v>
      </c>
      <c r="J622" s="326">
        <v>3</v>
      </c>
      <c r="K622" s="326">
        <v>2</v>
      </c>
      <c r="L622" s="326">
        <v>1</v>
      </c>
      <c r="M622" s="326"/>
      <c r="N622" s="326">
        <f>SUM($F622:G622)</f>
        <v>4</v>
      </c>
      <c r="O622" s="326">
        <f>SUM($F622:H622)</f>
        <v>5</v>
      </c>
      <c r="P622" s="326">
        <f>SUM($F622:I622)</f>
        <v>6</v>
      </c>
      <c r="Q622" s="326">
        <f>SUM($F622:J622)</f>
        <v>9</v>
      </c>
      <c r="R622" s="326">
        <f>SUM($F622:K622)</f>
        <v>11</v>
      </c>
      <c r="S622" s="326">
        <f>SUM($F622:L622)</f>
        <v>12</v>
      </c>
      <c r="T622" s="326"/>
      <c r="U622" s="325"/>
      <c r="V622" s="324" t="str">
        <f t="shared" si="1030"/>
        <v>Ab</v>
      </c>
      <c r="W622" s="324" t="str">
        <f t="shared" ca="1" si="1031"/>
        <v>A</v>
      </c>
      <c r="X622" s="324" t="str">
        <f t="shared" ca="1" si="1054"/>
        <v>C</v>
      </c>
      <c r="Y622" s="324" t="str">
        <f t="shared" ca="1" si="1055"/>
        <v>Db</v>
      </c>
      <c r="Z622" s="324" t="str">
        <f t="shared" ca="1" si="1056"/>
        <v>D</v>
      </c>
      <c r="AA622" s="324" t="str">
        <f t="shared" ca="1" si="1057"/>
        <v>F</v>
      </c>
      <c r="AB622" s="324" t="str">
        <f t="shared" ca="1" si="1058"/>
        <v>G</v>
      </c>
      <c r="AC622" s="324"/>
      <c r="AD622" s="325">
        <f t="shared" si="1038"/>
        <v>163</v>
      </c>
      <c r="AE622" s="325">
        <f t="shared" ca="1" si="1061"/>
        <v>65</v>
      </c>
      <c r="AF622" s="325">
        <f t="shared" ca="1" si="1062"/>
        <v>67</v>
      </c>
      <c r="AG622" s="325">
        <f t="shared" ca="1" si="1023"/>
        <v>166</v>
      </c>
      <c r="AH622" s="325">
        <f t="shared" ca="1" si="1024"/>
        <v>68</v>
      </c>
      <c r="AI622" s="325">
        <f t="shared" ca="1" si="1025"/>
        <v>70</v>
      </c>
      <c r="AJ622" s="325">
        <f t="shared" ca="1" si="1026"/>
        <v>71</v>
      </c>
      <c r="AK622" s="325"/>
      <c r="AL622" s="294" t="str">
        <f>_xlfn.CONCAT(V622," alt b")</f>
        <v>Ab alt b</v>
      </c>
      <c r="AM622" s="294" t="str">
        <f ca="1">_xlfn.CONCAT(W622," aug")</f>
        <v>A aug</v>
      </c>
      <c r="AN622" s="294" t="str">
        <f ca="1">_xlfn.CONCAT(X622," sus2")</f>
        <v>C sus2</v>
      </c>
      <c r="AO622" s="294" t="str">
        <f ca="1">_xlfn.CONCAT(Y622," maj")</f>
        <v>Db maj</v>
      </c>
      <c r="AP622" s="294" t="str">
        <f ca="1">_xlfn.CONCAT(Z622," sus4")</f>
        <v>D sus4</v>
      </c>
      <c r="AQ622" s="294" t="str">
        <f ca="1">_xlfn.CONCAT(AA622," min")</f>
        <v>F min</v>
      </c>
      <c r="AR622" s="301" t="str">
        <f ca="1">_xlfn.CONCAT("*",W622,"7")</f>
        <v>*A7</v>
      </c>
      <c r="AS622" s="294"/>
      <c r="AT622" s="294" t="str">
        <f t="shared" ca="1" si="1060"/>
        <v/>
      </c>
      <c r="AU622" s="294" t="str">
        <f t="shared" ca="1" si="1060"/>
        <v/>
      </c>
      <c r="AV622" s="294" t="str">
        <f t="shared" ca="1" si="1060"/>
        <v/>
      </c>
      <c r="AW622" s="294" t="str">
        <f t="shared" ca="1" si="1060"/>
        <v/>
      </c>
      <c r="AX622" s="294" t="str">
        <f t="shared" ca="1" si="1060"/>
        <v/>
      </c>
      <c r="AY622" s="294">
        <f t="shared" ca="1" si="1060"/>
        <v>1</v>
      </c>
      <c r="AZ622" s="294" t="str">
        <f t="shared" ca="1" si="1060"/>
        <v/>
      </c>
      <c r="BA622" s="294">
        <f t="shared" ca="1" si="1060"/>
        <v>1</v>
      </c>
      <c r="BB622" s="294" t="str">
        <f t="shared" ca="1" si="1060"/>
        <v/>
      </c>
      <c r="BC622" s="294" t="str">
        <f t="shared" ca="1" si="1060"/>
        <v/>
      </c>
      <c r="BD622" s="294" t="str">
        <f t="shared" ca="1" si="1060"/>
        <v/>
      </c>
      <c r="BE622" s="294" t="str">
        <f t="shared" ca="1" si="1060"/>
        <v/>
      </c>
      <c r="BF622" s="289">
        <f t="shared" ca="1" si="1039"/>
        <v>2</v>
      </c>
      <c r="BG622" s="302">
        <f t="shared" ca="1" si="1040"/>
        <v>28.571428571428569</v>
      </c>
      <c r="BH622" s="289" t="str">
        <f t="shared" ca="1" si="1041"/>
        <v/>
      </c>
      <c r="BI622" s="289" t="str">
        <f t="shared" ca="1" si="1042"/>
        <v/>
      </c>
      <c r="BJ622" s="289" t="str">
        <f t="shared" ca="1" si="1043"/>
        <v/>
      </c>
      <c r="BK622" s="289" t="str">
        <f t="shared" ca="1" si="1044"/>
        <v/>
      </c>
      <c r="BL622" s="289" t="str">
        <f t="shared" ca="1" si="1045"/>
        <v/>
      </c>
      <c r="BM622" s="289" t="str">
        <f t="shared" ca="1" si="1046"/>
        <v/>
      </c>
      <c r="BN622" s="289" t="str">
        <f t="shared" ca="1" si="1047"/>
        <v/>
      </c>
      <c r="BO622" s="289" t="str">
        <f t="shared" ca="1" si="1048"/>
        <v/>
      </c>
      <c r="BP622" s="275"/>
      <c r="BQ622" s="83"/>
      <c r="BR622" s="82"/>
      <c r="BS622" s="83"/>
      <c r="BT622" s="52"/>
      <c r="BV622" s="52"/>
      <c r="BW622" s="84"/>
      <c r="BX622" s="97"/>
      <c r="BY622" s="84"/>
      <c r="BZ622" s="84"/>
      <c r="CA622" s="84"/>
      <c r="CB622" s="84"/>
      <c r="CC622" s="84"/>
      <c r="CD622" s="84"/>
      <c r="CE622" s="84"/>
      <c r="CF622" s="84"/>
      <c r="CG622" s="84"/>
      <c r="CH622" s="97"/>
      <c r="CI622" s="97"/>
      <c r="CJ622" s="97"/>
      <c r="CK622" s="97"/>
      <c r="CL622" s="97"/>
      <c r="CM622" s="97"/>
      <c r="CN622" s="97"/>
      <c r="CO622" s="97"/>
      <c r="CP622" s="99"/>
      <c r="CQ622" s="84"/>
      <c r="DA622" s="83"/>
      <c r="DB622" s="82"/>
      <c r="DC622" s="83"/>
      <c r="DD622" s="52"/>
      <c r="DF622" s="52"/>
      <c r="DG622" s="84"/>
      <c r="DH622" s="97"/>
      <c r="DI622" s="84"/>
      <c r="DJ622" s="84"/>
      <c r="DK622" s="84"/>
      <c r="DL622" s="84"/>
      <c r="DM622" s="84"/>
      <c r="DN622" s="84"/>
      <c r="DO622" s="84"/>
      <c r="DP622" s="84"/>
      <c r="DQ622" s="84"/>
      <c r="DR622" s="97"/>
      <c r="DS622" s="97"/>
      <c r="DT622" s="97"/>
      <c r="DU622" s="97"/>
      <c r="DV622" s="97"/>
      <c r="DW622" s="97"/>
      <c r="DX622" s="97"/>
      <c r="DY622" s="97"/>
      <c r="DZ622" s="99"/>
      <c r="EA622" s="84"/>
    </row>
    <row r="623" spans="1:131" ht="15.6" x14ac:dyDescent="0.3">
      <c r="A623" s="289" t="str">
        <f t="shared" ca="1" si="1053"/>
        <v/>
      </c>
      <c r="B623" s="324">
        <f t="shared" si="1064"/>
        <v>615</v>
      </c>
      <c r="C623" s="325" t="s">
        <v>39</v>
      </c>
      <c r="D623" s="324" t="s">
        <v>4</v>
      </c>
      <c r="E623" s="324">
        <v>7</v>
      </c>
      <c r="F623" s="326">
        <v>1</v>
      </c>
      <c r="G623" s="326">
        <v>3</v>
      </c>
      <c r="H623" s="326">
        <v>2</v>
      </c>
      <c r="I623" s="326">
        <v>1</v>
      </c>
      <c r="J623" s="326">
        <v>1</v>
      </c>
      <c r="K623" s="326">
        <v>3</v>
      </c>
      <c r="L623" s="326">
        <v>1</v>
      </c>
      <c r="M623" s="326"/>
      <c r="N623" s="326">
        <f>SUM($F623:G623)</f>
        <v>4</v>
      </c>
      <c r="O623" s="326">
        <f>SUM($F623:H623)</f>
        <v>6</v>
      </c>
      <c r="P623" s="326">
        <f>SUM($F623:I623)</f>
        <v>7</v>
      </c>
      <c r="Q623" s="326">
        <f>SUM($F623:J623)</f>
        <v>8</v>
      </c>
      <c r="R623" s="326">
        <f>SUM($F623:K623)</f>
        <v>11</v>
      </c>
      <c r="S623" s="326">
        <f>SUM($F623:L623)</f>
        <v>12</v>
      </c>
      <c r="T623" s="326"/>
      <c r="U623" s="325"/>
      <c r="V623" s="324" t="str">
        <f t="shared" si="1030"/>
        <v>Ab</v>
      </c>
      <c r="W623" s="324" t="str">
        <f t="shared" ca="1" si="1031"/>
        <v>A</v>
      </c>
      <c r="X623" s="324" t="str">
        <f t="shared" ca="1" si="1054"/>
        <v>C</v>
      </c>
      <c r="Y623" s="324" t="str">
        <f t="shared" ca="1" si="1055"/>
        <v>D</v>
      </c>
      <c r="Z623" s="324" t="str">
        <f t="shared" ca="1" si="1056"/>
        <v>Eb</v>
      </c>
      <c r="AA623" s="324" t="str">
        <f t="shared" ca="1" si="1057"/>
        <v>E</v>
      </c>
      <c r="AB623" s="324" t="str">
        <f t="shared" ca="1" si="1058"/>
        <v>G</v>
      </c>
      <c r="AC623" s="324"/>
      <c r="AD623" s="325">
        <f t="shared" si="1038"/>
        <v>163</v>
      </c>
      <c r="AE623" s="325">
        <f t="shared" ca="1" si="1061"/>
        <v>65</v>
      </c>
      <c r="AF623" s="325">
        <f t="shared" ca="1" si="1062"/>
        <v>67</v>
      </c>
      <c r="AG623" s="325">
        <f t="shared" ca="1" si="1023"/>
        <v>68</v>
      </c>
      <c r="AH623" s="325">
        <f t="shared" ca="1" si="1024"/>
        <v>167</v>
      </c>
      <c r="AI623" s="325">
        <f t="shared" ca="1" si="1025"/>
        <v>69</v>
      </c>
      <c r="AJ623" s="325">
        <f t="shared" ca="1" si="1026"/>
        <v>71</v>
      </c>
      <c r="AK623" s="325"/>
      <c r="AL623" s="294" t="str">
        <f>_xlfn.CONCAT(V623," maj")</f>
        <v>Ab maj</v>
      </c>
      <c r="AM623" s="294" t="str">
        <f ca="1">_xlfn.CONCAT(W623," sus4")</f>
        <v>A sus4</v>
      </c>
      <c r="AN623" s="294" t="str">
        <f ca="1">_xlfn.CONCAT(X623," min")</f>
        <v>C min</v>
      </c>
      <c r="AO623" s="301" t="str">
        <f ca="1">_xlfn.CONCAT("*",AA623,"7")</f>
        <v>*E7</v>
      </c>
      <c r="AP623" s="294" t="str">
        <f ca="1">_xlfn.CONCAT(Z623," alt b")</f>
        <v>Eb alt b</v>
      </c>
      <c r="AQ623" s="294" t="str">
        <f ca="1">_xlfn.CONCAT(AA623," aug")</f>
        <v>E aug</v>
      </c>
      <c r="AR623" s="294" t="str">
        <f ca="1">_xlfn.CONCAT(AB623," sus2")</f>
        <v>G sus2</v>
      </c>
      <c r="AS623" s="294"/>
      <c r="AT623" s="294" t="str">
        <f t="shared" ref="AT623:BE625" ca="1" si="1066">IF(AT$9=$AD623,1,IF(AT$9=$AE623,1,IF(AT$9=$AF623,1,IF(AT$9=$AG623,1,IF(AT$9=$AH623,1,IF(AT$9=$AI623,1,IF(AT$9=$AJ623,1,"")))))))</f>
        <v/>
      </c>
      <c r="AU623" s="294" t="str">
        <f t="shared" ca="1" si="1066"/>
        <v/>
      </c>
      <c r="AV623" s="294" t="str">
        <f t="shared" ca="1" si="1066"/>
        <v/>
      </c>
      <c r="AW623" s="294">
        <f t="shared" ca="1" si="1066"/>
        <v>1</v>
      </c>
      <c r="AX623" s="294" t="str">
        <f t="shared" ca="1" si="1066"/>
        <v/>
      </c>
      <c r="AY623" s="294" t="str">
        <f t="shared" ca="1" si="1066"/>
        <v/>
      </c>
      <c r="AZ623" s="294" t="str">
        <f t="shared" ca="1" si="1066"/>
        <v/>
      </c>
      <c r="BA623" s="294">
        <f t="shared" ca="1" si="1066"/>
        <v>1</v>
      </c>
      <c r="BB623" s="294" t="str">
        <f t="shared" ca="1" si="1066"/>
        <v/>
      </c>
      <c r="BC623" s="294" t="str">
        <f t="shared" ca="1" si="1066"/>
        <v/>
      </c>
      <c r="BD623" s="294" t="str">
        <f t="shared" ca="1" si="1066"/>
        <v/>
      </c>
      <c r="BE623" s="294" t="str">
        <f t="shared" ca="1" si="1066"/>
        <v/>
      </c>
      <c r="BF623" s="289">
        <f t="shared" ca="1" si="1039"/>
        <v>2</v>
      </c>
      <c r="BG623" s="302">
        <f t="shared" ca="1" si="1040"/>
        <v>28.571428571428569</v>
      </c>
      <c r="BH623" s="289" t="str">
        <f t="shared" ca="1" si="1041"/>
        <v/>
      </c>
      <c r="BI623" s="289" t="str">
        <f t="shared" ca="1" si="1042"/>
        <v/>
      </c>
      <c r="BJ623" s="289" t="str">
        <f t="shared" ca="1" si="1043"/>
        <v/>
      </c>
      <c r="BK623" s="289" t="str">
        <f t="shared" ca="1" si="1044"/>
        <v/>
      </c>
      <c r="BL623" s="289" t="str">
        <f t="shared" ca="1" si="1045"/>
        <v/>
      </c>
      <c r="BM623" s="289" t="str">
        <f t="shared" ca="1" si="1046"/>
        <v/>
      </c>
      <c r="BN623" s="289" t="str">
        <f t="shared" ca="1" si="1047"/>
        <v/>
      </c>
      <c r="BO623" s="289" t="str">
        <f t="shared" ca="1" si="1048"/>
        <v/>
      </c>
      <c r="BP623" s="275"/>
      <c r="BQ623" s="83"/>
      <c r="BR623" s="82"/>
      <c r="BS623" s="83"/>
      <c r="BT623" s="52"/>
      <c r="BV623" s="52"/>
      <c r="BW623" s="84"/>
      <c r="BX623" s="97"/>
      <c r="BY623" s="84"/>
      <c r="BZ623" s="84"/>
      <c r="CA623" s="84"/>
      <c r="CB623" s="84"/>
      <c r="CC623" s="84"/>
      <c r="CD623" s="84"/>
      <c r="CE623" s="84"/>
      <c r="CF623" s="84"/>
      <c r="CG623" s="84"/>
      <c r="CH623" s="97"/>
      <c r="CI623" s="97"/>
      <c r="CJ623" s="97"/>
      <c r="CK623" s="97"/>
      <c r="CL623" s="97"/>
      <c r="CM623" s="97"/>
      <c r="CN623" s="97"/>
      <c r="CO623" s="97"/>
      <c r="CP623" s="99"/>
      <c r="CQ623" s="84"/>
      <c r="DA623" s="83"/>
      <c r="DB623" s="82"/>
      <c r="DC623" s="83"/>
      <c r="DD623" s="52"/>
      <c r="DF623" s="52"/>
      <c r="DG623" s="84"/>
      <c r="DH623" s="97"/>
      <c r="DI623" s="84"/>
      <c r="DJ623" s="84"/>
      <c r="DK623" s="84"/>
      <c r="DL623" s="84"/>
      <c r="DM623" s="84"/>
      <c r="DN623" s="84"/>
      <c r="DO623" s="84"/>
      <c r="DP623" s="84"/>
      <c r="DQ623" s="84"/>
      <c r="DR623" s="97"/>
      <c r="DS623" s="97"/>
      <c r="DT623" s="97"/>
      <c r="DU623" s="97"/>
      <c r="DV623" s="97"/>
      <c r="DW623" s="97"/>
      <c r="DX623" s="97"/>
      <c r="DY623" s="97"/>
      <c r="DZ623" s="99"/>
      <c r="EA623" s="84"/>
    </row>
    <row r="624" spans="1:131" ht="15.6" x14ac:dyDescent="0.3">
      <c r="A624" s="289" t="str">
        <f t="shared" ca="1" si="1053"/>
        <v/>
      </c>
      <c r="B624" s="324">
        <f t="shared" si="1064"/>
        <v>616</v>
      </c>
      <c r="C624" s="325" t="s">
        <v>40</v>
      </c>
      <c r="D624" s="324" t="s">
        <v>4</v>
      </c>
      <c r="E624" s="324">
        <v>7</v>
      </c>
      <c r="F624" s="326">
        <v>1</v>
      </c>
      <c r="G624" s="326">
        <v>2</v>
      </c>
      <c r="H624" s="326">
        <v>3</v>
      </c>
      <c r="I624" s="326">
        <v>1</v>
      </c>
      <c r="J624" s="326">
        <v>1</v>
      </c>
      <c r="K624" s="326">
        <v>3</v>
      </c>
      <c r="L624" s="326">
        <v>1</v>
      </c>
      <c r="M624" s="326"/>
      <c r="N624" s="326">
        <f>SUM($F624:G624)</f>
        <v>3</v>
      </c>
      <c r="O624" s="326">
        <f>SUM($F624:H624)</f>
        <v>6</v>
      </c>
      <c r="P624" s="326">
        <f>SUM($F624:I624)</f>
        <v>7</v>
      </c>
      <c r="Q624" s="326">
        <f>SUM($F624:J624)</f>
        <v>8</v>
      </c>
      <c r="R624" s="326">
        <f>SUM($F624:K624)</f>
        <v>11</v>
      </c>
      <c r="S624" s="326">
        <f>SUM($F624:L624)</f>
        <v>12</v>
      </c>
      <c r="T624" s="326"/>
      <c r="U624" s="325"/>
      <c r="V624" s="324" t="str">
        <f t="shared" si="1030"/>
        <v>Ab</v>
      </c>
      <c r="W624" s="324" t="str">
        <f t="shared" ca="1" si="1031"/>
        <v>A</v>
      </c>
      <c r="X624" s="324" t="str">
        <f t="shared" ca="1" si="1054"/>
        <v>B</v>
      </c>
      <c r="Y624" s="324" t="str">
        <f t="shared" ca="1" si="1055"/>
        <v>D</v>
      </c>
      <c r="Z624" s="324" t="str">
        <f t="shared" ca="1" si="1056"/>
        <v>Eb</v>
      </c>
      <c r="AA624" s="324" t="str">
        <f t="shared" ca="1" si="1057"/>
        <v>E</v>
      </c>
      <c r="AB624" s="324" t="str">
        <f t="shared" ca="1" si="1058"/>
        <v>G</v>
      </c>
      <c r="AC624" s="324"/>
      <c r="AD624" s="325">
        <f t="shared" si="1038"/>
        <v>163</v>
      </c>
      <c r="AE624" s="325">
        <f t="shared" ca="1" si="1061"/>
        <v>65</v>
      </c>
      <c r="AF624" s="325">
        <f t="shared" ca="1" si="1062"/>
        <v>66</v>
      </c>
      <c r="AG624" s="325">
        <f t="shared" ca="1" si="1023"/>
        <v>68</v>
      </c>
      <c r="AH624" s="325">
        <f t="shared" ca="1" si="1024"/>
        <v>167</v>
      </c>
      <c r="AI624" s="325">
        <f t="shared" ca="1" si="1025"/>
        <v>69</v>
      </c>
      <c r="AJ624" s="325">
        <f t="shared" ca="1" si="1026"/>
        <v>71</v>
      </c>
      <c r="AK624" s="325"/>
      <c r="AL624" s="294" t="str">
        <f>_xlfn.CONCAT(V624," min")</f>
        <v>Ab min</v>
      </c>
      <c r="AM624" s="294" t="str">
        <f ca="1">_xlfn.CONCAT(W624," sus4")</f>
        <v>A sus4</v>
      </c>
      <c r="AN624" s="294" t="str">
        <f ca="1">_xlfn.CONCAT(X624," aug")</f>
        <v>B aug</v>
      </c>
      <c r="AO624" s="301" t="str">
        <f ca="1">_xlfn.CONCAT("*",AA624,"7")</f>
        <v>*E7</v>
      </c>
      <c r="AP624" s="294" t="str">
        <f ca="1">_xlfn.CONCAT(Z624," alt b")</f>
        <v>Eb alt b</v>
      </c>
      <c r="AQ624" s="294" t="str">
        <f ca="1">_xlfn.CONCAT(AA624," maj")</f>
        <v>E maj</v>
      </c>
      <c r="AR624" s="294" t="str">
        <f ca="1">_xlfn.CONCAT(AB624," sus2")</f>
        <v>G sus2</v>
      </c>
      <c r="AS624" s="294"/>
      <c r="AT624" s="294" t="str">
        <f t="shared" ca="1" si="1066"/>
        <v/>
      </c>
      <c r="AU624" s="294" t="str">
        <f t="shared" ca="1" si="1066"/>
        <v/>
      </c>
      <c r="AV624" s="294" t="str">
        <f t="shared" ca="1" si="1066"/>
        <v/>
      </c>
      <c r="AW624" s="294">
        <f t="shared" ca="1" si="1066"/>
        <v>1</v>
      </c>
      <c r="AX624" s="294" t="str">
        <f t="shared" ca="1" si="1066"/>
        <v/>
      </c>
      <c r="AY624" s="294" t="str">
        <f t="shared" ca="1" si="1066"/>
        <v/>
      </c>
      <c r="AZ624" s="294" t="str">
        <f t="shared" ca="1" si="1066"/>
        <v/>
      </c>
      <c r="BA624" s="294">
        <f t="shared" ca="1" si="1066"/>
        <v>1</v>
      </c>
      <c r="BB624" s="294" t="str">
        <f t="shared" ca="1" si="1066"/>
        <v/>
      </c>
      <c r="BC624" s="294" t="str">
        <f t="shared" ca="1" si="1066"/>
        <v/>
      </c>
      <c r="BD624" s="294" t="str">
        <f t="shared" ca="1" si="1066"/>
        <v/>
      </c>
      <c r="BE624" s="294" t="str">
        <f t="shared" ca="1" si="1066"/>
        <v/>
      </c>
      <c r="BF624" s="289">
        <f t="shared" ca="1" si="1039"/>
        <v>2</v>
      </c>
      <c r="BG624" s="302">
        <f t="shared" ca="1" si="1040"/>
        <v>28.571428571428569</v>
      </c>
      <c r="BH624" s="289" t="str">
        <f t="shared" ca="1" si="1041"/>
        <v/>
      </c>
      <c r="BI624" s="289" t="str">
        <f t="shared" ca="1" si="1042"/>
        <v/>
      </c>
      <c r="BJ624" s="289" t="str">
        <f t="shared" ca="1" si="1043"/>
        <v/>
      </c>
      <c r="BK624" s="289" t="str">
        <f t="shared" ca="1" si="1044"/>
        <v/>
      </c>
      <c r="BL624" s="289" t="str">
        <f t="shared" ca="1" si="1045"/>
        <v/>
      </c>
      <c r="BM624" s="289" t="str">
        <f t="shared" ca="1" si="1046"/>
        <v/>
      </c>
      <c r="BN624" s="289" t="str">
        <f t="shared" ca="1" si="1047"/>
        <v/>
      </c>
      <c r="BO624" s="289" t="str">
        <f t="shared" ca="1" si="1048"/>
        <v/>
      </c>
      <c r="BP624" s="275"/>
      <c r="BQ624" s="83"/>
      <c r="BR624" s="82"/>
      <c r="BS624" s="83"/>
      <c r="BT624" s="52"/>
      <c r="BV624" s="52"/>
      <c r="BW624" s="84"/>
      <c r="BX624" s="97"/>
      <c r="BY624" s="84"/>
      <c r="BZ624" s="84"/>
      <c r="CA624" s="84"/>
      <c r="CB624" s="84"/>
      <c r="CC624" s="84"/>
      <c r="CD624" s="84"/>
      <c r="CE624" s="84"/>
      <c r="CF624" s="84"/>
      <c r="CG624" s="84"/>
      <c r="CH624" s="97"/>
      <c r="CI624" s="97"/>
      <c r="CJ624" s="97"/>
      <c r="CK624" s="97"/>
      <c r="CL624" s="97"/>
      <c r="CM624" s="97"/>
      <c r="CN624" s="97"/>
      <c r="CO624" s="97"/>
      <c r="CP624" s="99"/>
      <c r="CQ624" s="84"/>
      <c r="DA624" s="83"/>
      <c r="DB624" s="82"/>
      <c r="DC624" s="83"/>
      <c r="DD624" s="52"/>
      <c r="DF624" s="52"/>
      <c r="DG624" s="84"/>
      <c r="DH624" s="97"/>
      <c r="DI624" s="84"/>
      <c r="DJ624" s="84"/>
      <c r="DK624" s="84"/>
      <c r="DL624" s="84"/>
      <c r="DM624" s="84"/>
      <c r="DN624" s="84"/>
      <c r="DO624" s="84"/>
      <c r="DP624" s="84"/>
      <c r="DQ624" s="84"/>
      <c r="DR624" s="97"/>
      <c r="DS624" s="97"/>
      <c r="DT624" s="97"/>
      <c r="DU624" s="97"/>
      <c r="DV624" s="97"/>
      <c r="DW624" s="97"/>
      <c r="DX624" s="97"/>
      <c r="DY624" s="97"/>
      <c r="DZ624" s="99"/>
      <c r="EA624" s="84"/>
    </row>
    <row r="625" spans="1:131" ht="15.6" x14ac:dyDescent="0.3">
      <c r="A625" s="289" t="str">
        <f t="shared" ca="1" si="1053"/>
        <v/>
      </c>
      <c r="B625" s="324">
        <f t="shared" si="1064"/>
        <v>617</v>
      </c>
      <c r="C625" s="325" t="s">
        <v>41</v>
      </c>
      <c r="D625" s="324" t="s">
        <v>4</v>
      </c>
      <c r="E625" s="324">
        <v>7</v>
      </c>
      <c r="F625" s="326">
        <v>2</v>
      </c>
      <c r="G625" s="326">
        <v>2</v>
      </c>
      <c r="H625" s="326">
        <v>2</v>
      </c>
      <c r="I625" s="326">
        <v>2</v>
      </c>
      <c r="J625" s="326">
        <v>2</v>
      </c>
      <c r="K625" s="326">
        <v>1</v>
      </c>
      <c r="L625" s="326">
        <v>1</v>
      </c>
      <c r="M625" s="326"/>
      <c r="N625" s="326">
        <f>SUM($F625:G625)</f>
        <v>4</v>
      </c>
      <c r="O625" s="326">
        <f>SUM($F625:H625)</f>
        <v>6</v>
      </c>
      <c r="P625" s="326">
        <f>SUM($F625:I625)</f>
        <v>8</v>
      </c>
      <c r="Q625" s="326">
        <f>SUM($F625:J625)</f>
        <v>10</v>
      </c>
      <c r="R625" s="326">
        <f>SUM($F625:K625)</f>
        <v>11</v>
      </c>
      <c r="S625" s="326">
        <f>SUM($F625:L625)</f>
        <v>12</v>
      </c>
      <c r="T625" s="326"/>
      <c r="U625" s="325"/>
      <c r="V625" s="324" t="str">
        <f t="shared" si="1030"/>
        <v>Ab</v>
      </c>
      <c r="W625" s="324" t="str">
        <f t="shared" ca="1" si="1031"/>
        <v>Bb</v>
      </c>
      <c r="X625" s="324" t="str">
        <f t="shared" ca="1" si="1054"/>
        <v>C</v>
      </c>
      <c r="Y625" s="324" t="str">
        <f t="shared" ca="1" si="1055"/>
        <v>D</v>
      </c>
      <c r="Z625" s="324" t="str">
        <f t="shared" ca="1" si="1056"/>
        <v>E</v>
      </c>
      <c r="AA625" s="324" t="str">
        <f t="shared" ca="1" si="1057"/>
        <v>Gb</v>
      </c>
      <c r="AB625" s="324" t="str">
        <f t="shared" ca="1" si="1058"/>
        <v>G</v>
      </c>
      <c r="AC625" s="324"/>
      <c r="AD625" s="325">
        <f t="shared" si="1038"/>
        <v>163</v>
      </c>
      <c r="AE625" s="325">
        <f t="shared" ca="1" si="1061"/>
        <v>164</v>
      </c>
      <c r="AF625" s="325">
        <f t="shared" ca="1" si="1062"/>
        <v>67</v>
      </c>
      <c r="AG625" s="325">
        <f t="shared" ca="1" si="1023"/>
        <v>68</v>
      </c>
      <c r="AH625" s="325">
        <f t="shared" ca="1" si="1024"/>
        <v>69</v>
      </c>
      <c r="AI625" s="325">
        <f t="shared" ca="1" si="1025"/>
        <v>169</v>
      </c>
      <c r="AJ625" s="325">
        <f t="shared" ca="1" si="1026"/>
        <v>71</v>
      </c>
      <c r="AK625" s="325"/>
      <c r="AL625" s="294" t="str">
        <f>_xlfn.CONCAT(V625," aug")</f>
        <v>Ab aug</v>
      </c>
      <c r="AM625" s="294" t="str">
        <f ca="1">_xlfn.CONCAT(W625," aug")</f>
        <v>Bb aug</v>
      </c>
      <c r="AN625" s="294" t="str">
        <f ca="1">_xlfn.CONCAT(X625," maj")</f>
        <v>C maj</v>
      </c>
      <c r="AO625" s="294" t="str">
        <f ca="1">_xlfn.CONCAT(Y625," alt b")</f>
        <v>D alt b</v>
      </c>
      <c r="AP625" s="294" t="str">
        <f ca="1">_xlfn.CONCAT(Z625," dim")</f>
        <v>E dim</v>
      </c>
      <c r="AQ625" s="301" t="str">
        <f>_xlfn.CONCAT("*",V625,"7")</f>
        <v>*Ab7</v>
      </c>
      <c r="AR625" s="294" t="str">
        <f ca="1">_xlfn.CONCAT(AB625," min")</f>
        <v>G min</v>
      </c>
      <c r="AS625" s="294"/>
      <c r="AT625" s="294" t="str">
        <f t="shared" ca="1" si="1066"/>
        <v/>
      </c>
      <c r="AU625" s="294" t="str">
        <f t="shared" ca="1" si="1066"/>
        <v/>
      </c>
      <c r="AV625" s="294" t="str">
        <f t="shared" ca="1" si="1066"/>
        <v/>
      </c>
      <c r="AW625" s="294" t="str">
        <f t="shared" ca="1" si="1066"/>
        <v/>
      </c>
      <c r="AX625" s="294" t="str">
        <f t="shared" ca="1" si="1066"/>
        <v/>
      </c>
      <c r="AY625" s="294" t="str">
        <f t="shared" ca="1" si="1066"/>
        <v/>
      </c>
      <c r="AZ625" s="294" t="str">
        <f t="shared" ca="1" si="1066"/>
        <v/>
      </c>
      <c r="BA625" s="294">
        <f t="shared" ca="1" si="1066"/>
        <v>1</v>
      </c>
      <c r="BB625" s="294" t="str">
        <f t="shared" ca="1" si="1066"/>
        <v/>
      </c>
      <c r="BC625" s="294" t="str">
        <f t="shared" ca="1" si="1066"/>
        <v/>
      </c>
      <c r="BD625" s="294" t="str">
        <f t="shared" ca="1" si="1066"/>
        <v/>
      </c>
      <c r="BE625" s="294" t="str">
        <f t="shared" ca="1" si="1066"/>
        <v/>
      </c>
      <c r="BF625" s="289">
        <f t="shared" ca="1" si="1039"/>
        <v>1</v>
      </c>
      <c r="BG625" s="302">
        <f t="shared" ca="1" si="1040"/>
        <v>14.285714285714285</v>
      </c>
      <c r="BH625" s="289" t="str">
        <f t="shared" ca="1" si="1041"/>
        <v/>
      </c>
      <c r="BI625" s="289" t="str">
        <f t="shared" ca="1" si="1042"/>
        <v/>
      </c>
      <c r="BJ625" s="289" t="str">
        <f t="shared" ca="1" si="1043"/>
        <v/>
      </c>
      <c r="BK625" s="289" t="str">
        <f t="shared" ca="1" si="1044"/>
        <v/>
      </c>
      <c r="BL625" s="289" t="str">
        <f t="shared" ca="1" si="1045"/>
        <v/>
      </c>
      <c r="BM625" s="289" t="str">
        <f t="shared" ca="1" si="1046"/>
        <v/>
      </c>
      <c r="BN625" s="289" t="str">
        <f t="shared" ca="1" si="1047"/>
        <v/>
      </c>
      <c r="BO625" s="289" t="str">
        <f t="shared" ca="1" si="1048"/>
        <v/>
      </c>
      <c r="BP625" s="275"/>
      <c r="BQ625" s="83"/>
      <c r="BR625" s="82"/>
      <c r="BS625" s="83"/>
      <c r="BT625" s="52"/>
      <c r="BV625" s="52"/>
      <c r="BW625" s="84"/>
      <c r="BX625" s="97"/>
      <c r="BY625" s="84"/>
      <c r="BZ625" s="84"/>
      <c r="CA625" s="84"/>
      <c r="CB625" s="84"/>
      <c r="CC625" s="84"/>
      <c r="CD625" s="84"/>
      <c r="CE625" s="84"/>
      <c r="CF625" s="84"/>
      <c r="CG625" s="84"/>
      <c r="CH625" s="97"/>
      <c r="CI625" s="97"/>
      <c r="CJ625" s="97"/>
      <c r="CK625" s="97"/>
      <c r="CL625" s="97"/>
      <c r="CM625" s="97"/>
      <c r="CN625" s="97"/>
      <c r="CO625" s="97"/>
      <c r="CP625" s="99"/>
      <c r="CQ625" s="84"/>
      <c r="DA625" s="83"/>
      <c r="DB625" s="82"/>
      <c r="DC625" s="83"/>
      <c r="DD625" s="52"/>
      <c r="DF625" s="52"/>
      <c r="DG625" s="84"/>
      <c r="DH625" s="97"/>
      <c r="DI625" s="84"/>
      <c r="DJ625" s="84"/>
      <c r="DK625" s="84"/>
      <c r="DL625" s="84"/>
      <c r="DM625" s="84"/>
      <c r="DN625" s="84"/>
      <c r="DO625" s="84"/>
      <c r="DP625" s="84"/>
      <c r="DQ625" s="84"/>
      <c r="DR625" s="97"/>
      <c r="DS625" s="97"/>
      <c r="DT625" s="97"/>
      <c r="DU625" s="97"/>
      <c r="DV625" s="97"/>
      <c r="DW625" s="97"/>
      <c r="DX625" s="97"/>
      <c r="DY625" s="97"/>
      <c r="DZ625" s="99"/>
      <c r="EA625" s="84"/>
    </row>
    <row r="626" spans="1:131" ht="15.6" x14ac:dyDescent="0.3">
      <c r="A626" s="289" t="str">
        <f t="shared" ca="1" si="1053"/>
        <v/>
      </c>
      <c r="B626" s="324">
        <f t="shared" si="1064"/>
        <v>618</v>
      </c>
      <c r="C626" s="325" t="s">
        <v>42</v>
      </c>
      <c r="D626" s="324" t="s">
        <v>4</v>
      </c>
      <c r="E626" s="324">
        <v>6</v>
      </c>
      <c r="F626" s="326">
        <v>3</v>
      </c>
      <c r="G626" s="326">
        <v>2</v>
      </c>
      <c r="H626" s="326">
        <v>1</v>
      </c>
      <c r="I626" s="326">
        <v>1</v>
      </c>
      <c r="J626" s="326">
        <v>3</v>
      </c>
      <c r="K626" s="326">
        <v>2</v>
      </c>
      <c r="L626" s="326"/>
      <c r="M626" s="326"/>
      <c r="N626" s="326">
        <f>SUM($F626:G626)</f>
        <v>5</v>
      </c>
      <c r="O626" s="326">
        <f>SUM($F626:H626)</f>
        <v>6</v>
      </c>
      <c r="P626" s="326">
        <f>SUM($F626:I626)</f>
        <v>7</v>
      </c>
      <c r="Q626" s="326">
        <f>SUM($F626:J626)</f>
        <v>10</v>
      </c>
      <c r="R626" s="326">
        <f>SUM($F626:K626)</f>
        <v>12</v>
      </c>
      <c r="S626" s="326"/>
      <c r="T626" s="326"/>
      <c r="U626" s="325"/>
      <c r="V626" s="324" t="str">
        <f t="shared" si="1030"/>
        <v>Ab</v>
      </c>
      <c r="W626" s="324" t="str">
        <f t="shared" ca="1" si="1031"/>
        <v>B</v>
      </c>
      <c r="X626" s="324" t="str">
        <f t="shared" ref="X626:X637" ca="1" si="1067">OFFSET($L$6,0,N626,1,1)</f>
        <v>Db</v>
      </c>
      <c r="Y626" s="324" t="str">
        <f t="shared" ref="Y626:Y637" ca="1" si="1068">OFFSET($L$6,0,O626,1,1)</f>
        <v>D</v>
      </c>
      <c r="Z626" s="324" t="str">
        <f t="shared" ref="Z626:Z637" ca="1" si="1069">OFFSET($L$6,0,P626,1,1)</f>
        <v>Eb</v>
      </c>
      <c r="AA626" s="324" t="str">
        <f t="shared" ref="AA626:AA637" ca="1" si="1070">OFFSET($L$6,0,Q626,1,1)</f>
        <v>Gb</v>
      </c>
      <c r="AB626" s="324"/>
      <c r="AC626" s="324"/>
      <c r="AD626" s="325">
        <f t="shared" si="1038"/>
        <v>163</v>
      </c>
      <c r="AE626" s="325">
        <f t="shared" ca="1" si="1061"/>
        <v>66</v>
      </c>
      <c r="AF626" s="325">
        <f t="shared" ca="1" si="1062"/>
        <v>166</v>
      </c>
      <c r="AG626" s="325">
        <f t="shared" ca="1" si="1023"/>
        <v>68</v>
      </c>
      <c r="AH626" s="325">
        <f t="shared" ca="1" si="1024"/>
        <v>167</v>
      </c>
      <c r="AI626" s="325">
        <f t="shared" ca="1" si="1025"/>
        <v>169</v>
      </c>
      <c r="AJ626" s="325"/>
      <c r="AK626" s="325"/>
      <c r="AL626" s="294" t="str">
        <f>_xlfn.CONCAT(V626," sus4")</f>
        <v>Ab sus4</v>
      </c>
      <c r="AM626" s="294" t="str">
        <f ca="1">_xlfn.CONCAT(W626," min")</f>
        <v>B min</v>
      </c>
      <c r="AN626" s="294" t="str">
        <f ca="1">_xlfn.CONCAT(X626," sus2")</f>
        <v>Db sus2</v>
      </c>
      <c r="AO626" s="301" t="str">
        <f ca="1">_xlfn.CONCAT("*",W626," min")</f>
        <v>*B min</v>
      </c>
      <c r="AP626" s="294" t="str">
        <f ca="1">_xlfn.CONCAT(Z626," sus4/7")</f>
        <v>Eb sus4/7</v>
      </c>
      <c r="AQ626" s="294" t="str">
        <f ca="1">_xlfn.CONCAT(AA626," sus4")</f>
        <v>Gb sus4</v>
      </c>
      <c r="AR626" s="294"/>
      <c r="AS626" s="294"/>
      <c r="AT626" s="294" t="str">
        <f ca="1">IF(AT$9=$AD626,1,IF(AT$9=$AE626,1,IF(AT$9=$AF626,1,IF(AT$9=$AG626,1,IF(AT$9=$AH626,1,IF(AT$9=$AI626,1,""))))))</f>
        <v/>
      </c>
      <c r="AU626" s="294" t="str">
        <f t="shared" ref="AU626:BE637" ca="1" si="1071">IF(AU$9=$AD626,1,IF(AU$9=$AE626,1,IF(AU$9=$AF626,1,IF(AU$9=$AG626,1,IF(AU$9=$AH626,1,IF(AU$9=$AI626,1,""))))))</f>
        <v/>
      </c>
      <c r="AV626" s="294" t="str">
        <f t="shared" ca="1" si="1071"/>
        <v/>
      </c>
      <c r="AW626" s="294">
        <f t="shared" ca="1" si="1071"/>
        <v>1</v>
      </c>
      <c r="AX626" s="294" t="str">
        <f t="shared" ca="1" si="1071"/>
        <v/>
      </c>
      <c r="AY626" s="294" t="str">
        <f t="shared" ca="1" si="1071"/>
        <v/>
      </c>
      <c r="AZ626" s="294" t="str">
        <f t="shared" ca="1" si="1071"/>
        <v/>
      </c>
      <c r="BA626" s="294" t="str">
        <f t="shared" ca="1" si="1071"/>
        <v/>
      </c>
      <c r="BB626" s="294" t="str">
        <f t="shared" ca="1" si="1071"/>
        <v/>
      </c>
      <c r="BC626" s="294" t="str">
        <f t="shared" ca="1" si="1071"/>
        <v/>
      </c>
      <c r="BD626" s="294" t="str">
        <f t="shared" ca="1" si="1071"/>
        <v/>
      </c>
      <c r="BE626" s="294" t="str">
        <f t="shared" ca="1" si="1071"/>
        <v/>
      </c>
      <c r="BF626" s="289">
        <f t="shared" ca="1" si="1039"/>
        <v>1</v>
      </c>
      <c r="BG626" s="302">
        <f t="shared" ca="1" si="1040"/>
        <v>16.666666666666664</v>
      </c>
      <c r="BH626" s="289" t="str">
        <f t="shared" ca="1" si="1041"/>
        <v/>
      </c>
      <c r="BI626" s="289" t="str">
        <f t="shared" ca="1" si="1042"/>
        <v/>
      </c>
      <c r="BJ626" s="289" t="str">
        <f t="shared" ca="1" si="1043"/>
        <v/>
      </c>
      <c r="BK626" s="289" t="str">
        <f t="shared" ca="1" si="1044"/>
        <v/>
      </c>
      <c r="BL626" s="289" t="str">
        <f t="shared" ca="1" si="1045"/>
        <v/>
      </c>
      <c r="BM626" s="289" t="str">
        <f t="shared" ca="1" si="1046"/>
        <v/>
      </c>
      <c r="BN626" s="289" t="str">
        <f t="shared" ca="1" si="1047"/>
        <v/>
      </c>
      <c r="BO626" s="289" t="str">
        <f t="shared" ca="1" si="1048"/>
        <v/>
      </c>
      <c r="BP626" s="275"/>
      <c r="BQ626" s="83"/>
      <c r="BR626" s="82"/>
      <c r="BS626" s="83"/>
      <c r="BT626" s="52"/>
      <c r="BV626" s="52"/>
      <c r="BW626" s="84"/>
      <c r="BX626" s="97"/>
      <c r="BY626" s="84"/>
      <c r="BZ626" s="84"/>
      <c r="CA626" s="84"/>
      <c r="CB626" s="84"/>
      <c r="CC626" s="84"/>
      <c r="CD626" s="84"/>
      <c r="CE626" s="84"/>
      <c r="CF626" s="84"/>
      <c r="CG626" s="84"/>
      <c r="CH626" s="97"/>
      <c r="CI626" s="97"/>
      <c r="CJ626" s="97"/>
      <c r="CK626" s="97"/>
      <c r="CL626" s="97"/>
      <c r="CM626" s="97"/>
      <c r="CN626" s="97"/>
      <c r="CO626" s="97"/>
      <c r="CP626" s="99"/>
      <c r="CQ626" s="84"/>
      <c r="DA626" s="83"/>
      <c r="DB626" s="82"/>
      <c r="DC626" s="83"/>
      <c r="DD626" s="52"/>
      <c r="DF626" s="52"/>
      <c r="DG626" s="84"/>
      <c r="DH626" s="97"/>
      <c r="DI626" s="84"/>
      <c r="DJ626" s="84"/>
      <c r="DK626" s="84"/>
      <c r="DL626" s="84"/>
      <c r="DM626" s="84"/>
      <c r="DN626" s="84"/>
      <c r="DO626" s="84"/>
      <c r="DP626" s="84"/>
      <c r="DQ626" s="84"/>
      <c r="DR626" s="97"/>
      <c r="DS626" s="97"/>
      <c r="DT626" s="97"/>
      <c r="DU626" s="97"/>
      <c r="DV626" s="97"/>
      <c r="DW626" s="97"/>
      <c r="DX626" s="97"/>
      <c r="DY626" s="97"/>
      <c r="DZ626" s="99"/>
      <c r="EA626" s="84"/>
    </row>
    <row r="627" spans="1:131" ht="15.6" x14ac:dyDescent="0.3">
      <c r="A627" s="289">
        <f t="shared" ca="1" si="1053"/>
        <v>7</v>
      </c>
      <c r="B627" s="324">
        <f t="shared" si="1064"/>
        <v>619</v>
      </c>
      <c r="C627" s="325" t="s">
        <v>43</v>
      </c>
      <c r="D627" s="324" t="s">
        <v>4</v>
      </c>
      <c r="E627" s="324">
        <v>6</v>
      </c>
      <c r="F627" s="326">
        <v>2</v>
      </c>
      <c r="G627" s="326">
        <v>1</v>
      </c>
      <c r="H627" s="326">
        <v>1</v>
      </c>
      <c r="I627" s="326">
        <v>3</v>
      </c>
      <c r="J627" s="326">
        <v>2</v>
      </c>
      <c r="K627" s="326">
        <v>3</v>
      </c>
      <c r="L627" s="326"/>
      <c r="M627" s="326"/>
      <c r="N627" s="326">
        <f>SUM($F627:G627)</f>
        <v>3</v>
      </c>
      <c r="O627" s="326">
        <f>SUM($F627:H627)</f>
        <v>4</v>
      </c>
      <c r="P627" s="326">
        <f>SUM($F627:I627)</f>
        <v>7</v>
      </c>
      <c r="Q627" s="326">
        <f>SUM($F627:J627)</f>
        <v>9</v>
      </c>
      <c r="R627" s="326">
        <f>SUM($F627:K627)</f>
        <v>12</v>
      </c>
      <c r="S627" s="326"/>
      <c r="T627" s="326"/>
      <c r="U627" s="325"/>
      <c r="V627" s="324" t="str">
        <f t="shared" si="1030"/>
        <v>Ab</v>
      </c>
      <c r="W627" s="324" t="str">
        <f t="shared" ca="1" si="1031"/>
        <v>Bb</v>
      </c>
      <c r="X627" s="324" t="str">
        <f t="shared" ca="1" si="1067"/>
        <v>B</v>
      </c>
      <c r="Y627" s="324" t="str">
        <f t="shared" ca="1" si="1068"/>
        <v>C</v>
      </c>
      <c r="Z627" s="324" t="str">
        <f t="shared" ca="1" si="1069"/>
        <v>Eb</v>
      </c>
      <c r="AA627" s="324" t="str">
        <f t="shared" ca="1" si="1070"/>
        <v>F</v>
      </c>
      <c r="AB627" s="324"/>
      <c r="AC627" s="324"/>
      <c r="AD627" s="325">
        <f t="shared" si="1038"/>
        <v>163</v>
      </c>
      <c r="AE627" s="325">
        <f t="shared" ca="1" si="1061"/>
        <v>164</v>
      </c>
      <c r="AF627" s="325">
        <f t="shared" ca="1" si="1062"/>
        <v>66</v>
      </c>
      <c r="AG627" s="325">
        <f t="shared" ca="1" si="1023"/>
        <v>67</v>
      </c>
      <c r="AH627" s="325">
        <f t="shared" ca="1" si="1024"/>
        <v>167</v>
      </c>
      <c r="AI627" s="325">
        <f t="shared" ca="1" si="1025"/>
        <v>70</v>
      </c>
      <c r="AJ627" s="325"/>
      <c r="AK627" s="325"/>
      <c r="AL627" s="294" t="str">
        <f>_xlfn.CONCAT(V627," min")</f>
        <v>Ab min</v>
      </c>
      <c r="AM627" s="294" t="str">
        <f ca="1">_xlfn.CONCAT(W627," sus2")</f>
        <v>Bb sus2</v>
      </c>
      <c r="AN627" s="301" t="str">
        <f>_xlfn.CONCAT("*",V627," min")</f>
        <v>*Ab min</v>
      </c>
      <c r="AO627" s="301" t="str">
        <f ca="1">_xlfn.CONCAT("*",AA627," min")</f>
        <v>*F min</v>
      </c>
      <c r="AP627" s="301" t="str">
        <f>_xlfn.CONCAT("*",V627," min")</f>
        <v>*Ab min</v>
      </c>
      <c r="AQ627" s="294" t="str">
        <f ca="1">_xlfn.CONCAT(AA627," sus4")</f>
        <v>F sus4</v>
      </c>
      <c r="AR627" s="294"/>
      <c r="AS627" s="294"/>
      <c r="AT627" s="294" t="str">
        <f t="shared" ref="AT627:AT637" ca="1" si="1072">IF(AT$9=$AD627,1,IF(AT$9=$AE627,1,IF(AT$9=$AF627,1,IF(AT$9=$AG627,1,IF(AT$9=$AH627,1,IF(AT$9=$AI627,1,""))))))</f>
        <v/>
      </c>
      <c r="AU627" s="294" t="str">
        <f t="shared" ca="1" si="1071"/>
        <v/>
      </c>
      <c r="AV627" s="294" t="str">
        <f t="shared" ca="1" si="1071"/>
        <v/>
      </c>
      <c r="AW627" s="294">
        <f t="shared" ca="1" si="1071"/>
        <v>1</v>
      </c>
      <c r="AX627" s="294" t="str">
        <f t="shared" ca="1" si="1071"/>
        <v/>
      </c>
      <c r="AY627" s="294">
        <f t="shared" ca="1" si="1071"/>
        <v>1</v>
      </c>
      <c r="AZ627" s="294" t="str">
        <f t="shared" ca="1" si="1071"/>
        <v/>
      </c>
      <c r="BA627" s="294" t="str">
        <f t="shared" ca="1" si="1071"/>
        <v/>
      </c>
      <c r="BB627" s="294" t="str">
        <f t="shared" ca="1" si="1071"/>
        <v/>
      </c>
      <c r="BC627" s="294" t="str">
        <f t="shared" ca="1" si="1071"/>
        <v/>
      </c>
      <c r="BD627" s="294" t="str">
        <f t="shared" ca="1" si="1071"/>
        <v/>
      </c>
      <c r="BE627" s="294" t="str">
        <f t="shared" ca="1" si="1071"/>
        <v/>
      </c>
      <c r="BF627" s="289">
        <f t="shared" ca="1" si="1039"/>
        <v>2</v>
      </c>
      <c r="BG627" s="302">
        <f t="shared" ca="1" si="1040"/>
        <v>33.333333333333329</v>
      </c>
      <c r="BH627" s="289">
        <f t="shared" ca="1" si="1041"/>
        <v>7</v>
      </c>
      <c r="BI627" s="289" t="str">
        <f t="shared" ca="1" si="1042"/>
        <v/>
      </c>
      <c r="BJ627" s="289" t="str">
        <f t="shared" ca="1" si="1043"/>
        <v/>
      </c>
      <c r="BK627" s="289" t="str">
        <f t="shared" ca="1" si="1044"/>
        <v/>
      </c>
      <c r="BL627" s="289" t="str">
        <f t="shared" ca="1" si="1045"/>
        <v/>
      </c>
      <c r="BM627" s="289" t="str">
        <f t="shared" ca="1" si="1046"/>
        <v/>
      </c>
      <c r="BN627" s="289" t="str">
        <f t="shared" ca="1" si="1047"/>
        <v/>
      </c>
      <c r="BO627" s="289">
        <f t="shared" ca="1" si="1048"/>
        <v>1</v>
      </c>
      <c r="BP627" s="275"/>
      <c r="BQ627" s="83"/>
      <c r="BR627" s="82"/>
      <c r="BS627" s="83"/>
      <c r="BT627" s="52"/>
      <c r="BV627" s="52"/>
      <c r="BW627" s="84"/>
      <c r="BX627" s="97"/>
      <c r="BY627" s="84"/>
      <c r="BZ627" s="84"/>
      <c r="CA627" s="84"/>
      <c r="CB627" s="84"/>
      <c r="CC627" s="84"/>
      <c r="CD627" s="84"/>
      <c r="CE627" s="84"/>
      <c r="CF627" s="84"/>
      <c r="CG627" s="84"/>
      <c r="CH627" s="97"/>
      <c r="CI627" s="97"/>
      <c r="CJ627" s="97"/>
      <c r="CK627" s="97"/>
      <c r="CL627" s="97"/>
      <c r="CM627" s="97"/>
      <c r="CN627" s="97"/>
      <c r="CO627" s="97"/>
      <c r="CP627" s="99"/>
      <c r="CQ627" s="84"/>
      <c r="DA627" s="83"/>
      <c r="DB627" s="82"/>
      <c r="DC627" s="83"/>
      <c r="DD627" s="52"/>
      <c r="DF627" s="52"/>
      <c r="DG627" s="84"/>
      <c r="DH627" s="97"/>
      <c r="DI627" s="84"/>
      <c r="DJ627" s="84"/>
      <c r="DK627" s="84"/>
      <c r="DL627" s="84"/>
      <c r="DM627" s="84"/>
      <c r="DN627" s="84"/>
      <c r="DO627" s="84"/>
      <c r="DP627" s="84"/>
      <c r="DQ627" s="84"/>
      <c r="DR627" s="97"/>
      <c r="DS627" s="97"/>
      <c r="DT627" s="97"/>
      <c r="DU627" s="97"/>
      <c r="DV627" s="97"/>
      <c r="DW627" s="97"/>
      <c r="DX627" s="97"/>
      <c r="DY627" s="97"/>
      <c r="DZ627" s="99"/>
      <c r="EA627" s="84"/>
    </row>
    <row r="628" spans="1:131" ht="15.6" x14ac:dyDescent="0.3">
      <c r="A628" s="289" t="str">
        <f t="shared" ca="1" si="1053"/>
        <v/>
      </c>
      <c r="B628" s="324">
        <f t="shared" si="1064"/>
        <v>620</v>
      </c>
      <c r="C628" s="325" t="s">
        <v>83</v>
      </c>
      <c r="D628" s="324" t="s">
        <v>4</v>
      </c>
      <c r="E628" s="324">
        <v>6</v>
      </c>
      <c r="F628" s="326">
        <v>2</v>
      </c>
      <c r="G628" s="326">
        <v>1</v>
      </c>
      <c r="H628" s="326">
        <v>1</v>
      </c>
      <c r="I628" s="326">
        <v>3</v>
      </c>
      <c r="J628" s="326">
        <v>1</v>
      </c>
      <c r="K628" s="326">
        <v>4</v>
      </c>
      <c r="L628" s="326"/>
      <c r="M628" s="326"/>
      <c r="N628" s="326">
        <f>SUM($F628:G628)</f>
        <v>3</v>
      </c>
      <c r="O628" s="326">
        <f>SUM($F628:H628)</f>
        <v>4</v>
      </c>
      <c r="P628" s="326">
        <f>SUM($F628:I628)</f>
        <v>7</v>
      </c>
      <c r="Q628" s="326">
        <f>SUM($F628:J628)</f>
        <v>8</v>
      </c>
      <c r="R628" s="326">
        <f>SUM($F628:K628)</f>
        <v>12</v>
      </c>
      <c r="S628" s="326"/>
      <c r="T628" s="326"/>
      <c r="U628" s="325"/>
      <c r="V628" s="324" t="str">
        <f t="shared" si="1030"/>
        <v>Ab</v>
      </c>
      <c r="W628" s="324" t="str">
        <f t="shared" ca="1" si="1031"/>
        <v>Bb</v>
      </c>
      <c r="X628" s="324" t="str">
        <f t="shared" ca="1" si="1067"/>
        <v>B</v>
      </c>
      <c r="Y628" s="324" t="str">
        <f t="shared" ca="1" si="1068"/>
        <v>C</v>
      </c>
      <c r="Z628" s="324" t="str">
        <f t="shared" ca="1" si="1069"/>
        <v>Eb</v>
      </c>
      <c r="AA628" s="324" t="str">
        <f t="shared" ca="1" si="1070"/>
        <v>E</v>
      </c>
      <c r="AB628" s="324"/>
      <c r="AC628" s="324"/>
      <c r="AD628" s="325">
        <f t="shared" si="1038"/>
        <v>163</v>
      </c>
      <c r="AE628" s="325">
        <f t="shared" ca="1" si="1061"/>
        <v>164</v>
      </c>
      <c r="AF628" s="325">
        <f t="shared" ca="1" si="1062"/>
        <v>66</v>
      </c>
      <c r="AG628" s="325">
        <f t="shared" ca="1" si="1023"/>
        <v>67</v>
      </c>
      <c r="AH628" s="325">
        <f t="shared" ca="1" si="1024"/>
        <v>167</v>
      </c>
      <c r="AI628" s="325">
        <f t="shared" ca="1" si="1025"/>
        <v>69</v>
      </c>
      <c r="AJ628" s="325"/>
      <c r="AK628" s="325"/>
      <c r="AL628" s="294" t="str">
        <f>_xlfn.CONCAT(V628," min")</f>
        <v>Ab min</v>
      </c>
      <c r="AM628" s="301" t="str">
        <f ca="1">_xlfn.CONCAT("*",Y628,"7")</f>
        <v>*C7</v>
      </c>
      <c r="AN628" s="301" t="str">
        <f>_xlfn.CONCAT("*",V628," min")</f>
        <v>*Ab min</v>
      </c>
      <c r="AO628" s="294" t="str">
        <f ca="1">_xlfn.CONCAT(Y628," aug")</f>
        <v>C aug</v>
      </c>
      <c r="AP628" s="301" t="str">
        <f>_xlfn.CONCAT("*",V628," min")</f>
        <v>*Ab min</v>
      </c>
      <c r="AQ628" s="301" t="str">
        <f ca="1">_xlfn.CONCAT("*",Y628,"7")</f>
        <v>*C7</v>
      </c>
      <c r="AR628" s="294"/>
      <c r="AS628" s="294"/>
      <c r="AT628" s="294" t="str">
        <f t="shared" ca="1" si="1072"/>
        <v/>
      </c>
      <c r="AU628" s="294" t="str">
        <f t="shared" ca="1" si="1071"/>
        <v/>
      </c>
      <c r="AV628" s="294" t="str">
        <f t="shared" ca="1" si="1071"/>
        <v/>
      </c>
      <c r="AW628" s="294">
        <f t="shared" ca="1" si="1071"/>
        <v>1</v>
      </c>
      <c r="AX628" s="294" t="str">
        <f t="shared" ca="1" si="1071"/>
        <v/>
      </c>
      <c r="AY628" s="294" t="str">
        <f t="shared" ca="1" si="1071"/>
        <v/>
      </c>
      <c r="AZ628" s="294" t="str">
        <f t="shared" ca="1" si="1071"/>
        <v/>
      </c>
      <c r="BA628" s="294" t="str">
        <f t="shared" ca="1" si="1071"/>
        <v/>
      </c>
      <c r="BB628" s="294" t="str">
        <f t="shared" ca="1" si="1071"/>
        <v/>
      </c>
      <c r="BC628" s="294" t="str">
        <f t="shared" ca="1" si="1071"/>
        <v/>
      </c>
      <c r="BD628" s="294" t="str">
        <f t="shared" ca="1" si="1071"/>
        <v/>
      </c>
      <c r="BE628" s="294" t="str">
        <f t="shared" ca="1" si="1071"/>
        <v/>
      </c>
      <c r="BF628" s="289">
        <f t="shared" ca="1" si="1039"/>
        <v>1</v>
      </c>
      <c r="BG628" s="302">
        <f t="shared" ca="1" si="1040"/>
        <v>16.666666666666664</v>
      </c>
      <c r="BH628" s="289" t="str">
        <f t="shared" ca="1" si="1041"/>
        <v/>
      </c>
      <c r="BI628" s="289" t="str">
        <f t="shared" ca="1" si="1042"/>
        <v/>
      </c>
      <c r="BJ628" s="289" t="str">
        <f t="shared" ca="1" si="1043"/>
        <v/>
      </c>
      <c r="BK628" s="289" t="str">
        <f t="shared" ca="1" si="1044"/>
        <v/>
      </c>
      <c r="BL628" s="289" t="str">
        <f t="shared" ca="1" si="1045"/>
        <v/>
      </c>
      <c r="BM628" s="289" t="str">
        <f t="shared" ca="1" si="1046"/>
        <v/>
      </c>
      <c r="BN628" s="289" t="str">
        <f t="shared" ca="1" si="1047"/>
        <v/>
      </c>
      <c r="BO628" s="289" t="str">
        <f t="shared" ca="1" si="1048"/>
        <v/>
      </c>
      <c r="BP628" s="275"/>
      <c r="BQ628" s="83"/>
      <c r="BR628" s="82"/>
      <c r="BS628" s="83"/>
      <c r="BT628" s="52"/>
      <c r="BV628" s="52"/>
      <c r="BW628" s="84"/>
      <c r="BX628" s="97"/>
      <c r="BY628" s="84"/>
      <c r="BZ628" s="84"/>
      <c r="CA628" s="84"/>
      <c r="CB628" s="84"/>
      <c r="CC628" s="84"/>
      <c r="CD628" s="84"/>
      <c r="CE628" s="84"/>
      <c r="CF628" s="84"/>
      <c r="CG628" s="84"/>
      <c r="CH628" s="97"/>
      <c r="CI628" s="97"/>
      <c r="CJ628" s="97"/>
      <c r="CK628" s="97"/>
      <c r="CL628" s="97"/>
      <c r="CM628" s="97"/>
      <c r="CN628" s="97"/>
      <c r="CO628" s="97"/>
      <c r="CP628" s="99"/>
      <c r="CQ628" s="84"/>
      <c r="DA628" s="83"/>
      <c r="DB628" s="82"/>
      <c r="DC628" s="83"/>
      <c r="DD628" s="52"/>
      <c r="DF628" s="52"/>
      <c r="DG628" s="84"/>
      <c r="DH628" s="97"/>
      <c r="DI628" s="84"/>
      <c r="DJ628" s="84"/>
      <c r="DK628" s="84"/>
      <c r="DL628" s="84"/>
      <c r="DM628" s="84"/>
      <c r="DN628" s="84"/>
      <c r="DO628" s="84"/>
      <c r="DP628" s="84"/>
      <c r="DQ628" s="84"/>
      <c r="DR628" s="97"/>
      <c r="DS628" s="97"/>
      <c r="DT628" s="97"/>
      <c r="DU628" s="97"/>
      <c r="DV628" s="97"/>
      <c r="DW628" s="97"/>
      <c r="DX628" s="97"/>
      <c r="DY628" s="97"/>
      <c r="DZ628" s="99"/>
      <c r="EA628" s="84"/>
    </row>
    <row r="629" spans="1:131" ht="15.6" x14ac:dyDescent="0.3">
      <c r="A629" s="289">
        <f t="shared" ca="1" si="1053"/>
        <v>7</v>
      </c>
      <c r="B629" s="324">
        <f t="shared" si="1064"/>
        <v>621</v>
      </c>
      <c r="C629" s="325" t="s">
        <v>44</v>
      </c>
      <c r="D629" s="324" t="s">
        <v>4</v>
      </c>
      <c r="E629" s="324">
        <v>6</v>
      </c>
      <c r="F629" s="326">
        <v>3</v>
      </c>
      <c r="G629" s="326">
        <v>1</v>
      </c>
      <c r="H629" s="326">
        <v>3</v>
      </c>
      <c r="I629" s="326">
        <v>1</v>
      </c>
      <c r="J629" s="326">
        <v>3</v>
      </c>
      <c r="K629" s="326">
        <v>1</v>
      </c>
      <c r="L629" s="326"/>
      <c r="M629" s="326"/>
      <c r="N629" s="326">
        <f>SUM($F629:G629)</f>
        <v>4</v>
      </c>
      <c r="O629" s="326">
        <f>SUM($F629:H629)</f>
        <v>7</v>
      </c>
      <c r="P629" s="326">
        <f>SUM($F629:I629)</f>
        <v>8</v>
      </c>
      <c r="Q629" s="326">
        <f>SUM($F629:J629)</f>
        <v>11</v>
      </c>
      <c r="R629" s="326">
        <f>SUM($F629:K629)</f>
        <v>12</v>
      </c>
      <c r="S629" s="326"/>
      <c r="T629" s="326"/>
      <c r="U629" s="325"/>
      <c r="V629" s="324" t="str">
        <f t="shared" si="1030"/>
        <v>Ab</v>
      </c>
      <c r="W629" s="324" t="str">
        <f t="shared" ca="1" si="1031"/>
        <v>B</v>
      </c>
      <c r="X629" s="324" t="str">
        <f t="shared" ca="1" si="1067"/>
        <v>C</v>
      </c>
      <c r="Y629" s="324" t="str">
        <f t="shared" ca="1" si="1068"/>
        <v>Eb</v>
      </c>
      <c r="Z629" s="324" t="str">
        <f t="shared" ca="1" si="1069"/>
        <v>E</v>
      </c>
      <c r="AA629" s="324" t="str">
        <f t="shared" ca="1" si="1070"/>
        <v>G</v>
      </c>
      <c r="AB629" s="324"/>
      <c r="AC629" s="324"/>
      <c r="AD629" s="325">
        <f t="shared" si="1038"/>
        <v>163</v>
      </c>
      <c r="AE629" s="325">
        <f t="shared" ca="1" si="1061"/>
        <v>66</v>
      </c>
      <c r="AF629" s="325">
        <f t="shared" ca="1" si="1062"/>
        <v>67</v>
      </c>
      <c r="AG629" s="325">
        <f t="shared" ca="1" si="1023"/>
        <v>167</v>
      </c>
      <c r="AH629" s="325">
        <f t="shared" ca="1" si="1024"/>
        <v>69</v>
      </c>
      <c r="AI629" s="325">
        <f t="shared" ca="1" si="1025"/>
        <v>71</v>
      </c>
      <c r="AJ629" s="325"/>
      <c r="AK629" s="325"/>
      <c r="AL629" s="294" t="str">
        <f t="shared" ref="AL629:AN630" si="1073">_xlfn.CONCAT(V629," aug")</f>
        <v>Ab aug</v>
      </c>
      <c r="AM629" s="294" t="str">
        <f t="shared" ca="1" si="1073"/>
        <v>B aug</v>
      </c>
      <c r="AN629" s="294" t="str">
        <f t="shared" ca="1" si="1073"/>
        <v>C aug</v>
      </c>
      <c r="AO629" s="294" t="str">
        <f ca="1">_xlfn.CONCAT(Y629," aug")</f>
        <v>Eb aug</v>
      </c>
      <c r="AP629" s="294" t="str">
        <f ca="1">_xlfn.CONCAT(Z629," aug")</f>
        <v>E aug</v>
      </c>
      <c r="AQ629" s="294" t="str">
        <f ca="1">_xlfn.CONCAT(AA629," aug")</f>
        <v>G aug</v>
      </c>
      <c r="AR629" s="294"/>
      <c r="AS629" s="294"/>
      <c r="AT629" s="294" t="str">
        <f t="shared" ca="1" si="1072"/>
        <v/>
      </c>
      <c r="AU629" s="294" t="str">
        <f t="shared" ca="1" si="1071"/>
        <v/>
      </c>
      <c r="AV629" s="294" t="str">
        <f t="shared" ca="1" si="1071"/>
        <v/>
      </c>
      <c r="AW629" s="294">
        <f t="shared" ca="1" si="1071"/>
        <v>1</v>
      </c>
      <c r="AX629" s="294" t="str">
        <f t="shared" ca="1" si="1071"/>
        <v/>
      </c>
      <c r="AY629" s="294" t="str">
        <f t="shared" ca="1" si="1071"/>
        <v/>
      </c>
      <c r="AZ629" s="294" t="str">
        <f t="shared" ca="1" si="1071"/>
        <v/>
      </c>
      <c r="BA629" s="294">
        <f t="shared" ca="1" si="1071"/>
        <v>1</v>
      </c>
      <c r="BB629" s="294" t="str">
        <f t="shared" ca="1" si="1071"/>
        <v/>
      </c>
      <c r="BC629" s="294" t="str">
        <f t="shared" ca="1" si="1071"/>
        <v/>
      </c>
      <c r="BD629" s="294" t="str">
        <f t="shared" ca="1" si="1071"/>
        <v/>
      </c>
      <c r="BE629" s="294" t="str">
        <f t="shared" ca="1" si="1071"/>
        <v/>
      </c>
      <c r="BF629" s="289">
        <f t="shared" ca="1" si="1039"/>
        <v>2</v>
      </c>
      <c r="BG629" s="302">
        <f t="shared" ca="1" si="1040"/>
        <v>33.333333333333329</v>
      </c>
      <c r="BH629" s="289">
        <f t="shared" ca="1" si="1041"/>
        <v>7</v>
      </c>
      <c r="BI629" s="289" t="str">
        <f t="shared" ca="1" si="1042"/>
        <v/>
      </c>
      <c r="BJ629" s="289" t="str">
        <f t="shared" ca="1" si="1043"/>
        <v/>
      </c>
      <c r="BK629" s="289" t="str">
        <f t="shared" ca="1" si="1044"/>
        <v/>
      </c>
      <c r="BL629" s="289" t="str">
        <f t="shared" ca="1" si="1045"/>
        <v/>
      </c>
      <c r="BM629" s="289" t="str">
        <f t="shared" ca="1" si="1046"/>
        <v/>
      </c>
      <c r="BN629" s="289" t="str">
        <f t="shared" ca="1" si="1047"/>
        <v/>
      </c>
      <c r="BO629" s="289">
        <f t="shared" ca="1" si="1048"/>
        <v>1</v>
      </c>
      <c r="BP629" s="275"/>
      <c r="BQ629" s="83"/>
      <c r="BR629" s="82"/>
      <c r="BS629" s="83"/>
      <c r="BT629" s="52"/>
      <c r="BV629" s="52"/>
      <c r="BW629" s="84"/>
      <c r="BX629" s="97"/>
      <c r="BY629" s="84"/>
      <c r="BZ629" s="84"/>
      <c r="CA629" s="84"/>
      <c r="CB629" s="84"/>
      <c r="CC629" s="84"/>
      <c r="CD629" s="84"/>
      <c r="CE629" s="84"/>
      <c r="CF629" s="84"/>
      <c r="CG629" s="84"/>
      <c r="CH629" s="97"/>
      <c r="CI629" s="97"/>
      <c r="CJ629" s="97"/>
      <c r="CK629" s="97"/>
      <c r="CL629" s="97"/>
      <c r="CM629" s="97"/>
      <c r="CN629" s="97"/>
      <c r="CO629" s="97"/>
      <c r="CP629" s="99"/>
      <c r="CQ629" s="84"/>
      <c r="DA629" s="83"/>
      <c r="DB629" s="82"/>
      <c r="DC629" s="83"/>
      <c r="DD629" s="52"/>
      <c r="DF629" s="52"/>
      <c r="DG629" s="84"/>
      <c r="DH629" s="97"/>
      <c r="DI629" s="84"/>
      <c r="DJ629" s="84"/>
      <c r="DK629" s="84"/>
      <c r="DL629" s="84"/>
      <c r="DM629" s="84"/>
      <c r="DN629" s="84"/>
      <c r="DO629" s="84"/>
      <c r="DP629" s="84"/>
      <c r="DQ629" s="84"/>
      <c r="DR629" s="97"/>
      <c r="DS629" s="97"/>
      <c r="DT629" s="97"/>
      <c r="DU629" s="97"/>
      <c r="DV629" s="97"/>
      <c r="DW629" s="97"/>
      <c r="DX629" s="97"/>
      <c r="DY629" s="97"/>
      <c r="DZ629" s="99"/>
      <c r="EA629" s="84"/>
    </row>
    <row r="630" spans="1:131" ht="15.6" x14ac:dyDescent="0.3">
      <c r="A630" s="289" t="str">
        <f t="shared" ca="1" si="1053"/>
        <v/>
      </c>
      <c r="B630" s="324">
        <f t="shared" si="1064"/>
        <v>622</v>
      </c>
      <c r="C630" s="325" t="s">
        <v>45</v>
      </c>
      <c r="D630" s="324" t="s">
        <v>4</v>
      </c>
      <c r="E630" s="324">
        <v>6</v>
      </c>
      <c r="F630" s="326">
        <v>1</v>
      </c>
      <c r="G630" s="326">
        <v>3</v>
      </c>
      <c r="H630" s="326">
        <v>1</v>
      </c>
      <c r="I630" s="326">
        <v>3</v>
      </c>
      <c r="J630" s="326">
        <v>1</v>
      </c>
      <c r="K630" s="326">
        <v>3</v>
      </c>
      <c r="L630" s="326"/>
      <c r="M630" s="326"/>
      <c r="N630" s="326">
        <f>SUM($F630:G630)</f>
        <v>4</v>
      </c>
      <c r="O630" s="326">
        <f>SUM($F630:H630)</f>
        <v>5</v>
      </c>
      <c r="P630" s="326">
        <f>SUM($F630:I630)</f>
        <v>8</v>
      </c>
      <c r="Q630" s="326">
        <f>SUM($F630:J630)</f>
        <v>9</v>
      </c>
      <c r="R630" s="326">
        <f>SUM($F630:K630)</f>
        <v>12</v>
      </c>
      <c r="S630" s="326"/>
      <c r="T630" s="326"/>
      <c r="U630" s="325"/>
      <c r="V630" s="324" t="str">
        <f t="shared" si="1030"/>
        <v>Ab</v>
      </c>
      <c r="W630" s="324" t="str">
        <f t="shared" ca="1" si="1031"/>
        <v>A</v>
      </c>
      <c r="X630" s="324" t="str">
        <f t="shared" ca="1" si="1067"/>
        <v>C</v>
      </c>
      <c r="Y630" s="324" t="str">
        <f t="shared" ca="1" si="1068"/>
        <v>Db</v>
      </c>
      <c r="Z630" s="324" t="str">
        <f t="shared" ca="1" si="1069"/>
        <v>E</v>
      </c>
      <c r="AA630" s="324" t="str">
        <f t="shared" ca="1" si="1070"/>
        <v>F</v>
      </c>
      <c r="AB630" s="324"/>
      <c r="AC630" s="324"/>
      <c r="AD630" s="325">
        <f t="shared" si="1038"/>
        <v>163</v>
      </c>
      <c r="AE630" s="325">
        <f t="shared" ca="1" si="1061"/>
        <v>65</v>
      </c>
      <c r="AF630" s="325">
        <f t="shared" ca="1" si="1062"/>
        <v>67</v>
      </c>
      <c r="AG630" s="325">
        <f t="shared" ca="1" si="1023"/>
        <v>166</v>
      </c>
      <c r="AH630" s="325">
        <f t="shared" ca="1" si="1024"/>
        <v>69</v>
      </c>
      <c r="AI630" s="325">
        <f t="shared" ca="1" si="1025"/>
        <v>70</v>
      </c>
      <c r="AJ630" s="325"/>
      <c r="AK630" s="325"/>
      <c r="AL630" s="294" t="str">
        <f t="shared" si="1073"/>
        <v>Ab aug</v>
      </c>
      <c r="AM630" s="294" t="str">
        <f t="shared" ca="1" si="1073"/>
        <v>A aug</v>
      </c>
      <c r="AN630" s="294" t="str">
        <f t="shared" ca="1" si="1073"/>
        <v>C aug</v>
      </c>
      <c r="AO630" s="294" t="str">
        <f ca="1">_xlfn.CONCAT(Y630," aug")</f>
        <v>Db aug</v>
      </c>
      <c r="AP630" s="294" t="str">
        <f ca="1">_xlfn.CONCAT(Z630," aug")</f>
        <v>E aug</v>
      </c>
      <c r="AQ630" s="294" t="str">
        <f ca="1">_xlfn.CONCAT(AA630," aug")</f>
        <v>F aug</v>
      </c>
      <c r="AR630" s="294"/>
      <c r="AS630" s="294"/>
      <c r="AT630" s="294" t="str">
        <f t="shared" ca="1" si="1072"/>
        <v/>
      </c>
      <c r="AU630" s="294" t="str">
        <f t="shared" ca="1" si="1071"/>
        <v/>
      </c>
      <c r="AV630" s="294" t="str">
        <f t="shared" ca="1" si="1071"/>
        <v/>
      </c>
      <c r="AW630" s="294" t="str">
        <f t="shared" ca="1" si="1071"/>
        <v/>
      </c>
      <c r="AX630" s="294" t="str">
        <f t="shared" ca="1" si="1071"/>
        <v/>
      </c>
      <c r="AY630" s="294">
        <f t="shared" ca="1" si="1071"/>
        <v>1</v>
      </c>
      <c r="AZ630" s="294" t="str">
        <f t="shared" ca="1" si="1071"/>
        <v/>
      </c>
      <c r="BA630" s="294" t="str">
        <f t="shared" ca="1" si="1071"/>
        <v/>
      </c>
      <c r="BB630" s="294" t="str">
        <f t="shared" ca="1" si="1071"/>
        <v/>
      </c>
      <c r="BC630" s="294" t="str">
        <f t="shared" ca="1" si="1071"/>
        <v/>
      </c>
      <c r="BD630" s="294" t="str">
        <f t="shared" ca="1" si="1071"/>
        <v/>
      </c>
      <c r="BE630" s="294" t="str">
        <f t="shared" ca="1" si="1071"/>
        <v/>
      </c>
      <c r="BF630" s="289">
        <f t="shared" ca="1" si="1039"/>
        <v>1</v>
      </c>
      <c r="BG630" s="302">
        <f t="shared" ca="1" si="1040"/>
        <v>16.666666666666664</v>
      </c>
      <c r="BH630" s="289" t="str">
        <f t="shared" ca="1" si="1041"/>
        <v/>
      </c>
      <c r="BI630" s="289" t="str">
        <f t="shared" ca="1" si="1042"/>
        <v/>
      </c>
      <c r="BJ630" s="289" t="str">
        <f t="shared" ca="1" si="1043"/>
        <v/>
      </c>
      <c r="BK630" s="289" t="str">
        <f t="shared" ca="1" si="1044"/>
        <v/>
      </c>
      <c r="BL630" s="289" t="str">
        <f t="shared" ca="1" si="1045"/>
        <v/>
      </c>
      <c r="BM630" s="289" t="str">
        <f t="shared" ca="1" si="1046"/>
        <v/>
      </c>
      <c r="BN630" s="289" t="str">
        <f t="shared" ca="1" si="1047"/>
        <v/>
      </c>
      <c r="BO630" s="289" t="str">
        <f t="shared" ca="1" si="1048"/>
        <v/>
      </c>
      <c r="BP630" s="275"/>
      <c r="BQ630" s="83"/>
      <c r="BR630" s="82"/>
      <c r="BS630" s="83"/>
      <c r="BT630" s="52"/>
      <c r="BV630" s="52"/>
      <c r="BW630" s="84"/>
      <c r="BX630" s="97"/>
      <c r="BY630" s="84"/>
      <c r="BZ630" s="84"/>
      <c r="CA630" s="84"/>
      <c r="CB630" s="84"/>
      <c r="CC630" s="84"/>
      <c r="CD630" s="84"/>
      <c r="CE630" s="84"/>
      <c r="CF630" s="84"/>
      <c r="CG630" s="84"/>
      <c r="CH630" s="97"/>
      <c r="CI630" s="97"/>
      <c r="CJ630" s="97"/>
      <c r="CK630" s="97"/>
      <c r="CL630" s="97"/>
      <c r="CM630" s="97"/>
      <c r="CN630" s="97"/>
      <c r="CO630" s="97"/>
      <c r="CP630" s="99"/>
      <c r="CQ630" s="84"/>
      <c r="DA630" s="83"/>
      <c r="DB630" s="82"/>
      <c r="DC630" s="83"/>
      <c r="DD630" s="52"/>
      <c r="DF630" s="52"/>
      <c r="DG630" s="84"/>
      <c r="DH630" s="97"/>
      <c r="DI630" s="84"/>
      <c r="DJ630" s="84"/>
      <c r="DK630" s="84"/>
      <c r="DL630" s="84"/>
      <c r="DM630" s="84"/>
      <c r="DN630" s="84"/>
      <c r="DO630" s="84"/>
      <c r="DP630" s="84"/>
      <c r="DQ630" s="84"/>
      <c r="DR630" s="97"/>
      <c r="DS630" s="97"/>
      <c r="DT630" s="97"/>
      <c r="DU630" s="97"/>
      <c r="DV630" s="97"/>
      <c r="DW630" s="97"/>
      <c r="DX630" s="97"/>
      <c r="DY630" s="97"/>
      <c r="DZ630" s="99"/>
      <c r="EA630" s="84"/>
    </row>
    <row r="631" spans="1:131" ht="15.6" x14ac:dyDescent="0.3">
      <c r="A631" s="289">
        <f t="shared" ca="1" si="1053"/>
        <v>7</v>
      </c>
      <c r="B631" s="324">
        <f t="shared" si="1064"/>
        <v>623</v>
      </c>
      <c r="C631" s="325" t="s">
        <v>46</v>
      </c>
      <c r="D631" s="324" t="s">
        <v>4</v>
      </c>
      <c r="E631" s="324">
        <v>6</v>
      </c>
      <c r="F631" s="326">
        <v>3</v>
      </c>
      <c r="G631" s="326">
        <v>2</v>
      </c>
      <c r="H631" s="326">
        <v>1</v>
      </c>
      <c r="I631" s="326">
        <v>1</v>
      </c>
      <c r="J631" s="326">
        <v>2</v>
      </c>
      <c r="K631" s="326">
        <v>3</v>
      </c>
      <c r="L631" s="326"/>
      <c r="M631" s="326"/>
      <c r="N631" s="326">
        <f>SUM($F631:G631)</f>
        <v>5</v>
      </c>
      <c r="O631" s="326">
        <f>SUM($F631:H631)</f>
        <v>6</v>
      </c>
      <c r="P631" s="326">
        <f>SUM($F631:I631)</f>
        <v>7</v>
      </c>
      <c r="Q631" s="326">
        <f>SUM($F631:J631)</f>
        <v>9</v>
      </c>
      <c r="R631" s="326">
        <f>SUM($F631:K631)</f>
        <v>12</v>
      </c>
      <c r="S631" s="326"/>
      <c r="T631" s="326"/>
      <c r="U631" s="325"/>
      <c r="V631" s="324" t="str">
        <f t="shared" si="1030"/>
        <v>Ab</v>
      </c>
      <c r="W631" s="324" t="str">
        <f t="shared" ca="1" si="1031"/>
        <v>B</v>
      </c>
      <c r="X631" s="324" t="str">
        <f t="shared" ca="1" si="1067"/>
        <v>Db</v>
      </c>
      <c r="Y631" s="324" t="str">
        <f t="shared" ca="1" si="1068"/>
        <v>D</v>
      </c>
      <c r="Z631" s="324" t="str">
        <f t="shared" ca="1" si="1069"/>
        <v>Eb</v>
      </c>
      <c r="AA631" s="324" t="str">
        <f t="shared" ca="1" si="1070"/>
        <v>F</v>
      </c>
      <c r="AB631" s="324"/>
      <c r="AC631" s="324"/>
      <c r="AD631" s="325">
        <f t="shared" si="1038"/>
        <v>163</v>
      </c>
      <c r="AE631" s="325">
        <f t="shared" ca="1" si="1061"/>
        <v>66</v>
      </c>
      <c r="AF631" s="325">
        <f t="shared" ca="1" si="1062"/>
        <v>166</v>
      </c>
      <c r="AG631" s="325">
        <f t="shared" ca="1" si="1023"/>
        <v>68</v>
      </c>
      <c r="AH631" s="325">
        <f t="shared" ca="1" si="1024"/>
        <v>167</v>
      </c>
      <c r="AI631" s="325">
        <f t="shared" ca="1" si="1025"/>
        <v>70</v>
      </c>
      <c r="AJ631" s="325"/>
      <c r="AK631" s="325"/>
      <c r="AL631" s="294" t="str">
        <f>_xlfn.CONCAT(V631," sus4")</f>
        <v>Ab sus4</v>
      </c>
      <c r="AM631" s="294" t="str">
        <f ca="1">_xlfn.CONCAT(W631," dim")</f>
        <v>B dim</v>
      </c>
      <c r="AN631" s="294" t="str">
        <f ca="1">_xlfn.CONCAT(X631," sus2")</f>
        <v>Db sus2</v>
      </c>
      <c r="AO631" s="301" t="str">
        <f ca="1">_xlfn.CONCAT("*",W631," dim")</f>
        <v>*B dim</v>
      </c>
      <c r="AP631" s="294" t="str">
        <f ca="1">_xlfn.CONCAT(Z631," sus4/7")</f>
        <v>Eb sus4/7</v>
      </c>
      <c r="AQ631" s="301" t="str">
        <f ca="1">_xlfn.CONCAT(AA631," sus6 -or- *",X631," maj")</f>
        <v>F sus6 -or- *Db maj</v>
      </c>
      <c r="AR631" s="294"/>
      <c r="AS631" s="294"/>
      <c r="AT631" s="294" t="str">
        <f t="shared" ca="1" si="1072"/>
        <v/>
      </c>
      <c r="AU631" s="294" t="str">
        <f t="shared" ca="1" si="1071"/>
        <v/>
      </c>
      <c r="AV631" s="294" t="str">
        <f t="shared" ca="1" si="1071"/>
        <v/>
      </c>
      <c r="AW631" s="294">
        <f t="shared" ca="1" si="1071"/>
        <v>1</v>
      </c>
      <c r="AX631" s="294" t="str">
        <f t="shared" ca="1" si="1071"/>
        <v/>
      </c>
      <c r="AY631" s="294">
        <f t="shared" ca="1" si="1071"/>
        <v>1</v>
      </c>
      <c r="AZ631" s="294" t="str">
        <f t="shared" ca="1" si="1071"/>
        <v/>
      </c>
      <c r="BA631" s="294" t="str">
        <f t="shared" ca="1" si="1071"/>
        <v/>
      </c>
      <c r="BB631" s="294" t="str">
        <f t="shared" ca="1" si="1071"/>
        <v/>
      </c>
      <c r="BC631" s="294" t="str">
        <f t="shared" ca="1" si="1071"/>
        <v/>
      </c>
      <c r="BD631" s="294" t="str">
        <f t="shared" ca="1" si="1071"/>
        <v/>
      </c>
      <c r="BE631" s="294" t="str">
        <f t="shared" ca="1" si="1071"/>
        <v/>
      </c>
      <c r="BF631" s="289">
        <f t="shared" ca="1" si="1039"/>
        <v>2</v>
      </c>
      <c r="BG631" s="302">
        <f t="shared" ca="1" si="1040"/>
        <v>33.333333333333329</v>
      </c>
      <c r="BH631" s="289">
        <f t="shared" ca="1" si="1041"/>
        <v>7</v>
      </c>
      <c r="BI631" s="289" t="str">
        <f t="shared" ca="1" si="1042"/>
        <v/>
      </c>
      <c r="BJ631" s="289" t="str">
        <f t="shared" ca="1" si="1043"/>
        <v/>
      </c>
      <c r="BK631" s="289" t="str">
        <f t="shared" ca="1" si="1044"/>
        <v/>
      </c>
      <c r="BL631" s="289" t="str">
        <f t="shared" ca="1" si="1045"/>
        <v/>
      </c>
      <c r="BM631" s="289" t="str">
        <f t="shared" ca="1" si="1046"/>
        <v/>
      </c>
      <c r="BN631" s="289" t="str">
        <f t="shared" ca="1" si="1047"/>
        <v/>
      </c>
      <c r="BO631" s="289">
        <f t="shared" ca="1" si="1048"/>
        <v>1</v>
      </c>
      <c r="BP631" s="275"/>
      <c r="BQ631" s="83"/>
      <c r="BR631" s="82"/>
      <c r="BS631" s="83"/>
      <c r="BT631" s="52"/>
      <c r="BV631" s="52"/>
      <c r="BW631" s="84"/>
      <c r="BX631" s="97"/>
      <c r="BY631" s="84"/>
      <c r="BZ631" s="84"/>
      <c r="CA631" s="84"/>
      <c r="CB631" s="84"/>
      <c r="CC631" s="84"/>
      <c r="CD631" s="84"/>
      <c r="CE631" s="84"/>
      <c r="CF631" s="84"/>
      <c r="CG631" s="84"/>
      <c r="CH631" s="97"/>
      <c r="CI631" s="97"/>
      <c r="CJ631" s="97"/>
      <c r="CK631" s="97"/>
      <c r="CL631" s="97"/>
      <c r="CM631" s="97"/>
      <c r="CN631" s="97"/>
      <c r="CO631" s="97"/>
      <c r="CP631" s="99"/>
      <c r="CQ631" s="84"/>
      <c r="DA631" s="83"/>
      <c r="DB631" s="82"/>
      <c r="DC631" s="83"/>
      <c r="DD631" s="52"/>
      <c r="DF631" s="52"/>
      <c r="DG631" s="84"/>
      <c r="DH631" s="97"/>
      <c r="DI631" s="84"/>
      <c r="DJ631" s="84"/>
      <c r="DK631" s="84"/>
      <c r="DL631" s="84"/>
      <c r="DM631" s="84"/>
      <c r="DN631" s="84"/>
      <c r="DO631" s="84"/>
      <c r="DP631" s="84"/>
      <c r="DQ631" s="84"/>
      <c r="DR631" s="97"/>
      <c r="DS631" s="97"/>
      <c r="DT631" s="97"/>
      <c r="DU631" s="97"/>
      <c r="DV631" s="97"/>
      <c r="DW631" s="97"/>
      <c r="DX631" s="97"/>
      <c r="DY631" s="97"/>
      <c r="DZ631" s="99"/>
      <c r="EA631" s="84"/>
    </row>
    <row r="632" spans="1:131" ht="15.6" x14ac:dyDescent="0.3">
      <c r="A632" s="289">
        <f t="shared" ca="1" si="1053"/>
        <v>7</v>
      </c>
      <c r="B632" s="324">
        <f t="shared" si="1064"/>
        <v>624</v>
      </c>
      <c r="C632" s="325" t="s">
        <v>47</v>
      </c>
      <c r="D632" s="324" t="s">
        <v>4</v>
      </c>
      <c r="E632" s="324">
        <v>6</v>
      </c>
      <c r="F632" s="326">
        <v>1</v>
      </c>
      <c r="G632" s="326">
        <v>2</v>
      </c>
      <c r="H632" s="326">
        <v>3</v>
      </c>
      <c r="I632" s="326">
        <v>3</v>
      </c>
      <c r="J632" s="326">
        <v>2</v>
      </c>
      <c r="K632" s="326">
        <v>1</v>
      </c>
      <c r="L632" s="326"/>
      <c r="M632" s="326"/>
      <c r="N632" s="326">
        <f>SUM($F632:G632)</f>
        <v>3</v>
      </c>
      <c r="O632" s="326">
        <f>SUM($F632:H632)</f>
        <v>6</v>
      </c>
      <c r="P632" s="326">
        <f>SUM($F632:I632)</f>
        <v>9</v>
      </c>
      <c r="Q632" s="326">
        <f>SUM($F632:J632)</f>
        <v>11</v>
      </c>
      <c r="R632" s="326">
        <f>SUM($F632:K632)</f>
        <v>12</v>
      </c>
      <c r="S632" s="326"/>
      <c r="T632" s="326"/>
      <c r="U632" s="325"/>
      <c r="V632" s="324" t="str">
        <f t="shared" si="1030"/>
        <v>Ab</v>
      </c>
      <c r="W632" s="324" t="str">
        <f t="shared" ca="1" si="1031"/>
        <v>A</v>
      </c>
      <c r="X632" s="324" t="str">
        <f t="shared" ca="1" si="1067"/>
        <v>B</v>
      </c>
      <c r="Y632" s="324" t="str">
        <f t="shared" ca="1" si="1068"/>
        <v>D</v>
      </c>
      <c r="Z632" s="324" t="str">
        <f t="shared" ca="1" si="1069"/>
        <v>F</v>
      </c>
      <c r="AA632" s="324" t="str">
        <f t="shared" ca="1" si="1070"/>
        <v>G</v>
      </c>
      <c r="AB632" s="324"/>
      <c r="AC632" s="324"/>
      <c r="AD632" s="325">
        <f t="shared" si="1038"/>
        <v>163</v>
      </c>
      <c r="AE632" s="325">
        <f t="shared" ca="1" si="1061"/>
        <v>65</v>
      </c>
      <c r="AF632" s="325">
        <f t="shared" ca="1" si="1062"/>
        <v>66</v>
      </c>
      <c r="AG632" s="325">
        <f t="shared" ca="1" si="1023"/>
        <v>68</v>
      </c>
      <c r="AH632" s="325">
        <f t="shared" ca="1" si="1024"/>
        <v>70</v>
      </c>
      <c r="AI632" s="325">
        <f t="shared" ca="1" si="1025"/>
        <v>71</v>
      </c>
      <c r="AJ632" s="325"/>
      <c r="AK632" s="325"/>
      <c r="AL632" s="301" t="str">
        <f ca="1">_xlfn.CONCAT(V632," min6 -or- *",Z632," dim")</f>
        <v>Ab min6 -or- *F dim</v>
      </c>
      <c r="AM632" s="294" t="str">
        <f ca="1">_xlfn.CONCAT(W632," sus4/7")</f>
        <v>A sus4/7</v>
      </c>
      <c r="AN632" s="301" t="str">
        <f ca="1">_xlfn.CONCAT("*",Z632," dim")</f>
        <v>*F dim</v>
      </c>
      <c r="AO632" s="294" t="str">
        <f ca="1">_xlfn.CONCAT(Y632," sus4")</f>
        <v>D sus4</v>
      </c>
      <c r="AP632" s="294" t="str">
        <f ca="1">_xlfn.CONCAT(Z632," dim")</f>
        <v>F dim</v>
      </c>
      <c r="AQ632" s="294" t="str">
        <f ca="1">_xlfn.CONCAT(AA632," sus2")</f>
        <v>G sus2</v>
      </c>
      <c r="AR632" s="294"/>
      <c r="AS632" s="294"/>
      <c r="AT632" s="294" t="str">
        <f t="shared" ca="1" si="1072"/>
        <v/>
      </c>
      <c r="AU632" s="294" t="str">
        <f t="shared" ca="1" si="1071"/>
        <v/>
      </c>
      <c r="AV632" s="294" t="str">
        <f t="shared" ca="1" si="1071"/>
        <v/>
      </c>
      <c r="AW632" s="294" t="str">
        <f t="shared" ca="1" si="1071"/>
        <v/>
      </c>
      <c r="AX632" s="294" t="str">
        <f t="shared" ca="1" si="1071"/>
        <v/>
      </c>
      <c r="AY632" s="294">
        <f t="shared" ca="1" si="1071"/>
        <v>1</v>
      </c>
      <c r="AZ632" s="294" t="str">
        <f t="shared" ca="1" si="1071"/>
        <v/>
      </c>
      <c r="BA632" s="294">
        <f t="shared" ca="1" si="1071"/>
        <v>1</v>
      </c>
      <c r="BB632" s="294" t="str">
        <f t="shared" ca="1" si="1071"/>
        <v/>
      </c>
      <c r="BC632" s="294" t="str">
        <f t="shared" ca="1" si="1071"/>
        <v/>
      </c>
      <c r="BD632" s="294" t="str">
        <f t="shared" ca="1" si="1071"/>
        <v/>
      </c>
      <c r="BE632" s="294" t="str">
        <f t="shared" ca="1" si="1071"/>
        <v/>
      </c>
      <c r="BF632" s="289">
        <f t="shared" ca="1" si="1039"/>
        <v>2</v>
      </c>
      <c r="BG632" s="302">
        <f t="shared" ca="1" si="1040"/>
        <v>33.333333333333329</v>
      </c>
      <c r="BH632" s="289">
        <f t="shared" ca="1" si="1041"/>
        <v>7</v>
      </c>
      <c r="BI632" s="289" t="str">
        <f t="shared" ca="1" si="1042"/>
        <v/>
      </c>
      <c r="BJ632" s="289" t="str">
        <f t="shared" ca="1" si="1043"/>
        <v/>
      </c>
      <c r="BK632" s="289" t="str">
        <f t="shared" ca="1" si="1044"/>
        <v/>
      </c>
      <c r="BL632" s="289" t="str">
        <f t="shared" ca="1" si="1045"/>
        <v/>
      </c>
      <c r="BM632" s="289" t="str">
        <f t="shared" ca="1" si="1046"/>
        <v/>
      </c>
      <c r="BN632" s="289" t="str">
        <f t="shared" ca="1" si="1047"/>
        <v/>
      </c>
      <c r="BO632" s="289">
        <f t="shared" ca="1" si="1048"/>
        <v>1</v>
      </c>
      <c r="BP632" s="275"/>
      <c r="BQ632" s="83"/>
      <c r="BR632" s="82"/>
      <c r="BS632" s="83"/>
      <c r="BT632" s="52"/>
      <c r="BV632" s="52"/>
      <c r="BW632" s="84"/>
      <c r="BX632" s="97"/>
      <c r="BY632" s="84"/>
      <c r="BZ632" s="84"/>
      <c r="CA632" s="84"/>
      <c r="CB632" s="84"/>
      <c r="CC632" s="84"/>
      <c r="CD632" s="84"/>
      <c r="CE632" s="84"/>
      <c r="CF632" s="84"/>
      <c r="CG632" s="84"/>
      <c r="CH632" s="97"/>
      <c r="CI632" s="97"/>
      <c r="CJ632" s="97"/>
      <c r="CK632" s="97"/>
      <c r="CL632" s="97"/>
      <c r="CM632" s="97"/>
      <c r="CN632" s="97"/>
      <c r="CO632" s="97"/>
      <c r="CP632" s="99"/>
      <c r="CQ632" s="84"/>
      <c r="DA632" s="83"/>
      <c r="DB632" s="82"/>
      <c r="DC632" s="83"/>
      <c r="DD632" s="52"/>
      <c r="DF632" s="52"/>
      <c r="DG632" s="84"/>
      <c r="DH632" s="97"/>
      <c r="DI632" s="84"/>
      <c r="DJ632" s="84"/>
      <c r="DK632" s="84"/>
      <c r="DL632" s="84"/>
      <c r="DM632" s="84"/>
      <c r="DN632" s="84"/>
      <c r="DO632" s="84"/>
      <c r="DP632" s="84"/>
      <c r="DQ632" s="84"/>
      <c r="DR632" s="97"/>
      <c r="DS632" s="97"/>
      <c r="DT632" s="97"/>
      <c r="DU632" s="97"/>
      <c r="DV632" s="97"/>
      <c r="DW632" s="97"/>
      <c r="DX632" s="97"/>
      <c r="DY632" s="97"/>
      <c r="DZ632" s="99"/>
      <c r="EA632" s="84"/>
    </row>
    <row r="633" spans="1:131" ht="15.6" x14ac:dyDescent="0.3">
      <c r="A633" s="289" t="str">
        <f t="shared" ca="1" si="1053"/>
        <v/>
      </c>
      <c r="B633" s="324">
        <f t="shared" si="1064"/>
        <v>625</v>
      </c>
      <c r="C633" s="325" t="s">
        <v>48</v>
      </c>
      <c r="D633" s="324" t="s">
        <v>4</v>
      </c>
      <c r="E633" s="324">
        <v>6</v>
      </c>
      <c r="F633" s="326">
        <v>2</v>
      </c>
      <c r="G633" s="326">
        <v>2</v>
      </c>
      <c r="H633" s="326">
        <v>2</v>
      </c>
      <c r="I633" s="326">
        <v>3</v>
      </c>
      <c r="J633" s="326">
        <v>1</v>
      </c>
      <c r="K633" s="326">
        <v>2</v>
      </c>
      <c r="L633" s="326"/>
      <c r="M633" s="326"/>
      <c r="N633" s="326">
        <f>SUM($F633:G633)</f>
        <v>4</v>
      </c>
      <c r="O633" s="326">
        <f>SUM($F633:H633)</f>
        <v>6</v>
      </c>
      <c r="P633" s="326">
        <f>SUM($F633:I633)</f>
        <v>9</v>
      </c>
      <c r="Q633" s="326">
        <f>SUM($F633:J633)</f>
        <v>10</v>
      </c>
      <c r="R633" s="326">
        <f>SUM($F633:K633)</f>
        <v>12</v>
      </c>
      <c r="S633" s="326"/>
      <c r="T633" s="326"/>
      <c r="U633" s="325"/>
      <c r="V633" s="324" t="str">
        <f t="shared" si="1030"/>
        <v>Ab</v>
      </c>
      <c r="W633" s="324" t="str">
        <f t="shared" ca="1" si="1031"/>
        <v>Bb</v>
      </c>
      <c r="X633" s="324" t="str">
        <f t="shared" ca="1" si="1067"/>
        <v>C</v>
      </c>
      <c r="Y633" s="324" t="str">
        <f t="shared" ca="1" si="1068"/>
        <v>D</v>
      </c>
      <c r="Z633" s="324" t="str">
        <f t="shared" ca="1" si="1069"/>
        <v>F</v>
      </c>
      <c r="AA633" s="324" t="str">
        <f t="shared" ca="1" si="1070"/>
        <v>Gb</v>
      </c>
      <c r="AB633" s="324"/>
      <c r="AC633" s="324"/>
      <c r="AD633" s="325">
        <f t="shared" si="1038"/>
        <v>163</v>
      </c>
      <c r="AE633" s="325">
        <f t="shared" ca="1" si="1061"/>
        <v>164</v>
      </c>
      <c r="AF633" s="325">
        <f t="shared" ca="1" si="1062"/>
        <v>67</v>
      </c>
      <c r="AG633" s="325">
        <f t="shared" ca="1" si="1023"/>
        <v>68</v>
      </c>
      <c r="AH633" s="325">
        <f t="shared" ca="1" si="1024"/>
        <v>70</v>
      </c>
      <c r="AI633" s="325">
        <f t="shared" ca="1" si="1025"/>
        <v>169</v>
      </c>
      <c r="AJ633" s="325"/>
      <c r="AK633" s="325"/>
      <c r="AL633" s="301" t="str">
        <f ca="1">_xlfn.CONCAT(V633,"6 -or- *",Z633," min")</f>
        <v>Ab6 -or- *F min</v>
      </c>
      <c r="AM633" s="294" t="str">
        <f ca="1">_xlfn.CONCAT(W633," aug")</f>
        <v>Bb aug</v>
      </c>
      <c r="AN633" s="301" t="str">
        <f ca="1">_xlfn.CONCAT("*",Z633," min")</f>
        <v>*F min</v>
      </c>
      <c r="AO633" s="294" t="str">
        <f ca="1">_xlfn.CONCAT(Y633," aug")</f>
        <v>D aug</v>
      </c>
      <c r="AP633" s="294" t="str">
        <f ca="1">_xlfn.CONCAT(Z633," min")</f>
        <v>F min</v>
      </c>
      <c r="AQ633" s="294" t="str">
        <f ca="1">_xlfn.CONCAT(AA633," aug")</f>
        <v>Gb aug</v>
      </c>
      <c r="AR633" s="294"/>
      <c r="AS633" s="294"/>
      <c r="AT633" s="294" t="str">
        <f t="shared" ca="1" si="1072"/>
        <v/>
      </c>
      <c r="AU633" s="294" t="str">
        <f t="shared" ca="1" si="1071"/>
        <v/>
      </c>
      <c r="AV633" s="294" t="str">
        <f t="shared" ca="1" si="1071"/>
        <v/>
      </c>
      <c r="AW633" s="294" t="str">
        <f t="shared" ca="1" si="1071"/>
        <v/>
      </c>
      <c r="AX633" s="294" t="str">
        <f t="shared" ca="1" si="1071"/>
        <v/>
      </c>
      <c r="AY633" s="294">
        <f t="shared" ca="1" si="1071"/>
        <v>1</v>
      </c>
      <c r="AZ633" s="294" t="str">
        <f t="shared" ca="1" si="1071"/>
        <v/>
      </c>
      <c r="BA633" s="294" t="str">
        <f t="shared" ca="1" si="1071"/>
        <v/>
      </c>
      <c r="BB633" s="294" t="str">
        <f t="shared" ca="1" si="1071"/>
        <v/>
      </c>
      <c r="BC633" s="294" t="str">
        <f t="shared" ca="1" si="1071"/>
        <v/>
      </c>
      <c r="BD633" s="294" t="str">
        <f t="shared" ca="1" si="1071"/>
        <v/>
      </c>
      <c r="BE633" s="294" t="str">
        <f t="shared" ca="1" si="1071"/>
        <v/>
      </c>
      <c r="BF633" s="289">
        <f t="shared" ca="1" si="1039"/>
        <v>1</v>
      </c>
      <c r="BG633" s="302">
        <f t="shared" ca="1" si="1040"/>
        <v>16.666666666666664</v>
      </c>
      <c r="BH633" s="289" t="str">
        <f t="shared" ca="1" si="1041"/>
        <v/>
      </c>
      <c r="BI633" s="289" t="str">
        <f t="shared" ca="1" si="1042"/>
        <v/>
      </c>
      <c r="BJ633" s="289" t="str">
        <f t="shared" ca="1" si="1043"/>
        <v/>
      </c>
      <c r="BK633" s="289" t="str">
        <f t="shared" ca="1" si="1044"/>
        <v/>
      </c>
      <c r="BL633" s="289" t="str">
        <f t="shared" ca="1" si="1045"/>
        <v/>
      </c>
      <c r="BM633" s="289" t="str">
        <f t="shared" ca="1" si="1046"/>
        <v/>
      </c>
      <c r="BN633" s="289" t="str">
        <f t="shared" ca="1" si="1047"/>
        <v/>
      </c>
      <c r="BO633" s="289" t="str">
        <f t="shared" ca="1" si="1048"/>
        <v/>
      </c>
      <c r="BP633" s="275"/>
      <c r="BQ633" s="83"/>
      <c r="BR633" s="82"/>
      <c r="BS633" s="83"/>
      <c r="BT633" s="52"/>
      <c r="BV633" s="52"/>
      <c r="BW633" s="84"/>
      <c r="BX633" s="97"/>
      <c r="BY633" s="84"/>
      <c r="BZ633" s="84"/>
      <c r="CA633" s="84"/>
      <c r="CB633" s="84"/>
      <c r="CC633" s="84"/>
      <c r="CD633" s="84"/>
      <c r="CE633" s="84"/>
      <c r="CF633" s="84"/>
      <c r="CG633" s="84"/>
      <c r="CH633" s="97"/>
      <c r="CI633" s="97"/>
      <c r="CJ633" s="97"/>
      <c r="CK633" s="97"/>
      <c r="CL633" s="97"/>
      <c r="CM633" s="97"/>
      <c r="CN633" s="97"/>
      <c r="CO633" s="97"/>
      <c r="CP633" s="99"/>
      <c r="CQ633" s="84"/>
      <c r="DA633" s="83"/>
      <c r="DB633" s="82"/>
      <c r="DC633" s="83"/>
      <c r="DD633" s="52"/>
      <c r="DF633" s="52"/>
      <c r="DG633" s="84"/>
      <c r="DH633" s="97"/>
      <c r="DI633" s="84"/>
      <c r="DJ633" s="84"/>
      <c r="DK633" s="84"/>
      <c r="DL633" s="84"/>
      <c r="DM633" s="84"/>
      <c r="DN633" s="84"/>
      <c r="DO633" s="84"/>
      <c r="DP633" s="84"/>
      <c r="DQ633" s="84"/>
      <c r="DR633" s="97"/>
      <c r="DS633" s="97"/>
      <c r="DT633" s="97"/>
      <c r="DU633" s="97"/>
      <c r="DV633" s="97"/>
      <c r="DW633" s="97"/>
      <c r="DX633" s="97"/>
      <c r="DY633" s="97"/>
      <c r="DZ633" s="99"/>
      <c r="EA633" s="84"/>
    </row>
    <row r="634" spans="1:131" ht="15.6" x14ac:dyDescent="0.3">
      <c r="A634" s="289" t="str">
        <f t="shared" ca="1" si="1053"/>
        <v/>
      </c>
      <c r="B634" s="324">
        <f t="shared" si="1064"/>
        <v>626</v>
      </c>
      <c r="C634" s="325" t="s">
        <v>49</v>
      </c>
      <c r="D634" s="324" t="s">
        <v>4</v>
      </c>
      <c r="E634" s="324">
        <v>6</v>
      </c>
      <c r="F634" s="326">
        <v>1</v>
      </c>
      <c r="G634" s="326">
        <v>3</v>
      </c>
      <c r="H634" s="326">
        <v>2</v>
      </c>
      <c r="I634" s="326">
        <v>3</v>
      </c>
      <c r="J634" s="326">
        <v>1</v>
      </c>
      <c r="K634" s="326">
        <v>2</v>
      </c>
      <c r="L634" s="326"/>
      <c r="M634" s="326"/>
      <c r="N634" s="326">
        <f>SUM($F634:G634)</f>
        <v>4</v>
      </c>
      <c r="O634" s="326">
        <f>SUM($F634:H634)</f>
        <v>6</v>
      </c>
      <c r="P634" s="326">
        <f>SUM($F634:I634)</f>
        <v>9</v>
      </c>
      <c r="Q634" s="326">
        <f>SUM($F634:J634)</f>
        <v>10</v>
      </c>
      <c r="R634" s="326">
        <f>SUM($F634:K634)</f>
        <v>12</v>
      </c>
      <c r="S634" s="326"/>
      <c r="T634" s="326"/>
      <c r="U634" s="325"/>
      <c r="V634" s="324" t="str">
        <f t="shared" si="1030"/>
        <v>Ab</v>
      </c>
      <c r="W634" s="324" t="str">
        <f t="shared" ca="1" si="1031"/>
        <v>A</v>
      </c>
      <c r="X634" s="324" t="str">
        <f t="shared" ca="1" si="1067"/>
        <v>C</v>
      </c>
      <c r="Y634" s="324" t="str">
        <f t="shared" ca="1" si="1068"/>
        <v>D</v>
      </c>
      <c r="Z634" s="324" t="str">
        <f t="shared" ca="1" si="1069"/>
        <v>F</v>
      </c>
      <c r="AA634" s="324" t="str">
        <f t="shared" ca="1" si="1070"/>
        <v>Gb</v>
      </c>
      <c r="AB634" s="324"/>
      <c r="AC634" s="324"/>
      <c r="AD634" s="325">
        <f t="shared" si="1038"/>
        <v>163</v>
      </c>
      <c r="AE634" s="325">
        <f t="shared" ca="1" si="1061"/>
        <v>65</v>
      </c>
      <c r="AF634" s="325">
        <f t="shared" ca="1" si="1062"/>
        <v>67</v>
      </c>
      <c r="AG634" s="325">
        <f t="shared" ca="1" si="1023"/>
        <v>68</v>
      </c>
      <c r="AH634" s="325">
        <f t="shared" ca="1" si="1024"/>
        <v>70</v>
      </c>
      <c r="AI634" s="325">
        <f t="shared" ca="1" si="1025"/>
        <v>169</v>
      </c>
      <c r="AJ634" s="325"/>
      <c r="AK634" s="325"/>
      <c r="AL634" s="301" t="str">
        <f ca="1">_xlfn.CONCAT(V634,"6 -or- *",Z634," min")</f>
        <v>Ab6 -or- *F min</v>
      </c>
      <c r="AM634" s="301" t="str">
        <f ca="1">_xlfn.CONCAT("*",Y634," maj")</f>
        <v>*D maj</v>
      </c>
      <c r="AN634" s="301" t="str">
        <f ca="1">_xlfn.CONCAT("*",Z634," min")</f>
        <v>*F min</v>
      </c>
      <c r="AO634" s="294" t="str">
        <f ca="1">_xlfn.CONCAT(Y634," maj")</f>
        <v>D maj</v>
      </c>
      <c r="AP634" s="294" t="str">
        <f ca="1">_xlfn.CONCAT(Z634," min")</f>
        <v>F min</v>
      </c>
      <c r="AQ634" s="301" t="str">
        <f ca="1">_xlfn.CONCAT("*",Y634," maj")</f>
        <v>*D maj</v>
      </c>
      <c r="AR634" s="294"/>
      <c r="AS634" s="294"/>
      <c r="AT634" s="294" t="str">
        <f t="shared" ca="1" si="1072"/>
        <v/>
      </c>
      <c r="AU634" s="294" t="str">
        <f t="shared" ca="1" si="1071"/>
        <v/>
      </c>
      <c r="AV634" s="294" t="str">
        <f t="shared" ca="1" si="1071"/>
        <v/>
      </c>
      <c r="AW634" s="294" t="str">
        <f t="shared" ca="1" si="1071"/>
        <v/>
      </c>
      <c r="AX634" s="294" t="str">
        <f t="shared" ca="1" si="1071"/>
        <v/>
      </c>
      <c r="AY634" s="294">
        <f t="shared" ca="1" si="1071"/>
        <v>1</v>
      </c>
      <c r="AZ634" s="294" t="str">
        <f t="shared" ca="1" si="1071"/>
        <v/>
      </c>
      <c r="BA634" s="294" t="str">
        <f t="shared" ca="1" si="1071"/>
        <v/>
      </c>
      <c r="BB634" s="294" t="str">
        <f t="shared" ca="1" si="1071"/>
        <v/>
      </c>
      <c r="BC634" s="294" t="str">
        <f t="shared" ca="1" si="1071"/>
        <v/>
      </c>
      <c r="BD634" s="294" t="str">
        <f t="shared" ca="1" si="1071"/>
        <v/>
      </c>
      <c r="BE634" s="294" t="str">
        <f t="shared" ca="1" si="1071"/>
        <v/>
      </c>
      <c r="BF634" s="289">
        <f t="shared" ca="1" si="1039"/>
        <v>1</v>
      </c>
      <c r="BG634" s="302">
        <f t="shared" ca="1" si="1040"/>
        <v>16.666666666666664</v>
      </c>
      <c r="BH634" s="289" t="str">
        <f t="shared" ca="1" si="1041"/>
        <v/>
      </c>
      <c r="BI634" s="289" t="str">
        <f t="shared" ca="1" si="1042"/>
        <v/>
      </c>
      <c r="BJ634" s="289" t="str">
        <f t="shared" ca="1" si="1043"/>
        <v/>
      </c>
      <c r="BK634" s="289" t="str">
        <f t="shared" ca="1" si="1044"/>
        <v/>
      </c>
      <c r="BL634" s="289" t="str">
        <f t="shared" ca="1" si="1045"/>
        <v/>
      </c>
      <c r="BM634" s="289" t="str">
        <f t="shared" ca="1" si="1046"/>
        <v/>
      </c>
      <c r="BN634" s="289" t="str">
        <f t="shared" ca="1" si="1047"/>
        <v/>
      </c>
      <c r="BO634" s="289" t="str">
        <f t="shared" ca="1" si="1048"/>
        <v/>
      </c>
      <c r="BP634" s="275"/>
      <c r="BQ634" s="83"/>
      <c r="BR634" s="82"/>
      <c r="BS634" s="83"/>
      <c r="BT634" s="52"/>
      <c r="BV634" s="52"/>
      <c r="BW634" s="84"/>
      <c r="BX634" s="97"/>
      <c r="BY634" s="84"/>
      <c r="BZ634" s="84"/>
      <c r="CA634" s="84"/>
      <c r="CB634" s="84"/>
      <c r="CC634" s="84"/>
      <c r="CD634" s="84"/>
      <c r="CE634" s="84"/>
      <c r="CF634" s="84"/>
      <c r="CG634" s="84"/>
      <c r="CH634" s="97"/>
      <c r="CI634" s="97"/>
      <c r="CJ634" s="97"/>
      <c r="CK634" s="97"/>
      <c r="CL634" s="97"/>
      <c r="CM634" s="97"/>
      <c r="CN634" s="97"/>
      <c r="CO634" s="97"/>
      <c r="CP634" s="99"/>
      <c r="CQ634" s="84"/>
      <c r="DA634" s="83"/>
      <c r="DB634" s="82"/>
      <c r="DC634" s="83"/>
      <c r="DD634" s="52"/>
      <c r="DF634" s="52"/>
      <c r="DG634" s="84"/>
      <c r="DH634" s="97"/>
      <c r="DI634" s="84"/>
      <c r="DJ634" s="84"/>
      <c r="DK634" s="84"/>
      <c r="DL634" s="84"/>
      <c r="DM634" s="84"/>
      <c r="DN634" s="84"/>
      <c r="DO634" s="84"/>
      <c r="DP634" s="84"/>
      <c r="DQ634" s="84"/>
      <c r="DR634" s="97"/>
      <c r="DS634" s="97"/>
      <c r="DT634" s="97"/>
      <c r="DU634" s="97"/>
      <c r="DV634" s="97"/>
      <c r="DW634" s="97"/>
      <c r="DX634" s="97"/>
      <c r="DY634" s="97"/>
      <c r="DZ634" s="99"/>
      <c r="EA634" s="84"/>
    </row>
    <row r="635" spans="1:131" ht="15.6" x14ac:dyDescent="0.3">
      <c r="A635" s="289" t="str">
        <f t="shared" ca="1" si="1053"/>
        <v/>
      </c>
      <c r="B635" s="324">
        <f t="shared" si="1064"/>
        <v>627</v>
      </c>
      <c r="C635" s="325" t="s">
        <v>50</v>
      </c>
      <c r="D635" s="324" t="s">
        <v>4</v>
      </c>
      <c r="E635" s="324">
        <v>6</v>
      </c>
      <c r="F635" s="326">
        <v>2</v>
      </c>
      <c r="G635" s="326">
        <v>2</v>
      </c>
      <c r="H635" s="326">
        <v>2</v>
      </c>
      <c r="I635" s="326">
        <v>2</v>
      </c>
      <c r="J635" s="326">
        <v>2</v>
      </c>
      <c r="K635" s="326">
        <v>2</v>
      </c>
      <c r="L635" s="326"/>
      <c r="M635" s="326"/>
      <c r="N635" s="326">
        <f>SUM($F635:G635)</f>
        <v>4</v>
      </c>
      <c r="O635" s="326">
        <f>SUM($F635:H635)</f>
        <v>6</v>
      </c>
      <c r="P635" s="326">
        <f>SUM($F635:I635)</f>
        <v>8</v>
      </c>
      <c r="Q635" s="326">
        <f>SUM($F635:J635)</f>
        <v>10</v>
      </c>
      <c r="R635" s="326">
        <f>SUM($F635:K635)</f>
        <v>12</v>
      </c>
      <c r="S635" s="326"/>
      <c r="T635" s="326"/>
      <c r="U635" s="325"/>
      <c r="V635" s="324" t="str">
        <f t="shared" si="1030"/>
        <v>Ab</v>
      </c>
      <c r="W635" s="324" t="str">
        <f t="shared" ca="1" si="1031"/>
        <v>Bb</v>
      </c>
      <c r="X635" s="324" t="str">
        <f t="shared" ca="1" si="1067"/>
        <v>C</v>
      </c>
      <c r="Y635" s="324" t="str">
        <f t="shared" ca="1" si="1068"/>
        <v>D</v>
      </c>
      <c r="Z635" s="324" t="str">
        <f t="shared" ca="1" si="1069"/>
        <v>E</v>
      </c>
      <c r="AA635" s="324" t="str">
        <f t="shared" ca="1" si="1070"/>
        <v>Gb</v>
      </c>
      <c r="AB635" s="324"/>
      <c r="AC635" s="324"/>
      <c r="AD635" s="325">
        <f t="shared" si="1038"/>
        <v>163</v>
      </c>
      <c r="AE635" s="325">
        <f t="shared" ca="1" si="1061"/>
        <v>164</v>
      </c>
      <c r="AF635" s="325">
        <f t="shared" ca="1" si="1062"/>
        <v>67</v>
      </c>
      <c r="AG635" s="325">
        <f t="shared" ca="1" si="1023"/>
        <v>68</v>
      </c>
      <c r="AH635" s="325">
        <f t="shared" ca="1" si="1024"/>
        <v>69</v>
      </c>
      <c r="AI635" s="325">
        <f t="shared" ca="1" si="1025"/>
        <v>169</v>
      </c>
      <c r="AJ635" s="325"/>
      <c r="AK635" s="325"/>
      <c r="AL635" s="294" t="str">
        <f t="shared" ref="AL635:AQ635" si="1074">_xlfn.CONCAT(V635," aug")</f>
        <v>Ab aug</v>
      </c>
      <c r="AM635" s="294" t="str">
        <f t="shared" ca="1" si="1074"/>
        <v>Bb aug</v>
      </c>
      <c r="AN635" s="294" t="str">
        <f t="shared" ca="1" si="1074"/>
        <v>C aug</v>
      </c>
      <c r="AO635" s="294" t="str">
        <f t="shared" ca="1" si="1074"/>
        <v>D aug</v>
      </c>
      <c r="AP635" s="294" t="str">
        <f t="shared" ca="1" si="1074"/>
        <v>E aug</v>
      </c>
      <c r="AQ635" s="294" t="str">
        <f t="shared" ca="1" si="1074"/>
        <v>Gb aug</v>
      </c>
      <c r="AR635" s="294"/>
      <c r="AS635" s="294"/>
      <c r="AT635" s="294" t="str">
        <f t="shared" ca="1" si="1072"/>
        <v/>
      </c>
      <c r="AU635" s="294" t="str">
        <f t="shared" ca="1" si="1071"/>
        <v/>
      </c>
      <c r="AV635" s="294" t="str">
        <f t="shared" ca="1" si="1071"/>
        <v/>
      </c>
      <c r="AW635" s="294" t="str">
        <f t="shared" ca="1" si="1071"/>
        <v/>
      </c>
      <c r="AX635" s="294" t="str">
        <f t="shared" ca="1" si="1071"/>
        <v/>
      </c>
      <c r="AY635" s="294" t="str">
        <f t="shared" ca="1" si="1071"/>
        <v/>
      </c>
      <c r="AZ635" s="294" t="str">
        <f t="shared" ca="1" si="1071"/>
        <v/>
      </c>
      <c r="BA635" s="294" t="str">
        <f t="shared" ca="1" si="1071"/>
        <v/>
      </c>
      <c r="BB635" s="294" t="str">
        <f t="shared" ca="1" si="1071"/>
        <v/>
      </c>
      <c r="BC635" s="294" t="str">
        <f t="shared" ca="1" si="1071"/>
        <v/>
      </c>
      <c r="BD635" s="294" t="str">
        <f t="shared" ca="1" si="1071"/>
        <v/>
      </c>
      <c r="BE635" s="294" t="str">
        <f t="shared" ca="1" si="1071"/>
        <v/>
      </c>
      <c r="BF635" s="289">
        <f t="shared" ca="1" si="1039"/>
        <v>0</v>
      </c>
      <c r="BG635" s="302">
        <f t="shared" ca="1" si="1040"/>
        <v>0</v>
      </c>
      <c r="BH635" s="289" t="str">
        <f t="shared" ca="1" si="1041"/>
        <v/>
      </c>
      <c r="BI635" s="289" t="str">
        <f t="shared" ca="1" si="1042"/>
        <v/>
      </c>
      <c r="BJ635" s="289" t="str">
        <f t="shared" ca="1" si="1043"/>
        <v/>
      </c>
      <c r="BK635" s="289" t="str">
        <f t="shared" ca="1" si="1044"/>
        <v/>
      </c>
      <c r="BL635" s="289" t="str">
        <f t="shared" ca="1" si="1045"/>
        <v/>
      </c>
      <c r="BM635" s="289" t="str">
        <f t="shared" ca="1" si="1046"/>
        <v/>
      </c>
      <c r="BN635" s="289" t="str">
        <f t="shared" ca="1" si="1047"/>
        <v/>
      </c>
      <c r="BO635" s="289" t="str">
        <f t="shared" ca="1" si="1048"/>
        <v/>
      </c>
      <c r="BP635" s="275"/>
      <c r="BQ635" s="83"/>
      <c r="BR635" s="82"/>
      <c r="BS635" s="83"/>
      <c r="BT635" s="52"/>
      <c r="BV635" s="52"/>
      <c r="BW635" s="84"/>
      <c r="BX635" s="97"/>
      <c r="BY635" s="84"/>
      <c r="BZ635" s="84"/>
      <c r="CA635" s="84"/>
      <c r="CB635" s="84"/>
      <c r="CC635" s="84"/>
      <c r="CD635" s="84"/>
      <c r="CE635" s="84"/>
      <c r="CF635" s="84"/>
      <c r="CG635" s="84"/>
      <c r="CH635" s="97"/>
      <c r="CI635" s="97"/>
      <c r="CJ635" s="97"/>
      <c r="CK635" s="97"/>
      <c r="CL635" s="97"/>
      <c r="CM635" s="97"/>
      <c r="CN635" s="97"/>
      <c r="CO635" s="97"/>
      <c r="CP635" s="99"/>
      <c r="CQ635" s="84"/>
      <c r="DA635" s="83"/>
      <c r="DB635" s="82"/>
      <c r="DC635" s="83"/>
      <c r="DD635" s="52"/>
      <c r="DF635" s="52"/>
      <c r="DG635" s="84"/>
      <c r="DH635" s="97"/>
      <c r="DI635" s="84"/>
      <c r="DJ635" s="84"/>
      <c r="DK635" s="84"/>
      <c r="DL635" s="84"/>
      <c r="DM635" s="84"/>
      <c r="DN635" s="84"/>
      <c r="DO635" s="84"/>
      <c r="DP635" s="84"/>
      <c r="DQ635" s="84"/>
      <c r="DR635" s="97"/>
      <c r="DS635" s="97"/>
      <c r="DT635" s="97"/>
      <c r="DU635" s="97"/>
      <c r="DV635" s="97"/>
      <c r="DW635" s="97"/>
      <c r="DX635" s="97"/>
      <c r="DY635" s="97"/>
      <c r="DZ635" s="99"/>
      <c r="EA635" s="84"/>
    </row>
    <row r="636" spans="1:131" ht="15.6" x14ac:dyDescent="0.3">
      <c r="A636" s="289" t="str">
        <f t="shared" ca="1" si="1053"/>
        <v/>
      </c>
      <c r="B636" s="324">
        <f t="shared" si="1064"/>
        <v>628</v>
      </c>
      <c r="C636" s="325" t="s">
        <v>57</v>
      </c>
      <c r="D636" s="324" t="s">
        <v>4</v>
      </c>
      <c r="E636" s="324">
        <v>5</v>
      </c>
      <c r="F636" s="324">
        <v>1</v>
      </c>
      <c r="G636" s="324">
        <v>2</v>
      </c>
      <c r="H636" s="324">
        <v>2</v>
      </c>
      <c r="I636" s="324">
        <v>3</v>
      </c>
      <c r="J636" s="324">
        <v>3</v>
      </c>
      <c r="K636" s="324">
        <v>1</v>
      </c>
      <c r="L636" s="324"/>
      <c r="M636" s="324"/>
      <c r="N636" s="326">
        <f>SUM($F636:G636)</f>
        <v>3</v>
      </c>
      <c r="O636" s="326">
        <f>SUM($F636:H636)</f>
        <v>5</v>
      </c>
      <c r="P636" s="326">
        <f>SUM($F636:I636)</f>
        <v>8</v>
      </c>
      <c r="Q636" s="326">
        <f>SUM($F636:J636)</f>
        <v>11</v>
      </c>
      <c r="R636" s="326">
        <f>SUM($F636:K636)</f>
        <v>12</v>
      </c>
      <c r="S636" s="326"/>
      <c r="T636" s="326"/>
      <c r="U636" s="325"/>
      <c r="V636" s="324" t="str">
        <f t="shared" si="1030"/>
        <v>Ab</v>
      </c>
      <c r="W636" s="324" t="str">
        <f t="shared" ca="1" si="1031"/>
        <v>A</v>
      </c>
      <c r="X636" s="324" t="str">
        <f t="shared" ca="1" si="1067"/>
        <v>B</v>
      </c>
      <c r="Y636" s="324" t="str">
        <f t="shared" ca="1" si="1068"/>
        <v>Db</v>
      </c>
      <c r="Z636" s="324" t="str">
        <f t="shared" ca="1" si="1069"/>
        <v>E</v>
      </c>
      <c r="AA636" s="324" t="str">
        <f t="shared" ca="1" si="1070"/>
        <v>G</v>
      </c>
      <c r="AB636" s="324"/>
      <c r="AC636" s="324"/>
      <c r="AD636" s="325">
        <f t="shared" si="1038"/>
        <v>163</v>
      </c>
      <c r="AE636" s="325">
        <f t="shared" ca="1" si="1061"/>
        <v>65</v>
      </c>
      <c r="AF636" s="325">
        <f t="shared" ca="1" si="1062"/>
        <v>66</v>
      </c>
      <c r="AG636" s="325">
        <f t="shared" ca="1" si="1023"/>
        <v>166</v>
      </c>
      <c r="AH636" s="325">
        <f t="shared" ca="1" si="1024"/>
        <v>69</v>
      </c>
      <c r="AI636" s="325">
        <f t="shared" ca="1" si="1025"/>
        <v>71</v>
      </c>
      <c r="AJ636" s="325"/>
      <c r="AK636" s="325"/>
      <c r="AL636" s="301" t="str">
        <f ca="1">_xlfn.CONCAT("*",Z636," maj")</f>
        <v>*E maj</v>
      </c>
      <c r="AM636" s="294" t="str">
        <f ca="1">_xlfn.CONCAT(W636,"7")</f>
        <v>A7</v>
      </c>
      <c r="AN636" s="301" t="str">
        <f ca="1">_xlfn.CONCAT("*",Z636," maj")</f>
        <v>*E maj</v>
      </c>
      <c r="AO636" s="301" t="str">
        <f ca="1">_xlfn.CONCAT("*",W636,"7")</f>
        <v>*A7</v>
      </c>
      <c r="AP636" s="294" t="str">
        <f ca="1">_xlfn.CONCAT(Z636," maj")</f>
        <v>E maj</v>
      </c>
      <c r="AQ636" s="301" t="str">
        <f ca="1">_xlfn.CONCAT(AA636," alt b -or- *",W636,"7")</f>
        <v>G alt b -or- *A7</v>
      </c>
      <c r="AR636" s="294"/>
      <c r="AS636" s="294"/>
      <c r="AT636" s="294" t="str">
        <f t="shared" ca="1" si="1072"/>
        <v/>
      </c>
      <c r="AU636" s="294" t="str">
        <f t="shared" ca="1" si="1071"/>
        <v/>
      </c>
      <c r="AV636" s="294" t="str">
        <f t="shared" ca="1" si="1071"/>
        <v/>
      </c>
      <c r="AW636" s="294" t="str">
        <f t="shared" ca="1" si="1071"/>
        <v/>
      </c>
      <c r="AX636" s="294" t="str">
        <f t="shared" ca="1" si="1071"/>
        <v/>
      </c>
      <c r="AY636" s="294" t="str">
        <f t="shared" ca="1" si="1071"/>
        <v/>
      </c>
      <c r="AZ636" s="294" t="str">
        <f t="shared" ca="1" si="1071"/>
        <v/>
      </c>
      <c r="BA636" s="294">
        <f t="shared" ca="1" si="1071"/>
        <v>1</v>
      </c>
      <c r="BB636" s="294" t="str">
        <f t="shared" ca="1" si="1071"/>
        <v/>
      </c>
      <c r="BC636" s="294" t="str">
        <f t="shared" ca="1" si="1071"/>
        <v/>
      </c>
      <c r="BD636" s="294" t="str">
        <f t="shared" ca="1" si="1071"/>
        <v/>
      </c>
      <c r="BE636" s="294" t="str">
        <f t="shared" ca="1" si="1071"/>
        <v/>
      </c>
      <c r="BF636" s="289">
        <f t="shared" ca="1" si="1039"/>
        <v>1</v>
      </c>
      <c r="BG636" s="302">
        <f t="shared" ca="1" si="1040"/>
        <v>20</v>
      </c>
      <c r="BH636" s="289" t="str">
        <f t="shared" ca="1" si="1041"/>
        <v/>
      </c>
      <c r="BI636" s="289" t="str">
        <f t="shared" ca="1" si="1042"/>
        <v/>
      </c>
      <c r="BJ636" s="289" t="str">
        <f t="shared" ca="1" si="1043"/>
        <v/>
      </c>
      <c r="BK636" s="289" t="str">
        <f t="shared" ca="1" si="1044"/>
        <v/>
      </c>
      <c r="BL636" s="289" t="str">
        <f t="shared" ca="1" si="1045"/>
        <v/>
      </c>
      <c r="BM636" s="289" t="str">
        <f t="shared" ca="1" si="1046"/>
        <v/>
      </c>
      <c r="BN636" s="289" t="str">
        <f t="shared" ca="1" si="1047"/>
        <v/>
      </c>
      <c r="BO636" s="289" t="str">
        <f t="shared" ca="1" si="1048"/>
        <v/>
      </c>
      <c r="BP636" s="275"/>
      <c r="BQ636" s="83"/>
      <c r="BR636" s="82"/>
      <c r="BS636" s="83"/>
      <c r="BT636" s="52"/>
      <c r="BV636" s="52"/>
      <c r="BW636" s="84"/>
      <c r="BX636" s="97"/>
      <c r="BY636" s="84"/>
      <c r="BZ636" s="84"/>
      <c r="CA636" s="84"/>
      <c r="CB636" s="84"/>
      <c r="CC636" s="84"/>
      <c r="CD636" s="84"/>
      <c r="CE636" s="84"/>
      <c r="CF636" s="84"/>
      <c r="CG636" s="84"/>
      <c r="CH636" s="97"/>
      <c r="CI636" s="97"/>
      <c r="CJ636" s="97"/>
      <c r="CK636" s="97"/>
      <c r="CL636" s="97"/>
      <c r="CM636" s="97"/>
      <c r="CN636" s="97"/>
      <c r="CO636" s="97"/>
      <c r="CP636" s="99"/>
      <c r="CQ636" s="84"/>
      <c r="DA636" s="83"/>
      <c r="DB636" s="82"/>
      <c r="DC636" s="83"/>
      <c r="DD636" s="52"/>
      <c r="DF636" s="52"/>
      <c r="DG636" s="84"/>
      <c r="DH636" s="97"/>
      <c r="DI636" s="84"/>
      <c r="DJ636" s="84"/>
      <c r="DK636" s="84"/>
      <c r="DL636" s="84"/>
      <c r="DM636" s="84"/>
      <c r="DN636" s="84"/>
      <c r="DO636" s="84"/>
      <c r="DP636" s="84"/>
      <c r="DQ636" s="84"/>
      <c r="DR636" s="97"/>
      <c r="DS636" s="97"/>
      <c r="DT636" s="97"/>
      <c r="DU636" s="97"/>
      <c r="DV636" s="97"/>
      <c r="DW636" s="97"/>
      <c r="DX636" s="97"/>
      <c r="DY636" s="97"/>
      <c r="DZ636" s="99"/>
      <c r="EA636" s="84"/>
    </row>
    <row r="637" spans="1:131" ht="15.6" x14ac:dyDescent="0.3">
      <c r="A637" s="289">
        <f t="shared" ca="1" si="1053"/>
        <v>7</v>
      </c>
      <c r="B637" s="324">
        <f t="shared" si="1064"/>
        <v>629</v>
      </c>
      <c r="C637" s="325" t="s">
        <v>58</v>
      </c>
      <c r="D637" s="324" t="s">
        <v>4</v>
      </c>
      <c r="E637" s="324">
        <v>5</v>
      </c>
      <c r="F637" s="324">
        <v>1</v>
      </c>
      <c r="G637" s="324">
        <v>2</v>
      </c>
      <c r="H637" s="324">
        <v>2</v>
      </c>
      <c r="I637" s="324">
        <v>4</v>
      </c>
      <c r="J637" s="324">
        <v>2</v>
      </c>
      <c r="K637" s="324">
        <v>1</v>
      </c>
      <c r="L637" s="324"/>
      <c r="M637" s="324"/>
      <c r="N637" s="326">
        <f>SUM($F637:G637)</f>
        <v>3</v>
      </c>
      <c r="O637" s="326">
        <f>SUM($F637:H637)</f>
        <v>5</v>
      </c>
      <c r="P637" s="326">
        <f>SUM($F637:I637)</f>
        <v>9</v>
      </c>
      <c r="Q637" s="326">
        <f>SUM($F637:J637)</f>
        <v>11</v>
      </c>
      <c r="R637" s="326">
        <f>SUM($F637:K637)</f>
        <v>12</v>
      </c>
      <c r="S637" s="326"/>
      <c r="T637" s="326"/>
      <c r="U637" s="325"/>
      <c r="V637" s="324" t="str">
        <f t="shared" si="1030"/>
        <v>Ab</v>
      </c>
      <c r="W637" s="324" t="str">
        <f t="shared" ca="1" si="1031"/>
        <v>A</v>
      </c>
      <c r="X637" s="324" t="str">
        <f t="shared" ca="1" si="1067"/>
        <v>B</v>
      </c>
      <c r="Y637" s="324" t="str">
        <f t="shared" ca="1" si="1068"/>
        <v>Db</v>
      </c>
      <c r="Z637" s="324" t="str">
        <f t="shared" ca="1" si="1069"/>
        <v>F</v>
      </c>
      <c r="AA637" s="324" t="str">
        <f t="shared" ca="1" si="1070"/>
        <v>G</v>
      </c>
      <c r="AB637" s="324"/>
      <c r="AC637" s="324"/>
      <c r="AD637" s="325">
        <f t="shared" si="1038"/>
        <v>163</v>
      </c>
      <c r="AE637" s="325">
        <f t="shared" ca="1" si="1061"/>
        <v>65</v>
      </c>
      <c r="AF637" s="325">
        <f t="shared" ca="1" si="1062"/>
        <v>66</v>
      </c>
      <c r="AG637" s="325">
        <f t="shared" ca="1" si="1023"/>
        <v>166</v>
      </c>
      <c r="AH637" s="325">
        <f t="shared" ca="1" si="1024"/>
        <v>70</v>
      </c>
      <c r="AI637" s="325">
        <f t="shared" ca="1" si="1025"/>
        <v>71</v>
      </c>
      <c r="AJ637" s="325"/>
      <c r="AK637" s="325"/>
      <c r="AL637" s="301" t="str">
        <f ca="1">_xlfn.CONCAT(V637,"6 -or- *",Z637," min")</f>
        <v>Ab6 -or- *F min</v>
      </c>
      <c r="AM637" s="294" t="str">
        <f ca="1">_xlfn.CONCAT(W637,"7")</f>
        <v>A7</v>
      </c>
      <c r="AN637" s="301" t="str">
        <f ca="1">_xlfn.CONCAT("*",Z637," dim")</f>
        <v>*F dim</v>
      </c>
      <c r="AO637" s="301" t="str">
        <f ca="1">_xlfn.CONCAT("*",W637,"7")</f>
        <v>*A7</v>
      </c>
      <c r="AP637" s="294" t="str">
        <f ca="1">_xlfn.CONCAT(Z637," dim")</f>
        <v>F dim</v>
      </c>
      <c r="AQ637" s="301" t="str">
        <f ca="1">_xlfn.CONCAT(AA637," alt b -or- *",W637,"7")</f>
        <v>G alt b -or- *A7</v>
      </c>
      <c r="AR637" s="294"/>
      <c r="AS637" s="294"/>
      <c r="AT637" s="294" t="str">
        <f t="shared" ca="1" si="1072"/>
        <v/>
      </c>
      <c r="AU637" s="294" t="str">
        <f t="shared" ca="1" si="1071"/>
        <v/>
      </c>
      <c r="AV637" s="294" t="str">
        <f t="shared" ca="1" si="1071"/>
        <v/>
      </c>
      <c r="AW637" s="294" t="str">
        <f t="shared" ca="1" si="1071"/>
        <v/>
      </c>
      <c r="AX637" s="294" t="str">
        <f t="shared" ca="1" si="1071"/>
        <v/>
      </c>
      <c r="AY637" s="294">
        <f t="shared" ca="1" si="1071"/>
        <v>1</v>
      </c>
      <c r="AZ637" s="294" t="str">
        <f t="shared" ca="1" si="1071"/>
        <v/>
      </c>
      <c r="BA637" s="294">
        <f t="shared" ca="1" si="1071"/>
        <v>1</v>
      </c>
      <c r="BB637" s="294" t="str">
        <f t="shared" ca="1" si="1071"/>
        <v/>
      </c>
      <c r="BC637" s="294" t="str">
        <f t="shared" ca="1" si="1071"/>
        <v/>
      </c>
      <c r="BD637" s="294" t="str">
        <f t="shared" ca="1" si="1071"/>
        <v/>
      </c>
      <c r="BE637" s="294" t="str">
        <f t="shared" ca="1" si="1071"/>
        <v/>
      </c>
      <c r="BF637" s="289">
        <f t="shared" ca="1" si="1039"/>
        <v>2</v>
      </c>
      <c r="BG637" s="302">
        <f t="shared" ca="1" si="1040"/>
        <v>40</v>
      </c>
      <c r="BH637" s="289">
        <f t="shared" ca="1" si="1041"/>
        <v>7</v>
      </c>
      <c r="BI637" s="289" t="str">
        <f t="shared" ca="1" si="1042"/>
        <v/>
      </c>
      <c r="BJ637" s="289" t="str">
        <f t="shared" ca="1" si="1043"/>
        <v/>
      </c>
      <c r="BK637" s="289" t="str">
        <f t="shared" ca="1" si="1044"/>
        <v/>
      </c>
      <c r="BL637" s="289" t="str">
        <f t="shared" ca="1" si="1045"/>
        <v/>
      </c>
      <c r="BM637" s="289" t="str">
        <f t="shared" ca="1" si="1046"/>
        <v/>
      </c>
      <c r="BN637" s="289" t="str">
        <f t="shared" ca="1" si="1047"/>
        <v/>
      </c>
      <c r="BO637" s="289">
        <f t="shared" ca="1" si="1048"/>
        <v>1</v>
      </c>
      <c r="BP637" s="275"/>
      <c r="BQ637" s="83"/>
      <c r="BR637" s="82"/>
      <c r="BS637" s="83"/>
      <c r="BT637" s="52"/>
      <c r="BV637" s="52"/>
      <c r="BW637" s="84"/>
      <c r="BX637" s="97"/>
      <c r="BY637" s="84"/>
      <c r="BZ637" s="84"/>
      <c r="CA637" s="84"/>
      <c r="CB637" s="84"/>
      <c r="CC637" s="84"/>
      <c r="CD637" s="84"/>
      <c r="CE637" s="84"/>
      <c r="CF637" s="84"/>
      <c r="CG637" s="84"/>
      <c r="CH637" s="97"/>
      <c r="CI637" s="97"/>
      <c r="CJ637" s="97"/>
      <c r="CK637" s="97"/>
      <c r="CL637" s="97"/>
      <c r="CM637" s="97"/>
      <c r="CN637" s="97"/>
      <c r="CO637" s="97"/>
      <c r="CP637" s="99"/>
      <c r="CQ637" s="84"/>
      <c r="DA637" s="83"/>
      <c r="DB637" s="82"/>
      <c r="DC637" s="83"/>
      <c r="DD637" s="52"/>
      <c r="DF637" s="52"/>
      <c r="DG637" s="84"/>
      <c r="DH637" s="97"/>
      <c r="DI637" s="84"/>
      <c r="DJ637" s="84"/>
      <c r="DK637" s="84"/>
      <c r="DL637" s="84"/>
      <c r="DM637" s="84"/>
      <c r="DN637" s="84"/>
      <c r="DO637" s="84"/>
      <c r="DP637" s="84"/>
      <c r="DQ637" s="84"/>
      <c r="DR637" s="97"/>
      <c r="DS637" s="97"/>
      <c r="DT637" s="97"/>
      <c r="DU637" s="97"/>
      <c r="DV637" s="97"/>
      <c r="DW637" s="97"/>
      <c r="DX637" s="97"/>
      <c r="DY637" s="97"/>
      <c r="DZ637" s="99"/>
      <c r="EA637" s="84"/>
    </row>
    <row r="638" spans="1:131" ht="15.6" x14ac:dyDescent="0.3">
      <c r="A638" s="289" t="str">
        <f t="shared" ca="1" si="1053"/>
        <v/>
      </c>
      <c r="B638" s="324">
        <f t="shared" si="1064"/>
        <v>630</v>
      </c>
      <c r="C638" s="325" t="s">
        <v>51</v>
      </c>
      <c r="D638" s="324" t="s">
        <v>4</v>
      </c>
      <c r="E638" s="324">
        <v>5</v>
      </c>
      <c r="F638" s="326">
        <v>3</v>
      </c>
      <c r="G638" s="326">
        <v>2</v>
      </c>
      <c r="H638" s="326">
        <v>2</v>
      </c>
      <c r="I638" s="326">
        <v>3</v>
      </c>
      <c r="J638" s="326">
        <v>2</v>
      </c>
      <c r="K638" s="326"/>
      <c r="L638" s="326"/>
      <c r="M638" s="326"/>
      <c r="N638" s="326">
        <f>SUM($F638:G638)</f>
        <v>5</v>
      </c>
      <c r="O638" s="326">
        <f>SUM($F638:H638)</f>
        <v>7</v>
      </c>
      <c r="P638" s="326">
        <f>SUM($F638:I638)</f>
        <v>10</v>
      </c>
      <c r="Q638" s="326">
        <f>SUM($F638:J638)</f>
        <v>12</v>
      </c>
      <c r="R638" s="326"/>
      <c r="S638" s="326"/>
      <c r="T638" s="326"/>
      <c r="U638" s="325"/>
      <c r="V638" s="324" t="str">
        <f t="shared" si="1030"/>
        <v>Ab</v>
      </c>
      <c r="W638" s="324" t="str">
        <f t="shared" ca="1" si="1031"/>
        <v>B</v>
      </c>
      <c r="X638" s="324" t="str">
        <f t="shared" ref="X638:X646" ca="1" si="1075">OFFSET($L$6,0,N638,1,1)</f>
        <v>Db</v>
      </c>
      <c r="Y638" s="324" t="str">
        <f t="shared" ref="Y638:Y646" ca="1" si="1076">OFFSET($L$6,0,O638,1,1)</f>
        <v>Eb</v>
      </c>
      <c r="Z638" s="324" t="str">
        <f t="shared" ref="Z638:Z646" ca="1" si="1077">OFFSET($L$6,0,P638,1,1)</f>
        <v>Gb</v>
      </c>
      <c r="AA638" s="324"/>
      <c r="AB638" s="324"/>
      <c r="AC638" s="324"/>
      <c r="AD638" s="325">
        <f t="shared" si="1038"/>
        <v>163</v>
      </c>
      <c r="AE638" s="325">
        <f t="shared" ca="1" si="1061"/>
        <v>66</v>
      </c>
      <c r="AF638" s="325">
        <f t="shared" ca="1" si="1062"/>
        <v>166</v>
      </c>
      <c r="AG638" s="325">
        <f t="shared" ca="1" si="1023"/>
        <v>167</v>
      </c>
      <c r="AH638" s="325">
        <f t="shared" ca="1" si="1024"/>
        <v>169</v>
      </c>
      <c r="AI638" s="325"/>
      <c r="AJ638" s="325"/>
      <c r="AK638" s="325"/>
      <c r="AL638" s="301" t="str">
        <f ca="1">_xlfn.CONCAT(V638," sus4/7  -or- *",X638," sus4 -or- *",Z638," sus2")</f>
        <v>Ab sus4/7  -or- *Db sus4 -or- *Gb sus2</v>
      </c>
      <c r="AM638" s="301" t="str">
        <f>_xlfn.CONCAT("*",V638," min")</f>
        <v>*Ab min</v>
      </c>
      <c r="AN638" s="301" t="str">
        <f ca="1">_xlfn.CONCAT(X638," sus4/7  -or- *",AA638," sus4")</f>
        <v>Db sus4/7  -or- * sus4</v>
      </c>
      <c r="AO638" s="301" t="str">
        <f ca="1">_xlfn.CONCAT(Y638," sus4/7  -or- *",V638," sus4")</f>
        <v>Eb sus4/7  -or- *Ab sus4</v>
      </c>
      <c r="AP638" s="301" t="str">
        <f ca="1">_xlfn.CONCAT("*",W638," maj")</f>
        <v>*B maj</v>
      </c>
      <c r="AQ638" s="294"/>
      <c r="AR638" s="294"/>
      <c r="AS638" s="294"/>
      <c r="AT638" s="294" t="str">
        <f ca="1">IF(AT$9=$AD638,1,IF(AT$9=$AE638,1,IF(AT$9=$AF638,1,IF(AT$9=$AG638,1,IF(AT$9=$AH638,1,"")))))</f>
        <v/>
      </c>
      <c r="AU638" s="294" t="str">
        <f t="shared" ref="AU638:BE646" ca="1" si="1078">IF(AU$9=$AD638,1,IF(AU$9=$AE638,1,IF(AU$9=$AF638,1,IF(AU$9=$AG638,1,IF(AU$9=$AH638,1,"")))))</f>
        <v/>
      </c>
      <c r="AV638" s="294" t="str">
        <f t="shared" ca="1" si="1078"/>
        <v/>
      </c>
      <c r="AW638" s="294">
        <f t="shared" ca="1" si="1078"/>
        <v>1</v>
      </c>
      <c r="AX638" s="294" t="str">
        <f t="shared" ca="1" si="1078"/>
        <v/>
      </c>
      <c r="AY638" s="294" t="str">
        <f t="shared" ca="1" si="1078"/>
        <v/>
      </c>
      <c r="AZ638" s="294" t="str">
        <f t="shared" ca="1" si="1078"/>
        <v/>
      </c>
      <c r="BA638" s="294" t="str">
        <f t="shared" ca="1" si="1078"/>
        <v/>
      </c>
      <c r="BB638" s="294" t="str">
        <f t="shared" ca="1" si="1078"/>
        <v/>
      </c>
      <c r="BC638" s="294" t="str">
        <f t="shared" ca="1" si="1078"/>
        <v/>
      </c>
      <c r="BD638" s="294" t="str">
        <f t="shared" ca="1" si="1078"/>
        <v/>
      </c>
      <c r="BE638" s="294" t="str">
        <f t="shared" ca="1" si="1078"/>
        <v/>
      </c>
      <c r="BF638" s="289">
        <f t="shared" ca="1" si="1039"/>
        <v>1</v>
      </c>
      <c r="BG638" s="302">
        <f t="shared" ca="1" si="1040"/>
        <v>20</v>
      </c>
      <c r="BH638" s="289" t="str">
        <f t="shared" ca="1" si="1041"/>
        <v/>
      </c>
      <c r="BI638" s="289" t="str">
        <f t="shared" ca="1" si="1042"/>
        <v/>
      </c>
      <c r="BJ638" s="289" t="str">
        <f t="shared" ca="1" si="1043"/>
        <v/>
      </c>
      <c r="BK638" s="289" t="str">
        <f t="shared" ca="1" si="1044"/>
        <v/>
      </c>
      <c r="BL638" s="289" t="str">
        <f t="shared" ca="1" si="1045"/>
        <v/>
      </c>
      <c r="BM638" s="289" t="str">
        <f t="shared" ca="1" si="1046"/>
        <v/>
      </c>
      <c r="BN638" s="289" t="str">
        <f t="shared" ca="1" si="1047"/>
        <v/>
      </c>
      <c r="BO638" s="289" t="str">
        <f t="shared" ca="1" si="1048"/>
        <v/>
      </c>
      <c r="BP638" s="275"/>
      <c r="BQ638" s="83"/>
      <c r="BR638" s="82"/>
      <c r="BS638" s="83"/>
      <c r="BT638" s="52"/>
      <c r="BV638" s="52"/>
      <c r="BW638" s="84"/>
      <c r="BX638" s="97"/>
      <c r="BY638" s="84"/>
      <c r="BZ638" s="84"/>
      <c r="CA638" s="84"/>
      <c r="CB638" s="84"/>
      <c r="CC638" s="84"/>
      <c r="CD638" s="84"/>
      <c r="CE638" s="84"/>
      <c r="CF638" s="84"/>
      <c r="CG638" s="84"/>
      <c r="CH638" s="97"/>
      <c r="CI638" s="97"/>
      <c r="CJ638" s="97"/>
      <c r="CK638" s="97"/>
      <c r="CL638" s="97"/>
      <c r="CM638" s="97"/>
      <c r="CN638" s="97"/>
      <c r="CO638" s="97"/>
      <c r="CP638" s="99"/>
      <c r="CQ638" s="84"/>
      <c r="DA638" s="83"/>
      <c r="DB638" s="82"/>
      <c r="DC638" s="83"/>
      <c r="DD638" s="52"/>
      <c r="DF638" s="52"/>
      <c r="DG638" s="84"/>
      <c r="DH638" s="97"/>
      <c r="DI638" s="84"/>
      <c r="DJ638" s="84"/>
      <c r="DK638" s="84"/>
      <c r="DL638" s="84"/>
      <c r="DM638" s="84"/>
      <c r="DN638" s="84"/>
      <c r="DO638" s="84"/>
      <c r="DP638" s="84"/>
      <c r="DQ638" s="84"/>
      <c r="DR638" s="97"/>
      <c r="DS638" s="97"/>
      <c r="DT638" s="97"/>
      <c r="DU638" s="97"/>
      <c r="DV638" s="97"/>
      <c r="DW638" s="97"/>
      <c r="DX638" s="97"/>
      <c r="DY638" s="97"/>
      <c r="DZ638" s="99"/>
      <c r="EA638" s="84"/>
    </row>
    <row r="639" spans="1:131" ht="15.6" x14ac:dyDescent="0.3">
      <c r="A639" s="289">
        <f t="shared" ca="1" si="1053"/>
        <v>7</v>
      </c>
      <c r="B639" s="324">
        <f t="shared" si="1064"/>
        <v>631</v>
      </c>
      <c r="C639" s="325" t="s">
        <v>271</v>
      </c>
      <c r="D639" s="324" t="s">
        <v>4</v>
      </c>
      <c r="E639" s="324">
        <v>5</v>
      </c>
      <c r="F639" s="326">
        <v>2</v>
      </c>
      <c r="G639" s="326">
        <v>2</v>
      </c>
      <c r="H639" s="326">
        <v>3</v>
      </c>
      <c r="I639" s="326">
        <v>2</v>
      </c>
      <c r="J639" s="326">
        <v>3</v>
      </c>
      <c r="K639" s="326"/>
      <c r="L639" s="326"/>
      <c r="M639" s="326"/>
      <c r="N639" s="326">
        <f>SUM($F639:G639)</f>
        <v>4</v>
      </c>
      <c r="O639" s="326">
        <f>SUM($F639:H639)</f>
        <v>7</v>
      </c>
      <c r="P639" s="326">
        <f>SUM($F639:I639)</f>
        <v>9</v>
      </c>
      <c r="Q639" s="326">
        <f>SUM($F639:J639)</f>
        <v>12</v>
      </c>
      <c r="R639" s="326"/>
      <c r="S639" s="326"/>
      <c r="T639" s="326"/>
      <c r="U639" s="325"/>
      <c r="V639" s="324" t="str">
        <f t="shared" si="1030"/>
        <v>Ab</v>
      </c>
      <c r="W639" s="324" t="str">
        <f t="shared" ca="1" si="1031"/>
        <v>Bb</v>
      </c>
      <c r="X639" s="324" t="str">
        <f t="shared" ca="1" si="1075"/>
        <v>C</v>
      </c>
      <c r="Y639" s="324" t="str">
        <f t="shared" ca="1" si="1076"/>
        <v>Eb</v>
      </c>
      <c r="Z639" s="324" t="str">
        <f t="shared" ca="1" si="1077"/>
        <v>F</v>
      </c>
      <c r="AA639" s="324"/>
      <c r="AB639" s="324"/>
      <c r="AC639" s="324"/>
      <c r="AD639" s="325">
        <f t="shared" si="1038"/>
        <v>163</v>
      </c>
      <c r="AE639" s="325">
        <f t="shared" ca="1" si="1061"/>
        <v>164</v>
      </c>
      <c r="AF639" s="325">
        <f t="shared" ca="1" si="1062"/>
        <v>67</v>
      </c>
      <c r="AG639" s="325">
        <f t="shared" ca="1" si="1023"/>
        <v>167</v>
      </c>
      <c r="AH639" s="325">
        <f t="shared" ca="1" si="1024"/>
        <v>70</v>
      </c>
      <c r="AI639" s="325"/>
      <c r="AJ639" s="325"/>
      <c r="AK639" s="325"/>
      <c r="AL639" s="301" t="str">
        <f ca="1">_xlfn.CONCAT("*",Z639," min")</f>
        <v>*F min</v>
      </c>
      <c r="AM639" s="294" t="str">
        <f ca="1">_xlfn.CONCAT(W639," sus4/7")</f>
        <v>Bb sus4/7</v>
      </c>
      <c r="AN639" s="294" t="str">
        <f ca="1">_xlfn.CONCAT(X639," sus4/7")</f>
        <v>C sus4/7</v>
      </c>
      <c r="AO639" s="301" t="str">
        <f ca="1">_xlfn.CONCAT(Y639," sus4/6 -or-","*", V639," maj")</f>
        <v>Eb sus4/6 -or-*Ab maj</v>
      </c>
      <c r="AP639" s="294" t="str">
        <f ca="1">_xlfn.CONCAT(Z639," sus4/7")</f>
        <v>F sus4/7</v>
      </c>
      <c r="AQ639" s="294"/>
      <c r="AR639" s="294"/>
      <c r="AS639" s="294"/>
      <c r="AT639" s="294" t="str">
        <f t="shared" ref="AT639:AT646" ca="1" si="1079">IF(AT$9=$AD639,1,IF(AT$9=$AE639,1,IF(AT$9=$AF639,1,IF(AT$9=$AG639,1,IF(AT$9=$AH639,1,"")))))</f>
        <v/>
      </c>
      <c r="AU639" s="294" t="str">
        <f t="shared" ca="1" si="1078"/>
        <v/>
      </c>
      <c r="AV639" s="294" t="str">
        <f t="shared" ca="1" si="1078"/>
        <v/>
      </c>
      <c r="AW639" s="294">
        <f t="shared" ca="1" si="1078"/>
        <v>1</v>
      </c>
      <c r="AX639" s="294" t="str">
        <f t="shared" ca="1" si="1078"/>
        <v/>
      </c>
      <c r="AY639" s="294">
        <f t="shared" ca="1" si="1078"/>
        <v>1</v>
      </c>
      <c r="AZ639" s="294" t="str">
        <f t="shared" ca="1" si="1078"/>
        <v/>
      </c>
      <c r="BA639" s="294" t="str">
        <f t="shared" ca="1" si="1078"/>
        <v/>
      </c>
      <c r="BB639" s="294" t="str">
        <f t="shared" ca="1" si="1078"/>
        <v/>
      </c>
      <c r="BC639" s="294" t="str">
        <f t="shared" ca="1" si="1078"/>
        <v/>
      </c>
      <c r="BD639" s="294" t="str">
        <f t="shared" ca="1" si="1078"/>
        <v/>
      </c>
      <c r="BE639" s="294" t="str">
        <f t="shared" ca="1" si="1078"/>
        <v/>
      </c>
      <c r="BF639" s="289">
        <f t="shared" ca="1" si="1039"/>
        <v>2</v>
      </c>
      <c r="BG639" s="302">
        <f t="shared" ca="1" si="1040"/>
        <v>40</v>
      </c>
      <c r="BH639" s="289">
        <f t="shared" ca="1" si="1041"/>
        <v>7</v>
      </c>
      <c r="BI639" s="289" t="str">
        <f t="shared" ca="1" si="1042"/>
        <v/>
      </c>
      <c r="BJ639" s="289" t="str">
        <f t="shared" ca="1" si="1043"/>
        <v/>
      </c>
      <c r="BK639" s="289" t="str">
        <f t="shared" ca="1" si="1044"/>
        <v/>
      </c>
      <c r="BL639" s="289" t="str">
        <f t="shared" ca="1" si="1045"/>
        <v/>
      </c>
      <c r="BM639" s="289" t="str">
        <f t="shared" ca="1" si="1046"/>
        <v/>
      </c>
      <c r="BN639" s="289" t="str">
        <f t="shared" ca="1" si="1047"/>
        <v/>
      </c>
      <c r="BO639" s="289">
        <f t="shared" ca="1" si="1048"/>
        <v>1</v>
      </c>
      <c r="BP639" s="275"/>
      <c r="BQ639" s="83"/>
      <c r="BR639" s="82"/>
      <c r="BS639" s="83"/>
      <c r="BT639" s="52"/>
      <c r="BV639" s="52"/>
      <c r="BW639" s="84"/>
      <c r="BX639" s="97"/>
      <c r="BY639" s="84"/>
      <c r="BZ639" s="84"/>
      <c r="CA639" s="84"/>
      <c r="CB639" s="84"/>
      <c r="CC639" s="84"/>
      <c r="CD639" s="84"/>
      <c r="CE639" s="84"/>
      <c r="CF639" s="84"/>
      <c r="CG639" s="84"/>
      <c r="CH639" s="97"/>
      <c r="CI639" s="97"/>
      <c r="CJ639" s="97"/>
      <c r="CK639" s="97"/>
      <c r="CL639" s="97"/>
      <c r="CM639" s="97"/>
      <c r="CN639" s="97"/>
      <c r="CO639" s="97"/>
      <c r="CP639" s="99"/>
      <c r="CQ639" s="84"/>
      <c r="DA639" s="83"/>
      <c r="DB639" s="82"/>
      <c r="DC639" s="83"/>
      <c r="DD639" s="52"/>
      <c r="DF639" s="52"/>
      <c r="DG639" s="84"/>
      <c r="DH639" s="97"/>
      <c r="DI639" s="84"/>
      <c r="DJ639" s="84"/>
      <c r="DK639" s="84"/>
      <c r="DL639" s="84"/>
      <c r="DM639" s="84"/>
      <c r="DN639" s="84"/>
      <c r="DO639" s="84"/>
      <c r="DP639" s="84"/>
      <c r="DQ639" s="84"/>
      <c r="DR639" s="97"/>
      <c r="DS639" s="97"/>
      <c r="DT639" s="97"/>
      <c r="DU639" s="97"/>
      <c r="DV639" s="97"/>
      <c r="DW639" s="97"/>
      <c r="DX639" s="97"/>
      <c r="DY639" s="97"/>
      <c r="DZ639" s="99"/>
      <c r="EA639" s="84"/>
    </row>
    <row r="640" spans="1:131" ht="15.6" x14ac:dyDescent="0.3">
      <c r="A640" s="289" t="str">
        <f t="shared" ca="1" si="1053"/>
        <v/>
      </c>
      <c r="B640" s="324">
        <f t="shared" si="1064"/>
        <v>632</v>
      </c>
      <c r="C640" s="325" t="s">
        <v>272</v>
      </c>
      <c r="D640" s="324" t="s">
        <v>4</v>
      </c>
      <c r="E640" s="324">
        <v>5</v>
      </c>
      <c r="F640" s="326">
        <v>1</v>
      </c>
      <c r="G640" s="326">
        <v>2</v>
      </c>
      <c r="H640" s="326">
        <v>4</v>
      </c>
      <c r="I640" s="326">
        <v>1</v>
      </c>
      <c r="J640" s="326">
        <v>4</v>
      </c>
      <c r="K640" s="326"/>
      <c r="L640" s="326"/>
      <c r="M640" s="326"/>
      <c r="N640" s="326">
        <f>SUM($F640:G640)</f>
        <v>3</v>
      </c>
      <c r="O640" s="326">
        <f>SUM($F640:H640)</f>
        <v>7</v>
      </c>
      <c r="P640" s="326">
        <f>SUM($F640:I640)</f>
        <v>8</v>
      </c>
      <c r="Q640" s="326">
        <f>SUM($F640:J640)</f>
        <v>12</v>
      </c>
      <c r="R640" s="326"/>
      <c r="S640" s="326"/>
      <c r="T640" s="326"/>
      <c r="U640" s="325"/>
      <c r="V640" s="324" t="str">
        <f t="shared" si="1030"/>
        <v>Ab</v>
      </c>
      <c r="W640" s="324" t="str">
        <f t="shared" ca="1" si="1031"/>
        <v>A</v>
      </c>
      <c r="X640" s="324" t="str">
        <f t="shared" ca="1" si="1075"/>
        <v>B</v>
      </c>
      <c r="Y640" s="324" t="str">
        <f t="shared" ca="1" si="1076"/>
        <v>Eb</v>
      </c>
      <c r="Z640" s="324" t="str">
        <f t="shared" ca="1" si="1077"/>
        <v>E</v>
      </c>
      <c r="AA640" s="324"/>
      <c r="AB640" s="324"/>
      <c r="AC640" s="324"/>
      <c r="AD640" s="325">
        <f t="shared" si="1038"/>
        <v>163</v>
      </c>
      <c r="AE640" s="325">
        <f t="shared" ca="1" si="1061"/>
        <v>65</v>
      </c>
      <c r="AF640" s="325">
        <f t="shared" ca="1" si="1062"/>
        <v>66</v>
      </c>
      <c r="AG640" s="325">
        <f t="shared" ca="1" si="1023"/>
        <v>167</v>
      </c>
      <c r="AH640" s="325">
        <f t="shared" ca="1" si="1024"/>
        <v>69</v>
      </c>
      <c r="AI640" s="325"/>
      <c r="AJ640" s="325"/>
      <c r="AK640" s="325"/>
      <c r="AL640" s="301" t="str">
        <f ca="1">_xlfn.CONCAT("*",Z640," maj")</f>
        <v>*E maj</v>
      </c>
      <c r="AM640" s="301" t="str">
        <f>_xlfn.CONCAT("*",V640," sus b2")</f>
        <v>*Ab sus b2</v>
      </c>
      <c r="AN640" s="294" t="str">
        <f ca="1">_xlfn.CONCAT(X640," sus4/7")</f>
        <v>B sus4/7</v>
      </c>
      <c r="AO640" s="301" t="str">
        <f>_xlfn.CONCAT("*", V640," min")</f>
        <v>*Ab min</v>
      </c>
      <c r="AP640" s="294" t="str">
        <f ca="1">_xlfn.CONCAT(Z640," sus4/M7")</f>
        <v>E sus4/M7</v>
      </c>
      <c r="AQ640" s="294"/>
      <c r="AR640" s="294"/>
      <c r="AS640" s="294"/>
      <c r="AT640" s="294" t="str">
        <f t="shared" ca="1" si="1079"/>
        <v/>
      </c>
      <c r="AU640" s="294" t="str">
        <f t="shared" ca="1" si="1078"/>
        <v/>
      </c>
      <c r="AV640" s="294" t="str">
        <f t="shared" ca="1" si="1078"/>
        <v/>
      </c>
      <c r="AW640" s="294">
        <f t="shared" ca="1" si="1078"/>
        <v>1</v>
      </c>
      <c r="AX640" s="294" t="str">
        <f t="shared" ca="1" si="1078"/>
        <v/>
      </c>
      <c r="AY640" s="294" t="str">
        <f t="shared" ca="1" si="1078"/>
        <v/>
      </c>
      <c r="AZ640" s="294" t="str">
        <f t="shared" ca="1" si="1078"/>
        <v/>
      </c>
      <c r="BA640" s="294" t="str">
        <f t="shared" ca="1" si="1078"/>
        <v/>
      </c>
      <c r="BB640" s="294" t="str">
        <f t="shared" ca="1" si="1078"/>
        <v/>
      </c>
      <c r="BC640" s="294" t="str">
        <f t="shared" ca="1" si="1078"/>
        <v/>
      </c>
      <c r="BD640" s="294" t="str">
        <f t="shared" ca="1" si="1078"/>
        <v/>
      </c>
      <c r="BE640" s="294" t="str">
        <f t="shared" ca="1" si="1078"/>
        <v/>
      </c>
      <c r="BF640" s="289">
        <f t="shared" ca="1" si="1039"/>
        <v>1</v>
      </c>
      <c r="BG640" s="302">
        <f t="shared" ca="1" si="1040"/>
        <v>20</v>
      </c>
      <c r="BH640" s="289" t="str">
        <f t="shared" ca="1" si="1041"/>
        <v/>
      </c>
      <c r="BI640" s="289" t="str">
        <f t="shared" ca="1" si="1042"/>
        <v/>
      </c>
      <c r="BJ640" s="289" t="str">
        <f t="shared" ca="1" si="1043"/>
        <v/>
      </c>
      <c r="BK640" s="289" t="str">
        <f t="shared" ca="1" si="1044"/>
        <v/>
      </c>
      <c r="BL640" s="289" t="str">
        <f t="shared" ca="1" si="1045"/>
        <v/>
      </c>
      <c r="BM640" s="289" t="str">
        <f t="shared" ca="1" si="1046"/>
        <v/>
      </c>
      <c r="BN640" s="289" t="str">
        <f t="shared" ca="1" si="1047"/>
        <v/>
      </c>
      <c r="BO640" s="289" t="str">
        <f t="shared" ca="1" si="1048"/>
        <v/>
      </c>
      <c r="BP640" s="275"/>
      <c r="BQ640" s="83"/>
      <c r="BR640" s="82"/>
      <c r="BS640" s="83"/>
      <c r="BT640" s="52"/>
      <c r="BV640" s="52"/>
      <c r="BW640" s="84"/>
      <c r="BX640" s="97"/>
      <c r="BY640" s="84"/>
      <c r="BZ640" s="84"/>
      <c r="CA640" s="84"/>
      <c r="CB640" s="84"/>
      <c r="CC640" s="84"/>
      <c r="CD640" s="84"/>
      <c r="CE640" s="84"/>
      <c r="CF640" s="84"/>
      <c r="CG640" s="84"/>
      <c r="CH640" s="97"/>
      <c r="CI640" s="97"/>
      <c r="CJ640" s="97"/>
      <c r="CK640" s="97"/>
      <c r="CL640" s="97"/>
      <c r="CM640" s="97"/>
      <c r="CN640" s="97"/>
      <c r="CO640" s="97"/>
      <c r="CP640" s="99"/>
      <c r="CQ640" s="84"/>
      <c r="DA640" s="83"/>
      <c r="DB640" s="82"/>
      <c r="DC640" s="83"/>
      <c r="DD640" s="52"/>
      <c r="DF640" s="52"/>
      <c r="DG640" s="84"/>
      <c r="DH640" s="97"/>
      <c r="DI640" s="84"/>
      <c r="DJ640" s="84"/>
      <c r="DK640" s="84"/>
      <c r="DL640" s="84"/>
      <c r="DM640" s="84"/>
      <c r="DN640" s="84"/>
      <c r="DO640" s="84"/>
      <c r="DP640" s="84"/>
      <c r="DQ640" s="84"/>
      <c r="DR640" s="97"/>
      <c r="DS640" s="97"/>
      <c r="DT640" s="97"/>
      <c r="DU640" s="97"/>
      <c r="DV640" s="97"/>
      <c r="DW640" s="97"/>
      <c r="DX640" s="97"/>
      <c r="DY640" s="97"/>
      <c r="DZ640" s="99"/>
      <c r="EA640" s="84"/>
    </row>
    <row r="641" spans="1:131" ht="15.6" x14ac:dyDescent="0.3">
      <c r="A641" s="289">
        <f t="shared" ca="1" si="1053"/>
        <v>7</v>
      </c>
      <c r="B641" s="324">
        <f t="shared" si="1064"/>
        <v>633</v>
      </c>
      <c r="C641" s="325" t="s">
        <v>52</v>
      </c>
      <c r="D641" s="324" t="s">
        <v>4</v>
      </c>
      <c r="E641" s="324">
        <v>5</v>
      </c>
      <c r="F641" s="326">
        <v>4</v>
      </c>
      <c r="G641" s="326">
        <v>2</v>
      </c>
      <c r="H641" s="326">
        <v>1</v>
      </c>
      <c r="I641" s="326">
        <v>4</v>
      </c>
      <c r="J641" s="326">
        <v>1</v>
      </c>
      <c r="K641" s="326"/>
      <c r="L641" s="326"/>
      <c r="M641" s="326"/>
      <c r="N641" s="326">
        <f>SUM($F641:G641)</f>
        <v>6</v>
      </c>
      <c r="O641" s="326">
        <f>SUM($F641:H641)</f>
        <v>7</v>
      </c>
      <c r="P641" s="326">
        <f>SUM($F641:I641)</f>
        <v>11</v>
      </c>
      <c r="Q641" s="326">
        <f>SUM($F641:J641)</f>
        <v>12</v>
      </c>
      <c r="R641" s="326"/>
      <c r="S641" s="326"/>
      <c r="T641" s="326"/>
      <c r="U641" s="325"/>
      <c r="V641" s="324" t="str">
        <f t="shared" si="1030"/>
        <v>Ab</v>
      </c>
      <c r="W641" s="324" t="str">
        <f t="shared" ca="1" si="1031"/>
        <v>C</v>
      </c>
      <c r="X641" s="324" t="str">
        <f t="shared" ca="1" si="1075"/>
        <v>D</v>
      </c>
      <c r="Y641" s="324" t="str">
        <f t="shared" ca="1" si="1076"/>
        <v>Eb</v>
      </c>
      <c r="Z641" s="324" t="str">
        <f t="shared" ca="1" si="1077"/>
        <v>G</v>
      </c>
      <c r="AA641" s="324"/>
      <c r="AB641" s="324"/>
      <c r="AC641" s="324"/>
      <c r="AD641" s="325">
        <f t="shared" si="1038"/>
        <v>163</v>
      </c>
      <c r="AE641" s="325">
        <f t="shared" ca="1" si="1061"/>
        <v>67</v>
      </c>
      <c r="AF641" s="325">
        <f t="shared" ca="1" si="1062"/>
        <v>68</v>
      </c>
      <c r="AG641" s="325">
        <f t="shared" ca="1" si="1023"/>
        <v>167</v>
      </c>
      <c r="AH641" s="325">
        <f t="shared" ca="1" si="1024"/>
        <v>71</v>
      </c>
      <c r="AI641" s="325"/>
      <c r="AJ641" s="325"/>
      <c r="AK641" s="325"/>
      <c r="AL641" s="301" t="str">
        <f ca="1">_xlfn.CONCAT("*",Z641," sus b2")</f>
        <v>*G sus b2</v>
      </c>
      <c r="AM641" s="301" t="str">
        <f>_xlfn.CONCAT("*",V641," maj")</f>
        <v>*Ab maj</v>
      </c>
      <c r="AN641" s="294" t="str">
        <f ca="1">_xlfn.CONCAT(X641," sus4/7")</f>
        <v>D sus4/7</v>
      </c>
      <c r="AO641" s="301" t="str">
        <f>_xlfn.CONCAT("*",V641," sus4/M7")</f>
        <v>*Ab sus4/M7</v>
      </c>
      <c r="AP641" s="301" t="str">
        <f ca="1">_xlfn.CONCAT("*",W641," min")</f>
        <v>*C min</v>
      </c>
      <c r="AQ641" s="294"/>
      <c r="AR641" s="294"/>
      <c r="AS641" s="294"/>
      <c r="AT641" s="294" t="str">
        <f t="shared" ca="1" si="1079"/>
        <v/>
      </c>
      <c r="AU641" s="294" t="str">
        <f t="shared" ca="1" si="1078"/>
        <v/>
      </c>
      <c r="AV641" s="294" t="str">
        <f t="shared" ca="1" si="1078"/>
        <v/>
      </c>
      <c r="AW641" s="294">
        <f t="shared" ca="1" si="1078"/>
        <v>1</v>
      </c>
      <c r="AX641" s="294" t="str">
        <f t="shared" ca="1" si="1078"/>
        <v/>
      </c>
      <c r="AY641" s="294" t="str">
        <f t="shared" ca="1" si="1078"/>
        <v/>
      </c>
      <c r="AZ641" s="294" t="str">
        <f t="shared" ca="1" si="1078"/>
        <v/>
      </c>
      <c r="BA641" s="294">
        <f t="shared" ca="1" si="1078"/>
        <v>1</v>
      </c>
      <c r="BB641" s="294" t="str">
        <f t="shared" ca="1" si="1078"/>
        <v/>
      </c>
      <c r="BC641" s="294" t="str">
        <f t="shared" ca="1" si="1078"/>
        <v/>
      </c>
      <c r="BD641" s="294" t="str">
        <f t="shared" ca="1" si="1078"/>
        <v/>
      </c>
      <c r="BE641" s="294" t="str">
        <f t="shared" ca="1" si="1078"/>
        <v/>
      </c>
      <c r="BF641" s="289">
        <f t="shared" ca="1" si="1039"/>
        <v>2</v>
      </c>
      <c r="BG641" s="302">
        <f t="shared" ca="1" si="1040"/>
        <v>40</v>
      </c>
      <c r="BH641" s="289">
        <f t="shared" ca="1" si="1041"/>
        <v>7</v>
      </c>
      <c r="BI641" s="289" t="str">
        <f t="shared" ca="1" si="1042"/>
        <v/>
      </c>
      <c r="BJ641" s="289" t="str">
        <f t="shared" ca="1" si="1043"/>
        <v/>
      </c>
      <c r="BK641" s="289" t="str">
        <f t="shared" ca="1" si="1044"/>
        <v/>
      </c>
      <c r="BL641" s="289" t="str">
        <f t="shared" ca="1" si="1045"/>
        <v/>
      </c>
      <c r="BM641" s="289" t="str">
        <f t="shared" ca="1" si="1046"/>
        <v/>
      </c>
      <c r="BN641" s="289" t="str">
        <f t="shared" ca="1" si="1047"/>
        <v/>
      </c>
      <c r="BO641" s="289">
        <f t="shared" ca="1" si="1048"/>
        <v>1</v>
      </c>
      <c r="BP641" s="275"/>
      <c r="BQ641" s="83"/>
      <c r="BR641" s="82"/>
      <c r="BS641" s="83"/>
      <c r="BT641" s="52"/>
      <c r="BV641" s="52"/>
      <c r="BW641" s="84"/>
      <c r="BX641" s="97"/>
      <c r="BY641" s="84"/>
      <c r="BZ641" s="84"/>
      <c r="CA641" s="84"/>
      <c r="CB641" s="84"/>
      <c r="CC641" s="84"/>
      <c r="CD641" s="84"/>
      <c r="CE641" s="84"/>
      <c r="CF641" s="84"/>
      <c r="CG641" s="84"/>
      <c r="CH641" s="97"/>
      <c r="CI641" s="97"/>
      <c r="CJ641" s="97"/>
      <c r="CK641" s="97"/>
      <c r="CL641" s="97"/>
      <c r="CM641" s="97"/>
      <c r="CN641" s="97"/>
      <c r="CO641" s="97"/>
      <c r="CP641" s="99"/>
      <c r="CQ641" s="84"/>
      <c r="DA641" s="83"/>
      <c r="DB641" s="82"/>
      <c r="DC641" s="83"/>
      <c r="DD641" s="52"/>
      <c r="DF641" s="52"/>
      <c r="DG641" s="84"/>
      <c r="DH641" s="97"/>
      <c r="DI641" s="84"/>
      <c r="DJ641" s="84"/>
      <c r="DK641" s="84"/>
      <c r="DL641" s="84"/>
      <c r="DM641" s="84"/>
      <c r="DN641" s="84"/>
      <c r="DO641" s="84"/>
      <c r="DP641" s="84"/>
      <c r="DQ641" s="84"/>
      <c r="DR641" s="97"/>
      <c r="DS641" s="97"/>
      <c r="DT641" s="97"/>
      <c r="DU641" s="97"/>
      <c r="DV641" s="97"/>
      <c r="DW641" s="97"/>
      <c r="DX641" s="97"/>
      <c r="DY641" s="97"/>
      <c r="DZ641" s="99"/>
      <c r="EA641" s="84"/>
    </row>
    <row r="642" spans="1:131" ht="15.6" x14ac:dyDescent="0.3">
      <c r="A642" s="289" t="str">
        <f t="shared" ca="1" si="1053"/>
        <v/>
      </c>
      <c r="B642" s="324">
        <f t="shared" si="1064"/>
        <v>634</v>
      </c>
      <c r="C642" s="325" t="s">
        <v>53</v>
      </c>
      <c r="D642" s="324" t="s">
        <v>4</v>
      </c>
      <c r="E642" s="324">
        <v>5</v>
      </c>
      <c r="F642" s="326">
        <v>2</v>
      </c>
      <c r="G642" s="326">
        <v>3</v>
      </c>
      <c r="H642" s="326">
        <v>2</v>
      </c>
      <c r="I642" s="326">
        <v>3</v>
      </c>
      <c r="J642" s="326">
        <v>2</v>
      </c>
      <c r="K642" s="326"/>
      <c r="L642" s="326"/>
      <c r="M642" s="326"/>
      <c r="N642" s="326">
        <f>SUM($F642:G642)</f>
        <v>5</v>
      </c>
      <c r="O642" s="326">
        <f>SUM($F642:H642)</f>
        <v>7</v>
      </c>
      <c r="P642" s="326">
        <f>SUM($F642:I642)</f>
        <v>10</v>
      </c>
      <c r="Q642" s="326">
        <f>SUM($F642:J642)</f>
        <v>12</v>
      </c>
      <c r="R642" s="326"/>
      <c r="S642" s="326"/>
      <c r="T642" s="326"/>
      <c r="U642" s="325"/>
      <c r="V642" s="324" t="str">
        <f t="shared" si="1030"/>
        <v>Ab</v>
      </c>
      <c r="W642" s="324" t="str">
        <f t="shared" ca="1" si="1031"/>
        <v>Bb</v>
      </c>
      <c r="X642" s="324" t="str">
        <f t="shared" ca="1" si="1075"/>
        <v>Db</v>
      </c>
      <c r="Y642" s="324" t="str">
        <f t="shared" ca="1" si="1076"/>
        <v>Eb</v>
      </c>
      <c r="Z642" s="324" t="str">
        <f t="shared" ca="1" si="1077"/>
        <v>Gb</v>
      </c>
      <c r="AA642" s="324"/>
      <c r="AB642" s="324"/>
      <c r="AC642" s="324"/>
      <c r="AD642" s="325">
        <f t="shared" si="1038"/>
        <v>163</v>
      </c>
      <c r="AE642" s="325">
        <f t="shared" ca="1" si="1061"/>
        <v>164</v>
      </c>
      <c r="AF642" s="325">
        <f t="shared" ca="1" si="1062"/>
        <v>166</v>
      </c>
      <c r="AG642" s="325">
        <f t="shared" ref="AG642:AG647" ca="1" si="1080">IF(LEN(Y642)=1,_xlfn.UNICODE(Y642),_xlfn.UNICODE(Y642)+_xlfn.UNICODE("b"))</f>
        <v>167</v>
      </c>
      <c r="AH642" s="325">
        <f ca="1">IF(LEN(Z642)=1,_xlfn.UNICODE(Z642),_xlfn.UNICODE(Z642)+_xlfn.UNICODE("b"))</f>
        <v>169</v>
      </c>
      <c r="AI642" s="325"/>
      <c r="AJ642" s="325"/>
      <c r="AK642" s="325"/>
      <c r="AL642" s="294" t="str">
        <f>_xlfn.CONCAT(V642," sus4/7")</f>
        <v>Ab sus4/7</v>
      </c>
      <c r="AM642" s="294" t="str">
        <f ca="1">_xlfn.CONCAT(W642," sus4/7")</f>
        <v>Bb sus4/7</v>
      </c>
      <c r="AN642" s="294" t="str">
        <f ca="1">_xlfn.CONCAT(X642," sus4")</f>
        <v>Db sus4</v>
      </c>
      <c r="AO642" s="294" t="str">
        <f ca="1">_xlfn.CONCAT(Y642," sus4/7")</f>
        <v>Eb sus4/7</v>
      </c>
      <c r="AP642" s="301" t="str">
        <f ca="1">_xlfn.CONCAT("*",Y642," min")</f>
        <v>*Eb min</v>
      </c>
      <c r="AQ642" s="294"/>
      <c r="AR642" s="294"/>
      <c r="AS642" s="294"/>
      <c r="AT642" s="294" t="str">
        <f t="shared" ca="1" si="1079"/>
        <v/>
      </c>
      <c r="AU642" s="294" t="str">
        <f t="shared" ca="1" si="1078"/>
        <v/>
      </c>
      <c r="AV642" s="294" t="str">
        <f t="shared" ca="1" si="1078"/>
        <v/>
      </c>
      <c r="AW642" s="294">
        <f t="shared" ca="1" si="1078"/>
        <v>1</v>
      </c>
      <c r="AX642" s="294" t="str">
        <f t="shared" ca="1" si="1078"/>
        <v/>
      </c>
      <c r="AY642" s="294" t="str">
        <f t="shared" ca="1" si="1078"/>
        <v/>
      </c>
      <c r="AZ642" s="294" t="str">
        <f t="shared" ca="1" si="1078"/>
        <v/>
      </c>
      <c r="BA642" s="294" t="str">
        <f t="shared" ca="1" si="1078"/>
        <v/>
      </c>
      <c r="BB642" s="294" t="str">
        <f t="shared" ca="1" si="1078"/>
        <v/>
      </c>
      <c r="BC642" s="294" t="str">
        <f t="shared" ca="1" si="1078"/>
        <v/>
      </c>
      <c r="BD642" s="294" t="str">
        <f t="shared" ca="1" si="1078"/>
        <v/>
      </c>
      <c r="BE642" s="294" t="str">
        <f t="shared" ca="1" si="1078"/>
        <v/>
      </c>
      <c r="BF642" s="289">
        <f t="shared" ca="1" si="1039"/>
        <v>1</v>
      </c>
      <c r="BG642" s="302">
        <f t="shared" ca="1" si="1040"/>
        <v>20</v>
      </c>
      <c r="BH642" s="289" t="str">
        <f t="shared" ca="1" si="1041"/>
        <v/>
      </c>
      <c r="BI642" s="289" t="str">
        <f t="shared" ca="1" si="1042"/>
        <v/>
      </c>
      <c r="BJ642" s="289" t="str">
        <f t="shared" ca="1" si="1043"/>
        <v/>
      </c>
      <c r="BK642" s="289" t="str">
        <f t="shared" ca="1" si="1044"/>
        <v/>
      </c>
      <c r="BL642" s="289" t="str">
        <f t="shared" ca="1" si="1045"/>
        <v/>
      </c>
      <c r="BM642" s="289" t="str">
        <f t="shared" ca="1" si="1046"/>
        <v/>
      </c>
      <c r="BN642" s="289" t="str">
        <f t="shared" ca="1" si="1047"/>
        <v/>
      </c>
      <c r="BO642" s="289" t="str">
        <f t="shared" ca="1" si="1048"/>
        <v/>
      </c>
      <c r="BP642" s="275"/>
      <c r="BQ642" s="83"/>
      <c r="BR642" s="82"/>
      <c r="BS642" s="83"/>
      <c r="BT642" s="52"/>
      <c r="BV642" s="52"/>
      <c r="BW642" s="84"/>
      <c r="BX642" s="97"/>
      <c r="BY642" s="84"/>
      <c r="BZ642" s="84"/>
      <c r="CA642" s="84"/>
      <c r="CB642" s="84"/>
      <c r="CC642" s="84"/>
      <c r="CD642" s="84"/>
      <c r="CE642" s="84"/>
      <c r="CF642" s="84"/>
      <c r="CG642" s="84"/>
      <c r="CH642" s="97"/>
      <c r="CI642" s="97"/>
      <c r="CJ642" s="97"/>
      <c r="CK642" s="97"/>
      <c r="CL642" s="97"/>
      <c r="CM642" s="97"/>
      <c r="CN642" s="97"/>
      <c r="CO642" s="97"/>
      <c r="CP642" s="99"/>
      <c r="CQ642" s="84"/>
      <c r="DA642" s="83"/>
      <c r="DB642" s="82"/>
      <c r="DC642" s="83"/>
      <c r="DD642" s="52"/>
      <c r="DF642" s="52"/>
      <c r="DG642" s="84"/>
      <c r="DH642" s="97"/>
      <c r="DI642" s="84"/>
      <c r="DJ642" s="84"/>
      <c r="DK642" s="84"/>
      <c r="DL642" s="84"/>
      <c r="DM642" s="84"/>
      <c r="DN642" s="84"/>
      <c r="DO642" s="84"/>
      <c r="DP642" s="84"/>
      <c r="DQ642" s="84"/>
      <c r="DR642" s="97"/>
      <c r="DS642" s="97"/>
      <c r="DT642" s="97"/>
      <c r="DU642" s="97"/>
      <c r="DV642" s="97"/>
      <c r="DW642" s="97"/>
      <c r="DX642" s="97"/>
      <c r="DY642" s="97"/>
      <c r="DZ642" s="99"/>
      <c r="EA642" s="84"/>
    </row>
    <row r="643" spans="1:131" ht="15.6" x14ac:dyDescent="0.3">
      <c r="A643" s="289" t="str">
        <f t="shared" ca="1" si="1053"/>
        <v/>
      </c>
      <c r="B643" s="324">
        <f t="shared" si="1064"/>
        <v>635</v>
      </c>
      <c r="C643" s="325" t="s">
        <v>54</v>
      </c>
      <c r="D643" s="324" t="s">
        <v>4</v>
      </c>
      <c r="E643" s="324">
        <v>5</v>
      </c>
      <c r="F643" s="326">
        <v>2</v>
      </c>
      <c r="G643" s="326">
        <v>1</v>
      </c>
      <c r="H643" s="326">
        <v>4</v>
      </c>
      <c r="I643" s="326">
        <v>1</v>
      </c>
      <c r="J643" s="326">
        <v>4</v>
      </c>
      <c r="K643" s="326"/>
      <c r="L643" s="326"/>
      <c r="M643" s="326"/>
      <c r="N643" s="326">
        <f>SUM($F643:G643)</f>
        <v>3</v>
      </c>
      <c r="O643" s="326">
        <f>SUM($F643:H643)</f>
        <v>7</v>
      </c>
      <c r="P643" s="326">
        <f>SUM($F643:I643)</f>
        <v>8</v>
      </c>
      <c r="Q643" s="326">
        <f>SUM($F643:J643)</f>
        <v>12</v>
      </c>
      <c r="R643" s="326"/>
      <c r="S643" s="326"/>
      <c r="T643" s="326"/>
      <c r="U643" s="325"/>
      <c r="V643" s="324" t="str">
        <f t="shared" ref="V643:V648" si="1081">$L$6</f>
        <v>Ab</v>
      </c>
      <c r="W643" s="324" t="str">
        <f t="shared" ref="W643:W648" ca="1" si="1082">OFFSET($L$6,0,$F643,1,1)</f>
        <v>Bb</v>
      </c>
      <c r="X643" s="324" t="str">
        <f t="shared" ca="1" si="1075"/>
        <v>B</v>
      </c>
      <c r="Y643" s="324" t="str">
        <f t="shared" ca="1" si="1076"/>
        <v>Eb</v>
      </c>
      <c r="Z643" s="324" t="str">
        <f t="shared" ca="1" si="1077"/>
        <v>E</v>
      </c>
      <c r="AA643" s="324"/>
      <c r="AB643" s="324"/>
      <c r="AC643" s="324"/>
      <c r="AD643" s="325">
        <f t="shared" ref="AD643:AD648" si="1083">IF(LEN(V643)=1,_xlfn.UNICODE(V643),_xlfn.UNICODE(V643)+_xlfn.UNICODE("b"))</f>
        <v>163</v>
      </c>
      <c r="AE643" s="325">
        <f t="shared" ca="1" si="1061"/>
        <v>164</v>
      </c>
      <c r="AF643" s="325">
        <f t="shared" ca="1" si="1062"/>
        <v>66</v>
      </c>
      <c r="AG643" s="325">
        <f t="shared" ca="1" si="1080"/>
        <v>167</v>
      </c>
      <c r="AH643" s="325">
        <f ca="1">IF(LEN(Z643)=1,_xlfn.UNICODE(Z643),_xlfn.UNICODE(Z643)+_xlfn.UNICODE("b"))</f>
        <v>69</v>
      </c>
      <c r="AI643" s="325"/>
      <c r="AJ643" s="325"/>
      <c r="AK643" s="325"/>
      <c r="AL643" s="301" t="str">
        <f ca="1">_xlfn.CONCAT("*",Z643," maj")</f>
        <v>*E maj</v>
      </c>
      <c r="AM643" s="294" t="str">
        <f ca="1">_xlfn.CONCAT(W643," sus4/7")</f>
        <v>Bb sus4/7</v>
      </c>
      <c r="AN643" s="294" t="str">
        <f ca="1">_xlfn.CONCAT(X643," sus4/M7")</f>
        <v>B sus4/M7</v>
      </c>
      <c r="AO643" s="301" t="str">
        <f>_xlfn.CONCAT("*", V643," min")</f>
        <v>*Ab min</v>
      </c>
      <c r="AP643" s="294" t="str">
        <f ca="1">_xlfn.CONCAT(Z643," sus4/7")</f>
        <v>E sus4/7</v>
      </c>
      <c r="AQ643" s="294"/>
      <c r="AR643" s="294"/>
      <c r="AS643" s="294"/>
      <c r="AT643" s="294" t="str">
        <f t="shared" ca="1" si="1079"/>
        <v/>
      </c>
      <c r="AU643" s="294" t="str">
        <f t="shared" ca="1" si="1078"/>
        <v/>
      </c>
      <c r="AV643" s="294" t="str">
        <f t="shared" ca="1" si="1078"/>
        <v/>
      </c>
      <c r="AW643" s="294">
        <f t="shared" ca="1" si="1078"/>
        <v>1</v>
      </c>
      <c r="AX643" s="294" t="str">
        <f t="shared" ca="1" si="1078"/>
        <v/>
      </c>
      <c r="AY643" s="294" t="str">
        <f t="shared" ca="1" si="1078"/>
        <v/>
      </c>
      <c r="AZ643" s="294" t="str">
        <f t="shared" ca="1" si="1078"/>
        <v/>
      </c>
      <c r="BA643" s="294" t="str">
        <f t="shared" ca="1" si="1078"/>
        <v/>
      </c>
      <c r="BB643" s="294" t="str">
        <f t="shared" ca="1" si="1078"/>
        <v/>
      </c>
      <c r="BC643" s="294" t="str">
        <f t="shared" ca="1" si="1078"/>
        <v/>
      </c>
      <c r="BD643" s="294" t="str">
        <f t="shared" ca="1" si="1078"/>
        <v/>
      </c>
      <c r="BE643" s="294" t="str">
        <f t="shared" ca="1" si="1078"/>
        <v/>
      </c>
      <c r="BF643" s="289">
        <f t="shared" ref="BF643:BF648" ca="1" si="1084">COUNT(AT643:BE643)</f>
        <v>1</v>
      </c>
      <c r="BG643" s="302">
        <f t="shared" ref="BG643:BG648" ca="1" si="1085">BF643/E643*100</f>
        <v>20</v>
      </c>
      <c r="BH643" s="289" t="str">
        <f t="shared" ref="BH643:BH648" ca="1" si="1086">IF(AND(BG643&lt;=100,BG643&gt;90),1,IF(AND(BG643&lt;=90,BG643&gt;80),2,IF(AND(BG643&lt;=80,BG643&gt;70),3,IF(AND(BG643&lt;=70,BG643&gt;60),4,IF(AND(BG643&lt;=60,BG643&gt;50),5,IF(AND(BG643&lt;=50,BG643&gt;40),6,IF(AND(BG643&lt;=40,BG643&gt;30),7,"")))))))</f>
        <v/>
      </c>
      <c r="BI643" s="289" t="str">
        <f t="shared" ref="BI643:BI648" ca="1" si="1087">IF($BH643=1,1,"")</f>
        <v/>
      </c>
      <c r="BJ643" s="289" t="str">
        <f t="shared" ref="BJ643:BJ648" ca="1" si="1088">IF($BH643=2,1,"")</f>
        <v/>
      </c>
      <c r="BK643" s="289" t="str">
        <f t="shared" ref="BK643:BK648" ca="1" si="1089">IF($BH643=3,1,"")</f>
        <v/>
      </c>
      <c r="BL643" s="289" t="str">
        <f t="shared" ref="BL643:BL648" ca="1" si="1090">IF($BH643=4,1,"")</f>
        <v/>
      </c>
      <c r="BM643" s="289" t="str">
        <f t="shared" ref="BM643:BM648" ca="1" si="1091">IF($BH643=5,1,"")</f>
        <v/>
      </c>
      <c r="BN643" s="289" t="str">
        <f t="shared" ref="BN643:BN648" ca="1" si="1092">IF($BH643=6,1,"")</f>
        <v/>
      </c>
      <c r="BO643" s="289" t="str">
        <f t="shared" ref="BO643:BO648" ca="1" si="1093">IF($BH643=7,1,"")</f>
        <v/>
      </c>
      <c r="BP643" s="275"/>
      <c r="BQ643" s="83"/>
      <c r="BR643" s="82"/>
      <c r="BS643" s="83"/>
      <c r="BT643" s="52"/>
      <c r="BV643" s="52"/>
      <c r="BW643" s="84"/>
      <c r="BX643" s="97"/>
      <c r="BY643" s="84"/>
      <c r="BZ643" s="84"/>
      <c r="CA643" s="84"/>
      <c r="CB643" s="84"/>
      <c r="CC643" s="84"/>
      <c r="CD643" s="84"/>
      <c r="CE643" s="84"/>
      <c r="CF643" s="84"/>
      <c r="CG643" s="84"/>
      <c r="CH643" s="97"/>
      <c r="CI643" s="97"/>
      <c r="CJ643" s="97"/>
      <c r="CK643" s="97"/>
      <c r="CL643" s="97"/>
      <c r="CM643" s="97"/>
      <c r="CN643" s="97"/>
      <c r="CO643" s="97"/>
      <c r="CP643" s="99"/>
      <c r="CQ643" s="84"/>
      <c r="DA643" s="83"/>
      <c r="DB643" s="82"/>
      <c r="DC643" s="83"/>
      <c r="DD643" s="52"/>
      <c r="DF643" s="52"/>
      <c r="DG643" s="84"/>
      <c r="DH643" s="97"/>
      <c r="DI643" s="84"/>
      <c r="DJ643" s="84"/>
      <c r="DK643" s="84"/>
      <c r="DL643" s="84"/>
      <c r="DM643" s="84"/>
      <c r="DN643" s="84"/>
      <c r="DO643" s="84"/>
      <c r="DP643" s="84"/>
      <c r="DQ643" s="84"/>
      <c r="DR643" s="97"/>
      <c r="DS643" s="97"/>
      <c r="DT643" s="97"/>
      <c r="DU643" s="97"/>
      <c r="DV643" s="97"/>
      <c r="DW643" s="97"/>
      <c r="DX643" s="97"/>
      <c r="DY643" s="97"/>
      <c r="DZ643" s="99"/>
      <c r="EA643" s="84"/>
    </row>
    <row r="644" spans="1:131" ht="15.6" x14ac:dyDescent="0.3">
      <c r="A644" s="289" t="str">
        <f t="shared" ca="1" si="1053"/>
        <v/>
      </c>
      <c r="B644" s="324">
        <f t="shared" si="1064"/>
        <v>636</v>
      </c>
      <c r="C644" s="325" t="s">
        <v>55</v>
      </c>
      <c r="D644" s="324" t="s">
        <v>4</v>
      </c>
      <c r="E644" s="324">
        <v>5</v>
      </c>
      <c r="F644" s="326">
        <v>4</v>
      </c>
      <c r="G644" s="326">
        <v>1</v>
      </c>
      <c r="H644" s="326">
        <v>2</v>
      </c>
      <c r="I644" s="326">
        <v>3</v>
      </c>
      <c r="J644" s="326">
        <v>2</v>
      </c>
      <c r="K644" s="326"/>
      <c r="L644" s="326"/>
      <c r="M644" s="326"/>
      <c r="N644" s="326">
        <f>SUM($F644:G644)</f>
        <v>5</v>
      </c>
      <c r="O644" s="326">
        <f>SUM($F644:H644)</f>
        <v>7</v>
      </c>
      <c r="P644" s="326">
        <f>SUM($F644:I644)</f>
        <v>10</v>
      </c>
      <c r="Q644" s="326">
        <f>SUM($F644:J644)</f>
        <v>12</v>
      </c>
      <c r="R644" s="326"/>
      <c r="S644" s="326"/>
      <c r="T644" s="326"/>
      <c r="U644" s="325"/>
      <c r="V644" s="324" t="str">
        <f t="shared" si="1081"/>
        <v>Ab</v>
      </c>
      <c r="W644" s="324" t="str">
        <f t="shared" ca="1" si="1082"/>
        <v>C</v>
      </c>
      <c r="X644" s="324" t="str">
        <f t="shared" ca="1" si="1075"/>
        <v>Db</v>
      </c>
      <c r="Y644" s="324" t="str">
        <f t="shared" ca="1" si="1076"/>
        <v>Eb</v>
      </c>
      <c r="Z644" s="324" t="str">
        <f t="shared" ca="1" si="1077"/>
        <v>Gb</v>
      </c>
      <c r="AA644" s="324"/>
      <c r="AB644" s="324"/>
      <c r="AC644" s="324"/>
      <c r="AD644" s="325">
        <f t="shared" si="1083"/>
        <v>163</v>
      </c>
      <c r="AE644" s="325">
        <f t="shared" ca="1" si="1061"/>
        <v>67</v>
      </c>
      <c r="AF644" s="325">
        <f t="shared" ca="1" si="1062"/>
        <v>166</v>
      </c>
      <c r="AG644" s="325">
        <f t="shared" ca="1" si="1080"/>
        <v>167</v>
      </c>
      <c r="AH644" s="325">
        <f ca="1">IF(LEN(Z644)=1,_xlfn.UNICODE(Z644),_xlfn.UNICODE(Z644)+_xlfn.UNICODE("b"))</f>
        <v>169</v>
      </c>
      <c r="AI644" s="325"/>
      <c r="AJ644" s="325"/>
      <c r="AK644" s="325"/>
      <c r="AL644" s="294" t="str">
        <f>_xlfn.CONCAT(V644," sus4/7")</f>
        <v>Ab sus4/7</v>
      </c>
      <c r="AM644" s="301" t="str">
        <f>_xlfn.CONCAT("*",V644," maj")</f>
        <v>*Ab maj</v>
      </c>
      <c r="AN644" s="294" t="str">
        <f ca="1">_xlfn.CONCAT(X644," sus4/M7")</f>
        <v>Db sus4/M7</v>
      </c>
      <c r="AO644" s="294" t="str">
        <f ca="1">_xlfn.CONCAT(Y644," sus4/7")</f>
        <v>Eb sus4/7</v>
      </c>
      <c r="AP644" s="301" t="str">
        <f ca="1">_xlfn.CONCAT("*",W644," dim")</f>
        <v>*C dim</v>
      </c>
      <c r="AQ644" s="294"/>
      <c r="AR644" s="294"/>
      <c r="AS644" s="294"/>
      <c r="AT644" s="294" t="str">
        <f t="shared" ca="1" si="1079"/>
        <v/>
      </c>
      <c r="AU644" s="294" t="str">
        <f t="shared" ca="1" si="1078"/>
        <v/>
      </c>
      <c r="AV644" s="294" t="str">
        <f t="shared" ca="1" si="1078"/>
        <v/>
      </c>
      <c r="AW644" s="294">
        <f t="shared" ca="1" si="1078"/>
        <v>1</v>
      </c>
      <c r="AX644" s="294" t="str">
        <f t="shared" ca="1" si="1078"/>
        <v/>
      </c>
      <c r="AY644" s="294" t="str">
        <f t="shared" ca="1" si="1078"/>
        <v/>
      </c>
      <c r="AZ644" s="294" t="str">
        <f t="shared" ca="1" si="1078"/>
        <v/>
      </c>
      <c r="BA644" s="294" t="str">
        <f t="shared" ca="1" si="1078"/>
        <v/>
      </c>
      <c r="BB644" s="294" t="str">
        <f t="shared" ca="1" si="1078"/>
        <v/>
      </c>
      <c r="BC644" s="294" t="str">
        <f t="shared" ca="1" si="1078"/>
        <v/>
      </c>
      <c r="BD644" s="294" t="str">
        <f t="shared" ca="1" si="1078"/>
        <v/>
      </c>
      <c r="BE644" s="294" t="str">
        <f t="shared" ca="1" si="1078"/>
        <v/>
      </c>
      <c r="BF644" s="289">
        <f t="shared" ca="1" si="1084"/>
        <v>1</v>
      </c>
      <c r="BG644" s="302">
        <f t="shared" ca="1" si="1085"/>
        <v>20</v>
      </c>
      <c r="BH644" s="289" t="str">
        <f t="shared" ca="1" si="1086"/>
        <v/>
      </c>
      <c r="BI644" s="289" t="str">
        <f t="shared" ca="1" si="1087"/>
        <v/>
      </c>
      <c r="BJ644" s="289" t="str">
        <f t="shared" ca="1" si="1088"/>
        <v/>
      </c>
      <c r="BK644" s="289" t="str">
        <f t="shared" ca="1" si="1089"/>
        <v/>
      </c>
      <c r="BL644" s="289" t="str">
        <f t="shared" ca="1" si="1090"/>
        <v/>
      </c>
      <c r="BM644" s="289" t="str">
        <f t="shared" ca="1" si="1091"/>
        <v/>
      </c>
      <c r="BN644" s="289" t="str">
        <f t="shared" ca="1" si="1092"/>
        <v/>
      </c>
      <c r="BO644" s="289" t="str">
        <f t="shared" ca="1" si="1093"/>
        <v/>
      </c>
      <c r="BP644" s="275"/>
      <c r="BQ644" s="83"/>
      <c r="BR644" s="82"/>
      <c r="BS644" s="83"/>
      <c r="BT644" s="52"/>
      <c r="BV644" s="52"/>
      <c r="BW644" s="84"/>
      <c r="BX644" s="97"/>
      <c r="BY644" s="84"/>
      <c r="BZ644" s="84"/>
      <c r="CA644" s="84"/>
      <c r="CB644" s="84"/>
      <c r="CC644" s="84"/>
      <c r="CD644" s="84"/>
      <c r="CE644" s="84"/>
      <c r="CF644" s="84"/>
      <c r="CG644" s="84"/>
      <c r="CH644" s="97"/>
      <c r="CI644" s="97"/>
      <c r="CJ644" s="97"/>
      <c r="CK644" s="97"/>
      <c r="CL644" s="97"/>
      <c r="CM644" s="97"/>
      <c r="CN644" s="97"/>
      <c r="CO644" s="97"/>
      <c r="CP644" s="99"/>
      <c r="CQ644" s="84"/>
      <c r="DA644" s="83"/>
      <c r="DB644" s="82"/>
      <c r="DC644" s="83"/>
      <c r="DD644" s="52"/>
      <c r="DF644" s="52"/>
      <c r="DG644" s="84"/>
      <c r="DH644" s="97"/>
      <c r="DI644" s="84"/>
      <c r="DJ644" s="84"/>
      <c r="DK644" s="84"/>
      <c r="DL644" s="84"/>
      <c r="DM644" s="84"/>
      <c r="DN644" s="84"/>
      <c r="DO644" s="84"/>
      <c r="DP644" s="84"/>
      <c r="DQ644" s="84"/>
      <c r="DR644" s="97"/>
      <c r="DS644" s="97"/>
      <c r="DT644" s="97"/>
      <c r="DU644" s="97"/>
      <c r="DV644" s="97"/>
      <c r="DW644" s="97"/>
      <c r="DX644" s="97"/>
      <c r="DY644" s="97"/>
      <c r="DZ644" s="99"/>
      <c r="EA644" s="84"/>
    </row>
    <row r="645" spans="1:131" ht="15.6" x14ac:dyDescent="0.3">
      <c r="A645" s="289">
        <f t="shared" ca="1" si="1053"/>
        <v>7</v>
      </c>
      <c r="B645" s="324">
        <f t="shared" si="1064"/>
        <v>637</v>
      </c>
      <c r="C645" s="325" t="s">
        <v>56</v>
      </c>
      <c r="D645" s="324" t="s">
        <v>4</v>
      </c>
      <c r="E645" s="324">
        <v>5</v>
      </c>
      <c r="F645" s="326">
        <v>2</v>
      </c>
      <c r="G645" s="326">
        <v>1</v>
      </c>
      <c r="H645" s="326">
        <v>4</v>
      </c>
      <c r="I645" s="326">
        <v>2</v>
      </c>
      <c r="J645" s="326">
        <v>3</v>
      </c>
      <c r="K645" s="326"/>
      <c r="L645" s="326"/>
      <c r="M645" s="326"/>
      <c r="N645" s="326">
        <f>SUM($F645:G645)</f>
        <v>3</v>
      </c>
      <c r="O645" s="326">
        <f>SUM($F645:H645)</f>
        <v>7</v>
      </c>
      <c r="P645" s="326">
        <f>SUM($F645:I645)</f>
        <v>9</v>
      </c>
      <c r="Q645" s="326">
        <f>SUM($F645:J645)</f>
        <v>12</v>
      </c>
      <c r="R645" s="326"/>
      <c r="S645" s="326"/>
      <c r="T645" s="326"/>
      <c r="U645" s="325"/>
      <c r="V645" s="324" t="str">
        <f t="shared" si="1081"/>
        <v>Ab</v>
      </c>
      <c r="W645" s="324" t="str">
        <f t="shared" ca="1" si="1082"/>
        <v>Bb</v>
      </c>
      <c r="X645" s="324" t="str">
        <f t="shared" ca="1" si="1075"/>
        <v>B</v>
      </c>
      <c r="Y645" s="324" t="str">
        <f t="shared" ca="1" si="1076"/>
        <v>Eb</v>
      </c>
      <c r="Z645" s="324" t="str">
        <f t="shared" ca="1" si="1077"/>
        <v>F</v>
      </c>
      <c r="AA645" s="324"/>
      <c r="AB645" s="324"/>
      <c r="AC645" s="324"/>
      <c r="AD645" s="325">
        <f t="shared" si="1083"/>
        <v>163</v>
      </c>
      <c r="AE645" s="325">
        <f t="shared" ca="1" si="1061"/>
        <v>164</v>
      </c>
      <c r="AF645" s="325">
        <f t="shared" ca="1" si="1062"/>
        <v>66</v>
      </c>
      <c r="AG645" s="325">
        <f t="shared" ca="1" si="1080"/>
        <v>167</v>
      </c>
      <c r="AH645" s="325">
        <f ca="1">IF(LEN(Z645)=1,_xlfn.UNICODE(Z645),_xlfn.UNICODE(Z645)+_xlfn.UNICODE("b"))</f>
        <v>70</v>
      </c>
      <c r="AI645" s="325"/>
      <c r="AJ645" s="325"/>
      <c r="AK645" s="325"/>
      <c r="AL645" s="301" t="str">
        <f ca="1">_xlfn.CONCAT(V645," min6 -or- *",Z645," dim")</f>
        <v>Ab min6 -or- *F dim</v>
      </c>
      <c r="AM645" s="294" t="str">
        <f ca="1">_xlfn.CONCAT(W645," sus4/7")</f>
        <v>Bb sus4/7</v>
      </c>
      <c r="AN645" s="301" t="str">
        <f ca="1">_xlfn.CONCAT("*",Z645," dim")</f>
        <v>*F dim</v>
      </c>
      <c r="AO645" s="301" t="str">
        <f>_xlfn.CONCAT("*", V645," min")</f>
        <v>*Ab min</v>
      </c>
      <c r="AP645" s="294" t="str">
        <f ca="1">_xlfn.CONCAT(Z645," sus4/7")</f>
        <v>F sus4/7</v>
      </c>
      <c r="AQ645" s="294"/>
      <c r="AR645" s="294"/>
      <c r="AS645" s="294"/>
      <c r="AT645" s="294" t="str">
        <f t="shared" ca="1" si="1079"/>
        <v/>
      </c>
      <c r="AU645" s="294" t="str">
        <f t="shared" ca="1" si="1078"/>
        <v/>
      </c>
      <c r="AV645" s="294" t="str">
        <f t="shared" ca="1" si="1078"/>
        <v/>
      </c>
      <c r="AW645" s="294">
        <f t="shared" ca="1" si="1078"/>
        <v>1</v>
      </c>
      <c r="AX645" s="294" t="str">
        <f t="shared" ca="1" si="1078"/>
        <v/>
      </c>
      <c r="AY645" s="294">
        <f t="shared" ca="1" si="1078"/>
        <v>1</v>
      </c>
      <c r="AZ645" s="294" t="str">
        <f t="shared" ca="1" si="1078"/>
        <v/>
      </c>
      <c r="BA645" s="294" t="str">
        <f t="shared" ca="1" si="1078"/>
        <v/>
      </c>
      <c r="BB645" s="294" t="str">
        <f t="shared" ca="1" si="1078"/>
        <v/>
      </c>
      <c r="BC645" s="294" t="str">
        <f t="shared" ca="1" si="1078"/>
        <v/>
      </c>
      <c r="BD645" s="294" t="str">
        <f t="shared" ca="1" si="1078"/>
        <v/>
      </c>
      <c r="BE645" s="294" t="str">
        <f t="shared" ca="1" si="1078"/>
        <v/>
      </c>
      <c r="BF645" s="289">
        <f t="shared" ca="1" si="1084"/>
        <v>2</v>
      </c>
      <c r="BG645" s="302">
        <f t="shared" ca="1" si="1085"/>
        <v>40</v>
      </c>
      <c r="BH645" s="289">
        <f t="shared" ca="1" si="1086"/>
        <v>7</v>
      </c>
      <c r="BI645" s="289" t="str">
        <f t="shared" ca="1" si="1087"/>
        <v/>
      </c>
      <c r="BJ645" s="289" t="str">
        <f t="shared" ca="1" si="1088"/>
        <v/>
      </c>
      <c r="BK645" s="289" t="str">
        <f t="shared" ca="1" si="1089"/>
        <v/>
      </c>
      <c r="BL645" s="289" t="str">
        <f t="shared" ca="1" si="1090"/>
        <v/>
      </c>
      <c r="BM645" s="289" t="str">
        <f t="shared" ca="1" si="1091"/>
        <v/>
      </c>
      <c r="BN645" s="289" t="str">
        <f t="shared" ca="1" si="1092"/>
        <v/>
      </c>
      <c r="BO645" s="289">
        <f t="shared" ca="1" si="1093"/>
        <v>1</v>
      </c>
      <c r="BP645" s="275"/>
      <c r="BQ645" s="83"/>
      <c r="BR645" s="82"/>
      <c r="BS645" s="83"/>
      <c r="BT645" s="52"/>
      <c r="BV645" s="52"/>
      <c r="BW645" s="84"/>
      <c r="BX645" s="97"/>
      <c r="BY645" s="84"/>
      <c r="BZ645" s="84"/>
      <c r="CA645" s="84"/>
      <c r="CB645" s="84"/>
      <c r="CC645" s="84"/>
      <c r="CD645" s="84"/>
      <c r="CE645" s="84"/>
      <c r="CF645" s="84"/>
      <c r="CG645" s="84"/>
      <c r="CH645" s="97"/>
      <c r="CI645" s="97"/>
      <c r="CJ645" s="97"/>
      <c r="CK645" s="97"/>
      <c r="CL645" s="97"/>
      <c r="CM645" s="97"/>
      <c r="CN645" s="97"/>
      <c r="CO645" s="97"/>
      <c r="CP645" s="99"/>
      <c r="CQ645" s="84"/>
      <c r="DA645" s="83"/>
      <c r="DB645" s="82"/>
      <c r="DC645" s="83"/>
      <c r="DD645" s="52"/>
      <c r="DF645" s="52"/>
      <c r="DG645" s="84"/>
      <c r="DH645" s="97"/>
      <c r="DI645" s="84"/>
      <c r="DJ645" s="84"/>
      <c r="DK645" s="84"/>
      <c r="DL645" s="84"/>
      <c r="DM645" s="84"/>
      <c r="DN645" s="84"/>
      <c r="DO645" s="84"/>
      <c r="DP645" s="84"/>
      <c r="DQ645" s="84"/>
      <c r="DR645" s="97"/>
      <c r="DS645" s="97"/>
      <c r="DT645" s="97"/>
      <c r="DU645" s="97"/>
      <c r="DV645" s="97"/>
      <c r="DW645" s="97"/>
      <c r="DX645" s="97"/>
      <c r="DY645" s="97"/>
      <c r="DZ645" s="99"/>
      <c r="EA645" s="84"/>
    </row>
    <row r="646" spans="1:131" ht="15.6" x14ac:dyDescent="0.3">
      <c r="A646" s="289">
        <f t="shared" ca="1" si="1053"/>
        <v>7</v>
      </c>
      <c r="B646" s="324">
        <f t="shared" si="1064"/>
        <v>638</v>
      </c>
      <c r="C646" s="325" t="s">
        <v>59</v>
      </c>
      <c r="D646" s="324" t="s">
        <v>4</v>
      </c>
      <c r="E646" s="324">
        <v>5</v>
      </c>
      <c r="F646" s="326">
        <v>4</v>
      </c>
      <c r="G646" s="326">
        <v>1</v>
      </c>
      <c r="H646" s="326">
        <v>2</v>
      </c>
      <c r="I646" s="326">
        <v>2</v>
      </c>
      <c r="J646" s="326">
        <v>3</v>
      </c>
      <c r="K646" s="326"/>
      <c r="L646" s="326"/>
      <c r="M646" s="326"/>
      <c r="N646" s="326">
        <f>SUM($F646:G646)</f>
        <v>5</v>
      </c>
      <c r="O646" s="326">
        <f>SUM($F646:H646)</f>
        <v>7</v>
      </c>
      <c r="P646" s="326">
        <f>SUM($F646:I646)</f>
        <v>9</v>
      </c>
      <c r="Q646" s="326">
        <f>SUM($F646:J646)</f>
        <v>12</v>
      </c>
      <c r="R646" s="326"/>
      <c r="S646" s="326"/>
      <c r="T646" s="326"/>
      <c r="U646" s="325"/>
      <c r="V646" s="324" t="str">
        <f t="shared" si="1081"/>
        <v>Ab</v>
      </c>
      <c r="W646" s="324" t="str">
        <f t="shared" ca="1" si="1082"/>
        <v>C</v>
      </c>
      <c r="X646" s="324" t="str">
        <f t="shared" ca="1" si="1075"/>
        <v>Db</v>
      </c>
      <c r="Y646" s="324" t="str">
        <f t="shared" ca="1" si="1076"/>
        <v>Eb</v>
      </c>
      <c r="Z646" s="324" t="str">
        <f t="shared" ca="1" si="1077"/>
        <v>F</v>
      </c>
      <c r="AA646" s="324"/>
      <c r="AB646" s="324"/>
      <c r="AC646" s="324"/>
      <c r="AD646" s="325">
        <f t="shared" si="1083"/>
        <v>163</v>
      </c>
      <c r="AE646" s="325">
        <f t="shared" ca="1" si="1061"/>
        <v>67</v>
      </c>
      <c r="AF646" s="325">
        <f t="shared" ca="1" si="1062"/>
        <v>166</v>
      </c>
      <c r="AG646" s="325">
        <f t="shared" ca="1" si="1080"/>
        <v>167</v>
      </c>
      <c r="AH646" s="325">
        <f ca="1">IF(LEN(Z646)=1,_xlfn.UNICODE(Z646),_xlfn.UNICODE(Z646)+_xlfn.UNICODE("b"))</f>
        <v>70</v>
      </c>
      <c r="AI646" s="325"/>
      <c r="AJ646" s="325"/>
      <c r="AK646" s="325"/>
      <c r="AL646" s="294" t="str">
        <f>_xlfn.CONCAT(V646," aug")</f>
        <v>Ab aug</v>
      </c>
      <c r="AM646" s="301" t="str">
        <f>_xlfn.CONCAT("*",V646," maj")</f>
        <v>*Ab maj</v>
      </c>
      <c r="AN646" s="294" t="str">
        <f ca="1">_xlfn.CONCAT(X646," maj")</f>
        <v>Db maj</v>
      </c>
      <c r="AO646" s="294" t="str">
        <f ca="1">_xlfn.CONCAT(Y646," sus4/7")</f>
        <v>Eb sus4/7</v>
      </c>
      <c r="AP646" s="294" t="str">
        <f ca="1">_xlfn.CONCAT(Z646," sus7")</f>
        <v>F sus7</v>
      </c>
      <c r="AQ646" s="294"/>
      <c r="AR646" s="294"/>
      <c r="AS646" s="294"/>
      <c r="AT646" s="294" t="str">
        <f t="shared" ca="1" si="1079"/>
        <v/>
      </c>
      <c r="AU646" s="294" t="str">
        <f t="shared" ca="1" si="1078"/>
        <v/>
      </c>
      <c r="AV646" s="294" t="str">
        <f t="shared" ca="1" si="1078"/>
        <v/>
      </c>
      <c r="AW646" s="294">
        <f t="shared" ca="1" si="1078"/>
        <v>1</v>
      </c>
      <c r="AX646" s="294" t="str">
        <f t="shared" ca="1" si="1078"/>
        <v/>
      </c>
      <c r="AY646" s="294">
        <f t="shared" ca="1" si="1078"/>
        <v>1</v>
      </c>
      <c r="AZ646" s="294" t="str">
        <f t="shared" ca="1" si="1078"/>
        <v/>
      </c>
      <c r="BA646" s="294" t="str">
        <f t="shared" ca="1" si="1078"/>
        <v/>
      </c>
      <c r="BB646" s="294" t="str">
        <f t="shared" ca="1" si="1078"/>
        <v/>
      </c>
      <c r="BC646" s="294" t="str">
        <f t="shared" ca="1" si="1078"/>
        <v/>
      </c>
      <c r="BD646" s="294" t="str">
        <f t="shared" ca="1" si="1078"/>
        <v/>
      </c>
      <c r="BE646" s="294" t="str">
        <f t="shared" ca="1" si="1078"/>
        <v/>
      </c>
      <c r="BF646" s="289">
        <f t="shared" ca="1" si="1084"/>
        <v>2</v>
      </c>
      <c r="BG646" s="302">
        <f t="shared" ca="1" si="1085"/>
        <v>40</v>
      </c>
      <c r="BH646" s="289">
        <f t="shared" ca="1" si="1086"/>
        <v>7</v>
      </c>
      <c r="BI646" s="289" t="str">
        <f t="shared" ca="1" si="1087"/>
        <v/>
      </c>
      <c r="BJ646" s="289" t="str">
        <f t="shared" ca="1" si="1088"/>
        <v/>
      </c>
      <c r="BK646" s="289" t="str">
        <f t="shared" ca="1" si="1089"/>
        <v/>
      </c>
      <c r="BL646" s="289" t="str">
        <f t="shared" ca="1" si="1090"/>
        <v/>
      </c>
      <c r="BM646" s="289" t="str">
        <f t="shared" ca="1" si="1091"/>
        <v/>
      </c>
      <c r="BN646" s="289" t="str">
        <f t="shared" ca="1" si="1092"/>
        <v/>
      </c>
      <c r="BO646" s="289">
        <f t="shared" ca="1" si="1093"/>
        <v>1</v>
      </c>
      <c r="BP646" s="275"/>
      <c r="BQ646" s="83"/>
      <c r="BR646" s="82"/>
      <c r="BS646" s="83"/>
      <c r="BT646" s="52"/>
      <c r="BV646" s="52"/>
      <c r="BW646" s="84"/>
      <c r="BX646" s="97"/>
      <c r="BY646" s="84"/>
      <c r="BZ646" s="84"/>
      <c r="CA646" s="84"/>
      <c r="CB646" s="84"/>
      <c r="CC646" s="84"/>
      <c r="CD646" s="84"/>
      <c r="CE646" s="84"/>
      <c r="CF646" s="84"/>
      <c r="CG646" s="84"/>
      <c r="CH646" s="97"/>
      <c r="CI646" s="97"/>
      <c r="CJ646" s="97"/>
      <c r="CK646" s="97"/>
      <c r="CL646" s="97"/>
      <c r="CM646" s="97"/>
      <c r="CN646" s="97"/>
      <c r="CO646" s="97"/>
      <c r="CP646" s="99"/>
      <c r="CQ646" s="84"/>
      <c r="DA646" s="83"/>
      <c r="DB646" s="82"/>
      <c r="DC646" s="83"/>
      <c r="DD646" s="52"/>
      <c r="DF646" s="52"/>
      <c r="DG646" s="84"/>
      <c r="DH646" s="97"/>
      <c r="DI646" s="84"/>
      <c r="DJ646" s="84"/>
      <c r="DK646" s="84"/>
      <c r="DL646" s="84"/>
      <c r="DM646" s="84"/>
      <c r="DN646" s="84"/>
      <c r="DO646" s="84"/>
      <c r="DP646" s="84"/>
      <c r="DQ646" s="84"/>
      <c r="DR646" s="97"/>
      <c r="DS646" s="97"/>
      <c r="DT646" s="97"/>
      <c r="DU646" s="97"/>
      <c r="DV646" s="97"/>
      <c r="DW646" s="97"/>
      <c r="DX646" s="97"/>
      <c r="DY646" s="97"/>
      <c r="DZ646" s="99"/>
      <c r="EA646" s="84"/>
    </row>
    <row r="647" spans="1:131" ht="15.6" x14ac:dyDescent="0.3">
      <c r="A647" s="289" t="str">
        <f t="shared" ca="1" si="1053"/>
        <v/>
      </c>
      <c r="B647" s="324">
        <f t="shared" si="1064"/>
        <v>639</v>
      </c>
      <c r="C647" s="325" t="s">
        <v>60</v>
      </c>
      <c r="D647" s="324" t="s">
        <v>4</v>
      </c>
      <c r="E647" s="324">
        <v>4</v>
      </c>
      <c r="F647" s="326">
        <v>3</v>
      </c>
      <c r="G647" s="326">
        <v>3</v>
      </c>
      <c r="H647" s="326">
        <v>3</v>
      </c>
      <c r="I647" s="326">
        <v>3</v>
      </c>
      <c r="J647" s="326"/>
      <c r="K647" s="326"/>
      <c r="L647" s="326"/>
      <c r="M647" s="326"/>
      <c r="N647" s="326">
        <f>SUM($F647:G647)</f>
        <v>6</v>
      </c>
      <c r="O647" s="326">
        <f>SUM($F647:H647)</f>
        <v>9</v>
      </c>
      <c r="P647" s="326">
        <f>SUM($F647:I647)</f>
        <v>12</v>
      </c>
      <c r="Q647" s="326"/>
      <c r="R647" s="326"/>
      <c r="S647" s="326"/>
      <c r="T647" s="326"/>
      <c r="U647" s="325"/>
      <c r="V647" s="324" t="str">
        <f t="shared" si="1081"/>
        <v>Ab</v>
      </c>
      <c r="W647" s="324" t="str">
        <f t="shared" ca="1" si="1082"/>
        <v>B</v>
      </c>
      <c r="X647" s="324" t="str">
        <f ca="1">OFFSET($L$6,0,N647,1,1)</f>
        <v>D</v>
      </c>
      <c r="Y647" s="324" t="str">
        <f ca="1">OFFSET($L$6,0,O647,1,1)</f>
        <v>F</v>
      </c>
      <c r="Z647" s="324"/>
      <c r="AA647" s="324"/>
      <c r="AB647" s="324"/>
      <c r="AC647" s="324"/>
      <c r="AD647" s="325">
        <f t="shared" si="1083"/>
        <v>163</v>
      </c>
      <c r="AE647" s="325">
        <f t="shared" ca="1" si="1061"/>
        <v>66</v>
      </c>
      <c r="AF647" s="325">
        <f t="shared" ca="1" si="1062"/>
        <v>68</v>
      </c>
      <c r="AG647" s="325">
        <f t="shared" ca="1" si="1080"/>
        <v>70</v>
      </c>
      <c r="AH647" s="325"/>
      <c r="AI647" s="325"/>
      <c r="AJ647" s="325"/>
      <c r="AK647" s="325"/>
      <c r="AL647" s="294" t="str">
        <f>_xlfn.CONCAT(V647," dim")</f>
        <v>Ab dim</v>
      </c>
      <c r="AM647" s="294" t="str">
        <f ca="1">_xlfn.CONCAT(W647," dim")</f>
        <v>B dim</v>
      </c>
      <c r="AN647" s="294" t="str">
        <f ca="1">_xlfn.CONCAT(X647," dim")</f>
        <v>D dim</v>
      </c>
      <c r="AO647" s="294" t="str">
        <f ca="1">_xlfn.CONCAT(Y647," dim")</f>
        <v>F dim</v>
      </c>
      <c r="AP647" s="294"/>
      <c r="AQ647" s="294"/>
      <c r="AR647" s="294"/>
      <c r="AS647" s="294"/>
      <c r="AT647" s="294" t="str">
        <f ca="1">IF(AT$9=$AD647,1,IF(AT$9=$AE647,1,IF(AT$9=$AF647,1,IF(AT$9=$AG647,1,""))))</f>
        <v/>
      </c>
      <c r="AU647" s="294" t="str">
        <f t="shared" ref="AU647:BE647" ca="1" si="1094">IF(AU$9=$AD647,1,IF(AU$9=$AE647,1,IF(AU$9=$AF647,1,IF(AU$9=$AG647,1,""))))</f>
        <v/>
      </c>
      <c r="AV647" s="294" t="str">
        <f t="shared" ca="1" si="1094"/>
        <v/>
      </c>
      <c r="AW647" s="294" t="str">
        <f t="shared" ca="1" si="1094"/>
        <v/>
      </c>
      <c r="AX647" s="294" t="str">
        <f t="shared" ca="1" si="1094"/>
        <v/>
      </c>
      <c r="AY647" s="294">
        <f t="shared" ca="1" si="1094"/>
        <v>1</v>
      </c>
      <c r="AZ647" s="294" t="str">
        <f t="shared" ca="1" si="1094"/>
        <v/>
      </c>
      <c r="BA647" s="294" t="str">
        <f t="shared" ca="1" si="1094"/>
        <v/>
      </c>
      <c r="BB647" s="294" t="str">
        <f t="shared" ca="1" si="1094"/>
        <v/>
      </c>
      <c r="BC647" s="294" t="str">
        <f t="shared" ca="1" si="1094"/>
        <v/>
      </c>
      <c r="BD647" s="294" t="str">
        <f t="shared" ca="1" si="1094"/>
        <v/>
      </c>
      <c r="BE647" s="294" t="str">
        <f t="shared" ca="1" si="1094"/>
        <v/>
      </c>
      <c r="BF647" s="289">
        <f t="shared" ca="1" si="1084"/>
        <v>1</v>
      </c>
      <c r="BG647" s="302">
        <f t="shared" ca="1" si="1085"/>
        <v>25</v>
      </c>
      <c r="BH647" s="289" t="str">
        <f t="shared" ca="1" si="1086"/>
        <v/>
      </c>
      <c r="BI647" s="289" t="str">
        <f t="shared" ca="1" si="1087"/>
        <v/>
      </c>
      <c r="BJ647" s="289" t="str">
        <f t="shared" ca="1" si="1088"/>
        <v/>
      </c>
      <c r="BK647" s="289" t="str">
        <f t="shared" ca="1" si="1089"/>
        <v/>
      </c>
      <c r="BL647" s="289" t="str">
        <f t="shared" ca="1" si="1090"/>
        <v/>
      </c>
      <c r="BM647" s="289" t="str">
        <f t="shared" ca="1" si="1091"/>
        <v/>
      </c>
      <c r="BN647" s="289" t="str">
        <f t="shared" ca="1" si="1092"/>
        <v/>
      </c>
      <c r="BO647" s="289" t="str">
        <f t="shared" ca="1" si="1093"/>
        <v/>
      </c>
      <c r="BP647" s="275"/>
      <c r="BQ647" s="83"/>
      <c r="BR647" s="82"/>
      <c r="BS647" s="83"/>
      <c r="BT647" s="52"/>
      <c r="BV647" s="52"/>
      <c r="BW647" s="84"/>
      <c r="BX647" s="97"/>
      <c r="BY647" s="84"/>
      <c r="BZ647" s="84"/>
      <c r="CA647" s="84"/>
      <c r="CB647" s="84"/>
      <c r="CC647" s="84"/>
      <c r="CD647" s="84"/>
      <c r="CE647" s="84"/>
      <c r="CF647" s="84"/>
      <c r="CG647" s="84"/>
      <c r="CH647" s="97"/>
      <c r="CI647" s="97"/>
      <c r="CJ647" s="97"/>
      <c r="CK647" s="97"/>
      <c r="CL647" s="97"/>
      <c r="CM647" s="97"/>
      <c r="CN647" s="97"/>
      <c r="CO647" s="97"/>
      <c r="CP647" s="99"/>
      <c r="CQ647" s="84"/>
      <c r="DA647" s="83"/>
      <c r="DB647" s="82"/>
      <c r="DC647" s="83"/>
      <c r="DD647" s="52"/>
      <c r="DF647" s="52"/>
      <c r="DG647" s="84"/>
      <c r="DH647" s="97"/>
      <c r="DI647" s="84"/>
      <c r="DJ647" s="84"/>
      <c r="DK647" s="84"/>
      <c r="DL647" s="84"/>
      <c r="DM647" s="84"/>
      <c r="DN647" s="84"/>
      <c r="DO647" s="84"/>
      <c r="DP647" s="84"/>
      <c r="DQ647" s="84"/>
      <c r="DR647" s="97"/>
      <c r="DS647" s="97"/>
      <c r="DT647" s="97"/>
      <c r="DU647" s="97"/>
      <c r="DV647" s="97"/>
      <c r="DW647" s="97"/>
      <c r="DX647" s="97"/>
      <c r="DY647" s="97"/>
      <c r="DZ647" s="99"/>
      <c r="EA647" s="84"/>
    </row>
    <row r="648" spans="1:131" ht="15.6" x14ac:dyDescent="0.3">
      <c r="A648" s="289" t="str">
        <f t="shared" ca="1" si="1053"/>
        <v/>
      </c>
      <c r="B648" s="324">
        <f t="shared" si="1064"/>
        <v>640</v>
      </c>
      <c r="C648" s="325" t="s">
        <v>61</v>
      </c>
      <c r="D648" s="324" t="s">
        <v>4</v>
      </c>
      <c r="E648" s="324">
        <v>3</v>
      </c>
      <c r="F648" s="326">
        <v>4</v>
      </c>
      <c r="G648" s="326">
        <v>4</v>
      </c>
      <c r="H648" s="326">
        <v>4</v>
      </c>
      <c r="I648" s="326"/>
      <c r="J648" s="326"/>
      <c r="K648" s="326"/>
      <c r="L648" s="326"/>
      <c r="M648" s="326"/>
      <c r="N648" s="326">
        <f>SUM($F648:G648)</f>
        <v>8</v>
      </c>
      <c r="O648" s="326">
        <f>SUM($F648:H648)</f>
        <v>12</v>
      </c>
      <c r="P648" s="326"/>
      <c r="Q648" s="326"/>
      <c r="R648" s="326"/>
      <c r="S648" s="326"/>
      <c r="T648" s="326"/>
      <c r="U648" s="325"/>
      <c r="V648" s="324" t="str">
        <f t="shared" si="1081"/>
        <v>Ab</v>
      </c>
      <c r="W648" s="324" t="str">
        <f t="shared" ca="1" si="1082"/>
        <v>C</v>
      </c>
      <c r="X648" s="324" t="str">
        <f ca="1">OFFSET($L$6,0,N648,1,1)</f>
        <v>E</v>
      </c>
      <c r="Y648" s="324"/>
      <c r="Z648" s="324"/>
      <c r="AA648" s="324"/>
      <c r="AB648" s="324"/>
      <c r="AC648" s="324"/>
      <c r="AD648" s="325">
        <f t="shared" si="1083"/>
        <v>163</v>
      </c>
      <c r="AE648" s="325">
        <f t="shared" ca="1" si="1061"/>
        <v>67</v>
      </c>
      <c r="AF648" s="325">
        <f t="shared" ca="1" si="1062"/>
        <v>69</v>
      </c>
      <c r="AG648" s="325"/>
      <c r="AH648" s="325"/>
      <c r="AI648" s="325"/>
      <c r="AJ648" s="325"/>
      <c r="AK648" s="325"/>
      <c r="AL648" s="294" t="str">
        <f>_xlfn.CONCAT(V648," aug")</f>
        <v>Ab aug</v>
      </c>
      <c r="AM648" s="294" t="str">
        <f ca="1">_xlfn.CONCAT(W648," aug")</f>
        <v>C aug</v>
      </c>
      <c r="AN648" s="294" t="str">
        <f ca="1">_xlfn.CONCAT(X648," aug")</f>
        <v>E aug</v>
      </c>
      <c r="AO648" s="294"/>
      <c r="AP648" s="294"/>
      <c r="AQ648" s="294"/>
      <c r="AR648" s="294"/>
      <c r="AS648" s="294"/>
      <c r="AT648" s="294" t="str">
        <f ca="1">IF(AT$9=$AD648,1,IF(AT$9=$AE648,1,IF(AT$9=$AF648,1,"")))</f>
        <v/>
      </c>
      <c r="AU648" s="294" t="str">
        <f t="shared" ref="AU648:BE648" ca="1" si="1095">IF(AU$9=$AD648,1,IF(AU$9=$AE648,1,IF(AU$9=$AF648,1,"")))</f>
        <v/>
      </c>
      <c r="AV648" s="294" t="str">
        <f t="shared" ca="1" si="1095"/>
        <v/>
      </c>
      <c r="AW648" s="294" t="str">
        <f t="shared" ca="1" si="1095"/>
        <v/>
      </c>
      <c r="AX648" s="294" t="str">
        <f t="shared" ca="1" si="1095"/>
        <v/>
      </c>
      <c r="AY648" s="294" t="str">
        <f t="shared" ca="1" si="1095"/>
        <v/>
      </c>
      <c r="AZ648" s="294" t="str">
        <f t="shared" ca="1" si="1095"/>
        <v/>
      </c>
      <c r="BA648" s="294" t="str">
        <f t="shared" ca="1" si="1095"/>
        <v/>
      </c>
      <c r="BB648" s="294" t="str">
        <f t="shared" ca="1" si="1095"/>
        <v/>
      </c>
      <c r="BC648" s="294" t="str">
        <f t="shared" ca="1" si="1095"/>
        <v/>
      </c>
      <c r="BD648" s="294" t="str">
        <f t="shared" ca="1" si="1095"/>
        <v/>
      </c>
      <c r="BE648" s="294" t="str">
        <f t="shared" ca="1" si="1095"/>
        <v/>
      </c>
      <c r="BF648" s="289">
        <f t="shared" ca="1" si="1084"/>
        <v>0</v>
      </c>
      <c r="BG648" s="302">
        <f t="shared" ca="1" si="1085"/>
        <v>0</v>
      </c>
      <c r="BH648" s="289" t="str">
        <f t="shared" ca="1" si="1086"/>
        <v/>
      </c>
      <c r="BI648" s="289" t="str">
        <f t="shared" ca="1" si="1087"/>
        <v/>
      </c>
      <c r="BJ648" s="289" t="str">
        <f t="shared" ca="1" si="1088"/>
        <v/>
      </c>
      <c r="BK648" s="289" t="str">
        <f t="shared" ca="1" si="1089"/>
        <v/>
      </c>
      <c r="BL648" s="289" t="str">
        <f t="shared" ca="1" si="1090"/>
        <v/>
      </c>
      <c r="BM648" s="289" t="str">
        <f t="shared" ca="1" si="1091"/>
        <v/>
      </c>
      <c r="BN648" s="289" t="str">
        <f t="shared" ca="1" si="1092"/>
        <v/>
      </c>
      <c r="BO648" s="289" t="str">
        <f t="shared" ca="1" si="1093"/>
        <v/>
      </c>
      <c r="BP648" s="275"/>
      <c r="BQ648" s="83"/>
      <c r="BR648" s="82"/>
      <c r="BS648" s="83"/>
      <c r="BT648" s="52"/>
      <c r="BV648" s="52"/>
      <c r="BW648" s="84"/>
      <c r="BX648" s="97"/>
      <c r="BY648" s="84"/>
      <c r="BZ648" s="84"/>
      <c r="CA648" s="84"/>
      <c r="CB648" s="84"/>
      <c r="CC648" s="84"/>
      <c r="CD648" s="84"/>
      <c r="CE648" s="84"/>
      <c r="CF648" s="84"/>
      <c r="CG648" s="84"/>
      <c r="CH648" s="97"/>
      <c r="CI648" s="97"/>
      <c r="CJ648" s="97"/>
      <c r="CK648" s="97"/>
      <c r="CL648" s="97"/>
      <c r="CM648" s="97"/>
      <c r="CN648" s="97"/>
      <c r="CO648" s="97"/>
      <c r="CP648" s="99"/>
      <c r="CQ648" s="84"/>
      <c r="DA648" s="83"/>
      <c r="DB648" s="82"/>
      <c r="DC648" s="83"/>
      <c r="DD648" s="52"/>
      <c r="DF648" s="52"/>
      <c r="DG648" s="84"/>
      <c r="DH648" s="97"/>
      <c r="DI648" s="84"/>
      <c r="DJ648" s="84"/>
      <c r="DK648" s="84"/>
      <c r="DL648" s="84"/>
      <c r="DM648" s="84"/>
      <c r="DN648" s="84"/>
      <c r="DO648" s="84"/>
      <c r="DP648" s="84"/>
      <c r="DQ648" s="84"/>
      <c r="DR648" s="97"/>
      <c r="DS648" s="97"/>
      <c r="DT648" s="97"/>
      <c r="DU648" s="97"/>
      <c r="DV648" s="97"/>
      <c r="DW648" s="97"/>
      <c r="DX648" s="97"/>
      <c r="DY648" s="97"/>
      <c r="DZ648" s="99"/>
      <c r="EA648" s="84"/>
    </row>
    <row r="649" spans="1:131" ht="15.6" x14ac:dyDescent="0.3">
      <c r="A649" s="289" t="str">
        <f t="shared" ca="1" si="1053"/>
        <v/>
      </c>
      <c r="B649" s="327">
        <f t="shared" si="1064"/>
        <v>641</v>
      </c>
      <c r="C649" s="328" t="s">
        <v>7</v>
      </c>
      <c r="D649" s="327" t="s">
        <v>6</v>
      </c>
      <c r="E649" s="327">
        <v>8</v>
      </c>
      <c r="F649" s="329">
        <v>2</v>
      </c>
      <c r="G649" s="329">
        <v>2</v>
      </c>
      <c r="H649" s="329">
        <v>1</v>
      </c>
      <c r="I649" s="329">
        <v>2</v>
      </c>
      <c r="J649" s="329">
        <v>2</v>
      </c>
      <c r="K649" s="329">
        <v>1</v>
      </c>
      <c r="L649" s="329">
        <v>1</v>
      </c>
      <c r="M649" s="329">
        <v>1</v>
      </c>
      <c r="N649" s="329">
        <f>SUM($F649:G649)</f>
        <v>4</v>
      </c>
      <c r="O649" s="329">
        <f>SUM($F649:H649)</f>
        <v>5</v>
      </c>
      <c r="P649" s="329">
        <f>SUM($F649:I649)</f>
        <v>7</v>
      </c>
      <c r="Q649" s="329">
        <f>SUM($F649:J649)</f>
        <v>9</v>
      </c>
      <c r="R649" s="329">
        <f>SUM($F649:K649)</f>
        <v>10</v>
      </c>
      <c r="S649" s="329">
        <f>SUM($F649:L649)</f>
        <v>11</v>
      </c>
      <c r="T649" s="329">
        <f>SUM($F649:M649)</f>
        <v>12</v>
      </c>
      <c r="U649" s="328"/>
      <c r="V649" s="327" t="str">
        <f>$M$6</f>
        <v>A</v>
      </c>
      <c r="W649" s="327" t="str">
        <f ca="1">OFFSET($M$6,0,$F649,1,1)</f>
        <v>B</v>
      </c>
      <c r="X649" s="327" t="str">
        <f t="shared" ref="X649:AC649" ca="1" si="1096">OFFSET($M$6,0,N649,1,1)</f>
        <v>Db</v>
      </c>
      <c r="Y649" s="327" t="str">
        <f t="shared" ca="1" si="1096"/>
        <v>D</v>
      </c>
      <c r="Z649" s="327" t="str">
        <f t="shared" ca="1" si="1096"/>
        <v>E</v>
      </c>
      <c r="AA649" s="327" t="str">
        <f t="shared" ca="1" si="1096"/>
        <v>Gb</v>
      </c>
      <c r="AB649" s="327" t="str">
        <f t="shared" ca="1" si="1096"/>
        <v>G</v>
      </c>
      <c r="AC649" s="327" t="str">
        <f t="shared" ca="1" si="1096"/>
        <v>Ab</v>
      </c>
      <c r="AD649" s="328">
        <f>IF(LEN(V649)=1,_xlfn.UNICODE(V649),_xlfn.UNICODE(V649)+_xlfn.UNICODE("b"))</f>
        <v>65</v>
      </c>
      <c r="AE649" s="328">
        <f t="shared" ca="1" si="1061"/>
        <v>66</v>
      </c>
      <c r="AF649" s="328">
        <f t="shared" ca="1" si="1062"/>
        <v>166</v>
      </c>
      <c r="AG649" s="328">
        <f t="shared" ref="AG649:AG712" ca="1" si="1097">IF(LEN(Y649)=1,_xlfn.UNICODE(Y649),_xlfn.UNICODE(Y649)+_xlfn.UNICODE("b"))</f>
        <v>68</v>
      </c>
      <c r="AH649" s="328">
        <f t="shared" ref="AH649:AH712" ca="1" si="1098">IF(LEN(Z649)=1,_xlfn.UNICODE(Z649),_xlfn.UNICODE(Z649)+_xlfn.UNICODE("b"))</f>
        <v>69</v>
      </c>
      <c r="AI649" s="328">
        <f t="shared" ref="AI649:AI708" ca="1" si="1099">IF(LEN(AA649)=1,_xlfn.UNICODE(AA649),_xlfn.UNICODE(AA649)+_xlfn.UNICODE("b"))</f>
        <v>169</v>
      </c>
      <c r="AJ649" s="328">
        <f t="shared" ref="AJ649:AJ696" ca="1" si="1100">IF(LEN(AB649)=1,_xlfn.UNICODE(AB649),_xlfn.UNICODE(AB649)+_xlfn.UNICODE("b"))</f>
        <v>71</v>
      </c>
      <c r="AK649" s="328">
        <f t="shared" ref="AK649:AK657" ca="1" si="1101">IF(LEN(AC649)=1,_xlfn.UNICODE(AC649),_xlfn.UNICODE(AC649)+_xlfn.UNICODE("b"))</f>
        <v>163</v>
      </c>
      <c r="AL649" s="294" t="str">
        <f>_xlfn.CONCAT(V649," maj")</f>
        <v>A maj</v>
      </c>
      <c r="AM649" s="294" t="str">
        <f ca="1">_xlfn.CONCAT(W649," min")</f>
        <v>B min</v>
      </c>
      <c r="AN649" s="294" t="str">
        <f ca="1">_xlfn.CONCAT(X649," dim")</f>
        <v>Db dim</v>
      </c>
      <c r="AO649" s="294" t="str">
        <f ca="1">_xlfn.CONCAT(Y649," alt")</f>
        <v>D alt</v>
      </c>
      <c r="AP649" s="301" t="str">
        <f>_xlfn.CONCAT("*",V649," sus7")</f>
        <v>*A sus7</v>
      </c>
      <c r="AQ649" s="301" t="str">
        <f ca="1">_xlfn.CONCAT("*",AC649," min7")</f>
        <v>*Ab min7</v>
      </c>
      <c r="AR649" s="301" t="str">
        <f>_xlfn.CONCAT("*",V649,"7")</f>
        <v>*A7</v>
      </c>
      <c r="AS649" s="294" t="str">
        <f ca="1">_xlfn.CONCAT(AC649," dim")</f>
        <v>Ab dim</v>
      </c>
      <c r="AT649" s="294" t="str">
        <f t="shared" ref="AT649:AT655" ca="1" si="1102">IF(AT$9=$AD649,1,IF(AT$9=$AE649,1,IF(AT$9=$AF649,1,IF(AT$9=$AG649,1,IF(AT$9=$AH649,1,IF(AT$9=$AI649,1,IF(AT$9=$AJ649,1,IF(AT$9=$AK649,1,""))))))))</f>
        <v/>
      </c>
      <c r="AU649" s="294" t="str">
        <f t="shared" ref="AU649:BE655" ca="1" si="1103">IF(AU$9=$AD649,1,IF(AU$9=$AE649,1,IF(AU$9=$AF649,1,IF(AU$9=$AG649,1,IF(AU$9=$AH649,1,IF(AU$9=$AI649,1,IF(AU$9=$AJ649,1,IF(AU$9=$AK649,1,""))))))))</f>
        <v/>
      </c>
      <c r="AV649" s="294" t="str">
        <f t="shared" ca="1" si="1103"/>
        <v/>
      </c>
      <c r="AW649" s="294" t="str">
        <f t="shared" ca="1" si="1103"/>
        <v/>
      </c>
      <c r="AX649" s="294" t="str">
        <f t="shared" ca="1" si="1103"/>
        <v/>
      </c>
      <c r="AY649" s="294" t="str">
        <f t="shared" ca="1" si="1103"/>
        <v/>
      </c>
      <c r="AZ649" s="294" t="str">
        <f t="shared" ca="1" si="1103"/>
        <v/>
      </c>
      <c r="BA649" s="294">
        <f t="shared" ca="1" si="1103"/>
        <v>1</v>
      </c>
      <c r="BB649" s="294" t="str">
        <f t="shared" ca="1" si="1103"/>
        <v/>
      </c>
      <c r="BC649" s="294" t="str">
        <f t="shared" ca="1" si="1103"/>
        <v/>
      </c>
      <c r="BD649" s="294" t="str">
        <f t="shared" ca="1" si="1103"/>
        <v/>
      </c>
      <c r="BE649" s="294" t="str">
        <f t="shared" ca="1" si="1103"/>
        <v/>
      </c>
      <c r="BF649" s="289">
        <f ca="1">COUNT(AT649:BE649)</f>
        <v>1</v>
      </c>
      <c r="BG649" s="302">
        <f ca="1">BF649/E649*100</f>
        <v>12.5</v>
      </c>
      <c r="BH649" s="289" t="str">
        <f ca="1">IF(AND(BG649&lt;=100,BG649&gt;90),1,IF(AND(BG649&lt;=90,BG649&gt;80),2,IF(AND(BG649&lt;=80,BG649&gt;70),3,IF(AND(BG649&lt;=70,BG649&gt;60),4,IF(AND(BG649&lt;=60,BG649&gt;50),5,IF(AND(BG649&lt;=50,BG649&gt;40),6,IF(AND(BG649&lt;=40,BG649&gt;30),7,"")))))))</f>
        <v/>
      </c>
      <c r="BI649" s="289" t="str">
        <f ca="1">IF($BH649=1,1,"")</f>
        <v/>
      </c>
      <c r="BJ649" s="289" t="str">
        <f ca="1">IF($BH649=2,1,"")</f>
        <v/>
      </c>
      <c r="BK649" s="289" t="str">
        <f ca="1">IF($BH649=3,1,"")</f>
        <v/>
      </c>
      <c r="BL649" s="289" t="str">
        <f ca="1">IF($BH649=4,1,"")</f>
        <v/>
      </c>
      <c r="BM649" s="289" t="str">
        <f ca="1">IF($BH649=5,1,"")</f>
        <v/>
      </c>
      <c r="BN649" s="289" t="str">
        <f ca="1">IF($BH649=6,1,"")</f>
        <v/>
      </c>
      <c r="BO649" s="289" t="str">
        <f ca="1">IF($BH649=7,1,"")</f>
        <v/>
      </c>
      <c r="BP649" s="275"/>
      <c r="BQ649" s="83"/>
      <c r="BR649" s="82"/>
      <c r="BS649" s="83"/>
      <c r="BT649" s="52"/>
      <c r="BV649" s="52"/>
      <c r="BW649" s="84"/>
      <c r="BX649" s="97"/>
      <c r="BY649" s="84"/>
      <c r="BZ649" s="84"/>
      <c r="CA649" s="84"/>
      <c r="CB649" s="84"/>
      <c r="CC649" s="84"/>
      <c r="CD649" s="84"/>
      <c r="CE649" s="84"/>
      <c r="CF649" s="84"/>
      <c r="CG649" s="84"/>
      <c r="CH649" s="97"/>
      <c r="CI649" s="97"/>
      <c r="CJ649" s="97"/>
      <c r="CK649" s="97"/>
      <c r="CL649" s="97"/>
      <c r="CM649" s="97"/>
      <c r="CN649" s="97"/>
      <c r="CO649" s="97"/>
      <c r="CP649" s="99"/>
      <c r="CQ649" s="84"/>
      <c r="DA649" s="83"/>
      <c r="DB649" s="82"/>
      <c r="DC649" s="83"/>
      <c r="DD649" s="52"/>
      <c r="DF649" s="52"/>
      <c r="DG649" s="84"/>
      <c r="DH649" s="97"/>
      <c r="DI649" s="84"/>
      <c r="DJ649" s="84"/>
      <c r="DK649" s="84"/>
      <c r="DL649" s="84"/>
      <c r="DM649" s="84"/>
      <c r="DN649" s="84"/>
      <c r="DO649" s="84"/>
      <c r="DP649" s="84"/>
      <c r="DQ649" s="84"/>
      <c r="DR649" s="97"/>
      <c r="DS649" s="97"/>
      <c r="DT649" s="97"/>
      <c r="DU649" s="97"/>
      <c r="DV649" s="97"/>
      <c r="DW649" s="97"/>
      <c r="DX649" s="97"/>
      <c r="DY649" s="97"/>
      <c r="DZ649" s="99"/>
      <c r="EA649" s="84"/>
    </row>
    <row r="650" spans="1:131" ht="15.6" x14ac:dyDescent="0.3">
      <c r="A650" s="289" t="str">
        <f t="shared" ca="1" si="1053"/>
        <v/>
      </c>
      <c r="B650" s="327">
        <f t="shared" si="1064"/>
        <v>642</v>
      </c>
      <c r="C650" s="328" t="s">
        <v>8</v>
      </c>
      <c r="D650" s="327" t="s">
        <v>6</v>
      </c>
      <c r="E650" s="327">
        <v>8</v>
      </c>
      <c r="F650" s="329">
        <v>2</v>
      </c>
      <c r="G650" s="329">
        <v>1</v>
      </c>
      <c r="H650" s="329">
        <v>1</v>
      </c>
      <c r="I650" s="329">
        <v>1</v>
      </c>
      <c r="J650" s="329">
        <v>2</v>
      </c>
      <c r="K650" s="329">
        <v>2</v>
      </c>
      <c r="L650" s="329">
        <v>1</v>
      </c>
      <c r="M650" s="329">
        <v>2</v>
      </c>
      <c r="N650" s="329">
        <f>SUM($F650:G650)</f>
        <v>3</v>
      </c>
      <c r="O650" s="329">
        <f>SUM($F650:H650)</f>
        <v>4</v>
      </c>
      <c r="P650" s="329">
        <f>SUM($F650:I650)</f>
        <v>5</v>
      </c>
      <c r="Q650" s="329">
        <f>SUM($F650:J650)</f>
        <v>7</v>
      </c>
      <c r="R650" s="329">
        <f>SUM($F650:K650)</f>
        <v>9</v>
      </c>
      <c r="S650" s="329">
        <f>SUM($F650:L650)</f>
        <v>10</v>
      </c>
      <c r="T650" s="329">
        <f>SUM($F650:M650)</f>
        <v>12</v>
      </c>
      <c r="U650" s="328"/>
      <c r="V650" s="327" t="str">
        <f t="shared" ref="V650:V713" si="1104">$M$6</f>
        <v>A</v>
      </c>
      <c r="W650" s="327" t="str">
        <f t="shared" ref="W650:W713" ca="1" si="1105">OFFSET($M$6,0,$F650,1,1)</f>
        <v>B</v>
      </c>
      <c r="X650" s="327" t="str">
        <f t="shared" ref="X650:X657" ca="1" si="1106">OFFSET($M$6,0,N650,1,1)</f>
        <v>C</v>
      </c>
      <c r="Y650" s="327" t="str">
        <f t="shared" ref="Y650:Y657" ca="1" si="1107">OFFSET($M$6,0,O650,1,1)</f>
        <v>Db</v>
      </c>
      <c r="Z650" s="327" t="str">
        <f t="shared" ref="Z650:Z657" ca="1" si="1108">OFFSET($M$6,0,P650,1,1)</f>
        <v>D</v>
      </c>
      <c r="AA650" s="327" t="str">
        <f t="shared" ref="AA650:AA657" ca="1" si="1109">OFFSET($M$6,0,Q650,1,1)</f>
        <v>E</v>
      </c>
      <c r="AB650" s="327" t="str">
        <f t="shared" ref="AB650:AB657" ca="1" si="1110">OFFSET($M$6,0,R650,1,1)</f>
        <v>Gb</v>
      </c>
      <c r="AC650" s="327" t="str">
        <f t="shared" ref="AC650:AC657" ca="1" si="1111">OFFSET($M$6,0,S650,1,1)</f>
        <v>G</v>
      </c>
      <c r="AD650" s="328">
        <f t="shared" ref="AD650:AD713" si="1112">IF(LEN(V650)=1,_xlfn.UNICODE(V650),_xlfn.UNICODE(V650)+_xlfn.UNICODE("b"))</f>
        <v>65</v>
      </c>
      <c r="AE650" s="328">
        <f t="shared" ca="1" si="1061"/>
        <v>66</v>
      </c>
      <c r="AF650" s="328">
        <f t="shared" ca="1" si="1062"/>
        <v>67</v>
      </c>
      <c r="AG650" s="328">
        <f t="shared" ca="1" si="1097"/>
        <v>166</v>
      </c>
      <c r="AH650" s="328">
        <f t="shared" ca="1" si="1098"/>
        <v>68</v>
      </c>
      <c r="AI650" s="328">
        <f t="shared" ca="1" si="1099"/>
        <v>69</v>
      </c>
      <c r="AJ650" s="328">
        <f t="shared" ca="1" si="1100"/>
        <v>169</v>
      </c>
      <c r="AK650" s="328">
        <f t="shared" ca="1" si="1101"/>
        <v>71</v>
      </c>
      <c r="AL650" s="294" t="str">
        <f>_xlfn.CONCAT(V650," dim")</f>
        <v>A dim</v>
      </c>
      <c r="AM650" s="301" t="str">
        <f ca="1">_xlfn.CONCAT("*",Y650," min7")</f>
        <v>*Db min7</v>
      </c>
      <c r="AN650" s="301" t="str">
        <f ca="1">_xlfn.CONCAT("*",Z650,"7")</f>
        <v>*D7</v>
      </c>
      <c r="AO650" s="294" t="str">
        <f ca="1">_xlfn.CONCAT(Y650," dim")</f>
        <v>Db dim</v>
      </c>
      <c r="AP650" s="294" t="str">
        <f ca="1">_xlfn.CONCAT(Z650," maj")</f>
        <v>D maj</v>
      </c>
      <c r="AQ650" s="294" t="str">
        <f ca="1">_xlfn.CONCAT(AA650," min")</f>
        <v>E min</v>
      </c>
      <c r="AR650" s="294" t="str">
        <f ca="1">_xlfn.CONCAT(AB650," dim")</f>
        <v>Gb dim</v>
      </c>
      <c r="AS650" s="294" t="str">
        <f ca="1">_xlfn.CONCAT(AC650," alt b")</f>
        <v>G alt b</v>
      </c>
      <c r="AT650" s="294" t="str">
        <f t="shared" ca="1" si="1102"/>
        <v/>
      </c>
      <c r="AU650" s="294" t="str">
        <f t="shared" ca="1" si="1103"/>
        <v/>
      </c>
      <c r="AV650" s="294" t="str">
        <f t="shared" ca="1" si="1103"/>
        <v/>
      </c>
      <c r="AW650" s="294" t="str">
        <f t="shared" ca="1" si="1103"/>
        <v/>
      </c>
      <c r="AX650" s="294" t="str">
        <f t="shared" ca="1" si="1103"/>
        <v/>
      </c>
      <c r="AY650" s="294" t="str">
        <f t="shared" ca="1" si="1103"/>
        <v/>
      </c>
      <c r="AZ650" s="294" t="str">
        <f t="shared" ca="1" si="1103"/>
        <v/>
      </c>
      <c r="BA650" s="294">
        <f t="shared" ca="1" si="1103"/>
        <v>1</v>
      </c>
      <c r="BB650" s="294" t="str">
        <f t="shared" ca="1" si="1103"/>
        <v/>
      </c>
      <c r="BC650" s="294" t="str">
        <f t="shared" ca="1" si="1103"/>
        <v/>
      </c>
      <c r="BD650" s="294" t="str">
        <f t="shared" ca="1" si="1103"/>
        <v/>
      </c>
      <c r="BE650" s="294" t="str">
        <f t="shared" ca="1" si="1103"/>
        <v/>
      </c>
      <c r="BF650" s="289">
        <f t="shared" ref="BF650:BF713" ca="1" si="1113">COUNT(AT650:BE650)</f>
        <v>1</v>
      </c>
      <c r="BG650" s="302">
        <f t="shared" ref="BG650:BG713" ca="1" si="1114">BF650/E650*100</f>
        <v>12.5</v>
      </c>
      <c r="BH650" s="289" t="str">
        <f t="shared" ref="BH650:BH713" ca="1" si="1115">IF(AND(BG650&lt;=100,BG650&gt;90),1,IF(AND(BG650&lt;=90,BG650&gt;80),2,IF(AND(BG650&lt;=80,BG650&gt;70),3,IF(AND(BG650&lt;=70,BG650&gt;60),4,IF(AND(BG650&lt;=60,BG650&gt;50),5,IF(AND(BG650&lt;=50,BG650&gt;40),6,IF(AND(BG650&lt;=40,BG650&gt;30),7,"")))))))</f>
        <v/>
      </c>
      <c r="BI650" s="289" t="str">
        <f t="shared" ref="BI650:BI713" ca="1" si="1116">IF($BH650=1,1,"")</f>
        <v/>
      </c>
      <c r="BJ650" s="289" t="str">
        <f t="shared" ref="BJ650:BJ713" ca="1" si="1117">IF($BH650=2,1,"")</f>
        <v/>
      </c>
      <c r="BK650" s="289" t="str">
        <f t="shared" ref="BK650:BK713" ca="1" si="1118">IF($BH650=3,1,"")</f>
        <v/>
      </c>
      <c r="BL650" s="289" t="str">
        <f t="shared" ref="BL650:BL713" ca="1" si="1119">IF($BH650=4,1,"")</f>
        <v/>
      </c>
      <c r="BM650" s="289" t="str">
        <f t="shared" ref="BM650:BM713" ca="1" si="1120">IF($BH650=5,1,"")</f>
        <v/>
      </c>
      <c r="BN650" s="289" t="str">
        <f t="shared" ref="BN650:BN713" ca="1" si="1121">IF($BH650=6,1,"")</f>
        <v/>
      </c>
      <c r="BO650" s="289" t="str">
        <f t="shared" ref="BO650:BO713" ca="1" si="1122">IF($BH650=7,1,"")</f>
        <v/>
      </c>
      <c r="BP650" s="275"/>
      <c r="BQ650" s="83"/>
      <c r="BR650" s="82"/>
      <c r="BS650" s="83"/>
      <c r="BT650" s="52"/>
      <c r="BV650" s="52"/>
      <c r="BW650" s="84"/>
      <c r="BX650" s="97"/>
      <c r="BY650" s="84"/>
      <c r="BZ650" s="84"/>
      <c r="CA650" s="84"/>
      <c r="CB650" s="84"/>
      <c r="CC650" s="84"/>
      <c r="CD650" s="84"/>
      <c r="CE650" s="84"/>
      <c r="CF650" s="84"/>
      <c r="CG650" s="84"/>
      <c r="CH650" s="97"/>
      <c r="CI650" s="97"/>
      <c r="CJ650" s="97"/>
      <c r="CK650" s="97"/>
      <c r="CL650" s="97"/>
      <c r="CM650" s="97"/>
      <c r="CN650" s="97"/>
      <c r="CO650" s="97"/>
      <c r="CP650" s="99"/>
      <c r="CQ650" s="84"/>
      <c r="DA650" s="83"/>
      <c r="DB650" s="82"/>
      <c r="DC650" s="83"/>
      <c r="DD650" s="52"/>
      <c r="DF650" s="52"/>
      <c r="DG650" s="84"/>
      <c r="DH650" s="97"/>
      <c r="DI650" s="84"/>
      <c r="DJ650" s="84"/>
      <c r="DK650" s="84"/>
      <c r="DL650" s="84"/>
      <c r="DM650" s="84"/>
      <c r="DN650" s="84"/>
      <c r="DO650" s="84"/>
      <c r="DP650" s="84"/>
      <c r="DQ650" s="84"/>
      <c r="DR650" s="97"/>
      <c r="DS650" s="97"/>
      <c r="DT650" s="97"/>
      <c r="DU650" s="97"/>
      <c r="DV650" s="97"/>
      <c r="DW650" s="97"/>
      <c r="DX650" s="97"/>
      <c r="DY650" s="97"/>
      <c r="DZ650" s="99"/>
      <c r="EA650" s="84"/>
    </row>
    <row r="651" spans="1:131" ht="15.6" x14ac:dyDescent="0.3">
      <c r="A651" s="289" t="str">
        <f t="shared" ref="A651:A714" ca="1" si="1123">BH651</f>
        <v/>
      </c>
      <c r="B651" s="327">
        <f t="shared" si="1064"/>
        <v>643</v>
      </c>
      <c r="C651" s="328" t="s">
        <v>9</v>
      </c>
      <c r="D651" s="327" t="s">
        <v>6</v>
      </c>
      <c r="E651" s="327">
        <v>8</v>
      </c>
      <c r="F651" s="329">
        <v>2</v>
      </c>
      <c r="G651" s="329">
        <v>2</v>
      </c>
      <c r="H651" s="329">
        <v>1</v>
      </c>
      <c r="I651" s="329">
        <v>2</v>
      </c>
      <c r="J651" s="329">
        <v>1</v>
      </c>
      <c r="K651" s="329">
        <v>1</v>
      </c>
      <c r="L651" s="329">
        <v>2</v>
      </c>
      <c r="M651" s="329">
        <v>1</v>
      </c>
      <c r="N651" s="329">
        <f>SUM($F651:G651)</f>
        <v>4</v>
      </c>
      <c r="O651" s="329">
        <f>SUM($F651:H651)</f>
        <v>5</v>
      </c>
      <c r="P651" s="329">
        <f>SUM($F651:I651)</f>
        <v>7</v>
      </c>
      <c r="Q651" s="329">
        <f>SUM($F651:J651)</f>
        <v>8</v>
      </c>
      <c r="R651" s="329">
        <f>SUM($F651:K651)</f>
        <v>9</v>
      </c>
      <c r="S651" s="329">
        <f>SUM($F651:L651)</f>
        <v>11</v>
      </c>
      <c r="T651" s="329">
        <f>SUM($F651:M651)</f>
        <v>12</v>
      </c>
      <c r="U651" s="328"/>
      <c r="V651" s="327" t="str">
        <f t="shared" si="1104"/>
        <v>A</v>
      </c>
      <c r="W651" s="327" t="str">
        <f t="shared" ca="1" si="1105"/>
        <v>B</v>
      </c>
      <c r="X651" s="327" t="str">
        <f t="shared" ca="1" si="1106"/>
        <v>Db</v>
      </c>
      <c r="Y651" s="327" t="str">
        <f t="shared" ca="1" si="1107"/>
        <v>D</v>
      </c>
      <c r="Z651" s="327" t="str">
        <f t="shared" ca="1" si="1108"/>
        <v>E</v>
      </c>
      <c r="AA651" s="327" t="str">
        <f t="shared" ca="1" si="1109"/>
        <v>F</v>
      </c>
      <c r="AB651" s="327" t="str">
        <f t="shared" ca="1" si="1110"/>
        <v>Gb</v>
      </c>
      <c r="AC651" s="327" t="str">
        <f t="shared" ca="1" si="1111"/>
        <v>Ab</v>
      </c>
      <c r="AD651" s="328">
        <f t="shared" si="1112"/>
        <v>65</v>
      </c>
      <c r="AE651" s="328">
        <f t="shared" ca="1" si="1061"/>
        <v>66</v>
      </c>
      <c r="AF651" s="328">
        <f t="shared" ca="1" si="1062"/>
        <v>166</v>
      </c>
      <c r="AG651" s="328">
        <f t="shared" ca="1" si="1097"/>
        <v>68</v>
      </c>
      <c r="AH651" s="328">
        <f t="shared" ca="1" si="1098"/>
        <v>69</v>
      </c>
      <c r="AI651" s="328">
        <f t="shared" ca="1" si="1099"/>
        <v>70</v>
      </c>
      <c r="AJ651" s="328">
        <f t="shared" ca="1" si="1100"/>
        <v>169</v>
      </c>
      <c r="AK651" s="328">
        <f t="shared" ca="1" si="1101"/>
        <v>163</v>
      </c>
      <c r="AL651" s="294" t="str">
        <f>_xlfn.CONCAT(V651," maj")</f>
        <v>A maj</v>
      </c>
      <c r="AM651" s="294" t="str">
        <f t="shared" ref="AM651:AM656" ca="1" si="1124">_xlfn.CONCAT(W651," dim")</f>
        <v>B dim</v>
      </c>
      <c r="AN651" s="294" t="str">
        <f ca="1">_xlfn.CONCAT(X651," min4")</f>
        <v>Db min4</v>
      </c>
      <c r="AO651" s="294" t="str">
        <f ca="1">_xlfn.CONCAT(Y651," dim")</f>
        <v>D dim</v>
      </c>
      <c r="AP651" s="301" t="str">
        <f ca="1">_xlfn.CONCAT(Z651, " sus2/4 - or - *",AB651," min7")</f>
        <v>E sus2/4 - or - *Gb min7</v>
      </c>
      <c r="AQ651" s="294" t="str">
        <f ca="1">_xlfn.CONCAT(AA651," dim")</f>
        <v>F dim</v>
      </c>
      <c r="AR651" s="294" t="str">
        <f ca="1">_xlfn.CONCAT(AB651," min")</f>
        <v>Gb min</v>
      </c>
      <c r="AS651" s="294" t="str">
        <f t="shared" ref="AS651:AS657" ca="1" si="1125">_xlfn.CONCAT(AC651," dim")</f>
        <v>Ab dim</v>
      </c>
      <c r="AT651" s="294" t="str">
        <f t="shared" ca="1" si="1102"/>
        <v/>
      </c>
      <c r="AU651" s="294" t="str">
        <f t="shared" ca="1" si="1103"/>
        <v/>
      </c>
      <c r="AV651" s="294" t="str">
        <f t="shared" ca="1" si="1103"/>
        <v/>
      </c>
      <c r="AW651" s="294" t="str">
        <f t="shared" ca="1" si="1103"/>
        <v/>
      </c>
      <c r="AX651" s="294" t="str">
        <f t="shared" ca="1" si="1103"/>
        <v/>
      </c>
      <c r="AY651" s="294">
        <f t="shared" ca="1" si="1103"/>
        <v>1</v>
      </c>
      <c r="AZ651" s="294" t="str">
        <f t="shared" ca="1" si="1103"/>
        <v/>
      </c>
      <c r="BA651" s="294" t="str">
        <f t="shared" ca="1" si="1103"/>
        <v/>
      </c>
      <c r="BB651" s="294" t="str">
        <f t="shared" ca="1" si="1103"/>
        <v/>
      </c>
      <c r="BC651" s="294" t="str">
        <f t="shared" ca="1" si="1103"/>
        <v/>
      </c>
      <c r="BD651" s="294" t="str">
        <f t="shared" ca="1" si="1103"/>
        <v/>
      </c>
      <c r="BE651" s="294" t="str">
        <f t="shared" ca="1" si="1103"/>
        <v/>
      </c>
      <c r="BF651" s="289">
        <f t="shared" ca="1" si="1113"/>
        <v>1</v>
      </c>
      <c r="BG651" s="302">
        <f t="shared" ca="1" si="1114"/>
        <v>12.5</v>
      </c>
      <c r="BH651" s="289" t="str">
        <f t="shared" ca="1" si="1115"/>
        <v/>
      </c>
      <c r="BI651" s="289" t="str">
        <f t="shared" ca="1" si="1116"/>
        <v/>
      </c>
      <c r="BJ651" s="289" t="str">
        <f t="shared" ca="1" si="1117"/>
        <v/>
      </c>
      <c r="BK651" s="289" t="str">
        <f t="shared" ca="1" si="1118"/>
        <v/>
      </c>
      <c r="BL651" s="289" t="str">
        <f t="shared" ca="1" si="1119"/>
        <v/>
      </c>
      <c r="BM651" s="289" t="str">
        <f t="shared" ca="1" si="1120"/>
        <v/>
      </c>
      <c r="BN651" s="289" t="str">
        <f t="shared" ca="1" si="1121"/>
        <v/>
      </c>
      <c r="BO651" s="289" t="str">
        <f t="shared" ca="1" si="1122"/>
        <v/>
      </c>
      <c r="BP651" s="275"/>
      <c r="BQ651" s="83"/>
      <c r="BR651" s="82"/>
      <c r="BS651" s="83"/>
      <c r="BT651" s="52"/>
      <c r="BV651" s="52"/>
      <c r="BW651" s="84"/>
      <c r="BX651" s="97"/>
      <c r="BY651" s="84"/>
      <c r="BZ651" s="84"/>
      <c r="CA651" s="84"/>
      <c r="CB651" s="84"/>
      <c r="CC651" s="84"/>
      <c r="CD651" s="84"/>
      <c r="CE651" s="84"/>
      <c r="CF651" s="84"/>
      <c r="CG651" s="84"/>
      <c r="CH651" s="97"/>
      <c r="CI651" s="97"/>
      <c r="CJ651" s="97"/>
      <c r="CK651" s="97"/>
      <c r="CL651" s="97"/>
      <c r="CM651" s="97"/>
      <c r="CN651" s="97"/>
      <c r="CO651" s="97"/>
      <c r="CP651" s="99"/>
      <c r="CQ651" s="84"/>
      <c r="DA651" s="83"/>
      <c r="DB651" s="82"/>
      <c r="DC651" s="83"/>
      <c r="DD651" s="52"/>
      <c r="DF651" s="52"/>
      <c r="DG651" s="84"/>
      <c r="DH651" s="97"/>
      <c r="DI651" s="84"/>
      <c r="DJ651" s="84"/>
      <c r="DK651" s="84"/>
      <c r="DL651" s="84"/>
      <c r="DM651" s="84"/>
      <c r="DN651" s="84"/>
      <c r="DO651" s="84"/>
      <c r="DP651" s="84"/>
      <c r="DQ651" s="84"/>
      <c r="DR651" s="97"/>
      <c r="DS651" s="97"/>
      <c r="DT651" s="97"/>
      <c r="DU651" s="97"/>
      <c r="DV651" s="97"/>
      <c r="DW651" s="97"/>
      <c r="DX651" s="97"/>
      <c r="DY651" s="97"/>
      <c r="DZ651" s="99"/>
      <c r="EA651" s="84"/>
    </row>
    <row r="652" spans="1:131" ht="15.6" x14ac:dyDescent="0.3">
      <c r="A652" s="289" t="str">
        <f t="shared" ca="1" si="1123"/>
        <v/>
      </c>
      <c r="B652" s="327">
        <f t="shared" si="1064"/>
        <v>644</v>
      </c>
      <c r="C652" s="328" t="s">
        <v>10</v>
      </c>
      <c r="D652" s="327" t="s">
        <v>6</v>
      </c>
      <c r="E652" s="327">
        <v>8</v>
      </c>
      <c r="F652" s="329">
        <v>2</v>
      </c>
      <c r="G652" s="329">
        <v>1</v>
      </c>
      <c r="H652" s="329">
        <v>2</v>
      </c>
      <c r="I652" s="329">
        <v>2</v>
      </c>
      <c r="J652" s="329">
        <v>1</v>
      </c>
      <c r="K652" s="329">
        <v>1</v>
      </c>
      <c r="L652" s="329">
        <v>2</v>
      </c>
      <c r="M652" s="329">
        <v>1</v>
      </c>
      <c r="N652" s="329">
        <f>SUM($F652:G652)</f>
        <v>3</v>
      </c>
      <c r="O652" s="329">
        <f>SUM($F652:H652)</f>
        <v>5</v>
      </c>
      <c r="P652" s="329">
        <f>SUM($F652:I652)</f>
        <v>7</v>
      </c>
      <c r="Q652" s="329">
        <f>SUM($F652:J652)</f>
        <v>8</v>
      </c>
      <c r="R652" s="329">
        <f>SUM($F652:K652)</f>
        <v>9</v>
      </c>
      <c r="S652" s="329">
        <f>SUM($F652:L652)</f>
        <v>11</v>
      </c>
      <c r="T652" s="329">
        <f>SUM($F652:M652)</f>
        <v>12</v>
      </c>
      <c r="U652" s="328"/>
      <c r="V652" s="327" t="str">
        <f t="shared" si="1104"/>
        <v>A</v>
      </c>
      <c r="W652" s="327" t="str">
        <f t="shared" ca="1" si="1105"/>
        <v>B</v>
      </c>
      <c r="X652" s="327" t="str">
        <f t="shared" ca="1" si="1106"/>
        <v>C</v>
      </c>
      <c r="Y652" s="327" t="str">
        <f t="shared" ca="1" si="1107"/>
        <v>D</v>
      </c>
      <c r="Z652" s="327" t="str">
        <f t="shared" ca="1" si="1108"/>
        <v>E</v>
      </c>
      <c r="AA652" s="327" t="str">
        <f t="shared" ca="1" si="1109"/>
        <v>F</v>
      </c>
      <c r="AB652" s="327" t="str">
        <f t="shared" ca="1" si="1110"/>
        <v>Gb</v>
      </c>
      <c r="AC652" s="327" t="str">
        <f t="shared" ca="1" si="1111"/>
        <v>Ab</v>
      </c>
      <c r="AD652" s="328">
        <f t="shared" si="1112"/>
        <v>65</v>
      </c>
      <c r="AE652" s="328">
        <f t="shared" ca="1" si="1061"/>
        <v>66</v>
      </c>
      <c r="AF652" s="328">
        <f t="shared" ca="1" si="1062"/>
        <v>67</v>
      </c>
      <c r="AG652" s="328">
        <f t="shared" ca="1" si="1097"/>
        <v>68</v>
      </c>
      <c r="AH652" s="328">
        <f t="shared" ca="1" si="1098"/>
        <v>69</v>
      </c>
      <c r="AI652" s="328">
        <f t="shared" ca="1" si="1099"/>
        <v>70</v>
      </c>
      <c r="AJ652" s="328">
        <f t="shared" ca="1" si="1100"/>
        <v>169</v>
      </c>
      <c r="AK652" s="328">
        <f t="shared" ca="1" si="1101"/>
        <v>163</v>
      </c>
      <c r="AL652" s="294" t="str">
        <f>_xlfn.CONCAT(V652," min")</f>
        <v>A min</v>
      </c>
      <c r="AM652" s="294" t="str">
        <f t="shared" ca="1" si="1124"/>
        <v>B dim</v>
      </c>
      <c r="AN652" s="294" t="str">
        <f ca="1">_xlfn.CONCAT(X652," alt b")</f>
        <v>C alt b</v>
      </c>
      <c r="AO652" s="294" t="str">
        <f ca="1">_xlfn.CONCAT(Y652," dim")</f>
        <v>D dim</v>
      </c>
      <c r="AP652" s="301" t="str">
        <f ca="1">_xlfn.CONCAT(Z652, " sus2/4 - or - *",AB652," min7")</f>
        <v>E sus2/4 - or - *Gb min7</v>
      </c>
      <c r="AQ652" s="294" t="str">
        <f ca="1">_xlfn.CONCAT(AA652," dim")</f>
        <v>F dim</v>
      </c>
      <c r="AR652" s="294" t="str">
        <f ca="1">_xlfn.CONCAT(AB652," dim")</f>
        <v>Gb dim</v>
      </c>
      <c r="AS652" s="294" t="str">
        <f t="shared" ca="1" si="1125"/>
        <v>Ab dim</v>
      </c>
      <c r="AT652" s="294" t="str">
        <f t="shared" ca="1" si="1102"/>
        <v/>
      </c>
      <c r="AU652" s="294" t="str">
        <f t="shared" ca="1" si="1103"/>
        <v/>
      </c>
      <c r="AV652" s="294" t="str">
        <f t="shared" ca="1" si="1103"/>
        <v/>
      </c>
      <c r="AW652" s="294" t="str">
        <f t="shared" ca="1" si="1103"/>
        <v/>
      </c>
      <c r="AX652" s="294" t="str">
        <f t="shared" ca="1" si="1103"/>
        <v/>
      </c>
      <c r="AY652" s="294">
        <f t="shared" ca="1" si="1103"/>
        <v>1</v>
      </c>
      <c r="AZ652" s="294" t="str">
        <f t="shared" ca="1" si="1103"/>
        <v/>
      </c>
      <c r="BA652" s="294" t="str">
        <f t="shared" ca="1" si="1103"/>
        <v/>
      </c>
      <c r="BB652" s="294" t="str">
        <f t="shared" ca="1" si="1103"/>
        <v/>
      </c>
      <c r="BC652" s="294" t="str">
        <f t="shared" ca="1" si="1103"/>
        <v/>
      </c>
      <c r="BD652" s="294" t="str">
        <f t="shared" ca="1" si="1103"/>
        <v/>
      </c>
      <c r="BE652" s="294" t="str">
        <f t="shared" ca="1" si="1103"/>
        <v/>
      </c>
      <c r="BF652" s="289">
        <f t="shared" ca="1" si="1113"/>
        <v>1</v>
      </c>
      <c r="BG652" s="302">
        <f t="shared" ca="1" si="1114"/>
        <v>12.5</v>
      </c>
      <c r="BH652" s="289" t="str">
        <f t="shared" ca="1" si="1115"/>
        <v/>
      </c>
      <c r="BI652" s="289" t="str">
        <f t="shared" ca="1" si="1116"/>
        <v/>
      </c>
      <c r="BJ652" s="289" t="str">
        <f t="shared" ca="1" si="1117"/>
        <v/>
      </c>
      <c r="BK652" s="289" t="str">
        <f t="shared" ca="1" si="1118"/>
        <v/>
      </c>
      <c r="BL652" s="289" t="str">
        <f t="shared" ca="1" si="1119"/>
        <v/>
      </c>
      <c r="BM652" s="289" t="str">
        <f t="shared" ca="1" si="1120"/>
        <v/>
      </c>
      <c r="BN652" s="289" t="str">
        <f t="shared" ca="1" si="1121"/>
        <v/>
      </c>
      <c r="BO652" s="289" t="str">
        <f t="shared" ca="1" si="1122"/>
        <v/>
      </c>
      <c r="BP652" s="275"/>
      <c r="BQ652" s="83"/>
      <c r="BR652" s="82"/>
      <c r="BS652" s="83"/>
      <c r="BT652" s="52"/>
      <c r="BV652" s="52"/>
      <c r="BW652" s="84"/>
      <c r="BX652" s="97"/>
      <c r="BY652" s="84"/>
      <c r="BZ652" s="84"/>
      <c r="CA652" s="84"/>
      <c r="CB652" s="84"/>
      <c r="CC652" s="84"/>
      <c r="CD652" s="84"/>
      <c r="CE652" s="84"/>
      <c r="CF652" s="84"/>
      <c r="CG652" s="84"/>
      <c r="CH652" s="97"/>
      <c r="CI652" s="97"/>
      <c r="CJ652" s="97"/>
      <c r="CK652" s="97"/>
      <c r="CL652" s="97"/>
      <c r="CM652" s="97"/>
      <c r="CN652" s="97"/>
      <c r="CO652" s="97"/>
      <c r="CP652" s="99"/>
      <c r="CQ652" s="84"/>
      <c r="DA652" s="83"/>
      <c r="DB652" s="82"/>
      <c r="DC652" s="83"/>
      <c r="DD652" s="52"/>
      <c r="DF652" s="52"/>
      <c r="DG652" s="84"/>
      <c r="DH652" s="97"/>
      <c r="DI652" s="84"/>
      <c r="DJ652" s="84"/>
      <c r="DK652" s="84"/>
      <c r="DL652" s="84"/>
      <c r="DM652" s="84"/>
      <c r="DN652" s="84"/>
      <c r="DO652" s="84"/>
      <c r="DP652" s="84"/>
      <c r="DQ652" s="84"/>
      <c r="DR652" s="97"/>
      <c r="DS652" s="97"/>
      <c r="DT652" s="97"/>
      <c r="DU652" s="97"/>
      <c r="DV652" s="97"/>
      <c r="DW652" s="97"/>
      <c r="DX652" s="97"/>
      <c r="DY652" s="97"/>
      <c r="DZ652" s="99"/>
      <c r="EA652" s="84"/>
    </row>
    <row r="653" spans="1:131" ht="15.6" x14ac:dyDescent="0.3">
      <c r="A653" s="289" t="str">
        <f t="shared" ca="1" si="1123"/>
        <v/>
      </c>
      <c r="B653" s="327">
        <f t="shared" si="1064"/>
        <v>645</v>
      </c>
      <c r="C653" s="328" t="s">
        <v>11</v>
      </c>
      <c r="D653" s="327" t="s">
        <v>6</v>
      </c>
      <c r="E653" s="327">
        <v>8</v>
      </c>
      <c r="F653" s="329">
        <v>2</v>
      </c>
      <c r="G653" s="329">
        <v>1</v>
      </c>
      <c r="H653" s="329">
        <v>2</v>
      </c>
      <c r="I653" s="329">
        <v>2</v>
      </c>
      <c r="J653" s="329">
        <v>1</v>
      </c>
      <c r="K653" s="329">
        <v>2</v>
      </c>
      <c r="L653" s="329">
        <v>1</v>
      </c>
      <c r="M653" s="329">
        <v>1</v>
      </c>
      <c r="N653" s="329">
        <f>SUM($F653:G653)</f>
        <v>3</v>
      </c>
      <c r="O653" s="329">
        <f>SUM($F653:H653)</f>
        <v>5</v>
      </c>
      <c r="P653" s="329">
        <f>SUM($F653:I653)</f>
        <v>7</v>
      </c>
      <c r="Q653" s="329">
        <f>SUM($F653:J653)</f>
        <v>8</v>
      </c>
      <c r="R653" s="329">
        <f>SUM($F653:K653)</f>
        <v>10</v>
      </c>
      <c r="S653" s="329">
        <f>SUM($F653:L653)</f>
        <v>11</v>
      </c>
      <c r="T653" s="329">
        <f>SUM($F653:M653)</f>
        <v>12</v>
      </c>
      <c r="U653" s="328"/>
      <c r="V653" s="327" t="str">
        <f t="shared" si="1104"/>
        <v>A</v>
      </c>
      <c r="W653" s="327" t="str">
        <f t="shared" ca="1" si="1105"/>
        <v>B</v>
      </c>
      <c r="X653" s="327" t="str">
        <f t="shared" ca="1" si="1106"/>
        <v>C</v>
      </c>
      <c r="Y653" s="327" t="str">
        <f t="shared" ca="1" si="1107"/>
        <v>D</v>
      </c>
      <c r="Z653" s="327" t="str">
        <f t="shared" ca="1" si="1108"/>
        <v>E</v>
      </c>
      <c r="AA653" s="327" t="str">
        <f t="shared" ca="1" si="1109"/>
        <v>F</v>
      </c>
      <c r="AB653" s="327" t="str">
        <f t="shared" ca="1" si="1110"/>
        <v>G</v>
      </c>
      <c r="AC653" s="327" t="str">
        <f t="shared" ca="1" si="1111"/>
        <v>Ab</v>
      </c>
      <c r="AD653" s="328">
        <f t="shared" si="1112"/>
        <v>65</v>
      </c>
      <c r="AE653" s="328">
        <f t="shared" ca="1" si="1061"/>
        <v>66</v>
      </c>
      <c r="AF653" s="328">
        <f t="shared" ca="1" si="1062"/>
        <v>67</v>
      </c>
      <c r="AG653" s="328">
        <f t="shared" ca="1" si="1097"/>
        <v>68</v>
      </c>
      <c r="AH653" s="328">
        <f t="shared" ca="1" si="1098"/>
        <v>69</v>
      </c>
      <c r="AI653" s="328">
        <f t="shared" ca="1" si="1099"/>
        <v>70</v>
      </c>
      <c r="AJ653" s="328">
        <f t="shared" ca="1" si="1100"/>
        <v>71</v>
      </c>
      <c r="AK653" s="328">
        <f t="shared" ca="1" si="1101"/>
        <v>163</v>
      </c>
      <c r="AL653" s="294" t="str">
        <f>_xlfn.CONCAT(V653," min")</f>
        <v>A min</v>
      </c>
      <c r="AM653" s="294" t="str">
        <f t="shared" ca="1" si="1124"/>
        <v>B dim</v>
      </c>
      <c r="AN653" s="294" t="str">
        <f ca="1">_xlfn.CONCAT(X653," maj")</f>
        <v>C maj</v>
      </c>
      <c r="AO653" s="294" t="str">
        <f ca="1">_xlfn.CONCAT(Y653," dim")</f>
        <v>D dim</v>
      </c>
      <c r="AP653" s="294" t="str">
        <f ca="1">_xlfn.CONCAT(Z653," min4")</f>
        <v>E min4</v>
      </c>
      <c r="AQ653" s="294" t="str">
        <f ca="1">_xlfn.CONCAT(AA653," dim")</f>
        <v>F dim</v>
      </c>
      <c r="AR653" s="301" t="str">
        <f ca="1">_xlfn.CONCAT(AB653," sus2/4 - or - *",V653," min7")</f>
        <v>G sus2/4 - or - *A min7</v>
      </c>
      <c r="AS653" s="294" t="str">
        <f t="shared" ca="1" si="1125"/>
        <v>Ab dim</v>
      </c>
      <c r="AT653" s="294" t="str">
        <f t="shared" ca="1" si="1102"/>
        <v/>
      </c>
      <c r="AU653" s="294" t="str">
        <f t="shared" ca="1" si="1103"/>
        <v/>
      </c>
      <c r="AV653" s="294" t="str">
        <f t="shared" ca="1" si="1103"/>
        <v/>
      </c>
      <c r="AW653" s="294" t="str">
        <f t="shared" ca="1" si="1103"/>
        <v/>
      </c>
      <c r="AX653" s="294" t="str">
        <f t="shared" ca="1" si="1103"/>
        <v/>
      </c>
      <c r="AY653" s="294">
        <f t="shared" ca="1" si="1103"/>
        <v>1</v>
      </c>
      <c r="AZ653" s="294" t="str">
        <f t="shared" ca="1" si="1103"/>
        <v/>
      </c>
      <c r="BA653" s="294">
        <f t="shared" ca="1" si="1103"/>
        <v>1</v>
      </c>
      <c r="BB653" s="294" t="str">
        <f t="shared" ca="1" si="1103"/>
        <v/>
      </c>
      <c r="BC653" s="294" t="str">
        <f t="shared" ca="1" si="1103"/>
        <v/>
      </c>
      <c r="BD653" s="294" t="str">
        <f t="shared" ca="1" si="1103"/>
        <v/>
      </c>
      <c r="BE653" s="294" t="str">
        <f t="shared" ca="1" si="1103"/>
        <v/>
      </c>
      <c r="BF653" s="289">
        <f t="shared" ca="1" si="1113"/>
        <v>2</v>
      </c>
      <c r="BG653" s="302">
        <f t="shared" ca="1" si="1114"/>
        <v>25</v>
      </c>
      <c r="BH653" s="289" t="str">
        <f t="shared" ca="1" si="1115"/>
        <v/>
      </c>
      <c r="BI653" s="289" t="str">
        <f t="shared" ca="1" si="1116"/>
        <v/>
      </c>
      <c r="BJ653" s="289" t="str">
        <f t="shared" ca="1" si="1117"/>
        <v/>
      </c>
      <c r="BK653" s="289" t="str">
        <f t="shared" ca="1" si="1118"/>
        <v/>
      </c>
      <c r="BL653" s="289" t="str">
        <f t="shared" ca="1" si="1119"/>
        <v/>
      </c>
      <c r="BM653" s="289" t="str">
        <f t="shared" ca="1" si="1120"/>
        <v/>
      </c>
      <c r="BN653" s="289" t="str">
        <f t="shared" ca="1" si="1121"/>
        <v/>
      </c>
      <c r="BO653" s="289" t="str">
        <f t="shared" ca="1" si="1122"/>
        <v/>
      </c>
      <c r="BP653" s="275"/>
      <c r="BQ653" s="83"/>
      <c r="BR653" s="82"/>
      <c r="BS653" s="83"/>
      <c r="BT653" s="52"/>
      <c r="BV653" s="52"/>
      <c r="BW653" s="84"/>
      <c r="BX653" s="97"/>
      <c r="BY653" s="84"/>
      <c r="BZ653" s="84"/>
      <c r="CA653" s="84"/>
      <c r="CB653" s="84"/>
      <c r="CC653" s="84"/>
      <c r="CD653" s="84"/>
      <c r="CE653" s="84"/>
      <c r="CF653" s="84"/>
      <c r="CG653" s="84"/>
      <c r="CH653" s="97"/>
      <c r="CI653" s="97"/>
      <c r="CJ653" s="97"/>
      <c r="CK653" s="97"/>
      <c r="CL653" s="97"/>
      <c r="CM653" s="97"/>
      <c r="CN653" s="97"/>
      <c r="CO653" s="97"/>
      <c r="CP653" s="99"/>
      <c r="CQ653" s="84"/>
      <c r="DA653" s="83"/>
      <c r="DB653" s="82"/>
      <c r="DC653" s="83"/>
      <c r="DD653" s="52"/>
      <c r="DF653" s="52"/>
      <c r="DG653" s="84"/>
      <c r="DH653" s="97"/>
      <c r="DI653" s="84"/>
      <c r="DJ653" s="84"/>
      <c r="DK653" s="84"/>
      <c r="DL653" s="84"/>
      <c r="DM653" s="84"/>
      <c r="DN653" s="84"/>
      <c r="DO653" s="84"/>
      <c r="DP653" s="84"/>
      <c r="DQ653" s="84"/>
      <c r="DR653" s="97"/>
      <c r="DS653" s="97"/>
      <c r="DT653" s="97"/>
      <c r="DU653" s="97"/>
      <c r="DV653" s="97"/>
      <c r="DW653" s="97"/>
      <c r="DX653" s="97"/>
      <c r="DY653" s="97"/>
      <c r="DZ653" s="99"/>
      <c r="EA653" s="84"/>
    </row>
    <row r="654" spans="1:131" ht="15.6" x14ac:dyDescent="0.3">
      <c r="A654" s="289">
        <f t="shared" ca="1" si="1123"/>
        <v>7</v>
      </c>
      <c r="B654" s="327">
        <f t="shared" si="1064"/>
        <v>646</v>
      </c>
      <c r="C654" s="328" t="s">
        <v>12</v>
      </c>
      <c r="D654" s="327" t="s">
        <v>6</v>
      </c>
      <c r="E654" s="327">
        <v>8</v>
      </c>
      <c r="F654" s="329">
        <v>1</v>
      </c>
      <c r="G654" s="329">
        <v>2</v>
      </c>
      <c r="H654" s="329">
        <v>1</v>
      </c>
      <c r="I654" s="329">
        <v>1</v>
      </c>
      <c r="J654" s="329">
        <v>1</v>
      </c>
      <c r="K654" s="329">
        <v>2</v>
      </c>
      <c r="L654" s="329">
        <v>2</v>
      </c>
      <c r="M654" s="329">
        <v>2</v>
      </c>
      <c r="N654" s="329">
        <f>SUM($F654:G654)</f>
        <v>3</v>
      </c>
      <c r="O654" s="329">
        <f>SUM($F654:H654)</f>
        <v>4</v>
      </c>
      <c r="P654" s="329">
        <f>SUM($F654:I654)</f>
        <v>5</v>
      </c>
      <c r="Q654" s="329">
        <f>SUM($F654:J654)</f>
        <v>6</v>
      </c>
      <c r="R654" s="329">
        <f>SUM($F654:K654)</f>
        <v>8</v>
      </c>
      <c r="S654" s="329">
        <f>SUM($F654:L654)</f>
        <v>10</v>
      </c>
      <c r="T654" s="329">
        <f>SUM($F654:M654)</f>
        <v>12</v>
      </c>
      <c r="U654" s="328"/>
      <c r="V654" s="327" t="str">
        <f t="shared" si="1104"/>
        <v>A</v>
      </c>
      <c r="W654" s="327" t="str">
        <f t="shared" ca="1" si="1105"/>
        <v>Bb</v>
      </c>
      <c r="X654" s="327" t="str">
        <f t="shared" ca="1" si="1106"/>
        <v>C</v>
      </c>
      <c r="Y654" s="327" t="str">
        <f t="shared" ca="1" si="1107"/>
        <v>Db</v>
      </c>
      <c r="Z654" s="327" t="str">
        <f t="shared" ca="1" si="1108"/>
        <v>D</v>
      </c>
      <c r="AA654" s="327" t="str">
        <f t="shared" ca="1" si="1109"/>
        <v>Eb</v>
      </c>
      <c r="AB654" s="327" t="str">
        <f t="shared" ca="1" si="1110"/>
        <v>F</v>
      </c>
      <c r="AC654" s="327" t="str">
        <f t="shared" ca="1" si="1111"/>
        <v>G</v>
      </c>
      <c r="AD654" s="328">
        <f t="shared" si="1112"/>
        <v>65</v>
      </c>
      <c r="AE654" s="328">
        <f t="shared" ca="1" si="1061"/>
        <v>164</v>
      </c>
      <c r="AF654" s="328">
        <f t="shared" ca="1" si="1062"/>
        <v>67</v>
      </c>
      <c r="AG654" s="328">
        <f t="shared" ca="1" si="1097"/>
        <v>166</v>
      </c>
      <c r="AH654" s="328">
        <f t="shared" ca="1" si="1098"/>
        <v>68</v>
      </c>
      <c r="AI654" s="328">
        <f t="shared" ca="1" si="1099"/>
        <v>167</v>
      </c>
      <c r="AJ654" s="328">
        <f t="shared" ca="1" si="1100"/>
        <v>70</v>
      </c>
      <c r="AK654" s="328">
        <f t="shared" ca="1" si="1101"/>
        <v>71</v>
      </c>
      <c r="AL654" s="294" t="str">
        <f>_xlfn.CONCAT(V654," min4")</f>
        <v>A min4</v>
      </c>
      <c r="AM654" s="294" t="str">
        <f t="shared" ca="1" si="1124"/>
        <v>Bb dim</v>
      </c>
      <c r="AN654" s="301" t="str">
        <f ca="1">_xlfn.CONCAT(X653," sus2/4 - or - *",Z654," min7")</f>
        <v>C sus2/4 - or - *D min7</v>
      </c>
      <c r="AO654" s="301" t="str">
        <f ca="1">_xlfn.CONCAT("*",AA654," 7")</f>
        <v>*Eb 7</v>
      </c>
      <c r="AP654" s="294" t="str">
        <f ca="1">_xlfn.CONCAT(Z654," min")</f>
        <v>D min</v>
      </c>
      <c r="AQ654" s="294" t="str">
        <f ca="1">_xlfn.CONCAT(AA654," maj")</f>
        <v>Eb maj</v>
      </c>
      <c r="AR654" s="294" t="str">
        <f ca="1">_xlfn.CONCAT(AB654," maj")</f>
        <v>F maj</v>
      </c>
      <c r="AS654" s="294" t="str">
        <f t="shared" ca="1" si="1125"/>
        <v>G dim</v>
      </c>
      <c r="AT654" s="294" t="str">
        <f t="shared" ca="1" si="1102"/>
        <v/>
      </c>
      <c r="AU654" s="294" t="str">
        <f t="shared" ca="1" si="1103"/>
        <v/>
      </c>
      <c r="AV654" s="294" t="str">
        <f t="shared" ca="1" si="1103"/>
        <v/>
      </c>
      <c r="AW654" s="294">
        <f t="shared" ca="1" si="1103"/>
        <v>1</v>
      </c>
      <c r="AX654" s="294" t="str">
        <f t="shared" ca="1" si="1103"/>
        <v/>
      </c>
      <c r="AY654" s="294">
        <f t="shared" ca="1" si="1103"/>
        <v>1</v>
      </c>
      <c r="AZ654" s="294" t="str">
        <f t="shared" ca="1" si="1103"/>
        <v/>
      </c>
      <c r="BA654" s="294">
        <f t="shared" ca="1" si="1103"/>
        <v>1</v>
      </c>
      <c r="BB654" s="294" t="str">
        <f t="shared" ca="1" si="1103"/>
        <v/>
      </c>
      <c r="BC654" s="294" t="str">
        <f t="shared" ca="1" si="1103"/>
        <v/>
      </c>
      <c r="BD654" s="294" t="str">
        <f t="shared" ca="1" si="1103"/>
        <v/>
      </c>
      <c r="BE654" s="294" t="str">
        <f t="shared" ca="1" si="1103"/>
        <v/>
      </c>
      <c r="BF654" s="289">
        <f t="shared" ca="1" si="1113"/>
        <v>3</v>
      </c>
      <c r="BG654" s="302">
        <f t="shared" ca="1" si="1114"/>
        <v>37.5</v>
      </c>
      <c r="BH654" s="289">
        <f t="shared" ca="1" si="1115"/>
        <v>7</v>
      </c>
      <c r="BI654" s="289" t="str">
        <f t="shared" ca="1" si="1116"/>
        <v/>
      </c>
      <c r="BJ654" s="289" t="str">
        <f t="shared" ca="1" si="1117"/>
        <v/>
      </c>
      <c r="BK654" s="289" t="str">
        <f t="shared" ca="1" si="1118"/>
        <v/>
      </c>
      <c r="BL654" s="289" t="str">
        <f t="shared" ca="1" si="1119"/>
        <v/>
      </c>
      <c r="BM654" s="289" t="str">
        <f t="shared" ca="1" si="1120"/>
        <v/>
      </c>
      <c r="BN654" s="289" t="str">
        <f t="shared" ca="1" si="1121"/>
        <v/>
      </c>
      <c r="BO654" s="289">
        <f t="shared" ca="1" si="1122"/>
        <v>1</v>
      </c>
      <c r="BP654" s="275"/>
      <c r="BQ654" s="83"/>
      <c r="BR654" s="82"/>
      <c r="BS654" s="83"/>
      <c r="BT654" s="52"/>
      <c r="BV654" s="52"/>
      <c r="BW654" s="84"/>
      <c r="BX654" s="97"/>
      <c r="BY654" s="84"/>
      <c r="BZ654" s="84"/>
      <c r="CA654" s="84"/>
      <c r="CB654" s="84"/>
      <c r="CC654" s="84"/>
      <c r="CD654" s="84"/>
      <c r="CE654" s="84"/>
      <c r="CF654" s="84"/>
      <c r="CG654" s="84"/>
      <c r="CH654" s="97"/>
      <c r="CI654" s="97"/>
      <c r="CJ654" s="97"/>
      <c r="CK654" s="97"/>
      <c r="CL654" s="97"/>
      <c r="CM654" s="97"/>
      <c r="CN654" s="97"/>
      <c r="CO654" s="97"/>
      <c r="CP654" s="99"/>
      <c r="CQ654" s="84"/>
      <c r="DA654" s="83"/>
      <c r="DB654" s="82"/>
      <c r="DC654" s="83"/>
      <c r="DD654" s="52"/>
      <c r="DF654" s="52"/>
      <c r="DG654" s="84"/>
      <c r="DH654" s="97"/>
      <c r="DI654" s="84"/>
      <c r="DJ654" s="84"/>
      <c r="DK654" s="84"/>
      <c r="DL654" s="84"/>
      <c r="DM654" s="84"/>
      <c r="DN654" s="84"/>
      <c r="DO654" s="84"/>
      <c r="DP654" s="84"/>
      <c r="DQ654" s="84"/>
      <c r="DR654" s="97"/>
      <c r="DS654" s="97"/>
      <c r="DT654" s="97"/>
      <c r="DU654" s="97"/>
      <c r="DV654" s="97"/>
      <c r="DW654" s="97"/>
      <c r="DX654" s="97"/>
      <c r="DY654" s="97"/>
      <c r="DZ654" s="99"/>
      <c r="EA654" s="84"/>
    </row>
    <row r="655" spans="1:131" ht="15.6" x14ac:dyDescent="0.3">
      <c r="A655" s="289" t="str">
        <f t="shared" ca="1" si="1123"/>
        <v/>
      </c>
      <c r="B655" s="327">
        <f t="shared" si="1064"/>
        <v>647</v>
      </c>
      <c r="C655" s="328" t="s">
        <v>62</v>
      </c>
      <c r="D655" s="327" t="s">
        <v>6</v>
      </c>
      <c r="E655" s="327">
        <v>8</v>
      </c>
      <c r="F655" s="329">
        <v>1</v>
      </c>
      <c r="G655" s="329">
        <v>2</v>
      </c>
      <c r="H655" s="329">
        <v>1</v>
      </c>
      <c r="I655" s="329">
        <v>2</v>
      </c>
      <c r="J655" s="329">
        <v>1</v>
      </c>
      <c r="K655" s="329">
        <v>2</v>
      </c>
      <c r="L655" s="329">
        <v>1</v>
      </c>
      <c r="M655" s="329">
        <v>2</v>
      </c>
      <c r="N655" s="329">
        <f>SUM($F655:G655)</f>
        <v>3</v>
      </c>
      <c r="O655" s="329">
        <f>SUM($F655:H655)</f>
        <v>4</v>
      </c>
      <c r="P655" s="329">
        <f>SUM($F655:I655)</f>
        <v>6</v>
      </c>
      <c r="Q655" s="329">
        <f>SUM($F655:J655)</f>
        <v>7</v>
      </c>
      <c r="R655" s="329">
        <f>SUM($F655:K655)</f>
        <v>9</v>
      </c>
      <c r="S655" s="329">
        <f>SUM($F655:L655)</f>
        <v>10</v>
      </c>
      <c r="T655" s="329">
        <f>SUM($F655:M655)</f>
        <v>12</v>
      </c>
      <c r="U655" s="328"/>
      <c r="V655" s="327" t="str">
        <f t="shared" si="1104"/>
        <v>A</v>
      </c>
      <c r="W655" s="327" t="str">
        <f t="shared" ca="1" si="1105"/>
        <v>Bb</v>
      </c>
      <c r="X655" s="327" t="str">
        <f t="shared" ca="1" si="1106"/>
        <v>C</v>
      </c>
      <c r="Y655" s="327" t="str">
        <f t="shared" ca="1" si="1107"/>
        <v>Db</v>
      </c>
      <c r="Z655" s="327" t="str">
        <f t="shared" ca="1" si="1108"/>
        <v>Eb</v>
      </c>
      <c r="AA655" s="327" t="str">
        <f t="shared" ca="1" si="1109"/>
        <v>E</v>
      </c>
      <c r="AB655" s="327" t="str">
        <f t="shared" ca="1" si="1110"/>
        <v>Gb</v>
      </c>
      <c r="AC655" s="327" t="str">
        <f t="shared" ca="1" si="1111"/>
        <v>G</v>
      </c>
      <c r="AD655" s="328">
        <f t="shared" si="1112"/>
        <v>65</v>
      </c>
      <c r="AE655" s="328">
        <f t="shared" ca="1" si="1061"/>
        <v>164</v>
      </c>
      <c r="AF655" s="328">
        <f t="shared" ca="1" si="1062"/>
        <v>67</v>
      </c>
      <c r="AG655" s="328">
        <f t="shared" ca="1" si="1097"/>
        <v>166</v>
      </c>
      <c r="AH655" s="328">
        <f t="shared" ca="1" si="1098"/>
        <v>167</v>
      </c>
      <c r="AI655" s="328">
        <f t="shared" ca="1" si="1099"/>
        <v>69</v>
      </c>
      <c r="AJ655" s="328">
        <f t="shared" ca="1" si="1100"/>
        <v>169</v>
      </c>
      <c r="AK655" s="328">
        <f t="shared" ca="1" si="1101"/>
        <v>71</v>
      </c>
      <c r="AL655" s="294" t="str">
        <f>_xlfn.CONCAT(V655," dim")</f>
        <v>A dim</v>
      </c>
      <c r="AM655" s="294" t="str">
        <f t="shared" ca="1" si="1124"/>
        <v>Bb dim</v>
      </c>
      <c r="AN655" s="294" t="str">
        <f t="shared" ref="AN655:AR656" ca="1" si="1126">_xlfn.CONCAT(X655," dim")</f>
        <v>C dim</v>
      </c>
      <c r="AO655" s="294" t="str">
        <f t="shared" ca="1" si="1126"/>
        <v>Db dim</v>
      </c>
      <c r="AP655" s="294" t="str">
        <f t="shared" ca="1" si="1126"/>
        <v>Eb dim</v>
      </c>
      <c r="AQ655" s="294" t="str">
        <f t="shared" ca="1" si="1126"/>
        <v>E dim</v>
      </c>
      <c r="AR655" s="294" t="str">
        <f t="shared" ca="1" si="1126"/>
        <v>Gb dim</v>
      </c>
      <c r="AS655" s="294" t="str">
        <f t="shared" ca="1" si="1125"/>
        <v>G dim</v>
      </c>
      <c r="AT655" s="294" t="str">
        <f t="shared" ca="1" si="1102"/>
        <v/>
      </c>
      <c r="AU655" s="294" t="str">
        <f t="shared" ca="1" si="1103"/>
        <v/>
      </c>
      <c r="AV655" s="294" t="str">
        <f t="shared" ca="1" si="1103"/>
        <v/>
      </c>
      <c r="AW655" s="294">
        <f t="shared" ca="1" si="1103"/>
        <v>1</v>
      </c>
      <c r="AX655" s="294" t="str">
        <f t="shared" ca="1" si="1103"/>
        <v/>
      </c>
      <c r="AY655" s="294" t="str">
        <f t="shared" ca="1" si="1103"/>
        <v/>
      </c>
      <c r="AZ655" s="294" t="str">
        <f t="shared" ca="1" si="1103"/>
        <v/>
      </c>
      <c r="BA655" s="294">
        <f t="shared" ca="1" si="1103"/>
        <v>1</v>
      </c>
      <c r="BB655" s="294" t="str">
        <f t="shared" ca="1" si="1103"/>
        <v/>
      </c>
      <c r="BC655" s="294" t="str">
        <f t="shared" ca="1" si="1103"/>
        <v/>
      </c>
      <c r="BD655" s="294" t="str">
        <f t="shared" ca="1" si="1103"/>
        <v/>
      </c>
      <c r="BE655" s="294" t="str">
        <f t="shared" ca="1" si="1103"/>
        <v/>
      </c>
      <c r="BF655" s="289">
        <f t="shared" ca="1" si="1113"/>
        <v>2</v>
      </c>
      <c r="BG655" s="302">
        <f t="shared" ca="1" si="1114"/>
        <v>25</v>
      </c>
      <c r="BH655" s="289" t="str">
        <f t="shared" ca="1" si="1115"/>
        <v/>
      </c>
      <c r="BI655" s="289" t="str">
        <f t="shared" ca="1" si="1116"/>
        <v/>
      </c>
      <c r="BJ655" s="289" t="str">
        <f t="shared" ca="1" si="1117"/>
        <v/>
      </c>
      <c r="BK655" s="289" t="str">
        <f t="shared" ca="1" si="1118"/>
        <v/>
      </c>
      <c r="BL655" s="289" t="str">
        <f t="shared" ca="1" si="1119"/>
        <v/>
      </c>
      <c r="BM655" s="289" t="str">
        <f t="shared" ca="1" si="1120"/>
        <v/>
      </c>
      <c r="BN655" s="289" t="str">
        <f t="shared" ca="1" si="1121"/>
        <v/>
      </c>
      <c r="BO655" s="289" t="str">
        <f t="shared" ca="1" si="1122"/>
        <v/>
      </c>
      <c r="BP655" s="275"/>
      <c r="BQ655" s="83"/>
      <c r="BR655" s="82"/>
      <c r="BS655" s="83"/>
      <c r="BT655" s="52"/>
      <c r="BV655" s="52"/>
      <c r="BW655" s="84"/>
      <c r="BX655" s="97"/>
      <c r="BY655" s="84"/>
      <c r="BZ655" s="84"/>
      <c r="CA655" s="84"/>
      <c r="CB655" s="84"/>
      <c r="CC655" s="84"/>
      <c r="CD655" s="84"/>
      <c r="CE655" s="84"/>
      <c r="CF655" s="84"/>
      <c r="CG655" s="84"/>
      <c r="CH655" s="97"/>
      <c r="CI655" s="97"/>
      <c r="CJ655" s="97"/>
      <c r="CK655" s="97"/>
      <c r="CL655" s="97"/>
      <c r="CM655" s="97"/>
      <c r="CN655" s="97"/>
      <c r="CO655" s="97"/>
      <c r="CP655" s="99"/>
      <c r="CQ655" s="84"/>
      <c r="DA655" s="83"/>
      <c r="DB655" s="82"/>
      <c r="DC655" s="83"/>
      <c r="DD655" s="52"/>
      <c r="DF655" s="52"/>
      <c r="DG655" s="84"/>
      <c r="DH655" s="97"/>
      <c r="DI655" s="84"/>
      <c r="DJ655" s="84"/>
      <c r="DK655" s="84"/>
      <c r="DL655" s="84"/>
      <c r="DM655" s="84"/>
      <c r="DN655" s="84"/>
      <c r="DO655" s="84"/>
      <c r="DP655" s="84"/>
      <c r="DQ655" s="84"/>
      <c r="DR655" s="97"/>
      <c r="DS655" s="97"/>
      <c r="DT655" s="97"/>
      <c r="DU655" s="97"/>
      <c r="DV655" s="97"/>
      <c r="DW655" s="97"/>
      <c r="DX655" s="97"/>
      <c r="DY655" s="97"/>
      <c r="DZ655" s="99"/>
      <c r="EA655" s="84"/>
    </row>
    <row r="656" spans="1:131" ht="15.6" x14ac:dyDescent="0.3">
      <c r="A656" s="289" t="str">
        <f t="shared" ca="1" si="1123"/>
        <v/>
      </c>
      <c r="B656" s="327">
        <f t="shared" si="1064"/>
        <v>648</v>
      </c>
      <c r="C656" s="328" t="s">
        <v>13</v>
      </c>
      <c r="D656" s="327" t="s">
        <v>6</v>
      </c>
      <c r="E656" s="327">
        <v>8</v>
      </c>
      <c r="F656" s="329">
        <v>2</v>
      </c>
      <c r="G656" s="329">
        <v>1</v>
      </c>
      <c r="H656" s="329">
        <v>2</v>
      </c>
      <c r="I656" s="329">
        <v>1</v>
      </c>
      <c r="J656" s="329">
        <v>2</v>
      </c>
      <c r="K656" s="329">
        <v>1</v>
      </c>
      <c r="L656" s="329">
        <v>2</v>
      </c>
      <c r="M656" s="329">
        <v>1</v>
      </c>
      <c r="N656" s="329">
        <f>SUM($F656:G656)</f>
        <v>3</v>
      </c>
      <c r="O656" s="329">
        <f>SUM($F656:H656)</f>
        <v>5</v>
      </c>
      <c r="P656" s="329">
        <f>SUM($F656:I656)</f>
        <v>6</v>
      </c>
      <c r="Q656" s="329">
        <f>SUM($F656:J656)</f>
        <v>8</v>
      </c>
      <c r="R656" s="329">
        <f>SUM($F656:K656)</f>
        <v>9</v>
      </c>
      <c r="S656" s="329">
        <f>SUM($F656:L656)</f>
        <v>11</v>
      </c>
      <c r="T656" s="329">
        <f>SUM($F656:M656)</f>
        <v>12</v>
      </c>
      <c r="U656" s="328"/>
      <c r="V656" s="327" t="str">
        <f t="shared" si="1104"/>
        <v>A</v>
      </c>
      <c r="W656" s="327" t="str">
        <f t="shared" ca="1" si="1105"/>
        <v>B</v>
      </c>
      <c r="X656" s="327" t="str">
        <f t="shared" ca="1" si="1106"/>
        <v>C</v>
      </c>
      <c r="Y656" s="327" t="str">
        <f t="shared" ca="1" si="1107"/>
        <v>D</v>
      </c>
      <c r="Z656" s="327" t="str">
        <f t="shared" ca="1" si="1108"/>
        <v>Eb</v>
      </c>
      <c r="AA656" s="327" t="str">
        <f t="shared" ca="1" si="1109"/>
        <v>F</v>
      </c>
      <c r="AB656" s="327" t="str">
        <f t="shared" ca="1" si="1110"/>
        <v>Gb</v>
      </c>
      <c r="AC656" s="327" t="str">
        <f t="shared" ca="1" si="1111"/>
        <v>Ab</v>
      </c>
      <c r="AD656" s="328">
        <f t="shared" si="1112"/>
        <v>65</v>
      </c>
      <c r="AE656" s="328">
        <f t="shared" ca="1" si="1061"/>
        <v>66</v>
      </c>
      <c r="AF656" s="328">
        <f t="shared" ca="1" si="1062"/>
        <v>67</v>
      </c>
      <c r="AG656" s="328">
        <f t="shared" ca="1" si="1097"/>
        <v>68</v>
      </c>
      <c r="AH656" s="328">
        <f t="shared" ca="1" si="1098"/>
        <v>167</v>
      </c>
      <c r="AI656" s="328">
        <f t="shared" ca="1" si="1099"/>
        <v>70</v>
      </c>
      <c r="AJ656" s="328">
        <f t="shared" ca="1" si="1100"/>
        <v>169</v>
      </c>
      <c r="AK656" s="328">
        <f t="shared" ca="1" si="1101"/>
        <v>163</v>
      </c>
      <c r="AL656" s="294" t="str">
        <f>_xlfn.CONCAT(V656," dim")</f>
        <v>A dim</v>
      </c>
      <c r="AM656" s="294" t="str">
        <f t="shared" ca="1" si="1124"/>
        <v>B dim</v>
      </c>
      <c r="AN656" s="294" t="str">
        <f t="shared" ca="1" si="1126"/>
        <v>C dim</v>
      </c>
      <c r="AO656" s="294" t="str">
        <f t="shared" ca="1" si="1126"/>
        <v>D dim</v>
      </c>
      <c r="AP656" s="294" t="str">
        <f t="shared" ca="1" si="1126"/>
        <v>Eb dim</v>
      </c>
      <c r="AQ656" s="294" t="str">
        <f t="shared" ca="1" si="1126"/>
        <v>F dim</v>
      </c>
      <c r="AR656" s="294" t="str">
        <f t="shared" ca="1" si="1126"/>
        <v>Gb dim</v>
      </c>
      <c r="AS656" s="294" t="str">
        <f t="shared" ca="1" si="1125"/>
        <v>Ab dim</v>
      </c>
      <c r="AT656" s="294" t="str">
        <f t="shared" ref="AT656:BE657" ca="1" si="1127">IF(AT$9=$AD656,1,IF(AT$9=$AE656,1,IF(AT$9=$AF656,1,IF(AT$9=$AG656,1,IF(AT$9=$AH656,1,IF(AT$9=$AI656,1,IF(AT$9=$AJ656,1,IF(AT$9=$AK656,1,""))))))))</f>
        <v/>
      </c>
      <c r="AU656" s="294" t="str">
        <f t="shared" ca="1" si="1127"/>
        <v/>
      </c>
      <c r="AV656" s="294" t="str">
        <f t="shared" ca="1" si="1127"/>
        <v/>
      </c>
      <c r="AW656" s="294">
        <f t="shared" ca="1" si="1127"/>
        <v>1</v>
      </c>
      <c r="AX656" s="294" t="str">
        <f t="shared" ca="1" si="1127"/>
        <v/>
      </c>
      <c r="AY656" s="294">
        <f t="shared" ca="1" si="1127"/>
        <v>1</v>
      </c>
      <c r="AZ656" s="294" t="str">
        <f t="shared" ca="1" si="1127"/>
        <v/>
      </c>
      <c r="BA656" s="294" t="str">
        <f t="shared" ca="1" si="1127"/>
        <v/>
      </c>
      <c r="BB656" s="294" t="str">
        <f t="shared" ca="1" si="1127"/>
        <v/>
      </c>
      <c r="BC656" s="294" t="str">
        <f t="shared" ca="1" si="1127"/>
        <v/>
      </c>
      <c r="BD656" s="294" t="str">
        <f t="shared" ca="1" si="1127"/>
        <v/>
      </c>
      <c r="BE656" s="294" t="str">
        <f t="shared" ca="1" si="1127"/>
        <v/>
      </c>
      <c r="BF656" s="289">
        <f t="shared" ca="1" si="1113"/>
        <v>2</v>
      </c>
      <c r="BG656" s="302">
        <f t="shared" ca="1" si="1114"/>
        <v>25</v>
      </c>
      <c r="BH656" s="289" t="str">
        <f t="shared" ca="1" si="1115"/>
        <v/>
      </c>
      <c r="BI656" s="289" t="str">
        <f t="shared" ca="1" si="1116"/>
        <v/>
      </c>
      <c r="BJ656" s="289" t="str">
        <f t="shared" ca="1" si="1117"/>
        <v/>
      </c>
      <c r="BK656" s="289" t="str">
        <f t="shared" ca="1" si="1118"/>
        <v/>
      </c>
      <c r="BL656" s="289" t="str">
        <f t="shared" ca="1" si="1119"/>
        <v/>
      </c>
      <c r="BM656" s="289" t="str">
        <f t="shared" ca="1" si="1120"/>
        <v/>
      </c>
      <c r="BN656" s="289" t="str">
        <f t="shared" ca="1" si="1121"/>
        <v/>
      </c>
      <c r="BO656" s="289" t="str">
        <f t="shared" ca="1" si="1122"/>
        <v/>
      </c>
      <c r="BP656" s="275"/>
      <c r="BQ656" s="83"/>
      <c r="BR656" s="82"/>
      <c r="BS656" s="83"/>
      <c r="BT656" s="52"/>
      <c r="BV656" s="52"/>
      <c r="BW656" s="84"/>
      <c r="BX656" s="97"/>
      <c r="BY656" s="84"/>
      <c r="BZ656" s="84"/>
      <c r="CA656" s="84"/>
      <c r="CB656" s="84"/>
      <c r="CC656" s="84"/>
      <c r="CD656" s="84"/>
      <c r="CE656" s="84"/>
      <c r="CF656" s="84"/>
      <c r="CG656" s="84"/>
      <c r="CH656" s="97"/>
      <c r="CI656" s="97"/>
      <c r="CJ656" s="97"/>
      <c r="CK656" s="97"/>
      <c r="CL656" s="97"/>
      <c r="CM656" s="97"/>
      <c r="CN656" s="97"/>
      <c r="CO656" s="97"/>
      <c r="CP656" s="99"/>
      <c r="CQ656" s="84"/>
      <c r="DA656" s="83"/>
      <c r="DB656" s="82"/>
      <c r="DC656" s="83"/>
      <c r="DD656" s="52"/>
      <c r="DF656" s="52"/>
      <c r="DG656" s="84"/>
      <c r="DH656" s="97"/>
      <c r="DI656" s="84"/>
      <c r="DJ656" s="84"/>
      <c r="DK656" s="84"/>
      <c r="DL656" s="84"/>
      <c r="DM656" s="84"/>
      <c r="DN656" s="84"/>
      <c r="DO656" s="84"/>
      <c r="DP656" s="84"/>
      <c r="DQ656" s="84"/>
      <c r="DR656" s="97"/>
      <c r="DS656" s="97"/>
      <c r="DT656" s="97"/>
      <c r="DU656" s="97"/>
      <c r="DV656" s="97"/>
      <c r="DW656" s="97"/>
      <c r="DX656" s="97"/>
      <c r="DY656" s="97"/>
      <c r="DZ656" s="99"/>
      <c r="EA656" s="84"/>
    </row>
    <row r="657" spans="1:131" ht="15.6" x14ac:dyDescent="0.3">
      <c r="A657" s="289" t="str">
        <f t="shared" ca="1" si="1123"/>
        <v/>
      </c>
      <c r="B657" s="327">
        <f t="shared" si="1064"/>
        <v>649</v>
      </c>
      <c r="C657" s="328" t="s">
        <v>14</v>
      </c>
      <c r="D657" s="327" t="s">
        <v>6</v>
      </c>
      <c r="E657" s="327">
        <v>8</v>
      </c>
      <c r="F657" s="329">
        <v>2</v>
      </c>
      <c r="G657" s="329">
        <v>2</v>
      </c>
      <c r="H657" s="329">
        <v>1</v>
      </c>
      <c r="I657" s="329">
        <v>1</v>
      </c>
      <c r="J657" s="329">
        <v>1</v>
      </c>
      <c r="K657" s="329">
        <v>2</v>
      </c>
      <c r="L657" s="329">
        <v>2</v>
      </c>
      <c r="M657" s="329">
        <v>1</v>
      </c>
      <c r="N657" s="329">
        <f>SUM($F657:G657)</f>
        <v>4</v>
      </c>
      <c r="O657" s="329">
        <f>SUM($F657:H657)</f>
        <v>5</v>
      </c>
      <c r="P657" s="329">
        <f>SUM($F657:I657)</f>
        <v>6</v>
      </c>
      <c r="Q657" s="329">
        <f>SUM($F657:J657)</f>
        <v>7</v>
      </c>
      <c r="R657" s="329">
        <f>SUM($F657:K657)</f>
        <v>9</v>
      </c>
      <c r="S657" s="329">
        <f>SUM($F657:L657)</f>
        <v>11</v>
      </c>
      <c r="T657" s="329">
        <f>SUM($F657:M657)</f>
        <v>12</v>
      </c>
      <c r="U657" s="328"/>
      <c r="V657" s="327" t="str">
        <f t="shared" si="1104"/>
        <v>A</v>
      </c>
      <c r="W657" s="327" t="str">
        <f t="shared" ca="1" si="1105"/>
        <v>B</v>
      </c>
      <c r="X657" s="327" t="str">
        <f t="shared" ca="1" si="1106"/>
        <v>Db</v>
      </c>
      <c r="Y657" s="327" t="str">
        <f t="shared" ca="1" si="1107"/>
        <v>D</v>
      </c>
      <c r="Z657" s="327" t="str">
        <f t="shared" ca="1" si="1108"/>
        <v>Eb</v>
      </c>
      <c r="AA657" s="327" t="str">
        <f t="shared" ca="1" si="1109"/>
        <v>E</v>
      </c>
      <c r="AB657" s="327" t="str">
        <f t="shared" ca="1" si="1110"/>
        <v>Gb</v>
      </c>
      <c r="AC657" s="327" t="str">
        <f t="shared" ca="1" si="1111"/>
        <v>Ab</v>
      </c>
      <c r="AD657" s="328">
        <f t="shared" si="1112"/>
        <v>65</v>
      </c>
      <c r="AE657" s="328">
        <f t="shared" ca="1" si="1061"/>
        <v>66</v>
      </c>
      <c r="AF657" s="328">
        <f t="shared" ca="1" si="1062"/>
        <v>166</v>
      </c>
      <c r="AG657" s="328">
        <f t="shared" ca="1" si="1097"/>
        <v>68</v>
      </c>
      <c r="AH657" s="328">
        <f t="shared" ca="1" si="1098"/>
        <v>167</v>
      </c>
      <c r="AI657" s="328">
        <f t="shared" ca="1" si="1099"/>
        <v>69</v>
      </c>
      <c r="AJ657" s="328">
        <f t="shared" ca="1" si="1100"/>
        <v>169</v>
      </c>
      <c r="AK657" s="328">
        <f t="shared" ca="1" si="1101"/>
        <v>163</v>
      </c>
      <c r="AL657" s="294" t="str">
        <f>_xlfn.CONCAT(V657," alt b")</f>
        <v>A alt b</v>
      </c>
      <c r="AM657" s="294" t="str">
        <f ca="1">_xlfn.CONCAT(W657," min4")</f>
        <v>B min4</v>
      </c>
      <c r="AN657" s="301" t="str">
        <f ca="1">_xlfn.CONCAT(X657," sus2/4 -or- *",Z657," min7")</f>
        <v>Db sus2/4 -or- *Eb min7</v>
      </c>
      <c r="AO657" s="301" t="str">
        <f ca="1">_xlfn.CONCAT(Y657," sus2/4 -or- *",AA657," min7")</f>
        <v>D sus2/4 -or- *E min7</v>
      </c>
      <c r="AP657" s="294" t="str">
        <f ca="1">_xlfn.CONCAT(Z657," dim")</f>
        <v>Eb dim</v>
      </c>
      <c r="AQ657" s="294" t="str">
        <f ca="1">_xlfn.CONCAT(AA657," maj")</f>
        <v>E maj</v>
      </c>
      <c r="AR657" s="294" t="str">
        <f ca="1">_xlfn.CONCAT(AB657," min")</f>
        <v>Gb min</v>
      </c>
      <c r="AS657" s="294" t="str">
        <f t="shared" ca="1" si="1125"/>
        <v>Ab dim</v>
      </c>
      <c r="AT657" s="294" t="str">
        <f t="shared" ca="1" si="1127"/>
        <v/>
      </c>
      <c r="AU657" s="294" t="str">
        <f t="shared" ca="1" si="1127"/>
        <v/>
      </c>
      <c r="AV657" s="294" t="str">
        <f t="shared" ca="1" si="1127"/>
        <v/>
      </c>
      <c r="AW657" s="294">
        <f t="shared" ca="1" si="1127"/>
        <v>1</v>
      </c>
      <c r="AX657" s="294" t="str">
        <f t="shared" ca="1" si="1127"/>
        <v/>
      </c>
      <c r="AY657" s="294" t="str">
        <f t="shared" ca="1" si="1127"/>
        <v/>
      </c>
      <c r="AZ657" s="294" t="str">
        <f t="shared" ca="1" si="1127"/>
        <v/>
      </c>
      <c r="BA657" s="294" t="str">
        <f t="shared" ca="1" si="1127"/>
        <v/>
      </c>
      <c r="BB657" s="294" t="str">
        <f t="shared" ca="1" si="1127"/>
        <v/>
      </c>
      <c r="BC657" s="294" t="str">
        <f t="shared" ca="1" si="1127"/>
        <v/>
      </c>
      <c r="BD657" s="294" t="str">
        <f t="shared" ca="1" si="1127"/>
        <v/>
      </c>
      <c r="BE657" s="294" t="str">
        <f t="shared" ca="1" si="1127"/>
        <v/>
      </c>
      <c r="BF657" s="289">
        <f t="shared" ca="1" si="1113"/>
        <v>1</v>
      </c>
      <c r="BG657" s="302">
        <f t="shared" ca="1" si="1114"/>
        <v>12.5</v>
      </c>
      <c r="BH657" s="289" t="str">
        <f t="shared" ca="1" si="1115"/>
        <v/>
      </c>
      <c r="BI657" s="289" t="str">
        <f t="shared" ca="1" si="1116"/>
        <v/>
      </c>
      <c r="BJ657" s="289" t="str">
        <f t="shared" ca="1" si="1117"/>
        <v/>
      </c>
      <c r="BK657" s="289" t="str">
        <f t="shared" ca="1" si="1118"/>
        <v/>
      </c>
      <c r="BL657" s="289" t="str">
        <f t="shared" ca="1" si="1119"/>
        <v/>
      </c>
      <c r="BM657" s="289" t="str">
        <f t="shared" ca="1" si="1120"/>
        <v/>
      </c>
      <c r="BN657" s="289" t="str">
        <f t="shared" ca="1" si="1121"/>
        <v/>
      </c>
      <c r="BO657" s="289" t="str">
        <f t="shared" ca="1" si="1122"/>
        <v/>
      </c>
      <c r="BP657" s="275"/>
      <c r="BQ657" s="83"/>
      <c r="BR657" s="82"/>
      <c r="BS657" s="83"/>
      <c r="BT657" s="52"/>
      <c r="BV657" s="52"/>
      <c r="BW657" s="84"/>
      <c r="BX657" s="97"/>
      <c r="BY657" s="84"/>
      <c r="BZ657" s="84"/>
      <c r="CA657" s="84"/>
      <c r="CB657" s="84"/>
      <c r="CC657" s="84"/>
      <c r="CD657" s="84"/>
      <c r="CE657" s="84"/>
      <c r="CF657" s="84"/>
      <c r="CG657" s="84"/>
      <c r="CH657" s="97"/>
      <c r="CI657" s="97"/>
      <c r="CJ657" s="97"/>
      <c r="CK657" s="97"/>
      <c r="CL657" s="97"/>
      <c r="CM657" s="97"/>
      <c r="CN657" s="97"/>
      <c r="CO657" s="97"/>
      <c r="CP657" s="99"/>
      <c r="CQ657" s="84"/>
      <c r="DA657" s="83"/>
      <c r="DB657" s="82"/>
      <c r="DC657" s="83"/>
      <c r="DD657" s="52"/>
      <c r="DF657" s="52"/>
      <c r="DG657" s="84"/>
      <c r="DH657" s="97"/>
      <c r="DI657" s="84"/>
      <c r="DJ657" s="84"/>
      <c r="DK657" s="84"/>
      <c r="DL657" s="84"/>
      <c r="DM657" s="84"/>
      <c r="DN657" s="84"/>
      <c r="DO657" s="84"/>
      <c r="DP657" s="84"/>
      <c r="DQ657" s="84"/>
      <c r="DR657" s="97"/>
      <c r="DS657" s="97"/>
      <c r="DT657" s="97"/>
      <c r="DU657" s="97"/>
      <c r="DV657" s="97"/>
      <c r="DW657" s="97"/>
      <c r="DX657" s="97"/>
      <c r="DY657" s="97"/>
      <c r="DZ657" s="99"/>
      <c r="EA657" s="84"/>
    </row>
    <row r="658" spans="1:131" ht="15.6" x14ac:dyDescent="0.3">
      <c r="A658" s="289" t="str">
        <f t="shared" ca="1" si="1123"/>
        <v/>
      </c>
      <c r="B658" s="327">
        <f t="shared" si="1064"/>
        <v>650</v>
      </c>
      <c r="C658" s="328" t="s">
        <v>81</v>
      </c>
      <c r="D658" s="327" t="s">
        <v>6</v>
      </c>
      <c r="E658" s="327">
        <v>7</v>
      </c>
      <c r="F658" s="329">
        <v>2</v>
      </c>
      <c r="G658" s="329">
        <v>2</v>
      </c>
      <c r="H658" s="329">
        <v>1</v>
      </c>
      <c r="I658" s="329">
        <v>2</v>
      </c>
      <c r="J658" s="329">
        <v>2</v>
      </c>
      <c r="K658" s="329">
        <v>2</v>
      </c>
      <c r="L658" s="329">
        <v>1</v>
      </c>
      <c r="M658" s="329"/>
      <c r="N658" s="329">
        <f>SUM($F658:G658)</f>
        <v>4</v>
      </c>
      <c r="O658" s="329">
        <f>SUM($F658:H658)</f>
        <v>5</v>
      </c>
      <c r="P658" s="329">
        <f>SUM($F658:I658)</f>
        <v>7</v>
      </c>
      <c r="Q658" s="329">
        <f>SUM($F658:J658)</f>
        <v>9</v>
      </c>
      <c r="R658" s="329">
        <f>SUM($F658:K658)</f>
        <v>11</v>
      </c>
      <c r="S658" s="329">
        <f>SUM($F658:L658)</f>
        <v>12</v>
      </c>
      <c r="T658" s="329"/>
      <c r="U658" s="328"/>
      <c r="V658" s="327" t="str">
        <f t="shared" si="1104"/>
        <v>A</v>
      </c>
      <c r="W658" s="327" t="str">
        <f t="shared" ca="1" si="1105"/>
        <v>B</v>
      </c>
      <c r="X658" s="327" t="str">
        <f t="shared" ref="X658:X696" ca="1" si="1128">OFFSET($M$6,0,N658,1,1)</f>
        <v>Db</v>
      </c>
      <c r="Y658" s="327" t="str">
        <f t="shared" ref="Y658:Y696" ca="1" si="1129">OFFSET($M$6,0,O658,1,1)</f>
        <v>D</v>
      </c>
      <c r="Z658" s="327" t="str">
        <f t="shared" ref="Z658:Z696" ca="1" si="1130">OFFSET($M$6,0,P658,1,1)</f>
        <v>E</v>
      </c>
      <c r="AA658" s="327" t="str">
        <f t="shared" ref="AA658:AA696" ca="1" si="1131">OFFSET($M$6,0,Q658,1,1)</f>
        <v>Gb</v>
      </c>
      <c r="AB658" s="327" t="str">
        <f t="shared" ref="AB658:AB696" ca="1" si="1132">OFFSET($M$6,0,R658,1,1)</f>
        <v>Ab</v>
      </c>
      <c r="AC658" s="327"/>
      <c r="AD658" s="328">
        <f t="shared" si="1112"/>
        <v>65</v>
      </c>
      <c r="AE658" s="328">
        <f t="shared" ref="AE658:AE721" ca="1" si="1133">IF(LEN(W658)=1,_xlfn.UNICODE(W658),_xlfn.UNICODE(W658)+_xlfn.UNICODE("b"))</f>
        <v>66</v>
      </c>
      <c r="AF658" s="328">
        <f t="shared" ref="AF658:AF721" ca="1" si="1134">IF(LEN(X658)=1,_xlfn.UNICODE(X658),_xlfn.UNICODE(X658)+_xlfn.UNICODE("b"))</f>
        <v>166</v>
      </c>
      <c r="AG658" s="328">
        <f t="shared" ca="1" si="1097"/>
        <v>68</v>
      </c>
      <c r="AH658" s="328">
        <f t="shared" ca="1" si="1098"/>
        <v>69</v>
      </c>
      <c r="AI658" s="328">
        <f t="shared" ca="1" si="1099"/>
        <v>169</v>
      </c>
      <c r="AJ658" s="328">
        <f t="shared" ca="1" si="1100"/>
        <v>163</v>
      </c>
      <c r="AK658" s="328"/>
      <c r="AL658" s="294" t="str">
        <f>_xlfn.CONCAT(V658," maj")</f>
        <v>A maj</v>
      </c>
      <c r="AM658" s="294" t="str">
        <f ca="1">_xlfn.CONCAT(W658," min")</f>
        <v>B min</v>
      </c>
      <c r="AN658" s="294" t="str">
        <f ca="1">_xlfn.CONCAT(X658," min")</f>
        <v>Db min</v>
      </c>
      <c r="AO658" s="294" t="str">
        <f ca="1">_xlfn.CONCAT(Y658," maj")</f>
        <v>D maj</v>
      </c>
      <c r="AP658" s="294" t="str">
        <f ca="1">_xlfn.CONCAT(Z658," maj")</f>
        <v>E maj</v>
      </c>
      <c r="AQ658" s="294" t="str">
        <f ca="1">_xlfn.CONCAT(AA658," min")</f>
        <v>Gb min</v>
      </c>
      <c r="AR658" s="294" t="str">
        <f ca="1">_xlfn.CONCAT(AB658," dim")</f>
        <v>Ab dim</v>
      </c>
      <c r="AS658" s="294"/>
      <c r="AT658" s="294" t="str">
        <f ca="1">IF(AT$9=$AD658,1,IF(AT$9=$AE658,1,IF(AT$9=$AF658,1,IF(AT$9=$AG658,1,IF(AT$9=$AH658,1,IF(AT$9=$AI658,1,IF(AT$9=$AJ658,1,"")))))))</f>
        <v/>
      </c>
      <c r="AU658" s="294" t="str">
        <f t="shared" ref="AU658:BE673" ca="1" si="1135">IF(AU$9=$AD658,1,IF(AU$9=$AE658,1,IF(AU$9=$AF658,1,IF(AU$9=$AG658,1,IF(AU$9=$AH658,1,IF(AU$9=$AI658,1,IF(AU$9=$AJ658,1,"")))))))</f>
        <v/>
      </c>
      <c r="AV658" s="294" t="str">
        <f t="shared" ca="1" si="1135"/>
        <v/>
      </c>
      <c r="AW658" s="294" t="str">
        <f t="shared" ca="1" si="1135"/>
        <v/>
      </c>
      <c r="AX658" s="294" t="str">
        <f t="shared" ca="1" si="1135"/>
        <v/>
      </c>
      <c r="AY658" s="294" t="str">
        <f t="shared" ca="1" si="1135"/>
        <v/>
      </c>
      <c r="AZ658" s="294" t="str">
        <f t="shared" ca="1" si="1135"/>
        <v/>
      </c>
      <c r="BA658" s="294" t="str">
        <f t="shared" ca="1" si="1135"/>
        <v/>
      </c>
      <c r="BB658" s="294" t="str">
        <f t="shared" ca="1" si="1135"/>
        <v/>
      </c>
      <c r="BC658" s="294" t="str">
        <f t="shared" ca="1" si="1135"/>
        <v/>
      </c>
      <c r="BD658" s="294" t="str">
        <f t="shared" ca="1" si="1135"/>
        <v/>
      </c>
      <c r="BE658" s="294" t="str">
        <f t="shared" ca="1" si="1135"/>
        <v/>
      </c>
      <c r="BF658" s="289">
        <f t="shared" ca="1" si="1113"/>
        <v>0</v>
      </c>
      <c r="BG658" s="302">
        <f t="shared" ca="1" si="1114"/>
        <v>0</v>
      </c>
      <c r="BH658" s="289" t="str">
        <f t="shared" ca="1" si="1115"/>
        <v/>
      </c>
      <c r="BI658" s="289" t="str">
        <f t="shared" ca="1" si="1116"/>
        <v/>
      </c>
      <c r="BJ658" s="289" t="str">
        <f t="shared" ca="1" si="1117"/>
        <v/>
      </c>
      <c r="BK658" s="289" t="str">
        <f t="shared" ca="1" si="1118"/>
        <v/>
      </c>
      <c r="BL658" s="289" t="str">
        <f t="shared" ca="1" si="1119"/>
        <v/>
      </c>
      <c r="BM658" s="289" t="str">
        <f t="shared" ca="1" si="1120"/>
        <v/>
      </c>
      <c r="BN658" s="289" t="str">
        <f t="shared" ca="1" si="1121"/>
        <v/>
      </c>
      <c r="BO658" s="289" t="str">
        <f t="shared" ca="1" si="1122"/>
        <v/>
      </c>
      <c r="BP658" s="275"/>
      <c r="BQ658" s="83"/>
      <c r="BR658" s="82"/>
      <c r="BS658" s="83"/>
      <c r="BT658" s="52"/>
      <c r="BV658" s="52"/>
      <c r="BW658" s="84"/>
      <c r="BX658" s="97"/>
      <c r="BY658" s="84"/>
      <c r="BZ658" s="84"/>
      <c r="CA658" s="84"/>
      <c r="CB658" s="84"/>
      <c r="CC658" s="84"/>
      <c r="CD658" s="84"/>
      <c r="CE658" s="84"/>
      <c r="CF658" s="84"/>
      <c r="CG658" s="84"/>
      <c r="CH658" s="97"/>
      <c r="CI658" s="97"/>
      <c r="CJ658" s="97"/>
      <c r="CK658" s="97"/>
      <c r="CL658" s="97"/>
      <c r="CM658" s="97"/>
      <c r="CN658" s="97"/>
      <c r="CO658" s="97"/>
      <c r="CP658" s="99"/>
      <c r="CQ658" s="84"/>
      <c r="DA658" s="83"/>
      <c r="DB658" s="82"/>
      <c r="DC658" s="83"/>
      <c r="DD658" s="52"/>
      <c r="DF658" s="52"/>
      <c r="DG658" s="84"/>
      <c r="DH658" s="97"/>
      <c r="DI658" s="84"/>
      <c r="DJ658" s="84"/>
      <c r="DK658" s="84"/>
      <c r="DL658" s="84"/>
      <c r="DM658" s="84"/>
      <c r="DN658" s="84"/>
      <c r="DO658" s="84"/>
      <c r="DP658" s="84"/>
      <c r="DQ658" s="84"/>
      <c r="DR658" s="97"/>
      <c r="DS658" s="97"/>
      <c r="DT658" s="97"/>
      <c r="DU658" s="97"/>
      <c r="DV658" s="97"/>
      <c r="DW658" s="97"/>
      <c r="DX658" s="97"/>
      <c r="DY658" s="97"/>
      <c r="DZ658" s="99"/>
      <c r="EA658" s="84"/>
    </row>
    <row r="659" spans="1:131" ht="15.6" x14ac:dyDescent="0.3">
      <c r="A659" s="289" t="str">
        <f t="shared" ca="1" si="1123"/>
        <v/>
      </c>
      <c r="B659" s="327">
        <f t="shared" si="1064"/>
        <v>651</v>
      </c>
      <c r="C659" s="328" t="s">
        <v>15</v>
      </c>
      <c r="D659" s="327" t="s">
        <v>6</v>
      </c>
      <c r="E659" s="327">
        <v>7</v>
      </c>
      <c r="F659" s="329">
        <v>2</v>
      </c>
      <c r="G659" s="329">
        <v>2</v>
      </c>
      <c r="H659" s="329">
        <v>1</v>
      </c>
      <c r="I659" s="329">
        <v>1</v>
      </c>
      <c r="J659" s="329">
        <v>3</v>
      </c>
      <c r="K659" s="329">
        <v>2</v>
      </c>
      <c r="L659" s="329">
        <v>1</v>
      </c>
      <c r="M659" s="329"/>
      <c r="N659" s="329">
        <f>SUM($F659:G659)</f>
        <v>4</v>
      </c>
      <c r="O659" s="329">
        <f>SUM($F659:H659)</f>
        <v>5</v>
      </c>
      <c r="P659" s="329">
        <f>SUM($F659:I659)</f>
        <v>6</v>
      </c>
      <c r="Q659" s="329">
        <f>SUM($F659:J659)</f>
        <v>9</v>
      </c>
      <c r="R659" s="329">
        <f>SUM($F659:K659)</f>
        <v>11</v>
      </c>
      <c r="S659" s="329">
        <f>SUM($F659:L659)</f>
        <v>12</v>
      </c>
      <c r="T659" s="329"/>
      <c r="U659" s="328"/>
      <c r="V659" s="327" t="str">
        <f t="shared" si="1104"/>
        <v>A</v>
      </c>
      <c r="W659" s="327" t="str">
        <f t="shared" ca="1" si="1105"/>
        <v>B</v>
      </c>
      <c r="X659" s="327" t="str">
        <f t="shared" ca="1" si="1128"/>
        <v>Db</v>
      </c>
      <c r="Y659" s="327" t="str">
        <f t="shared" ca="1" si="1129"/>
        <v>D</v>
      </c>
      <c r="Z659" s="327" t="str">
        <f t="shared" ca="1" si="1130"/>
        <v>Eb</v>
      </c>
      <c r="AA659" s="327" t="str">
        <f t="shared" ca="1" si="1131"/>
        <v>Gb</v>
      </c>
      <c r="AB659" s="327" t="str">
        <f t="shared" ca="1" si="1132"/>
        <v>Ab</v>
      </c>
      <c r="AC659" s="327"/>
      <c r="AD659" s="328">
        <f t="shared" si="1112"/>
        <v>65</v>
      </c>
      <c r="AE659" s="328">
        <f t="shared" ca="1" si="1133"/>
        <v>66</v>
      </c>
      <c r="AF659" s="328">
        <f t="shared" ca="1" si="1134"/>
        <v>166</v>
      </c>
      <c r="AG659" s="328">
        <f t="shared" ca="1" si="1097"/>
        <v>68</v>
      </c>
      <c r="AH659" s="328">
        <f t="shared" ca="1" si="1098"/>
        <v>167</v>
      </c>
      <c r="AI659" s="328">
        <f t="shared" ca="1" si="1099"/>
        <v>169</v>
      </c>
      <c r="AJ659" s="328">
        <f t="shared" ca="1" si="1100"/>
        <v>163</v>
      </c>
      <c r="AK659" s="328"/>
      <c r="AL659" s="294" t="str">
        <f>_xlfn.CONCAT(V659," alt b")</f>
        <v>A alt b</v>
      </c>
      <c r="AM659" s="294" t="str">
        <f ca="1">_xlfn.CONCAT(W659," min")</f>
        <v>B min</v>
      </c>
      <c r="AN659" s="294" t="str">
        <f ca="1">_xlfn.CONCAT(X659," sus2")</f>
        <v>Db sus2</v>
      </c>
      <c r="AO659" s="294" t="str">
        <f ca="1">_xlfn.CONCAT(Y659," maj")</f>
        <v>D maj</v>
      </c>
      <c r="AP659" s="301" t="str">
        <f ca="1">_xlfn.CONCAT("*",AB659," min")</f>
        <v>*Ab min</v>
      </c>
      <c r="AQ659" s="294" t="str">
        <f ca="1">_xlfn.CONCAT(AA659," min")</f>
        <v>Gb min</v>
      </c>
      <c r="AR659" s="294" t="str">
        <f ca="1">_xlfn.CONCAT(AB659," dim")</f>
        <v>Ab dim</v>
      </c>
      <c r="AS659" s="294"/>
      <c r="AT659" s="294" t="str">
        <f t="shared" ref="AT659:BE693" ca="1" si="1136">IF(AT$9=$AD659,1,IF(AT$9=$AE659,1,IF(AT$9=$AF659,1,IF(AT$9=$AG659,1,IF(AT$9=$AH659,1,IF(AT$9=$AI659,1,IF(AT$9=$AJ659,1,"")))))))</f>
        <v/>
      </c>
      <c r="AU659" s="294" t="str">
        <f t="shared" ca="1" si="1135"/>
        <v/>
      </c>
      <c r="AV659" s="294" t="str">
        <f t="shared" ca="1" si="1135"/>
        <v/>
      </c>
      <c r="AW659" s="294">
        <f t="shared" ca="1" si="1135"/>
        <v>1</v>
      </c>
      <c r="AX659" s="294" t="str">
        <f t="shared" ca="1" si="1135"/>
        <v/>
      </c>
      <c r="AY659" s="294" t="str">
        <f t="shared" ca="1" si="1135"/>
        <v/>
      </c>
      <c r="AZ659" s="294" t="str">
        <f t="shared" ca="1" si="1135"/>
        <v/>
      </c>
      <c r="BA659" s="294" t="str">
        <f t="shared" ca="1" si="1135"/>
        <v/>
      </c>
      <c r="BB659" s="294" t="str">
        <f t="shared" ca="1" si="1135"/>
        <v/>
      </c>
      <c r="BC659" s="294" t="str">
        <f t="shared" ca="1" si="1135"/>
        <v/>
      </c>
      <c r="BD659" s="294" t="str">
        <f t="shared" ca="1" si="1135"/>
        <v/>
      </c>
      <c r="BE659" s="294" t="str">
        <f t="shared" ca="1" si="1135"/>
        <v/>
      </c>
      <c r="BF659" s="289">
        <f t="shared" ca="1" si="1113"/>
        <v>1</v>
      </c>
      <c r="BG659" s="302">
        <f t="shared" ca="1" si="1114"/>
        <v>14.285714285714285</v>
      </c>
      <c r="BH659" s="289" t="str">
        <f t="shared" ca="1" si="1115"/>
        <v/>
      </c>
      <c r="BI659" s="289" t="str">
        <f t="shared" ca="1" si="1116"/>
        <v/>
      </c>
      <c r="BJ659" s="289" t="str">
        <f t="shared" ca="1" si="1117"/>
        <v/>
      </c>
      <c r="BK659" s="289" t="str">
        <f t="shared" ca="1" si="1118"/>
        <v/>
      </c>
      <c r="BL659" s="289" t="str">
        <f t="shared" ca="1" si="1119"/>
        <v/>
      </c>
      <c r="BM659" s="289" t="str">
        <f t="shared" ca="1" si="1120"/>
        <v/>
      </c>
      <c r="BN659" s="289" t="str">
        <f t="shared" ca="1" si="1121"/>
        <v/>
      </c>
      <c r="BO659" s="289" t="str">
        <f t="shared" ca="1" si="1122"/>
        <v/>
      </c>
      <c r="BP659" s="275"/>
      <c r="BQ659" s="83"/>
      <c r="BR659" s="82"/>
      <c r="BS659" s="83"/>
      <c r="BT659" s="52"/>
      <c r="BV659" s="52"/>
      <c r="BW659" s="84"/>
      <c r="BX659" s="97"/>
      <c r="BY659" s="84"/>
      <c r="BZ659" s="84"/>
      <c r="CA659" s="84"/>
      <c r="CB659" s="84"/>
      <c r="CC659" s="84"/>
      <c r="CD659" s="84"/>
      <c r="CE659" s="84"/>
      <c r="CF659" s="84"/>
      <c r="CG659" s="84"/>
      <c r="CH659" s="97"/>
      <c r="CI659" s="97"/>
      <c r="CJ659" s="97"/>
      <c r="CK659" s="97"/>
      <c r="CL659" s="97"/>
      <c r="CM659" s="97"/>
      <c r="CN659" s="97"/>
      <c r="CO659" s="97"/>
      <c r="CP659" s="99"/>
      <c r="CQ659" s="84"/>
      <c r="DA659" s="83"/>
      <c r="DB659" s="82"/>
      <c r="DC659" s="83"/>
      <c r="DD659" s="52"/>
      <c r="DF659" s="52"/>
      <c r="DG659" s="84"/>
      <c r="DH659" s="97"/>
      <c r="DI659" s="84"/>
      <c r="DJ659" s="84"/>
      <c r="DK659" s="84"/>
      <c r="DL659" s="84"/>
      <c r="DM659" s="84"/>
      <c r="DN659" s="84"/>
      <c r="DO659" s="84"/>
      <c r="DP659" s="84"/>
      <c r="DQ659" s="84"/>
      <c r="DR659" s="97"/>
      <c r="DS659" s="97"/>
      <c r="DT659" s="97"/>
      <c r="DU659" s="97"/>
      <c r="DV659" s="97"/>
      <c r="DW659" s="97"/>
      <c r="DX659" s="97"/>
      <c r="DY659" s="97"/>
      <c r="DZ659" s="99"/>
      <c r="EA659" s="84"/>
    </row>
    <row r="660" spans="1:131" ht="15.6" x14ac:dyDescent="0.3">
      <c r="A660" s="289" t="str">
        <f t="shared" ca="1" si="1123"/>
        <v/>
      </c>
      <c r="B660" s="327">
        <f t="shared" si="1064"/>
        <v>652</v>
      </c>
      <c r="C660" s="328" t="s">
        <v>16</v>
      </c>
      <c r="D660" s="327" t="s">
        <v>6</v>
      </c>
      <c r="E660" s="327">
        <v>7</v>
      </c>
      <c r="F660" s="329">
        <v>2</v>
      </c>
      <c r="G660" s="329">
        <v>1</v>
      </c>
      <c r="H660" s="329">
        <v>2</v>
      </c>
      <c r="I660" s="329">
        <v>2</v>
      </c>
      <c r="J660" s="329">
        <v>2</v>
      </c>
      <c r="K660" s="329">
        <v>1</v>
      </c>
      <c r="L660" s="329">
        <v>2</v>
      </c>
      <c r="M660" s="329"/>
      <c r="N660" s="329">
        <f>SUM($F660:G660)</f>
        <v>3</v>
      </c>
      <c r="O660" s="329">
        <f>SUM($F660:H660)</f>
        <v>5</v>
      </c>
      <c r="P660" s="329">
        <f>SUM($F660:I660)</f>
        <v>7</v>
      </c>
      <c r="Q660" s="329">
        <f>SUM($F660:J660)</f>
        <v>9</v>
      </c>
      <c r="R660" s="329">
        <f>SUM($F660:K660)</f>
        <v>10</v>
      </c>
      <c r="S660" s="329">
        <f>SUM($F660:L660)</f>
        <v>12</v>
      </c>
      <c r="T660" s="329"/>
      <c r="U660" s="328"/>
      <c r="V660" s="327" t="str">
        <f t="shared" si="1104"/>
        <v>A</v>
      </c>
      <c r="W660" s="327" t="str">
        <f t="shared" ca="1" si="1105"/>
        <v>B</v>
      </c>
      <c r="X660" s="327" t="str">
        <f t="shared" ca="1" si="1128"/>
        <v>C</v>
      </c>
      <c r="Y660" s="327" t="str">
        <f t="shared" ca="1" si="1129"/>
        <v>D</v>
      </c>
      <c r="Z660" s="327" t="str">
        <f t="shared" ca="1" si="1130"/>
        <v>E</v>
      </c>
      <c r="AA660" s="327" t="str">
        <f t="shared" ca="1" si="1131"/>
        <v>Gb</v>
      </c>
      <c r="AB660" s="327" t="str">
        <f t="shared" ca="1" si="1132"/>
        <v>G</v>
      </c>
      <c r="AC660" s="327"/>
      <c r="AD660" s="328">
        <f t="shared" si="1112"/>
        <v>65</v>
      </c>
      <c r="AE660" s="328">
        <f t="shared" ca="1" si="1133"/>
        <v>66</v>
      </c>
      <c r="AF660" s="328">
        <f t="shared" ca="1" si="1134"/>
        <v>67</v>
      </c>
      <c r="AG660" s="328">
        <f t="shared" ca="1" si="1097"/>
        <v>68</v>
      </c>
      <c r="AH660" s="328">
        <f t="shared" ca="1" si="1098"/>
        <v>69</v>
      </c>
      <c r="AI660" s="328">
        <f t="shared" ca="1" si="1099"/>
        <v>169</v>
      </c>
      <c r="AJ660" s="328">
        <f t="shared" ca="1" si="1100"/>
        <v>71</v>
      </c>
      <c r="AK660" s="328"/>
      <c r="AL660" s="294" t="str">
        <f>_xlfn.CONCAT(V660," min")</f>
        <v>A min</v>
      </c>
      <c r="AM660" s="294" t="str">
        <f ca="1">_xlfn.CONCAT(W660," min")</f>
        <v>B min</v>
      </c>
      <c r="AN660" s="294" t="str">
        <f ca="1">_xlfn.CONCAT(X660," maj")</f>
        <v>C maj</v>
      </c>
      <c r="AO660" s="294" t="str">
        <f ca="1">_xlfn.CONCAT(Y660," maj")</f>
        <v>D maj</v>
      </c>
      <c r="AP660" s="294" t="str">
        <f ca="1">_xlfn.CONCAT(Z660," min")</f>
        <v>E min</v>
      </c>
      <c r="AQ660" s="294" t="str">
        <f ca="1">_xlfn.CONCAT(AA660," dim")</f>
        <v>Gb dim</v>
      </c>
      <c r="AR660" s="294" t="str">
        <f ca="1">_xlfn.CONCAT(AB660," min")</f>
        <v>G min</v>
      </c>
      <c r="AS660" s="294"/>
      <c r="AT660" s="294" t="str">
        <f t="shared" ca="1" si="1136"/>
        <v/>
      </c>
      <c r="AU660" s="294" t="str">
        <f t="shared" ca="1" si="1135"/>
        <v/>
      </c>
      <c r="AV660" s="294" t="str">
        <f t="shared" ca="1" si="1135"/>
        <v/>
      </c>
      <c r="AW660" s="294" t="str">
        <f t="shared" ca="1" si="1135"/>
        <v/>
      </c>
      <c r="AX660" s="294" t="str">
        <f t="shared" ca="1" si="1135"/>
        <v/>
      </c>
      <c r="AY660" s="294" t="str">
        <f t="shared" ca="1" si="1135"/>
        <v/>
      </c>
      <c r="AZ660" s="294" t="str">
        <f t="shared" ca="1" si="1135"/>
        <v/>
      </c>
      <c r="BA660" s="294">
        <f t="shared" ca="1" si="1135"/>
        <v>1</v>
      </c>
      <c r="BB660" s="294" t="str">
        <f t="shared" ca="1" si="1135"/>
        <v/>
      </c>
      <c r="BC660" s="294" t="str">
        <f t="shared" ca="1" si="1135"/>
        <v/>
      </c>
      <c r="BD660" s="294" t="str">
        <f t="shared" ca="1" si="1135"/>
        <v/>
      </c>
      <c r="BE660" s="294" t="str">
        <f t="shared" ca="1" si="1135"/>
        <v/>
      </c>
      <c r="BF660" s="289">
        <f t="shared" ca="1" si="1113"/>
        <v>1</v>
      </c>
      <c r="BG660" s="302">
        <f t="shared" ca="1" si="1114"/>
        <v>14.285714285714285</v>
      </c>
      <c r="BH660" s="289" t="str">
        <f t="shared" ca="1" si="1115"/>
        <v/>
      </c>
      <c r="BI660" s="289" t="str">
        <f t="shared" ca="1" si="1116"/>
        <v/>
      </c>
      <c r="BJ660" s="289" t="str">
        <f t="shared" ca="1" si="1117"/>
        <v/>
      </c>
      <c r="BK660" s="289" t="str">
        <f t="shared" ca="1" si="1118"/>
        <v/>
      </c>
      <c r="BL660" s="289" t="str">
        <f t="shared" ca="1" si="1119"/>
        <v/>
      </c>
      <c r="BM660" s="289" t="str">
        <f t="shared" ca="1" si="1120"/>
        <v/>
      </c>
      <c r="BN660" s="289" t="str">
        <f t="shared" ca="1" si="1121"/>
        <v/>
      </c>
      <c r="BO660" s="289" t="str">
        <f t="shared" ca="1" si="1122"/>
        <v/>
      </c>
      <c r="BP660" s="275"/>
      <c r="BQ660" s="83"/>
      <c r="BR660" s="82"/>
      <c r="BS660" s="83"/>
      <c r="BT660" s="52"/>
      <c r="BV660" s="52"/>
      <c r="BW660" s="84"/>
      <c r="BX660" s="97"/>
      <c r="BY660" s="84"/>
      <c r="BZ660" s="84"/>
      <c r="CA660" s="84"/>
      <c r="CB660" s="84"/>
      <c r="CC660" s="84"/>
      <c r="CD660" s="84"/>
      <c r="CE660" s="84"/>
      <c r="CF660" s="84"/>
      <c r="CG660" s="84"/>
      <c r="CH660" s="97"/>
      <c r="CI660" s="97"/>
      <c r="CJ660" s="97"/>
      <c r="CK660" s="97"/>
      <c r="CL660" s="97"/>
      <c r="CM660" s="97"/>
      <c r="CN660" s="97"/>
      <c r="CO660" s="97"/>
      <c r="CP660" s="99"/>
      <c r="CQ660" s="84"/>
      <c r="DA660" s="83"/>
      <c r="DB660" s="82"/>
      <c r="DC660" s="83"/>
      <c r="DD660" s="52"/>
      <c r="DF660" s="52"/>
      <c r="DG660" s="84"/>
      <c r="DH660" s="97"/>
      <c r="DI660" s="84"/>
      <c r="DJ660" s="84"/>
      <c r="DK660" s="84"/>
      <c r="DL660" s="84"/>
      <c r="DM660" s="84"/>
      <c r="DN660" s="84"/>
      <c r="DO660" s="84"/>
      <c r="DP660" s="84"/>
      <c r="DQ660" s="84"/>
      <c r="DR660" s="97"/>
      <c r="DS660" s="97"/>
      <c r="DT660" s="97"/>
      <c r="DU660" s="97"/>
      <c r="DV660" s="97"/>
      <c r="DW660" s="97"/>
      <c r="DX660" s="97"/>
      <c r="DY660" s="97"/>
      <c r="DZ660" s="99"/>
      <c r="EA660" s="84"/>
    </row>
    <row r="661" spans="1:131" ht="15.6" x14ac:dyDescent="0.3">
      <c r="A661" s="289" t="str">
        <f t="shared" ca="1" si="1123"/>
        <v/>
      </c>
      <c r="B661" s="327">
        <f t="shared" ref="B661:B724" si="1137">B660+1</f>
        <v>653</v>
      </c>
      <c r="C661" s="328" t="s">
        <v>17</v>
      </c>
      <c r="D661" s="327" t="s">
        <v>6</v>
      </c>
      <c r="E661" s="327">
        <v>7</v>
      </c>
      <c r="F661" s="329">
        <v>1</v>
      </c>
      <c r="G661" s="329">
        <v>2</v>
      </c>
      <c r="H661" s="329">
        <v>2</v>
      </c>
      <c r="I661" s="329">
        <v>2</v>
      </c>
      <c r="J661" s="329">
        <v>2</v>
      </c>
      <c r="K661" s="329">
        <v>1</v>
      </c>
      <c r="L661" s="329">
        <v>2</v>
      </c>
      <c r="M661" s="329"/>
      <c r="N661" s="329">
        <f>SUM($F661:G661)</f>
        <v>3</v>
      </c>
      <c r="O661" s="329">
        <f>SUM($F661:H661)</f>
        <v>5</v>
      </c>
      <c r="P661" s="329">
        <f>SUM($F661:I661)</f>
        <v>7</v>
      </c>
      <c r="Q661" s="329">
        <f>SUM($F661:J661)</f>
        <v>9</v>
      </c>
      <c r="R661" s="329">
        <f>SUM($F661:K661)</f>
        <v>10</v>
      </c>
      <c r="S661" s="329">
        <f>SUM($F661:L661)</f>
        <v>12</v>
      </c>
      <c r="T661" s="329"/>
      <c r="U661" s="328"/>
      <c r="V661" s="327" t="str">
        <f t="shared" si="1104"/>
        <v>A</v>
      </c>
      <c r="W661" s="327" t="str">
        <f t="shared" ca="1" si="1105"/>
        <v>Bb</v>
      </c>
      <c r="X661" s="327" t="str">
        <f t="shared" ca="1" si="1128"/>
        <v>C</v>
      </c>
      <c r="Y661" s="327" t="str">
        <f t="shared" ca="1" si="1129"/>
        <v>D</v>
      </c>
      <c r="Z661" s="327" t="str">
        <f t="shared" ca="1" si="1130"/>
        <v>E</v>
      </c>
      <c r="AA661" s="327" t="str">
        <f t="shared" ca="1" si="1131"/>
        <v>Gb</v>
      </c>
      <c r="AB661" s="327" t="str">
        <f t="shared" ca="1" si="1132"/>
        <v>G</v>
      </c>
      <c r="AC661" s="327"/>
      <c r="AD661" s="328">
        <f t="shared" si="1112"/>
        <v>65</v>
      </c>
      <c r="AE661" s="328">
        <f t="shared" ca="1" si="1133"/>
        <v>164</v>
      </c>
      <c r="AF661" s="328">
        <f t="shared" ca="1" si="1134"/>
        <v>67</v>
      </c>
      <c r="AG661" s="328">
        <f t="shared" ca="1" si="1097"/>
        <v>68</v>
      </c>
      <c r="AH661" s="328">
        <f t="shared" ca="1" si="1098"/>
        <v>69</v>
      </c>
      <c r="AI661" s="328">
        <f t="shared" ca="1" si="1099"/>
        <v>169</v>
      </c>
      <c r="AJ661" s="328">
        <f t="shared" ca="1" si="1100"/>
        <v>71</v>
      </c>
      <c r="AK661" s="328"/>
      <c r="AL661" s="294" t="str">
        <f>_xlfn.CONCAT(V661," min")</f>
        <v>A min</v>
      </c>
      <c r="AM661" s="294" t="str">
        <f ca="1">_xlfn.CONCAT(W661," aug")</f>
        <v>Bb aug</v>
      </c>
      <c r="AN661" s="294" t="str">
        <f ca="1">_xlfn.CONCAT(X661," maj")</f>
        <v>C maj</v>
      </c>
      <c r="AO661" s="294" t="str">
        <f ca="1">_xlfn.CONCAT(Y661," maj")</f>
        <v>D maj</v>
      </c>
      <c r="AP661" s="294" t="str">
        <f ca="1">_xlfn.CONCAT(Z661," dim")</f>
        <v>E dim</v>
      </c>
      <c r="AQ661" s="294" t="str">
        <f ca="1">_xlfn.CONCAT(AA661," dim")</f>
        <v>Gb dim</v>
      </c>
      <c r="AR661" s="294" t="str">
        <f ca="1">_xlfn.CONCAT(AB661," min")</f>
        <v>G min</v>
      </c>
      <c r="AS661" s="294"/>
      <c r="AT661" s="294" t="str">
        <f t="shared" ca="1" si="1136"/>
        <v/>
      </c>
      <c r="AU661" s="294" t="str">
        <f t="shared" ca="1" si="1135"/>
        <v/>
      </c>
      <c r="AV661" s="294" t="str">
        <f t="shared" ca="1" si="1135"/>
        <v/>
      </c>
      <c r="AW661" s="294" t="str">
        <f t="shared" ca="1" si="1135"/>
        <v/>
      </c>
      <c r="AX661" s="294" t="str">
        <f t="shared" ca="1" si="1135"/>
        <v/>
      </c>
      <c r="AY661" s="294" t="str">
        <f t="shared" ca="1" si="1135"/>
        <v/>
      </c>
      <c r="AZ661" s="294" t="str">
        <f t="shared" ca="1" si="1135"/>
        <v/>
      </c>
      <c r="BA661" s="294">
        <f t="shared" ca="1" si="1135"/>
        <v>1</v>
      </c>
      <c r="BB661" s="294" t="str">
        <f t="shared" ca="1" si="1135"/>
        <v/>
      </c>
      <c r="BC661" s="294" t="str">
        <f t="shared" ca="1" si="1135"/>
        <v/>
      </c>
      <c r="BD661" s="294" t="str">
        <f t="shared" ca="1" si="1135"/>
        <v/>
      </c>
      <c r="BE661" s="294" t="str">
        <f t="shared" ca="1" si="1135"/>
        <v/>
      </c>
      <c r="BF661" s="289">
        <f t="shared" ca="1" si="1113"/>
        <v>1</v>
      </c>
      <c r="BG661" s="302">
        <f t="shared" ca="1" si="1114"/>
        <v>14.285714285714285</v>
      </c>
      <c r="BH661" s="289" t="str">
        <f t="shared" ca="1" si="1115"/>
        <v/>
      </c>
      <c r="BI661" s="289" t="str">
        <f t="shared" ca="1" si="1116"/>
        <v/>
      </c>
      <c r="BJ661" s="289" t="str">
        <f t="shared" ca="1" si="1117"/>
        <v/>
      </c>
      <c r="BK661" s="289" t="str">
        <f t="shared" ca="1" si="1118"/>
        <v/>
      </c>
      <c r="BL661" s="289" t="str">
        <f t="shared" ca="1" si="1119"/>
        <v/>
      </c>
      <c r="BM661" s="289" t="str">
        <f t="shared" ca="1" si="1120"/>
        <v/>
      </c>
      <c r="BN661" s="289" t="str">
        <f t="shared" ca="1" si="1121"/>
        <v/>
      </c>
      <c r="BO661" s="289" t="str">
        <f t="shared" ca="1" si="1122"/>
        <v/>
      </c>
      <c r="BP661" s="275"/>
      <c r="BQ661" s="83"/>
      <c r="BR661" s="82"/>
      <c r="BS661" s="83"/>
      <c r="BT661" s="52"/>
      <c r="BV661" s="52"/>
      <c r="BW661" s="84"/>
      <c r="BX661" s="97"/>
      <c r="BY661" s="84"/>
      <c r="BZ661" s="84"/>
      <c r="CA661" s="84"/>
      <c r="CB661" s="84"/>
      <c r="CC661" s="84"/>
      <c r="CD661" s="84"/>
      <c r="CE661" s="84"/>
      <c r="CF661" s="84"/>
      <c r="CG661" s="84"/>
      <c r="CH661" s="97"/>
      <c r="CI661" s="97"/>
      <c r="CJ661" s="97"/>
      <c r="CK661" s="97"/>
      <c r="CL661" s="97"/>
      <c r="CM661" s="97"/>
      <c r="CN661" s="97"/>
      <c r="CO661" s="97"/>
      <c r="CP661" s="99"/>
      <c r="CQ661" s="84"/>
      <c r="DA661" s="83"/>
      <c r="DB661" s="82"/>
      <c r="DC661" s="83"/>
      <c r="DD661" s="52"/>
      <c r="DF661" s="52"/>
      <c r="DG661" s="84"/>
      <c r="DH661" s="97"/>
      <c r="DI661" s="84"/>
      <c r="DJ661" s="84"/>
      <c r="DK661" s="84"/>
      <c r="DL661" s="84"/>
      <c r="DM661" s="84"/>
      <c r="DN661" s="84"/>
      <c r="DO661" s="84"/>
      <c r="DP661" s="84"/>
      <c r="DQ661" s="84"/>
      <c r="DR661" s="97"/>
      <c r="DS661" s="97"/>
      <c r="DT661" s="97"/>
      <c r="DU661" s="97"/>
      <c r="DV661" s="97"/>
      <c r="DW661" s="97"/>
      <c r="DX661" s="97"/>
      <c r="DY661" s="97"/>
      <c r="DZ661" s="99"/>
      <c r="EA661" s="84"/>
    </row>
    <row r="662" spans="1:131" ht="15.6" x14ac:dyDescent="0.3">
      <c r="A662" s="289" t="str">
        <f t="shared" ca="1" si="1123"/>
        <v/>
      </c>
      <c r="B662" s="327">
        <f t="shared" si="1137"/>
        <v>654</v>
      </c>
      <c r="C662" s="328" t="s">
        <v>18</v>
      </c>
      <c r="D662" s="327" t="s">
        <v>6</v>
      </c>
      <c r="E662" s="327">
        <v>7</v>
      </c>
      <c r="F662" s="329">
        <v>2</v>
      </c>
      <c r="G662" s="329">
        <v>1</v>
      </c>
      <c r="H662" s="329">
        <v>3</v>
      </c>
      <c r="I662" s="329">
        <v>1</v>
      </c>
      <c r="J662" s="329">
        <v>2</v>
      </c>
      <c r="K662" s="329">
        <v>1</v>
      </c>
      <c r="L662" s="329">
        <v>2</v>
      </c>
      <c r="M662" s="329"/>
      <c r="N662" s="329">
        <f>SUM($F662:G662)</f>
        <v>3</v>
      </c>
      <c r="O662" s="329">
        <f>SUM($F662:H662)</f>
        <v>6</v>
      </c>
      <c r="P662" s="329">
        <f>SUM($F662:I662)</f>
        <v>7</v>
      </c>
      <c r="Q662" s="329">
        <f>SUM($F662:J662)</f>
        <v>9</v>
      </c>
      <c r="R662" s="329">
        <f>SUM($F662:K662)</f>
        <v>10</v>
      </c>
      <c r="S662" s="329">
        <f>SUM($F662:L662)</f>
        <v>12</v>
      </c>
      <c r="T662" s="329"/>
      <c r="U662" s="328"/>
      <c r="V662" s="327" t="str">
        <f t="shared" si="1104"/>
        <v>A</v>
      </c>
      <c r="W662" s="327" t="str">
        <f t="shared" ca="1" si="1105"/>
        <v>B</v>
      </c>
      <c r="X662" s="327" t="str">
        <f t="shared" ca="1" si="1128"/>
        <v>C</v>
      </c>
      <c r="Y662" s="327" t="str">
        <f t="shared" ca="1" si="1129"/>
        <v>Eb</v>
      </c>
      <c r="Z662" s="327" t="str">
        <f t="shared" ca="1" si="1130"/>
        <v>E</v>
      </c>
      <c r="AA662" s="327" t="str">
        <f t="shared" ca="1" si="1131"/>
        <v>Gb</v>
      </c>
      <c r="AB662" s="327" t="str">
        <f t="shared" ca="1" si="1132"/>
        <v>G</v>
      </c>
      <c r="AC662" s="327"/>
      <c r="AD662" s="328">
        <f t="shared" si="1112"/>
        <v>65</v>
      </c>
      <c r="AE662" s="328">
        <f t="shared" ca="1" si="1133"/>
        <v>66</v>
      </c>
      <c r="AF662" s="328">
        <f t="shared" ca="1" si="1134"/>
        <v>67</v>
      </c>
      <c r="AG662" s="328">
        <f t="shared" ca="1" si="1097"/>
        <v>167</v>
      </c>
      <c r="AH662" s="328">
        <f t="shared" ca="1" si="1098"/>
        <v>69</v>
      </c>
      <c r="AI662" s="328">
        <f t="shared" ca="1" si="1099"/>
        <v>169</v>
      </c>
      <c r="AJ662" s="328">
        <f t="shared" ca="1" si="1100"/>
        <v>71</v>
      </c>
      <c r="AK662" s="328"/>
      <c r="AL662" s="294" t="str">
        <f>_xlfn.CONCAT(V662," min")</f>
        <v>A min</v>
      </c>
      <c r="AM662" s="294" t="str">
        <f ca="1">_xlfn.CONCAT(W662," maj")</f>
        <v>B maj</v>
      </c>
      <c r="AN662" s="294" t="str">
        <f ca="1">_xlfn.CONCAT(X662," maj")</f>
        <v>C maj</v>
      </c>
      <c r="AO662" s="294" t="str">
        <f ca="1">_xlfn.CONCAT(Y662," dim")</f>
        <v>Eb dim</v>
      </c>
      <c r="AP662" s="294" t="str">
        <f ca="1">_xlfn.CONCAT(Z662," min")</f>
        <v>E min</v>
      </c>
      <c r="AQ662" s="294" t="str">
        <f ca="1">_xlfn.CONCAT(AA662," dim")</f>
        <v>Gb dim</v>
      </c>
      <c r="AR662" s="294" t="str">
        <f ca="1">_xlfn.CONCAT(AB662," aug")</f>
        <v>G aug</v>
      </c>
      <c r="AS662" s="294"/>
      <c r="AT662" s="294" t="str">
        <f t="shared" ca="1" si="1136"/>
        <v/>
      </c>
      <c r="AU662" s="294" t="str">
        <f t="shared" ca="1" si="1135"/>
        <v/>
      </c>
      <c r="AV662" s="294" t="str">
        <f t="shared" ca="1" si="1135"/>
        <v/>
      </c>
      <c r="AW662" s="294">
        <f t="shared" ca="1" si="1135"/>
        <v>1</v>
      </c>
      <c r="AX662" s="294" t="str">
        <f t="shared" ca="1" si="1135"/>
        <v/>
      </c>
      <c r="AY662" s="294" t="str">
        <f t="shared" ca="1" si="1135"/>
        <v/>
      </c>
      <c r="AZ662" s="294" t="str">
        <f t="shared" ca="1" si="1135"/>
        <v/>
      </c>
      <c r="BA662" s="294">
        <f t="shared" ca="1" si="1135"/>
        <v>1</v>
      </c>
      <c r="BB662" s="294" t="str">
        <f t="shared" ca="1" si="1135"/>
        <v/>
      </c>
      <c r="BC662" s="294" t="str">
        <f t="shared" ca="1" si="1135"/>
        <v/>
      </c>
      <c r="BD662" s="294" t="str">
        <f t="shared" ca="1" si="1135"/>
        <v/>
      </c>
      <c r="BE662" s="294" t="str">
        <f t="shared" ca="1" si="1135"/>
        <v/>
      </c>
      <c r="BF662" s="289">
        <f t="shared" ca="1" si="1113"/>
        <v>2</v>
      </c>
      <c r="BG662" s="302">
        <f t="shared" ca="1" si="1114"/>
        <v>28.571428571428569</v>
      </c>
      <c r="BH662" s="289" t="str">
        <f t="shared" ca="1" si="1115"/>
        <v/>
      </c>
      <c r="BI662" s="289" t="str">
        <f t="shared" ca="1" si="1116"/>
        <v/>
      </c>
      <c r="BJ662" s="289" t="str">
        <f t="shared" ca="1" si="1117"/>
        <v/>
      </c>
      <c r="BK662" s="289" t="str">
        <f t="shared" ca="1" si="1118"/>
        <v/>
      </c>
      <c r="BL662" s="289" t="str">
        <f t="shared" ca="1" si="1119"/>
        <v/>
      </c>
      <c r="BM662" s="289" t="str">
        <f t="shared" ca="1" si="1120"/>
        <v/>
      </c>
      <c r="BN662" s="289" t="str">
        <f t="shared" ca="1" si="1121"/>
        <v/>
      </c>
      <c r="BO662" s="289" t="str">
        <f t="shared" ca="1" si="1122"/>
        <v/>
      </c>
      <c r="BP662" s="275"/>
      <c r="BQ662" s="83"/>
      <c r="BR662" s="82"/>
      <c r="BS662" s="83"/>
      <c r="BT662" s="52"/>
      <c r="BV662" s="52"/>
      <c r="BW662" s="84"/>
      <c r="BX662" s="97"/>
      <c r="BY662" s="84"/>
      <c r="BZ662" s="84"/>
      <c r="CA662" s="84"/>
      <c r="CB662" s="84"/>
      <c r="CC662" s="84"/>
      <c r="CD662" s="84"/>
      <c r="CE662" s="84"/>
      <c r="CF662" s="84"/>
      <c r="CG662" s="84"/>
      <c r="CH662" s="97"/>
      <c r="CI662" s="97"/>
      <c r="CJ662" s="97"/>
      <c r="CK662" s="97"/>
      <c r="CL662" s="97"/>
      <c r="CM662" s="97"/>
      <c r="CN662" s="97"/>
      <c r="CO662" s="97"/>
      <c r="CP662" s="99"/>
      <c r="CQ662" s="84"/>
      <c r="DA662" s="83"/>
      <c r="DB662" s="82"/>
      <c r="DC662" s="83"/>
      <c r="DD662" s="52"/>
      <c r="DF662" s="52"/>
      <c r="DG662" s="84"/>
      <c r="DH662" s="97"/>
      <c r="DI662" s="84"/>
      <c r="DJ662" s="84"/>
      <c r="DK662" s="84"/>
      <c r="DL662" s="84"/>
      <c r="DM662" s="84"/>
      <c r="DN662" s="84"/>
      <c r="DO662" s="84"/>
      <c r="DP662" s="84"/>
      <c r="DQ662" s="84"/>
      <c r="DR662" s="97"/>
      <c r="DS662" s="97"/>
      <c r="DT662" s="97"/>
      <c r="DU662" s="97"/>
      <c r="DV662" s="97"/>
      <c r="DW662" s="97"/>
      <c r="DX662" s="97"/>
      <c r="DY662" s="97"/>
      <c r="DZ662" s="99"/>
      <c r="EA662" s="84"/>
    </row>
    <row r="663" spans="1:131" ht="15.6" x14ac:dyDescent="0.3">
      <c r="A663" s="289" t="str">
        <f t="shared" ca="1" si="1123"/>
        <v/>
      </c>
      <c r="B663" s="327">
        <f t="shared" si="1137"/>
        <v>655</v>
      </c>
      <c r="C663" s="328" t="s">
        <v>19</v>
      </c>
      <c r="D663" s="327" t="s">
        <v>6</v>
      </c>
      <c r="E663" s="327">
        <v>7</v>
      </c>
      <c r="F663" s="329">
        <v>2</v>
      </c>
      <c r="G663" s="329">
        <v>1</v>
      </c>
      <c r="H663" s="329">
        <v>2</v>
      </c>
      <c r="I663" s="329">
        <v>1</v>
      </c>
      <c r="J663" s="329">
        <v>3</v>
      </c>
      <c r="K663" s="329">
        <v>1</v>
      </c>
      <c r="L663" s="329">
        <v>2</v>
      </c>
      <c r="M663" s="329"/>
      <c r="N663" s="329">
        <f>SUM($F663:G663)</f>
        <v>3</v>
      </c>
      <c r="O663" s="329">
        <f>SUM($F663:H663)</f>
        <v>5</v>
      </c>
      <c r="P663" s="329">
        <f>SUM($F663:I663)</f>
        <v>6</v>
      </c>
      <c r="Q663" s="329">
        <f>SUM($F663:J663)</f>
        <v>9</v>
      </c>
      <c r="R663" s="329">
        <f>SUM($F663:K663)</f>
        <v>10</v>
      </c>
      <c r="S663" s="329">
        <f>SUM($F663:L663)</f>
        <v>12</v>
      </c>
      <c r="T663" s="329"/>
      <c r="U663" s="328"/>
      <c r="V663" s="327" t="str">
        <f t="shared" si="1104"/>
        <v>A</v>
      </c>
      <c r="W663" s="327" t="str">
        <f t="shared" ca="1" si="1105"/>
        <v>B</v>
      </c>
      <c r="X663" s="327" t="str">
        <f t="shared" ca="1" si="1128"/>
        <v>C</v>
      </c>
      <c r="Y663" s="327" t="str">
        <f t="shared" ca="1" si="1129"/>
        <v>D</v>
      </c>
      <c r="Z663" s="327" t="str">
        <f t="shared" ca="1" si="1130"/>
        <v>Eb</v>
      </c>
      <c r="AA663" s="327" t="str">
        <f t="shared" ca="1" si="1131"/>
        <v>Gb</v>
      </c>
      <c r="AB663" s="327" t="str">
        <f t="shared" ca="1" si="1132"/>
        <v>G</v>
      </c>
      <c r="AC663" s="327"/>
      <c r="AD663" s="328">
        <f t="shared" si="1112"/>
        <v>65</v>
      </c>
      <c r="AE663" s="328">
        <f t="shared" ca="1" si="1133"/>
        <v>66</v>
      </c>
      <c r="AF663" s="328">
        <f t="shared" ca="1" si="1134"/>
        <v>67</v>
      </c>
      <c r="AG663" s="328">
        <f t="shared" ca="1" si="1097"/>
        <v>68</v>
      </c>
      <c r="AH663" s="328">
        <f t="shared" ca="1" si="1098"/>
        <v>167</v>
      </c>
      <c r="AI663" s="328">
        <f t="shared" ca="1" si="1099"/>
        <v>169</v>
      </c>
      <c r="AJ663" s="328">
        <f t="shared" ca="1" si="1100"/>
        <v>71</v>
      </c>
      <c r="AK663" s="328"/>
      <c r="AL663" s="294" t="str">
        <f>_xlfn.CONCAT(V663," dim")</f>
        <v>A dim</v>
      </c>
      <c r="AM663" s="294" t="str">
        <f ca="1">_xlfn.CONCAT(W663," min")</f>
        <v>B min</v>
      </c>
      <c r="AN663" s="294" t="str">
        <f ca="1">_xlfn.CONCAT(X663," min")</f>
        <v>C min</v>
      </c>
      <c r="AO663" s="294" t="str">
        <f ca="1">_xlfn.CONCAT(Y663," maj")</f>
        <v>D maj</v>
      </c>
      <c r="AP663" s="294" t="str">
        <f ca="1">_xlfn.CONCAT(Z663," aug")</f>
        <v>Eb aug</v>
      </c>
      <c r="AQ663" s="294" t="str">
        <f ca="1">_xlfn.CONCAT(AA663," dim")</f>
        <v>Gb dim</v>
      </c>
      <c r="AR663" s="294" t="str">
        <f ca="1">_xlfn.CONCAT(AB663," maj")</f>
        <v>G maj</v>
      </c>
      <c r="AS663" s="294"/>
      <c r="AT663" s="294" t="str">
        <f t="shared" ca="1" si="1136"/>
        <v/>
      </c>
      <c r="AU663" s="294" t="str">
        <f t="shared" ca="1" si="1135"/>
        <v/>
      </c>
      <c r="AV663" s="294" t="str">
        <f t="shared" ca="1" si="1135"/>
        <v/>
      </c>
      <c r="AW663" s="294">
        <f t="shared" ca="1" si="1135"/>
        <v>1</v>
      </c>
      <c r="AX663" s="294" t="str">
        <f t="shared" ca="1" si="1135"/>
        <v/>
      </c>
      <c r="AY663" s="294" t="str">
        <f t="shared" ca="1" si="1135"/>
        <v/>
      </c>
      <c r="AZ663" s="294" t="str">
        <f t="shared" ca="1" si="1135"/>
        <v/>
      </c>
      <c r="BA663" s="294">
        <f t="shared" ca="1" si="1135"/>
        <v>1</v>
      </c>
      <c r="BB663" s="294" t="str">
        <f t="shared" ca="1" si="1135"/>
        <v/>
      </c>
      <c r="BC663" s="294" t="str">
        <f t="shared" ca="1" si="1135"/>
        <v/>
      </c>
      <c r="BD663" s="294" t="str">
        <f t="shared" ca="1" si="1135"/>
        <v/>
      </c>
      <c r="BE663" s="294" t="str">
        <f t="shared" ca="1" si="1135"/>
        <v/>
      </c>
      <c r="BF663" s="289">
        <f t="shared" ca="1" si="1113"/>
        <v>2</v>
      </c>
      <c r="BG663" s="302">
        <f t="shared" ca="1" si="1114"/>
        <v>28.571428571428569</v>
      </c>
      <c r="BH663" s="289" t="str">
        <f t="shared" ca="1" si="1115"/>
        <v/>
      </c>
      <c r="BI663" s="289" t="str">
        <f t="shared" ca="1" si="1116"/>
        <v/>
      </c>
      <c r="BJ663" s="289" t="str">
        <f t="shared" ca="1" si="1117"/>
        <v/>
      </c>
      <c r="BK663" s="289" t="str">
        <f t="shared" ca="1" si="1118"/>
        <v/>
      </c>
      <c r="BL663" s="289" t="str">
        <f t="shared" ca="1" si="1119"/>
        <v/>
      </c>
      <c r="BM663" s="289" t="str">
        <f t="shared" ca="1" si="1120"/>
        <v/>
      </c>
      <c r="BN663" s="289" t="str">
        <f t="shared" ca="1" si="1121"/>
        <v/>
      </c>
      <c r="BO663" s="289" t="str">
        <f t="shared" ca="1" si="1122"/>
        <v/>
      </c>
      <c r="BP663" s="275"/>
      <c r="BQ663" s="83"/>
      <c r="BR663" s="82"/>
      <c r="BS663" s="83"/>
      <c r="BT663" s="52"/>
      <c r="BV663" s="52"/>
      <c r="BW663" s="84"/>
      <c r="BX663" s="97"/>
      <c r="BY663" s="84"/>
      <c r="BZ663" s="84"/>
      <c r="CA663" s="84"/>
      <c r="CB663" s="84"/>
      <c r="CC663" s="84"/>
      <c r="CD663" s="84"/>
      <c r="CE663" s="84"/>
      <c r="CF663" s="84"/>
      <c r="CG663" s="84"/>
      <c r="CH663" s="97"/>
      <c r="CI663" s="97"/>
      <c r="CJ663" s="97"/>
      <c r="CK663" s="97"/>
      <c r="CL663" s="97"/>
      <c r="CM663" s="97"/>
      <c r="CN663" s="97"/>
      <c r="CO663" s="97"/>
      <c r="CP663" s="99"/>
      <c r="CQ663" s="84"/>
      <c r="DA663" s="83"/>
      <c r="DB663" s="82"/>
      <c r="DC663" s="83"/>
      <c r="DD663" s="52"/>
      <c r="DF663" s="52"/>
      <c r="DG663" s="84"/>
      <c r="DH663" s="97"/>
      <c r="DI663" s="84"/>
      <c r="DJ663" s="84"/>
      <c r="DK663" s="84"/>
      <c r="DL663" s="84"/>
      <c r="DM663" s="84"/>
      <c r="DN663" s="84"/>
      <c r="DO663" s="84"/>
      <c r="DP663" s="84"/>
      <c r="DQ663" s="84"/>
      <c r="DR663" s="97"/>
      <c r="DS663" s="97"/>
      <c r="DT663" s="97"/>
      <c r="DU663" s="97"/>
      <c r="DV663" s="97"/>
      <c r="DW663" s="97"/>
      <c r="DX663" s="97"/>
      <c r="DY663" s="97"/>
      <c r="DZ663" s="99"/>
      <c r="EA663" s="84"/>
    </row>
    <row r="664" spans="1:131" ht="15.6" x14ac:dyDescent="0.3">
      <c r="A664" s="289" t="str">
        <f t="shared" ca="1" si="1123"/>
        <v/>
      </c>
      <c r="B664" s="327">
        <f t="shared" si="1137"/>
        <v>656</v>
      </c>
      <c r="C664" s="328" t="s">
        <v>20</v>
      </c>
      <c r="D664" s="327" t="s">
        <v>6</v>
      </c>
      <c r="E664" s="327">
        <v>7</v>
      </c>
      <c r="F664" s="329">
        <v>1</v>
      </c>
      <c r="G664" s="329">
        <v>2</v>
      </c>
      <c r="H664" s="329">
        <v>2</v>
      </c>
      <c r="I664" s="329">
        <v>2</v>
      </c>
      <c r="J664" s="329">
        <v>1</v>
      </c>
      <c r="K664" s="329">
        <v>2</v>
      </c>
      <c r="L664" s="329">
        <v>2</v>
      </c>
      <c r="M664" s="329"/>
      <c r="N664" s="329">
        <f>SUM($F664:G664)</f>
        <v>3</v>
      </c>
      <c r="O664" s="329">
        <f>SUM($F664:H664)</f>
        <v>5</v>
      </c>
      <c r="P664" s="329">
        <f>SUM($F664:I664)</f>
        <v>7</v>
      </c>
      <c r="Q664" s="329">
        <f>SUM($F664:J664)</f>
        <v>8</v>
      </c>
      <c r="R664" s="329">
        <f>SUM($F664:K664)</f>
        <v>10</v>
      </c>
      <c r="S664" s="329">
        <f>SUM($F664:L664)</f>
        <v>12</v>
      </c>
      <c r="T664" s="329"/>
      <c r="U664" s="328"/>
      <c r="V664" s="327" t="str">
        <f t="shared" si="1104"/>
        <v>A</v>
      </c>
      <c r="W664" s="327" t="str">
        <f t="shared" ca="1" si="1105"/>
        <v>Bb</v>
      </c>
      <c r="X664" s="327" t="str">
        <f t="shared" ca="1" si="1128"/>
        <v>C</v>
      </c>
      <c r="Y664" s="327" t="str">
        <f t="shared" ca="1" si="1129"/>
        <v>D</v>
      </c>
      <c r="Z664" s="327" t="str">
        <f t="shared" ca="1" si="1130"/>
        <v>E</v>
      </c>
      <c r="AA664" s="327" t="str">
        <f t="shared" ca="1" si="1131"/>
        <v>F</v>
      </c>
      <c r="AB664" s="327" t="str">
        <f t="shared" ca="1" si="1132"/>
        <v>G</v>
      </c>
      <c r="AC664" s="327"/>
      <c r="AD664" s="328">
        <f t="shared" si="1112"/>
        <v>65</v>
      </c>
      <c r="AE664" s="328">
        <f t="shared" ca="1" si="1133"/>
        <v>164</v>
      </c>
      <c r="AF664" s="328">
        <f t="shared" ca="1" si="1134"/>
        <v>67</v>
      </c>
      <c r="AG664" s="328">
        <f t="shared" ca="1" si="1097"/>
        <v>68</v>
      </c>
      <c r="AH664" s="328">
        <f t="shared" ca="1" si="1098"/>
        <v>69</v>
      </c>
      <c r="AI664" s="328">
        <f t="shared" ca="1" si="1099"/>
        <v>70</v>
      </c>
      <c r="AJ664" s="328">
        <f t="shared" ca="1" si="1100"/>
        <v>71</v>
      </c>
      <c r="AK664" s="328"/>
      <c r="AL664" s="294" t="str">
        <f>_xlfn.CONCAT(V664," min")</f>
        <v>A min</v>
      </c>
      <c r="AM664" s="294" t="str">
        <f ca="1">_xlfn.CONCAT(W664," maj")</f>
        <v>Bb maj</v>
      </c>
      <c r="AN664" s="294" t="str">
        <f ca="1">_xlfn.CONCAT(X664," maj")</f>
        <v>C maj</v>
      </c>
      <c r="AO664" s="294" t="str">
        <f ca="1">_xlfn.CONCAT(Y664," min")</f>
        <v>D min</v>
      </c>
      <c r="AP664" s="294" t="str">
        <f ca="1">_xlfn.CONCAT(Z664," dim")</f>
        <v>E dim</v>
      </c>
      <c r="AQ664" s="294" t="str">
        <f ca="1">_xlfn.CONCAT(AA664," maj")</f>
        <v>F maj</v>
      </c>
      <c r="AR664" s="294" t="str">
        <f ca="1">_xlfn.CONCAT(AB664," min")</f>
        <v>G min</v>
      </c>
      <c r="AS664" s="294"/>
      <c r="AT664" s="294" t="str">
        <f t="shared" ca="1" si="1136"/>
        <v/>
      </c>
      <c r="AU664" s="294" t="str">
        <f t="shared" ca="1" si="1135"/>
        <v/>
      </c>
      <c r="AV664" s="294" t="str">
        <f t="shared" ca="1" si="1135"/>
        <v/>
      </c>
      <c r="AW664" s="294" t="str">
        <f t="shared" ca="1" si="1135"/>
        <v/>
      </c>
      <c r="AX664" s="294" t="str">
        <f t="shared" ca="1" si="1135"/>
        <v/>
      </c>
      <c r="AY664" s="294">
        <f t="shared" ca="1" si="1135"/>
        <v>1</v>
      </c>
      <c r="AZ664" s="294" t="str">
        <f t="shared" ca="1" si="1135"/>
        <v/>
      </c>
      <c r="BA664" s="294">
        <f t="shared" ca="1" si="1135"/>
        <v>1</v>
      </c>
      <c r="BB664" s="294" t="str">
        <f t="shared" ca="1" si="1135"/>
        <v/>
      </c>
      <c r="BC664" s="294" t="str">
        <f t="shared" ca="1" si="1135"/>
        <v/>
      </c>
      <c r="BD664" s="294" t="str">
        <f t="shared" ca="1" si="1135"/>
        <v/>
      </c>
      <c r="BE664" s="294" t="str">
        <f t="shared" ca="1" si="1135"/>
        <v/>
      </c>
      <c r="BF664" s="289">
        <f t="shared" ca="1" si="1113"/>
        <v>2</v>
      </c>
      <c r="BG664" s="302">
        <f t="shared" ca="1" si="1114"/>
        <v>28.571428571428569</v>
      </c>
      <c r="BH664" s="289" t="str">
        <f t="shared" ca="1" si="1115"/>
        <v/>
      </c>
      <c r="BI664" s="289" t="str">
        <f t="shared" ca="1" si="1116"/>
        <v/>
      </c>
      <c r="BJ664" s="289" t="str">
        <f t="shared" ca="1" si="1117"/>
        <v/>
      </c>
      <c r="BK664" s="289" t="str">
        <f t="shared" ca="1" si="1118"/>
        <v/>
      </c>
      <c r="BL664" s="289" t="str">
        <f t="shared" ca="1" si="1119"/>
        <v/>
      </c>
      <c r="BM664" s="289" t="str">
        <f t="shared" ca="1" si="1120"/>
        <v/>
      </c>
      <c r="BN664" s="289" t="str">
        <f t="shared" ca="1" si="1121"/>
        <v/>
      </c>
      <c r="BO664" s="289" t="str">
        <f t="shared" ca="1" si="1122"/>
        <v/>
      </c>
      <c r="BP664" s="275"/>
      <c r="BQ664" s="83"/>
      <c r="BR664" s="82"/>
      <c r="BS664" s="83"/>
      <c r="BT664" s="52"/>
      <c r="BV664" s="52"/>
      <c r="BW664" s="84"/>
      <c r="BX664" s="97"/>
      <c r="BY664" s="84"/>
      <c r="BZ664" s="84"/>
      <c r="CA664" s="84"/>
      <c r="CB664" s="84"/>
      <c r="CC664" s="84"/>
      <c r="CD664" s="84"/>
      <c r="CE664" s="84"/>
      <c r="CF664" s="84"/>
      <c r="CG664" s="84"/>
      <c r="CH664" s="97"/>
      <c r="CI664" s="97"/>
      <c r="CJ664" s="97"/>
      <c r="CK664" s="97"/>
      <c r="CL664" s="97"/>
      <c r="CM664" s="97"/>
      <c r="CN664" s="97"/>
      <c r="CO664" s="97"/>
      <c r="CP664" s="99"/>
      <c r="CQ664" s="84"/>
      <c r="DA664" s="83"/>
      <c r="DB664" s="82"/>
      <c r="DC664" s="83"/>
      <c r="DD664" s="52"/>
      <c r="DF664" s="52"/>
      <c r="DG664" s="84"/>
      <c r="DH664" s="97"/>
      <c r="DI664" s="84"/>
      <c r="DJ664" s="84"/>
      <c r="DK664" s="84"/>
      <c r="DL664" s="84"/>
      <c r="DM664" s="84"/>
      <c r="DN664" s="84"/>
      <c r="DO664" s="84"/>
      <c r="DP664" s="84"/>
      <c r="DQ664" s="84"/>
      <c r="DR664" s="97"/>
      <c r="DS664" s="97"/>
      <c r="DT664" s="97"/>
      <c r="DU664" s="97"/>
      <c r="DV664" s="97"/>
      <c r="DW664" s="97"/>
      <c r="DX664" s="97"/>
      <c r="DY664" s="97"/>
      <c r="DZ664" s="99"/>
      <c r="EA664" s="84"/>
    </row>
    <row r="665" spans="1:131" ht="15.6" x14ac:dyDescent="0.3">
      <c r="A665" s="289" t="str">
        <f t="shared" ca="1" si="1123"/>
        <v/>
      </c>
      <c r="B665" s="327">
        <f t="shared" si="1137"/>
        <v>657</v>
      </c>
      <c r="C665" s="328" t="s">
        <v>21</v>
      </c>
      <c r="D665" s="327" t="s">
        <v>6</v>
      </c>
      <c r="E665" s="327">
        <v>7</v>
      </c>
      <c r="F665" s="329">
        <v>1</v>
      </c>
      <c r="G665" s="329">
        <v>2</v>
      </c>
      <c r="H665" s="329">
        <v>1</v>
      </c>
      <c r="I665" s="329">
        <v>3</v>
      </c>
      <c r="J665" s="329">
        <v>1</v>
      </c>
      <c r="K665" s="329">
        <v>2</v>
      </c>
      <c r="L665" s="329">
        <v>2</v>
      </c>
      <c r="M665" s="329"/>
      <c r="N665" s="329">
        <f>SUM($F665:G665)</f>
        <v>3</v>
      </c>
      <c r="O665" s="329">
        <f>SUM($F665:H665)</f>
        <v>4</v>
      </c>
      <c r="P665" s="329">
        <f>SUM($F665:I665)</f>
        <v>7</v>
      </c>
      <c r="Q665" s="329">
        <f>SUM($F665:J665)</f>
        <v>8</v>
      </c>
      <c r="R665" s="329">
        <f>SUM($F665:K665)</f>
        <v>10</v>
      </c>
      <c r="S665" s="329">
        <f>SUM($F665:L665)</f>
        <v>12</v>
      </c>
      <c r="T665" s="329"/>
      <c r="U665" s="328"/>
      <c r="V665" s="327" t="str">
        <f t="shared" si="1104"/>
        <v>A</v>
      </c>
      <c r="W665" s="327" t="str">
        <f t="shared" ca="1" si="1105"/>
        <v>Bb</v>
      </c>
      <c r="X665" s="327" t="str">
        <f t="shared" ca="1" si="1128"/>
        <v>C</v>
      </c>
      <c r="Y665" s="327" t="str">
        <f t="shared" ca="1" si="1129"/>
        <v>Db</v>
      </c>
      <c r="Z665" s="327" t="str">
        <f t="shared" ca="1" si="1130"/>
        <v>E</v>
      </c>
      <c r="AA665" s="327" t="str">
        <f t="shared" ca="1" si="1131"/>
        <v>F</v>
      </c>
      <c r="AB665" s="327" t="str">
        <f t="shared" ca="1" si="1132"/>
        <v>G</v>
      </c>
      <c r="AC665" s="327"/>
      <c r="AD665" s="328">
        <f t="shared" si="1112"/>
        <v>65</v>
      </c>
      <c r="AE665" s="328">
        <f t="shared" ca="1" si="1133"/>
        <v>164</v>
      </c>
      <c r="AF665" s="328">
        <f t="shared" ca="1" si="1134"/>
        <v>67</v>
      </c>
      <c r="AG665" s="328">
        <f t="shared" ca="1" si="1097"/>
        <v>166</v>
      </c>
      <c r="AH665" s="328">
        <f t="shared" ca="1" si="1098"/>
        <v>69</v>
      </c>
      <c r="AI665" s="328">
        <f t="shared" ca="1" si="1099"/>
        <v>70</v>
      </c>
      <c r="AJ665" s="328">
        <f t="shared" ca="1" si="1100"/>
        <v>71</v>
      </c>
      <c r="AK665" s="328"/>
      <c r="AL665" s="294" t="str">
        <f>_xlfn.CONCAT(V665," min")</f>
        <v>A min</v>
      </c>
      <c r="AM665" s="294" t="str">
        <f ca="1">_xlfn.CONCAT(W665," min")</f>
        <v>Bb min</v>
      </c>
      <c r="AN665" s="294" t="str">
        <f ca="1">_xlfn.CONCAT(X665," maj")</f>
        <v>C maj</v>
      </c>
      <c r="AO665" s="294" t="str">
        <f ca="1">_xlfn.CONCAT(Y665," aug")</f>
        <v>Db aug</v>
      </c>
      <c r="AP665" s="294" t="str">
        <f ca="1">_xlfn.CONCAT(Z665," dim")</f>
        <v>E dim</v>
      </c>
      <c r="AQ665" s="294" t="str">
        <f ca="1">_xlfn.CONCAT(AA665," maj")</f>
        <v>F maj</v>
      </c>
      <c r="AR665" s="294" t="str">
        <f ca="1">_xlfn.CONCAT(AB665," dim")</f>
        <v>G dim</v>
      </c>
      <c r="AS665" s="294"/>
      <c r="AT665" s="294" t="str">
        <f t="shared" ca="1" si="1136"/>
        <v/>
      </c>
      <c r="AU665" s="294" t="str">
        <f t="shared" ca="1" si="1135"/>
        <v/>
      </c>
      <c r="AV665" s="294" t="str">
        <f t="shared" ca="1" si="1135"/>
        <v/>
      </c>
      <c r="AW665" s="294" t="str">
        <f t="shared" ca="1" si="1135"/>
        <v/>
      </c>
      <c r="AX665" s="294" t="str">
        <f t="shared" ca="1" si="1135"/>
        <v/>
      </c>
      <c r="AY665" s="294">
        <f t="shared" ca="1" si="1135"/>
        <v>1</v>
      </c>
      <c r="AZ665" s="294" t="str">
        <f t="shared" ca="1" si="1135"/>
        <v/>
      </c>
      <c r="BA665" s="294">
        <f t="shared" ca="1" si="1135"/>
        <v>1</v>
      </c>
      <c r="BB665" s="294" t="str">
        <f t="shared" ca="1" si="1135"/>
        <v/>
      </c>
      <c r="BC665" s="294" t="str">
        <f t="shared" ca="1" si="1135"/>
        <v/>
      </c>
      <c r="BD665" s="294" t="str">
        <f t="shared" ca="1" si="1135"/>
        <v/>
      </c>
      <c r="BE665" s="294" t="str">
        <f t="shared" ca="1" si="1135"/>
        <v/>
      </c>
      <c r="BF665" s="289">
        <f t="shared" ca="1" si="1113"/>
        <v>2</v>
      </c>
      <c r="BG665" s="302">
        <f t="shared" ca="1" si="1114"/>
        <v>28.571428571428569</v>
      </c>
      <c r="BH665" s="289" t="str">
        <f t="shared" ca="1" si="1115"/>
        <v/>
      </c>
      <c r="BI665" s="289" t="str">
        <f t="shared" ca="1" si="1116"/>
        <v/>
      </c>
      <c r="BJ665" s="289" t="str">
        <f t="shared" ca="1" si="1117"/>
        <v/>
      </c>
      <c r="BK665" s="289" t="str">
        <f t="shared" ca="1" si="1118"/>
        <v/>
      </c>
      <c r="BL665" s="289" t="str">
        <f t="shared" ca="1" si="1119"/>
        <v/>
      </c>
      <c r="BM665" s="289" t="str">
        <f t="shared" ca="1" si="1120"/>
        <v/>
      </c>
      <c r="BN665" s="289" t="str">
        <f t="shared" ca="1" si="1121"/>
        <v/>
      </c>
      <c r="BO665" s="289" t="str">
        <f t="shared" ca="1" si="1122"/>
        <v/>
      </c>
      <c r="BP665" s="275"/>
      <c r="BQ665" s="83"/>
      <c r="BR665" s="82"/>
      <c r="BS665" s="83"/>
      <c r="BT665" s="52"/>
      <c r="BV665" s="52"/>
      <c r="BW665" s="84"/>
      <c r="BX665" s="97"/>
      <c r="BY665" s="84"/>
      <c r="BZ665" s="84"/>
      <c r="CA665" s="84"/>
      <c r="CB665" s="84"/>
      <c r="CC665" s="84"/>
      <c r="CD665" s="84"/>
      <c r="CE665" s="84"/>
      <c r="CF665" s="84"/>
      <c r="CG665" s="84"/>
      <c r="CH665" s="97"/>
      <c r="CI665" s="97"/>
      <c r="CJ665" s="97"/>
      <c r="CK665" s="97"/>
      <c r="CL665" s="97"/>
      <c r="CM665" s="97"/>
      <c r="CN665" s="97"/>
      <c r="CO665" s="97"/>
      <c r="CP665" s="99"/>
      <c r="CQ665" s="84"/>
      <c r="DA665" s="83"/>
      <c r="DB665" s="82"/>
      <c r="DC665" s="83"/>
      <c r="DD665" s="52"/>
      <c r="DF665" s="52"/>
      <c r="DG665" s="84"/>
      <c r="DH665" s="97"/>
      <c r="DI665" s="84"/>
      <c r="DJ665" s="84"/>
      <c r="DK665" s="84"/>
      <c r="DL665" s="84"/>
      <c r="DM665" s="84"/>
      <c r="DN665" s="84"/>
      <c r="DO665" s="84"/>
      <c r="DP665" s="84"/>
      <c r="DQ665" s="84"/>
      <c r="DR665" s="97"/>
      <c r="DS665" s="97"/>
      <c r="DT665" s="97"/>
      <c r="DU665" s="97"/>
      <c r="DV665" s="97"/>
      <c r="DW665" s="97"/>
      <c r="DX665" s="97"/>
      <c r="DY665" s="97"/>
      <c r="DZ665" s="99"/>
      <c r="EA665" s="84"/>
    </row>
    <row r="666" spans="1:131" ht="15.6" x14ac:dyDescent="0.3">
      <c r="A666" s="289" t="str">
        <f t="shared" ca="1" si="1123"/>
        <v/>
      </c>
      <c r="B666" s="327">
        <f t="shared" si="1137"/>
        <v>658</v>
      </c>
      <c r="C666" s="328" t="s">
        <v>274</v>
      </c>
      <c r="D666" s="327" t="s">
        <v>6</v>
      </c>
      <c r="E666" s="327">
        <v>7</v>
      </c>
      <c r="F666" s="329">
        <v>1</v>
      </c>
      <c r="G666" s="329">
        <v>3</v>
      </c>
      <c r="H666" s="329">
        <v>1</v>
      </c>
      <c r="I666" s="329">
        <v>2</v>
      </c>
      <c r="J666" s="329">
        <v>1</v>
      </c>
      <c r="K666" s="329">
        <v>2</v>
      </c>
      <c r="L666" s="329">
        <v>2</v>
      </c>
      <c r="M666" s="329"/>
      <c r="N666" s="329">
        <f>SUM($F666:G666)</f>
        <v>4</v>
      </c>
      <c r="O666" s="329">
        <f>SUM($F666:H666)</f>
        <v>5</v>
      </c>
      <c r="P666" s="329">
        <f>SUM($F666:I666)</f>
        <v>7</v>
      </c>
      <c r="Q666" s="329">
        <f>SUM($F666:J666)</f>
        <v>8</v>
      </c>
      <c r="R666" s="329">
        <f>SUM($F666:K666)</f>
        <v>10</v>
      </c>
      <c r="S666" s="329">
        <f>SUM($F666:L666)</f>
        <v>12</v>
      </c>
      <c r="T666" s="329"/>
      <c r="U666" s="328"/>
      <c r="V666" s="327" t="str">
        <f t="shared" si="1104"/>
        <v>A</v>
      </c>
      <c r="W666" s="327" t="str">
        <f t="shared" ca="1" si="1105"/>
        <v>Bb</v>
      </c>
      <c r="X666" s="327" t="str">
        <f t="shared" ca="1" si="1128"/>
        <v>Db</v>
      </c>
      <c r="Y666" s="327" t="str">
        <f t="shared" ca="1" si="1129"/>
        <v>D</v>
      </c>
      <c r="Z666" s="327" t="str">
        <f t="shared" ca="1" si="1130"/>
        <v>E</v>
      </c>
      <c r="AA666" s="327" t="str">
        <f t="shared" ca="1" si="1131"/>
        <v>F</v>
      </c>
      <c r="AB666" s="327" t="str">
        <f t="shared" ca="1" si="1132"/>
        <v>G</v>
      </c>
      <c r="AC666" s="327"/>
      <c r="AD666" s="328">
        <f t="shared" si="1112"/>
        <v>65</v>
      </c>
      <c r="AE666" s="328">
        <f t="shared" ca="1" si="1133"/>
        <v>164</v>
      </c>
      <c r="AF666" s="328">
        <f t="shared" ca="1" si="1134"/>
        <v>166</v>
      </c>
      <c r="AG666" s="328">
        <f t="shared" ca="1" si="1097"/>
        <v>68</v>
      </c>
      <c r="AH666" s="328">
        <f t="shared" ca="1" si="1098"/>
        <v>69</v>
      </c>
      <c r="AI666" s="328">
        <f t="shared" ca="1" si="1099"/>
        <v>70</v>
      </c>
      <c r="AJ666" s="328">
        <f t="shared" ca="1" si="1100"/>
        <v>71</v>
      </c>
      <c r="AK666" s="328"/>
      <c r="AL666" s="294" t="str">
        <f>_xlfn.CONCAT(V666," maj")</f>
        <v>A maj</v>
      </c>
      <c r="AM666" s="294" t="str">
        <f ca="1">_xlfn.CONCAT(W666," maj")</f>
        <v>Bb maj</v>
      </c>
      <c r="AN666" s="294" t="str">
        <f ca="1">_xlfn.CONCAT(X666," dim")</f>
        <v>Db dim</v>
      </c>
      <c r="AO666" s="294" t="str">
        <f ca="1">_xlfn.CONCAT(Y666," min")</f>
        <v>D min</v>
      </c>
      <c r="AP666" s="294" t="str">
        <f ca="1">_xlfn.CONCAT(Z666," dim")</f>
        <v>E dim</v>
      </c>
      <c r="AQ666" s="294" t="str">
        <f ca="1">_xlfn.CONCAT(AA666," aug")</f>
        <v>F aug</v>
      </c>
      <c r="AR666" s="294" t="str">
        <f ca="1">_xlfn.CONCAT(AB666," min")</f>
        <v>G min</v>
      </c>
      <c r="AS666" s="294"/>
      <c r="AT666" s="294" t="str">
        <f t="shared" ca="1" si="1136"/>
        <v/>
      </c>
      <c r="AU666" s="294" t="str">
        <f t="shared" ca="1" si="1135"/>
        <v/>
      </c>
      <c r="AV666" s="294" t="str">
        <f t="shared" ca="1" si="1135"/>
        <v/>
      </c>
      <c r="AW666" s="294" t="str">
        <f t="shared" ca="1" si="1135"/>
        <v/>
      </c>
      <c r="AX666" s="294" t="str">
        <f t="shared" ca="1" si="1135"/>
        <v/>
      </c>
      <c r="AY666" s="294">
        <f t="shared" ca="1" si="1135"/>
        <v>1</v>
      </c>
      <c r="AZ666" s="294" t="str">
        <f t="shared" ca="1" si="1135"/>
        <v/>
      </c>
      <c r="BA666" s="294">
        <f t="shared" ca="1" si="1135"/>
        <v>1</v>
      </c>
      <c r="BB666" s="294" t="str">
        <f t="shared" ca="1" si="1135"/>
        <v/>
      </c>
      <c r="BC666" s="294" t="str">
        <f t="shared" ca="1" si="1135"/>
        <v/>
      </c>
      <c r="BD666" s="294" t="str">
        <f t="shared" ca="1" si="1135"/>
        <v/>
      </c>
      <c r="BE666" s="294" t="str">
        <f t="shared" ca="1" si="1135"/>
        <v/>
      </c>
      <c r="BF666" s="289">
        <f t="shared" ca="1" si="1113"/>
        <v>2</v>
      </c>
      <c r="BG666" s="302">
        <f t="shared" ca="1" si="1114"/>
        <v>28.571428571428569</v>
      </c>
      <c r="BH666" s="289" t="str">
        <f t="shared" ca="1" si="1115"/>
        <v/>
      </c>
      <c r="BI666" s="289" t="str">
        <f t="shared" ca="1" si="1116"/>
        <v/>
      </c>
      <c r="BJ666" s="289" t="str">
        <f t="shared" ca="1" si="1117"/>
        <v/>
      </c>
      <c r="BK666" s="289" t="str">
        <f t="shared" ca="1" si="1118"/>
        <v/>
      </c>
      <c r="BL666" s="289" t="str">
        <f t="shared" ca="1" si="1119"/>
        <v/>
      </c>
      <c r="BM666" s="289" t="str">
        <f t="shared" ca="1" si="1120"/>
        <v/>
      </c>
      <c r="BN666" s="289" t="str">
        <f t="shared" ca="1" si="1121"/>
        <v/>
      </c>
      <c r="BO666" s="289" t="str">
        <f t="shared" ca="1" si="1122"/>
        <v/>
      </c>
      <c r="BP666" s="275"/>
      <c r="BQ666" s="83"/>
      <c r="BR666" s="82"/>
      <c r="BS666" s="83"/>
      <c r="BT666" s="52"/>
      <c r="BV666" s="52"/>
      <c r="BW666" s="84"/>
      <c r="BX666" s="97"/>
      <c r="BY666" s="84"/>
      <c r="BZ666" s="84"/>
      <c r="CA666" s="84"/>
      <c r="CB666" s="84"/>
      <c r="CC666" s="84"/>
      <c r="CD666" s="84"/>
      <c r="CE666" s="84"/>
      <c r="CF666" s="84"/>
      <c r="CG666" s="84"/>
      <c r="CH666" s="97"/>
      <c r="CI666" s="97"/>
      <c r="CJ666" s="97"/>
      <c r="CK666" s="97"/>
      <c r="CL666" s="97"/>
      <c r="CM666" s="97"/>
      <c r="CN666" s="97"/>
      <c r="CO666" s="97"/>
      <c r="CP666" s="99"/>
      <c r="CQ666" s="84"/>
      <c r="DA666" s="83"/>
      <c r="DB666" s="82"/>
      <c r="DC666" s="83"/>
      <c r="DD666" s="52"/>
      <c r="DF666" s="52"/>
      <c r="DG666" s="84"/>
      <c r="DH666" s="97"/>
      <c r="DI666" s="84"/>
      <c r="DJ666" s="84"/>
      <c r="DK666" s="84"/>
      <c r="DL666" s="84"/>
      <c r="DM666" s="84"/>
      <c r="DN666" s="84"/>
      <c r="DO666" s="84"/>
      <c r="DP666" s="84"/>
      <c r="DQ666" s="84"/>
      <c r="DR666" s="97"/>
      <c r="DS666" s="97"/>
      <c r="DT666" s="97"/>
      <c r="DU666" s="97"/>
      <c r="DV666" s="97"/>
      <c r="DW666" s="97"/>
      <c r="DX666" s="97"/>
      <c r="DY666" s="97"/>
      <c r="DZ666" s="99"/>
      <c r="EA666" s="84"/>
    </row>
    <row r="667" spans="1:131" ht="15.6" x14ac:dyDescent="0.3">
      <c r="A667" s="289" t="str">
        <f t="shared" ca="1" si="1123"/>
        <v/>
      </c>
      <c r="B667" s="327">
        <f t="shared" si="1137"/>
        <v>659</v>
      </c>
      <c r="C667" s="328" t="s">
        <v>22</v>
      </c>
      <c r="D667" s="327" t="s">
        <v>6</v>
      </c>
      <c r="E667" s="327">
        <v>7</v>
      </c>
      <c r="F667" s="329">
        <v>2</v>
      </c>
      <c r="G667" s="329">
        <v>2</v>
      </c>
      <c r="H667" s="329">
        <v>2</v>
      </c>
      <c r="I667" s="329">
        <v>1</v>
      </c>
      <c r="J667" s="329">
        <v>2</v>
      </c>
      <c r="K667" s="329">
        <v>2</v>
      </c>
      <c r="L667" s="329">
        <v>1</v>
      </c>
      <c r="M667" s="329"/>
      <c r="N667" s="329">
        <f>SUM($F667:G667)</f>
        <v>4</v>
      </c>
      <c r="O667" s="329">
        <f>SUM($F667:H667)</f>
        <v>6</v>
      </c>
      <c r="P667" s="329">
        <f>SUM($F667:I667)</f>
        <v>7</v>
      </c>
      <c r="Q667" s="329">
        <f>SUM($F667:J667)</f>
        <v>9</v>
      </c>
      <c r="R667" s="329">
        <f>SUM($F667:K667)</f>
        <v>11</v>
      </c>
      <c r="S667" s="329">
        <f>SUM($F667:L667)</f>
        <v>12</v>
      </c>
      <c r="T667" s="329"/>
      <c r="U667" s="328"/>
      <c r="V667" s="327" t="str">
        <f t="shared" si="1104"/>
        <v>A</v>
      </c>
      <c r="W667" s="327" t="str">
        <f t="shared" ca="1" si="1105"/>
        <v>B</v>
      </c>
      <c r="X667" s="327" t="str">
        <f t="shared" ca="1" si="1128"/>
        <v>Db</v>
      </c>
      <c r="Y667" s="327" t="str">
        <f t="shared" ca="1" si="1129"/>
        <v>Eb</v>
      </c>
      <c r="Z667" s="327" t="str">
        <f t="shared" ca="1" si="1130"/>
        <v>E</v>
      </c>
      <c r="AA667" s="327" t="str">
        <f t="shared" ca="1" si="1131"/>
        <v>Gb</v>
      </c>
      <c r="AB667" s="327" t="str">
        <f t="shared" ca="1" si="1132"/>
        <v>Ab</v>
      </c>
      <c r="AC667" s="327"/>
      <c r="AD667" s="328">
        <f t="shared" si="1112"/>
        <v>65</v>
      </c>
      <c r="AE667" s="328">
        <f t="shared" ca="1" si="1133"/>
        <v>66</v>
      </c>
      <c r="AF667" s="328">
        <f t="shared" ca="1" si="1134"/>
        <v>166</v>
      </c>
      <c r="AG667" s="328">
        <f t="shared" ca="1" si="1097"/>
        <v>167</v>
      </c>
      <c r="AH667" s="328">
        <f t="shared" ca="1" si="1098"/>
        <v>69</v>
      </c>
      <c r="AI667" s="328">
        <f t="shared" ca="1" si="1099"/>
        <v>169</v>
      </c>
      <c r="AJ667" s="328">
        <f t="shared" ca="1" si="1100"/>
        <v>163</v>
      </c>
      <c r="AK667" s="328"/>
      <c r="AL667" s="294" t="str">
        <f>_xlfn.CONCAT(V667," maj")</f>
        <v>A maj</v>
      </c>
      <c r="AM667" s="294" t="str">
        <f ca="1">_xlfn.CONCAT(W667," maj")</f>
        <v>B maj</v>
      </c>
      <c r="AN667" s="294" t="str">
        <f ca="1">_xlfn.CONCAT(X667," min")</f>
        <v>Db min</v>
      </c>
      <c r="AO667" s="294" t="str">
        <f t="shared" ref="AO667:AO672" ca="1" si="1138">_xlfn.CONCAT(Y667," dim")</f>
        <v>Eb dim</v>
      </c>
      <c r="AP667" s="294" t="str">
        <f ca="1">_xlfn.CONCAT(Z667," maj")</f>
        <v>E maj</v>
      </c>
      <c r="AQ667" s="294" t="str">
        <f ca="1">_xlfn.CONCAT(AA667," min")</f>
        <v>Gb min</v>
      </c>
      <c r="AR667" s="294" t="str">
        <f ca="1">_xlfn.CONCAT(AB667," min")</f>
        <v>Ab min</v>
      </c>
      <c r="AS667" s="294"/>
      <c r="AT667" s="294" t="str">
        <f t="shared" ca="1" si="1136"/>
        <v/>
      </c>
      <c r="AU667" s="294" t="str">
        <f t="shared" ca="1" si="1135"/>
        <v/>
      </c>
      <c r="AV667" s="294" t="str">
        <f t="shared" ca="1" si="1135"/>
        <v/>
      </c>
      <c r="AW667" s="294">
        <f t="shared" ca="1" si="1135"/>
        <v>1</v>
      </c>
      <c r="AX667" s="294" t="str">
        <f t="shared" ca="1" si="1135"/>
        <v/>
      </c>
      <c r="AY667" s="294" t="str">
        <f t="shared" ca="1" si="1135"/>
        <v/>
      </c>
      <c r="AZ667" s="294" t="str">
        <f t="shared" ca="1" si="1135"/>
        <v/>
      </c>
      <c r="BA667" s="294" t="str">
        <f t="shared" ca="1" si="1135"/>
        <v/>
      </c>
      <c r="BB667" s="294" t="str">
        <f t="shared" ca="1" si="1135"/>
        <v/>
      </c>
      <c r="BC667" s="294" t="str">
        <f t="shared" ca="1" si="1135"/>
        <v/>
      </c>
      <c r="BD667" s="294" t="str">
        <f t="shared" ca="1" si="1135"/>
        <v/>
      </c>
      <c r="BE667" s="294" t="str">
        <f t="shared" ca="1" si="1135"/>
        <v/>
      </c>
      <c r="BF667" s="289">
        <f t="shared" ca="1" si="1113"/>
        <v>1</v>
      </c>
      <c r="BG667" s="302">
        <f t="shared" ca="1" si="1114"/>
        <v>14.285714285714285</v>
      </c>
      <c r="BH667" s="289" t="str">
        <f t="shared" ca="1" si="1115"/>
        <v/>
      </c>
      <c r="BI667" s="289" t="str">
        <f t="shared" ca="1" si="1116"/>
        <v/>
      </c>
      <c r="BJ667" s="289" t="str">
        <f t="shared" ca="1" si="1117"/>
        <v/>
      </c>
      <c r="BK667" s="289" t="str">
        <f t="shared" ca="1" si="1118"/>
        <v/>
      </c>
      <c r="BL667" s="289" t="str">
        <f t="shared" ca="1" si="1119"/>
        <v/>
      </c>
      <c r="BM667" s="289" t="str">
        <f t="shared" ca="1" si="1120"/>
        <v/>
      </c>
      <c r="BN667" s="289" t="str">
        <f t="shared" ca="1" si="1121"/>
        <v/>
      </c>
      <c r="BO667" s="289" t="str">
        <f t="shared" ca="1" si="1122"/>
        <v/>
      </c>
      <c r="BP667" s="275"/>
      <c r="BQ667" s="83"/>
      <c r="BR667" s="82"/>
      <c r="BS667" s="83"/>
      <c r="BT667" s="52"/>
      <c r="BV667" s="52"/>
      <c r="BW667" s="84"/>
      <c r="BX667" s="97"/>
      <c r="BY667" s="84"/>
      <c r="BZ667" s="84"/>
      <c r="CA667" s="84"/>
      <c r="CB667" s="84"/>
      <c r="CC667" s="84"/>
      <c r="CD667" s="84"/>
      <c r="CE667" s="84"/>
      <c r="CF667" s="84"/>
      <c r="CG667" s="84"/>
      <c r="CH667" s="97"/>
      <c r="CI667" s="97"/>
      <c r="CJ667" s="97"/>
      <c r="CK667" s="97"/>
      <c r="CL667" s="97"/>
      <c r="CM667" s="97"/>
      <c r="CN667" s="97"/>
      <c r="CO667" s="97"/>
      <c r="CP667" s="99"/>
      <c r="CQ667" s="84"/>
      <c r="DA667" s="83"/>
      <c r="DB667" s="82"/>
      <c r="DC667" s="83"/>
      <c r="DD667" s="52"/>
      <c r="DF667" s="52"/>
      <c r="DG667" s="84"/>
      <c r="DH667" s="97"/>
      <c r="DI667" s="84"/>
      <c r="DJ667" s="84"/>
      <c r="DK667" s="84"/>
      <c r="DL667" s="84"/>
      <c r="DM667" s="84"/>
      <c r="DN667" s="84"/>
      <c r="DO667" s="84"/>
      <c r="DP667" s="84"/>
      <c r="DQ667" s="84"/>
      <c r="DR667" s="97"/>
      <c r="DS667" s="97"/>
      <c r="DT667" s="97"/>
      <c r="DU667" s="97"/>
      <c r="DV667" s="97"/>
      <c r="DW667" s="97"/>
      <c r="DX667" s="97"/>
      <c r="DY667" s="97"/>
      <c r="DZ667" s="99"/>
      <c r="EA667" s="84"/>
    </row>
    <row r="668" spans="1:131" ht="15.6" x14ac:dyDescent="0.3">
      <c r="A668" s="289" t="str">
        <f t="shared" ca="1" si="1123"/>
        <v/>
      </c>
      <c r="B668" s="327">
        <f t="shared" si="1137"/>
        <v>660</v>
      </c>
      <c r="C668" s="328" t="s">
        <v>23</v>
      </c>
      <c r="D668" s="327" t="s">
        <v>6</v>
      </c>
      <c r="E668" s="327">
        <v>7</v>
      </c>
      <c r="F668" s="329">
        <v>3</v>
      </c>
      <c r="G668" s="329">
        <v>1</v>
      </c>
      <c r="H668" s="329">
        <v>2</v>
      </c>
      <c r="I668" s="329">
        <v>1</v>
      </c>
      <c r="J668" s="329">
        <v>2</v>
      </c>
      <c r="K668" s="329">
        <v>2</v>
      </c>
      <c r="L668" s="329">
        <v>1</v>
      </c>
      <c r="M668" s="329"/>
      <c r="N668" s="329">
        <f>SUM($F668:G668)</f>
        <v>4</v>
      </c>
      <c r="O668" s="329">
        <f>SUM($F668:H668)</f>
        <v>6</v>
      </c>
      <c r="P668" s="329">
        <f>SUM($F668:I668)</f>
        <v>7</v>
      </c>
      <c r="Q668" s="329">
        <f>SUM($F668:J668)</f>
        <v>9</v>
      </c>
      <c r="R668" s="329">
        <f>SUM($F668:K668)</f>
        <v>11</v>
      </c>
      <c r="S668" s="329">
        <f>SUM($F668:L668)</f>
        <v>12</v>
      </c>
      <c r="T668" s="329"/>
      <c r="U668" s="328"/>
      <c r="V668" s="327" t="str">
        <f t="shared" si="1104"/>
        <v>A</v>
      </c>
      <c r="W668" s="327" t="str">
        <f t="shared" ca="1" si="1105"/>
        <v>C</v>
      </c>
      <c r="X668" s="327" t="str">
        <f t="shared" ca="1" si="1128"/>
        <v>Db</v>
      </c>
      <c r="Y668" s="327" t="str">
        <f t="shared" ca="1" si="1129"/>
        <v>Eb</v>
      </c>
      <c r="Z668" s="327" t="str">
        <f t="shared" ca="1" si="1130"/>
        <v>E</v>
      </c>
      <c r="AA668" s="327" t="str">
        <f t="shared" ca="1" si="1131"/>
        <v>Gb</v>
      </c>
      <c r="AB668" s="327" t="str">
        <f t="shared" ca="1" si="1132"/>
        <v>Ab</v>
      </c>
      <c r="AC668" s="327"/>
      <c r="AD668" s="328">
        <f t="shared" si="1112"/>
        <v>65</v>
      </c>
      <c r="AE668" s="328">
        <f t="shared" ca="1" si="1133"/>
        <v>67</v>
      </c>
      <c r="AF668" s="328">
        <f t="shared" ca="1" si="1134"/>
        <v>166</v>
      </c>
      <c r="AG668" s="328">
        <f t="shared" ca="1" si="1097"/>
        <v>167</v>
      </c>
      <c r="AH668" s="328">
        <f t="shared" ca="1" si="1098"/>
        <v>69</v>
      </c>
      <c r="AI668" s="328">
        <f t="shared" ca="1" si="1099"/>
        <v>169</v>
      </c>
      <c r="AJ668" s="328">
        <f t="shared" ca="1" si="1100"/>
        <v>163</v>
      </c>
      <c r="AK668" s="328"/>
      <c r="AL668" s="294" t="str">
        <f>_xlfn.CONCAT(V668," maj")</f>
        <v>A maj</v>
      </c>
      <c r="AM668" s="294" t="str">
        <f ca="1">_xlfn.CONCAT(W668," dim")</f>
        <v>C dim</v>
      </c>
      <c r="AN668" s="294" t="str">
        <f ca="1">_xlfn.CONCAT(X668," min")</f>
        <v>Db min</v>
      </c>
      <c r="AO668" s="294" t="str">
        <f t="shared" ca="1" si="1138"/>
        <v>Eb dim</v>
      </c>
      <c r="AP668" s="294" t="str">
        <f ca="1">_xlfn.CONCAT(Z668," aug")</f>
        <v>E aug</v>
      </c>
      <c r="AQ668" s="294" t="str">
        <f ca="1">_xlfn.CONCAT(AA668," min")</f>
        <v>Gb min</v>
      </c>
      <c r="AR668" s="294" t="str">
        <f ca="1">_xlfn.CONCAT(AB668," maj")</f>
        <v>Ab maj</v>
      </c>
      <c r="AS668" s="294"/>
      <c r="AT668" s="294" t="str">
        <f t="shared" ca="1" si="1136"/>
        <v/>
      </c>
      <c r="AU668" s="294" t="str">
        <f t="shared" ca="1" si="1135"/>
        <v/>
      </c>
      <c r="AV668" s="294" t="str">
        <f t="shared" ca="1" si="1135"/>
        <v/>
      </c>
      <c r="AW668" s="294">
        <f t="shared" ca="1" si="1135"/>
        <v>1</v>
      </c>
      <c r="AX668" s="294" t="str">
        <f t="shared" ca="1" si="1135"/>
        <v/>
      </c>
      <c r="AY668" s="294" t="str">
        <f t="shared" ca="1" si="1135"/>
        <v/>
      </c>
      <c r="AZ668" s="294" t="str">
        <f t="shared" ca="1" si="1135"/>
        <v/>
      </c>
      <c r="BA668" s="294" t="str">
        <f t="shared" ca="1" si="1135"/>
        <v/>
      </c>
      <c r="BB668" s="294" t="str">
        <f t="shared" ca="1" si="1135"/>
        <v/>
      </c>
      <c r="BC668" s="294" t="str">
        <f t="shared" ca="1" si="1135"/>
        <v/>
      </c>
      <c r="BD668" s="294" t="str">
        <f t="shared" ca="1" si="1135"/>
        <v/>
      </c>
      <c r="BE668" s="294" t="str">
        <f t="shared" ca="1" si="1135"/>
        <v/>
      </c>
      <c r="BF668" s="289">
        <f t="shared" ca="1" si="1113"/>
        <v>1</v>
      </c>
      <c r="BG668" s="302">
        <f t="shared" ca="1" si="1114"/>
        <v>14.285714285714285</v>
      </c>
      <c r="BH668" s="289" t="str">
        <f t="shared" ca="1" si="1115"/>
        <v/>
      </c>
      <c r="BI668" s="289" t="str">
        <f t="shared" ca="1" si="1116"/>
        <v/>
      </c>
      <c r="BJ668" s="289" t="str">
        <f t="shared" ca="1" si="1117"/>
        <v/>
      </c>
      <c r="BK668" s="289" t="str">
        <f t="shared" ca="1" si="1118"/>
        <v/>
      </c>
      <c r="BL668" s="289" t="str">
        <f t="shared" ca="1" si="1119"/>
        <v/>
      </c>
      <c r="BM668" s="289" t="str">
        <f t="shared" ca="1" si="1120"/>
        <v/>
      </c>
      <c r="BN668" s="289" t="str">
        <f t="shared" ca="1" si="1121"/>
        <v/>
      </c>
      <c r="BO668" s="289" t="str">
        <f t="shared" ca="1" si="1122"/>
        <v/>
      </c>
      <c r="BP668" s="275"/>
      <c r="BQ668" s="83"/>
      <c r="BR668" s="82"/>
      <c r="BS668" s="83"/>
      <c r="BT668" s="52"/>
      <c r="BV668" s="52"/>
      <c r="BW668" s="84"/>
      <c r="BX668" s="97"/>
      <c r="BY668" s="84"/>
      <c r="BZ668" s="84"/>
      <c r="CA668" s="84"/>
      <c r="CB668" s="84"/>
      <c r="CC668" s="84"/>
      <c r="CD668" s="84"/>
      <c r="CE668" s="84"/>
      <c r="CF668" s="84"/>
      <c r="CG668" s="84"/>
      <c r="CH668" s="97"/>
      <c r="CI668" s="97"/>
      <c r="CJ668" s="97"/>
      <c r="CK668" s="97"/>
      <c r="CL668" s="97"/>
      <c r="CM668" s="97"/>
      <c r="CN668" s="97"/>
      <c r="CO668" s="97"/>
      <c r="CP668" s="99"/>
      <c r="CQ668" s="84"/>
      <c r="DA668" s="83"/>
      <c r="DB668" s="82"/>
      <c r="DC668" s="83"/>
      <c r="DD668" s="52"/>
      <c r="DF668" s="52"/>
      <c r="DG668" s="84"/>
      <c r="DH668" s="97"/>
      <c r="DI668" s="84"/>
      <c r="DJ668" s="84"/>
      <c r="DK668" s="84"/>
      <c r="DL668" s="84"/>
      <c r="DM668" s="84"/>
      <c r="DN668" s="84"/>
      <c r="DO668" s="84"/>
      <c r="DP668" s="84"/>
      <c r="DQ668" s="84"/>
      <c r="DR668" s="97"/>
      <c r="DS668" s="97"/>
      <c r="DT668" s="97"/>
      <c r="DU668" s="97"/>
      <c r="DV668" s="97"/>
      <c r="DW668" s="97"/>
      <c r="DX668" s="97"/>
      <c r="DY668" s="97"/>
      <c r="DZ668" s="99"/>
      <c r="EA668" s="84"/>
    </row>
    <row r="669" spans="1:131" ht="15.6" x14ac:dyDescent="0.3">
      <c r="A669" s="289" t="str">
        <f t="shared" ca="1" si="1123"/>
        <v/>
      </c>
      <c r="B669" s="327">
        <f t="shared" si="1137"/>
        <v>661</v>
      </c>
      <c r="C669" s="328" t="s">
        <v>24</v>
      </c>
      <c r="D669" s="327" t="s">
        <v>6</v>
      </c>
      <c r="E669" s="327">
        <v>7</v>
      </c>
      <c r="F669" s="329">
        <v>3</v>
      </c>
      <c r="G669" s="329">
        <v>1</v>
      </c>
      <c r="H669" s="329">
        <v>2</v>
      </c>
      <c r="I669" s="329">
        <v>2</v>
      </c>
      <c r="J669" s="329">
        <v>1</v>
      </c>
      <c r="K669" s="329">
        <v>2</v>
      </c>
      <c r="L669" s="329">
        <v>1</v>
      </c>
      <c r="M669" s="329"/>
      <c r="N669" s="329">
        <f>SUM($F669:G669)</f>
        <v>4</v>
      </c>
      <c r="O669" s="329">
        <f>SUM($F669:H669)</f>
        <v>6</v>
      </c>
      <c r="P669" s="329">
        <f>SUM($F669:I669)</f>
        <v>8</v>
      </c>
      <c r="Q669" s="329">
        <f>SUM($F669:J669)</f>
        <v>9</v>
      </c>
      <c r="R669" s="329">
        <f>SUM($F669:K669)</f>
        <v>11</v>
      </c>
      <c r="S669" s="329">
        <f>SUM($F669:L669)</f>
        <v>12</v>
      </c>
      <c r="T669" s="329"/>
      <c r="U669" s="328"/>
      <c r="V669" s="327" t="str">
        <f t="shared" si="1104"/>
        <v>A</v>
      </c>
      <c r="W669" s="327" t="str">
        <f t="shared" ca="1" si="1105"/>
        <v>C</v>
      </c>
      <c r="X669" s="327" t="str">
        <f t="shared" ca="1" si="1128"/>
        <v>Db</v>
      </c>
      <c r="Y669" s="327" t="str">
        <f t="shared" ca="1" si="1129"/>
        <v>Eb</v>
      </c>
      <c r="Z669" s="327" t="str">
        <f t="shared" ca="1" si="1130"/>
        <v>F</v>
      </c>
      <c r="AA669" s="327" t="str">
        <f t="shared" ca="1" si="1131"/>
        <v>Gb</v>
      </c>
      <c r="AB669" s="327" t="str">
        <f t="shared" ca="1" si="1132"/>
        <v>Ab</v>
      </c>
      <c r="AC669" s="327"/>
      <c r="AD669" s="328">
        <f t="shared" si="1112"/>
        <v>65</v>
      </c>
      <c r="AE669" s="328">
        <f t="shared" ca="1" si="1133"/>
        <v>67</v>
      </c>
      <c r="AF669" s="328">
        <f t="shared" ca="1" si="1134"/>
        <v>166</v>
      </c>
      <c r="AG669" s="328">
        <f t="shared" ca="1" si="1097"/>
        <v>167</v>
      </c>
      <c r="AH669" s="328">
        <f t="shared" ca="1" si="1098"/>
        <v>70</v>
      </c>
      <c r="AI669" s="328">
        <f t="shared" ca="1" si="1099"/>
        <v>169</v>
      </c>
      <c r="AJ669" s="328">
        <f t="shared" ca="1" si="1100"/>
        <v>163</v>
      </c>
      <c r="AK669" s="328"/>
      <c r="AL669" s="294" t="str">
        <f>_xlfn.CONCAT(V669," aug")</f>
        <v>A aug</v>
      </c>
      <c r="AM669" s="294" t="str">
        <f ca="1">_xlfn.CONCAT(W669," dim")</f>
        <v>C dim</v>
      </c>
      <c r="AN669" s="294" t="str">
        <f ca="1">_xlfn.CONCAT(X669," maj")</f>
        <v>Db maj</v>
      </c>
      <c r="AO669" s="294" t="str">
        <f t="shared" ca="1" si="1138"/>
        <v>Eb dim</v>
      </c>
      <c r="AP669" s="294" t="str">
        <f ca="1">_xlfn.CONCAT(Z669," min")</f>
        <v>F min</v>
      </c>
      <c r="AQ669" s="294" t="str">
        <f ca="1">_xlfn.CONCAT(AA669," min")</f>
        <v>Gb min</v>
      </c>
      <c r="AR669" s="294" t="str">
        <f ca="1">_xlfn.CONCAT(AB669," maj")</f>
        <v>Ab maj</v>
      </c>
      <c r="AS669" s="294"/>
      <c r="AT669" s="294" t="str">
        <f t="shared" ca="1" si="1136"/>
        <v/>
      </c>
      <c r="AU669" s="294" t="str">
        <f t="shared" ca="1" si="1135"/>
        <v/>
      </c>
      <c r="AV669" s="294" t="str">
        <f t="shared" ca="1" si="1135"/>
        <v/>
      </c>
      <c r="AW669" s="294">
        <f t="shared" ca="1" si="1135"/>
        <v>1</v>
      </c>
      <c r="AX669" s="294" t="str">
        <f t="shared" ca="1" si="1135"/>
        <v/>
      </c>
      <c r="AY669" s="294">
        <f t="shared" ca="1" si="1135"/>
        <v>1</v>
      </c>
      <c r="AZ669" s="294" t="str">
        <f t="shared" ca="1" si="1135"/>
        <v/>
      </c>
      <c r="BA669" s="294" t="str">
        <f t="shared" ca="1" si="1135"/>
        <v/>
      </c>
      <c r="BB669" s="294" t="str">
        <f t="shared" ca="1" si="1135"/>
        <v/>
      </c>
      <c r="BC669" s="294" t="str">
        <f t="shared" ca="1" si="1135"/>
        <v/>
      </c>
      <c r="BD669" s="294" t="str">
        <f t="shared" ca="1" si="1135"/>
        <v/>
      </c>
      <c r="BE669" s="294" t="str">
        <f t="shared" ca="1" si="1135"/>
        <v/>
      </c>
      <c r="BF669" s="289">
        <f t="shared" ca="1" si="1113"/>
        <v>2</v>
      </c>
      <c r="BG669" s="302">
        <f t="shared" ca="1" si="1114"/>
        <v>28.571428571428569</v>
      </c>
      <c r="BH669" s="289" t="str">
        <f t="shared" ca="1" si="1115"/>
        <v/>
      </c>
      <c r="BI669" s="289" t="str">
        <f t="shared" ca="1" si="1116"/>
        <v/>
      </c>
      <c r="BJ669" s="289" t="str">
        <f t="shared" ca="1" si="1117"/>
        <v/>
      </c>
      <c r="BK669" s="289" t="str">
        <f t="shared" ca="1" si="1118"/>
        <v/>
      </c>
      <c r="BL669" s="289" t="str">
        <f t="shared" ca="1" si="1119"/>
        <v/>
      </c>
      <c r="BM669" s="289" t="str">
        <f t="shared" ca="1" si="1120"/>
        <v/>
      </c>
      <c r="BN669" s="289" t="str">
        <f t="shared" ca="1" si="1121"/>
        <v/>
      </c>
      <c r="BO669" s="289" t="str">
        <f t="shared" ca="1" si="1122"/>
        <v/>
      </c>
      <c r="BP669" s="275"/>
      <c r="BQ669" s="83"/>
      <c r="BR669" s="82"/>
      <c r="BS669" s="83"/>
      <c r="BT669" s="52"/>
      <c r="BV669" s="52"/>
      <c r="BW669" s="84"/>
      <c r="BX669" s="97"/>
      <c r="BY669" s="84"/>
      <c r="BZ669" s="84"/>
      <c r="CA669" s="84"/>
      <c r="CB669" s="84"/>
      <c r="CC669" s="84"/>
      <c r="CD669" s="84"/>
      <c r="CE669" s="84"/>
      <c r="CF669" s="84"/>
      <c r="CG669" s="84"/>
      <c r="CH669" s="97"/>
      <c r="CI669" s="97"/>
      <c r="CJ669" s="97"/>
      <c r="CK669" s="97"/>
      <c r="CL669" s="97"/>
      <c r="CM669" s="97"/>
      <c r="CN669" s="97"/>
      <c r="CO669" s="97"/>
      <c r="CP669" s="99"/>
      <c r="CQ669" s="84"/>
      <c r="DA669" s="83"/>
      <c r="DB669" s="82"/>
      <c r="DC669" s="83"/>
      <c r="DD669" s="52"/>
      <c r="DF669" s="52"/>
      <c r="DG669" s="84"/>
      <c r="DH669" s="97"/>
      <c r="DI669" s="84"/>
      <c r="DJ669" s="84"/>
      <c r="DK669" s="84"/>
      <c r="DL669" s="84"/>
      <c r="DM669" s="84"/>
      <c r="DN669" s="84"/>
      <c r="DO669" s="84"/>
      <c r="DP669" s="84"/>
      <c r="DQ669" s="84"/>
      <c r="DR669" s="97"/>
      <c r="DS669" s="97"/>
      <c r="DT669" s="97"/>
      <c r="DU669" s="97"/>
      <c r="DV669" s="97"/>
      <c r="DW669" s="97"/>
      <c r="DX669" s="97"/>
      <c r="DY669" s="97"/>
      <c r="DZ669" s="99"/>
      <c r="EA669" s="84"/>
    </row>
    <row r="670" spans="1:131" ht="15.6" x14ac:dyDescent="0.3">
      <c r="A670" s="289" t="str">
        <f t="shared" ca="1" si="1123"/>
        <v/>
      </c>
      <c r="B670" s="327">
        <f t="shared" si="1137"/>
        <v>662</v>
      </c>
      <c r="C670" s="328" t="s">
        <v>275</v>
      </c>
      <c r="D670" s="327" t="s">
        <v>6</v>
      </c>
      <c r="E670" s="327">
        <v>7</v>
      </c>
      <c r="F670" s="329">
        <v>2</v>
      </c>
      <c r="G670" s="329">
        <v>1</v>
      </c>
      <c r="H670" s="329">
        <v>3</v>
      </c>
      <c r="I670" s="329">
        <v>1</v>
      </c>
      <c r="J670" s="329">
        <v>2</v>
      </c>
      <c r="K670" s="329">
        <v>2</v>
      </c>
      <c r="L670" s="329">
        <v>1</v>
      </c>
      <c r="M670" s="329"/>
      <c r="N670" s="329">
        <f>SUM($F670:G670)</f>
        <v>3</v>
      </c>
      <c r="O670" s="329">
        <f>SUM($F670:H670)</f>
        <v>6</v>
      </c>
      <c r="P670" s="329">
        <f>SUM($F670:I670)</f>
        <v>7</v>
      </c>
      <c r="Q670" s="329">
        <f>SUM($F670:J670)</f>
        <v>9</v>
      </c>
      <c r="R670" s="329">
        <f>SUM($F670:K670)</f>
        <v>11</v>
      </c>
      <c r="S670" s="329">
        <f>SUM($F670:L670)</f>
        <v>12</v>
      </c>
      <c r="T670" s="329"/>
      <c r="U670" s="328"/>
      <c r="V670" s="327" t="str">
        <f t="shared" si="1104"/>
        <v>A</v>
      </c>
      <c r="W670" s="327" t="str">
        <f t="shared" ca="1" si="1105"/>
        <v>B</v>
      </c>
      <c r="X670" s="327" t="str">
        <f t="shared" ca="1" si="1128"/>
        <v>C</v>
      </c>
      <c r="Y670" s="327" t="str">
        <f t="shared" ca="1" si="1129"/>
        <v>Eb</v>
      </c>
      <c r="Z670" s="327" t="str">
        <f t="shared" ca="1" si="1130"/>
        <v>E</v>
      </c>
      <c r="AA670" s="327" t="str">
        <f t="shared" ca="1" si="1131"/>
        <v>Gb</v>
      </c>
      <c r="AB670" s="327" t="str">
        <f t="shared" ca="1" si="1132"/>
        <v>Ab</v>
      </c>
      <c r="AC670" s="327"/>
      <c r="AD670" s="328">
        <f t="shared" si="1112"/>
        <v>65</v>
      </c>
      <c r="AE670" s="328">
        <f t="shared" ca="1" si="1133"/>
        <v>66</v>
      </c>
      <c r="AF670" s="328">
        <f t="shared" ca="1" si="1134"/>
        <v>67</v>
      </c>
      <c r="AG670" s="328">
        <f t="shared" ca="1" si="1097"/>
        <v>167</v>
      </c>
      <c r="AH670" s="328">
        <f t="shared" ca="1" si="1098"/>
        <v>69</v>
      </c>
      <c r="AI670" s="328">
        <f t="shared" ca="1" si="1099"/>
        <v>169</v>
      </c>
      <c r="AJ670" s="328">
        <f t="shared" ca="1" si="1100"/>
        <v>163</v>
      </c>
      <c r="AK670" s="328"/>
      <c r="AL670" s="294" t="str">
        <f>_xlfn.CONCAT(V670," min")</f>
        <v>A min</v>
      </c>
      <c r="AM670" s="294" t="str">
        <f ca="1">_xlfn.CONCAT(W670," maj")</f>
        <v>B maj</v>
      </c>
      <c r="AN670" s="294" t="str">
        <f ca="1">_xlfn.CONCAT(X670," aug")</f>
        <v>C aug</v>
      </c>
      <c r="AO670" s="294" t="str">
        <f t="shared" ca="1" si="1138"/>
        <v>Eb dim</v>
      </c>
      <c r="AP670" s="294" t="str">
        <f ca="1">_xlfn.CONCAT(Z670," maj")</f>
        <v>E maj</v>
      </c>
      <c r="AQ670" s="294" t="str">
        <f ca="1">_xlfn.CONCAT(AA670," dim")</f>
        <v>Gb dim</v>
      </c>
      <c r="AR670" s="294" t="str">
        <f ca="1">_xlfn.CONCAT(AB670," min")</f>
        <v>Ab min</v>
      </c>
      <c r="AS670" s="294"/>
      <c r="AT670" s="294" t="str">
        <f t="shared" ca="1" si="1136"/>
        <v/>
      </c>
      <c r="AU670" s="294" t="str">
        <f t="shared" ca="1" si="1135"/>
        <v/>
      </c>
      <c r="AV670" s="294" t="str">
        <f t="shared" ca="1" si="1135"/>
        <v/>
      </c>
      <c r="AW670" s="294">
        <f t="shared" ca="1" si="1135"/>
        <v>1</v>
      </c>
      <c r="AX670" s="294" t="str">
        <f t="shared" ca="1" si="1135"/>
        <v/>
      </c>
      <c r="AY670" s="294" t="str">
        <f t="shared" ca="1" si="1135"/>
        <v/>
      </c>
      <c r="AZ670" s="294" t="str">
        <f t="shared" ca="1" si="1135"/>
        <v/>
      </c>
      <c r="BA670" s="294" t="str">
        <f t="shared" ca="1" si="1135"/>
        <v/>
      </c>
      <c r="BB670" s="294" t="str">
        <f t="shared" ca="1" si="1135"/>
        <v/>
      </c>
      <c r="BC670" s="294" t="str">
        <f t="shared" ca="1" si="1135"/>
        <v/>
      </c>
      <c r="BD670" s="294" t="str">
        <f t="shared" ca="1" si="1135"/>
        <v/>
      </c>
      <c r="BE670" s="294" t="str">
        <f t="shared" ca="1" si="1135"/>
        <v/>
      </c>
      <c r="BF670" s="289">
        <f t="shared" ca="1" si="1113"/>
        <v>1</v>
      </c>
      <c r="BG670" s="302">
        <f t="shared" ca="1" si="1114"/>
        <v>14.285714285714285</v>
      </c>
      <c r="BH670" s="289" t="str">
        <f t="shared" ca="1" si="1115"/>
        <v/>
      </c>
      <c r="BI670" s="289" t="str">
        <f t="shared" ca="1" si="1116"/>
        <v/>
      </c>
      <c r="BJ670" s="289" t="str">
        <f t="shared" ca="1" si="1117"/>
        <v/>
      </c>
      <c r="BK670" s="289" t="str">
        <f t="shared" ca="1" si="1118"/>
        <v/>
      </c>
      <c r="BL670" s="289" t="str">
        <f t="shared" ca="1" si="1119"/>
        <v/>
      </c>
      <c r="BM670" s="289" t="str">
        <f t="shared" ca="1" si="1120"/>
        <v/>
      </c>
      <c r="BN670" s="289" t="str">
        <f t="shared" ca="1" si="1121"/>
        <v/>
      </c>
      <c r="BO670" s="289" t="str">
        <f t="shared" ca="1" si="1122"/>
        <v/>
      </c>
      <c r="BP670" s="275"/>
      <c r="BQ670" s="83"/>
      <c r="BR670" s="82"/>
      <c r="BS670" s="83"/>
      <c r="BT670" s="52"/>
      <c r="BV670" s="52"/>
      <c r="BW670" s="84"/>
      <c r="BX670" s="97"/>
      <c r="BY670" s="84"/>
      <c r="BZ670" s="84"/>
      <c r="CA670" s="84"/>
      <c r="CB670" s="84"/>
      <c r="CC670" s="84"/>
      <c r="CD670" s="84"/>
      <c r="CE670" s="84"/>
      <c r="CF670" s="84"/>
      <c r="CG670" s="84"/>
      <c r="CH670" s="97"/>
      <c r="CI670" s="97"/>
      <c r="CJ670" s="97"/>
      <c r="CK670" s="97"/>
      <c r="CL670" s="97"/>
      <c r="CM670" s="97"/>
      <c r="CN670" s="97"/>
      <c r="CO670" s="97"/>
      <c r="CP670" s="99"/>
      <c r="CQ670" s="84"/>
      <c r="DA670" s="83"/>
      <c r="DB670" s="82"/>
      <c r="DC670" s="83"/>
      <c r="DD670" s="52"/>
      <c r="DF670" s="52"/>
      <c r="DG670" s="84"/>
      <c r="DH670" s="97"/>
      <c r="DI670" s="84"/>
      <c r="DJ670" s="84"/>
      <c r="DK670" s="84"/>
      <c r="DL670" s="84"/>
      <c r="DM670" s="84"/>
      <c r="DN670" s="84"/>
      <c r="DO670" s="84"/>
      <c r="DP670" s="84"/>
      <c r="DQ670" s="84"/>
      <c r="DR670" s="97"/>
      <c r="DS670" s="97"/>
      <c r="DT670" s="97"/>
      <c r="DU670" s="97"/>
      <c r="DV670" s="97"/>
      <c r="DW670" s="97"/>
      <c r="DX670" s="97"/>
      <c r="DY670" s="97"/>
      <c r="DZ670" s="99"/>
      <c r="EA670" s="84"/>
    </row>
    <row r="671" spans="1:131" ht="15.6" x14ac:dyDescent="0.3">
      <c r="A671" s="289" t="str">
        <f t="shared" ca="1" si="1123"/>
        <v/>
      </c>
      <c r="B671" s="327">
        <f t="shared" si="1137"/>
        <v>663</v>
      </c>
      <c r="C671" s="328" t="s">
        <v>276</v>
      </c>
      <c r="D671" s="327" t="s">
        <v>6</v>
      </c>
      <c r="E671" s="327">
        <v>7</v>
      </c>
      <c r="F671" s="329">
        <v>2</v>
      </c>
      <c r="G671" s="329">
        <v>2</v>
      </c>
      <c r="H671" s="329">
        <v>2</v>
      </c>
      <c r="I671" s="329">
        <v>1</v>
      </c>
      <c r="J671" s="329">
        <v>2</v>
      </c>
      <c r="K671" s="329">
        <v>1</v>
      </c>
      <c r="L671" s="329">
        <v>2</v>
      </c>
      <c r="M671" s="329"/>
      <c r="N671" s="329">
        <f>SUM($F671:G671)</f>
        <v>4</v>
      </c>
      <c r="O671" s="329">
        <f>SUM($F671:H671)</f>
        <v>6</v>
      </c>
      <c r="P671" s="329">
        <f>SUM($F671:I671)</f>
        <v>7</v>
      </c>
      <c r="Q671" s="329">
        <f>SUM($F671:J671)</f>
        <v>9</v>
      </c>
      <c r="R671" s="329">
        <f>SUM($F671:K671)</f>
        <v>10</v>
      </c>
      <c r="S671" s="329">
        <f>SUM($F671:L671)</f>
        <v>12</v>
      </c>
      <c r="T671" s="329"/>
      <c r="U671" s="328"/>
      <c r="V671" s="327" t="str">
        <f t="shared" si="1104"/>
        <v>A</v>
      </c>
      <c r="W671" s="327" t="str">
        <f t="shared" ca="1" si="1105"/>
        <v>B</v>
      </c>
      <c r="X671" s="327" t="str">
        <f t="shared" ca="1" si="1128"/>
        <v>Db</v>
      </c>
      <c r="Y671" s="327" t="str">
        <f t="shared" ca="1" si="1129"/>
        <v>Eb</v>
      </c>
      <c r="Z671" s="327" t="str">
        <f t="shared" ca="1" si="1130"/>
        <v>E</v>
      </c>
      <c r="AA671" s="327" t="str">
        <f t="shared" ca="1" si="1131"/>
        <v>Gb</v>
      </c>
      <c r="AB671" s="327" t="str">
        <f t="shared" ca="1" si="1132"/>
        <v>G</v>
      </c>
      <c r="AC671" s="327"/>
      <c r="AD671" s="328">
        <f t="shared" si="1112"/>
        <v>65</v>
      </c>
      <c r="AE671" s="328">
        <f t="shared" ca="1" si="1133"/>
        <v>66</v>
      </c>
      <c r="AF671" s="328">
        <f t="shared" ca="1" si="1134"/>
        <v>166</v>
      </c>
      <c r="AG671" s="328">
        <f t="shared" ca="1" si="1097"/>
        <v>167</v>
      </c>
      <c r="AH671" s="328">
        <f t="shared" ca="1" si="1098"/>
        <v>69</v>
      </c>
      <c r="AI671" s="328">
        <f t="shared" ca="1" si="1099"/>
        <v>169</v>
      </c>
      <c r="AJ671" s="328">
        <f t="shared" ca="1" si="1100"/>
        <v>71</v>
      </c>
      <c r="AK671" s="328"/>
      <c r="AL671" s="294" t="str">
        <f>_xlfn.CONCAT(V671," maj")</f>
        <v>A maj</v>
      </c>
      <c r="AM671" s="294" t="str">
        <f ca="1">_xlfn.CONCAT(W671," maj")</f>
        <v>B maj</v>
      </c>
      <c r="AN671" s="294" t="str">
        <f ca="1">_xlfn.CONCAT(X671," dim")</f>
        <v>Db dim</v>
      </c>
      <c r="AO671" s="294" t="str">
        <f t="shared" ca="1" si="1138"/>
        <v>Eb dim</v>
      </c>
      <c r="AP671" s="294" t="str">
        <f ca="1">_xlfn.CONCAT(Z671," min")</f>
        <v>E min</v>
      </c>
      <c r="AQ671" s="294" t="str">
        <f ca="1">_xlfn.CONCAT(AA671," min")</f>
        <v>Gb min</v>
      </c>
      <c r="AR671" s="294" t="str">
        <f ca="1">_xlfn.CONCAT(AB671," aug")</f>
        <v>G aug</v>
      </c>
      <c r="AS671" s="294"/>
      <c r="AT671" s="294" t="str">
        <f t="shared" ca="1" si="1136"/>
        <v/>
      </c>
      <c r="AU671" s="294" t="str">
        <f t="shared" ca="1" si="1135"/>
        <v/>
      </c>
      <c r="AV671" s="294" t="str">
        <f t="shared" ca="1" si="1135"/>
        <v/>
      </c>
      <c r="AW671" s="294">
        <f t="shared" ca="1" si="1135"/>
        <v>1</v>
      </c>
      <c r="AX671" s="294" t="str">
        <f t="shared" ca="1" si="1135"/>
        <v/>
      </c>
      <c r="AY671" s="294" t="str">
        <f t="shared" ca="1" si="1135"/>
        <v/>
      </c>
      <c r="AZ671" s="294" t="str">
        <f t="shared" ca="1" si="1135"/>
        <v/>
      </c>
      <c r="BA671" s="294">
        <f t="shared" ca="1" si="1135"/>
        <v>1</v>
      </c>
      <c r="BB671" s="294" t="str">
        <f t="shared" ca="1" si="1135"/>
        <v/>
      </c>
      <c r="BC671" s="294" t="str">
        <f t="shared" ca="1" si="1135"/>
        <v/>
      </c>
      <c r="BD671" s="294" t="str">
        <f t="shared" ca="1" si="1135"/>
        <v/>
      </c>
      <c r="BE671" s="294" t="str">
        <f t="shared" ca="1" si="1135"/>
        <v/>
      </c>
      <c r="BF671" s="289">
        <f t="shared" ca="1" si="1113"/>
        <v>2</v>
      </c>
      <c r="BG671" s="302">
        <f t="shared" ca="1" si="1114"/>
        <v>28.571428571428569</v>
      </c>
      <c r="BH671" s="289" t="str">
        <f t="shared" ca="1" si="1115"/>
        <v/>
      </c>
      <c r="BI671" s="289" t="str">
        <f t="shared" ca="1" si="1116"/>
        <v/>
      </c>
      <c r="BJ671" s="289" t="str">
        <f t="shared" ca="1" si="1117"/>
        <v/>
      </c>
      <c r="BK671" s="289" t="str">
        <f t="shared" ca="1" si="1118"/>
        <v/>
      </c>
      <c r="BL671" s="289" t="str">
        <f t="shared" ca="1" si="1119"/>
        <v/>
      </c>
      <c r="BM671" s="289" t="str">
        <f t="shared" ca="1" si="1120"/>
        <v/>
      </c>
      <c r="BN671" s="289" t="str">
        <f t="shared" ca="1" si="1121"/>
        <v/>
      </c>
      <c r="BO671" s="289" t="str">
        <f t="shared" ca="1" si="1122"/>
        <v/>
      </c>
      <c r="BP671" s="275"/>
      <c r="BQ671" s="83"/>
      <c r="BR671" s="82"/>
      <c r="BS671" s="83"/>
      <c r="BT671" s="52"/>
      <c r="BV671" s="52"/>
      <c r="BW671" s="84"/>
      <c r="BX671" s="97"/>
      <c r="BY671" s="84"/>
      <c r="BZ671" s="84"/>
      <c r="CA671" s="84"/>
      <c r="CB671" s="84"/>
      <c r="CC671" s="84"/>
      <c r="CD671" s="84"/>
      <c r="CE671" s="84"/>
      <c r="CF671" s="84"/>
      <c r="CG671" s="84"/>
      <c r="CH671" s="97"/>
      <c r="CI671" s="97"/>
      <c r="CJ671" s="97"/>
      <c r="CK671" s="97"/>
      <c r="CL671" s="97"/>
      <c r="CM671" s="97"/>
      <c r="CN671" s="97"/>
      <c r="CO671" s="97"/>
      <c r="CP671" s="99"/>
      <c r="CQ671" s="84"/>
      <c r="DA671" s="83"/>
      <c r="DB671" s="82"/>
      <c r="DC671" s="83"/>
      <c r="DD671" s="52"/>
      <c r="DF671" s="52"/>
      <c r="DG671" s="84"/>
      <c r="DH671" s="97"/>
      <c r="DI671" s="84"/>
      <c r="DJ671" s="84"/>
      <c r="DK671" s="84"/>
      <c r="DL671" s="84"/>
      <c r="DM671" s="84"/>
      <c r="DN671" s="84"/>
      <c r="DO671" s="84"/>
      <c r="DP671" s="84"/>
      <c r="DQ671" s="84"/>
      <c r="DR671" s="97"/>
      <c r="DS671" s="97"/>
      <c r="DT671" s="97"/>
      <c r="DU671" s="97"/>
      <c r="DV671" s="97"/>
      <c r="DW671" s="97"/>
      <c r="DX671" s="97"/>
      <c r="DY671" s="97"/>
      <c r="DZ671" s="99"/>
      <c r="EA671" s="84"/>
    </row>
    <row r="672" spans="1:131" ht="15.6" x14ac:dyDescent="0.3">
      <c r="A672" s="289" t="str">
        <f t="shared" ca="1" si="1123"/>
        <v/>
      </c>
      <c r="B672" s="327">
        <f t="shared" si="1137"/>
        <v>664</v>
      </c>
      <c r="C672" s="328" t="s">
        <v>25</v>
      </c>
      <c r="D672" s="327" t="s">
        <v>6</v>
      </c>
      <c r="E672" s="327">
        <v>7</v>
      </c>
      <c r="F672" s="329">
        <v>2</v>
      </c>
      <c r="G672" s="329">
        <v>2</v>
      </c>
      <c r="H672" s="329">
        <v>2</v>
      </c>
      <c r="I672" s="329">
        <v>2</v>
      </c>
      <c r="J672" s="329">
        <v>1</v>
      </c>
      <c r="K672" s="329">
        <v>2</v>
      </c>
      <c r="L672" s="329">
        <v>1</v>
      </c>
      <c r="M672" s="329"/>
      <c r="N672" s="329">
        <f>SUM($F672:G672)</f>
        <v>4</v>
      </c>
      <c r="O672" s="329">
        <f>SUM($F672:H672)</f>
        <v>6</v>
      </c>
      <c r="P672" s="329">
        <f>SUM($F672:I672)</f>
        <v>8</v>
      </c>
      <c r="Q672" s="329">
        <f>SUM($F672:J672)</f>
        <v>9</v>
      </c>
      <c r="R672" s="329">
        <f>SUM($F672:K672)</f>
        <v>11</v>
      </c>
      <c r="S672" s="329">
        <f>SUM($F672:L672)</f>
        <v>12</v>
      </c>
      <c r="T672" s="329"/>
      <c r="U672" s="328"/>
      <c r="V672" s="327" t="str">
        <f t="shared" si="1104"/>
        <v>A</v>
      </c>
      <c r="W672" s="327" t="str">
        <f t="shared" ca="1" si="1105"/>
        <v>B</v>
      </c>
      <c r="X672" s="327" t="str">
        <f t="shared" ca="1" si="1128"/>
        <v>Db</v>
      </c>
      <c r="Y672" s="327" t="str">
        <f t="shared" ca="1" si="1129"/>
        <v>Eb</v>
      </c>
      <c r="Z672" s="327" t="str">
        <f t="shared" ca="1" si="1130"/>
        <v>F</v>
      </c>
      <c r="AA672" s="327" t="str">
        <f t="shared" ca="1" si="1131"/>
        <v>Gb</v>
      </c>
      <c r="AB672" s="327" t="str">
        <f t="shared" ca="1" si="1132"/>
        <v>Ab</v>
      </c>
      <c r="AC672" s="327"/>
      <c r="AD672" s="328">
        <f t="shared" si="1112"/>
        <v>65</v>
      </c>
      <c r="AE672" s="328">
        <f t="shared" ca="1" si="1133"/>
        <v>66</v>
      </c>
      <c r="AF672" s="328">
        <f t="shared" ca="1" si="1134"/>
        <v>166</v>
      </c>
      <c r="AG672" s="328">
        <f t="shared" ca="1" si="1097"/>
        <v>167</v>
      </c>
      <c r="AH672" s="328">
        <f t="shared" ca="1" si="1098"/>
        <v>70</v>
      </c>
      <c r="AI672" s="328">
        <f t="shared" ca="1" si="1099"/>
        <v>169</v>
      </c>
      <c r="AJ672" s="328">
        <f t="shared" ca="1" si="1100"/>
        <v>163</v>
      </c>
      <c r="AK672" s="328"/>
      <c r="AL672" s="294" t="str">
        <f>_xlfn.CONCAT(V672," aug")</f>
        <v>A aug</v>
      </c>
      <c r="AM672" s="294" t="str">
        <f ca="1">_xlfn.CONCAT(W672," maj")</f>
        <v>B maj</v>
      </c>
      <c r="AN672" s="294" t="str">
        <f ca="1">_xlfn.CONCAT(X672," maj")</f>
        <v>Db maj</v>
      </c>
      <c r="AO672" s="294" t="str">
        <f t="shared" ca="1" si="1138"/>
        <v>Eb dim</v>
      </c>
      <c r="AP672" s="294" t="str">
        <f ca="1">_xlfn.CONCAT(Z672," dim")</f>
        <v>F dim</v>
      </c>
      <c r="AQ672" s="294" t="str">
        <f ca="1">_xlfn.CONCAT(AA672," min")</f>
        <v>Gb min</v>
      </c>
      <c r="AR672" s="294" t="str">
        <f ca="1">_xlfn.CONCAT(AB672," min")</f>
        <v>Ab min</v>
      </c>
      <c r="AS672" s="294"/>
      <c r="AT672" s="294" t="str">
        <f t="shared" ca="1" si="1136"/>
        <v/>
      </c>
      <c r="AU672" s="294" t="str">
        <f t="shared" ca="1" si="1135"/>
        <v/>
      </c>
      <c r="AV672" s="294" t="str">
        <f t="shared" ca="1" si="1135"/>
        <v/>
      </c>
      <c r="AW672" s="294">
        <f t="shared" ca="1" si="1135"/>
        <v>1</v>
      </c>
      <c r="AX672" s="294" t="str">
        <f t="shared" ca="1" si="1135"/>
        <v/>
      </c>
      <c r="AY672" s="294">
        <f t="shared" ca="1" si="1135"/>
        <v>1</v>
      </c>
      <c r="AZ672" s="294" t="str">
        <f t="shared" ca="1" si="1135"/>
        <v/>
      </c>
      <c r="BA672" s="294" t="str">
        <f t="shared" ca="1" si="1135"/>
        <v/>
      </c>
      <c r="BB672" s="294" t="str">
        <f t="shared" ca="1" si="1135"/>
        <v/>
      </c>
      <c r="BC672" s="294" t="str">
        <f t="shared" ca="1" si="1135"/>
        <v/>
      </c>
      <c r="BD672" s="294" t="str">
        <f t="shared" ca="1" si="1135"/>
        <v/>
      </c>
      <c r="BE672" s="294" t="str">
        <f t="shared" ca="1" si="1135"/>
        <v/>
      </c>
      <c r="BF672" s="289">
        <f t="shared" ca="1" si="1113"/>
        <v>2</v>
      </c>
      <c r="BG672" s="302">
        <f t="shared" ca="1" si="1114"/>
        <v>28.571428571428569</v>
      </c>
      <c r="BH672" s="289" t="str">
        <f t="shared" ca="1" si="1115"/>
        <v/>
      </c>
      <c r="BI672" s="289" t="str">
        <f t="shared" ca="1" si="1116"/>
        <v/>
      </c>
      <c r="BJ672" s="289" t="str">
        <f t="shared" ca="1" si="1117"/>
        <v/>
      </c>
      <c r="BK672" s="289" t="str">
        <f t="shared" ca="1" si="1118"/>
        <v/>
      </c>
      <c r="BL672" s="289" t="str">
        <f t="shared" ca="1" si="1119"/>
        <v/>
      </c>
      <c r="BM672" s="289" t="str">
        <f t="shared" ca="1" si="1120"/>
        <v/>
      </c>
      <c r="BN672" s="289" t="str">
        <f t="shared" ca="1" si="1121"/>
        <v/>
      </c>
      <c r="BO672" s="289" t="str">
        <f t="shared" ca="1" si="1122"/>
        <v/>
      </c>
      <c r="BP672" s="275"/>
      <c r="BQ672" s="83"/>
      <c r="BR672" s="82"/>
      <c r="BS672" s="83"/>
      <c r="BT672" s="52"/>
      <c r="BV672" s="52"/>
      <c r="BW672" s="84"/>
      <c r="BX672" s="97"/>
      <c r="BY672" s="84"/>
      <c r="BZ672" s="84"/>
      <c r="CA672" s="84"/>
      <c r="CB672" s="84"/>
      <c r="CC672" s="84"/>
      <c r="CD672" s="84"/>
      <c r="CE672" s="84"/>
      <c r="CF672" s="84"/>
      <c r="CG672" s="84"/>
      <c r="CH672" s="97"/>
      <c r="CI672" s="97"/>
      <c r="CJ672" s="97"/>
      <c r="CK672" s="97"/>
      <c r="CL672" s="97"/>
      <c r="CM672" s="97"/>
      <c r="CN672" s="97"/>
      <c r="CO672" s="97"/>
      <c r="CP672" s="99"/>
      <c r="CQ672" s="84"/>
      <c r="DA672" s="83"/>
      <c r="DB672" s="82"/>
      <c r="DC672" s="83"/>
      <c r="DD672" s="52"/>
      <c r="DF672" s="52"/>
      <c r="DG672" s="84"/>
      <c r="DH672" s="97"/>
      <c r="DI672" s="84"/>
      <c r="DJ672" s="84"/>
      <c r="DK672" s="84"/>
      <c r="DL672" s="84"/>
      <c r="DM672" s="84"/>
      <c r="DN672" s="84"/>
      <c r="DO672" s="84"/>
      <c r="DP672" s="84"/>
      <c r="DQ672" s="84"/>
      <c r="DR672" s="97"/>
      <c r="DS672" s="97"/>
      <c r="DT672" s="97"/>
      <c r="DU672" s="97"/>
      <c r="DV672" s="97"/>
      <c r="DW672" s="97"/>
      <c r="DX672" s="97"/>
      <c r="DY672" s="97"/>
      <c r="DZ672" s="99"/>
      <c r="EA672" s="84"/>
    </row>
    <row r="673" spans="1:131" ht="15.6" x14ac:dyDescent="0.3">
      <c r="A673" s="289">
        <f t="shared" ca="1" si="1123"/>
        <v>6</v>
      </c>
      <c r="B673" s="327">
        <f t="shared" si="1137"/>
        <v>665</v>
      </c>
      <c r="C673" s="328" t="s">
        <v>26</v>
      </c>
      <c r="D673" s="327" t="s">
        <v>6</v>
      </c>
      <c r="E673" s="327">
        <v>7</v>
      </c>
      <c r="F673" s="329">
        <v>2</v>
      </c>
      <c r="G673" s="329">
        <v>2</v>
      </c>
      <c r="H673" s="329">
        <v>2</v>
      </c>
      <c r="I673" s="329">
        <v>1</v>
      </c>
      <c r="J673" s="329">
        <v>1</v>
      </c>
      <c r="K673" s="329">
        <v>2</v>
      </c>
      <c r="L673" s="329">
        <v>2</v>
      </c>
      <c r="M673" s="329"/>
      <c r="N673" s="329">
        <f>SUM($F673:G673)</f>
        <v>4</v>
      </c>
      <c r="O673" s="329">
        <f>SUM($F673:H673)</f>
        <v>6</v>
      </c>
      <c r="P673" s="329">
        <f>SUM($F673:I673)</f>
        <v>7</v>
      </c>
      <c r="Q673" s="329">
        <f>SUM($F673:J673)</f>
        <v>8</v>
      </c>
      <c r="R673" s="329">
        <f>SUM($F673:K673)</f>
        <v>10</v>
      </c>
      <c r="S673" s="329">
        <f>SUM($F673:L673)</f>
        <v>12</v>
      </c>
      <c r="T673" s="329"/>
      <c r="U673" s="328"/>
      <c r="V673" s="327" t="str">
        <f t="shared" si="1104"/>
        <v>A</v>
      </c>
      <c r="W673" s="327" t="str">
        <f t="shared" ca="1" si="1105"/>
        <v>B</v>
      </c>
      <c r="X673" s="327" t="str">
        <f t="shared" ca="1" si="1128"/>
        <v>Db</v>
      </c>
      <c r="Y673" s="327" t="str">
        <f t="shared" ca="1" si="1129"/>
        <v>Eb</v>
      </c>
      <c r="Z673" s="327" t="str">
        <f t="shared" ca="1" si="1130"/>
        <v>E</v>
      </c>
      <c r="AA673" s="327" t="str">
        <f t="shared" ca="1" si="1131"/>
        <v>F</v>
      </c>
      <c r="AB673" s="327" t="str">
        <f t="shared" ca="1" si="1132"/>
        <v>G</v>
      </c>
      <c r="AC673" s="327"/>
      <c r="AD673" s="328">
        <f t="shared" si="1112"/>
        <v>65</v>
      </c>
      <c r="AE673" s="328">
        <f t="shared" ca="1" si="1133"/>
        <v>66</v>
      </c>
      <c r="AF673" s="328">
        <f t="shared" ca="1" si="1134"/>
        <v>166</v>
      </c>
      <c r="AG673" s="328">
        <f t="shared" ca="1" si="1097"/>
        <v>167</v>
      </c>
      <c r="AH673" s="328">
        <f t="shared" ca="1" si="1098"/>
        <v>69</v>
      </c>
      <c r="AI673" s="328">
        <f t="shared" ca="1" si="1099"/>
        <v>70</v>
      </c>
      <c r="AJ673" s="328">
        <f t="shared" ca="1" si="1100"/>
        <v>71</v>
      </c>
      <c r="AK673" s="328"/>
      <c r="AL673" s="294" t="str">
        <f>_xlfn.CONCAT(V673," maj")</f>
        <v>A maj</v>
      </c>
      <c r="AM673" s="294" t="str">
        <f ca="1">_xlfn.CONCAT(W673," alt b")</f>
        <v>B alt b</v>
      </c>
      <c r="AN673" s="294" t="str">
        <f ca="1">_xlfn.CONCAT(X673," dim")</f>
        <v>Db dim</v>
      </c>
      <c r="AO673" s="301" t="str">
        <f ca="1">_xlfn.CONCAT("*",AA673,"7")</f>
        <v>*F7</v>
      </c>
      <c r="AP673" s="294" t="str">
        <f ca="1">_xlfn.CONCAT(Z673," min")</f>
        <v>E min</v>
      </c>
      <c r="AQ673" s="294" t="str">
        <f ca="1">_xlfn.CONCAT(AA673," aug")</f>
        <v>F aug</v>
      </c>
      <c r="AR673" s="294" t="str">
        <f ca="1">_xlfn.CONCAT(AB673," aug")</f>
        <v>G aug</v>
      </c>
      <c r="AS673" s="294"/>
      <c r="AT673" s="294" t="str">
        <f t="shared" ca="1" si="1136"/>
        <v/>
      </c>
      <c r="AU673" s="294" t="str">
        <f t="shared" ca="1" si="1135"/>
        <v/>
      </c>
      <c r="AV673" s="294" t="str">
        <f t="shared" ca="1" si="1135"/>
        <v/>
      </c>
      <c r="AW673" s="294">
        <f t="shared" ca="1" si="1135"/>
        <v>1</v>
      </c>
      <c r="AX673" s="294" t="str">
        <f t="shared" ca="1" si="1135"/>
        <v/>
      </c>
      <c r="AY673" s="294">
        <f t="shared" ca="1" si="1135"/>
        <v>1</v>
      </c>
      <c r="AZ673" s="294" t="str">
        <f t="shared" ca="1" si="1135"/>
        <v/>
      </c>
      <c r="BA673" s="294">
        <f t="shared" ca="1" si="1135"/>
        <v>1</v>
      </c>
      <c r="BB673" s="294" t="str">
        <f t="shared" ca="1" si="1135"/>
        <v/>
      </c>
      <c r="BC673" s="294" t="str">
        <f t="shared" ca="1" si="1135"/>
        <v/>
      </c>
      <c r="BD673" s="294" t="str">
        <f t="shared" ca="1" si="1135"/>
        <v/>
      </c>
      <c r="BE673" s="294" t="str">
        <f t="shared" ca="1" si="1135"/>
        <v/>
      </c>
      <c r="BF673" s="289">
        <f t="shared" ca="1" si="1113"/>
        <v>3</v>
      </c>
      <c r="BG673" s="302">
        <f t="shared" ca="1" si="1114"/>
        <v>42.857142857142854</v>
      </c>
      <c r="BH673" s="289">
        <f t="shared" ca="1" si="1115"/>
        <v>6</v>
      </c>
      <c r="BI673" s="289" t="str">
        <f t="shared" ca="1" si="1116"/>
        <v/>
      </c>
      <c r="BJ673" s="289" t="str">
        <f t="shared" ca="1" si="1117"/>
        <v/>
      </c>
      <c r="BK673" s="289" t="str">
        <f t="shared" ca="1" si="1118"/>
        <v/>
      </c>
      <c r="BL673" s="289" t="str">
        <f t="shared" ca="1" si="1119"/>
        <v/>
      </c>
      <c r="BM673" s="289" t="str">
        <f t="shared" ca="1" si="1120"/>
        <v/>
      </c>
      <c r="BN673" s="289">
        <f t="shared" ca="1" si="1121"/>
        <v>1</v>
      </c>
      <c r="BO673" s="289" t="str">
        <f t="shared" ca="1" si="1122"/>
        <v/>
      </c>
      <c r="BP673" s="275"/>
      <c r="BQ673" s="83"/>
      <c r="BR673" s="82"/>
      <c r="BS673" s="83"/>
      <c r="BT673" s="52"/>
      <c r="BV673" s="52"/>
      <c r="BW673" s="84"/>
      <c r="BX673" s="97"/>
      <c r="BY673" s="84"/>
      <c r="BZ673" s="84"/>
      <c r="CA673" s="84"/>
      <c r="CB673" s="84"/>
      <c r="CC673" s="84"/>
      <c r="CD673" s="84"/>
      <c r="CE673" s="84"/>
      <c r="CF673" s="84"/>
      <c r="CG673" s="84"/>
      <c r="CH673" s="97"/>
      <c r="CI673" s="97"/>
      <c r="CJ673" s="97"/>
      <c r="CK673" s="97"/>
      <c r="CL673" s="97"/>
      <c r="CM673" s="97"/>
      <c r="CN673" s="97"/>
      <c r="CO673" s="97"/>
      <c r="CP673" s="99"/>
      <c r="CQ673" s="84"/>
      <c r="DA673" s="83"/>
      <c r="DB673" s="82"/>
      <c r="DC673" s="83"/>
      <c r="DD673" s="52"/>
      <c r="DF673" s="52"/>
      <c r="DG673" s="84"/>
      <c r="DH673" s="97"/>
      <c r="DI673" s="84"/>
      <c r="DJ673" s="84"/>
      <c r="DK673" s="84"/>
      <c r="DL673" s="84"/>
      <c r="DM673" s="84"/>
      <c r="DN673" s="84"/>
      <c r="DO673" s="84"/>
      <c r="DP673" s="84"/>
      <c r="DQ673" s="84"/>
      <c r="DR673" s="97"/>
      <c r="DS673" s="97"/>
      <c r="DT673" s="97"/>
      <c r="DU673" s="97"/>
      <c r="DV673" s="97"/>
      <c r="DW673" s="97"/>
      <c r="DX673" s="97"/>
      <c r="DY673" s="97"/>
      <c r="DZ673" s="99"/>
      <c r="EA673" s="84"/>
    </row>
    <row r="674" spans="1:131" ht="15.6" x14ac:dyDescent="0.3">
      <c r="A674" s="289" t="str">
        <f t="shared" ca="1" si="1123"/>
        <v/>
      </c>
      <c r="B674" s="327">
        <f t="shared" si="1137"/>
        <v>666</v>
      </c>
      <c r="C674" s="328" t="s">
        <v>27</v>
      </c>
      <c r="D674" s="327" t="s">
        <v>6</v>
      </c>
      <c r="E674" s="327">
        <v>7</v>
      </c>
      <c r="F674" s="329">
        <v>2</v>
      </c>
      <c r="G674" s="329">
        <v>2</v>
      </c>
      <c r="H674" s="329">
        <v>1</v>
      </c>
      <c r="I674" s="329">
        <v>2</v>
      </c>
      <c r="J674" s="329">
        <v>2</v>
      </c>
      <c r="K674" s="329">
        <v>1</v>
      </c>
      <c r="L674" s="329">
        <v>2</v>
      </c>
      <c r="M674" s="329"/>
      <c r="N674" s="329">
        <f>SUM($F674:G674)</f>
        <v>4</v>
      </c>
      <c r="O674" s="329">
        <f>SUM($F674:H674)</f>
        <v>5</v>
      </c>
      <c r="P674" s="329">
        <f>SUM($F674:I674)</f>
        <v>7</v>
      </c>
      <c r="Q674" s="329">
        <f>SUM($F674:J674)</f>
        <v>9</v>
      </c>
      <c r="R674" s="329">
        <f>SUM($F674:K674)</f>
        <v>10</v>
      </c>
      <c r="S674" s="329">
        <f>SUM($F674:L674)</f>
        <v>12</v>
      </c>
      <c r="T674" s="329"/>
      <c r="U674" s="328"/>
      <c r="V674" s="327" t="str">
        <f t="shared" si="1104"/>
        <v>A</v>
      </c>
      <c r="W674" s="327" t="str">
        <f t="shared" ca="1" si="1105"/>
        <v>B</v>
      </c>
      <c r="X674" s="327" t="str">
        <f t="shared" ca="1" si="1128"/>
        <v>Db</v>
      </c>
      <c r="Y674" s="327" t="str">
        <f t="shared" ca="1" si="1129"/>
        <v>D</v>
      </c>
      <c r="Z674" s="327" t="str">
        <f t="shared" ca="1" si="1130"/>
        <v>E</v>
      </c>
      <c r="AA674" s="327" t="str">
        <f t="shared" ca="1" si="1131"/>
        <v>Gb</v>
      </c>
      <c r="AB674" s="327" t="str">
        <f t="shared" ca="1" si="1132"/>
        <v>G</v>
      </c>
      <c r="AC674" s="327"/>
      <c r="AD674" s="328">
        <f t="shared" si="1112"/>
        <v>65</v>
      </c>
      <c r="AE674" s="328">
        <f t="shared" ca="1" si="1133"/>
        <v>66</v>
      </c>
      <c r="AF674" s="328">
        <f t="shared" ca="1" si="1134"/>
        <v>166</v>
      </c>
      <c r="AG674" s="328">
        <f t="shared" ca="1" si="1097"/>
        <v>68</v>
      </c>
      <c r="AH674" s="328">
        <f t="shared" ca="1" si="1098"/>
        <v>69</v>
      </c>
      <c r="AI674" s="328">
        <f t="shared" ca="1" si="1099"/>
        <v>169</v>
      </c>
      <c r="AJ674" s="328">
        <f t="shared" ca="1" si="1100"/>
        <v>71</v>
      </c>
      <c r="AK674" s="328"/>
      <c r="AL674" s="294" t="str">
        <f>_xlfn.CONCAT(V674," maj")</f>
        <v>A maj</v>
      </c>
      <c r="AM674" s="294" t="str">
        <f ca="1">_xlfn.CONCAT(W674," min")</f>
        <v>B min</v>
      </c>
      <c r="AN674" s="294" t="str">
        <f ca="1">_xlfn.CONCAT(X674," dim")</f>
        <v>Db dim</v>
      </c>
      <c r="AO674" s="294" t="str">
        <f ca="1">_xlfn.CONCAT(Y674," maj")</f>
        <v>D maj</v>
      </c>
      <c r="AP674" s="294" t="str">
        <f ca="1">_xlfn.CONCAT(Z674," min")</f>
        <v>E min</v>
      </c>
      <c r="AQ674" s="294" t="str">
        <f ca="1">_xlfn.CONCAT(AA674," min")</f>
        <v>Gb min</v>
      </c>
      <c r="AR674" s="294" t="str">
        <f ca="1">_xlfn.CONCAT(AB674," maj")</f>
        <v>G maj</v>
      </c>
      <c r="AS674" s="294"/>
      <c r="AT674" s="294" t="str">
        <f t="shared" ca="1" si="1136"/>
        <v/>
      </c>
      <c r="AU674" s="294" t="str">
        <f t="shared" ca="1" si="1136"/>
        <v/>
      </c>
      <c r="AV674" s="294" t="str">
        <f t="shared" ca="1" si="1136"/>
        <v/>
      </c>
      <c r="AW674" s="294" t="str">
        <f t="shared" ca="1" si="1136"/>
        <v/>
      </c>
      <c r="AX674" s="294" t="str">
        <f t="shared" ca="1" si="1136"/>
        <v/>
      </c>
      <c r="AY674" s="294" t="str">
        <f t="shared" ca="1" si="1136"/>
        <v/>
      </c>
      <c r="AZ674" s="294" t="str">
        <f t="shared" ca="1" si="1136"/>
        <v/>
      </c>
      <c r="BA674" s="294">
        <f t="shared" ca="1" si="1136"/>
        <v>1</v>
      </c>
      <c r="BB674" s="294" t="str">
        <f t="shared" ca="1" si="1136"/>
        <v/>
      </c>
      <c r="BC674" s="294" t="str">
        <f t="shared" ca="1" si="1136"/>
        <v/>
      </c>
      <c r="BD674" s="294" t="str">
        <f t="shared" ca="1" si="1136"/>
        <v/>
      </c>
      <c r="BE674" s="294" t="str">
        <f t="shared" ca="1" si="1136"/>
        <v/>
      </c>
      <c r="BF674" s="289">
        <f t="shared" ca="1" si="1113"/>
        <v>1</v>
      </c>
      <c r="BG674" s="302">
        <f t="shared" ca="1" si="1114"/>
        <v>14.285714285714285</v>
      </c>
      <c r="BH674" s="289" t="str">
        <f t="shared" ca="1" si="1115"/>
        <v/>
      </c>
      <c r="BI674" s="289" t="str">
        <f t="shared" ca="1" si="1116"/>
        <v/>
      </c>
      <c r="BJ674" s="289" t="str">
        <f t="shared" ca="1" si="1117"/>
        <v/>
      </c>
      <c r="BK674" s="289" t="str">
        <f t="shared" ca="1" si="1118"/>
        <v/>
      </c>
      <c r="BL674" s="289" t="str">
        <f t="shared" ca="1" si="1119"/>
        <v/>
      </c>
      <c r="BM674" s="289" t="str">
        <f t="shared" ca="1" si="1120"/>
        <v/>
      </c>
      <c r="BN674" s="289" t="str">
        <f t="shared" ca="1" si="1121"/>
        <v/>
      </c>
      <c r="BO674" s="289" t="str">
        <f t="shared" ca="1" si="1122"/>
        <v/>
      </c>
      <c r="BP674" s="275"/>
      <c r="BQ674" s="83"/>
      <c r="BR674" s="82"/>
      <c r="BS674" s="83"/>
      <c r="BT674" s="52"/>
      <c r="BV674" s="52"/>
      <c r="BW674" s="84"/>
      <c r="BX674" s="97"/>
      <c r="BY674" s="84"/>
      <c r="BZ674" s="84"/>
      <c r="CA674" s="84"/>
      <c r="CB674" s="84"/>
      <c r="CC674" s="84"/>
      <c r="CD674" s="84"/>
      <c r="CE674" s="84"/>
      <c r="CF674" s="84"/>
      <c r="CG674" s="84"/>
      <c r="CH674" s="97"/>
      <c r="CI674" s="97"/>
      <c r="CJ674" s="97"/>
      <c r="CK674" s="97"/>
      <c r="CL674" s="97"/>
      <c r="CM674" s="97"/>
      <c r="CN674" s="97"/>
      <c r="CO674" s="97"/>
      <c r="CP674" s="99"/>
      <c r="CQ674" s="84"/>
      <c r="DA674" s="83"/>
      <c r="DB674" s="82"/>
      <c r="DC674" s="83"/>
      <c r="DD674" s="52"/>
      <c r="DF674" s="52"/>
      <c r="DG674" s="84"/>
      <c r="DH674" s="97"/>
      <c r="DI674" s="84"/>
      <c r="DJ674" s="84"/>
      <c r="DK674" s="84"/>
      <c r="DL674" s="84"/>
      <c r="DM674" s="84"/>
      <c r="DN674" s="84"/>
      <c r="DO674" s="84"/>
      <c r="DP674" s="84"/>
      <c r="DQ674" s="84"/>
      <c r="DR674" s="97"/>
      <c r="DS674" s="97"/>
      <c r="DT674" s="97"/>
      <c r="DU674" s="97"/>
      <c r="DV674" s="97"/>
      <c r="DW674" s="97"/>
      <c r="DX674" s="97"/>
      <c r="DY674" s="97"/>
      <c r="DZ674" s="99"/>
      <c r="EA674" s="84"/>
    </row>
    <row r="675" spans="1:131" ht="15.6" x14ac:dyDescent="0.3">
      <c r="A675" s="289" t="str">
        <f t="shared" ca="1" si="1123"/>
        <v/>
      </c>
      <c r="B675" s="327">
        <f t="shared" si="1137"/>
        <v>667</v>
      </c>
      <c r="C675" s="328" t="s">
        <v>28</v>
      </c>
      <c r="D675" s="327" t="s">
        <v>6</v>
      </c>
      <c r="E675" s="327">
        <v>7</v>
      </c>
      <c r="F675" s="329">
        <v>1</v>
      </c>
      <c r="G675" s="329">
        <v>3</v>
      </c>
      <c r="H675" s="329">
        <v>1</v>
      </c>
      <c r="I675" s="329">
        <v>2</v>
      </c>
      <c r="J675" s="329">
        <v>2</v>
      </c>
      <c r="K675" s="329">
        <v>1</v>
      </c>
      <c r="L675" s="329">
        <v>2</v>
      </c>
      <c r="M675" s="329"/>
      <c r="N675" s="329">
        <f>SUM($F675:G675)</f>
        <v>4</v>
      </c>
      <c r="O675" s="329">
        <f>SUM($F675:H675)</f>
        <v>5</v>
      </c>
      <c r="P675" s="329">
        <f>SUM($F675:I675)</f>
        <v>7</v>
      </c>
      <c r="Q675" s="329">
        <f>SUM($F675:J675)</f>
        <v>9</v>
      </c>
      <c r="R675" s="329">
        <f>SUM($F675:K675)</f>
        <v>10</v>
      </c>
      <c r="S675" s="329">
        <f>SUM($F675:L675)</f>
        <v>12</v>
      </c>
      <c r="T675" s="329"/>
      <c r="U675" s="328"/>
      <c r="V675" s="327" t="str">
        <f t="shared" si="1104"/>
        <v>A</v>
      </c>
      <c r="W675" s="327" t="str">
        <f t="shared" ca="1" si="1105"/>
        <v>Bb</v>
      </c>
      <c r="X675" s="327" t="str">
        <f t="shared" ca="1" si="1128"/>
        <v>Db</v>
      </c>
      <c r="Y675" s="327" t="str">
        <f t="shared" ca="1" si="1129"/>
        <v>D</v>
      </c>
      <c r="Z675" s="327" t="str">
        <f t="shared" ca="1" si="1130"/>
        <v>E</v>
      </c>
      <c r="AA675" s="327" t="str">
        <f t="shared" ca="1" si="1131"/>
        <v>Gb</v>
      </c>
      <c r="AB675" s="327" t="str">
        <f t="shared" ca="1" si="1132"/>
        <v>G</v>
      </c>
      <c r="AC675" s="327"/>
      <c r="AD675" s="328">
        <f t="shared" si="1112"/>
        <v>65</v>
      </c>
      <c r="AE675" s="328">
        <f t="shared" ca="1" si="1133"/>
        <v>164</v>
      </c>
      <c r="AF675" s="328">
        <f t="shared" ca="1" si="1134"/>
        <v>166</v>
      </c>
      <c r="AG675" s="328">
        <f t="shared" ca="1" si="1097"/>
        <v>68</v>
      </c>
      <c r="AH675" s="328">
        <f t="shared" ca="1" si="1098"/>
        <v>69</v>
      </c>
      <c r="AI675" s="328">
        <f t="shared" ca="1" si="1099"/>
        <v>169</v>
      </c>
      <c r="AJ675" s="328">
        <f t="shared" ca="1" si="1100"/>
        <v>71</v>
      </c>
      <c r="AK675" s="328"/>
      <c r="AL675" s="294" t="str">
        <f>_xlfn.CONCAT(V675," maj")</f>
        <v>A maj</v>
      </c>
      <c r="AM675" s="294" t="str">
        <f ca="1">_xlfn.CONCAT(W675," aug")</f>
        <v>Bb aug</v>
      </c>
      <c r="AN675" s="294" t="str">
        <f ca="1">_xlfn.CONCAT(X675," dim")</f>
        <v>Db dim</v>
      </c>
      <c r="AO675" s="294" t="str">
        <f ca="1">_xlfn.CONCAT(Y675," maj")</f>
        <v>D maj</v>
      </c>
      <c r="AP675" s="294" t="str">
        <f ca="1">_xlfn.CONCAT(Z675," dim")</f>
        <v>E dim</v>
      </c>
      <c r="AQ675" s="294" t="str">
        <f ca="1">_xlfn.CONCAT(AA675," maj")</f>
        <v>Gb maj</v>
      </c>
      <c r="AR675" s="294" t="str">
        <f ca="1">_xlfn.CONCAT(AB675," min")</f>
        <v>G min</v>
      </c>
      <c r="AS675" s="294"/>
      <c r="AT675" s="294" t="str">
        <f t="shared" ca="1" si="1136"/>
        <v/>
      </c>
      <c r="AU675" s="294" t="str">
        <f t="shared" ca="1" si="1136"/>
        <v/>
      </c>
      <c r="AV675" s="294" t="str">
        <f t="shared" ca="1" si="1136"/>
        <v/>
      </c>
      <c r="AW675" s="294" t="str">
        <f t="shared" ca="1" si="1136"/>
        <v/>
      </c>
      <c r="AX675" s="294" t="str">
        <f t="shared" ca="1" si="1136"/>
        <v/>
      </c>
      <c r="AY675" s="294" t="str">
        <f t="shared" ca="1" si="1136"/>
        <v/>
      </c>
      <c r="AZ675" s="294" t="str">
        <f t="shared" ca="1" si="1136"/>
        <v/>
      </c>
      <c r="BA675" s="294">
        <f t="shared" ca="1" si="1136"/>
        <v>1</v>
      </c>
      <c r="BB675" s="294" t="str">
        <f t="shared" ca="1" si="1136"/>
        <v/>
      </c>
      <c r="BC675" s="294" t="str">
        <f t="shared" ca="1" si="1136"/>
        <v/>
      </c>
      <c r="BD675" s="294" t="str">
        <f t="shared" ca="1" si="1136"/>
        <v/>
      </c>
      <c r="BE675" s="294" t="str">
        <f t="shared" ca="1" si="1136"/>
        <v/>
      </c>
      <c r="BF675" s="289">
        <f t="shared" ca="1" si="1113"/>
        <v>1</v>
      </c>
      <c r="BG675" s="302">
        <f t="shared" ca="1" si="1114"/>
        <v>14.285714285714285</v>
      </c>
      <c r="BH675" s="289" t="str">
        <f t="shared" ca="1" si="1115"/>
        <v/>
      </c>
      <c r="BI675" s="289" t="str">
        <f t="shared" ca="1" si="1116"/>
        <v/>
      </c>
      <c r="BJ675" s="289" t="str">
        <f t="shared" ca="1" si="1117"/>
        <v/>
      </c>
      <c r="BK675" s="289" t="str">
        <f t="shared" ca="1" si="1118"/>
        <v/>
      </c>
      <c r="BL675" s="289" t="str">
        <f t="shared" ca="1" si="1119"/>
        <v/>
      </c>
      <c r="BM675" s="289" t="str">
        <f t="shared" ca="1" si="1120"/>
        <v/>
      </c>
      <c r="BN675" s="289" t="str">
        <f t="shared" ca="1" si="1121"/>
        <v/>
      </c>
      <c r="BO675" s="289" t="str">
        <f t="shared" ca="1" si="1122"/>
        <v/>
      </c>
      <c r="BP675" s="275"/>
      <c r="BQ675" s="83"/>
      <c r="BR675" s="82"/>
      <c r="BS675" s="83"/>
      <c r="BT675" s="52"/>
      <c r="BV675" s="52"/>
      <c r="BW675" s="84"/>
      <c r="BX675" s="97"/>
      <c r="BY675" s="84"/>
      <c r="BZ675" s="84"/>
      <c r="CA675" s="84"/>
      <c r="CB675" s="84"/>
      <c r="CC675" s="84"/>
      <c r="CD675" s="84"/>
      <c r="CE675" s="84"/>
      <c r="CF675" s="84"/>
      <c r="CG675" s="84"/>
      <c r="CH675" s="97"/>
      <c r="CI675" s="97"/>
      <c r="CJ675" s="97"/>
      <c r="CK675" s="97"/>
      <c r="CL675" s="97"/>
      <c r="CM675" s="97"/>
      <c r="CN675" s="97"/>
      <c r="CO675" s="97"/>
      <c r="CP675" s="99"/>
      <c r="CQ675" s="84"/>
      <c r="DA675" s="83"/>
      <c r="DB675" s="82"/>
      <c r="DC675" s="83"/>
      <c r="DD675" s="52"/>
      <c r="DF675" s="52"/>
      <c r="DG675" s="84"/>
      <c r="DH675" s="97"/>
      <c r="DI675" s="84"/>
      <c r="DJ675" s="84"/>
      <c r="DK675" s="84"/>
      <c r="DL675" s="84"/>
      <c r="DM675" s="84"/>
      <c r="DN675" s="84"/>
      <c r="DO675" s="84"/>
      <c r="DP675" s="84"/>
      <c r="DQ675" s="84"/>
      <c r="DR675" s="97"/>
      <c r="DS675" s="97"/>
      <c r="DT675" s="97"/>
      <c r="DU675" s="97"/>
      <c r="DV675" s="97"/>
      <c r="DW675" s="97"/>
      <c r="DX675" s="97"/>
      <c r="DY675" s="97"/>
      <c r="DZ675" s="99"/>
      <c r="EA675" s="84"/>
    </row>
    <row r="676" spans="1:131" ht="15.6" x14ac:dyDescent="0.3">
      <c r="A676" s="289" t="str">
        <f t="shared" ca="1" si="1123"/>
        <v/>
      </c>
      <c r="B676" s="327">
        <f t="shared" si="1137"/>
        <v>668</v>
      </c>
      <c r="C676" s="328" t="s">
        <v>277</v>
      </c>
      <c r="D676" s="327" t="s">
        <v>6</v>
      </c>
      <c r="E676" s="327">
        <v>7</v>
      </c>
      <c r="F676" s="329">
        <v>2</v>
      </c>
      <c r="G676" s="329">
        <v>2</v>
      </c>
      <c r="H676" s="329">
        <v>1</v>
      </c>
      <c r="I676" s="329">
        <v>2</v>
      </c>
      <c r="J676" s="329">
        <v>1</v>
      </c>
      <c r="K676" s="329">
        <v>2</v>
      </c>
      <c r="L676" s="329">
        <v>2</v>
      </c>
      <c r="M676" s="329"/>
      <c r="N676" s="329">
        <f>SUM($F676:G676)</f>
        <v>4</v>
      </c>
      <c r="O676" s="329">
        <f>SUM($F676:H676)</f>
        <v>5</v>
      </c>
      <c r="P676" s="329">
        <f>SUM($F676:I676)</f>
        <v>7</v>
      </c>
      <c r="Q676" s="329">
        <f>SUM($F676:J676)</f>
        <v>8</v>
      </c>
      <c r="R676" s="329">
        <f>SUM($F676:K676)</f>
        <v>10</v>
      </c>
      <c r="S676" s="329">
        <f>SUM($F676:L676)</f>
        <v>12</v>
      </c>
      <c r="T676" s="329"/>
      <c r="U676" s="328"/>
      <c r="V676" s="327" t="str">
        <f t="shared" si="1104"/>
        <v>A</v>
      </c>
      <c r="W676" s="327" t="str">
        <f t="shared" ca="1" si="1105"/>
        <v>B</v>
      </c>
      <c r="X676" s="327" t="str">
        <f t="shared" ca="1" si="1128"/>
        <v>Db</v>
      </c>
      <c r="Y676" s="327" t="str">
        <f t="shared" ca="1" si="1129"/>
        <v>D</v>
      </c>
      <c r="Z676" s="327" t="str">
        <f t="shared" ca="1" si="1130"/>
        <v>E</v>
      </c>
      <c r="AA676" s="327" t="str">
        <f t="shared" ca="1" si="1131"/>
        <v>F</v>
      </c>
      <c r="AB676" s="327" t="str">
        <f t="shared" ca="1" si="1132"/>
        <v>G</v>
      </c>
      <c r="AC676" s="327"/>
      <c r="AD676" s="328">
        <f t="shared" si="1112"/>
        <v>65</v>
      </c>
      <c r="AE676" s="328">
        <f t="shared" ca="1" si="1133"/>
        <v>66</v>
      </c>
      <c r="AF676" s="328">
        <f t="shared" ca="1" si="1134"/>
        <v>166</v>
      </c>
      <c r="AG676" s="328">
        <f t="shared" ca="1" si="1097"/>
        <v>68</v>
      </c>
      <c r="AH676" s="328">
        <f t="shared" ca="1" si="1098"/>
        <v>69</v>
      </c>
      <c r="AI676" s="328">
        <f t="shared" ca="1" si="1099"/>
        <v>70</v>
      </c>
      <c r="AJ676" s="328">
        <f t="shared" ca="1" si="1100"/>
        <v>71</v>
      </c>
      <c r="AK676" s="328"/>
      <c r="AL676" s="294" t="str">
        <f>_xlfn.CONCAT(V676," maj")</f>
        <v>A maj</v>
      </c>
      <c r="AM676" s="294" t="str">
        <f ca="1">_xlfn.CONCAT(W676," dim")</f>
        <v>B dim</v>
      </c>
      <c r="AN676" s="294" t="str">
        <f ca="1">_xlfn.CONCAT(X676," dim")</f>
        <v>Db dim</v>
      </c>
      <c r="AO676" s="294" t="str">
        <f ca="1">_xlfn.CONCAT(Y676," min")</f>
        <v>D min</v>
      </c>
      <c r="AP676" s="294" t="str">
        <f ca="1">_xlfn.CONCAT(Z676," min")</f>
        <v>E min</v>
      </c>
      <c r="AQ676" s="294" t="str">
        <f ca="1">_xlfn.CONCAT(AA676," aug")</f>
        <v>F aug</v>
      </c>
      <c r="AR676" s="294" t="str">
        <f ca="1">_xlfn.CONCAT(AB676," maj")</f>
        <v>G maj</v>
      </c>
      <c r="AS676" s="294"/>
      <c r="AT676" s="294" t="str">
        <f t="shared" ca="1" si="1136"/>
        <v/>
      </c>
      <c r="AU676" s="294" t="str">
        <f t="shared" ca="1" si="1136"/>
        <v/>
      </c>
      <c r="AV676" s="294" t="str">
        <f t="shared" ca="1" si="1136"/>
        <v/>
      </c>
      <c r="AW676" s="294" t="str">
        <f t="shared" ca="1" si="1136"/>
        <v/>
      </c>
      <c r="AX676" s="294" t="str">
        <f t="shared" ca="1" si="1136"/>
        <v/>
      </c>
      <c r="AY676" s="294">
        <f t="shared" ca="1" si="1136"/>
        <v>1</v>
      </c>
      <c r="AZ676" s="294" t="str">
        <f t="shared" ca="1" si="1136"/>
        <v/>
      </c>
      <c r="BA676" s="294">
        <f t="shared" ca="1" si="1136"/>
        <v>1</v>
      </c>
      <c r="BB676" s="294" t="str">
        <f t="shared" ca="1" si="1136"/>
        <v/>
      </c>
      <c r="BC676" s="294" t="str">
        <f t="shared" ca="1" si="1136"/>
        <v/>
      </c>
      <c r="BD676" s="294" t="str">
        <f t="shared" ca="1" si="1136"/>
        <v/>
      </c>
      <c r="BE676" s="294" t="str">
        <f t="shared" ca="1" si="1136"/>
        <v/>
      </c>
      <c r="BF676" s="289">
        <f t="shared" ca="1" si="1113"/>
        <v>2</v>
      </c>
      <c r="BG676" s="302">
        <f t="shared" ca="1" si="1114"/>
        <v>28.571428571428569</v>
      </c>
      <c r="BH676" s="289" t="str">
        <f t="shared" ca="1" si="1115"/>
        <v/>
      </c>
      <c r="BI676" s="289" t="str">
        <f t="shared" ca="1" si="1116"/>
        <v/>
      </c>
      <c r="BJ676" s="289" t="str">
        <f t="shared" ca="1" si="1117"/>
        <v/>
      </c>
      <c r="BK676" s="289" t="str">
        <f t="shared" ca="1" si="1118"/>
        <v/>
      </c>
      <c r="BL676" s="289" t="str">
        <f t="shared" ca="1" si="1119"/>
        <v/>
      </c>
      <c r="BM676" s="289" t="str">
        <f t="shared" ca="1" si="1120"/>
        <v/>
      </c>
      <c r="BN676" s="289" t="str">
        <f t="shared" ca="1" si="1121"/>
        <v/>
      </c>
      <c r="BO676" s="289" t="str">
        <f t="shared" ca="1" si="1122"/>
        <v/>
      </c>
      <c r="BP676" s="275"/>
      <c r="BQ676" s="83"/>
      <c r="BR676" s="82"/>
      <c r="BS676" s="83"/>
      <c r="BT676" s="52"/>
      <c r="BV676" s="52"/>
      <c r="BW676" s="84"/>
      <c r="BX676" s="97"/>
      <c r="BY676" s="84"/>
      <c r="BZ676" s="84"/>
      <c r="CA676" s="84"/>
      <c r="CB676" s="84"/>
      <c r="CC676" s="84"/>
      <c r="CD676" s="84"/>
      <c r="CE676" s="84"/>
      <c r="CF676" s="84"/>
      <c r="CG676" s="84"/>
      <c r="CH676" s="97"/>
      <c r="CI676" s="97"/>
      <c r="CJ676" s="97"/>
      <c r="CK676" s="97"/>
      <c r="CL676" s="97"/>
      <c r="CM676" s="97"/>
      <c r="CN676" s="97"/>
      <c r="CO676" s="97"/>
      <c r="CP676" s="99"/>
      <c r="CQ676" s="84"/>
      <c r="DA676" s="83"/>
      <c r="DB676" s="82"/>
      <c r="DC676" s="83"/>
      <c r="DD676" s="52"/>
      <c r="DF676" s="52"/>
      <c r="DG676" s="84"/>
      <c r="DH676" s="97"/>
      <c r="DI676" s="84"/>
      <c r="DJ676" s="84"/>
      <c r="DK676" s="84"/>
      <c r="DL676" s="84"/>
      <c r="DM676" s="84"/>
      <c r="DN676" s="84"/>
      <c r="DO676" s="84"/>
      <c r="DP676" s="84"/>
      <c r="DQ676" s="84"/>
      <c r="DR676" s="97"/>
      <c r="DS676" s="97"/>
      <c r="DT676" s="97"/>
      <c r="DU676" s="97"/>
      <c r="DV676" s="97"/>
      <c r="DW676" s="97"/>
      <c r="DX676" s="97"/>
      <c r="DY676" s="97"/>
      <c r="DZ676" s="99"/>
      <c r="EA676" s="84"/>
    </row>
    <row r="677" spans="1:131" ht="15.6" x14ac:dyDescent="0.3">
      <c r="A677" s="289" t="str">
        <f t="shared" ca="1" si="1123"/>
        <v/>
      </c>
      <c r="B677" s="327">
        <f t="shared" si="1137"/>
        <v>669</v>
      </c>
      <c r="C677" s="328" t="s">
        <v>82</v>
      </c>
      <c r="D677" s="327" t="s">
        <v>6</v>
      </c>
      <c r="E677" s="327">
        <v>7</v>
      </c>
      <c r="F677" s="329">
        <v>2</v>
      </c>
      <c r="G677" s="329">
        <v>1</v>
      </c>
      <c r="H677" s="329">
        <v>2</v>
      </c>
      <c r="I677" s="329">
        <v>2</v>
      </c>
      <c r="J677" s="329">
        <v>1</v>
      </c>
      <c r="K677" s="329">
        <v>2</v>
      </c>
      <c r="L677" s="329">
        <v>2</v>
      </c>
      <c r="M677" s="329"/>
      <c r="N677" s="329">
        <f>SUM($F677:G677)</f>
        <v>3</v>
      </c>
      <c r="O677" s="329">
        <f>SUM($F677:H677)</f>
        <v>5</v>
      </c>
      <c r="P677" s="329">
        <f>SUM($F677:I677)</f>
        <v>7</v>
      </c>
      <c r="Q677" s="329">
        <f>SUM($F677:J677)</f>
        <v>8</v>
      </c>
      <c r="R677" s="329">
        <f>SUM($F677:K677)</f>
        <v>10</v>
      </c>
      <c r="S677" s="329">
        <f>SUM($F677:L677)</f>
        <v>12</v>
      </c>
      <c r="T677" s="329"/>
      <c r="U677" s="328"/>
      <c r="V677" s="327" t="str">
        <f t="shared" si="1104"/>
        <v>A</v>
      </c>
      <c r="W677" s="327" t="str">
        <f t="shared" ca="1" si="1105"/>
        <v>B</v>
      </c>
      <c r="X677" s="327" t="str">
        <f t="shared" ca="1" si="1128"/>
        <v>C</v>
      </c>
      <c r="Y677" s="327" t="str">
        <f t="shared" ca="1" si="1129"/>
        <v>D</v>
      </c>
      <c r="Z677" s="327" t="str">
        <f t="shared" ca="1" si="1130"/>
        <v>E</v>
      </c>
      <c r="AA677" s="327" t="str">
        <f t="shared" ca="1" si="1131"/>
        <v>F</v>
      </c>
      <c r="AB677" s="327" t="str">
        <f t="shared" ca="1" si="1132"/>
        <v>G</v>
      </c>
      <c r="AC677" s="327"/>
      <c r="AD677" s="328">
        <f t="shared" si="1112"/>
        <v>65</v>
      </c>
      <c r="AE677" s="328">
        <f t="shared" ca="1" si="1133"/>
        <v>66</v>
      </c>
      <c r="AF677" s="328">
        <f t="shared" ca="1" si="1134"/>
        <v>67</v>
      </c>
      <c r="AG677" s="328">
        <f t="shared" ca="1" si="1097"/>
        <v>68</v>
      </c>
      <c r="AH677" s="328">
        <f t="shared" ca="1" si="1098"/>
        <v>69</v>
      </c>
      <c r="AI677" s="328">
        <f t="shared" ca="1" si="1099"/>
        <v>70</v>
      </c>
      <c r="AJ677" s="328">
        <f t="shared" ca="1" si="1100"/>
        <v>71</v>
      </c>
      <c r="AK677" s="328"/>
      <c r="AL677" s="294" t="str">
        <f>_xlfn.CONCAT(V677," min")</f>
        <v>A min</v>
      </c>
      <c r="AM677" s="294" t="str">
        <f ca="1">_xlfn.CONCAT(W677," dim")</f>
        <v>B dim</v>
      </c>
      <c r="AN677" s="294" t="str">
        <f ca="1">_xlfn.CONCAT(X677," maj")</f>
        <v>C maj</v>
      </c>
      <c r="AO677" s="294" t="str">
        <f ca="1">_xlfn.CONCAT(Y677," min")</f>
        <v>D min</v>
      </c>
      <c r="AP677" s="294" t="str">
        <f ca="1">_xlfn.CONCAT(Z677," min")</f>
        <v>E min</v>
      </c>
      <c r="AQ677" s="294" t="str">
        <f ca="1">_xlfn.CONCAT(AA677," maj")</f>
        <v>F maj</v>
      </c>
      <c r="AR677" s="294" t="str">
        <f ca="1">_xlfn.CONCAT(AB677," maj")</f>
        <v>G maj</v>
      </c>
      <c r="AS677" s="294"/>
      <c r="AT677" s="294" t="str">
        <f t="shared" ca="1" si="1136"/>
        <v/>
      </c>
      <c r="AU677" s="294" t="str">
        <f t="shared" ca="1" si="1136"/>
        <v/>
      </c>
      <c r="AV677" s="294" t="str">
        <f t="shared" ca="1" si="1136"/>
        <v/>
      </c>
      <c r="AW677" s="294" t="str">
        <f t="shared" ca="1" si="1136"/>
        <v/>
      </c>
      <c r="AX677" s="294" t="str">
        <f t="shared" ca="1" si="1136"/>
        <v/>
      </c>
      <c r="AY677" s="294">
        <f t="shared" ca="1" si="1136"/>
        <v>1</v>
      </c>
      <c r="AZ677" s="294" t="str">
        <f t="shared" ca="1" si="1136"/>
        <v/>
      </c>
      <c r="BA677" s="294">
        <f t="shared" ca="1" si="1136"/>
        <v>1</v>
      </c>
      <c r="BB677" s="294" t="str">
        <f t="shared" ca="1" si="1136"/>
        <v/>
      </c>
      <c r="BC677" s="294" t="str">
        <f t="shared" ca="1" si="1136"/>
        <v/>
      </c>
      <c r="BD677" s="294" t="str">
        <f t="shared" ca="1" si="1136"/>
        <v/>
      </c>
      <c r="BE677" s="294" t="str">
        <f t="shared" ca="1" si="1136"/>
        <v/>
      </c>
      <c r="BF677" s="289">
        <f t="shared" ca="1" si="1113"/>
        <v>2</v>
      </c>
      <c r="BG677" s="302">
        <f t="shared" ca="1" si="1114"/>
        <v>28.571428571428569</v>
      </c>
      <c r="BH677" s="289" t="str">
        <f t="shared" ca="1" si="1115"/>
        <v/>
      </c>
      <c r="BI677" s="289" t="str">
        <f t="shared" ca="1" si="1116"/>
        <v/>
      </c>
      <c r="BJ677" s="289" t="str">
        <f t="shared" ca="1" si="1117"/>
        <v/>
      </c>
      <c r="BK677" s="289" t="str">
        <f t="shared" ca="1" si="1118"/>
        <v/>
      </c>
      <c r="BL677" s="289" t="str">
        <f t="shared" ca="1" si="1119"/>
        <v/>
      </c>
      <c r="BM677" s="289" t="str">
        <f t="shared" ca="1" si="1120"/>
        <v/>
      </c>
      <c r="BN677" s="289" t="str">
        <f t="shared" ca="1" si="1121"/>
        <v/>
      </c>
      <c r="BO677" s="289" t="str">
        <f t="shared" ca="1" si="1122"/>
        <v/>
      </c>
      <c r="BP677" s="275"/>
      <c r="BQ677" s="83"/>
      <c r="BR677" s="82"/>
      <c r="BS677" s="83"/>
      <c r="BT677" s="52"/>
      <c r="BV677" s="52"/>
      <c r="BW677" s="84"/>
      <c r="BX677" s="97"/>
      <c r="BY677" s="84"/>
      <c r="BZ677" s="84"/>
      <c r="CA677" s="84"/>
      <c r="CB677" s="84"/>
      <c r="CC677" s="84"/>
      <c r="CD677" s="84"/>
      <c r="CE677" s="84"/>
      <c r="CF677" s="84"/>
      <c r="CG677" s="84"/>
      <c r="CH677" s="97"/>
      <c r="CI677" s="97"/>
      <c r="CJ677" s="97"/>
      <c r="CK677" s="97"/>
      <c r="CL677" s="97"/>
      <c r="CM677" s="97"/>
      <c r="CN677" s="97"/>
      <c r="CO677" s="97"/>
      <c r="CP677" s="99"/>
      <c r="CQ677" s="84"/>
      <c r="DA677" s="83"/>
      <c r="DB677" s="82"/>
      <c r="DC677" s="83"/>
      <c r="DD677" s="52"/>
      <c r="DF677" s="52"/>
      <c r="DG677" s="84"/>
      <c r="DH677" s="97"/>
      <c r="DI677" s="84"/>
      <c r="DJ677" s="84"/>
      <c r="DK677" s="84"/>
      <c r="DL677" s="84"/>
      <c r="DM677" s="84"/>
      <c r="DN677" s="84"/>
      <c r="DO677" s="84"/>
      <c r="DP677" s="84"/>
      <c r="DQ677" s="84"/>
      <c r="DR677" s="97"/>
      <c r="DS677" s="97"/>
      <c r="DT677" s="97"/>
      <c r="DU677" s="97"/>
      <c r="DV677" s="97"/>
      <c r="DW677" s="97"/>
      <c r="DX677" s="97"/>
      <c r="DY677" s="97"/>
      <c r="DZ677" s="99"/>
      <c r="EA677" s="84"/>
    </row>
    <row r="678" spans="1:131" ht="15.6" x14ac:dyDescent="0.3">
      <c r="A678" s="289">
        <f t="shared" ca="1" si="1123"/>
        <v>6</v>
      </c>
      <c r="B678" s="327">
        <f t="shared" si="1137"/>
        <v>670</v>
      </c>
      <c r="C678" s="328" t="s">
        <v>29</v>
      </c>
      <c r="D678" s="327" t="s">
        <v>6</v>
      </c>
      <c r="E678" s="327">
        <v>7</v>
      </c>
      <c r="F678" s="329">
        <v>1</v>
      </c>
      <c r="G678" s="329">
        <v>2</v>
      </c>
      <c r="H678" s="329">
        <v>2</v>
      </c>
      <c r="I678" s="329">
        <v>1</v>
      </c>
      <c r="J678" s="329">
        <v>2</v>
      </c>
      <c r="K678" s="329">
        <v>2</v>
      </c>
      <c r="L678" s="329">
        <v>2</v>
      </c>
      <c r="M678" s="329"/>
      <c r="N678" s="329">
        <f>SUM($F678:G678)</f>
        <v>3</v>
      </c>
      <c r="O678" s="329">
        <f>SUM($F678:H678)</f>
        <v>5</v>
      </c>
      <c r="P678" s="329">
        <f>SUM($F678:I678)</f>
        <v>6</v>
      </c>
      <c r="Q678" s="329">
        <f>SUM($F678:J678)</f>
        <v>8</v>
      </c>
      <c r="R678" s="329">
        <f>SUM($F678:K678)</f>
        <v>10</v>
      </c>
      <c r="S678" s="329">
        <f>SUM($F678:L678)</f>
        <v>12</v>
      </c>
      <c r="T678" s="329"/>
      <c r="U678" s="328"/>
      <c r="V678" s="327" t="str">
        <f t="shared" si="1104"/>
        <v>A</v>
      </c>
      <c r="W678" s="327" t="str">
        <f t="shared" ca="1" si="1105"/>
        <v>Bb</v>
      </c>
      <c r="X678" s="327" t="str">
        <f t="shared" ca="1" si="1128"/>
        <v>C</v>
      </c>
      <c r="Y678" s="327" t="str">
        <f t="shared" ca="1" si="1129"/>
        <v>D</v>
      </c>
      <c r="Z678" s="327" t="str">
        <f t="shared" ca="1" si="1130"/>
        <v>Eb</v>
      </c>
      <c r="AA678" s="327" t="str">
        <f t="shared" ca="1" si="1131"/>
        <v>F</v>
      </c>
      <c r="AB678" s="327" t="str">
        <f t="shared" ca="1" si="1132"/>
        <v>G</v>
      </c>
      <c r="AC678" s="327"/>
      <c r="AD678" s="328">
        <f t="shared" si="1112"/>
        <v>65</v>
      </c>
      <c r="AE678" s="328">
        <f t="shared" ca="1" si="1133"/>
        <v>164</v>
      </c>
      <c r="AF678" s="328">
        <f t="shared" ca="1" si="1134"/>
        <v>67</v>
      </c>
      <c r="AG678" s="328">
        <f t="shared" ca="1" si="1097"/>
        <v>68</v>
      </c>
      <c r="AH678" s="328">
        <f t="shared" ca="1" si="1098"/>
        <v>167</v>
      </c>
      <c r="AI678" s="328">
        <f t="shared" ca="1" si="1099"/>
        <v>70</v>
      </c>
      <c r="AJ678" s="328">
        <f t="shared" ca="1" si="1100"/>
        <v>71</v>
      </c>
      <c r="AK678" s="328"/>
      <c r="AL678" s="294" t="str">
        <f t="shared" ref="AL678:AL683" si="1139">_xlfn.CONCAT(V678," dim")</f>
        <v>A dim</v>
      </c>
      <c r="AM678" s="294" t="str">
        <f ca="1">_xlfn.CONCAT(W678," maj")</f>
        <v>Bb maj</v>
      </c>
      <c r="AN678" s="294" t="str">
        <f ca="1">_xlfn.CONCAT(X678," min")</f>
        <v>C min</v>
      </c>
      <c r="AO678" s="294" t="str">
        <f ca="1">_xlfn.CONCAT(Y678," min")</f>
        <v>D min</v>
      </c>
      <c r="AP678" s="294" t="str">
        <f ca="1">_xlfn.CONCAT(Z678," maj")</f>
        <v>Eb maj</v>
      </c>
      <c r="AQ678" s="294" t="str">
        <f ca="1">_xlfn.CONCAT(AA678," maj")</f>
        <v>F maj</v>
      </c>
      <c r="AR678" s="294" t="str">
        <f ca="1">_xlfn.CONCAT(AB678," min")</f>
        <v>G min</v>
      </c>
      <c r="AS678" s="294"/>
      <c r="AT678" s="294" t="str">
        <f t="shared" ca="1" si="1136"/>
        <v/>
      </c>
      <c r="AU678" s="294" t="str">
        <f t="shared" ca="1" si="1136"/>
        <v/>
      </c>
      <c r="AV678" s="294" t="str">
        <f t="shared" ca="1" si="1136"/>
        <v/>
      </c>
      <c r="AW678" s="294">
        <f t="shared" ca="1" si="1136"/>
        <v>1</v>
      </c>
      <c r="AX678" s="294" t="str">
        <f t="shared" ca="1" si="1136"/>
        <v/>
      </c>
      <c r="AY678" s="294">
        <f t="shared" ca="1" si="1136"/>
        <v>1</v>
      </c>
      <c r="AZ678" s="294" t="str">
        <f t="shared" ca="1" si="1136"/>
        <v/>
      </c>
      <c r="BA678" s="294">
        <f t="shared" ca="1" si="1136"/>
        <v>1</v>
      </c>
      <c r="BB678" s="294" t="str">
        <f t="shared" ca="1" si="1136"/>
        <v/>
      </c>
      <c r="BC678" s="294" t="str">
        <f t="shared" ca="1" si="1136"/>
        <v/>
      </c>
      <c r="BD678" s="294" t="str">
        <f t="shared" ca="1" si="1136"/>
        <v/>
      </c>
      <c r="BE678" s="294" t="str">
        <f t="shared" ca="1" si="1136"/>
        <v/>
      </c>
      <c r="BF678" s="289">
        <f t="shared" ca="1" si="1113"/>
        <v>3</v>
      </c>
      <c r="BG678" s="302">
        <f t="shared" ca="1" si="1114"/>
        <v>42.857142857142854</v>
      </c>
      <c r="BH678" s="289">
        <f t="shared" ca="1" si="1115"/>
        <v>6</v>
      </c>
      <c r="BI678" s="289" t="str">
        <f t="shared" ca="1" si="1116"/>
        <v/>
      </c>
      <c r="BJ678" s="289" t="str">
        <f t="shared" ca="1" si="1117"/>
        <v/>
      </c>
      <c r="BK678" s="289" t="str">
        <f t="shared" ca="1" si="1118"/>
        <v/>
      </c>
      <c r="BL678" s="289" t="str">
        <f t="shared" ca="1" si="1119"/>
        <v/>
      </c>
      <c r="BM678" s="289" t="str">
        <f t="shared" ca="1" si="1120"/>
        <v/>
      </c>
      <c r="BN678" s="289">
        <f t="shared" ca="1" si="1121"/>
        <v>1</v>
      </c>
      <c r="BO678" s="289" t="str">
        <f t="shared" ca="1" si="1122"/>
        <v/>
      </c>
      <c r="BP678" s="275"/>
      <c r="BQ678" s="83"/>
      <c r="BR678" s="82"/>
      <c r="BS678" s="83"/>
      <c r="BT678" s="52"/>
      <c r="BV678" s="52"/>
      <c r="BW678" s="84"/>
      <c r="BX678" s="97"/>
      <c r="BY678" s="84"/>
      <c r="BZ678" s="84"/>
      <c r="CA678" s="84"/>
      <c r="CB678" s="84"/>
      <c r="CC678" s="84"/>
      <c r="CD678" s="84"/>
      <c r="CE678" s="84"/>
      <c r="CF678" s="84"/>
      <c r="CG678" s="84"/>
      <c r="CH678" s="97"/>
      <c r="CI678" s="97"/>
      <c r="CJ678" s="97"/>
      <c r="CK678" s="97"/>
      <c r="CL678" s="97"/>
      <c r="CM678" s="97"/>
      <c r="CN678" s="97"/>
      <c r="CO678" s="97"/>
      <c r="CP678" s="99"/>
      <c r="CQ678" s="84"/>
      <c r="DA678" s="83"/>
      <c r="DB678" s="82"/>
      <c r="DC678" s="83"/>
      <c r="DD678" s="52"/>
      <c r="DF678" s="52"/>
      <c r="DG678" s="84"/>
      <c r="DH678" s="97"/>
      <c r="DI678" s="84"/>
      <c r="DJ678" s="84"/>
      <c r="DK678" s="84"/>
      <c r="DL678" s="84"/>
      <c r="DM678" s="84"/>
      <c r="DN678" s="84"/>
      <c r="DO678" s="84"/>
      <c r="DP678" s="84"/>
      <c r="DQ678" s="84"/>
      <c r="DR678" s="97"/>
      <c r="DS678" s="97"/>
      <c r="DT678" s="97"/>
      <c r="DU678" s="97"/>
      <c r="DV678" s="97"/>
      <c r="DW678" s="97"/>
      <c r="DX678" s="97"/>
      <c r="DY678" s="97"/>
      <c r="DZ678" s="99"/>
      <c r="EA678" s="84"/>
    </row>
    <row r="679" spans="1:131" ht="15.6" x14ac:dyDescent="0.3">
      <c r="A679" s="289">
        <f t="shared" ca="1" si="1123"/>
        <v>6</v>
      </c>
      <c r="B679" s="327">
        <f t="shared" si="1137"/>
        <v>671</v>
      </c>
      <c r="C679" s="328" t="s">
        <v>278</v>
      </c>
      <c r="D679" s="327" t="s">
        <v>6</v>
      </c>
      <c r="E679" s="327">
        <v>7</v>
      </c>
      <c r="F679" s="329">
        <v>2</v>
      </c>
      <c r="G679" s="329">
        <v>1</v>
      </c>
      <c r="H679" s="329">
        <v>2</v>
      </c>
      <c r="I679" s="329">
        <v>1</v>
      </c>
      <c r="J679" s="329">
        <v>2</v>
      </c>
      <c r="K679" s="329">
        <v>2</v>
      </c>
      <c r="L679" s="329">
        <v>2</v>
      </c>
      <c r="M679" s="329"/>
      <c r="N679" s="329">
        <f>SUM($F679:G679)</f>
        <v>3</v>
      </c>
      <c r="O679" s="329">
        <f>SUM($F679:H679)</f>
        <v>5</v>
      </c>
      <c r="P679" s="329">
        <f>SUM($F679:I679)</f>
        <v>6</v>
      </c>
      <c r="Q679" s="329">
        <f>SUM($F679:J679)</f>
        <v>8</v>
      </c>
      <c r="R679" s="329">
        <f>SUM($F679:K679)</f>
        <v>10</v>
      </c>
      <c r="S679" s="329">
        <f>SUM($F679:L679)</f>
        <v>12</v>
      </c>
      <c r="T679" s="329"/>
      <c r="U679" s="328"/>
      <c r="V679" s="327" t="str">
        <f t="shared" si="1104"/>
        <v>A</v>
      </c>
      <c r="W679" s="327" t="str">
        <f t="shared" ca="1" si="1105"/>
        <v>B</v>
      </c>
      <c r="X679" s="327" t="str">
        <f t="shared" ca="1" si="1128"/>
        <v>C</v>
      </c>
      <c r="Y679" s="327" t="str">
        <f t="shared" ca="1" si="1129"/>
        <v>D</v>
      </c>
      <c r="Z679" s="327" t="str">
        <f t="shared" ca="1" si="1130"/>
        <v>Eb</v>
      </c>
      <c r="AA679" s="327" t="str">
        <f t="shared" ca="1" si="1131"/>
        <v>F</v>
      </c>
      <c r="AB679" s="327" t="str">
        <f t="shared" ca="1" si="1132"/>
        <v>G</v>
      </c>
      <c r="AC679" s="327"/>
      <c r="AD679" s="328">
        <f t="shared" si="1112"/>
        <v>65</v>
      </c>
      <c r="AE679" s="328">
        <f t="shared" ca="1" si="1133"/>
        <v>66</v>
      </c>
      <c r="AF679" s="328">
        <f t="shared" ca="1" si="1134"/>
        <v>67</v>
      </c>
      <c r="AG679" s="328">
        <f t="shared" ca="1" si="1097"/>
        <v>68</v>
      </c>
      <c r="AH679" s="328">
        <f t="shared" ca="1" si="1098"/>
        <v>167</v>
      </c>
      <c r="AI679" s="328">
        <f t="shared" ca="1" si="1099"/>
        <v>70</v>
      </c>
      <c r="AJ679" s="328">
        <f t="shared" ca="1" si="1100"/>
        <v>71</v>
      </c>
      <c r="AK679" s="328"/>
      <c r="AL679" s="294" t="str">
        <f t="shared" si="1139"/>
        <v>A dim</v>
      </c>
      <c r="AM679" s="294" t="str">
        <f ca="1">_xlfn.CONCAT(W679," dim")</f>
        <v>B dim</v>
      </c>
      <c r="AN679" s="294" t="str">
        <f ca="1">_xlfn.CONCAT(X679," min")</f>
        <v>C min</v>
      </c>
      <c r="AO679" s="294" t="str">
        <f ca="1">_xlfn.CONCAT(Y679," min")</f>
        <v>D min</v>
      </c>
      <c r="AP679" s="294" t="str">
        <f ca="1">_xlfn.CONCAT(Z679," aug")</f>
        <v>Eb aug</v>
      </c>
      <c r="AQ679" s="294" t="str">
        <f ca="1">_xlfn.CONCAT(AA679," maj")</f>
        <v>F maj</v>
      </c>
      <c r="AR679" s="294" t="str">
        <f ca="1">_xlfn.CONCAT(AB679," maj")</f>
        <v>G maj</v>
      </c>
      <c r="AS679" s="294"/>
      <c r="AT679" s="294" t="str">
        <f t="shared" ca="1" si="1136"/>
        <v/>
      </c>
      <c r="AU679" s="294" t="str">
        <f t="shared" ca="1" si="1136"/>
        <v/>
      </c>
      <c r="AV679" s="294" t="str">
        <f t="shared" ca="1" si="1136"/>
        <v/>
      </c>
      <c r="AW679" s="294">
        <f t="shared" ca="1" si="1136"/>
        <v>1</v>
      </c>
      <c r="AX679" s="294" t="str">
        <f t="shared" ca="1" si="1136"/>
        <v/>
      </c>
      <c r="AY679" s="294">
        <f t="shared" ca="1" si="1136"/>
        <v>1</v>
      </c>
      <c r="AZ679" s="294" t="str">
        <f t="shared" ca="1" si="1136"/>
        <v/>
      </c>
      <c r="BA679" s="294">
        <f t="shared" ca="1" si="1136"/>
        <v>1</v>
      </c>
      <c r="BB679" s="294" t="str">
        <f t="shared" ca="1" si="1136"/>
        <v/>
      </c>
      <c r="BC679" s="294" t="str">
        <f t="shared" ca="1" si="1136"/>
        <v/>
      </c>
      <c r="BD679" s="294" t="str">
        <f t="shared" ca="1" si="1136"/>
        <v/>
      </c>
      <c r="BE679" s="294" t="str">
        <f t="shared" ca="1" si="1136"/>
        <v/>
      </c>
      <c r="BF679" s="289">
        <f t="shared" ca="1" si="1113"/>
        <v>3</v>
      </c>
      <c r="BG679" s="302">
        <f t="shared" ca="1" si="1114"/>
        <v>42.857142857142854</v>
      </c>
      <c r="BH679" s="289">
        <f t="shared" ca="1" si="1115"/>
        <v>6</v>
      </c>
      <c r="BI679" s="289" t="str">
        <f t="shared" ca="1" si="1116"/>
        <v/>
      </c>
      <c r="BJ679" s="289" t="str">
        <f t="shared" ca="1" si="1117"/>
        <v/>
      </c>
      <c r="BK679" s="289" t="str">
        <f t="shared" ca="1" si="1118"/>
        <v/>
      </c>
      <c r="BL679" s="289" t="str">
        <f t="shared" ca="1" si="1119"/>
        <v/>
      </c>
      <c r="BM679" s="289" t="str">
        <f t="shared" ca="1" si="1120"/>
        <v/>
      </c>
      <c r="BN679" s="289">
        <f t="shared" ca="1" si="1121"/>
        <v>1</v>
      </c>
      <c r="BO679" s="289" t="str">
        <f t="shared" ca="1" si="1122"/>
        <v/>
      </c>
      <c r="BP679" s="275"/>
      <c r="BQ679" s="83"/>
      <c r="BR679" s="82"/>
      <c r="BS679" s="83"/>
      <c r="BT679" s="52"/>
      <c r="BV679" s="52"/>
      <c r="BW679" s="84"/>
      <c r="BX679" s="97"/>
      <c r="BY679" s="84"/>
      <c r="BZ679" s="84"/>
      <c r="CA679" s="84"/>
      <c r="CB679" s="84"/>
      <c r="CC679" s="84"/>
      <c r="CD679" s="84"/>
      <c r="CE679" s="84"/>
      <c r="CF679" s="84"/>
      <c r="CG679" s="84"/>
      <c r="CH679" s="97"/>
      <c r="CI679" s="97"/>
      <c r="CJ679" s="97"/>
      <c r="CK679" s="97"/>
      <c r="CL679" s="97"/>
      <c r="CM679" s="97"/>
      <c r="CN679" s="97"/>
      <c r="CO679" s="97"/>
      <c r="CP679" s="99"/>
      <c r="CQ679" s="84"/>
      <c r="DA679" s="83"/>
      <c r="DB679" s="82"/>
      <c r="DC679" s="83"/>
      <c r="DD679" s="52"/>
      <c r="DF679" s="52"/>
      <c r="DG679" s="84"/>
      <c r="DH679" s="97"/>
      <c r="DI679" s="84"/>
      <c r="DJ679" s="84"/>
      <c r="DK679" s="84"/>
      <c r="DL679" s="84"/>
      <c r="DM679" s="84"/>
      <c r="DN679" s="84"/>
      <c r="DO679" s="84"/>
      <c r="DP679" s="84"/>
      <c r="DQ679" s="84"/>
      <c r="DR679" s="97"/>
      <c r="DS679" s="97"/>
      <c r="DT679" s="97"/>
      <c r="DU679" s="97"/>
      <c r="DV679" s="97"/>
      <c r="DW679" s="97"/>
      <c r="DX679" s="97"/>
      <c r="DY679" s="97"/>
      <c r="DZ679" s="99"/>
      <c r="EA679" s="84"/>
    </row>
    <row r="680" spans="1:131" ht="15.6" x14ac:dyDescent="0.3">
      <c r="A680" s="289" t="str">
        <f t="shared" ca="1" si="1123"/>
        <v/>
      </c>
      <c r="B680" s="327">
        <f t="shared" si="1137"/>
        <v>672</v>
      </c>
      <c r="C680" s="328" t="s">
        <v>30</v>
      </c>
      <c r="D680" s="327" t="s">
        <v>6</v>
      </c>
      <c r="E680" s="327">
        <v>7</v>
      </c>
      <c r="F680" s="329">
        <v>1</v>
      </c>
      <c r="G680" s="329">
        <v>2</v>
      </c>
      <c r="H680" s="329">
        <v>2</v>
      </c>
      <c r="I680" s="329">
        <v>1</v>
      </c>
      <c r="J680" s="329">
        <v>3</v>
      </c>
      <c r="K680" s="329">
        <v>1</v>
      </c>
      <c r="L680" s="329">
        <v>2</v>
      </c>
      <c r="M680" s="329"/>
      <c r="N680" s="329">
        <f>SUM($F680:G680)</f>
        <v>3</v>
      </c>
      <c r="O680" s="329">
        <f>SUM($F680:H680)</f>
        <v>5</v>
      </c>
      <c r="P680" s="329">
        <f>SUM($F680:I680)</f>
        <v>6</v>
      </c>
      <c r="Q680" s="329">
        <f>SUM($F680:J680)</f>
        <v>9</v>
      </c>
      <c r="R680" s="329">
        <f>SUM($F680:K680)</f>
        <v>10</v>
      </c>
      <c r="S680" s="329">
        <f>SUM($F680:L680)</f>
        <v>12</v>
      </c>
      <c r="T680" s="329"/>
      <c r="U680" s="328"/>
      <c r="V680" s="327" t="str">
        <f t="shared" si="1104"/>
        <v>A</v>
      </c>
      <c r="W680" s="327" t="str">
        <f t="shared" ca="1" si="1105"/>
        <v>Bb</v>
      </c>
      <c r="X680" s="327" t="str">
        <f t="shared" ca="1" si="1128"/>
        <v>C</v>
      </c>
      <c r="Y680" s="327" t="str">
        <f t="shared" ca="1" si="1129"/>
        <v>D</v>
      </c>
      <c r="Z680" s="327" t="str">
        <f t="shared" ca="1" si="1130"/>
        <v>Eb</v>
      </c>
      <c r="AA680" s="327" t="str">
        <f t="shared" ca="1" si="1131"/>
        <v>Gb</v>
      </c>
      <c r="AB680" s="327" t="str">
        <f t="shared" ca="1" si="1132"/>
        <v>G</v>
      </c>
      <c r="AC680" s="327"/>
      <c r="AD680" s="328">
        <f t="shared" si="1112"/>
        <v>65</v>
      </c>
      <c r="AE680" s="328">
        <f t="shared" ca="1" si="1133"/>
        <v>164</v>
      </c>
      <c r="AF680" s="328">
        <f t="shared" ca="1" si="1134"/>
        <v>67</v>
      </c>
      <c r="AG680" s="328">
        <f t="shared" ca="1" si="1097"/>
        <v>68</v>
      </c>
      <c r="AH680" s="328">
        <f t="shared" ca="1" si="1098"/>
        <v>167</v>
      </c>
      <c r="AI680" s="328">
        <f t="shared" ca="1" si="1099"/>
        <v>169</v>
      </c>
      <c r="AJ680" s="328">
        <f t="shared" ca="1" si="1100"/>
        <v>71</v>
      </c>
      <c r="AK680" s="328"/>
      <c r="AL680" s="294" t="str">
        <f t="shared" si="1139"/>
        <v>A dim</v>
      </c>
      <c r="AM680" s="294" t="str">
        <f ca="1">_xlfn.CONCAT(W680," aug")</f>
        <v>Bb aug</v>
      </c>
      <c r="AN680" s="294" t="str">
        <f ca="1">_xlfn.CONCAT(X680," min")</f>
        <v>C min</v>
      </c>
      <c r="AO680" s="294" t="str">
        <f ca="1">_xlfn.CONCAT(Y680," maj")</f>
        <v>D maj</v>
      </c>
      <c r="AP680" s="294" t="str">
        <f ca="1">_xlfn.CONCAT(Z680," maj")</f>
        <v>Eb maj</v>
      </c>
      <c r="AQ680" s="294" t="str">
        <f ca="1">_xlfn.CONCAT(AA680," dim")</f>
        <v>Gb dim</v>
      </c>
      <c r="AR680" s="294" t="str">
        <f ca="1">_xlfn.CONCAT(AB680," min")</f>
        <v>G min</v>
      </c>
      <c r="AS680" s="294"/>
      <c r="AT680" s="294" t="str">
        <f t="shared" ca="1" si="1136"/>
        <v/>
      </c>
      <c r="AU680" s="294" t="str">
        <f t="shared" ca="1" si="1136"/>
        <v/>
      </c>
      <c r="AV680" s="294" t="str">
        <f t="shared" ca="1" si="1136"/>
        <v/>
      </c>
      <c r="AW680" s="294">
        <f t="shared" ca="1" si="1136"/>
        <v>1</v>
      </c>
      <c r="AX680" s="294" t="str">
        <f t="shared" ca="1" si="1136"/>
        <v/>
      </c>
      <c r="AY680" s="294" t="str">
        <f t="shared" ca="1" si="1136"/>
        <v/>
      </c>
      <c r="AZ680" s="294" t="str">
        <f t="shared" ca="1" si="1136"/>
        <v/>
      </c>
      <c r="BA680" s="294">
        <f t="shared" ca="1" si="1136"/>
        <v>1</v>
      </c>
      <c r="BB680" s="294" t="str">
        <f t="shared" ca="1" si="1136"/>
        <v/>
      </c>
      <c r="BC680" s="294" t="str">
        <f t="shared" ca="1" si="1136"/>
        <v/>
      </c>
      <c r="BD680" s="294" t="str">
        <f t="shared" ca="1" si="1136"/>
        <v/>
      </c>
      <c r="BE680" s="294" t="str">
        <f t="shared" ca="1" si="1136"/>
        <v/>
      </c>
      <c r="BF680" s="289">
        <f t="shared" ca="1" si="1113"/>
        <v>2</v>
      </c>
      <c r="BG680" s="302">
        <f t="shared" ca="1" si="1114"/>
        <v>28.571428571428569</v>
      </c>
      <c r="BH680" s="289" t="str">
        <f t="shared" ca="1" si="1115"/>
        <v/>
      </c>
      <c r="BI680" s="289" t="str">
        <f t="shared" ca="1" si="1116"/>
        <v/>
      </c>
      <c r="BJ680" s="289" t="str">
        <f t="shared" ca="1" si="1117"/>
        <v/>
      </c>
      <c r="BK680" s="289" t="str">
        <f t="shared" ca="1" si="1118"/>
        <v/>
      </c>
      <c r="BL680" s="289" t="str">
        <f t="shared" ca="1" si="1119"/>
        <v/>
      </c>
      <c r="BM680" s="289" t="str">
        <f t="shared" ca="1" si="1120"/>
        <v/>
      </c>
      <c r="BN680" s="289" t="str">
        <f t="shared" ca="1" si="1121"/>
        <v/>
      </c>
      <c r="BO680" s="289" t="str">
        <f t="shared" ca="1" si="1122"/>
        <v/>
      </c>
      <c r="BP680" s="275"/>
      <c r="BQ680" s="83"/>
      <c r="BR680" s="82"/>
      <c r="BS680" s="83"/>
      <c r="BT680" s="52"/>
      <c r="BV680" s="52"/>
      <c r="BW680" s="84"/>
      <c r="BX680" s="97"/>
      <c r="BY680" s="84"/>
      <c r="BZ680" s="84"/>
      <c r="CA680" s="84"/>
      <c r="CB680" s="84"/>
      <c r="CC680" s="84"/>
      <c r="CD680" s="84"/>
      <c r="CE680" s="84"/>
      <c r="CF680" s="84"/>
      <c r="CG680" s="84"/>
      <c r="CH680" s="97"/>
      <c r="CI680" s="97"/>
      <c r="CJ680" s="97"/>
      <c r="CK680" s="97"/>
      <c r="CL680" s="97"/>
      <c r="CM680" s="97"/>
      <c r="CN680" s="97"/>
      <c r="CO680" s="97"/>
      <c r="CP680" s="99"/>
      <c r="CQ680" s="84"/>
      <c r="DA680" s="83"/>
      <c r="DB680" s="82"/>
      <c r="DC680" s="83"/>
      <c r="DD680" s="52"/>
      <c r="DF680" s="52"/>
      <c r="DG680" s="84"/>
      <c r="DH680" s="97"/>
      <c r="DI680" s="84"/>
      <c r="DJ680" s="84"/>
      <c r="DK680" s="84"/>
      <c r="DL680" s="84"/>
      <c r="DM680" s="84"/>
      <c r="DN680" s="84"/>
      <c r="DO680" s="84"/>
      <c r="DP680" s="84"/>
      <c r="DQ680" s="84"/>
      <c r="DR680" s="97"/>
      <c r="DS680" s="97"/>
      <c r="DT680" s="97"/>
      <c r="DU680" s="97"/>
      <c r="DV680" s="97"/>
      <c r="DW680" s="97"/>
      <c r="DX680" s="97"/>
      <c r="DY680" s="97"/>
      <c r="DZ680" s="99"/>
      <c r="EA680" s="84"/>
    </row>
    <row r="681" spans="1:131" ht="15.6" x14ac:dyDescent="0.3">
      <c r="A681" s="289" t="str">
        <f t="shared" ca="1" si="1123"/>
        <v/>
      </c>
      <c r="B681" s="327">
        <f t="shared" si="1137"/>
        <v>673</v>
      </c>
      <c r="C681" s="328" t="s">
        <v>31</v>
      </c>
      <c r="D681" s="327" t="s">
        <v>6</v>
      </c>
      <c r="E681" s="327">
        <v>7</v>
      </c>
      <c r="F681" s="329">
        <v>1</v>
      </c>
      <c r="G681" s="329">
        <v>2</v>
      </c>
      <c r="H681" s="329">
        <v>2</v>
      </c>
      <c r="I681" s="329">
        <v>1</v>
      </c>
      <c r="J681" s="329">
        <v>2</v>
      </c>
      <c r="K681" s="329">
        <v>1</v>
      </c>
      <c r="L681" s="329">
        <v>3</v>
      </c>
      <c r="M681" s="329"/>
      <c r="N681" s="329">
        <f>SUM($F681:G681)</f>
        <v>3</v>
      </c>
      <c r="O681" s="329">
        <f>SUM($F681:H681)</f>
        <v>5</v>
      </c>
      <c r="P681" s="329">
        <f>SUM($F681:I681)</f>
        <v>6</v>
      </c>
      <c r="Q681" s="329">
        <f>SUM($F681:J681)</f>
        <v>8</v>
      </c>
      <c r="R681" s="329">
        <f>SUM($F681:K681)</f>
        <v>9</v>
      </c>
      <c r="S681" s="329">
        <f>SUM($F681:L681)</f>
        <v>12</v>
      </c>
      <c r="T681" s="329"/>
      <c r="U681" s="328"/>
      <c r="V681" s="327" t="str">
        <f t="shared" si="1104"/>
        <v>A</v>
      </c>
      <c r="W681" s="327" t="str">
        <f t="shared" ca="1" si="1105"/>
        <v>Bb</v>
      </c>
      <c r="X681" s="327" t="str">
        <f t="shared" ca="1" si="1128"/>
        <v>C</v>
      </c>
      <c r="Y681" s="327" t="str">
        <f t="shared" ca="1" si="1129"/>
        <v>D</v>
      </c>
      <c r="Z681" s="327" t="str">
        <f t="shared" ca="1" si="1130"/>
        <v>Eb</v>
      </c>
      <c r="AA681" s="327" t="str">
        <f t="shared" ca="1" si="1131"/>
        <v>F</v>
      </c>
      <c r="AB681" s="327" t="str">
        <f t="shared" ca="1" si="1132"/>
        <v>Gb</v>
      </c>
      <c r="AC681" s="327"/>
      <c r="AD681" s="328">
        <f t="shared" si="1112"/>
        <v>65</v>
      </c>
      <c r="AE681" s="328">
        <f t="shared" ca="1" si="1133"/>
        <v>164</v>
      </c>
      <c r="AF681" s="328">
        <f t="shared" ca="1" si="1134"/>
        <v>67</v>
      </c>
      <c r="AG681" s="328">
        <f t="shared" ca="1" si="1097"/>
        <v>68</v>
      </c>
      <c r="AH681" s="328">
        <f t="shared" ca="1" si="1098"/>
        <v>167</v>
      </c>
      <c r="AI681" s="328">
        <f t="shared" ca="1" si="1099"/>
        <v>70</v>
      </c>
      <c r="AJ681" s="328">
        <f t="shared" ca="1" si="1100"/>
        <v>169</v>
      </c>
      <c r="AK681" s="328"/>
      <c r="AL681" s="294" t="str">
        <f t="shared" si="1139"/>
        <v>A dim</v>
      </c>
      <c r="AM681" s="294" t="str">
        <f ca="1">_xlfn.CONCAT(W681," maj")</f>
        <v>Bb maj</v>
      </c>
      <c r="AN681" s="294" t="str">
        <f ca="1">_xlfn.CONCAT(X681," dim")</f>
        <v>C dim</v>
      </c>
      <c r="AO681" s="294" t="str">
        <f ca="1">_xlfn.CONCAT(Y681," min")</f>
        <v>D min</v>
      </c>
      <c r="AP681" s="294" t="str">
        <f ca="1">_xlfn.CONCAT(Z681," min")</f>
        <v>Eb min</v>
      </c>
      <c r="AQ681" s="294" t="str">
        <f ca="1">_xlfn.CONCAT(AA681," maj")</f>
        <v>F maj</v>
      </c>
      <c r="AR681" s="294" t="str">
        <f ca="1">_xlfn.CONCAT(AB681," aug")</f>
        <v>Gb aug</v>
      </c>
      <c r="AS681" s="294"/>
      <c r="AT681" s="294" t="str">
        <f t="shared" ca="1" si="1136"/>
        <v/>
      </c>
      <c r="AU681" s="294" t="str">
        <f t="shared" ca="1" si="1136"/>
        <v/>
      </c>
      <c r="AV681" s="294" t="str">
        <f t="shared" ca="1" si="1136"/>
        <v/>
      </c>
      <c r="AW681" s="294">
        <f t="shared" ca="1" si="1136"/>
        <v>1</v>
      </c>
      <c r="AX681" s="294" t="str">
        <f t="shared" ca="1" si="1136"/>
        <v/>
      </c>
      <c r="AY681" s="294">
        <f t="shared" ca="1" si="1136"/>
        <v>1</v>
      </c>
      <c r="AZ681" s="294" t="str">
        <f t="shared" ca="1" si="1136"/>
        <v/>
      </c>
      <c r="BA681" s="294" t="str">
        <f t="shared" ca="1" si="1136"/>
        <v/>
      </c>
      <c r="BB681" s="294" t="str">
        <f t="shared" ca="1" si="1136"/>
        <v/>
      </c>
      <c r="BC681" s="294" t="str">
        <f t="shared" ca="1" si="1136"/>
        <v/>
      </c>
      <c r="BD681" s="294" t="str">
        <f t="shared" ca="1" si="1136"/>
        <v/>
      </c>
      <c r="BE681" s="294" t="str">
        <f t="shared" ca="1" si="1136"/>
        <v/>
      </c>
      <c r="BF681" s="289">
        <f t="shared" ca="1" si="1113"/>
        <v>2</v>
      </c>
      <c r="BG681" s="302">
        <f t="shared" ca="1" si="1114"/>
        <v>28.571428571428569</v>
      </c>
      <c r="BH681" s="289" t="str">
        <f t="shared" ca="1" si="1115"/>
        <v/>
      </c>
      <c r="BI681" s="289" t="str">
        <f t="shared" ca="1" si="1116"/>
        <v/>
      </c>
      <c r="BJ681" s="289" t="str">
        <f t="shared" ca="1" si="1117"/>
        <v/>
      </c>
      <c r="BK681" s="289" t="str">
        <f t="shared" ca="1" si="1118"/>
        <v/>
      </c>
      <c r="BL681" s="289" t="str">
        <f t="shared" ca="1" si="1119"/>
        <v/>
      </c>
      <c r="BM681" s="289" t="str">
        <f t="shared" ca="1" si="1120"/>
        <v/>
      </c>
      <c r="BN681" s="289" t="str">
        <f t="shared" ca="1" si="1121"/>
        <v/>
      </c>
      <c r="BO681" s="289" t="str">
        <f t="shared" ca="1" si="1122"/>
        <v/>
      </c>
      <c r="BP681" s="275"/>
      <c r="BQ681" s="83"/>
      <c r="BR681" s="82"/>
      <c r="BS681" s="83"/>
      <c r="BT681" s="52"/>
      <c r="BV681" s="52"/>
      <c r="BW681" s="84"/>
      <c r="BX681" s="97"/>
      <c r="BY681" s="84"/>
      <c r="BZ681" s="84"/>
      <c r="CA681" s="84"/>
      <c r="CB681" s="84"/>
      <c r="CC681" s="84"/>
      <c r="CD681" s="84"/>
      <c r="CE681" s="84"/>
      <c r="CF681" s="84"/>
      <c r="CG681" s="84"/>
      <c r="CH681" s="97"/>
      <c r="CI681" s="97"/>
      <c r="CJ681" s="97"/>
      <c r="CK681" s="97"/>
      <c r="CL681" s="97"/>
      <c r="CM681" s="97"/>
      <c r="CN681" s="97"/>
      <c r="CO681" s="97"/>
      <c r="CP681" s="99"/>
      <c r="CQ681" s="84"/>
      <c r="DA681" s="83"/>
      <c r="DB681" s="82"/>
      <c r="DC681" s="83"/>
      <c r="DD681" s="52"/>
      <c r="DF681" s="52"/>
      <c r="DG681" s="84"/>
      <c r="DH681" s="97"/>
      <c r="DI681" s="84"/>
      <c r="DJ681" s="84"/>
      <c r="DK681" s="84"/>
      <c r="DL681" s="84"/>
      <c r="DM681" s="84"/>
      <c r="DN681" s="84"/>
      <c r="DO681" s="84"/>
      <c r="DP681" s="84"/>
      <c r="DQ681" s="84"/>
      <c r="DR681" s="97"/>
      <c r="DS681" s="97"/>
      <c r="DT681" s="97"/>
      <c r="DU681" s="97"/>
      <c r="DV681" s="97"/>
      <c r="DW681" s="97"/>
      <c r="DX681" s="97"/>
      <c r="DY681" s="97"/>
      <c r="DZ681" s="99"/>
      <c r="EA681" s="84"/>
    </row>
    <row r="682" spans="1:131" ht="15.6" x14ac:dyDescent="0.3">
      <c r="A682" s="289">
        <f t="shared" ca="1" si="1123"/>
        <v>6</v>
      </c>
      <c r="B682" s="327">
        <f t="shared" si="1137"/>
        <v>674</v>
      </c>
      <c r="C682" s="328" t="s">
        <v>279</v>
      </c>
      <c r="D682" s="327" t="s">
        <v>6</v>
      </c>
      <c r="E682" s="327">
        <v>7</v>
      </c>
      <c r="F682" s="329">
        <v>1</v>
      </c>
      <c r="G682" s="329">
        <v>2</v>
      </c>
      <c r="H682" s="329">
        <v>1</v>
      </c>
      <c r="I682" s="329">
        <v>2</v>
      </c>
      <c r="J682" s="329">
        <v>2</v>
      </c>
      <c r="K682" s="329">
        <v>2</v>
      </c>
      <c r="L682" s="329">
        <v>2</v>
      </c>
      <c r="M682" s="329"/>
      <c r="N682" s="329">
        <f>SUM($F682:G682)</f>
        <v>3</v>
      </c>
      <c r="O682" s="329">
        <f>SUM($F682:H682)</f>
        <v>4</v>
      </c>
      <c r="P682" s="329">
        <f>SUM($F682:I682)</f>
        <v>6</v>
      </c>
      <c r="Q682" s="329">
        <f>SUM($F682:J682)</f>
        <v>8</v>
      </c>
      <c r="R682" s="329">
        <f>SUM($F682:K682)</f>
        <v>10</v>
      </c>
      <c r="S682" s="329">
        <f>SUM($F682:L682)</f>
        <v>12</v>
      </c>
      <c r="T682" s="329"/>
      <c r="U682" s="328"/>
      <c r="V682" s="327" t="str">
        <f t="shared" si="1104"/>
        <v>A</v>
      </c>
      <c r="W682" s="327" t="str">
        <f t="shared" ca="1" si="1105"/>
        <v>Bb</v>
      </c>
      <c r="X682" s="327" t="str">
        <f t="shared" ca="1" si="1128"/>
        <v>C</v>
      </c>
      <c r="Y682" s="327" t="str">
        <f t="shared" ca="1" si="1129"/>
        <v>Db</v>
      </c>
      <c r="Z682" s="327" t="str">
        <f t="shared" ca="1" si="1130"/>
        <v>Eb</v>
      </c>
      <c r="AA682" s="327" t="str">
        <f t="shared" ca="1" si="1131"/>
        <v>F</v>
      </c>
      <c r="AB682" s="327" t="str">
        <f t="shared" ca="1" si="1132"/>
        <v>G</v>
      </c>
      <c r="AC682" s="327"/>
      <c r="AD682" s="328">
        <f t="shared" si="1112"/>
        <v>65</v>
      </c>
      <c r="AE682" s="328">
        <f t="shared" ca="1" si="1133"/>
        <v>164</v>
      </c>
      <c r="AF682" s="328">
        <f t="shared" ca="1" si="1134"/>
        <v>67</v>
      </c>
      <c r="AG682" s="328">
        <f t="shared" ca="1" si="1097"/>
        <v>166</v>
      </c>
      <c r="AH682" s="328">
        <f t="shared" ca="1" si="1098"/>
        <v>167</v>
      </c>
      <c r="AI682" s="328">
        <f t="shared" ca="1" si="1099"/>
        <v>70</v>
      </c>
      <c r="AJ682" s="328">
        <f t="shared" ca="1" si="1100"/>
        <v>71</v>
      </c>
      <c r="AK682" s="328"/>
      <c r="AL682" s="294" t="str">
        <f t="shared" si="1139"/>
        <v>A dim</v>
      </c>
      <c r="AM682" s="294" t="str">
        <f ca="1">_xlfn.CONCAT(W682," min")</f>
        <v>Bb min</v>
      </c>
      <c r="AN682" s="294" t="str">
        <f ca="1">_xlfn.CONCAT(X682," min")</f>
        <v>C min</v>
      </c>
      <c r="AO682" s="294" t="str">
        <f ca="1">_xlfn.CONCAT(Y682," aug")</f>
        <v>Db aug</v>
      </c>
      <c r="AP682" s="294" t="str">
        <f ca="1">_xlfn.CONCAT(Z682," maj")</f>
        <v>Eb maj</v>
      </c>
      <c r="AQ682" s="294" t="str">
        <f ca="1">_xlfn.CONCAT(AA682," maj")</f>
        <v>F maj</v>
      </c>
      <c r="AR682" s="294" t="str">
        <f ca="1">_xlfn.CONCAT(AB682," dim")</f>
        <v>G dim</v>
      </c>
      <c r="AS682" s="294"/>
      <c r="AT682" s="294" t="str">
        <f t="shared" ca="1" si="1136"/>
        <v/>
      </c>
      <c r="AU682" s="294" t="str">
        <f t="shared" ca="1" si="1136"/>
        <v/>
      </c>
      <c r="AV682" s="294" t="str">
        <f t="shared" ca="1" si="1136"/>
        <v/>
      </c>
      <c r="AW682" s="294">
        <f t="shared" ca="1" si="1136"/>
        <v>1</v>
      </c>
      <c r="AX682" s="294" t="str">
        <f t="shared" ca="1" si="1136"/>
        <v/>
      </c>
      <c r="AY682" s="294">
        <f t="shared" ca="1" si="1136"/>
        <v>1</v>
      </c>
      <c r="AZ682" s="294" t="str">
        <f t="shared" ca="1" si="1136"/>
        <v/>
      </c>
      <c r="BA682" s="294">
        <f t="shared" ca="1" si="1136"/>
        <v>1</v>
      </c>
      <c r="BB682" s="294" t="str">
        <f t="shared" ca="1" si="1136"/>
        <v/>
      </c>
      <c r="BC682" s="294" t="str">
        <f t="shared" ca="1" si="1136"/>
        <v/>
      </c>
      <c r="BD682" s="294" t="str">
        <f t="shared" ca="1" si="1136"/>
        <v/>
      </c>
      <c r="BE682" s="294" t="str">
        <f t="shared" ca="1" si="1136"/>
        <v/>
      </c>
      <c r="BF682" s="289">
        <f t="shared" ca="1" si="1113"/>
        <v>3</v>
      </c>
      <c r="BG682" s="302">
        <f t="shared" ca="1" si="1114"/>
        <v>42.857142857142854</v>
      </c>
      <c r="BH682" s="289">
        <f t="shared" ca="1" si="1115"/>
        <v>6</v>
      </c>
      <c r="BI682" s="289" t="str">
        <f t="shared" ca="1" si="1116"/>
        <v/>
      </c>
      <c r="BJ682" s="289" t="str">
        <f t="shared" ca="1" si="1117"/>
        <v/>
      </c>
      <c r="BK682" s="289" t="str">
        <f t="shared" ca="1" si="1118"/>
        <v/>
      </c>
      <c r="BL682" s="289" t="str">
        <f t="shared" ca="1" si="1119"/>
        <v/>
      </c>
      <c r="BM682" s="289" t="str">
        <f t="shared" ca="1" si="1120"/>
        <v/>
      </c>
      <c r="BN682" s="289">
        <f t="shared" ca="1" si="1121"/>
        <v>1</v>
      </c>
      <c r="BO682" s="289" t="str">
        <f t="shared" ca="1" si="1122"/>
        <v/>
      </c>
      <c r="BP682" s="275"/>
      <c r="BQ682" s="83"/>
      <c r="BR682" s="82"/>
      <c r="BS682" s="83"/>
      <c r="BT682" s="52"/>
      <c r="BV682" s="52"/>
      <c r="BW682" s="84"/>
      <c r="BX682" s="97"/>
      <c r="BY682" s="84"/>
      <c r="BZ682" s="84"/>
      <c r="CA682" s="84"/>
      <c r="CB682" s="84"/>
      <c r="CC682" s="84"/>
      <c r="CD682" s="84"/>
      <c r="CE682" s="84"/>
      <c r="CF682" s="84"/>
      <c r="CG682" s="84"/>
      <c r="CH682" s="97"/>
      <c r="CI682" s="97"/>
      <c r="CJ682" s="97"/>
      <c r="CK682" s="97"/>
      <c r="CL682" s="97"/>
      <c r="CM682" s="97"/>
      <c r="CN682" s="97"/>
      <c r="CO682" s="97"/>
      <c r="CP682" s="99"/>
      <c r="CQ682" s="84"/>
      <c r="DA682" s="83"/>
      <c r="DB682" s="82"/>
      <c r="DC682" s="83"/>
      <c r="DD682" s="52"/>
      <c r="DF682" s="52"/>
      <c r="DG682" s="84"/>
      <c r="DH682" s="97"/>
      <c r="DI682" s="84"/>
      <c r="DJ682" s="84"/>
      <c r="DK682" s="84"/>
      <c r="DL682" s="84"/>
      <c r="DM682" s="84"/>
      <c r="DN682" s="84"/>
      <c r="DO682" s="84"/>
      <c r="DP682" s="84"/>
      <c r="DQ682" s="84"/>
      <c r="DR682" s="97"/>
      <c r="DS682" s="97"/>
      <c r="DT682" s="97"/>
      <c r="DU682" s="97"/>
      <c r="DV682" s="97"/>
      <c r="DW682" s="97"/>
      <c r="DX682" s="97"/>
      <c r="DY682" s="97"/>
      <c r="DZ682" s="99"/>
      <c r="EA682" s="84"/>
    </row>
    <row r="683" spans="1:131" ht="15.6" x14ac:dyDescent="0.3">
      <c r="A683" s="289" t="str">
        <f t="shared" ca="1" si="1123"/>
        <v/>
      </c>
      <c r="B683" s="327">
        <f t="shared" si="1137"/>
        <v>675</v>
      </c>
      <c r="C683" s="328" t="s">
        <v>280</v>
      </c>
      <c r="D683" s="327" t="s">
        <v>6</v>
      </c>
      <c r="E683" s="327">
        <v>7</v>
      </c>
      <c r="F683" s="329">
        <v>1</v>
      </c>
      <c r="G683" s="329">
        <v>2</v>
      </c>
      <c r="H683" s="329">
        <v>1</v>
      </c>
      <c r="I683" s="329">
        <v>2</v>
      </c>
      <c r="J683" s="329">
        <v>2</v>
      </c>
      <c r="K683" s="329">
        <v>1</v>
      </c>
      <c r="L683" s="329">
        <v>3</v>
      </c>
      <c r="M683" s="329"/>
      <c r="N683" s="329">
        <f>SUM($F683:G683)</f>
        <v>3</v>
      </c>
      <c r="O683" s="329">
        <f>SUM($F683:H683)</f>
        <v>4</v>
      </c>
      <c r="P683" s="329">
        <f>SUM($F683:I683)</f>
        <v>6</v>
      </c>
      <c r="Q683" s="329">
        <f>SUM($F683:J683)</f>
        <v>8</v>
      </c>
      <c r="R683" s="329">
        <f>SUM($F683:K683)</f>
        <v>9</v>
      </c>
      <c r="S683" s="329">
        <f>SUM($F683:L683)</f>
        <v>12</v>
      </c>
      <c r="T683" s="329"/>
      <c r="U683" s="328"/>
      <c r="V683" s="327" t="str">
        <f t="shared" si="1104"/>
        <v>A</v>
      </c>
      <c r="W683" s="327" t="str">
        <f t="shared" ca="1" si="1105"/>
        <v>Bb</v>
      </c>
      <c r="X683" s="327" t="str">
        <f t="shared" ca="1" si="1128"/>
        <v>C</v>
      </c>
      <c r="Y683" s="327" t="str">
        <f t="shared" ca="1" si="1129"/>
        <v>Db</v>
      </c>
      <c r="Z683" s="327" t="str">
        <f t="shared" ca="1" si="1130"/>
        <v>Eb</v>
      </c>
      <c r="AA683" s="327" t="str">
        <f t="shared" ca="1" si="1131"/>
        <v>F</v>
      </c>
      <c r="AB683" s="327" t="str">
        <f t="shared" ca="1" si="1132"/>
        <v>Gb</v>
      </c>
      <c r="AC683" s="327"/>
      <c r="AD683" s="328">
        <f t="shared" si="1112"/>
        <v>65</v>
      </c>
      <c r="AE683" s="328">
        <f t="shared" ca="1" si="1133"/>
        <v>164</v>
      </c>
      <c r="AF683" s="328">
        <f t="shared" ca="1" si="1134"/>
        <v>67</v>
      </c>
      <c r="AG683" s="328">
        <f t="shared" ca="1" si="1097"/>
        <v>166</v>
      </c>
      <c r="AH683" s="328">
        <f t="shared" ca="1" si="1098"/>
        <v>167</v>
      </c>
      <c r="AI683" s="328">
        <f t="shared" ca="1" si="1099"/>
        <v>70</v>
      </c>
      <c r="AJ683" s="328">
        <f t="shared" ca="1" si="1100"/>
        <v>169</v>
      </c>
      <c r="AK683" s="328"/>
      <c r="AL683" s="294" t="str">
        <f t="shared" si="1139"/>
        <v>A dim</v>
      </c>
      <c r="AM683" s="294" t="str">
        <f ca="1">_xlfn.CONCAT(W683," min")</f>
        <v>Bb min</v>
      </c>
      <c r="AN683" s="294" t="str">
        <f ca="1">_xlfn.CONCAT(X683," dim")</f>
        <v>C dim</v>
      </c>
      <c r="AO683" s="294" t="str">
        <f ca="1">_xlfn.CONCAT(Y683," aug")</f>
        <v>Db aug</v>
      </c>
      <c r="AP683" s="294" t="str">
        <f ca="1">_xlfn.CONCAT(Z683," min")</f>
        <v>Eb min</v>
      </c>
      <c r="AQ683" s="294" t="str">
        <f ca="1">_xlfn.CONCAT(AA683," maj")</f>
        <v>F maj</v>
      </c>
      <c r="AR683" s="294" t="str">
        <f ca="1">_xlfn.CONCAT(AB683," maj")</f>
        <v>Gb maj</v>
      </c>
      <c r="AS683" s="294"/>
      <c r="AT683" s="294" t="str">
        <f t="shared" ca="1" si="1136"/>
        <v/>
      </c>
      <c r="AU683" s="294" t="str">
        <f t="shared" ca="1" si="1136"/>
        <v/>
      </c>
      <c r="AV683" s="294" t="str">
        <f t="shared" ca="1" si="1136"/>
        <v/>
      </c>
      <c r="AW683" s="294">
        <f t="shared" ca="1" si="1136"/>
        <v>1</v>
      </c>
      <c r="AX683" s="294" t="str">
        <f t="shared" ca="1" si="1136"/>
        <v/>
      </c>
      <c r="AY683" s="294">
        <f t="shared" ca="1" si="1136"/>
        <v>1</v>
      </c>
      <c r="AZ683" s="294" t="str">
        <f t="shared" ca="1" si="1136"/>
        <v/>
      </c>
      <c r="BA683" s="294" t="str">
        <f t="shared" ca="1" si="1136"/>
        <v/>
      </c>
      <c r="BB683" s="294" t="str">
        <f t="shared" ca="1" si="1136"/>
        <v/>
      </c>
      <c r="BC683" s="294" t="str">
        <f t="shared" ca="1" si="1136"/>
        <v/>
      </c>
      <c r="BD683" s="294" t="str">
        <f t="shared" ca="1" si="1136"/>
        <v/>
      </c>
      <c r="BE683" s="294" t="str">
        <f t="shared" ca="1" si="1136"/>
        <v/>
      </c>
      <c r="BF683" s="289">
        <f t="shared" ca="1" si="1113"/>
        <v>2</v>
      </c>
      <c r="BG683" s="302">
        <f t="shared" ca="1" si="1114"/>
        <v>28.571428571428569</v>
      </c>
      <c r="BH683" s="289" t="str">
        <f t="shared" ca="1" si="1115"/>
        <v/>
      </c>
      <c r="BI683" s="289" t="str">
        <f t="shared" ca="1" si="1116"/>
        <v/>
      </c>
      <c r="BJ683" s="289" t="str">
        <f t="shared" ca="1" si="1117"/>
        <v/>
      </c>
      <c r="BK683" s="289" t="str">
        <f t="shared" ca="1" si="1118"/>
        <v/>
      </c>
      <c r="BL683" s="289" t="str">
        <f t="shared" ca="1" si="1119"/>
        <v/>
      </c>
      <c r="BM683" s="289" t="str">
        <f t="shared" ca="1" si="1120"/>
        <v/>
      </c>
      <c r="BN683" s="289" t="str">
        <f t="shared" ca="1" si="1121"/>
        <v/>
      </c>
      <c r="BO683" s="289" t="str">
        <f t="shared" ca="1" si="1122"/>
        <v/>
      </c>
      <c r="BP683" s="275"/>
      <c r="BQ683" s="83"/>
      <c r="BR683" s="82"/>
      <c r="BS683" s="83"/>
      <c r="BT683" s="52"/>
      <c r="BV683" s="52"/>
      <c r="BW683" s="84"/>
      <c r="BX683" s="97"/>
      <c r="BY683" s="84"/>
      <c r="BZ683" s="84"/>
      <c r="CA683" s="84"/>
      <c r="CB683" s="84"/>
      <c r="CC683" s="84"/>
      <c r="CD683" s="84"/>
      <c r="CE683" s="84"/>
      <c r="CF683" s="84"/>
      <c r="CG683" s="84"/>
      <c r="CH683" s="97"/>
      <c r="CI683" s="97"/>
      <c r="CJ683" s="97"/>
      <c r="CK683" s="97"/>
      <c r="CL683" s="97"/>
      <c r="CM683" s="97"/>
      <c r="CN683" s="97"/>
      <c r="CO683" s="97"/>
      <c r="CP683" s="99"/>
      <c r="CQ683" s="84"/>
      <c r="DA683" s="83"/>
      <c r="DB683" s="82"/>
      <c r="DC683" s="83"/>
      <c r="DD683" s="52"/>
      <c r="DF683" s="52"/>
      <c r="DG683" s="84"/>
      <c r="DH683" s="97"/>
      <c r="DI683" s="84"/>
      <c r="DJ683" s="84"/>
      <c r="DK683" s="84"/>
      <c r="DL683" s="84"/>
      <c r="DM683" s="84"/>
      <c r="DN683" s="84"/>
      <c r="DO683" s="84"/>
      <c r="DP683" s="84"/>
      <c r="DQ683" s="84"/>
      <c r="DR683" s="97"/>
      <c r="DS683" s="97"/>
      <c r="DT683" s="97"/>
      <c r="DU683" s="97"/>
      <c r="DV683" s="97"/>
      <c r="DW683" s="97"/>
      <c r="DX683" s="97"/>
      <c r="DY683" s="97"/>
      <c r="DZ683" s="99"/>
      <c r="EA683" s="84"/>
    </row>
    <row r="684" spans="1:131" ht="15.6" x14ac:dyDescent="0.3">
      <c r="A684" s="289" t="str">
        <f t="shared" ca="1" si="1123"/>
        <v/>
      </c>
      <c r="B684" s="327">
        <f t="shared" si="1137"/>
        <v>676</v>
      </c>
      <c r="C684" s="328" t="s">
        <v>281</v>
      </c>
      <c r="D684" s="327" t="s">
        <v>6</v>
      </c>
      <c r="E684" s="327">
        <v>7</v>
      </c>
      <c r="F684" s="329">
        <v>2</v>
      </c>
      <c r="G684" s="329">
        <v>1</v>
      </c>
      <c r="H684" s="329">
        <v>2</v>
      </c>
      <c r="I684" s="329">
        <v>2</v>
      </c>
      <c r="J684" s="329">
        <v>1</v>
      </c>
      <c r="K684" s="329">
        <v>3</v>
      </c>
      <c r="L684" s="329">
        <v>1</v>
      </c>
      <c r="M684" s="329"/>
      <c r="N684" s="329">
        <f>SUM($F684:G684)</f>
        <v>3</v>
      </c>
      <c r="O684" s="329">
        <f>SUM($F684:H684)</f>
        <v>5</v>
      </c>
      <c r="P684" s="329">
        <f>SUM($F684:I684)</f>
        <v>7</v>
      </c>
      <c r="Q684" s="329">
        <f>SUM($F684:J684)</f>
        <v>8</v>
      </c>
      <c r="R684" s="329">
        <f>SUM($F684:K684)</f>
        <v>11</v>
      </c>
      <c r="S684" s="329">
        <f>SUM($F684:L684)</f>
        <v>12</v>
      </c>
      <c r="T684" s="329"/>
      <c r="U684" s="328"/>
      <c r="V684" s="327" t="str">
        <f t="shared" si="1104"/>
        <v>A</v>
      </c>
      <c r="W684" s="327" t="str">
        <f t="shared" ca="1" si="1105"/>
        <v>B</v>
      </c>
      <c r="X684" s="327" t="str">
        <f t="shared" ca="1" si="1128"/>
        <v>C</v>
      </c>
      <c r="Y684" s="327" t="str">
        <f t="shared" ca="1" si="1129"/>
        <v>D</v>
      </c>
      <c r="Z684" s="327" t="str">
        <f t="shared" ca="1" si="1130"/>
        <v>E</v>
      </c>
      <c r="AA684" s="327" t="str">
        <f t="shared" ca="1" si="1131"/>
        <v>F</v>
      </c>
      <c r="AB684" s="327" t="str">
        <f t="shared" ca="1" si="1132"/>
        <v>Ab</v>
      </c>
      <c r="AC684" s="327"/>
      <c r="AD684" s="328">
        <f t="shared" si="1112"/>
        <v>65</v>
      </c>
      <c r="AE684" s="328">
        <f t="shared" ca="1" si="1133"/>
        <v>66</v>
      </c>
      <c r="AF684" s="328">
        <f t="shared" ca="1" si="1134"/>
        <v>67</v>
      </c>
      <c r="AG684" s="328">
        <f t="shared" ca="1" si="1097"/>
        <v>68</v>
      </c>
      <c r="AH684" s="328">
        <f t="shared" ca="1" si="1098"/>
        <v>69</v>
      </c>
      <c r="AI684" s="328">
        <f t="shared" ca="1" si="1099"/>
        <v>70</v>
      </c>
      <c r="AJ684" s="328">
        <f t="shared" ca="1" si="1100"/>
        <v>163</v>
      </c>
      <c r="AK684" s="328"/>
      <c r="AL684" s="294" t="str">
        <f>_xlfn.CONCAT(V684," min")</f>
        <v>A min</v>
      </c>
      <c r="AM684" s="294" t="str">
        <f ca="1">_xlfn.CONCAT(W684," dim")</f>
        <v>B dim</v>
      </c>
      <c r="AN684" s="294" t="str">
        <f ca="1">_xlfn.CONCAT(X684," aug")</f>
        <v>C aug</v>
      </c>
      <c r="AO684" s="294" t="str">
        <f ca="1">_xlfn.CONCAT(Y684," min")</f>
        <v>D min</v>
      </c>
      <c r="AP684" s="294" t="str">
        <f ca="1">_xlfn.CONCAT(Z684," maj")</f>
        <v>E maj</v>
      </c>
      <c r="AQ684" s="294" t="str">
        <f ca="1">_xlfn.CONCAT(AA684," maj")</f>
        <v>F maj</v>
      </c>
      <c r="AR684" s="294" t="str">
        <f ca="1">_xlfn.CONCAT(AB684," dim")</f>
        <v>Ab dim</v>
      </c>
      <c r="AS684" s="294"/>
      <c r="AT684" s="294" t="str">
        <f t="shared" ca="1" si="1136"/>
        <v/>
      </c>
      <c r="AU684" s="294" t="str">
        <f t="shared" ca="1" si="1136"/>
        <v/>
      </c>
      <c r="AV684" s="294" t="str">
        <f t="shared" ca="1" si="1136"/>
        <v/>
      </c>
      <c r="AW684" s="294" t="str">
        <f t="shared" ca="1" si="1136"/>
        <v/>
      </c>
      <c r="AX684" s="294" t="str">
        <f t="shared" ca="1" si="1136"/>
        <v/>
      </c>
      <c r="AY684" s="294">
        <f t="shared" ca="1" si="1136"/>
        <v>1</v>
      </c>
      <c r="AZ684" s="294" t="str">
        <f t="shared" ca="1" si="1136"/>
        <v/>
      </c>
      <c r="BA684" s="294" t="str">
        <f t="shared" ca="1" si="1136"/>
        <v/>
      </c>
      <c r="BB684" s="294" t="str">
        <f t="shared" ca="1" si="1136"/>
        <v/>
      </c>
      <c r="BC684" s="294" t="str">
        <f t="shared" ca="1" si="1136"/>
        <v/>
      </c>
      <c r="BD684" s="294" t="str">
        <f t="shared" ca="1" si="1136"/>
        <v/>
      </c>
      <c r="BE684" s="294" t="str">
        <f t="shared" ca="1" si="1136"/>
        <v/>
      </c>
      <c r="BF684" s="289">
        <f t="shared" ca="1" si="1113"/>
        <v>1</v>
      </c>
      <c r="BG684" s="302">
        <f t="shared" ca="1" si="1114"/>
        <v>14.285714285714285</v>
      </c>
      <c r="BH684" s="289" t="str">
        <f t="shared" ca="1" si="1115"/>
        <v/>
      </c>
      <c r="BI684" s="289" t="str">
        <f t="shared" ca="1" si="1116"/>
        <v/>
      </c>
      <c r="BJ684" s="289" t="str">
        <f t="shared" ca="1" si="1117"/>
        <v/>
      </c>
      <c r="BK684" s="289" t="str">
        <f t="shared" ca="1" si="1118"/>
        <v/>
      </c>
      <c r="BL684" s="289" t="str">
        <f t="shared" ca="1" si="1119"/>
        <v/>
      </c>
      <c r="BM684" s="289" t="str">
        <f t="shared" ca="1" si="1120"/>
        <v/>
      </c>
      <c r="BN684" s="289" t="str">
        <f t="shared" ca="1" si="1121"/>
        <v/>
      </c>
      <c r="BO684" s="289" t="str">
        <f t="shared" ca="1" si="1122"/>
        <v/>
      </c>
      <c r="BP684" s="275"/>
      <c r="BQ684" s="83"/>
      <c r="BR684" s="82"/>
      <c r="BS684" s="83"/>
      <c r="BT684" s="52"/>
      <c r="BV684" s="52"/>
      <c r="BW684" s="84"/>
      <c r="BX684" s="97"/>
      <c r="BY684" s="84"/>
      <c r="BZ684" s="84"/>
      <c r="CA684" s="84"/>
      <c r="CB684" s="84"/>
      <c r="CC684" s="84"/>
      <c r="CD684" s="84"/>
      <c r="CE684" s="84"/>
      <c r="CF684" s="84"/>
      <c r="CG684" s="84"/>
      <c r="CH684" s="97"/>
      <c r="CI684" s="97"/>
      <c r="CJ684" s="97"/>
      <c r="CK684" s="97"/>
      <c r="CL684" s="97"/>
      <c r="CM684" s="97"/>
      <c r="CN684" s="97"/>
      <c r="CO684" s="97"/>
      <c r="CP684" s="99"/>
      <c r="CQ684" s="84"/>
      <c r="DA684" s="83"/>
      <c r="DB684" s="82"/>
      <c r="DC684" s="83"/>
      <c r="DD684" s="52"/>
      <c r="DF684" s="52"/>
      <c r="DG684" s="84"/>
      <c r="DH684" s="97"/>
      <c r="DI684" s="84"/>
      <c r="DJ684" s="84"/>
      <c r="DK684" s="84"/>
      <c r="DL684" s="84"/>
      <c r="DM684" s="84"/>
      <c r="DN684" s="84"/>
      <c r="DO684" s="84"/>
      <c r="DP684" s="84"/>
      <c r="DQ684" s="84"/>
      <c r="DR684" s="97"/>
      <c r="DS684" s="97"/>
      <c r="DT684" s="97"/>
      <c r="DU684" s="97"/>
      <c r="DV684" s="97"/>
      <c r="DW684" s="97"/>
      <c r="DX684" s="97"/>
      <c r="DY684" s="97"/>
      <c r="DZ684" s="99"/>
      <c r="EA684" s="84"/>
    </row>
    <row r="685" spans="1:131" ht="15.6" x14ac:dyDescent="0.3">
      <c r="A685" s="289" t="str">
        <f t="shared" ca="1" si="1123"/>
        <v/>
      </c>
      <c r="B685" s="327">
        <f t="shared" si="1137"/>
        <v>677</v>
      </c>
      <c r="C685" s="328" t="s">
        <v>273</v>
      </c>
      <c r="D685" s="327" t="s">
        <v>6</v>
      </c>
      <c r="E685" s="327">
        <v>7</v>
      </c>
      <c r="F685" s="329">
        <v>1</v>
      </c>
      <c r="G685" s="329">
        <v>3</v>
      </c>
      <c r="H685" s="329">
        <v>1</v>
      </c>
      <c r="I685" s="329">
        <v>2</v>
      </c>
      <c r="J685" s="329">
        <v>1</v>
      </c>
      <c r="K685" s="329">
        <v>3</v>
      </c>
      <c r="L685" s="329">
        <v>1</v>
      </c>
      <c r="M685" s="329"/>
      <c r="N685" s="329">
        <f>SUM($F685:G685)</f>
        <v>4</v>
      </c>
      <c r="O685" s="329">
        <f>SUM($F685:H685)</f>
        <v>5</v>
      </c>
      <c r="P685" s="329">
        <f>SUM($F685:I685)</f>
        <v>7</v>
      </c>
      <c r="Q685" s="329">
        <f>SUM($F685:J685)</f>
        <v>8</v>
      </c>
      <c r="R685" s="329">
        <f>SUM($F685:K685)</f>
        <v>11</v>
      </c>
      <c r="S685" s="329">
        <f>SUM($F685:L685)</f>
        <v>12</v>
      </c>
      <c r="T685" s="329"/>
      <c r="U685" s="328"/>
      <c r="V685" s="327" t="str">
        <f t="shared" si="1104"/>
        <v>A</v>
      </c>
      <c r="W685" s="327" t="str">
        <f t="shared" ca="1" si="1105"/>
        <v>Bb</v>
      </c>
      <c r="X685" s="327" t="str">
        <f t="shared" ca="1" si="1128"/>
        <v>Db</v>
      </c>
      <c r="Y685" s="327" t="str">
        <f t="shared" ca="1" si="1129"/>
        <v>D</v>
      </c>
      <c r="Z685" s="327" t="str">
        <f t="shared" ca="1" si="1130"/>
        <v>E</v>
      </c>
      <c r="AA685" s="327" t="str">
        <f t="shared" ca="1" si="1131"/>
        <v>F</v>
      </c>
      <c r="AB685" s="327" t="str">
        <f t="shared" ca="1" si="1132"/>
        <v>Ab</v>
      </c>
      <c r="AC685" s="327"/>
      <c r="AD685" s="328">
        <f t="shared" si="1112"/>
        <v>65</v>
      </c>
      <c r="AE685" s="328">
        <f t="shared" ca="1" si="1133"/>
        <v>164</v>
      </c>
      <c r="AF685" s="328">
        <f t="shared" ca="1" si="1134"/>
        <v>166</v>
      </c>
      <c r="AG685" s="328">
        <f t="shared" ca="1" si="1097"/>
        <v>68</v>
      </c>
      <c r="AH685" s="328">
        <f t="shared" ca="1" si="1098"/>
        <v>69</v>
      </c>
      <c r="AI685" s="328">
        <f t="shared" ca="1" si="1099"/>
        <v>70</v>
      </c>
      <c r="AJ685" s="328">
        <f t="shared" ca="1" si="1100"/>
        <v>163</v>
      </c>
      <c r="AK685" s="328"/>
      <c r="AL685" s="294" t="str">
        <f>_xlfn.CONCAT(V685," maj")</f>
        <v>A maj</v>
      </c>
      <c r="AM685" s="294" t="str">
        <f ca="1">_xlfn.CONCAT(W685," maj")</f>
        <v>Bb maj</v>
      </c>
      <c r="AN685" s="294" t="str">
        <f ca="1">_xlfn.CONCAT(X685," min")</f>
        <v>Db min</v>
      </c>
      <c r="AO685" s="294" t="str">
        <f ca="1">_xlfn.CONCAT(Y685," min")</f>
        <v>D min</v>
      </c>
      <c r="AP685" s="294" t="str">
        <f ca="1">_xlfn.CONCAT(Z685," alt b")</f>
        <v>E alt b</v>
      </c>
      <c r="AQ685" s="294" t="str">
        <f ca="1">_xlfn.CONCAT(AA685," aug")</f>
        <v>F aug</v>
      </c>
      <c r="AR685" s="301" t="str">
        <f ca="1">_xlfn.CONCAT("*",W685,"7")</f>
        <v>*Bb7</v>
      </c>
      <c r="AS685" s="294"/>
      <c r="AT685" s="294" t="str">
        <f t="shared" ca="1" si="1136"/>
        <v/>
      </c>
      <c r="AU685" s="294" t="str">
        <f t="shared" ca="1" si="1136"/>
        <v/>
      </c>
      <c r="AV685" s="294" t="str">
        <f t="shared" ca="1" si="1136"/>
        <v/>
      </c>
      <c r="AW685" s="294" t="str">
        <f t="shared" ca="1" si="1136"/>
        <v/>
      </c>
      <c r="AX685" s="294" t="str">
        <f t="shared" ca="1" si="1136"/>
        <v/>
      </c>
      <c r="AY685" s="294">
        <f t="shared" ca="1" si="1136"/>
        <v>1</v>
      </c>
      <c r="AZ685" s="294" t="str">
        <f t="shared" ca="1" si="1136"/>
        <v/>
      </c>
      <c r="BA685" s="294" t="str">
        <f t="shared" ca="1" si="1136"/>
        <v/>
      </c>
      <c r="BB685" s="294" t="str">
        <f t="shared" ca="1" si="1136"/>
        <v/>
      </c>
      <c r="BC685" s="294" t="str">
        <f t="shared" ca="1" si="1136"/>
        <v/>
      </c>
      <c r="BD685" s="294" t="str">
        <f t="shared" ca="1" si="1136"/>
        <v/>
      </c>
      <c r="BE685" s="294" t="str">
        <f t="shared" ca="1" si="1136"/>
        <v/>
      </c>
      <c r="BF685" s="289">
        <f t="shared" ca="1" si="1113"/>
        <v>1</v>
      </c>
      <c r="BG685" s="302">
        <f t="shared" ca="1" si="1114"/>
        <v>14.285714285714285</v>
      </c>
      <c r="BH685" s="289" t="str">
        <f t="shared" ca="1" si="1115"/>
        <v/>
      </c>
      <c r="BI685" s="289" t="str">
        <f t="shared" ca="1" si="1116"/>
        <v/>
      </c>
      <c r="BJ685" s="289" t="str">
        <f t="shared" ca="1" si="1117"/>
        <v/>
      </c>
      <c r="BK685" s="289" t="str">
        <f t="shared" ca="1" si="1118"/>
        <v/>
      </c>
      <c r="BL685" s="289" t="str">
        <f t="shared" ca="1" si="1119"/>
        <v/>
      </c>
      <c r="BM685" s="289" t="str">
        <f t="shared" ca="1" si="1120"/>
        <v/>
      </c>
      <c r="BN685" s="289" t="str">
        <f t="shared" ca="1" si="1121"/>
        <v/>
      </c>
      <c r="BO685" s="289" t="str">
        <f t="shared" ca="1" si="1122"/>
        <v/>
      </c>
      <c r="BP685" s="275"/>
      <c r="BQ685" s="83"/>
      <c r="BR685" s="82"/>
      <c r="BS685" s="83"/>
      <c r="BT685" s="52"/>
      <c r="BV685" s="52"/>
      <c r="BW685" s="84"/>
      <c r="BX685" s="97"/>
      <c r="BY685" s="84"/>
      <c r="BZ685" s="84"/>
      <c r="CA685" s="84"/>
      <c r="CB685" s="84"/>
      <c r="CC685" s="84"/>
      <c r="CD685" s="84"/>
      <c r="CE685" s="84"/>
      <c r="CF685" s="84"/>
      <c r="CG685" s="84"/>
      <c r="CH685" s="97"/>
      <c r="CI685" s="97"/>
      <c r="CJ685" s="97"/>
      <c r="CK685" s="97"/>
      <c r="CL685" s="97"/>
      <c r="CM685" s="97"/>
      <c r="CN685" s="97"/>
      <c r="CO685" s="97"/>
      <c r="CP685" s="99"/>
      <c r="CQ685" s="84"/>
      <c r="DA685" s="83"/>
      <c r="DB685" s="82"/>
      <c r="DC685" s="83"/>
      <c r="DD685" s="52"/>
      <c r="DF685" s="52"/>
      <c r="DG685" s="84"/>
      <c r="DH685" s="97"/>
      <c r="DI685" s="84"/>
      <c r="DJ685" s="84"/>
      <c r="DK685" s="84"/>
      <c r="DL685" s="84"/>
      <c r="DM685" s="84"/>
      <c r="DN685" s="84"/>
      <c r="DO685" s="84"/>
      <c r="DP685" s="84"/>
      <c r="DQ685" s="84"/>
      <c r="DR685" s="97"/>
      <c r="DS685" s="97"/>
      <c r="DT685" s="97"/>
      <c r="DU685" s="97"/>
      <c r="DV685" s="97"/>
      <c r="DW685" s="97"/>
      <c r="DX685" s="97"/>
      <c r="DY685" s="97"/>
      <c r="DZ685" s="99"/>
      <c r="EA685" s="84"/>
    </row>
    <row r="686" spans="1:131" ht="15.6" x14ac:dyDescent="0.3">
      <c r="A686" s="289" t="str">
        <f t="shared" ca="1" si="1123"/>
        <v/>
      </c>
      <c r="B686" s="327">
        <f t="shared" si="1137"/>
        <v>678</v>
      </c>
      <c r="C686" s="328" t="s">
        <v>32</v>
      </c>
      <c r="D686" s="327" t="s">
        <v>6</v>
      </c>
      <c r="E686" s="327">
        <v>7</v>
      </c>
      <c r="F686" s="329">
        <v>2</v>
      </c>
      <c r="G686" s="329">
        <v>1</v>
      </c>
      <c r="H686" s="329">
        <v>2</v>
      </c>
      <c r="I686" s="329">
        <v>2</v>
      </c>
      <c r="J686" s="329">
        <v>2</v>
      </c>
      <c r="K686" s="329">
        <v>2</v>
      </c>
      <c r="L686" s="329">
        <v>1</v>
      </c>
      <c r="M686" s="329"/>
      <c r="N686" s="329">
        <f>SUM($F686:G686)</f>
        <v>3</v>
      </c>
      <c r="O686" s="329">
        <f>SUM($F686:H686)</f>
        <v>5</v>
      </c>
      <c r="P686" s="329">
        <f>SUM($F686:I686)</f>
        <v>7</v>
      </c>
      <c r="Q686" s="329">
        <f>SUM($F686:J686)</f>
        <v>9</v>
      </c>
      <c r="R686" s="329">
        <f>SUM($F686:K686)</f>
        <v>11</v>
      </c>
      <c r="S686" s="329">
        <f>SUM($F686:L686)</f>
        <v>12</v>
      </c>
      <c r="T686" s="329"/>
      <c r="U686" s="328"/>
      <c r="V686" s="327" t="str">
        <f t="shared" si="1104"/>
        <v>A</v>
      </c>
      <c r="W686" s="327" t="str">
        <f t="shared" ca="1" si="1105"/>
        <v>B</v>
      </c>
      <c r="X686" s="327" t="str">
        <f t="shared" ca="1" si="1128"/>
        <v>C</v>
      </c>
      <c r="Y686" s="327" t="str">
        <f t="shared" ca="1" si="1129"/>
        <v>D</v>
      </c>
      <c r="Z686" s="327" t="str">
        <f t="shared" ca="1" si="1130"/>
        <v>E</v>
      </c>
      <c r="AA686" s="327" t="str">
        <f t="shared" ca="1" si="1131"/>
        <v>Gb</v>
      </c>
      <c r="AB686" s="327" t="str">
        <f t="shared" ca="1" si="1132"/>
        <v>Ab</v>
      </c>
      <c r="AC686" s="327"/>
      <c r="AD686" s="328">
        <f t="shared" si="1112"/>
        <v>65</v>
      </c>
      <c r="AE686" s="328">
        <f t="shared" ca="1" si="1133"/>
        <v>66</v>
      </c>
      <c r="AF686" s="328">
        <f t="shared" ca="1" si="1134"/>
        <v>67</v>
      </c>
      <c r="AG686" s="328">
        <f t="shared" ca="1" si="1097"/>
        <v>68</v>
      </c>
      <c r="AH686" s="328">
        <f t="shared" ca="1" si="1098"/>
        <v>69</v>
      </c>
      <c r="AI686" s="328">
        <f t="shared" ca="1" si="1099"/>
        <v>169</v>
      </c>
      <c r="AJ686" s="328">
        <f t="shared" ca="1" si="1100"/>
        <v>163</v>
      </c>
      <c r="AK686" s="328"/>
      <c r="AL686" s="294" t="str">
        <f>_xlfn.CONCAT(V686," min")</f>
        <v>A min</v>
      </c>
      <c r="AM686" s="294" t="str">
        <f ca="1">_xlfn.CONCAT(W686," min")</f>
        <v>B min</v>
      </c>
      <c r="AN686" s="294" t="str">
        <f ca="1">_xlfn.CONCAT(X686," aug")</f>
        <v>C aug</v>
      </c>
      <c r="AO686" s="294" t="str">
        <f ca="1">_xlfn.CONCAT(Y686," maj")</f>
        <v>D maj</v>
      </c>
      <c r="AP686" s="294" t="str">
        <f ca="1">_xlfn.CONCAT(Z686," maj")</f>
        <v>E maj</v>
      </c>
      <c r="AQ686" s="294" t="str">
        <f ca="1">_xlfn.CONCAT(AA686," dim")</f>
        <v>Gb dim</v>
      </c>
      <c r="AR686" s="294" t="str">
        <f ca="1">_xlfn.CONCAT(AB686," dim")</f>
        <v>Ab dim</v>
      </c>
      <c r="AS686" s="294"/>
      <c r="AT686" s="294" t="str">
        <f t="shared" ca="1" si="1136"/>
        <v/>
      </c>
      <c r="AU686" s="294" t="str">
        <f t="shared" ca="1" si="1136"/>
        <v/>
      </c>
      <c r="AV686" s="294" t="str">
        <f t="shared" ca="1" si="1136"/>
        <v/>
      </c>
      <c r="AW686" s="294" t="str">
        <f t="shared" ca="1" si="1136"/>
        <v/>
      </c>
      <c r="AX686" s="294" t="str">
        <f t="shared" ca="1" si="1136"/>
        <v/>
      </c>
      <c r="AY686" s="294" t="str">
        <f t="shared" ca="1" si="1136"/>
        <v/>
      </c>
      <c r="AZ686" s="294" t="str">
        <f t="shared" ca="1" si="1136"/>
        <v/>
      </c>
      <c r="BA686" s="294" t="str">
        <f t="shared" ca="1" si="1136"/>
        <v/>
      </c>
      <c r="BB686" s="294" t="str">
        <f t="shared" ca="1" si="1136"/>
        <v/>
      </c>
      <c r="BC686" s="294" t="str">
        <f t="shared" ca="1" si="1136"/>
        <v/>
      </c>
      <c r="BD686" s="294" t="str">
        <f t="shared" ca="1" si="1136"/>
        <v/>
      </c>
      <c r="BE686" s="294" t="str">
        <f t="shared" ca="1" si="1136"/>
        <v/>
      </c>
      <c r="BF686" s="289">
        <f t="shared" ca="1" si="1113"/>
        <v>0</v>
      </c>
      <c r="BG686" s="302">
        <f t="shared" ca="1" si="1114"/>
        <v>0</v>
      </c>
      <c r="BH686" s="289" t="str">
        <f t="shared" ca="1" si="1115"/>
        <v/>
      </c>
      <c r="BI686" s="289" t="str">
        <f t="shared" ca="1" si="1116"/>
        <v/>
      </c>
      <c r="BJ686" s="289" t="str">
        <f t="shared" ca="1" si="1117"/>
        <v/>
      </c>
      <c r="BK686" s="289" t="str">
        <f t="shared" ca="1" si="1118"/>
        <v/>
      </c>
      <c r="BL686" s="289" t="str">
        <f t="shared" ca="1" si="1119"/>
        <v/>
      </c>
      <c r="BM686" s="289" t="str">
        <f t="shared" ca="1" si="1120"/>
        <v/>
      </c>
      <c r="BN686" s="289" t="str">
        <f t="shared" ca="1" si="1121"/>
        <v/>
      </c>
      <c r="BO686" s="289" t="str">
        <f t="shared" ca="1" si="1122"/>
        <v/>
      </c>
      <c r="BP686" s="275"/>
      <c r="BQ686" s="83"/>
      <c r="BR686" s="82"/>
      <c r="BS686" s="83"/>
      <c r="BT686" s="52"/>
      <c r="BV686" s="52"/>
      <c r="BW686" s="84"/>
      <c r="BX686" s="97"/>
      <c r="BY686" s="84"/>
      <c r="BZ686" s="84"/>
      <c r="CA686" s="84"/>
      <c r="CB686" s="84"/>
      <c r="CC686" s="84"/>
      <c r="CD686" s="84"/>
      <c r="CE686" s="84"/>
      <c r="CF686" s="84"/>
      <c r="CG686" s="84"/>
      <c r="CH686" s="97"/>
      <c r="CI686" s="97"/>
      <c r="CJ686" s="97"/>
      <c r="CK686" s="97"/>
      <c r="CL686" s="97"/>
      <c r="CM686" s="97"/>
      <c r="CN686" s="97"/>
      <c r="CO686" s="97"/>
      <c r="CP686" s="99"/>
      <c r="CQ686" s="84"/>
      <c r="DA686" s="83"/>
      <c r="DB686" s="82"/>
      <c r="DC686" s="83"/>
      <c r="DD686" s="52"/>
      <c r="DF686" s="52"/>
      <c r="DG686" s="84"/>
      <c r="DH686" s="97"/>
      <c r="DI686" s="84"/>
      <c r="DJ686" s="84"/>
      <c r="DK686" s="84"/>
      <c r="DL686" s="84"/>
      <c r="DM686" s="84"/>
      <c r="DN686" s="84"/>
      <c r="DO686" s="84"/>
      <c r="DP686" s="84"/>
      <c r="DQ686" s="84"/>
      <c r="DR686" s="97"/>
      <c r="DS686" s="97"/>
      <c r="DT686" s="97"/>
      <c r="DU686" s="97"/>
      <c r="DV686" s="97"/>
      <c r="DW686" s="97"/>
      <c r="DX686" s="97"/>
      <c r="DY686" s="97"/>
      <c r="DZ686" s="99"/>
      <c r="EA686" s="84"/>
    </row>
    <row r="687" spans="1:131" ht="15.6" x14ac:dyDescent="0.3">
      <c r="A687" s="289">
        <f t="shared" ca="1" si="1123"/>
        <v>6</v>
      </c>
      <c r="B687" s="327">
        <f t="shared" si="1137"/>
        <v>679</v>
      </c>
      <c r="C687" s="328" t="s">
        <v>33</v>
      </c>
      <c r="D687" s="327" t="s">
        <v>6</v>
      </c>
      <c r="E687" s="327">
        <v>7</v>
      </c>
      <c r="F687" s="329">
        <v>2</v>
      </c>
      <c r="G687" s="329">
        <v>2</v>
      </c>
      <c r="H687" s="329">
        <v>1</v>
      </c>
      <c r="I687" s="329">
        <v>1</v>
      </c>
      <c r="J687" s="329">
        <v>2</v>
      </c>
      <c r="K687" s="329">
        <v>2</v>
      </c>
      <c r="L687" s="329">
        <v>2</v>
      </c>
      <c r="M687" s="329"/>
      <c r="N687" s="329">
        <f>SUM($F687:G687)</f>
        <v>4</v>
      </c>
      <c r="O687" s="329">
        <f>SUM($F687:H687)</f>
        <v>5</v>
      </c>
      <c r="P687" s="329">
        <f>SUM($F687:I687)</f>
        <v>6</v>
      </c>
      <c r="Q687" s="329">
        <f>SUM($F687:J687)</f>
        <v>8</v>
      </c>
      <c r="R687" s="329">
        <f>SUM($F687:K687)</f>
        <v>10</v>
      </c>
      <c r="S687" s="329">
        <f>SUM($F687:L687)</f>
        <v>12</v>
      </c>
      <c r="T687" s="329"/>
      <c r="U687" s="328"/>
      <c r="V687" s="327" t="str">
        <f t="shared" si="1104"/>
        <v>A</v>
      </c>
      <c r="W687" s="327" t="str">
        <f t="shared" ca="1" si="1105"/>
        <v>B</v>
      </c>
      <c r="X687" s="327" t="str">
        <f t="shared" ca="1" si="1128"/>
        <v>Db</v>
      </c>
      <c r="Y687" s="327" t="str">
        <f t="shared" ca="1" si="1129"/>
        <v>D</v>
      </c>
      <c r="Z687" s="327" t="str">
        <f t="shared" ca="1" si="1130"/>
        <v>Eb</v>
      </c>
      <c r="AA687" s="327" t="str">
        <f t="shared" ca="1" si="1131"/>
        <v>F</v>
      </c>
      <c r="AB687" s="327" t="str">
        <f t="shared" ca="1" si="1132"/>
        <v>G</v>
      </c>
      <c r="AC687" s="327"/>
      <c r="AD687" s="328">
        <f t="shared" si="1112"/>
        <v>65</v>
      </c>
      <c r="AE687" s="328">
        <f t="shared" ca="1" si="1133"/>
        <v>66</v>
      </c>
      <c r="AF687" s="328">
        <f t="shared" ca="1" si="1134"/>
        <v>166</v>
      </c>
      <c r="AG687" s="328">
        <f t="shared" ca="1" si="1097"/>
        <v>68</v>
      </c>
      <c r="AH687" s="328">
        <f t="shared" ca="1" si="1098"/>
        <v>167</v>
      </c>
      <c r="AI687" s="328">
        <f t="shared" ca="1" si="1099"/>
        <v>70</v>
      </c>
      <c r="AJ687" s="328">
        <f t="shared" ca="1" si="1100"/>
        <v>71</v>
      </c>
      <c r="AK687" s="328"/>
      <c r="AL687" s="294" t="str">
        <f>_xlfn.CONCAT(V687," alt b")</f>
        <v>A alt b</v>
      </c>
      <c r="AM687" s="294" t="str">
        <f ca="1">_xlfn.CONCAT(W687," dim")</f>
        <v>B dim</v>
      </c>
      <c r="AN687" s="301" t="str">
        <f ca="1">_xlfn.CONCAT("*",Z687,"7")</f>
        <v>*Eb7</v>
      </c>
      <c r="AO687" s="294" t="str">
        <f ca="1">_xlfn.CONCAT(Y687," min")</f>
        <v>D min</v>
      </c>
      <c r="AP687" s="294" t="str">
        <f ca="1">_xlfn.CONCAT(Z687," aug")</f>
        <v>Eb aug</v>
      </c>
      <c r="AQ687" s="294" t="str">
        <f ca="1">_xlfn.CONCAT(AA687," aug")</f>
        <v>F aug</v>
      </c>
      <c r="AR687" s="294" t="str">
        <f ca="1">_xlfn.CONCAT(AB687," maj")</f>
        <v>G maj</v>
      </c>
      <c r="AS687" s="294"/>
      <c r="AT687" s="294" t="str">
        <f t="shared" ca="1" si="1136"/>
        <v/>
      </c>
      <c r="AU687" s="294" t="str">
        <f t="shared" ca="1" si="1136"/>
        <v/>
      </c>
      <c r="AV687" s="294" t="str">
        <f t="shared" ca="1" si="1136"/>
        <v/>
      </c>
      <c r="AW687" s="294">
        <f t="shared" ca="1" si="1136"/>
        <v>1</v>
      </c>
      <c r="AX687" s="294" t="str">
        <f t="shared" ca="1" si="1136"/>
        <v/>
      </c>
      <c r="AY687" s="294">
        <f t="shared" ca="1" si="1136"/>
        <v>1</v>
      </c>
      <c r="AZ687" s="294" t="str">
        <f t="shared" ca="1" si="1136"/>
        <v/>
      </c>
      <c r="BA687" s="294">
        <f t="shared" ca="1" si="1136"/>
        <v>1</v>
      </c>
      <c r="BB687" s="294" t="str">
        <f t="shared" ca="1" si="1136"/>
        <v/>
      </c>
      <c r="BC687" s="294" t="str">
        <f t="shared" ca="1" si="1136"/>
        <v/>
      </c>
      <c r="BD687" s="294" t="str">
        <f t="shared" ca="1" si="1136"/>
        <v/>
      </c>
      <c r="BE687" s="294" t="str">
        <f t="shared" ca="1" si="1136"/>
        <v/>
      </c>
      <c r="BF687" s="289">
        <f t="shared" ca="1" si="1113"/>
        <v>3</v>
      </c>
      <c r="BG687" s="302">
        <f t="shared" ca="1" si="1114"/>
        <v>42.857142857142854</v>
      </c>
      <c r="BH687" s="289">
        <f t="shared" ca="1" si="1115"/>
        <v>6</v>
      </c>
      <c r="BI687" s="289" t="str">
        <f t="shared" ca="1" si="1116"/>
        <v/>
      </c>
      <c r="BJ687" s="289" t="str">
        <f t="shared" ca="1" si="1117"/>
        <v/>
      </c>
      <c r="BK687" s="289" t="str">
        <f t="shared" ca="1" si="1118"/>
        <v/>
      </c>
      <c r="BL687" s="289" t="str">
        <f t="shared" ca="1" si="1119"/>
        <v/>
      </c>
      <c r="BM687" s="289" t="str">
        <f t="shared" ca="1" si="1120"/>
        <v/>
      </c>
      <c r="BN687" s="289">
        <f t="shared" ca="1" si="1121"/>
        <v>1</v>
      </c>
      <c r="BO687" s="289" t="str">
        <f t="shared" ca="1" si="1122"/>
        <v/>
      </c>
      <c r="BP687" s="275"/>
      <c r="BQ687" s="83"/>
      <c r="BR687" s="82"/>
      <c r="BS687" s="83"/>
      <c r="BT687" s="52"/>
      <c r="BV687" s="52"/>
      <c r="BW687" s="84"/>
      <c r="BX687" s="97"/>
      <c r="BY687" s="84"/>
      <c r="BZ687" s="84"/>
      <c r="CA687" s="84"/>
      <c r="CB687" s="84"/>
      <c r="CC687" s="84"/>
      <c r="CD687" s="84"/>
      <c r="CE687" s="84"/>
      <c r="CF687" s="84"/>
      <c r="CG687" s="84"/>
      <c r="CH687" s="97"/>
      <c r="CI687" s="97"/>
      <c r="CJ687" s="97"/>
      <c r="CK687" s="97"/>
      <c r="CL687" s="97"/>
      <c r="CM687" s="97"/>
      <c r="CN687" s="97"/>
      <c r="CO687" s="97"/>
      <c r="CP687" s="99"/>
      <c r="CQ687" s="84"/>
      <c r="DA687" s="83"/>
      <c r="DB687" s="82"/>
      <c r="DC687" s="83"/>
      <c r="DD687" s="52"/>
      <c r="DF687" s="52"/>
      <c r="DG687" s="84"/>
      <c r="DH687" s="97"/>
      <c r="DI687" s="84"/>
      <c r="DJ687" s="84"/>
      <c r="DK687" s="84"/>
      <c r="DL687" s="84"/>
      <c r="DM687" s="84"/>
      <c r="DN687" s="84"/>
      <c r="DO687" s="84"/>
      <c r="DP687" s="84"/>
      <c r="DQ687" s="84"/>
      <c r="DR687" s="97"/>
      <c r="DS687" s="97"/>
      <c r="DT687" s="97"/>
      <c r="DU687" s="97"/>
      <c r="DV687" s="97"/>
      <c r="DW687" s="97"/>
      <c r="DX687" s="97"/>
      <c r="DY687" s="97"/>
      <c r="DZ687" s="99"/>
      <c r="EA687" s="84"/>
    </row>
    <row r="688" spans="1:131" ht="15.6" x14ac:dyDescent="0.3">
      <c r="A688" s="289">
        <f t="shared" ca="1" si="1123"/>
        <v>6</v>
      </c>
      <c r="B688" s="327">
        <f t="shared" si="1137"/>
        <v>680</v>
      </c>
      <c r="C688" s="328" t="s">
        <v>34</v>
      </c>
      <c r="D688" s="327" t="s">
        <v>6</v>
      </c>
      <c r="E688" s="327">
        <v>7</v>
      </c>
      <c r="F688" s="329">
        <v>1</v>
      </c>
      <c r="G688" s="329">
        <v>3</v>
      </c>
      <c r="H688" s="329">
        <v>2</v>
      </c>
      <c r="I688" s="329">
        <v>2</v>
      </c>
      <c r="J688" s="329">
        <v>2</v>
      </c>
      <c r="K688" s="329">
        <v>1</v>
      </c>
      <c r="L688" s="329">
        <v>1</v>
      </c>
      <c r="M688" s="329"/>
      <c r="N688" s="329">
        <f>SUM($F688:G688)</f>
        <v>4</v>
      </c>
      <c r="O688" s="329">
        <f>SUM($F688:H688)</f>
        <v>6</v>
      </c>
      <c r="P688" s="329">
        <f>SUM($F688:I688)</f>
        <v>8</v>
      </c>
      <c r="Q688" s="329">
        <f>SUM($F688:J688)</f>
        <v>10</v>
      </c>
      <c r="R688" s="329">
        <f>SUM($F688:K688)</f>
        <v>11</v>
      </c>
      <c r="S688" s="329">
        <f>SUM($F688:L688)</f>
        <v>12</v>
      </c>
      <c r="T688" s="329"/>
      <c r="U688" s="328"/>
      <c r="V688" s="327" t="str">
        <f t="shared" si="1104"/>
        <v>A</v>
      </c>
      <c r="W688" s="327" t="str">
        <f t="shared" ca="1" si="1105"/>
        <v>Bb</v>
      </c>
      <c r="X688" s="327" t="str">
        <f t="shared" ca="1" si="1128"/>
        <v>Db</v>
      </c>
      <c r="Y688" s="327" t="str">
        <f t="shared" ca="1" si="1129"/>
        <v>Eb</v>
      </c>
      <c r="Z688" s="327" t="str">
        <f t="shared" ca="1" si="1130"/>
        <v>F</v>
      </c>
      <c r="AA688" s="327" t="str">
        <f t="shared" ca="1" si="1131"/>
        <v>G</v>
      </c>
      <c r="AB688" s="327" t="str">
        <f t="shared" ca="1" si="1132"/>
        <v>Ab</v>
      </c>
      <c r="AC688" s="327"/>
      <c r="AD688" s="328">
        <f t="shared" si="1112"/>
        <v>65</v>
      </c>
      <c r="AE688" s="328">
        <f t="shared" ca="1" si="1133"/>
        <v>164</v>
      </c>
      <c r="AF688" s="328">
        <f t="shared" ca="1" si="1134"/>
        <v>166</v>
      </c>
      <c r="AG688" s="328">
        <f t="shared" ca="1" si="1097"/>
        <v>167</v>
      </c>
      <c r="AH688" s="328">
        <f t="shared" ca="1" si="1098"/>
        <v>70</v>
      </c>
      <c r="AI688" s="328">
        <f t="shared" ca="1" si="1099"/>
        <v>71</v>
      </c>
      <c r="AJ688" s="328">
        <f t="shared" ca="1" si="1100"/>
        <v>163</v>
      </c>
      <c r="AK688" s="328"/>
      <c r="AL688" s="294" t="str">
        <f>_xlfn.CONCAT(V688," aug")</f>
        <v>A aug</v>
      </c>
      <c r="AM688" s="301" t="str">
        <f ca="1">_xlfn.CONCAT("*",Y688," maj")</f>
        <v>*Eb maj</v>
      </c>
      <c r="AN688" s="294" t="str">
        <f ca="1">_xlfn.CONCAT(X688," maj")</f>
        <v>Db maj</v>
      </c>
      <c r="AO688" s="294" t="str">
        <f ca="1">_xlfn.CONCAT(Y688," alt b")</f>
        <v>Eb alt b</v>
      </c>
      <c r="AP688" s="294" t="str">
        <f ca="1">_xlfn.CONCAT(Z688," min4")</f>
        <v>F min4</v>
      </c>
      <c r="AQ688" s="301" t="str">
        <f>_xlfn.CONCAT("*",V688,"7")</f>
        <v>*A7</v>
      </c>
      <c r="AR688" s="294" t="str">
        <f ca="1">_xlfn.CONCAT(AB688," sus2")</f>
        <v>Ab sus2</v>
      </c>
      <c r="AS688" s="294"/>
      <c r="AT688" s="294" t="str">
        <f t="shared" ca="1" si="1136"/>
        <v/>
      </c>
      <c r="AU688" s="294" t="str">
        <f t="shared" ca="1" si="1136"/>
        <v/>
      </c>
      <c r="AV688" s="294" t="str">
        <f t="shared" ca="1" si="1136"/>
        <v/>
      </c>
      <c r="AW688" s="294">
        <f t="shared" ca="1" si="1136"/>
        <v>1</v>
      </c>
      <c r="AX688" s="294" t="str">
        <f t="shared" ca="1" si="1136"/>
        <v/>
      </c>
      <c r="AY688" s="294">
        <f t="shared" ca="1" si="1136"/>
        <v>1</v>
      </c>
      <c r="AZ688" s="294" t="str">
        <f t="shared" ca="1" si="1136"/>
        <v/>
      </c>
      <c r="BA688" s="294">
        <f t="shared" ca="1" si="1136"/>
        <v>1</v>
      </c>
      <c r="BB688" s="294" t="str">
        <f t="shared" ca="1" si="1136"/>
        <v/>
      </c>
      <c r="BC688" s="294" t="str">
        <f t="shared" ca="1" si="1136"/>
        <v/>
      </c>
      <c r="BD688" s="294" t="str">
        <f t="shared" ca="1" si="1136"/>
        <v/>
      </c>
      <c r="BE688" s="294" t="str">
        <f t="shared" ca="1" si="1136"/>
        <v/>
      </c>
      <c r="BF688" s="289">
        <f t="shared" ca="1" si="1113"/>
        <v>3</v>
      </c>
      <c r="BG688" s="302">
        <f t="shared" ca="1" si="1114"/>
        <v>42.857142857142854</v>
      </c>
      <c r="BH688" s="289">
        <f t="shared" ca="1" si="1115"/>
        <v>6</v>
      </c>
      <c r="BI688" s="289" t="str">
        <f t="shared" ca="1" si="1116"/>
        <v/>
      </c>
      <c r="BJ688" s="289" t="str">
        <f t="shared" ca="1" si="1117"/>
        <v/>
      </c>
      <c r="BK688" s="289" t="str">
        <f t="shared" ca="1" si="1118"/>
        <v/>
      </c>
      <c r="BL688" s="289" t="str">
        <f t="shared" ca="1" si="1119"/>
        <v/>
      </c>
      <c r="BM688" s="289" t="str">
        <f t="shared" ca="1" si="1120"/>
        <v/>
      </c>
      <c r="BN688" s="289">
        <f t="shared" ca="1" si="1121"/>
        <v>1</v>
      </c>
      <c r="BO688" s="289" t="str">
        <f t="shared" ca="1" si="1122"/>
        <v/>
      </c>
      <c r="BP688" s="275"/>
      <c r="BQ688" s="83"/>
      <c r="BR688" s="82"/>
      <c r="BS688" s="83"/>
      <c r="BT688" s="52"/>
      <c r="BV688" s="52"/>
      <c r="BW688" s="84"/>
      <c r="BX688" s="97"/>
      <c r="BY688" s="84"/>
      <c r="BZ688" s="84"/>
      <c r="CA688" s="84"/>
      <c r="CB688" s="84"/>
      <c r="CC688" s="84"/>
      <c r="CD688" s="84"/>
      <c r="CE688" s="84"/>
      <c r="CF688" s="84"/>
      <c r="CG688" s="84"/>
      <c r="CH688" s="97"/>
      <c r="CI688" s="97"/>
      <c r="CJ688" s="97"/>
      <c r="CK688" s="97"/>
      <c r="CL688" s="97"/>
      <c r="CM688" s="97"/>
      <c r="CN688" s="97"/>
      <c r="CO688" s="97"/>
      <c r="CP688" s="99"/>
      <c r="CQ688" s="84"/>
      <c r="DA688" s="83"/>
      <c r="DB688" s="82"/>
      <c r="DC688" s="83"/>
      <c r="DD688" s="52"/>
      <c r="DF688" s="52"/>
      <c r="DG688" s="84"/>
      <c r="DH688" s="97"/>
      <c r="DI688" s="84"/>
      <c r="DJ688" s="84"/>
      <c r="DK688" s="84"/>
      <c r="DL688" s="84"/>
      <c r="DM688" s="84"/>
      <c r="DN688" s="84"/>
      <c r="DO688" s="84"/>
      <c r="DP688" s="84"/>
      <c r="DQ688" s="84"/>
      <c r="DR688" s="97"/>
      <c r="DS688" s="97"/>
      <c r="DT688" s="97"/>
      <c r="DU688" s="97"/>
      <c r="DV688" s="97"/>
      <c r="DW688" s="97"/>
      <c r="DX688" s="97"/>
      <c r="DY688" s="97"/>
      <c r="DZ688" s="99"/>
      <c r="EA688" s="84"/>
    </row>
    <row r="689" spans="1:131" ht="15.6" x14ac:dyDescent="0.3">
      <c r="A689" s="289" t="str">
        <f t="shared" ca="1" si="1123"/>
        <v/>
      </c>
      <c r="B689" s="327">
        <f t="shared" si="1137"/>
        <v>681</v>
      </c>
      <c r="C689" s="328" t="s">
        <v>35</v>
      </c>
      <c r="D689" s="327" t="s">
        <v>6</v>
      </c>
      <c r="E689" s="327">
        <v>7</v>
      </c>
      <c r="F689" s="329">
        <v>3</v>
      </c>
      <c r="G689" s="329">
        <v>1</v>
      </c>
      <c r="H689" s="329">
        <v>2</v>
      </c>
      <c r="I689" s="329">
        <v>1</v>
      </c>
      <c r="J689" s="329">
        <v>2</v>
      </c>
      <c r="K689" s="329">
        <v>1</v>
      </c>
      <c r="L689" s="329">
        <v>2</v>
      </c>
      <c r="M689" s="329"/>
      <c r="N689" s="329">
        <f>SUM($F689:G689)</f>
        <v>4</v>
      </c>
      <c r="O689" s="329">
        <f>SUM($F689:H689)</f>
        <v>6</v>
      </c>
      <c r="P689" s="329">
        <f>SUM($F689:I689)</f>
        <v>7</v>
      </c>
      <c r="Q689" s="329">
        <f>SUM($F689:J689)</f>
        <v>9</v>
      </c>
      <c r="R689" s="329">
        <f>SUM($F689:K689)</f>
        <v>10</v>
      </c>
      <c r="S689" s="329">
        <f>SUM($F689:L689)</f>
        <v>12</v>
      </c>
      <c r="T689" s="329"/>
      <c r="U689" s="328"/>
      <c r="V689" s="327" t="str">
        <f t="shared" si="1104"/>
        <v>A</v>
      </c>
      <c r="W689" s="327" t="str">
        <f t="shared" ca="1" si="1105"/>
        <v>C</v>
      </c>
      <c r="X689" s="327" t="str">
        <f t="shared" ca="1" si="1128"/>
        <v>Db</v>
      </c>
      <c r="Y689" s="327" t="str">
        <f t="shared" ca="1" si="1129"/>
        <v>Eb</v>
      </c>
      <c r="Z689" s="327" t="str">
        <f t="shared" ca="1" si="1130"/>
        <v>E</v>
      </c>
      <c r="AA689" s="327" t="str">
        <f t="shared" ca="1" si="1131"/>
        <v>Gb</v>
      </c>
      <c r="AB689" s="327" t="str">
        <f t="shared" ca="1" si="1132"/>
        <v>G</v>
      </c>
      <c r="AC689" s="327"/>
      <c r="AD689" s="328">
        <f t="shared" si="1112"/>
        <v>65</v>
      </c>
      <c r="AE689" s="328">
        <f t="shared" ca="1" si="1133"/>
        <v>67</v>
      </c>
      <c r="AF689" s="328">
        <f t="shared" ca="1" si="1134"/>
        <v>166</v>
      </c>
      <c r="AG689" s="328">
        <f t="shared" ca="1" si="1097"/>
        <v>167</v>
      </c>
      <c r="AH689" s="328">
        <f t="shared" ca="1" si="1098"/>
        <v>69</v>
      </c>
      <c r="AI689" s="328">
        <f t="shared" ca="1" si="1099"/>
        <v>169</v>
      </c>
      <c r="AJ689" s="328">
        <f t="shared" ca="1" si="1100"/>
        <v>71</v>
      </c>
      <c r="AK689" s="328"/>
      <c r="AL689" s="294" t="str">
        <f>_xlfn.CONCAT(V689," maj")</f>
        <v>A maj</v>
      </c>
      <c r="AM689" s="294" t="str">
        <f ca="1">_xlfn.CONCAT(W689," dim")</f>
        <v>C dim</v>
      </c>
      <c r="AN689" s="294" t="str">
        <f ca="1">_xlfn.CONCAT(X689," dim")</f>
        <v>Db dim</v>
      </c>
      <c r="AO689" s="294" t="str">
        <f ca="1">_xlfn.CONCAT(Y689," dim")</f>
        <v>Eb dim</v>
      </c>
      <c r="AP689" s="301" t="str">
        <f ca="1">_xlfn.CONCAT("*",W689," maj")</f>
        <v>*C maj</v>
      </c>
      <c r="AQ689" s="294" t="str">
        <f ca="1">_xlfn.CONCAT(AA689," min")</f>
        <v>Gb min</v>
      </c>
      <c r="AR689" s="301" t="str">
        <f ca="1">_xlfn.CONCAT("*",W689," min")</f>
        <v>*C min</v>
      </c>
      <c r="AS689" s="294"/>
      <c r="AT689" s="294" t="str">
        <f t="shared" ca="1" si="1136"/>
        <v/>
      </c>
      <c r="AU689" s="294" t="str">
        <f t="shared" ca="1" si="1136"/>
        <v/>
      </c>
      <c r="AV689" s="294" t="str">
        <f t="shared" ca="1" si="1136"/>
        <v/>
      </c>
      <c r="AW689" s="294">
        <f t="shared" ca="1" si="1136"/>
        <v>1</v>
      </c>
      <c r="AX689" s="294" t="str">
        <f t="shared" ca="1" si="1136"/>
        <v/>
      </c>
      <c r="AY689" s="294" t="str">
        <f t="shared" ca="1" si="1136"/>
        <v/>
      </c>
      <c r="AZ689" s="294" t="str">
        <f t="shared" ca="1" si="1136"/>
        <v/>
      </c>
      <c r="BA689" s="294">
        <f t="shared" ca="1" si="1136"/>
        <v>1</v>
      </c>
      <c r="BB689" s="294" t="str">
        <f t="shared" ca="1" si="1136"/>
        <v/>
      </c>
      <c r="BC689" s="294" t="str">
        <f t="shared" ca="1" si="1136"/>
        <v/>
      </c>
      <c r="BD689" s="294" t="str">
        <f t="shared" ca="1" si="1136"/>
        <v/>
      </c>
      <c r="BE689" s="294" t="str">
        <f t="shared" ca="1" si="1136"/>
        <v/>
      </c>
      <c r="BF689" s="289">
        <f t="shared" ca="1" si="1113"/>
        <v>2</v>
      </c>
      <c r="BG689" s="302">
        <f t="shared" ca="1" si="1114"/>
        <v>28.571428571428569</v>
      </c>
      <c r="BH689" s="289" t="str">
        <f t="shared" ca="1" si="1115"/>
        <v/>
      </c>
      <c r="BI689" s="289" t="str">
        <f t="shared" ca="1" si="1116"/>
        <v/>
      </c>
      <c r="BJ689" s="289" t="str">
        <f t="shared" ca="1" si="1117"/>
        <v/>
      </c>
      <c r="BK689" s="289" t="str">
        <f t="shared" ca="1" si="1118"/>
        <v/>
      </c>
      <c r="BL689" s="289" t="str">
        <f t="shared" ca="1" si="1119"/>
        <v/>
      </c>
      <c r="BM689" s="289" t="str">
        <f t="shared" ca="1" si="1120"/>
        <v/>
      </c>
      <c r="BN689" s="289" t="str">
        <f t="shared" ca="1" si="1121"/>
        <v/>
      </c>
      <c r="BO689" s="289" t="str">
        <f t="shared" ca="1" si="1122"/>
        <v/>
      </c>
      <c r="BP689" s="275"/>
      <c r="BQ689" s="83"/>
      <c r="BR689" s="82"/>
      <c r="BS689" s="83"/>
      <c r="BT689" s="52"/>
      <c r="BV689" s="52"/>
      <c r="BW689" s="84"/>
      <c r="BX689" s="97"/>
      <c r="BY689" s="84"/>
      <c r="BZ689" s="84"/>
      <c r="CA689" s="84"/>
      <c r="CB689" s="84"/>
      <c r="CC689" s="84"/>
      <c r="CD689" s="84"/>
      <c r="CE689" s="84"/>
      <c r="CF689" s="84"/>
      <c r="CG689" s="84"/>
      <c r="CH689" s="97"/>
      <c r="CI689" s="97"/>
      <c r="CJ689" s="97"/>
      <c r="CK689" s="97"/>
      <c r="CL689" s="97"/>
      <c r="CM689" s="97"/>
      <c r="CN689" s="97"/>
      <c r="CO689" s="97"/>
      <c r="CP689" s="99"/>
      <c r="CQ689" s="84"/>
      <c r="DA689" s="83"/>
      <c r="DB689" s="82"/>
      <c r="DC689" s="83"/>
      <c r="DD689" s="52"/>
      <c r="DF689" s="52"/>
      <c r="DG689" s="84"/>
      <c r="DH689" s="97"/>
      <c r="DI689" s="84"/>
      <c r="DJ689" s="84"/>
      <c r="DK689" s="84"/>
      <c r="DL689" s="84"/>
      <c r="DM689" s="84"/>
      <c r="DN689" s="84"/>
      <c r="DO689" s="84"/>
      <c r="DP689" s="84"/>
      <c r="DQ689" s="84"/>
      <c r="DR689" s="97"/>
      <c r="DS689" s="97"/>
      <c r="DT689" s="97"/>
      <c r="DU689" s="97"/>
      <c r="DV689" s="97"/>
      <c r="DW689" s="97"/>
      <c r="DX689" s="97"/>
      <c r="DY689" s="97"/>
      <c r="DZ689" s="99"/>
      <c r="EA689" s="84"/>
    </row>
    <row r="690" spans="1:131" ht="15.6" x14ac:dyDescent="0.3">
      <c r="A690" s="289" t="str">
        <f t="shared" ca="1" si="1123"/>
        <v/>
      </c>
      <c r="B690" s="327">
        <f t="shared" si="1137"/>
        <v>682</v>
      </c>
      <c r="C690" s="328" t="s">
        <v>282</v>
      </c>
      <c r="D690" s="327" t="s">
        <v>6</v>
      </c>
      <c r="E690" s="327">
        <v>7</v>
      </c>
      <c r="F690" s="329">
        <v>2</v>
      </c>
      <c r="G690" s="329">
        <v>1</v>
      </c>
      <c r="H690" s="329">
        <v>3</v>
      </c>
      <c r="I690" s="329">
        <v>1</v>
      </c>
      <c r="J690" s="329">
        <v>1</v>
      </c>
      <c r="K690" s="329">
        <v>3</v>
      </c>
      <c r="L690" s="329">
        <v>1</v>
      </c>
      <c r="M690" s="329"/>
      <c r="N690" s="329">
        <f>SUM($F690:G690)</f>
        <v>3</v>
      </c>
      <c r="O690" s="329">
        <f>SUM($F690:H690)</f>
        <v>6</v>
      </c>
      <c r="P690" s="329">
        <f>SUM($F690:I690)</f>
        <v>7</v>
      </c>
      <c r="Q690" s="329">
        <f>SUM($F690:J690)</f>
        <v>8</v>
      </c>
      <c r="R690" s="329">
        <f>SUM($F690:K690)</f>
        <v>11</v>
      </c>
      <c r="S690" s="329">
        <f>SUM($F690:L690)</f>
        <v>12</v>
      </c>
      <c r="T690" s="329"/>
      <c r="U690" s="328"/>
      <c r="V690" s="327" t="str">
        <f t="shared" si="1104"/>
        <v>A</v>
      </c>
      <c r="W690" s="327" t="str">
        <f t="shared" ca="1" si="1105"/>
        <v>B</v>
      </c>
      <c r="X690" s="327" t="str">
        <f t="shared" ca="1" si="1128"/>
        <v>C</v>
      </c>
      <c r="Y690" s="327" t="str">
        <f t="shared" ca="1" si="1129"/>
        <v>Eb</v>
      </c>
      <c r="Z690" s="327" t="str">
        <f t="shared" ca="1" si="1130"/>
        <v>E</v>
      </c>
      <c r="AA690" s="327" t="str">
        <f t="shared" ca="1" si="1131"/>
        <v>F</v>
      </c>
      <c r="AB690" s="327" t="str">
        <f t="shared" ca="1" si="1132"/>
        <v>Ab</v>
      </c>
      <c r="AC690" s="327"/>
      <c r="AD690" s="328">
        <f t="shared" si="1112"/>
        <v>65</v>
      </c>
      <c r="AE690" s="328">
        <f t="shared" ca="1" si="1133"/>
        <v>66</v>
      </c>
      <c r="AF690" s="328">
        <f t="shared" ca="1" si="1134"/>
        <v>67</v>
      </c>
      <c r="AG690" s="328">
        <f t="shared" ca="1" si="1097"/>
        <v>167</v>
      </c>
      <c r="AH690" s="328">
        <f t="shared" ca="1" si="1098"/>
        <v>69</v>
      </c>
      <c r="AI690" s="328">
        <f t="shared" ca="1" si="1099"/>
        <v>70</v>
      </c>
      <c r="AJ690" s="328">
        <f t="shared" ca="1" si="1100"/>
        <v>163</v>
      </c>
      <c r="AK690" s="328"/>
      <c r="AL690" s="294" t="str">
        <f>_xlfn.CONCAT(V690," min")</f>
        <v>A min</v>
      </c>
      <c r="AM690" s="294" t="str">
        <f ca="1">_xlfn.CONCAT(W690," alt b")</f>
        <v>B alt b</v>
      </c>
      <c r="AN690" s="294" t="str">
        <f ca="1">_xlfn.CONCAT(X690," aug")</f>
        <v>C aug</v>
      </c>
      <c r="AO690" s="301" t="str">
        <f ca="1">_xlfn.CONCAT("*",AA690,"7")</f>
        <v>*F7</v>
      </c>
      <c r="AP690" s="294" t="str">
        <f ca="1">_xlfn.CONCAT(Z690," maj")</f>
        <v>E maj</v>
      </c>
      <c r="AQ690" s="294" t="str">
        <f ca="1">_xlfn.CONCAT(AA690," maj")</f>
        <v>F maj</v>
      </c>
      <c r="AR690" s="294" t="str">
        <f ca="1">_xlfn.CONCAT(AB690," maj")</f>
        <v>Ab maj</v>
      </c>
      <c r="AS690" s="294"/>
      <c r="AT690" s="294" t="str">
        <f t="shared" ca="1" si="1136"/>
        <v/>
      </c>
      <c r="AU690" s="294" t="str">
        <f t="shared" ca="1" si="1136"/>
        <v/>
      </c>
      <c r="AV690" s="294" t="str">
        <f t="shared" ca="1" si="1136"/>
        <v/>
      </c>
      <c r="AW690" s="294">
        <f t="shared" ca="1" si="1136"/>
        <v>1</v>
      </c>
      <c r="AX690" s="294" t="str">
        <f t="shared" ca="1" si="1136"/>
        <v/>
      </c>
      <c r="AY690" s="294">
        <f t="shared" ca="1" si="1136"/>
        <v>1</v>
      </c>
      <c r="AZ690" s="294" t="str">
        <f t="shared" ca="1" si="1136"/>
        <v/>
      </c>
      <c r="BA690" s="294" t="str">
        <f t="shared" ca="1" si="1136"/>
        <v/>
      </c>
      <c r="BB690" s="294" t="str">
        <f t="shared" ca="1" si="1136"/>
        <v/>
      </c>
      <c r="BC690" s="294" t="str">
        <f t="shared" ca="1" si="1136"/>
        <v/>
      </c>
      <c r="BD690" s="294" t="str">
        <f t="shared" ca="1" si="1136"/>
        <v/>
      </c>
      <c r="BE690" s="294" t="str">
        <f t="shared" ca="1" si="1136"/>
        <v/>
      </c>
      <c r="BF690" s="289">
        <f t="shared" ca="1" si="1113"/>
        <v>2</v>
      </c>
      <c r="BG690" s="302">
        <f t="shared" ca="1" si="1114"/>
        <v>28.571428571428569</v>
      </c>
      <c r="BH690" s="289" t="str">
        <f t="shared" ca="1" si="1115"/>
        <v/>
      </c>
      <c r="BI690" s="289" t="str">
        <f t="shared" ca="1" si="1116"/>
        <v/>
      </c>
      <c r="BJ690" s="289" t="str">
        <f t="shared" ca="1" si="1117"/>
        <v/>
      </c>
      <c r="BK690" s="289" t="str">
        <f t="shared" ca="1" si="1118"/>
        <v/>
      </c>
      <c r="BL690" s="289" t="str">
        <f t="shared" ca="1" si="1119"/>
        <v/>
      </c>
      <c r="BM690" s="289" t="str">
        <f t="shared" ca="1" si="1120"/>
        <v/>
      </c>
      <c r="BN690" s="289" t="str">
        <f t="shared" ca="1" si="1121"/>
        <v/>
      </c>
      <c r="BO690" s="289" t="str">
        <f t="shared" ca="1" si="1122"/>
        <v/>
      </c>
      <c r="BP690" s="275"/>
      <c r="BQ690" s="83"/>
      <c r="BR690" s="82"/>
      <c r="BS690" s="83"/>
      <c r="BT690" s="52"/>
      <c r="BV690" s="52"/>
      <c r="BW690" s="84"/>
      <c r="BX690" s="97"/>
      <c r="BY690" s="84"/>
      <c r="BZ690" s="84"/>
      <c r="CA690" s="84"/>
      <c r="CB690" s="84"/>
      <c r="CC690" s="84"/>
      <c r="CD690" s="84"/>
      <c r="CE690" s="84"/>
      <c r="CF690" s="84"/>
      <c r="CG690" s="84"/>
      <c r="CH690" s="97"/>
      <c r="CI690" s="97"/>
      <c r="CJ690" s="97"/>
      <c r="CK690" s="97"/>
      <c r="CL690" s="97"/>
      <c r="CM690" s="97"/>
      <c r="CN690" s="97"/>
      <c r="CO690" s="97"/>
      <c r="CP690" s="99"/>
      <c r="CQ690" s="84"/>
      <c r="DA690" s="83"/>
      <c r="DB690" s="82"/>
      <c r="DC690" s="83"/>
      <c r="DD690" s="52"/>
      <c r="DF690" s="52"/>
      <c r="DG690" s="84"/>
      <c r="DH690" s="97"/>
      <c r="DI690" s="84"/>
      <c r="DJ690" s="84"/>
      <c r="DK690" s="84"/>
      <c r="DL690" s="84"/>
      <c r="DM690" s="84"/>
      <c r="DN690" s="84"/>
      <c r="DO690" s="84"/>
      <c r="DP690" s="84"/>
      <c r="DQ690" s="84"/>
      <c r="DR690" s="97"/>
      <c r="DS690" s="97"/>
      <c r="DT690" s="97"/>
      <c r="DU690" s="97"/>
      <c r="DV690" s="97"/>
      <c r="DW690" s="97"/>
      <c r="DX690" s="97"/>
      <c r="DY690" s="97"/>
      <c r="DZ690" s="99"/>
      <c r="EA690" s="84"/>
    </row>
    <row r="691" spans="1:131" ht="15.6" x14ac:dyDescent="0.3">
      <c r="A691" s="289" t="str">
        <f t="shared" ca="1" si="1123"/>
        <v/>
      </c>
      <c r="B691" s="327">
        <f t="shared" si="1137"/>
        <v>683</v>
      </c>
      <c r="C691" s="328" t="s">
        <v>36</v>
      </c>
      <c r="D691" s="327" t="s">
        <v>6</v>
      </c>
      <c r="E691" s="327">
        <v>7</v>
      </c>
      <c r="F691" s="329">
        <v>1</v>
      </c>
      <c r="G691" s="329">
        <v>2</v>
      </c>
      <c r="H691" s="329">
        <v>2</v>
      </c>
      <c r="I691" s="329">
        <v>2</v>
      </c>
      <c r="J691" s="329">
        <v>1</v>
      </c>
      <c r="K691" s="329">
        <v>3</v>
      </c>
      <c r="L691" s="329">
        <v>1</v>
      </c>
      <c r="M691" s="329"/>
      <c r="N691" s="329">
        <f>SUM($F691:G691)</f>
        <v>3</v>
      </c>
      <c r="O691" s="329">
        <f>SUM($F691:H691)</f>
        <v>5</v>
      </c>
      <c r="P691" s="329">
        <f>SUM($F691:I691)</f>
        <v>7</v>
      </c>
      <c r="Q691" s="329">
        <f>SUM($F691:J691)</f>
        <v>8</v>
      </c>
      <c r="R691" s="329">
        <f>SUM($F691:K691)</f>
        <v>11</v>
      </c>
      <c r="S691" s="329">
        <f>SUM($F691:L691)</f>
        <v>12</v>
      </c>
      <c r="T691" s="329"/>
      <c r="U691" s="328"/>
      <c r="V691" s="327" t="str">
        <f t="shared" si="1104"/>
        <v>A</v>
      </c>
      <c r="W691" s="327" t="str">
        <f t="shared" ca="1" si="1105"/>
        <v>Bb</v>
      </c>
      <c r="X691" s="327" t="str">
        <f t="shared" ca="1" si="1128"/>
        <v>C</v>
      </c>
      <c r="Y691" s="327" t="str">
        <f t="shared" ca="1" si="1129"/>
        <v>D</v>
      </c>
      <c r="Z691" s="327" t="str">
        <f t="shared" ca="1" si="1130"/>
        <v>E</v>
      </c>
      <c r="AA691" s="327" t="str">
        <f t="shared" ca="1" si="1131"/>
        <v>F</v>
      </c>
      <c r="AB691" s="327" t="str">
        <f t="shared" ca="1" si="1132"/>
        <v>Ab</v>
      </c>
      <c r="AC691" s="327"/>
      <c r="AD691" s="328">
        <f t="shared" si="1112"/>
        <v>65</v>
      </c>
      <c r="AE691" s="328">
        <f t="shared" ca="1" si="1133"/>
        <v>164</v>
      </c>
      <c r="AF691" s="328">
        <f t="shared" ca="1" si="1134"/>
        <v>67</v>
      </c>
      <c r="AG691" s="328">
        <f t="shared" ca="1" si="1097"/>
        <v>68</v>
      </c>
      <c r="AH691" s="328">
        <f t="shared" ca="1" si="1098"/>
        <v>69</v>
      </c>
      <c r="AI691" s="328">
        <f t="shared" ca="1" si="1099"/>
        <v>70</v>
      </c>
      <c r="AJ691" s="328">
        <f t="shared" ca="1" si="1100"/>
        <v>163</v>
      </c>
      <c r="AK691" s="328"/>
      <c r="AL691" s="294" t="str">
        <f>_xlfn.CONCAT(V691," min")</f>
        <v>A min</v>
      </c>
      <c r="AM691" s="294" t="str">
        <f ca="1">_xlfn.CONCAT(W691," maj")</f>
        <v>Bb maj</v>
      </c>
      <c r="AN691" s="294" t="str">
        <f ca="1">_xlfn.CONCAT(X691," aug")</f>
        <v>C aug</v>
      </c>
      <c r="AO691" s="294" t="str">
        <f ca="1">_xlfn.CONCAT(Y691," min")</f>
        <v>D min</v>
      </c>
      <c r="AP691" s="294" t="str">
        <f ca="1">_xlfn.CONCAT(Z691," alt b")</f>
        <v>E alt b</v>
      </c>
      <c r="AQ691" s="294" t="str">
        <f ca="1">_xlfn.CONCAT(AA691," maj")</f>
        <v>F maj</v>
      </c>
      <c r="AR691" s="301" t="str">
        <f ca="1">_xlfn.CONCAT("*",W691,"7")</f>
        <v>*Bb7</v>
      </c>
      <c r="AS691" s="294"/>
      <c r="AT691" s="294" t="str">
        <f t="shared" ca="1" si="1136"/>
        <v/>
      </c>
      <c r="AU691" s="294" t="str">
        <f t="shared" ca="1" si="1136"/>
        <v/>
      </c>
      <c r="AV691" s="294" t="str">
        <f t="shared" ca="1" si="1136"/>
        <v/>
      </c>
      <c r="AW691" s="294" t="str">
        <f t="shared" ca="1" si="1136"/>
        <v/>
      </c>
      <c r="AX691" s="294" t="str">
        <f t="shared" ca="1" si="1136"/>
        <v/>
      </c>
      <c r="AY691" s="294">
        <f t="shared" ca="1" si="1136"/>
        <v>1</v>
      </c>
      <c r="AZ691" s="294" t="str">
        <f t="shared" ca="1" si="1136"/>
        <v/>
      </c>
      <c r="BA691" s="294" t="str">
        <f t="shared" ca="1" si="1136"/>
        <v/>
      </c>
      <c r="BB691" s="294" t="str">
        <f t="shared" ca="1" si="1136"/>
        <v/>
      </c>
      <c r="BC691" s="294" t="str">
        <f t="shared" ca="1" si="1136"/>
        <v/>
      </c>
      <c r="BD691" s="294" t="str">
        <f t="shared" ca="1" si="1136"/>
        <v/>
      </c>
      <c r="BE691" s="294" t="str">
        <f t="shared" ca="1" si="1136"/>
        <v/>
      </c>
      <c r="BF691" s="289">
        <f t="shared" ca="1" si="1113"/>
        <v>1</v>
      </c>
      <c r="BG691" s="302">
        <f t="shared" ca="1" si="1114"/>
        <v>14.285714285714285</v>
      </c>
      <c r="BH691" s="289" t="str">
        <f t="shared" ca="1" si="1115"/>
        <v/>
      </c>
      <c r="BI691" s="289" t="str">
        <f t="shared" ca="1" si="1116"/>
        <v/>
      </c>
      <c r="BJ691" s="289" t="str">
        <f t="shared" ca="1" si="1117"/>
        <v/>
      </c>
      <c r="BK691" s="289" t="str">
        <f t="shared" ca="1" si="1118"/>
        <v/>
      </c>
      <c r="BL691" s="289" t="str">
        <f t="shared" ca="1" si="1119"/>
        <v/>
      </c>
      <c r="BM691" s="289" t="str">
        <f t="shared" ca="1" si="1120"/>
        <v/>
      </c>
      <c r="BN691" s="289" t="str">
        <f t="shared" ca="1" si="1121"/>
        <v/>
      </c>
      <c r="BO691" s="289" t="str">
        <f t="shared" ca="1" si="1122"/>
        <v/>
      </c>
      <c r="BP691" s="275"/>
      <c r="BQ691" s="83"/>
      <c r="BR691" s="82"/>
      <c r="BS691" s="83"/>
      <c r="BT691" s="52"/>
      <c r="BV691" s="52"/>
      <c r="BW691" s="84"/>
      <c r="BX691" s="97"/>
      <c r="BY691" s="84"/>
      <c r="BZ691" s="84"/>
      <c r="CA691" s="84"/>
      <c r="CB691" s="84"/>
      <c r="CC691" s="84"/>
      <c r="CD691" s="84"/>
      <c r="CE691" s="84"/>
      <c r="CF691" s="84"/>
      <c r="CG691" s="84"/>
      <c r="CH691" s="97"/>
      <c r="CI691" s="97"/>
      <c r="CJ691" s="97"/>
      <c r="CK691" s="97"/>
      <c r="CL691" s="97"/>
      <c r="CM691" s="97"/>
      <c r="CN691" s="97"/>
      <c r="CO691" s="97"/>
      <c r="CP691" s="99"/>
      <c r="CQ691" s="84"/>
      <c r="DA691" s="83"/>
      <c r="DB691" s="82"/>
      <c r="DC691" s="83"/>
      <c r="DD691" s="52"/>
      <c r="DF691" s="52"/>
      <c r="DG691" s="84"/>
      <c r="DH691" s="97"/>
      <c r="DI691" s="84"/>
      <c r="DJ691" s="84"/>
      <c r="DK691" s="84"/>
      <c r="DL691" s="84"/>
      <c r="DM691" s="84"/>
      <c r="DN691" s="84"/>
      <c r="DO691" s="84"/>
      <c r="DP691" s="84"/>
      <c r="DQ691" s="84"/>
      <c r="DR691" s="97"/>
      <c r="DS691" s="97"/>
      <c r="DT691" s="97"/>
      <c r="DU691" s="97"/>
      <c r="DV691" s="97"/>
      <c r="DW691" s="97"/>
      <c r="DX691" s="97"/>
      <c r="DY691" s="97"/>
      <c r="DZ691" s="99"/>
      <c r="EA691" s="84"/>
    </row>
    <row r="692" spans="1:131" ht="15.6" x14ac:dyDescent="0.3">
      <c r="A692" s="289" t="str">
        <f t="shared" ca="1" si="1123"/>
        <v/>
      </c>
      <c r="B692" s="327">
        <f t="shared" si="1137"/>
        <v>684</v>
      </c>
      <c r="C692" s="328" t="s">
        <v>37</v>
      </c>
      <c r="D692" s="327" t="s">
        <v>6</v>
      </c>
      <c r="E692" s="327">
        <v>7</v>
      </c>
      <c r="F692" s="329">
        <v>1</v>
      </c>
      <c r="G692" s="329">
        <v>2</v>
      </c>
      <c r="H692" s="329">
        <v>2</v>
      </c>
      <c r="I692" s="329">
        <v>2</v>
      </c>
      <c r="J692" s="329">
        <v>2</v>
      </c>
      <c r="K692" s="329">
        <v>2</v>
      </c>
      <c r="L692" s="329">
        <v>1</v>
      </c>
      <c r="M692" s="329"/>
      <c r="N692" s="329">
        <f>SUM($F692:G692)</f>
        <v>3</v>
      </c>
      <c r="O692" s="329">
        <f>SUM($F692:H692)</f>
        <v>5</v>
      </c>
      <c r="P692" s="329">
        <f>SUM($F692:I692)</f>
        <v>7</v>
      </c>
      <c r="Q692" s="329">
        <f>SUM($F692:J692)</f>
        <v>9</v>
      </c>
      <c r="R692" s="329">
        <f>SUM($F692:K692)</f>
        <v>11</v>
      </c>
      <c r="S692" s="329">
        <f>SUM($F692:L692)</f>
        <v>12</v>
      </c>
      <c r="T692" s="329"/>
      <c r="U692" s="328"/>
      <c r="V692" s="327" t="str">
        <f t="shared" si="1104"/>
        <v>A</v>
      </c>
      <c r="W692" s="327" t="str">
        <f t="shared" ca="1" si="1105"/>
        <v>Bb</v>
      </c>
      <c r="X692" s="327" t="str">
        <f t="shared" ca="1" si="1128"/>
        <v>C</v>
      </c>
      <c r="Y692" s="327" t="str">
        <f t="shared" ca="1" si="1129"/>
        <v>D</v>
      </c>
      <c r="Z692" s="327" t="str">
        <f t="shared" ca="1" si="1130"/>
        <v>E</v>
      </c>
      <c r="AA692" s="327" t="str">
        <f t="shared" ca="1" si="1131"/>
        <v>Gb</v>
      </c>
      <c r="AB692" s="327" t="str">
        <f t="shared" ca="1" si="1132"/>
        <v>Ab</v>
      </c>
      <c r="AC692" s="327"/>
      <c r="AD692" s="328">
        <f t="shared" si="1112"/>
        <v>65</v>
      </c>
      <c r="AE692" s="328">
        <f t="shared" ca="1" si="1133"/>
        <v>164</v>
      </c>
      <c r="AF692" s="328">
        <f t="shared" ca="1" si="1134"/>
        <v>67</v>
      </c>
      <c r="AG692" s="328">
        <f t="shared" ca="1" si="1097"/>
        <v>68</v>
      </c>
      <c r="AH692" s="328">
        <f t="shared" ca="1" si="1098"/>
        <v>69</v>
      </c>
      <c r="AI692" s="328">
        <f t="shared" ca="1" si="1099"/>
        <v>169</v>
      </c>
      <c r="AJ692" s="328">
        <f t="shared" ca="1" si="1100"/>
        <v>163</v>
      </c>
      <c r="AK692" s="328"/>
      <c r="AL692" s="294" t="str">
        <f>_xlfn.CONCAT(V692," min")</f>
        <v>A min</v>
      </c>
      <c r="AM692" s="294" t="str">
        <f ca="1">_xlfn.CONCAT(W692," aug")</f>
        <v>Bb aug</v>
      </c>
      <c r="AN692" s="294" t="str">
        <f ca="1">_xlfn.CONCAT(X692," aug")</f>
        <v>C aug</v>
      </c>
      <c r="AO692" s="294" t="str">
        <f ca="1">_xlfn.CONCAT(Y692," maj")</f>
        <v>D maj</v>
      </c>
      <c r="AP692" s="294" t="str">
        <f ca="1">_xlfn.CONCAT(Z692," alt b")</f>
        <v>E alt b</v>
      </c>
      <c r="AQ692" s="294" t="str">
        <f ca="1">_xlfn.CONCAT(AA692," dim")</f>
        <v>Gb dim</v>
      </c>
      <c r="AR692" s="301" t="str">
        <f ca="1">_xlfn.CONCAT("*",W692,"7")</f>
        <v>*Bb7</v>
      </c>
      <c r="AS692" s="294"/>
      <c r="AT692" s="294" t="str">
        <f t="shared" ca="1" si="1136"/>
        <v/>
      </c>
      <c r="AU692" s="294" t="str">
        <f t="shared" ca="1" si="1136"/>
        <v/>
      </c>
      <c r="AV692" s="294" t="str">
        <f t="shared" ca="1" si="1136"/>
        <v/>
      </c>
      <c r="AW692" s="294" t="str">
        <f t="shared" ca="1" si="1136"/>
        <v/>
      </c>
      <c r="AX692" s="294" t="str">
        <f t="shared" ca="1" si="1136"/>
        <v/>
      </c>
      <c r="AY692" s="294" t="str">
        <f t="shared" ca="1" si="1136"/>
        <v/>
      </c>
      <c r="AZ692" s="294" t="str">
        <f t="shared" ca="1" si="1136"/>
        <v/>
      </c>
      <c r="BA692" s="294" t="str">
        <f t="shared" ca="1" si="1136"/>
        <v/>
      </c>
      <c r="BB692" s="294" t="str">
        <f t="shared" ca="1" si="1136"/>
        <v/>
      </c>
      <c r="BC692" s="294" t="str">
        <f t="shared" ca="1" si="1136"/>
        <v/>
      </c>
      <c r="BD692" s="294" t="str">
        <f t="shared" ca="1" si="1136"/>
        <v/>
      </c>
      <c r="BE692" s="294" t="str">
        <f t="shared" ca="1" si="1136"/>
        <v/>
      </c>
      <c r="BF692" s="289">
        <f t="shared" ca="1" si="1113"/>
        <v>0</v>
      </c>
      <c r="BG692" s="302">
        <f t="shared" ca="1" si="1114"/>
        <v>0</v>
      </c>
      <c r="BH692" s="289" t="str">
        <f t="shared" ca="1" si="1115"/>
        <v/>
      </c>
      <c r="BI692" s="289" t="str">
        <f t="shared" ca="1" si="1116"/>
        <v/>
      </c>
      <c r="BJ692" s="289" t="str">
        <f t="shared" ca="1" si="1117"/>
        <v/>
      </c>
      <c r="BK692" s="289" t="str">
        <f t="shared" ca="1" si="1118"/>
        <v/>
      </c>
      <c r="BL692" s="289" t="str">
        <f t="shared" ca="1" si="1119"/>
        <v/>
      </c>
      <c r="BM692" s="289" t="str">
        <f t="shared" ca="1" si="1120"/>
        <v/>
      </c>
      <c r="BN692" s="289" t="str">
        <f t="shared" ca="1" si="1121"/>
        <v/>
      </c>
      <c r="BO692" s="289" t="str">
        <f t="shared" ca="1" si="1122"/>
        <v/>
      </c>
      <c r="BP692" s="275"/>
      <c r="BQ692" s="83"/>
      <c r="BR692" s="82"/>
      <c r="BS692" s="83"/>
      <c r="BT692" s="52"/>
      <c r="BV692" s="52"/>
      <c r="BW692" s="84"/>
      <c r="BX692" s="97"/>
      <c r="BY692" s="84"/>
      <c r="BZ692" s="84"/>
      <c r="CA692" s="84"/>
      <c r="CB692" s="84"/>
      <c r="CC692" s="84"/>
      <c r="CD692" s="84"/>
      <c r="CE692" s="84"/>
      <c r="CF692" s="84"/>
      <c r="CG692" s="84"/>
      <c r="CH692" s="97"/>
      <c r="CI692" s="97"/>
      <c r="CJ692" s="97"/>
      <c r="CK692" s="97"/>
      <c r="CL692" s="97"/>
      <c r="CM692" s="97"/>
      <c r="CN692" s="97"/>
      <c r="CO692" s="97"/>
      <c r="CP692" s="99"/>
      <c r="CQ692" s="84"/>
      <c r="DA692" s="83"/>
      <c r="DB692" s="82"/>
      <c r="DC692" s="83"/>
      <c r="DD692" s="52"/>
      <c r="DF692" s="52"/>
      <c r="DG692" s="84"/>
      <c r="DH692" s="97"/>
      <c r="DI692" s="84"/>
      <c r="DJ692" s="84"/>
      <c r="DK692" s="84"/>
      <c r="DL692" s="84"/>
      <c r="DM692" s="84"/>
      <c r="DN692" s="84"/>
      <c r="DO692" s="84"/>
      <c r="DP692" s="84"/>
      <c r="DQ692" s="84"/>
      <c r="DR692" s="97"/>
      <c r="DS692" s="97"/>
      <c r="DT692" s="97"/>
      <c r="DU692" s="97"/>
      <c r="DV692" s="97"/>
      <c r="DW692" s="97"/>
      <c r="DX692" s="97"/>
      <c r="DY692" s="97"/>
      <c r="DZ692" s="99"/>
      <c r="EA692" s="84"/>
    </row>
    <row r="693" spans="1:131" ht="15.6" x14ac:dyDescent="0.3">
      <c r="A693" s="289" t="str">
        <f t="shared" ca="1" si="1123"/>
        <v/>
      </c>
      <c r="B693" s="327">
        <f t="shared" si="1137"/>
        <v>685</v>
      </c>
      <c r="C693" s="328" t="s">
        <v>38</v>
      </c>
      <c r="D693" s="327" t="s">
        <v>6</v>
      </c>
      <c r="E693" s="327">
        <v>7</v>
      </c>
      <c r="F693" s="329">
        <v>1</v>
      </c>
      <c r="G693" s="329">
        <v>3</v>
      </c>
      <c r="H693" s="329">
        <v>1</v>
      </c>
      <c r="I693" s="329">
        <v>1</v>
      </c>
      <c r="J693" s="329">
        <v>3</v>
      </c>
      <c r="K693" s="329">
        <v>2</v>
      </c>
      <c r="L693" s="329">
        <v>1</v>
      </c>
      <c r="M693" s="329"/>
      <c r="N693" s="329">
        <f>SUM($F693:G693)</f>
        <v>4</v>
      </c>
      <c r="O693" s="329">
        <f>SUM($F693:H693)</f>
        <v>5</v>
      </c>
      <c r="P693" s="329">
        <f>SUM($F693:I693)</f>
        <v>6</v>
      </c>
      <c r="Q693" s="329">
        <f>SUM($F693:J693)</f>
        <v>9</v>
      </c>
      <c r="R693" s="329">
        <f>SUM($F693:K693)</f>
        <v>11</v>
      </c>
      <c r="S693" s="329">
        <f>SUM($F693:L693)</f>
        <v>12</v>
      </c>
      <c r="T693" s="329"/>
      <c r="U693" s="328"/>
      <c r="V693" s="327" t="str">
        <f t="shared" si="1104"/>
        <v>A</v>
      </c>
      <c r="W693" s="327" t="str">
        <f t="shared" ca="1" si="1105"/>
        <v>Bb</v>
      </c>
      <c r="X693" s="327" t="str">
        <f t="shared" ca="1" si="1128"/>
        <v>Db</v>
      </c>
      <c r="Y693" s="327" t="str">
        <f t="shared" ca="1" si="1129"/>
        <v>D</v>
      </c>
      <c r="Z693" s="327" t="str">
        <f t="shared" ca="1" si="1130"/>
        <v>Eb</v>
      </c>
      <c r="AA693" s="327" t="str">
        <f t="shared" ca="1" si="1131"/>
        <v>Gb</v>
      </c>
      <c r="AB693" s="327" t="str">
        <f t="shared" ca="1" si="1132"/>
        <v>Ab</v>
      </c>
      <c r="AC693" s="327"/>
      <c r="AD693" s="328">
        <f t="shared" si="1112"/>
        <v>65</v>
      </c>
      <c r="AE693" s="328">
        <f t="shared" ca="1" si="1133"/>
        <v>164</v>
      </c>
      <c r="AF693" s="328">
        <f t="shared" ca="1" si="1134"/>
        <v>166</v>
      </c>
      <c r="AG693" s="328">
        <f t="shared" ca="1" si="1097"/>
        <v>68</v>
      </c>
      <c r="AH693" s="328">
        <f t="shared" ca="1" si="1098"/>
        <v>167</v>
      </c>
      <c r="AI693" s="328">
        <f t="shared" ca="1" si="1099"/>
        <v>169</v>
      </c>
      <c r="AJ693" s="328">
        <f t="shared" ca="1" si="1100"/>
        <v>163</v>
      </c>
      <c r="AK693" s="328"/>
      <c r="AL693" s="294" t="str">
        <f>_xlfn.CONCAT(V693," alt b")</f>
        <v>A alt b</v>
      </c>
      <c r="AM693" s="294" t="str">
        <f ca="1">_xlfn.CONCAT(W693," aug")</f>
        <v>Bb aug</v>
      </c>
      <c r="AN693" s="294" t="str">
        <f ca="1">_xlfn.CONCAT(X693," sus2")</f>
        <v>Db sus2</v>
      </c>
      <c r="AO693" s="294" t="str">
        <f ca="1">_xlfn.CONCAT(Y693," maj")</f>
        <v>D maj</v>
      </c>
      <c r="AP693" s="294" t="str">
        <f ca="1">_xlfn.CONCAT(Z693," sus4")</f>
        <v>Eb sus4</v>
      </c>
      <c r="AQ693" s="294" t="str">
        <f ca="1">_xlfn.CONCAT(AA693," min")</f>
        <v>Gb min</v>
      </c>
      <c r="AR693" s="301" t="str">
        <f ca="1">_xlfn.CONCAT("*",W693,"7")</f>
        <v>*Bb7</v>
      </c>
      <c r="AS693" s="294"/>
      <c r="AT693" s="294" t="str">
        <f t="shared" ca="1" si="1136"/>
        <v/>
      </c>
      <c r="AU693" s="294" t="str">
        <f t="shared" ca="1" si="1136"/>
        <v/>
      </c>
      <c r="AV693" s="294" t="str">
        <f t="shared" ca="1" si="1136"/>
        <v/>
      </c>
      <c r="AW693" s="294">
        <f t="shared" ca="1" si="1136"/>
        <v>1</v>
      </c>
      <c r="AX693" s="294" t="str">
        <f t="shared" ca="1" si="1136"/>
        <v/>
      </c>
      <c r="AY693" s="294" t="str">
        <f t="shared" ca="1" si="1136"/>
        <v/>
      </c>
      <c r="AZ693" s="294" t="str">
        <f t="shared" ca="1" si="1136"/>
        <v/>
      </c>
      <c r="BA693" s="294" t="str">
        <f t="shared" ca="1" si="1136"/>
        <v/>
      </c>
      <c r="BB693" s="294" t="str">
        <f t="shared" ca="1" si="1136"/>
        <v/>
      </c>
      <c r="BC693" s="294" t="str">
        <f t="shared" ca="1" si="1136"/>
        <v/>
      </c>
      <c r="BD693" s="294" t="str">
        <f t="shared" ca="1" si="1136"/>
        <v/>
      </c>
      <c r="BE693" s="294" t="str">
        <f t="shared" ca="1" si="1136"/>
        <v/>
      </c>
      <c r="BF693" s="289">
        <f t="shared" ca="1" si="1113"/>
        <v>1</v>
      </c>
      <c r="BG693" s="302">
        <f t="shared" ca="1" si="1114"/>
        <v>14.285714285714285</v>
      </c>
      <c r="BH693" s="289" t="str">
        <f t="shared" ca="1" si="1115"/>
        <v/>
      </c>
      <c r="BI693" s="289" t="str">
        <f t="shared" ca="1" si="1116"/>
        <v/>
      </c>
      <c r="BJ693" s="289" t="str">
        <f t="shared" ca="1" si="1117"/>
        <v/>
      </c>
      <c r="BK693" s="289" t="str">
        <f t="shared" ca="1" si="1118"/>
        <v/>
      </c>
      <c r="BL693" s="289" t="str">
        <f t="shared" ca="1" si="1119"/>
        <v/>
      </c>
      <c r="BM693" s="289" t="str">
        <f t="shared" ca="1" si="1120"/>
        <v/>
      </c>
      <c r="BN693" s="289" t="str">
        <f t="shared" ca="1" si="1121"/>
        <v/>
      </c>
      <c r="BO693" s="289" t="str">
        <f t="shared" ca="1" si="1122"/>
        <v/>
      </c>
      <c r="BP693" s="275"/>
      <c r="BQ693" s="83"/>
      <c r="BR693" s="82"/>
      <c r="BS693" s="83"/>
      <c r="BT693" s="52"/>
      <c r="BV693" s="52"/>
      <c r="BW693" s="84"/>
      <c r="BX693" s="97"/>
      <c r="BY693" s="84"/>
      <c r="BZ693" s="84"/>
      <c r="CA693" s="84"/>
      <c r="CB693" s="84"/>
      <c r="CC693" s="84"/>
      <c r="CD693" s="84"/>
      <c r="CE693" s="84"/>
      <c r="CF693" s="84"/>
      <c r="CG693" s="84"/>
      <c r="CH693" s="97"/>
      <c r="CI693" s="97"/>
      <c r="CJ693" s="97"/>
      <c r="CK693" s="97"/>
      <c r="CL693" s="97"/>
      <c r="CM693" s="97"/>
      <c r="CN693" s="97"/>
      <c r="CO693" s="97"/>
      <c r="CP693" s="99"/>
      <c r="CQ693" s="84"/>
      <c r="DA693" s="83"/>
      <c r="DB693" s="82"/>
      <c r="DC693" s="83"/>
      <c r="DD693" s="52"/>
      <c r="DF693" s="52"/>
      <c r="DG693" s="84"/>
      <c r="DH693" s="97"/>
      <c r="DI693" s="84"/>
      <c r="DJ693" s="84"/>
      <c r="DK693" s="84"/>
      <c r="DL693" s="84"/>
      <c r="DM693" s="84"/>
      <c r="DN693" s="84"/>
      <c r="DO693" s="84"/>
      <c r="DP693" s="84"/>
      <c r="DQ693" s="84"/>
      <c r="DR693" s="97"/>
      <c r="DS693" s="97"/>
      <c r="DT693" s="97"/>
      <c r="DU693" s="97"/>
      <c r="DV693" s="97"/>
      <c r="DW693" s="97"/>
      <c r="DX693" s="97"/>
      <c r="DY693" s="97"/>
      <c r="DZ693" s="99"/>
      <c r="EA693" s="84"/>
    </row>
    <row r="694" spans="1:131" ht="15.6" x14ac:dyDescent="0.3">
      <c r="A694" s="289" t="str">
        <f t="shared" ca="1" si="1123"/>
        <v/>
      </c>
      <c r="B694" s="327">
        <f t="shared" si="1137"/>
        <v>686</v>
      </c>
      <c r="C694" s="328" t="s">
        <v>39</v>
      </c>
      <c r="D694" s="327" t="s">
        <v>6</v>
      </c>
      <c r="E694" s="327">
        <v>7</v>
      </c>
      <c r="F694" s="329">
        <v>1</v>
      </c>
      <c r="G694" s="329">
        <v>3</v>
      </c>
      <c r="H694" s="329">
        <v>2</v>
      </c>
      <c r="I694" s="329">
        <v>1</v>
      </c>
      <c r="J694" s="329">
        <v>1</v>
      </c>
      <c r="K694" s="329">
        <v>3</v>
      </c>
      <c r="L694" s="329">
        <v>1</v>
      </c>
      <c r="M694" s="329"/>
      <c r="N694" s="329">
        <f>SUM($F694:G694)</f>
        <v>4</v>
      </c>
      <c r="O694" s="329">
        <f>SUM($F694:H694)</f>
        <v>6</v>
      </c>
      <c r="P694" s="329">
        <f>SUM($F694:I694)</f>
        <v>7</v>
      </c>
      <c r="Q694" s="329">
        <f>SUM($F694:J694)</f>
        <v>8</v>
      </c>
      <c r="R694" s="329">
        <f>SUM($F694:K694)</f>
        <v>11</v>
      </c>
      <c r="S694" s="329">
        <f>SUM($F694:L694)</f>
        <v>12</v>
      </c>
      <c r="T694" s="329"/>
      <c r="U694" s="328"/>
      <c r="V694" s="327" t="str">
        <f t="shared" si="1104"/>
        <v>A</v>
      </c>
      <c r="W694" s="327" t="str">
        <f t="shared" ca="1" si="1105"/>
        <v>Bb</v>
      </c>
      <c r="X694" s="327" t="str">
        <f t="shared" ca="1" si="1128"/>
        <v>Db</v>
      </c>
      <c r="Y694" s="327" t="str">
        <f t="shared" ca="1" si="1129"/>
        <v>Eb</v>
      </c>
      <c r="Z694" s="327" t="str">
        <f t="shared" ca="1" si="1130"/>
        <v>E</v>
      </c>
      <c r="AA694" s="327" t="str">
        <f t="shared" ca="1" si="1131"/>
        <v>F</v>
      </c>
      <c r="AB694" s="327" t="str">
        <f t="shared" ca="1" si="1132"/>
        <v>Ab</v>
      </c>
      <c r="AC694" s="327"/>
      <c r="AD694" s="328">
        <f t="shared" si="1112"/>
        <v>65</v>
      </c>
      <c r="AE694" s="328">
        <f t="shared" ca="1" si="1133"/>
        <v>164</v>
      </c>
      <c r="AF694" s="328">
        <f t="shared" ca="1" si="1134"/>
        <v>166</v>
      </c>
      <c r="AG694" s="328">
        <f t="shared" ca="1" si="1097"/>
        <v>167</v>
      </c>
      <c r="AH694" s="328">
        <f t="shared" ca="1" si="1098"/>
        <v>69</v>
      </c>
      <c r="AI694" s="328">
        <f t="shared" ca="1" si="1099"/>
        <v>70</v>
      </c>
      <c r="AJ694" s="328">
        <f t="shared" ca="1" si="1100"/>
        <v>163</v>
      </c>
      <c r="AK694" s="328"/>
      <c r="AL694" s="294" t="str">
        <f>_xlfn.CONCAT(V694," maj")</f>
        <v>A maj</v>
      </c>
      <c r="AM694" s="294" t="str">
        <f ca="1">_xlfn.CONCAT(W694," sus4")</f>
        <v>Bb sus4</v>
      </c>
      <c r="AN694" s="294" t="str">
        <f ca="1">_xlfn.CONCAT(X694," min")</f>
        <v>Db min</v>
      </c>
      <c r="AO694" s="301" t="str">
        <f ca="1">_xlfn.CONCAT("*",AA694,"7")</f>
        <v>*F7</v>
      </c>
      <c r="AP694" s="294" t="str">
        <f ca="1">_xlfn.CONCAT(Z694," alt b")</f>
        <v>E alt b</v>
      </c>
      <c r="AQ694" s="294" t="str">
        <f ca="1">_xlfn.CONCAT(AA694," aug")</f>
        <v>F aug</v>
      </c>
      <c r="AR694" s="294" t="str">
        <f ca="1">_xlfn.CONCAT(AB694," sus2")</f>
        <v>Ab sus2</v>
      </c>
      <c r="AS694" s="294"/>
      <c r="AT694" s="294" t="str">
        <f t="shared" ref="AT694:BE696" ca="1" si="1140">IF(AT$9=$AD694,1,IF(AT$9=$AE694,1,IF(AT$9=$AF694,1,IF(AT$9=$AG694,1,IF(AT$9=$AH694,1,IF(AT$9=$AI694,1,IF(AT$9=$AJ694,1,"")))))))</f>
        <v/>
      </c>
      <c r="AU694" s="294" t="str">
        <f t="shared" ca="1" si="1140"/>
        <v/>
      </c>
      <c r="AV694" s="294" t="str">
        <f t="shared" ca="1" si="1140"/>
        <v/>
      </c>
      <c r="AW694" s="294">
        <f t="shared" ca="1" si="1140"/>
        <v>1</v>
      </c>
      <c r="AX694" s="294" t="str">
        <f t="shared" ca="1" si="1140"/>
        <v/>
      </c>
      <c r="AY694" s="294">
        <f t="shared" ca="1" si="1140"/>
        <v>1</v>
      </c>
      <c r="AZ694" s="294" t="str">
        <f t="shared" ca="1" si="1140"/>
        <v/>
      </c>
      <c r="BA694" s="294" t="str">
        <f t="shared" ca="1" si="1140"/>
        <v/>
      </c>
      <c r="BB694" s="294" t="str">
        <f t="shared" ca="1" si="1140"/>
        <v/>
      </c>
      <c r="BC694" s="294" t="str">
        <f t="shared" ca="1" si="1140"/>
        <v/>
      </c>
      <c r="BD694" s="294" t="str">
        <f t="shared" ca="1" si="1140"/>
        <v/>
      </c>
      <c r="BE694" s="294" t="str">
        <f t="shared" ca="1" si="1140"/>
        <v/>
      </c>
      <c r="BF694" s="289">
        <f t="shared" ca="1" si="1113"/>
        <v>2</v>
      </c>
      <c r="BG694" s="302">
        <f t="shared" ca="1" si="1114"/>
        <v>28.571428571428569</v>
      </c>
      <c r="BH694" s="289" t="str">
        <f t="shared" ca="1" si="1115"/>
        <v/>
      </c>
      <c r="BI694" s="289" t="str">
        <f t="shared" ca="1" si="1116"/>
        <v/>
      </c>
      <c r="BJ694" s="289" t="str">
        <f t="shared" ca="1" si="1117"/>
        <v/>
      </c>
      <c r="BK694" s="289" t="str">
        <f t="shared" ca="1" si="1118"/>
        <v/>
      </c>
      <c r="BL694" s="289" t="str">
        <f t="shared" ca="1" si="1119"/>
        <v/>
      </c>
      <c r="BM694" s="289" t="str">
        <f t="shared" ca="1" si="1120"/>
        <v/>
      </c>
      <c r="BN694" s="289" t="str">
        <f t="shared" ca="1" si="1121"/>
        <v/>
      </c>
      <c r="BO694" s="289" t="str">
        <f t="shared" ca="1" si="1122"/>
        <v/>
      </c>
      <c r="BP694" s="275"/>
      <c r="BQ694" s="83"/>
      <c r="BR694" s="82"/>
      <c r="BS694" s="83"/>
      <c r="BT694" s="52"/>
      <c r="BV694" s="52"/>
      <c r="BW694" s="84"/>
      <c r="BX694" s="97"/>
      <c r="BY694" s="84"/>
      <c r="BZ694" s="84"/>
      <c r="CA694" s="84"/>
      <c r="CB694" s="84"/>
      <c r="CC694" s="84"/>
      <c r="CD694" s="84"/>
      <c r="CE694" s="84"/>
      <c r="CF694" s="84"/>
      <c r="CG694" s="84"/>
      <c r="CH694" s="97"/>
      <c r="CI694" s="97"/>
      <c r="CJ694" s="97"/>
      <c r="CK694" s="97"/>
      <c r="CL694" s="97"/>
      <c r="CM694" s="97"/>
      <c r="CN694" s="97"/>
      <c r="CO694" s="97"/>
      <c r="CP694" s="99"/>
      <c r="CQ694" s="84"/>
      <c r="DA694" s="83"/>
      <c r="DB694" s="82"/>
      <c r="DC694" s="83"/>
      <c r="DD694" s="52"/>
      <c r="DF694" s="52"/>
      <c r="DG694" s="84"/>
      <c r="DH694" s="97"/>
      <c r="DI694" s="84"/>
      <c r="DJ694" s="84"/>
      <c r="DK694" s="84"/>
      <c r="DL694" s="84"/>
      <c r="DM694" s="84"/>
      <c r="DN694" s="84"/>
      <c r="DO694" s="84"/>
      <c r="DP694" s="84"/>
      <c r="DQ694" s="84"/>
      <c r="DR694" s="97"/>
      <c r="DS694" s="97"/>
      <c r="DT694" s="97"/>
      <c r="DU694" s="97"/>
      <c r="DV694" s="97"/>
      <c r="DW694" s="97"/>
      <c r="DX694" s="97"/>
      <c r="DY694" s="97"/>
      <c r="DZ694" s="99"/>
      <c r="EA694" s="84"/>
    </row>
    <row r="695" spans="1:131" ht="15.6" x14ac:dyDescent="0.3">
      <c r="A695" s="289" t="str">
        <f t="shared" ca="1" si="1123"/>
        <v/>
      </c>
      <c r="B695" s="327">
        <f t="shared" si="1137"/>
        <v>687</v>
      </c>
      <c r="C695" s="328" t="s">
        <v>40</v>
      </c>
      <c r="D695" s="327" t="s">
        <v>6</v>
      </c>
      <c r="E695" s="327">
        <v>7</v>
      </c>
      <c r="F695" s="329">
        <v>1</v>
      </c>
      <c r="G695" s="329">
        <v>2</v>
      </c>
      <c r="H695" s="329">
        <v>3</v>
      </c>
      <c r="I695" s="329">
        <v>1</v>
      </c>
      <c r="J695" s="329">
        <v>1</v>
      </c>
      <c r="K695" s="329">
        <v>3</v>
      </c>
      <c r="L695" s="329">
        <v>1</v>
      </c>
      <c r="M695" s="329"/>
      <c r="N695" s="329">
        <f>SUM($F695:G695)</f>
        <v>3</v>
      </c>
      <c r="O695" s="329">
        <f>SUM($F695:H695)</f>
        <v>6</v>
      </c>
      <c r="P695" s="329">
        <f>SUM($F695:I695)</f>
        <v>7</v>
      </c>
      <c r="Q695" s="329">
        <f>SUM($F695:J695)</f>
        <v>8</v>
      </c>
      <c r="R695" s="329">
        <f>SUM($F695:K695)</f>
        <v>11</v>
      </c>
      <c r="S695" s="329">
        <f>SUM($F695:L695)</f>
        <v>12</v>
      </c>
      <c r="T695" s="329"/>
      <c r="U695" s="328"/>
      <c r="V695" s="327" t="str">
        <f t="shared" si="1104"/>
        <v>A</v>
      </c>
      <c r="W695" s="327" t="str">
        <f t="shared" ca="1" si="1105"/>
        <v>Bb</v>
      </c>
      <c r="X695" s="327" t="str">
        <f t="shared" ca="1" si="1128"/>
        <v>C</v>
      </c>
      <c r="Y695" s="327" t="str">
        <f t="shared" ca="1" si="1129"/>
        <v>Eb</v>
      </c>
      <c r="Z695" s="327" t="str">
        <f t="shared" ca="1" si="1130"/>
        <v>E</v>
      </c>
      <c r="AA695" s="327" t="str">
        <f t="shared" ca="1" si="1131"/>
        <v>F</v>
      </c>
      <c r="AB695" s="327" t="str">
        <f t="shared" ca="1" si="1132"/>
        <v>Ab</v>
      </c>
      <c r="AC695" s="327"/>
      <c r="AD695" s="328">
        <f t="shared" si="1112"/>
        <v>65</v>
      </c>
      <c r="AE695" s="328">
        <f t="shared" ca="1" si="1133"/>
        <v>164</v>
      </c>
      <c r="AF695" s="328">
        <f t="shared" ca="1" si="1134"/>
        <v>67</v>
      </c>
      <c r="AG695" s="328">
        <f t="shared" ca="1" si="1097"/>
        <v>167</v>
      </c>
      <c r="AH695" s="328">
        <f t="shared" ca="1" si="1098"/>
        <v>69</v>
      </c>
      <c r="AI695" s="328">
        <f t="shared" ca="1" si="1099"/>
        <v>70</v>
      </c>
      <c r="AJ695" s="328">
        <f t="shared" ca="1" si="1100"/>
        <v>163</v>
      </c>
      <c r="AK695" s="328"/>
      <c r="AL695" s="294" t="str">
        <f>_xlfn.CONCAT(V695," min")</f>
        <v>A min</v>
      </c>
      <c r="AM695" s="294" t="str">
        <f ca="1">_xlfn.CONCAT(W695," sus4")</f>
        <v>Bb sus4</v>
      </c>
      <c r="AN695" s="294" t="str">
        <f ca="1">_xlfn.CONCAT(X695," aug")</f>
        <v>C aug</v>
      </c>
      <c r="AO695" s="301" t="str">
        <f ca="1">_xlfn.CONCAT("*",AA695,"7")</f>
        <v>*F7</v>
      </c>
      <c r="AP695" s="294" t="str">
        <f ca="1">_xlfn.CONCAT(Z695," alt b")</f>
        <v>E alt b</v>
      </c>
      <c r="AQ695" s="294" t="str">
        <f ca="1">_xlfn.CONCAT(AA695," maj")</f>
        <v>F maj</v>
      </c>
      <c r="AR695" s="294" t="str">
        <f ca="1">_xlfn.CONCAT(AB695," sus2")</f>
        <v>Ab sus2</v>
      </c>
      <c r="AS695" s="294"/>
      <c r="AT695" s="294" t="str">
        <f t="shared" ca="1" si="1140"/>
        <v/>
      </c>
      <c r="AU695" s="294" t="str">
        <f t="shared" ca="1" si="1140"/>
        <v/>
      </c>
      <c r="AV695" s="294" t="str">
        <f t="shared" ca="1" si="1140"/>
        <v/>
      </c>
      <c r="AW695" s="294">
        <f t="shared" ca="1" si="1140"/>
        <v>1</v>
      </c>
      <c r="AX695" s="294" t="str">
        <f t="shared" ca="1" si="1140"/>
        <v/>
      </c>
      <c r="AY695" s="294">
        <f t="shared" ca="1" si="1140"/>
        <v>1</v>
      </c>
      <c r="AZ695" s="294" t="str">
        <f t="shared" ca="1" si="1140"/>
        <v/>
      </c>
      <c r="BA695" s="294" t="str">
        <f t="shared" ca="1" si="1140"/>
        <v/>
      </c>
      <c r="BB695" s="294" t="str">
        <f t="shared" ca="1" si="1140"/>
        <v/>
      </c>
      <c r="BC695" s="294" t="str">
        <f t="shared" ca="1" si="1140"/>
        <v/>
      </c>
      <c r="BD695" s="294" t="str">
        <f t="shared" ca="1" si="1140"/>
        <v/>
      </c>
      <c r="BE695" s="294" t="str">
        <f t="shared" ca="1" si="1140"/>
        <v/>
      </c>
      <c r="BF695" s="289">
        <f t="shared" ca="1" si="1113"/>
        <v>2</v>
      </c>
      <c r="BG695" s="302">
        <f t="shared" ca="1" si="1114"/>
        <v>28.571428571428569</v>
      </c>
      <c r="BH695" s="289" t="str">
        <f t="shared" ca="1" si="1115"/>
        <v/>
      </c>
      <c r="BI695" s="289" t="str">
        <f t="shared" ca="1" si="1116"/>
        <v/>
      </c>
      <c r="BJ695" s="289" t="str">
        <f t="shared" ca="1" si="1117"/>
        <v/>
      </c>
      <c r="BK695" s="289" t="str">
        <f t="shared" ca="1" si="1118"/>
        <v/>
      </c>
      <c r="BL695" s="289" t="str">
        <f t="shared" ca="1" si="1119"/>
        <v/>
      </c>
      <c r="BM695" s="289" t="str">
        <f t="shared" ca="1" si="1120"/>
        <v/>
      </c>
      <c r="BN695" s="289" t="str">
        <f t="shared" ca="1" si="1121"/>
        <v/>
      </c>
      <c r="BO695" s="289" t="str">
        <f t="shared" ca="1" si="1122"/>
        <v/>
      </c>
      <c r="BP695" s="275"/>
      <c r="BQ695" s="83"/>
      <c r="BR695" s="82"/>
      <c r="BS695" s="83"/>
      <c r="BT695" s="52"/>
      <c r="BV695" s="52"/>
      <c r="BW695" s="84"/>
      <c r="BX695" s="97"/>
      <c r="BY695" s="84"/>
      <c r="BZ695" s="84"/>
      <c r="CA695" s="84"/>
      <c r="CB695" s="84"/>
      <c r="CC695" s="84"/>
      <c r="CD695" s="84"/>
      <c r="CE695" s="84"/>
      <c r="CF695" s="84"/>
      <c r="CG695" s="84"/>
      <c r="CH695" s="97"/>
      <c r="CI695" s="97"/>
      <c r="CJ695" s="97"/>
      <c r="CK695" s="97"/>
      <c r="CL695" s="97"/>
      <c r="CM695" s="97"/>
      <c r="CN695" s="97"/>
      <c r="CO695" s="97"/>
      <c r="CP695" s="99"/>
      <c r="CQ695" s="84"/>
      <c r="DA695" s="83"/>
      <c r="DB695" s="82"/>
      <c r="DC695" s="83"/>
      <c r="DD695" s="52"/>
      <c r="DF695" s="52"/>
      <c r="DG695" s="84"/>
      <c r="DH695" s="97"/>
      <c r="DI695" s="84"/>
      <c r="DJ695" s="84"/>
      <c r="DK695" s="84"/>
      <c r="DL695" s="84"/>
      <c r="DM695" s="84"/>
      <c r="DN695" s="84"/>
      <c r="DO695" s="84"/>
      <c r="DP695" s="84"/>
      <c r="DQ695" s="84"/>
      <c r="DR695" s="97"/>
      <c r="DS695" s="97"/>
      <c r="DT695" s="97"/>
      <c r="DU695" s="97"/>
      <c r="DV695" s="97"/>
      <c r="DW695" s="97"/>
      <c r="DX695" s="97"/>
      <c r="DY695" s="97"/>
      <c r="DZ695" s="99"/>
      <c r="EA695" s="84"/>
    </row>
    <row r="696" spans="1:131" ht="15.6" x14ac:dyDescent="0.3">
      <c r="A696" s="289">
        <f t="shared" ca="1" si="1123"/>
        <v>6</v>
      </c>
      <c r="B696" s="327">
        <f t="shared" si="1137"/>
        <v>688</v>
      </c>
      <c r="C696" s="328" t="s">
        <v>41</v>
      </c>
      <c r="D696" s="327" t="s">
        <v>6</v>
      </c>
      <c r="E696" s="327">
        <v>7</v>
      </c>
      <c r="F696" s="329">
        <v>2</v>
      </c>
      <c r="G696" s="329">
        <v>2</v>
      </c>
      <c r="H696" s="329">
        <v>2</v>
      </c>
      <c r="I696" s="329">
        <v>2</v>
      </c>
      <c r="J696" s="329">
        <v>2</v>
      </c>
      <c r="K696" s="329">
        <v>1</v>
      </c>
      <c r="L696" s="329">
        <v>1</v>
      </c>
      <c r="M696" s="329"/>
      <c r="N696" s="329">
        <f>SUM($F696:G696)</f>
        <v>4</v>
      </c>
      <c r="O696" s="329">
        <f>SUM($F696:H696)</f>
        <v>6</v>
      </c>
      <c r="P696" s="329">
        <f>SUM($F696:I696)</f>
        <v>8</v>
      </c>
      <c r="Q696" s="329">
        <f>SUM($F696:J696)</f>
        <v>10</v>
      </c>
      <c r="R696" s="329">
        <f>SUM($F696:K696)</f>
        <v>11</v>
      </c>
      <c r="S696" s="329">
        <f>SUM($F696:L696)</f>
        <v>12</v>
      </c>
      <c r="T696" s="329"/>
      <c r="U696" s="328"/>
      <c r="V696" s="327" t="str">
        <f t="shared" si="1104"/>
        <v>A</v>
      </c>
      <c r="W696" s="327" t="str">
        <f t="shared" ca="1" si="1105"/>
        <v>B</v>
      </c>
      <c r="X696" s="327" t="str">
        <f t="shared" ca="1" si="1128"/>
        <v>Db</v>
      </c>
      <c r="Y696" s="327" t="str">
        <f t="shared" ca="1" si="1129"/>
        <v>Eb</v>
      </c>
      <c r="Z696" s="327" t="str">
        <f t="shared" ca="1" si="1130"/>
        <v>F</v>
      </c>
      <c r="AA696" s="327" t="str">
        <f t="shared" ca="1" si="1131"/>
        <v>G</v>
      </c>
      <c r="AB696" s="327" t="str">
        <f t="shared" ca="1" si="1132"/>
        <v>Ab</v>
      </c>
      <c r="AC696" s="327"/>
      <c r="AD696" s="328">
        <f t="shared" si="1112"/>
        <v>65</v>
      </c>
      <c r="AE696" s="328">
        <f t="shared" ca="1" si="1133"/>
        <v>66</v>
      </c>
      <c r="AF696" s="328">
        <f t="shared" ca="1" si="1134"/>
        <v>166</v>
      </c>
      <c r="AG696" s="328">
        <f t="shared" ca="1" si="1097"/>
        <v>167</v>
      </c>
      <c r="AH696" s="328">
        <f t="shared" ca="1" si="1098"/>
        <v>70</v>
      </c>
      <c r="AI696" s="328">
        <f t="shared" ca="1" si="1099"/>
        <v>71</v>
      </c>
      <c r="AJ696" s="328">
        <f t="shared" ca="1" si="1100"/>
        <v>163</v>
      </c>
      <c r="AK696" s="328"/>
      <c r="AL696" s="294" t="str">
        <f>_xlfn.CONCAT(V696," aug")</f>
        <v>A aug</v>
      </c>
      <c r="AM696" s="294" t="str">
        <f ca="1">_xlfn.CONCAT(W696," aug")</f>
        <v>B aug</v>
      </c>
      <c r="AN696" s="294" t="str">
        <f ca="1">_xlfn.CONCAT(X696," maj")</f>
        <v>Db maj</v>
      </c>
      <c r="AO696" s="294" t="str">
        <f ca="1">_xlfn.CONCAT(Y696," alt b")</f>
        <v>Eb alt b</v>
      </c>
      <c r="AP696" s="294" t="str">
        <f ca="1">_xlfn.CONCAT(Z696," dim")</f>
        <v>F dim</v>
      </c>
      <c r="AQ696" s="301" t="str">
        <f>_xlfn.CONCAT("*",V696,"7")</f>
        <v>*A7</v>
      </c>
      <c r="AR696" s="294" t="str">
        <f ca="1">_xlfn.CONCAT(AB696," min")</f>
        <v>Ab min</v>
      </c>
      <c r="AS696" s="294"/>
      <c r="AT696" s="294" t="str">
        <f t="shared" ca="1" si="1140"/>
        <v/>
      </c>
      <c r="AU696" s="294" t="str">
        <f t="shared" ca="1" si="1140"/>
        <v/>
      </c>
      <c r="AV696" s="294" t="str">
        <f t="shared" ca="1" si="1140"/>
        <v/>
      </c>
      <c r="AW696" s="294">
        <f t="shared" ca="1" si="1140"/>
        <v>1</v>
      </c>
      <c r="AX696" s="294" t="str">
        <f t="shared" ca="1" si="1140"/>
        <v/>
      </c>
      <c r="AY696" s="294">
        <f t="shared" ca="1" si="1140"/>
        <v>1</v>
      </c>
      <c r="AZ696" s="294" t="str">
        <f t="shared" ca="1" si="1140"/>
        <v/>
      </c>
      <c r="BA696" s="294">
        <f t="shared" ca="1" si="1140"/>
        <v>1</v>
      </c>
      <c r="BB696" s="294" t="str">
        <f t="shared" ca="1" si="1140"/>
        <v/>
      </c>
      <c r="BC696" s="294" t="str">
        <f t="shared" ca="1" si="1140"/>
        <v/>
      </c>
      <c r="BD696" s="294" t="str">
        <f t="shared" ca="1" si="1140"/>
        <v/>
      </c>
      <c r="BE696" s="294" t="str">
        <f t="shared" ca="1" si="1140"/>
        <v/>
      </c>
      <c r="BF696" s="289">
        <f t="shared" ca="1" si="1113"/>
        <v>3</v>
      </c>
      <c r="BG696" s="302">
        <f t="shared" ca="1" si="1114"/>
        <v>42.857142857142854</v>
      </c>
      <c r="BH696" s="289">
        <f t="shared" ca="1" si="1115"/>
        <v>6</v>
      </c>
      <c r="BI696" s="289" t="str">
        <f t="shared" ca="1" si="1116"/>
        <v/>
      </c>
      <c r="BJ696" s="289" t="str">
        <f t="shared" ca="1" si="1117"/>
        <v/>
      </c>
      <c r="BK696" s="289" t="str">
        <f t="shared" ca="1" si="1118"/>
        <v/>
      </c>
      <c r="BL696" s="289" t="str">
        <f t="shared" ca="1" si="1119"/>
        <v/>
      </c>
      <c r="BM696" s="289" t="str">
        <f t="shared" ca="1" si="1120"/>
        <v/>
      </c>
      <c r="BN696" s="289">
        <f t="shared" ca="1" si="1121"/>
        <v>1</v>
      </c>
      <c r="BO696" s="289" t="str">
        <f t="shared" ca="1" si="1122"/>
        <v/>
      </c>
      <c r="BP696" s="275"/>
      <c r="BQ696" s="83"/>
      <c r="BR696" s="82"/>
      <c r="BS696" s="83"/>
      <c r="BT696" s="52"/>
      <c r="BV696" s="52"/>
      <c r="BW696" s="84"/>
      <c r="BX696" s="97"/>
      <c r="BY696" s="84"/>
      <c r="BZ696" s="84"/>
      <c r="CA696" s="84"/>
      <c r="CB696" s="84"/>
      <c r="CC696" s="84"/>
      <c r="CD696" s="84"/>
      <c r="CE696" s="84"/>
      <c r="CF696" s="84"/>
      <c r="CG696" s="84"/>
      <c r="CH696" s="97"/>
      <c r="CI696" s="97"/>
      <c r="CJ696" s="97"/>
      <c r="CK696" s="97"/>
      <c r="CL696" s="97"/>
      <c r="CM696" s="97"/>
      <c r="CN696" s="97"/>
      <c r="CO696" s="97"/>
      <c r="CP696" s="99"/>
      <c r="CQ696" s="84"/>
      <c r="DA696" s="83"/>
      <c r="DB696" s="82"/>
      <c r="DC696" s="83"/>
      <c r="DD696" s="52"/>
      <c r="DF696" s="52"/>
      <c r="DG696" s="84"/>
      <c r="DH696" s="97"/>
      <c r="DI696" s="84"/>
      <c r="DJ696" s="84"/>
      <c r="DK696" s="84"/>
      <c r="DL696" s="84"/>
      <c r="DM696" s="84"/>
      <c r="DN696" s="84"/>
      <c r="DO696" s="84"/>
      <c r="DP696" s="84"/>
      <c r="DQ696" s="84"/>
      <c r="DR696" s="97"/>
      <c r="DS696" s="97"/>
      <c r="DT696" s="97"/>
      <c r="DU696" s="97"/>
      <c r="DV696" s="97"/>
      <c r="DW696" s="97"/>
      <c r="DX696" s="97"/>
      <c r="DY696" s="97"/>
      <c r="DZ696" s="99"/>
      <c r="EA696" s="84"/>
    </row>
    <row r="697" spans="1:131" ht="15.6" x14ac:dyDescent="0.3">
      <c r="A697" s="289">
        <f t="shared" ca="1" si="1123"/>
        <v>7</v>
      </c>
      <c r="B697" s="327">
        <f t="shared" si="1137"/>
        <v>689</v>
      </c>
      <c r="C697" s="328" t="s">
        <v>42</v>
      </c>
      <c r="D697" s="327" t="s">
        <v>6</v>
      </c>
      <c r="E697" s="327">
        <v>6</v>
      </c>
      <c r="F697" s="329">
        <v>3</v>
      </c>
      <c r="G697" s="329">
        <v>2</v>
      </c>
      <c r="H697" s="329">
        <v>1</v>
      </c>
      <c r="I697" s="329">
        <v>1</v>
      </c>
      <c r="J697" s="329">
        <v>3</v>
      </c>
      <c r="K697" s="329">
        <v>2</v>
      </c>
      <c r="L697" s="329"/>
      <c r="M697" s="329"/>
      <c r="N697" s="329">
        <f>SUM($F697:G697)</f>
        <v>5</v>
      </c>
      <c r="O697" s="329">
        <f>SUM($F697:H697)</f>
        <v>6</v>
      </c>
      <c r="P697" s="329">
        <f>SUM($F697:I697)</f>
        <v>7</v>
      </c>
      <c r="Q697" s="329">
        <f>SUM($F697:J697)</f>
        <v>10</v>
      </c>
      <c r="R697" s="329">
        <f>SUM($F697:K697)</f>
        <v>12</v>
      </c>
      <c r="S697" s="329"/>
      <c r="T697" s="329"/>
      <c r="U697" s="328"/>
      <c r="V697" s="327" t="str">
        <f t="shared" si="1104"/>
        <v>A</v>
      </c>
      <c r="W697" s="327" t="str">
        <f t="shared" ca="1" si="1105"/>
        <v>C</v>
      </c>
      <c r="X697" s="327" t="str">
        <f t="shared" ref="X697:X708" ca="1" si="1141">OFFSET($M$6,0,N697,1,1)</f>
        <v>D</v>
      </c>
      <c r="Y697" s="327" t="str">
        <f t="shared" ref="Y697:Y708" ca="1" si="1142">OFFSET($M$6,0,O697,1,1)</f>
        <v>Eb</v>
      </c>
      <c r="Z697" s="327" t="str">
        <f t="shared" ref="Z697:Z708" ca="1" si="1143">OFFSET($M$6,0,P697,1,1)</f>
        <v>E</v>
      </c>
      <c r="AA697" s="327" t="str">
        <f t="shared" ref="AA697:AA708" ca="1" si="1144">OFFSET($M$6,0,Q697,1,1)</f>
        <v>G</v>
      </c>
      <c r="AB697" s="327"/>
      <c r="AC697" s="327"/>
      <c r="AD697" s="328">
        <f t="shared" si="1112"/>
        <v>65</v>
      </c>
      <c r="AE697" s="328">
        <f t="shared" ca="1" si="1133"/>
        <v>67</v>
      </c>
      <c r="AF697" s="328">
        <f t="shared" ca="1" si="1134"/>
        <v>68</v>
      </c>
      <c r="AG697" s="328">
        <f t="shared" ca="1" si="1097"/>
        <v>167</v>
      </c>
      <c r="AH697" s="328">
        <f t="shared" ca="1" si="1098"/>
        <v>69</v>
      </c>
      <c r="AI697" s="328">
        <f t="shared" ca="1" si="1099"/>
        <v>71</v>
      </c>
      <c r="AJ697" s="328"/>
      <c r="AK697" s="328"/>
      <c r="AL697" s="294" t="str">
        <f>_xlfn.CONCAT(V697," sus4")</f>
        <v>A sus4</v>
      </c>
      <c r="AM697" s="294" t="str">
        <f ca="1">_xlfn.CONCAT(W697," min")</f>
        <v>C min</v>
      </c>
      <c r="AN697" s="294" t="str">
        <f ca="1">_xlfn.CONCAT(X697," sus2")</f>
        <v>D sus2</v>
      </c>
      <c r="AO697" s="301" t="str">
        <f ca="1">_xlfn.CONCAT("*",W697," min")</f>
        <v>*C min</v>
      </c>
      <c r="AP697" s="294" t="str">
        <f ca="1">_xlfn.CONCAT(Z697," sus4/7")</f>
        <v>E sus4/7</v>
      </c>
      <c r="AQ697" s="294" t="str">
        <f ca="1">_xlfn.CONCAT(AA697," sus4")</f>
        <v>G sus4</v>
      </c>
      <c r="AR697" s="294"/>
      <c r="AS697" s="294"/>
      <c r="AT697" s="294" t="str">
        <f ca="1">IF(AT$9=$AD697,1,IF(AT$9=$AE697,1,IF(AT$9=$AF697,1,IF(AT$9=$AG697,1,IF(AT$9=$AH697,1,IF(AT$9=$AI697,1,""))))))</f>
        <v/>
      </c>
      <c r="AU697" s="294" t="str">
        <f t="shared" ref="AU697:BE708" ca="1" si="1145">IF(AU$9=$AD697,1,IF(AU$9=$AE697,1,IF(AU$9=$AF697,1,IF(AU$9=$AG697,1,IF(AU$9=$AH697,1,IF(AU$9=$AI697,1,""))))))</f>
        <v/>
      </c>
      <c r="AV697" s="294" t="str">
        <f t="shared" ca="1" si="1145"/>
        <v/>
      </c>
      <c r="AW697" s="294">
        <f t="shared" ca="1" si="1145"/>
        <v>1</v>
      </c>
      <c r="AX697" s="294" t="str">
        <f t="shared" ca="1" si="1145"/>
        <v/>
      </c>
      <c r="AY697" s="294" t="str">
        <f t="shared" ca="1" si="1145"/>
        <v/>
      </c>
      <c r="AZ697" s="294" t="str">
        <f t="shared" ca="1" si="1145"/>
        <v/>
      </c>
      <c r="BA697" s="294">
        <f t="shared" ca="1" si="1145"/>
        <v>1</v>
      </c>
      <c r="BB697" s="294" t="str">
        <f t="shared" ca="1" si="1145"/>
        <v/>
      </c>
      <c r="BC697" s="294" t="str">
        <f t="shared" ca="1" si="1145"/>
        <v/>
      </c>
      <c r="BD697" s="294" t="str">
        <f t="shared" ca="1" si="1145"/>
        <v/>
      </c>
      <c r="BE697" s="294" t="str">
        <f t="shared" ca="1" si="1145"/>
        <v/>
      </c>
      <c r="BF697" s="289">
        <f t="shared" ca="1" si="1113"/>
        <v>2</v>
      </c>
      <c r="BG697" s="302">
        <f t="shared" ca="1" si="1114"/>
        <v>33.333333333333329</v>
      </c>
      <c r="BH697" s="289">
        <f t="shared" ca="1" si="1115"/>
        <v>7</v>
      </c>
      <c r="BI697" s="289" t="str">
        <f t="shared" ca="1" si="1116"/>
        <v/>
      </c>
      <c r="BJ697" s="289" t="str">
        <f t="shared" ca="1" si="1117"/>
        <v/>
      </c>
      <c r="BK697" s="289" t="str">
        <f t="shared" ca="1" si="1118"/>
        <v/>
      </c>
      <c r="BL697" s="289" t="str">
        <f t="shared" ca="1" si="1119"/>
        <v/>
      </c>
      <c r="BM697" s="289" t="str">
        <f t="shared" ca="1" si="1120"/>
        <v/>
      </c>
      <c r="BN697" s="289" t="str">
        <f t="shared" ca="1" si="1121"/>
        <v/>
      </c>
      <c r="BO697" s="289">
        <f t="shared" ca="1" si="1122"/>
        <v>1</v>
      </c>
      <c r="BP697" s="275"/>
      <c r="BQ697" s="83"/>
      <c r="BR697" s="82"/>
      <c r="BS697" s="83"/>
      <c r="BT697" s="52"/>
      <c r="BV697" s="52"/>
      <c r="BW697" s="84"/>
      <c r="BX697" s="97"/>
      <c r="BY697" s="84"/>
      <c r="BZ697" s="84"/>
      <c r="CA697" s="84"/>
      <c r="CB697" s="84"/>
      <c r="CC697" s="84"/>
      <c r="CD697" s="84"/>
      <c r="CE697" s="84"/>
      <c r="CF697" s="84"/>
      <c r="CG697" s="84"/>
      <c r="CH697" s="97"/>
      <c r="CI697" s="97"/>
      <c r="CJ697" s="97"/>
      <c r="CK697" s="97"/>
      <c r="CL697" s="97"/>
      <c r="CM697" s="97"/>
      <c r="CN697" s="97"/>
      <c r="CO697" s="97"/>
      <c r="CP697" s="99"/>
      <c r="CQ697" s="84"/>
      <c r="DA697" s="83"/>
      <c r="DB697" s="82"/>
      <c r="DC697" s="83"/>
      <c r="DD697" s="52"/>
      <c r="DF697" s="52"/>
      <c r="DG697" s="84"/>
      <c r="DH697" s="97"/>
      <c r="DI697" s="84"/>
      <c r="DJ697" s="84"/>
      <c r="DK697" s="84"/>
      <c r="DL697" s="84"/>
      <c r="DM697" s="84"/>
      <c r="DN697" s="84"/>
      <c r="DO697" s="84"/>
      <c r="DP697" s="84"/>
      <c r="DQ697" s="84"/>
      <c r="DR697" s="97"/>
      <c r="DS697" s="97"/>
      <c r="DT697" s="97"/>
      <c r="DU697" s="97"/>
      <c r="DV697" s="97"/>
      <c r="DW697" s="97"/>
      <c r="DX697" s="97"/>
      <c r="DY697" s="97"/>
      <c r="DZ697" s="99"/>
      <c r="EA697" s="84"/>
    </row>
    <row r="698" spans="1:131" ht="15.6" x14ac:dyDescent="0.3">
      <c r="A698" s="289" t="str">
        <f t="shared" ca="1" si="1123"/>
        <v/>
      </c>
      <c r="B698" s="327">
        <f t="shared" si="1137"/>
        <v>690</v>
      </c>
      <c r="C698" s="328" t="s">
        <v>43</v>
      </c>
      <c r="D698" s="327" t="s">
        <v>6</v>
      </c>
      <c r="E698" s="327">
        <v>6</v>
      </c>
      <c r="F698" s="329">
        <v>2</v>
      </c>
      <c r="G698" s="329">
        <v>1</v>
      </c>
      <c r="H698" s="329">
        <v>1</v>
      </c>
      <c r="I698" s="329">
        <v>3</v>
      </c>
      <c r="J698" s="329">
        <v>2</v>
      </c>
      <c r="K698" s="329">
        <v>3</v>
      </c>
      <c r="L698" s="329"/>
      <c r="M698" s="329"/>
      <c r="N698" s="329">
        <f>SUM($F698:G698)</f>
        <v>3</v>
      </c>
      <c r="O698" s="329">
        <f>SUM($F698:H698)</f>
        <v>4</v>
      </c>
      <c r="P698" s="329">
        <f>SUM($F698:I698)</f>
        <v>7</v>
      </c>
      <c r="Q698" s="329">
        <f>SUM($F698:J698)</f>
        <v>9</v>
      </c>
      <c r="R698" s="329">
        <f>SUM($F698:K698)</f>
        <v>12</v>
      </c>
      <c r="S698" s="329"/>
      <c r="T698" s="329"/>
      <c r="U698" s="328"/>
      <c r="V698" s="327" t="str">
        <f t="shared" si="1104"/>
        <v>A</v>
      </c>
      <c r="W698" s="327" t="str">
        <f t="shared" ca="1" si="1105"/>
        <v>B</v>
      </c>
      <c r="X698" s="327" t="str">
        <f t="shared" ca="1" si="1141"/>
        <v>C</v>
      </c>
      <c r="Y698" s="327" t="str">
        <f t="shared" ca="1" si="1142"/>
        <v>Db</v>
      </c>
      <c r="Z698" s="327" t="str">
        <f t="shared" ca="1" si="1143"/>
        <v>E</v>
      </c>
      <c r="AA698" s="327" t="str">
        <f t="shared" ca="1" si="1144"/>
        <v>Gb</v>
      </c>
      <c r="AB698" s="327"/>
      <c r="AC698" s="327"/>
      <c r="AD698" s="328">
        <f t="shared" si="1112"/>
        <v>65</v>
      </c>
      <c r="AE698" s="328">
        <f t="shared" ca="1" si="1133"/>
        <v>66</v>
      </c>
      <c r="AF698" s="328">
        <f t="shared" ca="1" si="1134"/>
        <v>67</v>
      </c>
      <c r="AG698" s="328">
        <f t="shared" ca="1" si="1097"/>
        <v>166</v>
      </c>
      <c r="AH698" s="328">
        <f t="shared" ca="1" si="1098"/>
        <v>69</v>
      </c>
      <c r="AI698" s="328">
        <f t="shared" ca="1" si="1099"/>
        <v>169</v>
      </c>
      <c r="AJ698" s="328"/>
      <c r="AK698" s="328"/>
      <c r="AL698" s="294" t="str">
        <f>_xlfn.CONCAT(V698," min")</f>
        <v>A min</v>
      </c>
      <c r="AM698" s="294" t="str">
        <f ca="1">_xlfn.CONCAT(W698," sus2")</f>
        <v>B sus2</v>
      </c>
      <c r="AN698" s="301" t="str">
        <f>_xlfn.CONCAT("*",V698," min")</f>
        <v>*A min</v>
      </c>
      <c r="AO698" s="301" t="str">
        <f ca="1">_xlfn.CONCAT("*",AA698," min")</f>
        <v>*Gb min</v>
      </c>
      <c r="AP698" s="301" t="str">
        <f>_xlfn.CONCAT("*",V698," min")</f>
        <v>*A min</v>
      </c>
      <c r="AQ698" s="294" t="str">
        <f ca="1">_xlfn.CONCAT(AA698," sus4")</f>
        <v>Gb sus4</v>
      </c>
      <c r="AR698" s="294"/>
      <c r="AS698" s="294"/>
      <c r="AT698" s="294" t="str">
        <f t="shared" ref="AT698:AT708" ca="1" si="1146">IF(AT$9=$AD698,1,IF(AT$9=$AE698,1,IF(AT$9=$AF698,1,IF(AT$9=$AG698,1,IF(AT$9=$AH698,1,IF(AT$9=$AI698,1,""))))))</f>
        <v/>
      </c>
      <c r="AU698" s="294" t="str">
        <f t="shared" ca="1" si="1145"/>
        <v/>
      </c>
      <c r="AV698" s="294" t="str">
        <f t="shared" ca="1" si="1145"/>
        <v/>
      </c>
      <c r="AW698" s="294" t="str">
        <f t="shared" ca="1" si="1145"/>
        <v/>
      </c>
      <c r="AX698" s="294" t="str">
        <f t="shared" ca="1" si="1145"/>
        <v/>
      </c>
      <c r="AY698" s="294" t="str">
        <f t="shared" ca="1" si="1145"/>
        <v/>
      </c>
      <c r="AZ698" s="294" t="str">
        <f t="shared" ca="1" si="1145"/>
        <v/>
      </c>
      <c r="BA698" s="294" t="str">
        <f t="shared" ca="1" si="1145"/>
        <v/>
      </c>
      <c r="BB698" s="294" t="str">
        <f t="shared" ca="1" si="1145"/>
        <v/>
      </c>
      <c r="BC698" s="294" t="str">
        <f t="shared" ca="1" si="1145"/>
        <v/>
      </c>
      <c r="BD698" s="294" t="str">
        <f t="shared" ca="1" si="1145"/>
        <v/>
      </c>
      <c r="BE698" s="294" t="str">
        <f t="shared" ca="1" si="1145"/>
        <v/>
      </c>
      <c r="BF698" s="289">
        <f t="shared" ca="1" si="1113"/>
        <v>0</v>
      </c>
      <c r="BG698" s="302">
        <f t="shared" ca="1" si="1114"/>
        <v>0</v>
      </c>
      <c r="BH698" s="289" t="str">
        <f t="shared" ca="1" si="1115"/>
        <v/>
      </c>
      <c r="BI698" s="289" t="str">
        <f t="shared" ca="1" si="1116"/>
        <v/>
      </c>
      <c r="BJ698" s="289" t="str">
        <f t="shared" ca="1" si="1117"/>
        <v/>
      </c>
      <c r="BK698" s="289" t="str">
        <f t="shared" ca="1" si="1118"/>
        <v/>
      </c>
      <c r="BL698" s="289" t="str">
        <f t="shared" ca="1" si="1119"/>
        <v/>
      </c>
      <c r="BM698" s="289" t="str">
        <f t="shared" ca="1" si="1120"/>
        <v/>
      </c>
      <c r="BN698" s="289" t="str">
        <f t="shared" ca="1" si="1121"/>
        <v/>
      </c>
      <c r="BO698" s="289" t="str">
        <f t="shared" ca="1" si="1122"/>
        <v/>
      </c>
      <c r="BP698" s="275"/>
      <c r="BQ698" s="83"/>
      <c r="BR698" s="82"/>
      <c r="BS698" s="83"/>
      <c r="BT698" s="52"/>
      <c r="BV698" s="52"/>
      <c r="BW698" s="84"/>
      <c r="BX698" s="97"/>
      <c r="BY698" s="84"/>
      <c r="BZ698" s="84"/>
      <c r="CA698" s="84"/>
      <c r="CB698" s="84"/>
      <c r="CC698" s="84"/>
      <c r="CD698" s="84"/>
      <c r="CE698" s="84"/>
      <c r="CF698" s="84"/>
      <c r="CG698" s="84"/>
      <c r="CH698" s="97"/>
      <c r="CI698" s="97"/>
      <c r="CJ698" s="97"/>
      <c r="CK698" s="97"/>
      <c r="CL698" s="97"/>
      <c r="CM698" s="97"/>
      <c r="CN698" s="97"/>
      <c r="CO698" s="97"/>
      <c r="CP698" s="99"/>
      <c r="CQ698" s="84"/>
      <c r="DA698" s="83"/>
      <c r="DB698" s="82"/>
      <c r="DC698" s="83"/>
      <c r="DD698" s="52"/>
      <c r="DF698" s="52"/>
      <c r="DG698" s="84"/>
      <c r="DH698" s="97"/>
      <c r="DI698" s="84"/>
      <c r="DJ698" s="84"/>
      <c r="DK698" s="84"/>
      <c r="DL698" s="84"/>
      <c r="DM698" s="84"/>
      <c r="DN698" s="84"/>
      <c r="DO698" s="84"/>
      <c r="DP698" s="84"/>
      <c r="DQ698" s="84"/>
      <c r="DR698" s="97"/>
      <c r="DS698" s="97"/>
      <c r="DT698" s="97"/>
      <c r="DU698" s="97"/>
      <c r="DV698" s="97"/>
      <c r="DW698" s="97"/>
      <c r="DX698" s="97"/>
      <c r="DY698" s="97"/>
      <c r="DZ698" s="99"/>
      <c r="EA698" s="84"/>
    </row>
    <row r="699" spans="1:131" ht="15.6" x14ac:dyDescent="0.3">
      <c r="A699" s="289" t="str">
        <f t="shared" ca="1" si="1123"/>
        <v/>
      </c>
      <c r="B699" s="327">
        <f t="shared" si="1137"/>
        <v>691</v>
      </c>
      <c r="C699" s="328" t="s">
        <v>83</v>
      </c>
      <c r="D699" s="327" t="s">
        <v>6</v>
      </c>
      <c r="E699" s="327">
        <v>6</v>
      </c>
      <c r="F699" s="329">
        <v>2</v>
      </c>
      <c r="G699" s="329">
        <v>1</v>
      </c>
      <c r="H699" s="329">
        <v>1</v>
      </c>
      <c r="I699" s="329">
        <v>3</v>
      </c>
      <c r="J699" s="329">
        <v>1</v>
      </c>
      <c r="K699" s="329">
        <v>4</v>
      </c>
      <c r="L699" s="329"/>
      <c r="M699" s="329"/>
      <c r="N699" s="329">
        <f>SUM($F699:G699)</f>
        <v>3</v>
      </c>
      <c r="O699" s="329">
        <f>SUM($F699:H699)</f>
        <v>4</v>
      </c>
      <c r="P699" s="329">
        <f>SUM($F699:I699)</f>
        <v>7</v>
      </c>
      <c r="Q699" s="329">
        <f>SUM($F699:J699)</f>
        <v>8</v>
      </c>
      <c r="R699" s="329">
        <f>SUM($F699:K699)</f>
        <v>12</v>
      </c>
      <c r="S699" s="329"/>
      <c r="T699" s="329"/>
      <c r="U699" s="328"/>
      <c r="V699" s="327" t="str">
        <f t="shared" si="1104"/>
        <v>A</v>
      </c>
      <c r="W699" s="327" t="str">
        <f t="shared" ca="1" si="1105"/>
        <v>B</v>
      </c>
      <c r="X699" s="327" t="str">
        <f t="shared" ca="1" si="1141"/>
        <v>C</v>
      </c>
      <c r="Y699" s="327" t="str">
        <f t="shared" ca="1" si="1142"/>
        <v>Db</v>
      </c>
      <c r="Z699" s="327" t="str">
        <f t="shared" ca="1" si="1143"/>
        <v>E</v>
      </c>
      <c r="AA699" s="327" t="str">
        <f t="shared" ca="1" si="1144"/>
        <v>F</v>
      </c>
      <c r="AB699" s="327"/>
      <c r="AC699" s="327"/>
      <c r="AD699" s="328">
        <f t="shared" si="1112"/>
        <v>65</v>
      </c>
      <c r="AE699" s="328">
        <f t="shared" ca="1" si="1133"/>
        <v>66</v>
      </c>
      <c r="AF699" s="328">
        <f t="shared" ca="1" si="1134"/>
        <v>67</v>
      </c>
      <c r="AG699" s="328">
        <f t="shared" ca="1" si="1097"/>
        <v>166</v>
      </c>
      <c r="AH699" s="328">
        <f t="shared" ca="1" si="1098"/>
        <v>69</v>
      </c>
      <c r="AI699" s="328">
        <f t="shared" ca="1" si="1099"/>
        <v>70</v>
      </c>
      <c r="AJ699" s="328"/>
      <c r="AK699" s="328"/>
      <c r="AL699" s="294" t="str">
        <f>_xlfn.CONCAT(V699," min")</f>
        <v>A min</v>
      </c>
      <c r="AM699" s="301" t="str">
        <f ca="1">_xlfn.CONCAT("*",Y699,"7")</f>
        <v>*Db7</v>
      </c>
      <c r="AN699" s="301" t="str">
        <f>_xlfn.CONCAT("*",V699," min")</f>
        <v>*A min</v>
      </c>
      <c r="AO699" s="294" t="str">
        <f ca="1">_xlfn.CONCAT(Y699," aug")</f>
        <v>Db aug</v>
      </c>
      <c r="AP699" s="301" t="str">
        <f>_xlfn.CONCAT("*",V699," min")</f>
        <v>*A min</v>
      </c>
      <c r="AQ699" s="301" t="str">
        <f ca="1">_xlfn.CONCAT("*",Y699,"7")</f>
        <v>*Db7</v>
      </c>
      <c r="AR699" s="294"/>
      <c r="AS699" s="294"/>
      <c r="AT699" s="294" t="str">
        <f t="shared" ca="1" si="1146"/>
        <v/>
      </c>
      <c r="AU699" s="294" t="str">
        <f t="shared" ca="1" si="1145"/>
        <v/>
      </c>
      <c r="AV699" s="294" t="str">
        <f t="shared" ca="1" si="1145"/>
        <v/>
      </c>
      <c r="AW699" s="294" t="str">
        <f t="shared" ca="1" si="1145"/>
        <v/>
      </c>
      <c r="AX699" s="294" t="str">
        <f t="shared" ca="1" si="1145"/>
        <v/>
      </c>
      <c r="AY699" s="294">
        <f t="shared" ca="1" si="1145"/>
        <v>1</v>
      </c>
      <c r="AZ699" s="294" t="str">
        <f t="shared" ca="1" si="1145"/>
        <v/>
      </c>
      <c r="BA699" s="294" t="str">
        <f t="shared" ca="1" si="1145"/>
        <v/>
      </c>
      <c r="BB699" s="294" t="str">
        <f t="shared" ca="1" si="1145"/>
        <v/>
      </c>
      <c r="BC699" s="294" t="str">
        <f t="shared" ca="1" si="1145"/>
        <v/>
      </c>
      <c r="BD699" s="294" t="str">
        <f t="shared" ca="1" si="1145"/>
        <v/>
      </c>
      <c r="BE699" s="294" t="str">
        <f t="shared" ca="1" si="1145"/>
        <v/>
      </c>
      <c r="BF699" s="289">
        <f t="shared" ca="1" si="1113"/>
        <v>1</v>
      </c>
      <c r="BG699" s="302">
        <f t="shared" ca="1" si="1114"/>
        <v>16.666666666666664</v>
      </c>
      <c r="BH699" s="289" t="str">
        <f t="shared" ca="1" si="1115"/>
        <v/>
      </c>
      <c r="BI699" s="289" t="str">
        <f t="shared" ca="1" si="1116"/>
        <v/>
      </c>
      <c r="BJ699" s="289" t="str">
        <f t="shared" ca="1" si="1117"/>
        <v/>
      </c>
      <c r="BK699" s="289" t="str">
        <f t="shared" ca="1" si="1118"/>
        <v/>
      </c>
      <c r="BL699" s="289" t="str">
        <f t="shared" ca="1" si="1119"/>
        <v/>
      </c>
      <c r="BM699" s="289" t="str">
        <f t="shared" ca="1" si="1120"/>
        <v/>
      </c>
      <c r="BN699" s="289" t="str">
        <f t="shared" ca="1" si="1121"/>
        <v/>
      </c>
      <c r="BO699" s="289" t="str">
        <f t="shared" ca="1" si="1122"/>
        <v/>
      </c>
      <c r="BP699" s="275"/>
      <c r="BQ699" s="83"/>
      <c r="BR699" s="82"/>
      <c r="BS699" s="83"/>
      <c r="BT699" s="52"/>
      <c r="BV699" s="52"/>
      <c r="BW699" s="84"/>
      <c r="BX699" s="97"/>
      <c r="BY699" s="84"/>
      <c r="BZ699" s="84"/>
      <c r="CA699" s="84"/>
      <c r="CB699" s="84"/>
      <c r="CC699" s="84"/>
      <c r="CD699" s="84"/>
      <c r="CE699" s="84"/>
      <c r="CF699" s="84"/>
      <c r="CG699" s="84"/>
      <c r="CH699" s="97"/>
      <c r="CI699" s="97"/>
      <c r="CJ699" s="97"/>
      <c r="CK699" s="97"/>
      <c r="CL699" s="97"/>
      <c r="CM699" s="97"/>
      <c r="CN699" s="97"/>
      <c r="CO699" s="97"/>
      <c r="CP699" s="99"/>
      <c r="CQ699" s="84"/>
      <c r="DA699" s="83"/>
      <c r="DB699" s="82"/>
      <c r="DC699" s="83"/>
      <c r="DD699" s="52"/>
      <c r="DF699" s="52"/>
      <c r="DG699" s="84"/>
      <c r="DH699" s="97"/>
      <c r="DI699" s="84"/>
      <c r="DJ699" s="84"/>
      <c r="DK699" s="84"/>
      <c r="DL699" s="84"/>
      <c r="DM699" s="84"/>
      <c r="DN699" s="84"/>
      <c r="DO699" s="84"/>
      <c r="DP699" s="84"/>
      <c r="DQ699" s="84"/>
      <c r="DR699" s="97"/>
      <c r="DS699" s="97"/>
      <c r="DT699" s="97"/>
      <c r="DU699" s="97"/>
      <c r="DV699" s="97"/>
      <c r="DW699" s="97"/>
      <c r="DX699" s="97"/>
      <c r="DY699" s="97"/>
      <c r="DZ699" s="99"/>
      <c r="EA699" s="84"/>
    </row>
    <row r="700" spans="1:131" ht="15.6" x14ac:dyDescent="0.3">
      <c r="A700" s="289" t="str">
        <f t="shared" ca="1" si="1123"/>
        <v/>
      </c>
      <c r="B700" s="327">
        <f t="shared" si="1137"/>
        <v>692</v>
      </c>
      <c r="C700" s="328" t="s">
        <v>44</v>
      </c>
      <c r="D700" s="327" t="s">
        <v>6</v>
      </c>
      <c r="E700" s="327">
        <v>6</v>
      </c>
      <c r="F700" s="329">
        <v>3</v>
      </c>
      <c r="G700" s="329">
        <v>1</v>
      </c>
      <c r="H700" s="329">
        <v>3</v>
      </c>
      <c r="I700" s="329">
        <v>1</v>
      </c>
      <c r="J700" s="329">
        <v>3</v>
      </c>
      <c r="K700" s="329">
        <v>1</v>
      </c>
      <c r="L700" s="329"/>
      <c r="M700" s="329"/>
      <c r="N700" s="329">
        <f>SUM($F700:G700)</f>
        <v>4</v>
      </c>
      <c r="O700" s="329">
        <f>SUM($F700:H700)</f>
        <v>7</v>
      </c>
      <c r="P700" s="329">
        <f>SUM($F700:I700)</f>
        <v>8</v>
      </c>
      <c r="Q700" s="329">
        <f>SUM($F700:J700)</f>
        <v>11</v>
      </c>
      <c r="R700" s="329">
        <f>SUM($F700:K700)</f>
        <v>12</v>
      </c>
      <c r="S700" s="329"/>
      <c r="T700" s="329"/>
      <c r="U700" s="328"/>
      <c r="V700" s="327" t="str">
        <f t="shared" si="1104"/>
        <v>A</v>
      </c>
      <c r="W700" s="327" t="str">
        <f t="shared" ca="1" si="1105"/>
        <v>C</v>
      </c>
      <c r="X700" s="327" t="str">
        <f t="shared" ca="1" si="1141"/>
        <v>Db</v>
      </c>
      <c r="Y700" s="327" t="str">
        <f t="shared" ca="1" si="1142"/>
        <v>E</v>
      </c>
      <c r="Z700" s="327" t="str">
        <f t="shared" ca="1" si="1143"/>
        <v>F</v>
      </c>
      <c r="AA700" s="327" t="str">
        <f t="shared" ca="1" si="1144"/>
        <v>Ab</v>
      </c>
      <c r="AB700" s="327"/>
      <c r="AC700" s="327"/>
      <c r="AD700" s="328">
        <f t="shared" si="1112"/>
        <v>65</v>
      </c>
      <c r="AE700" s="328">
        <f t="shared" ca="1" si="1133"/>
        <v>67</v>
      </c>
      <c r="AF700" s="328">
        <f t="shared" ca="1" si="1134"/>
        <v>166</v>
      </c>
      <c r="AG700" s="328">
        <f t="shared" ca="1" si="1097"/>
        <v>69</v>
      </c>
      <c r="AH700" s="328">
        <f t="shared" ca="1" si="1098"/>
        <v>70</v>
      </c>
      <c r="AI700" s="328">
        <f t="shared" ca="1" si="1099"/>
        <v>163</v>
      </c>
      <c r="AJ700" s="328"/>
      <c r="AK700" s="328"/>
      <c r="AL700" s="294" t="str">
        <f t="shared" ref="AL700:AN701" si="1147">_xlfn.CONCAT(V700," aug")</f>
        <v>A aug</v>
      </c>
      <c r="AM700" s="294" t="str">
        <f t="shared" ca="1" si="1147"/>
        <v>C aug</v>
      </c>
      <c r="AN700" s="294" t="str">
        <f t="shared" ca="1" si="1147"/>
        <v>Db aug</v>
      </c>
      <c r="AO700" s="294" t="str">
        <f ca="1">_xlfn.CONCAT(Y700," aug")</f>
        <v>E aug</v>
      </c>
      <c r="AP700" s="294" t="str">
        <f ca="1">_xlfn.CONCAT(Z700," aug")</f>
        <v>F aug</v>
      </c>
      <c r="AQ700" s="294" t="str">
        <f ca="1">_xlfn.CONCAT(AA700," aug")</f>
        <v>Ab aug</v>
      </c>
      <c r="AR700" s="294"/>
      <c r="AS700" s="294"/>
      <c r="AT700" s="294" t="str">
        <f t="shared" ca="1" si="1146"/>
        <v/>
      </c>
      <c r="AU700" s="294" t="str">
        <f t="shared" ca="1" si="1145"/>
        <v/>
      </c>
      <c r="AV700" s="294" t="str">
        <f t="shared" ca="1" si="1145"/>
        <v/>
      </c>
      <c r="AW700" s="294" t="str">
        <f t="shared" ca="1" si="1145"/>
        <v/>
      </c>
      <c r="AX700" s="294" t="str">
        <f t="shared" ca="1" si="1145"/>
        <v/>
      </c>
      <c r="AY700" s="294">
        <f t="shared" ca="1" si="1145"/>
        <v>1</v>
      </c>
      <c r="AZ700" s="294" t="str">
        <f t="shared" ca="1" si="1145"/>
        <v/>
      </c>
      <c r="BA700" s="294" t="str">
        <f t="shared" ca="1" si="1145"/>
        <v/>
      </c>
      <c r="BB700" s="294" t="str">
        <f t="shared" ca="1" si="1145"/>
        <v/>
      </c>
      <c r="BC700" s="294" t="str">
        <f t="shared" ca="1" si="1145"/>
        <v/>
      </c>
      <c r="BD700" s="294" t="str">
        <f t="shared" ca="1" si="1145"/>
        <v/>
      </c>
      <c r="BE700" s="294" t="str">
        <f t="shared" ca="1" si="1145"/>
        <v/>
      </c>
      <c r="BF700" s="289">
        <f t="shared" ca="1" si="1113"/>
        <v>1</v>
      </c>
      <c r="BG700" s="302">
        <f t="shared" ca="1" si="1114"/>
        <v>16.666666666666664</v>
      </c>
      <c r="BH700" s="289" t="str">
        <f t="shared" ca="1" si="1115"/>
        <v/>
      </c>
      <c r="BI700" s="289" t="str">
        <f t="shared" ca="1" si="1116"/>
        <v/>
      </c>
      <c r="BJ700" s="289" t="str">
        <f t="shared" ca="1" si="1117"/>
        <v/>
      </c>
      <c r="BK700" s="289" t="str">
        <f t="shared" ca="1" si="1118"/>
        <v/>
      </c>
      <c r="BL700" s="289" t="str">
        <f t="shared" ca="1" si="1119"/>
        <v/>
      </c>
      <c r="BM700" s="289" t="str">
        <f t="shared" ca="1" si="1120"/>
        <v/>
      </c>
      <c r="BN700" s="289" t="str">
        <f t="shared" ca="1" si="1121"/>
        <v/>
      </c>
      <c r="BO700" s="289" t="str">
        <f t="shared" ca="1" si="1122"/>
        <v/>
      </c>
      <c r="BP700" s="275"/>
      <c r="BQ700" s="83"/>
      <c r="BR700" s="82"/>
      <c r="BS700" s="83"/>
      <c r="BT700" s="52"/>
      <c r="BV700" s="52"/>
      <c r="BW700" s="84"/>
      <c r="BX700" s="97"/>
      <c r="BY700" s="84"/>
      <c r="BZ700" s="84"/>
      <c r="CA700" s="84"/>
      <c r="CB700" s="84"/>
      <c r="CC700" s="84"/>
      <c r="CD700" s="84"/>
      <c r="CE700" s="84"/>
      <c r="CF700" s="84"/>
      <c r="CG700" s="84"/>
      <c r="CH700" s="97"/>
      <c r="CI700" s="97"/>
      <c r="CJ700" s="97"/>
      <c r="CK700" s="97"/>
      <c r="CL700" s="97"/>
      <c r="CM700" s="97"/>
      <c r="CN700" s="97"/>
      <c r="CO700" s="97"/>
      <c r="CP700" s="99"/>
      <c r="CQ700" s="84"/>
      <c r="DA700" s="83"/>
      <c r="DB700" s="82"/>
      <c r="DC700" s="83"/>
      <c r="DD700" s="52"/>
      <c r="DF700" s="52"/>
      <c r="DG700" s="84"/>
      <c r="DH700" s="97"/>
      <c r="DI700" s="84"/>
      <c r="DJ700" s="84"/>
      <c r="DK700" s="84"/>
      <c r="DL700" s="84"/>
      <c r="DM700" s="84"/>
      <c r="DN700" s="84"/>
      <c r="DO700" s="84"/>
      <c r="DP700" s="84"/>
      <c r="DQ700" s="84"/>
      <c r="DR700" s="97"/>
      <c r="DS700" s="97"/>
      <c r="DT700" s="97"/>
      <c r="DU700" s="97"/>
      <c r="DV700" s="97"/>
      <c r="DW700" s="97"/>
      <c r="DX700" s="97"/>
      <c r="DY700" s="97"/>
      <c r="DZ700" s="99"/>
      <c r="EA700" s="84"/>
    </row>
    <row r="701" spans="1:131" ht="15.6" x14ac:dyDescent="0.3">
      <c r="A701" s="289" t="str">
        <f t="shared" ca="1" si="1123"/>
        <v/>
      </c>
      <c r="B701" s="327">
        <f t="shared" si="1137"/>
        <v>693</v>
      </c>
      <c r="C701" s="328" t="s">
        <v>45</v>
      </c>
      <c r="D701" s="327" t="s">
        <v>6</v>
      </c>
      <c r="E701" s="327">
        <v>6</v>
      </c>
      <c r="F701" s="329">
        <v>1</v>
      </c>
      <c r="G701" s="329">
        <v>3</v>
      </c>
      <c r="H701" s="329">
        <v>1</v>
      </c>
      <c r="I701" s="329">
        <v>3</v>
      </c>
      <c r="J701" s="329">
        <v>1</v>
      </c>
      <c r="K701" s="329">
        <v>3</v>
      </c>
      <c r="L701" s="329"/>
      <c r="M701" s="329"/>
      <c r="N701" s="329">
        <f>SUM($F701:G701)</f>
        <v>4</v>
      </c>
      <c r="O701" s="329">
        <f>SUM($F701:H701)</f>
        <v>5</v>
      </c>
      <c r="P701" s="329">
        <f>SUM($F701:I701)</f>
        <v>8</v>
      </c>
      <c r="Q701" s="329">
        <f>SUM($F701:J701)</f>
        <v>9</v>
      </c>
      <c r="R701" s="329">
        <f>SUM($F701:K701)</f>
        <v>12</v>
      </c>
      <c r="S701" s="329"/>
      <c r="T701" s="329"/>
      <c r="U701" s="328"/>
      <c r="V701" s="327" t="str">
        <f t="shared" si="1104"/>
        <v>A</v>
      </c>
      <c r="W701" s="327" t="str">
        <f t="shared" ca="1" si="1105"/>
        <v>Bb</v>
      </c>
      <c r="X701" s="327" t="str">
        <f t="shared" ca="1" si="1141"/>
        <v>Db</v>
      </c>
      <c r="Y701" s="327" t="str">
        <f t="shared" ca="1" si="1142"/>
        <v>D</v>
      </c>
      <c r="Z701" s="327" t="str">
        <f t="shared" ca="1" si="1143"/>
        <v>F</v>
      </c>
      <c r="AA701" s="327" t="str">
        <f t="shared" ca="1" si="1144"/>
        <v>Gb</v>
      </c>
      <c r="AB701" s="327"/>
      <c r="AC701" s="327"/>
      <c r="AD701" s="328">
        <f t="shared" si="1112"/>
        <v>65</v>
      </c>
      <c r="AE701" s="328">
        <f t="shared" ca="1" si="1133"/>
        <v>164</v>
      </c>
      <c r="AF701" s="328">
        <f t="shared" ca="1" si="1134"/>
        <v>166</v>
      </c>
      <c r="AG701" s="328">
        <f t="shared" ca="1" si="1097"/>
        <v>68</v>
      </c>
      <c r="AH701" s="328">
        <f t="shared" ca="1" si="1098"/>
        <v>70</v>
      </c>
      <c r="AI701" s="328">
        <f t="shared" ca="1" si="1099"/>
        <v>169</v>
      </c>
      <c r="AJ701" s="328"/>
      <c r="AK701" s="328"/>
      <c r="AL701" s="294" t="str">
        <f t="shared" si="1147"/>
        <v>A aug</v>
      </c>
      <c r="AM701" s="294" t="str">
        <f t="shared" ca="1" si="1147"/>
        <v>Bb aug</v>
      </c>
      <c r="AN701" s="294" t="str">
        <f t="shared" ca="1" si="1147"/>
        <v>Db aug</v>
      </c>
      <c r="AO701" s="294" t="str">
        <f ca="1">_xlfn.CONCAT(Y701," aug")</f>
        <v>D aug</v>
      </c>
      <c r="AP701" s="294" t="str">
        <f ca="1">_xlfn.CONCAT(Z701," aug")</f>
        <v>F aug</v>
      </c>
      <c r="AQ701" s="294" t="str">
        <f ca="1">_xlfn.CONCAT(AA701," aug")</f>
        <v>Gb aug</v>
      </c>
      <c r="AR701" s="294"/>
      <c r="AS701" s="294"/>
      <c r="AT701" s="294" t="str">
        <f t="shared" ca="1" si="1146"/>
        <v/>
      </c>
      <c r="AU701" s="294" t="str">
        <f t="shared" ca="1" si="1145"/>
        <v/>
      </c>
      <c r="AV701" s="294" t="str">
        <f t="shared" ca="1" si="1145"/>
        <v/>
      </c>
      <c r="AW701" s="294" t="str">
        <f t="shared" ca="1" si="1145"/>
        <v/>
      </c>
      <c r="AX701" s="294" t="str">
        <f t="shared" ca="1" si="1145"/>
        <v/>
      </c>
      <c r="AY701" s="294">
        <f t="shared" ca="1" si="1145"/>
        <v>1</v>
      </c>
      <c r="AZ701" s="294" t="str">
        <f t="shared" ca="1" si="1145"/>
        <v/>
      </c>
      <c r="BA701" s="294" t="str">
        <f t="shared" ca="1" si="1145"/>
        <v/>
      </c>
      <c r="BB701" s="294" t="str">
        <f t="shared" ca="1" si="1145"/>
        <v/>
      </c>
      <c r="BC701" s="294" t="str">
        <f t="shared" ca="1" si="1145"/>
        <v/>
      </c>
      <c r="BD701" s="294" t="str">
        <f t="shared" ca="1" si="1145"/>
        <v/>
      </c>
      <c r="BE701" s="294" t="str">
        <f t="shared" ca="1" si="1145"/>
        <v/>
      </c>
      <c r="BF701" s="289">
        <f t="shared" ca="1" si="1113"/>
        <v>1</v>
      </c>
      <c r="BG701" s="302">
        <f t="shared" ca="1" si="1114"/>
        <v>16.666666666666664</v>
      </c>
      <c r="BH701" s="289" t="str">
        <f t="shared" ca="1" si="1115"/>
        <v/>
      </c>
      <c r="BI701" s="289" t="str">
        <f t="shared" ca="1" si="1116"/>
        <v/>
      </c>
      <c r="BJ701" s="289" t="str">
        <f t="shared" ca="1" si="1117"/>
        <v/>
      </c>
      <c r="BK701" s="289" t="str">
        <f t="shared" ca="1" si="1118"/>
        <v/>
      </c>
      <c r="BL701" s="289" t="str">
        <f t="shared" ca="1" si="1119"/>
        <v/>
      </c>
      <c r="BM701" s="289" t="str">
        <f t="shared" ca="1" si="1120"/>
        <v/>
      </c>
      <c r="BN701" s="289" t="str">
        <f t="shared" ca="1" si="1121"/>
        <v/>
      </c>
      <c r="BO701" s="289" t="str">
        <f t="shared" ca="1" si="1122"/>
        <v/>
      </c>
      <c r="BP701" s="275"/>
      <c r="BQ701" s="83"/>
      <c r="BR701" s="82"/>
      <c r="BS701" s="83"/>
      <c r="BT701" s="52"/>
      <c r="BV701" s="52"/>
      <c r="BW701" s="84"/>
      <c r="BX701" s="97"/>
      <c r="BY701" s="84"/>
      <c r="BZ701" s="84"/>
      <c r="CA701" s="84"/>
      <c r="CB701" s="84"/>
      <c r="CC701" s="84"/>
      <c r="CD701" s="84"/>
      <c r="CE701" s="84"/>
      <c r="CF701" s="84"/>
      <c r="CG701" s="84"/>
      <c r="CH701" s="97"/>
      <c r="CI701" s="97"/>
      <c r="CJ701" s="97"/>
      <c r="CK701" s="97"/>
      <c r="CL701" s="97"/>
      <c r="CM701" s="97"/>
      <c r="CN701" s="97"/>
      <c r="CO701" s="97"/>
      <c r="CP701" s="99"/>
      <c r="CQ701" s="84"/>
      <c r="DA701" s="83"/>
      <c r="DB701" s="82"/>
      <c r="DC701" s="83"/>
      <c r="DD701" s="52"/>
      <c r="DF701" s="52"/>
      <c r="DG701" s="84"/>
      <c r="DH701" s="97"/>
      <c r="DI701" s="84"/>
      <c r="DJ701" s="84"/>
      <c r="DK701" s="84"/>
      <c r="DL701" s="84"/>
      <c r="DM701" s="84"/>
      <c r="DN701" s="84"/>
      <c r="DO701" s="84"/>
      <c r="DP701" s="84"/>
      <c r="DQ701" s="84"/>
      <c r="DR701" s="97"/>
      <c r="DS701" s="97"/>
      <c r="DT701" s="97"/>
      <c r="DU701" s="97"/>
      <c r="DV701" s="97"/>
      <c r="DW701" s="97"/>
      <c r="DX701" s="97"/>
      <c r="DY701" s="97"/>
      <c r="DZ701" s="99"/>
      <c r="EA701" s="84"/>
    </row>
    <row r="702" spans="1:131" ht="15.6" x14ac:dyDescent="0.3">
      <c r="A702" s="289" t="str">
        <f t="shared" ca="1" si="1123"/>
        <v/>
      </c>
      <c r="B702" s="327">
        <f t="shared" si="1137"/>
        <v>694</v>
      </c>
      <c r="C702" s="328" t="s">
        <v>46</v>
      </c>
      <c r="D702" s="327" t="s">
        <v>6</v>
      </c>
      <c r="E702" s="327">
        <v>6</v>
      </c>
      <c r="F702" s="329">
        <v>3</v>
      </c>
      <c r="G702" s="329">
        <v>2</v>
      </c>
      <c r="H702" s="329">
        <v>1</v>
      </c>
      <c r="I702" s="329">
        <v>1</v>
      </c>
      <c r="J702" s="329">
        <v>2</v>
      </c>
      <c r="K702" s="329">
        <v>3</v>
      </c>
      <c r="L702" s="329"/>
      <c r="M702" s="329"/>
      <c r="N702" s="329">
        <f>SUM($F702:G702)</f>
        <v>5</v>
      </c>
      <c r="O702" s="329">
        <f>SUM($F702:H702)</f>
        <v>6</v>
      </c>
      <c r="P702" s="329">
        <f>SUM($F702:I702)</f>
        <v>7</v>
      </c>
      <c r="Q702" s="329">
        <f>SUM($F702:J702)</f>
        <v>9</v>
      </c>
      <c r="R702" s="329">
        <f>SUM($F702:K702)</f>
        <v>12</v>
      </c>
      <c r="S702" s="329"/>
      <c r="T702" s="329"/>
      <c r="U702" s="328"/>
      <c r="V702" s="327" t="str">
        <f t="shared" si="1104"/>
        <v>A</v>
      </c>
      <c r="W702" s="327" t="str">
        <f t="shared" ca="1" si="1105"/>
        <v>C</v>
      </c>
      <c r="X702" s="327" t="str">
        <f t="shared" ca="1" si="1141"/>
        <v>D</v>
      </c>
      <c r="Y702" s="327" t="str">
        <f t="shared" ca="1" si="1142"/>
        <v>Eb</v>
      </c>
      <c r="Z702" s="327" t="str">
        <f t="shared" ca="1" si="1143"/>
        <v>E</v>
      </c>
      <c r="AA702" s="327" t="str">
        <f t="shared" ca="1" si="1144"/>
        <v>Gb</v>
      </c>
      <c r="AB702" s="327"/>
      <c r="AC702" s="327"/>
      <c r="AD702" s="328">
        <f t="shared" si="1112"/>
        <v>65</v>
      </c>
      <c r="AE702" s="328">
        <f t="shared" ca="1" si="1133"/>
        <v>67</v>
      </c>
      <c r="AF702" s="328">
        <f t="shared" ca="1" si="1134"/>
        <v>68</v>
      </c>
      <c r="AG702" s="328">
        <f t="shared" ca="1" si="1097"/>
        <v>167</v>
      </c>
      <c r="AH702" s="328">
        <f t="shared" ca="1" si="1098"/>
        <v>69</v>
      </c>
      <c r="AI702" s="328">
        <f t="shared" ca="1" si="1099"/>
        <v>169</v>
      </c>
      <c r="AJ702" s="328"/>
      <c r="AK702" s="328"/>
      <c r="AL702" s="294" t="str">
        <f>_xlfn.CONCAT(V702," sus4")</f>
        <v>A sus4</v>
      </c>
      <c r="AM702" s="294" t="str">
        <f ca="1">_xlfn.CONCAT(W702," dim")</f>
        <v>C dim</v>
      </c>
      <c r="AN702" s="294" t="str">
        <f ca="1">_xlfn.CONCAT(X702," sus2")</f>
        <v>D sus2</v>
      </c>
      <c r="AO702" s="301" t="str">
        <f ca="1">_xlfn.CONCAT("*",W702," dim")</f>
        <v>*C dim</v>
      </c>
      <c r="AP702" s="294" t="str">
        <f ca="1">_xlfn.CONCAT(Z702," sus4/7")</f>
        <v>E sus4/7</v>
      </c>
      <c r="AQ702" s="301" t="str">
        <f ca="1">_xlfn.CONCAT(AA702," sus6 -or- *",X702," maj")</f>
        <v>Gb sus6 -or- *D maj</v>
      </c>
      <c r="AR702" s="294"/>
      <c r="AS702" s="294"/>
      <c r="AT702" s="294" t="str">
        <f t="shared" ca="1" si="1146"/>
        <v/>
      </c>
      <c r="AU702" s="294" t="str">
        <f t="shared" ca="1" si="1145"/>
        <v/>
      </c>
      <c r="AV702" s="294" t="str">
        <f t="shared" ca="1" si="1145"/>
        <v/>
      </c>
      <c r="AW702" s="294">
        <f t="shared" ca="1" si="1145"/>
        <v>1</v>
      </c>
      <c r="AX702" s="294" t="str">
        <f t="shared" ca="1" si="1145"/>
        <v/>
      </c>
      <c r="AY702" s="294" t="str">
        <f t="shared" ca="1" si="1145"/>
        <v/>
      </c>
      <c r="AZ702" s="294" t="str">
        <f t="shared" ca="1" si="1145"/>
        <v/>
      </c>
      <c r="BA702" s="294" t="str">
        <f t="shared" ca="1" si="1145"/>
        <v/>
      </c>
      <c r="BB702" s="294" t="str">
        <f t="shared" ca="1" si="1145"/>
        <v/>
      </c>
      <c r="BC702" s="294" t="str">
        <f t="shared" ca="1" si="1145"/>
        <v/>
      </c>
      <c r="BD702" s="294" t="str">
        <f t="shared" ca="1" si="1145"/>
        <v/>
      </c>
      <c r="BE702" s="294" t="str">
        <f t="shared" ca="1" si="1145"/>
        <v/>
      </c>
      <c r="BF702" s="289">
        <f t="shared" ca="1" si="1113"/>
        <v>1</v>
      </c>
      <c r="BG702" s="302">
        <f t="shared" ca="1" si="1114"/>
        <v>16.666666666666664</v>
      </c>
      <c r="BH702" s="289" t="str">
        <f t="shared" ca="1" si="1115"/>
        <v/>
      </c>
      <c r="BI702" s="289" t="str">
        <f t="shared" ca="1" si="1116"/>
        <v/>
      </c>
      <c r="BJ702" s="289" t="str">
        <f t="shared" ca="1" si="1117"/>
        <v/>
      </c>
      <c r="BK702" s="289" t="str">
        <f t="shared" ca="1" si="1118"/>
        <v/>
      </c>
      <c r="BL702" s="289" t="str">
        <f t="shared" ca="1" si="1119"/>
        <v/>
      </c>
      <c r="BM702" s="289" t="str">
        <f t="shared" ca="1" si="1120"/>
        <v/>
      </c>
      <c r="BN702" s="289" t="str">
        <f t="shared" ca="1" si="1121"/>
        <v/>
      </c>
      <c r="BO702" s="289" t="str">
        <f t="shared" ca="1" si="1122"/>
        <v/>
      </c>
      <c r="BP702" s="275"/>
      <c r="BQ702" s="83"/>
      <c r="BR702" s="82"/>
      <c r="BS702" s="83"/>
      <c r="BT702" s="52"/>
      <c r="BV702" s="52"/>
      <c r="BW702" s="84"/>
      <c r="BX702" s="97"/>
      <c r="BY702" s="84"/>
      <c r="BZ702" s="84"/>
      <c r="CA702" s="84"/>
      <c r="CB702" s="84"/>
      <c r="CC702" s="84"/>
      <c r="CD702" s="84"/>
      <c r="CE702" s="84"/>
      <c r="CF702" s="84"/>
      <c r="CG702" s="84"/>
      <c r="CH702" s="97"/>
      <c r="CI702" s="97"/>
      <c r="CJ702" s="97"/>
      <c r="CK702" s="97"/>
      <c r="CL702" s="97"/>
      <c r="CM702" s="97"/>
      <c r="CN702" s="97"/>
      <c r="CO702" s="97"/>
      <c r="CP702" s="99"/>
      <c r="CQ702" s="84"/>
      <c r="DA702" s="83"/>
      <c r="DB702" s="82"/>
      <c r="DC702" s="83"/>
      <c r="DD702" s="52"/>
      <c r="DF702" s="52"/>
      <c r="DG702" s="84"/>
      <c r="DH702" s="97"/>
      <c r="DI702" s="84"/>
      <c r="DJ702" s="84"/>
      <c r="DK702" s="84"/>
      <c r="DL702" s="84"/>
      <c r="DM702" s="84"/>
      <c r="DN702" s="84"/>
      <c r="DO702" s="84"/>
      <c r="DP702" s="84"/>
      <c r="DQ702" s="84"/>
      <c r="DR702" s="97"/>
      <c r="DS702" s="97"/>
      <c r="DT702" s="97"/>
      <c r="DU702" s="97"/>
      <c r="DV702" s="97"/>
      <c r="DW702" s="97"/>
      <c r="DX702" s="97"/>
      <c r="DY702" s="97"/>
      <c r="DZ702" s="99"/>
      <c r="EA702" s="84"/>
    </row>
    <row r="703" spans="1:131" ht="15.6" x14ac:dyDescent="0.3">
      <c r="A703" s="289" t="str">
        <f t="shared" ca="1" si="1123"/>
        <v/>
      </c>
      <c r="B703" s="327">
        <f t="shared" si="1137"/>
        <v>695</v>
      </c>
      <c r="C703" s="328" t="s">
        <v>47</v>
      </c>
      <c r="D703" s="327" t="s">
        <v>6</v>
      </c>
      <c r="E703" s="327">
        <v>6</v>
      </c>
      <c r="F703" s="329">
        <v>1</v>
      </c>
      <c r="G703" s="329">
        <v>2</v>
      </c>
      <c r="H703" s="329">
        <v>3</v>
      </c>
      <c r="I703" s="329">
        <v>3</v>
      </c>
      <c r="J703" s="329">
        <v>2</v>
      </c>
      <c r="K703" s="329">
        <v>1</v>
      </c>
      <c r="L703" s="329"/>
      <c r="M703" s="329"/>
      <c r="N703" s="329">
        <f>SUM($F703:G703)</f>
        <v>3</v>
      </c>
      <c r="O703" s="329">
        <f>SUM($F703:H703)</f>
        <v>6</v>
      </c>
      <c r="P703" s="329">
        <f>SUM($F703:I703)</f>
        <v>9</v>
      </c>
      <c r="Q703" s="329">
        <f>SUM($F703:J703)</f>
        <v>11</v>
      </c>
      <c r="R703" s="329">
        <f>SUM($F703:K703)</f>
        <v>12</v>
      </c>
      <c r="S703" s="329"/>
      <c r="T703" s="329"/>
      <c r="U703" s="328"/>
      <c r="V703" s="327" t="str">
        <f t="shared" si="1104"/>
        <v>A</v>
      </c>
      <c r="W703" s="327" t="str">
        <f t="shared" ca="1" si="1105"/>
        <v>Bb</v>
      </c>
      <c r="X703" s="327" t="str">
        <f t="shared" ca="1" si="1141"/>
        <v>C</v>
      </c>
      <c r="Y703" s="327" t="str">
        <f t="shared" ca="1" si="1142"/>
        <v>Eb</v>
      </c>
      <c r="Z703" s="327" t="str">
        <f t="shared" ca="1" si="1143"/>
        <v>Gb</v>
      </c>
      <c r="AA703" s="327" t="str">
        <f t="shared" ca="1" si="1144"/>
        <v>Ab</v>
      </c>
      <c r="AB703" s="327"/>
      <c r="AC703" s="327"/>
      <c r="AD703" s="328">
        <f t="shared" si="1112"/>
        <v>65</v>
      </c>
      <c r="AE703" s="328">
        <f t="shared" ca="1" si="1133"/>
        <v>164</v>
      </c>
      <c r="AF703" s="328">
        <f t="shared" ca="1" si="1134"/>
        <v>67</v>
      </c>
      <c r="AG703" s="328">
        <f t="shared" ca="1" si="1097"/>
        <v>167</v>
      </c>
      <c r="AH703" s="328">
        <f t="shared" ca="1" si="1098"/>
        <v>169</v>
      </c>
      <c r="AI703" s="328">
        <f t="shared" ca="1" si="1099"/>
        <v>163</v>
      </c>
      <c r="AJ703" s="328"/>
      <c r="AK703" s="328"/>
      <c r="AL703" s="301" t="str">
        <f ca="1">_xlfn.CONCAT(V703," min6 -or- *",Z703," dim")</f>
        <v>A min6 -or- *Gb dim</v>
      </c>
      <c r="AM703" s="294" t="str">
        <f ca="1">_xlfn.CONCAT(W703," sus4/7")</f>
        <v>Bb sus4/7</v>
      </c>
      <c r="AN703" s="301" t="str">
        <f ca="1">_xlfn.CONCAT("*",Z703," dim")</f>
        <v>*Gb dim</v>
      </c>
      <c r="AO703" s="294" t="str">
        <f ca="1">_xlfn.CONCAT(Y703," sus4")</f>
        <v>Eb sus4</v>
      </c>
      <c r="AP703" s="294" t="str">
        <f ca="1">_xlfn.CONCAT(Z703," dim")</f>
        <v>Gb dim</v>
      </c>
      <c r="AQ703" s="294" t="str">
        <f ca="1">_xlfn.CONCAT(AA703," sus2")</f>
        <v>Ab sus2</v>
      </c>
      <c r="AR703" s="294"/>
      <c r="AS703" s="294"/>
      <c r="AT703" s="294" t="str">
        <f t="shared" ca="1" si="1146"/>
        <v/>
      </c>
      <c r="AU703" s="294" t="str">
        <f t="shared" ca="1" si="1145"/>
        <v/>
      </c>
      <c r="AV703" s="294" t="str">
        <f t="shared" ca="1" si="1145"/>
        <v/>
      </c>
      <c r="AW703" s="294">
        <f t="shared" ca="1" si="1145"/>
        <v>1</v>
      </c>
      <c r="AX703" s="294" t="str">
        <f t="shared" ca="1" si="1145"/>
        <v/>
      </c>
      <c r="AY703" s="294" t="str">
        <f t="shared" ca="1" si="1145"/>
        <v/>
      </c>
      <c r="AZ703" s="294" t="str">
        <f t="shared" ca="1" si="1145"/>
        <v/>
      </c>
      <c r="BA703" s="294" t="str">
        <f t="shared" ca="1" si="1145"/>
        <v/>
      </c>
      <c r="BB703" s="294" t="str">
        <f t="shared" ca="1" si="1145"/>
        <v/>
      </c>
      <c r="BC703" s="294" t="str">
        <f t="shared" ca="1" si="1145"/>
        <v/>
      </c>
      <c r="BD703" s="294" t="str">
        <f t="shared" ca="1" si="1145"/>
        <v/>
      </c>
      <c r="BE703" s="294" t="str">
        <f t="shared" ca="1" si="1145"/>
        <v/>
      </c>
      <c r="BF703" s="289">
        <f t="shared" ca="1" si="1113"/>
        <v>1</v>
      </c>
      <c r="BG703" s="302">
        <f t="shared" ca="1" si="1114"/>
        <v>16.666666666666664</v>
      </c>
      <c r="BH703" s="289" t="str">
        <f t="shared" ca="1" si="1115"/>
        <v/>
      </c>
      <c r="BI703" s="289" t="str">
        <f t="shared" ca="1" si="1116"/>
        <v/>
      </c>
      <c r="BJ703" s="289" t="str">
        <f t="shared" ca="1" si="1117"/>
        <v/>
      </c>
      <c r="BK703" s="289" t="str">
        <f t="shared" ca="1" si="1118"/>
        <v/>
      </c>
      <c r="BL703" s="289" t="str">
        <f t="shared" ca="1" si="1119"/>
        <v/>
      </c>
      <c r="BM703" s="289" t="str">
        <f t="shared" ca="1" si="1120"/>
        <v/>
      </c>
      <c r="BN703" s="289" t="str">
        <f t="shared" ca="1" si="1121"/>
        <v/>
      </c>
      <c r="BO703" s="289" t="str">
        <f t="shared" ca="1" si="1122"/>
        <v/>
      </c>
      <c r="BP703" s="275"/>
      <c r="BQ703" s="83"/>
      <c r="BR703" s="82"/>
      <c r="BS703" s="83"/>
      <c r="BT703" s="52"/>
      <c r="BV703" s="52"/>
      <c r="BW703" s="84"/>
      <c r="BX703" s="97"/>
      <c r="BY703" s="84"/>
      <c r="BZ703" s="84"/>
      <c r="CA703" s="84"/>
      <c r="CB703" s="84"/>
      <c r="CC703" s="84"/>
      <c r="CD703" s="84"/>
      <c r="CE703" s="84"/>
      <c r="CF703" s="84"/>
      <c r="CG703" s="84"/>
      <c r="CH703" s="97"/>
      <c r="CI703" s="97"/>
      <c r="CJ703" s="97"/>
      <c r="CK703" s="97"/>
      <c r="CL703" s="97"/>
      <c r="CM703" s="97"/>
      <c r="CN703" s="97"/>
      <c r="CO703" s="97"/>
      <c r="CP703" s="99"/>
      <c r="CQ703" s="84"/>
      <c r="DA703" s="83"/>
      <c r="DB703" s="82"/>
      <c r="DC703" s="83"/>
      <c r="DD703" s="52"/>
      <c r="DF703" s="52"/>
      <c r="DG703" s="84"/>
      <c r="DH703" s="97"/>
      <c r="DI703" s="84"/>
      <c r="DJ703" s="84"/>
      <c r="DK703" s="84"/>
      <c r="DL703" s="84"/>
      <c r="DM703" s="84"/>
      <c r="DN703" s="84"/>
      <c r="DO703" s="84"/>
      <c r="DP703" s="84"/>
      <c r="DQ703" s="84"/>
      <c r="DR703" s="97"/>
      <c r="DS703" s="97"/>
      <c r="DT703" s="97"/>
      <c r="DU703" s="97"/>
      <c r="DV703" s="97"/>
      <c r="DW703" s="97"/>
      <c r="DX703" s="97"/>
      <c r="DY703" s="97"/>
      <c r="DZ703" s="99"/>
      <c r="EA703" s="84"/>
    </row>
    <row r="704" spans="1:131" ht="15.6" x14ac:dyDescent="0.3">
      <c r="A704" s="289">
        <f t="shared" ca="1" si="1123"/>
        <v>7</v>
      </c>
      <c r="B704" s="327">
        <f t="shared" si="1137"/>
        <v>696</v>
      </c>
      <c r="C704" s="328" t="s">
        <v>48</v>
      </c>
      <c r="D704" s="327" t="s">
        <v>6</v>
      </c>
      <c r="E704" s="327">
        <v>6</v>
      </c>
      <c r="F704" s="329">
        <v>2</v>
      </c>
      <c r="G704" s="329">
        <v>2</v>
      </c>
      <c r="H704" s="329">
        <v>2</v>
      </c>
      <c r="I704" s="329">
        <v>3</v>
      </c>
      <c r="J704" s="329">
        <v>1</v>
      </c>
      <c r="K704" s="329">
        <v>2</v>
      </c>
      <c r="L704" s="329"/>
      <c r="M704" s="329"/>
      <c r="N704" s="329">
        <f>SUM($F704:G704)</f>
        <v>4</v>
      </c>
      <c r="O704" s="329">
        <f>SUM($F704:H704)</f>
        <v>6</v>
      </c>
      <c r="P704" s="329">
        <f>SUM($F704:I704)</f>
        <v>9</v>
      </c>
      <c r="Q704" s="329">
        <f>SUM($F704:J704)</f>
        <v>10</v>
      </c>
      <c r="R704" s="329">
        <f>SUM($F704:K704)</f>
        <v>12</v>
      </c>
      <c r="S704" s="329"/>
      <c r="T704" s="329"/>
      <c r="U704" s="328"/>
      <c r="V704" s="327" t="str">
        <f t="shared" si="1104"/>
        <v>A</v>
      </c>
      <c r="W704" s="327" t="str">
        <f t="shared" ca="1" si="1105"/>
        <v>B</v>
      </c>
      <c r="X704" s="327" t="str">
        <f t="shared" ca="1" si="1141"/>
        <v>Db</v>
      </c>
      <c r="Y704" s="327" t="str">
        <f t="shared" ca="1" si="1142"/>
        <v>Eb</v>
      </c>
      <c r="Z704" s="327" t="str">
        <f t="shared" ca="1" si="1143"/>
        <v>Gb</v>
      </c>
      <c r="AA704" s="327" t="str">
        <f t="shared" ca="1" si="1144"/>
        <v>G</v>
      </c>
      <c r="AB704" s="327"/>
      <c r="AC704" s="327"/>
      <c r="AD704" s="328">
        <f t="shared" si="1112"/>
        <v>65</v>
      </c>
      <c r="AE704" s="328">
        <f t="shared" ca="1" si="1133"/>
        <v>66</v>
      </c>
      <c r="AF704" s="328">
        <f t="shared" ca="1" si="1134"/>
        <v>166</v>
      </c>
      <c r="AG704" s="328">
        <f t="shared" ca="1" si="1097"/>
        <v>167</v>
      </c>
      <c r="AH704" s="328">
        <f t="shared" ca="1" si="1098"/>
        <v>169</v>
      </c>
      <c r="AI704" s="328">
        <f t="shared" ca="1" si="1099"/>
        <v>71</v>
      </c>
      <c r="AJ704" s="328"/>
      <c r="AK704" s="328"/>
      <c r="AL704" s="301" t="str">
        <f ca="1">_xlfn.CONCAT(V704,"6 -or- *",Z704," min")</f>
        <v>A6 -or- *Gb min</v>
      </c>
      <c r="AM704" s="294" t="str">
        <f ca="1">_xlfn.CONCAT(W704," aug")</f>
        <v>B aug</v>
      </c>
      <c r="AN704" s="301" t="str">
        <f ca="1">_xlfn.CONCAT("*",Z704," min")</f>
        <v>*Gb min</v>
      </c>
      <c r="AO704" s="294" t="str">
        <f ca="1">_xlfn.CONCAT(Y704," aug")</f>
        <v>Eb aug</v>
      </c>
      <c r="AP704" s="294" t="str">
        <f ca="1">_xlfn.CONCAT(Z704," min")</f>
        <v>Gb min</v>
      </c>
      <c r="AQ704" s="294" t="str">
        <f ca="1">_xlfn.CONCAT(AA704," aug")</f>
        <v>G aug</v>
      </c>
      <c r="AR704" s="294"/>
      <c r="AS704" s="294"/>
      <c r="AT704" s="294" t="str">
        <f t="shared" ca="1" si="1146"/>
        <v/>
      </c>
      <c r="AU704" s="294" t="str">
        <f t="shared" ca="1" si="1145"/>
        <v/>
      </c>
      <c r="AV704" s="294" t="str">
        <f t="shared" ca="1" si="1145"/>
        <v/>
      </c>
      <c r="AW704" s="294">
        <f t="shared" ca="1" si="1145"/>
        <v>1</v>
      </c>
      <c r="AX704" s="294" t="str">
        <f t="shared" ca="1" si="1145"/>
        <v/>
      </c>
      <c r="AY704" s="294" t="str">
        <f t="shared" ca="1" si="1145"/>
        <v/>
      </c>
      <c r="AZ704" s="294" t="str">
        <f t="shared" ca="1" si="1145"/>
        <v/>
      </c>
      <c r="BA704" s="294">
        <f t="shared" ca="1" si="1145"/>
        <v>1</v>
      </c>
      <c r="BB704" s="294" t="str">
        <f t="shared" ca="1" si="1145"/>
        <v/>
      </c>
      <c r="BC704" s="294" t="str">
        <f t="shared" ca="1" si="1145"/>
        <v/>
      </c>
      <c r="BD704" s="294" t="str">
        <f t="shared" ca="1" si="1145"/>
        <v/>
      </c>
      <c r="BE704" s="294" t="str">
        <f t="shared" ca="1" si="1145"/>
        <v/>
      </c>
      <c r="BF704" s="289">
        <f t="shared" ca="1" si="1113"/>
        <v>2</v>
      </c>
      <c r="BG704" s="302">
        <f t="shared" ca="1" si="1114"/>
        <v>33.333333333333329</v>
      </c>
      <c r="BH704" s="289">
        <f t="shared" ca="1" si="1115"/>
        <v>7</v>
      </c>
      <c r="BI704" s="289" t="str">
        <f t="shared" ca="1" si="1116"/>
        <v/>
      </c>
      <c r="BJ704" s="289" t="str">
        <f t="shared" ca="1" si="1117"/>
        <v/>
      </c>
      <c r="BK704" s="289" t="str">
        <f t="shared" ca="1" si="1118"/>
        <v/>
      </c>
      <c r="BL704" s="289" t="str">
        <f t="shared" ca="1" si="1119"/>
        <v/>
      </c>
      <c r="BM704" s="289" t="str">
        <f t="shared" ca="1" si="1120"/>
        <v/>
      </c>
      <c r="BN704" s="289" t="str">
        <f t="shared" ca="1" si="1121"/>
        <v/>
      </c>
      <c r="BO704" s="289">
        <f t="shared" ca="1" si="1122"/>
        <v>1</v>
      </c>
      <c r="BP704" s="275"/>
      <c r="BQ704" s="83"/>
      <c r="BR704" s="82"/>
      <c r="BS704" s="83"/>
      <c r="BT704" s="52"/>
      <c r="BV704" s="52"/>
      <c r="BW704" s="84"/>
      <c r="BX704" s="97"/>
      <c r="BY704" s="84"/>
      <c r="BZ704" s="84"/>
      <c r="CA704" s="84"/>
      <c r="CB704" s="84"/>
      <c r="CC704" s="84"/>
      <c r="CD704" s="84"/>
      <c r="CE704" s="84"/>
      <c r="CF704" s="84"/>
      <c r="CG704" s="84"/>
      <c r="CH704" s="97"/>
      <c r="CI704" s="97"/>
      <c r="CJ704" s="97"/>
      <c r="CK704" s="97"/>
      <c r="CL704" s="97"/>
      <c r="CM704" s="97"/>
      <c r="CN704" s="97"/>
      <c r="CO704" s="97"/>
      <c r="CP704" s="99"/>
      <c r="CQ704" s="84"/>
      <c r="DA704" s="83"/>
      <c r="DB704" s="82"/>
      <c r="DC704" s="83"/>
      <c r="DD704" s="52"/>
      <c r="DF704" s="52"/>
      <c r="DG704" s="84"/>
      <c r="DH704" s="97"/>
      <c r="DI704" s="84"/>
      <c r="DJ704" s="84"/>
      <c r="DK704" s="84"/>
      <c r="DL704" s="84"/>
      <c r="DM704" s="84"/>
      <c r="DN704" s="84"/>
      <c r="DO704" s="84"/>
      <c r="DP704" s="84"/>
      <c r="DQ704" s="84"/>
      <c r="DR704" s="97"/>
      <c r="DS704" s="97"/>
      <c r="DT704" s="97"/>
      <c r="DU704" s="97"/>
      <c r="DV704" s="97"/>
      <c r="DW704" s="97"/>
      <c r="DX704" s="97"/>
      <c r="DY704" s="97"/>
      <c r="DZ704" s="99"/>
      <c r="EA704" s="84"/>
    </row>
    <row r="705" spans="1:131" ht="15.6" x14ac:dyDescent="0.3">
      <c r="A705" s="289">
        <f t="shared" ca="1" si="1123"/>
        <v>7</v>
      </c>
      <c r="B705" s="327">
        <f t="shared" si="1137"/>
        <v>697</v>
      </c>
      <c r="C705" s="328" t="s">
        <v>49</v>
      </c>
      <c r="D705" s="327" t="s">
        <v>6</v>
      </c>
      <c r="E705" s="327">
        <v>6</v>
      </c>
      <c r="F705" s="329">
        <v>1</v>
      </c>
      <c r="G705" s="329">
        <v>3</v>
      </c>
      <c r="H705" s="329">
        <v>2</v>
      </c>
      <c r="I705" s="329">
        <v>3</v>
      </c>
      <c r="J705" s="329">
        <v>1</v>
      </c>
      <c r="K705" s="329">
        <v>2</v>
      </c>
      <c r="L705" s="329"/>
      <c r="M705" s="329"/>
      <c r="N705" s="329">
        <f>SUM($F705:G705)</f>
        <v>4</v>
      </c>
      <c r="O705" s="329">
        <f>SUM($F705:H705)</f>
        <v>6</v>
      </c>
      <c r="P705" s="329">
        <f>SUM($F705:I705)</f>
        <v>9</v>
      </c>
      <c r="Q705" s="329">
        <f>SUM($F705:J705)</f>
        <v>10</v>
      </c>
      <c r="R705" s="329">
        <f>SUM($F705:K705)</f>
        <v>12</v>
      </c>
      <c r="S705" s="329"/>
      <c r="T705" s="329"/>
      <c r="U705" s="328"/>
      <c r="V705" s="327" t="str">
        <f t="shared" si="1104"/>
        <v>A</v>
      </c>
      <c r="W705" s="327" t="str">
        <f t="shared" ca="1" si="1105"/>
        <v>Bb</v>
      </c>
      <c r="X705" s="327" t="str">
        <f t="shared" ca="1" si="1141"/>
        <v>Db</v>
      </c>
      <c r="Y705" s="327" t="str">
        <f t="shared" ca="1" si="1142"/>
        <v>Eb</v>
      </c>
      <c r="Z705" s="327" t="str">
        <f t="shared" ca="1" si="1143"/>
        <v>Gb</v>
      </c>
      <c r="AA705" s="327" t="str">
        <f t="shared" ca="1" si="1144"/>
        <v>G</v>
      </c>
      <c r="AB705" s="327"/>
      <c r="AC705" s="327"/>
      <c r="AD705" s="328">
        <f t="shared" si="1112"/>
        <v>65</v>
      </c>
      <c r="AE705" s="328">
        <f t="shared" ca="1" si="1133"/>
        <v>164</v>
      </c>
      <c r="AF705" s="328">
        <f t="shared" ca="1" si="1134"/>
        <v>166</v>
      </c>
      <c r="AG705" s="328">
        <f t="shared" ca="1" si="1097"/>
        <v>167</v>
      </c>
      <c r="AH705" s="328">
        <f t="shared" ca="1" si="1098"/>
        <v>169</v>
      </c>
      <c r="AI705" s="328">
        <f t="shared" ca="1" si="1099"/>
        <v>71</v>
      </c>
      <c r="AJ705" s="328"/>
      <c r="AK705" s="328"/>
      <c r="AL705" s="301" t="str">
        <f ca="1">_xlfn.CONCAT(V705,"6 -or- *",Z705," min")</f>
        <v>A6 -or- *Gb min</v>
      </c>
      <c r="AM705" s="301" t="str">
        <f ca="1">_xlfn.CONCAT("*",Y705," maj")</f>
        <v>*Eb maj</v>
      </c>
      <c r="AN705" s="301" t="str">
        <f ca="1">_xlfn.CONCAT("*",Z705," min")</f>
        <v>*Gb min</v>
      </c>
      <c r="AO705" s="294" t="str">
        <f ca="1">_xlfn.CONCAT(Y705," maj")</f>
        <v>Eb maj</v>
      </c>
      <c r="AP705" s="294" t="str">
        <f ca="1">_xlfn.CONCAT(Z705," min")</f>
        <v>Gb min</v>
      </c>
      <c r="AQ705" s="301" t="str">
        <f ca="1">_xlfn.CONCAT("*",Y705," maj")</f>
        <v>*Eb maj</v>
      </c>
      <c r="AR705" s="294"/>
      <c r="AS705" s="294"/>
      <c r="AT705" s="294" t="str">
        <f t="shared" ca="1" si="1146"/>
        <v/>
      </c>
      <c r="AU705" s="294" t="str">
        <f t="shared" ca="1" si="1145"/>
        <v/>
      </c>
      <c r="AV705" s="294" t="str">
        <f t="shared" ca="1" si="1145"/>
        <v/>
      </c>
      <c r="AW705" s="294">
        <f t="shared" ca="1" si="1145"/>
        <v>1</v>
      </c>
      <c r="AX705" s="294" t="str">
        <f t="shared" ca="1" si="1145"/>
        <v/>
      </c>
      <c r="AY705" s="294" t="str">
        <f t="shared" ca="1" si="1145"/>
        <v/>
      </c>
      <c r="AZ705" s="294" t="str">
        <f t="shared" ca="1" si="1145"/>
        <v/>
      </c>
      <c r="BA705" s="294">
        <f t="shared" ca="1" si="1145"/>
        <v>1</v>
      </c>
      <c r="BB705" s="294" t="str">
        <f t="shared" ca="1" si="1145"/>
        <v/>
      </c>
      <c r="BC705" s="294" t="str">
        <f t="shared" ca="1" si="1145"/>
        <v/>
      </c>
      <c r="BD705" s="294" t="str">
        <f t="shared" ca="1" si="1145"/>
        <v/>
      </c>
      <c r="BE705" s="294" t="str">
        <f t="shared" ca="1" si="1145"/>
        <v/>
      </c>
      <c r="BF705" s="289">
        <f t="shared" ca="1" si="1113"/>
        <v>2</v>
      </c>
      <c r="BG705" s="302">
        <f t="shared" ca="1" si="1114"/>
        <v>33.333333333333329</v>
      </c>
      <c r="BH705" s="289">
        <f t="shared" ca="1" si="1115"/>
        <v>7</v>
      </c>
      <c r="BI705" s="289" t="str">
        <f t="shared" ca="1" si="1116"/>
        <v/>
      </c>
      <c r="BJ705" s="289" t="str">
        <f t="shared" ca="1" si="1117"/>
        <v/>
      </c>
      <c r="BK705" s="289" t="str">
        <f t="shared" ca="1" si="1118"/>
        <v/>
      </c>
      <c r="BL705" s="289" t="str">
        <f t="shared" ca="1" si="1119"/>
        <v/>
      </c>
      <c r="BM705" s="289" t="str">
        <f t="shared" ca="1" si="1120"/>
        <v/>
      </c>
      <c r="BN705" s="289" t="str">
        <f t="shared" ca="1" si="1121"/>
        <v/>
      </c>
      <c r="BO705" s="289">
        <f t="shared" ca="1" si="1122"/>
        <v>1</v>
      </c>
      <c r="BP705" s="275"/>
      <c r="BQ705" s="83"/>
      <c r="BR705" s="82"/>
      <c r="BS705" s="83"/>
      <c r="BT705" s="52"/>
      <c r="BV705" s="52"/>
      <c r="BW705" s="84"/>
      <c r="BX705" s="97"/>
      <c r="BY705" s="84"/>
      <c r="BZ705" s="84"/>
      <c r="CA705" s="84"/>
      <c r="CB705" s="84"/>
      <c r="CC705" s="84"/>
      <c r="CD705" s="84"/>
      <c r="CE705" s="84"/>
      <c r="CF705" s="84"/>
      <c r="CG705" s="84"/>
      <c r="CH705" s="97"/>
      <c r="CI705" s="97"/>
      <c r="CJ705" s="97"/>
      <c r="CK705" s="97"/>
      <c r="CL705" s="97"/>
      <c r="CM705" s="97"/>
      <c r="CN705" s="97"/>
      <c r="CO705" s="97"/>
      <c r="CP705" s="99"/>
      <c r="CQ705" s="84"/>
      <c r="DA705" s="83"/>
      <c r="DB705" s="82"/>
      <c r="DC705" s="83"/>
      <c r="DD705" s="52"/>
      <c r="DF705" s="52"/>
      <c r="DG705" s="84"/>
      <c r="DH705" s="97"/>
      <c r="DI705" s="84"/>
      <c r="DJ705" s="84"/>
      <c r="DK705" s="84"/>
      <c r="DL705" s="84"/>
      <c r="DM705" s="84"/>
      <c r="DN705" s="84"/>
      <c r="DO705" s="84"/>
      <c r="DP705" s="84"/>
      <c r="DQ705" s="84"/>
      <c r="DR705" s="97"/>
      <c r="DS705" s="97"/>
      <c r="DT705" s="97"/>
      <c r="DU705" s="97"/>
      <c r="DV705" s="97"/>
      <c r="DW705" s="97"/>
      <c r="DX705" s="97"/>
      <c r="DY705" s="97"/>
      <c r="DZ705" s="99"/>
      <c r="EA705" s="84"/>
    </row>
    <row r="706" spans="1:131" ht="15.6" x14ac:dyDescent="0.3">
      <c r="A706" s="289">
        <f t="shared" ca="1" si="1123"/>
        <v>6</v>
      </c>
      <c r="B706" s="327">
        <f t="shared" si="1137"/>
        <v>698</v>
      </c>
      <c r="C706" s="328" t="s">
        <v>50</v>
      </c>
      <c r="D706" s="327" t="s">
        <v>6</v>
      </c>
      <c r="E706" s="327">
        <v>6</v>
      </c>
      <c r="F706" s="329">
        <v>2</v>
      </c>
      <c r="G706" s="329">
        <v>2</v>
      </c>
      <c r="H706" s="329">
        <v>2</v>
      </c>
      <c r="I706" s="329">
        <v>2</v>
      </c>
      <c r="J706" s="329">
        <v>2</v>
      </c>
      <c r="K706" s="329">
        <v>2</v>
      </c>
      <c r="L706" s="329"/>
      <c r="M706" s="329"/>
      <c r="N706" s="329">
        <f>SUM($F706:G706)</f>
        <v>4</v>
      </c>
      <c r="O706" s="329">
        <f>SUM($F706:H706)</f>
        <v>6</v>
      </c>
      <c r="P706" s="329">
        <f>SUM($F706:I706)</f>
        <v>8</v>
      </c>
      <c r="Q706" s="329">
        <f>SUM($F706:J706)</f>
        <v>10</v>
      </c>
      <c r="R706" s="329">
        <f>SUM($F706:K706)</f>
        <v>12</v>
      </c>
      <c r="S706" s="329"/>
      <c r="T706" s="329"/>
      <c r="U706" s="328"/>
      <c r="V706" s="327" t="str">
        <f t="shared" si="1104"/>
        <v>A</v>
      </c>
      <c r="W706" s="327" t="str">
        <f t="shared" ca="1" si="1105"/>
        <v>B</v>
      </c>
      <c r="X706" s="327" t="str">
        <f t="shared" ca="1" si="1141"/>
        <v>Db</v>
      </c>
      <c r="Y706" s="327" t="str">
        <f t="shared" ca="1" si="1142"/>
        <v>Eb</v>
      </c>
      <c r="Z706" s="327" t="str">
        <f t="shared" ca="1" si="1143"/>
        <v>F</v>
      </c>
      <c r="AA706" s="327" t="str">
        <f t="shared" ca="1" si="1144"/>
        <v>G</v>
      </c>
      <c r="AB706" s="327"/>
      <c r="AC706" s="327"/>
      <c r="AD706" s="328">
        <f t="shared" si="1112"/>
        <v>65</v>
      </c>
      <c r="AE706" s="328">
        <f t="shared" ca="1" si="1133"/>
        <v>66</v>
      </c>
      <c r="AF706" s="328">
        <f t="shared" ca="1" si="1134"/>
        <v>166</v>
      </c>
      <c r="AG706" s="328">
        <f t="shared" ca="1" si="1097"/>
        <v>167</v>
      </c>
      <c r="AH706" s="328">
        <f t="shared" ca="1" si="1098"/>
        <v>70</v>
      </c>
      <c r="AI706" s="328">
        <f t="shared" ca="1" si="1099"/>
        <v>71</v>
      </c>
      <c r="AJ706" s="328"/>
      <c r="AK706" s="328"/>
      <c r="AL706" s="294" t="str">
        <f t="shared" ref="AL706:AQ706" si="1148">_xlfn.CONCAT(V706," aug")</f>
        <v>A aug</v>
      </c>
      <c r="AM706" s="294" t="str">
        <f t="shared" ca="1" si="1148"/>
        <v>B aug</v>
      </c>
      <c r="AN706" s="294" t="str">
        <f t="shared" ca="1" si="1148"/>
        <v>Db aug</v>
      </c>
      <c r="AO706" s="294" t="str">
        <f t="shared" ca="1" si="1148"/>
        <v>Eb aug</v>
      </c>
      <c r="AP706" s="294" t="str">
        <f t="shared" ca="1" si="1148"/>
        <v>F aug</v>
      </c>
      <c r="AQ706" s="294" t="str">
        <f t="shared" ca="1" si="1148"/>
        <v>G aug</v>
      </c>
      <c r="AR706" s="294"/>
      <c r="AS706" s="294"/>
      <c r="AT706" s="294" t="str">
        <f t="shared" ca="1" si="1146"/>
        <v/>
      </c>
      <c r="AU706" s="294" t="str">
        <f t="shared" ca="1" si="1145"/>
        <v/>
      </c>
      <c r="AV706" s="294" t="str">
        <f t="shared" ca="1" si="1145"/>
        <v/>
      </c>
      <c r="AW706" s="294">
        <f t="shared" ca="1" si="1145"/>
        <v>1</v>
      </c>
      <c r="AX706" s="294" t="str">
        <f t="shared" ca="1" si="1145"/>
        <v/>
      </c>
      <c r="AY706" s="294">
        <f t="shared" ca="1" si="1145"/>
        <v>1</v>
      </c>
      <c r="AZ706" s="294" t="str">
        <f t="shared" ca="1" si="1145"/>
        <v/>
      </c>
      <c r="BA706" s="294">
        <f t="shared" ca="1" si="1145"/>
        <v>1</v>
      </c>
      <c r="BB706" s="294" t="str">
        <f t="shared" ca="1" si="1145"/>
        <v/>
      </c>
      <c r="BC706" s="294" t="str">
        <f t="shared" ca="1" si="1145"/>
        <v/>
      </c>
      <c r="BD706" s="294" t="str">
        <f t="shared" ca="1" si="1145"/>
        <v/>
      </c>
      <c r="BE706" s="294" t="str">
        <f t="shared" ca="1" si="1145"/>
        <v/>
      </c>
      <c r="BF706" s="289">
        <f t="shared" ca="1" si="1113"/>
        <v>3</v>
      </c>
      <c r="BG706" s="302">
        <f t="shared" ca="1" si="1114"/>
        <v>50</v>
      </c>
      <c r="BH706" s="289">
        <f t="shared" ca="1" si="1115"/>
        <v>6</v>
      </c>
      <c r="BI706" s="289" t="str">
        <f t="shared" ca="1" si="1116"/>
        <v/>
      </c>
      <c r="BJ706" s="289" t="str">
        <f t="shared" ca="1" si="1117"/>
        <v/>
      </c>
      <c r="BK706" s="289" t="str">
        <f t="shared" ca="1" si="1118"/>
        <v/>
      </c>
      <c r="BL706" s="289" t="str">
        <f t="shared" ca="1" si="1119"/>
        <v/>
      </c>
      <c r="BM706" s="289" t="str">
        <f t="shared" ca="1" si="1120"/>
        <v/>
      </c>
      <c r="BN706" s="289">
        <f t="shared" ca="1" si="1121"/>
        <v>1</v>
      </c>
      <c r="BO706" s="289" t="str">
        <f t="shared" ca="1" si="1122"/>
        <v/>
      </c>
      <c r="BP706" s="275"/>
      <c r="BQ706" s="83"/>
      <c r="BR706" s="82"/>
      <c r="BS706" s="83"/>
      <c r="BT706" s="52"/>
      <c r="BV706" s="52"/>
      <c r="BW706" s="84"/>
      <c r="BX706" s="97"/>
      <c r="BY706" s="84"/>
      <c r="BZ706" s="84"/>
      <c r="CA706" s="84"/>
      <c r="CB706" s="84"/>
      <c r="CC706" s="84"/>
      <c r="CD706" s="84"/>
      <c r="CE706" s="84"/>
      <c r="CF706" s="84"/>
      <c r="CG706" s="84"/>
      <c r="CH706" s="97"/>
      <c r="CI706" s="97"/>
      <c r="CJ706" s="97"/>
      <c r="CK706" s="97"/>
      <c r="CL706" s="97"/>
      <c r="CM706" s="97"/>
      <c r="CN706" s="97"/>
      <c r="CO706" s="97"/>
      <c r="CP706" s="99"/>
      <c r="CQ706" s="84"/>
      <c r="DA706" s="83"/>
      <c r="DB706" s="82"/>
      <c r="DC706" s="83"/>
      <c r="DD706" s="52"/>
      <c r="DF706" s="52"/>
      <c r="DG706" s="84"/>
      <c r="DH706" s="97"/>
      <c r="DI706" s="84"/>
      <c r="DJ706" s="84"/>
      <c r="DK706" s="84"/>
      <c r="DL706" s="84"/>
      <c r="DM706" s="84"/>
      <c r="DN706" s="84"/>
      <c r="DO706" s="84"/>
      <c r="DP706" s="84"/>
      <c r="DQ706" s="84"/>
      <c r="DR706" s="97"/>
      <c r="DS706" s="97"/>
      <c r="DT706" s="97"/>
      <c r="DU706" s="97"/>
      <c r="DV706" s="97"/>
      <c r="DW706" s="97"/>
      <c r="DX706" s="97"/>
      <c r="DY706" s="97"/>
      <c r="DZ706" s="99"/>
      <c r="EA706" s="84"/>
    </row>
    <row r="707" spans="1:131" ht="15.6" x14ac:dyDescent="0.3">
      <c r="A707" s="289" t="str">
        <f t="shared" ca="1" si="1123"/>
        <v/>
      </c>
      <c r="B707" s="327">
        <f t="shared" si="1137"/>
        <v>699</v>
      </c>
      <c r="C707" s="328" t="s">
        <v>57</v>
      </c>
      <c r="D707" s="327" t="s">
        <v>6</v>
      </c>
      <c r="E707" s="327">
        <v>5</v>
      </c>
      <c r="F707" s="327">
        <v>1</v>
      </c>
      <c r="G707" s="327">
        <v>2</v>
      </c>
      <c r="H707" s="327">
        <v>2</v>
      </c>
      <c r="I707" s="327">
        <v>3</v>
      </c>
      <c r="J707" s="327">
        <v>3</v>
      </c>
      <c r="K707" s="327">
        <v>1</v>
      </c>
      <c r="L707" s="327"/>
      <c r="M707" s="327"/>
      <c r="N707" s="329">
        <f>SUM($F707:G707)</f>
        <v>3</v>
      </c>
      <c r="O707" s="329">
        <f>SUM($F707:H707)</f>
        <v>5</v>
      </c>
      <c r="P707" s="329">
        <f>SUM($F707:I707)</f>
        <v>8</v>
      </c>
      <c r="Q707" s="329">
        <f>SUM($F707:J707)</f>
        <v>11</v>
      </c>
      <c r="R707" s="329">
        <f>SUM($F707:K707)</f>
        <v>12</v>
      </c>
      <c r="S707" s="329"/>
      <c r="T707" s="329"/>
      <c r="U707" s="328"/>
      <c r="V707" s="327" t="str">
        <f t="shared" si="1104"/>
        <v>A</v>
      </c>
      <c r="W707" s="327" t="str">
        <f t="shared" ca="1" si="1105"/>
        <v>Bb</v>
      </c>
      <c r="X707" s="327" t="str">
        <f t="shared" ca="1" si="1141"/>
        <v>C</v>
      </c>
      <c r="Y707" s="327" t="str">
        <f t="shared" ca="1" si="1142"/>
        <v>D</v>
      </c>
      <c r="Z707" s="327" t="str">
        <f t="shared" ca="1" si="1143"/>
        <v>F</v>
      </c>
      <c r="AA707" s="327" t="str">
        <f t="shared" ca="1" si="1144"/>
        <v>Ab</v>
      </c>
      <c r="AB707" s="327"/>
      <c r="AC707" s="327"/>
      <c r="AD707" s="328">
        <f t="shared" si="1112"/>
        <v>65</v>
      </c>
      <c r="AE707" s="328">
        <f t="shared" ca="1" si="1133"/>
        <v>164</v>
      </c>
      <c r="AF707" s="328">
        <f t="shared" ca="1" si="1134"/>
        <v>67</v>
      </c>
      <c r="AG707" s="328">
        <f t="shared" ca="1" si="1097"/>
        <v>68</v>
      </c>
      <c r="AH707" s="328">
        <f t="shared" ca="1" si="1098"/>
        <v>70</v>
      </c>
      <c r="AI707" s="328">
        <f t="shared" ca="1" si="1099"/>
        <v>163</v>
      </c>
      <c r="AJ707" s="328"/>
      <c r="AK707" s="328"/>
      <c r="AL707" s="301" t="str">
        <f ca="1">_xlfn.CONCAT("*",Z707," maj")</f>
        <v>*F maj</v>
      </c>
      <c r="AM707" s="294" t="str">
        <f ca="1">_xlfn.CONCAT(W707,"7")</f>
        <v>Bb7</v>
      </c>
      <c r="AN707" s="301" t="str">
        <f ca="1">_xlfn.CONCAT("*",Z707," maj")</f>
        <v>*F maj</v>
      </c>
      <c r="AO707" s="301" t="str">
        <f ca="1">_xlfn.CONCAT("*",W707,"7")</f>
        <v>*Bb7</v>
      </c>
      <c r="AP707" s="294" t="str">
        <f ca="1">_xlfn.CONCAT(Z707," maj")</f>
        <v>F maj</v>
      </c>
      <c r="AQ707" s="301" t="str">
        <f ca="1">_xlfn.CONCAT(AA707," alt b -or- *",W707,"7")</f>
        <v>Ab alt b -or- *Bb7</v>
      </c>
      <c r="AR707" s="294"/>
      <c r="AS707" s="294"/>
      <c r="AT707" s="294" t="str">
        <f t="shared" ca="1" si="1146"/>
        <v/>
      </c>
      <c r="AU707" s="294" t="str">
        <f t="shared" ca="1" si="1145"/>
        <v/>
      </c>
      <c r="AV707" s="294" t="str">
        <f t="shared" ca="1" si="1145"/>
        <v/>
      </c>
      <c r="AW707" s="294" t="str">
        <f t="shared" ca="1" si="1145"/>
        <v/>
      </c>
      <c r="AX707" s="294" t="str">
        <f t="shared" ca="1" si="1145"/>
        <v/>
      </c>
      <c r="AY707" s="294">
        <f t="shared" ca="1" si="1145"/>
        <v>1</v>
      </c>
      <c r="AZ707" s="294" t="str">
        <f t="shared" ca="1" si="1145"/>
        <v/>
      </c>
      <c r="BA707" s="294" t="str">
        <f t="shared" ca="1" si="1145"/>
        <v/>
      </c>
      <c r="BB707" s="294" t="str">
        <f t="shared" ca="1" si="1145"/>
        <v/>
      </c>
      <c r="BC707" s="294" t="str">
        <f t="shared" ca="1" si="1145"/>
        <v/>
      </c>
      <c r="BD707" s="294" t="str">
        <f t="shared" ca="1" si="1145"/>
        <v/>
      </c>
      <c r="BE707" s="294" t="str">
        <f t="shared" ca="1" si="1145"/>
        <v/>
      </c>
      <c r="BF707" s="289">
        <f t="shared" ca="1" si="1113"/>
        <v>1</v>
      </c>
      <c r="BG707" s="302">
        <f t="shared" ca="1" si="1114"/>
        <v>20</v>
      </c>
      <c r="BH707" s="289" t="str">
        <f t="shared" ca="1" si="1115"/>
        <v/>
      </c>
      <c r="BI707" s="289" t="str">
        <f t="shared" ca="1" si="1116"/>
        <v/>
      </c>
      <c r="BJ707" s="289" t="str">
        <f t="shared" ca="1" si="1117"/>
        <v/>
      </c>
      <c r="BK707" s="289" t="str">
        <f t="shared" ca="1" si="1118"/>
        <v/>
      </c>
      <c r="BL707" s="289" t="str">
        <f t="shared" ca="1" si="1119"/>
        <v/>
      </c>
      <c r="BM707" s="289" t="str">
        <f t="shared" ca="1" si="1120"/>
        <v/>
      </c>
      <c r="BN707" s="289" t="str">
        <f t="shared" ca="1" si="1121"/>
        <v/>
      </c>
      <c r="BO707" s="289" t="str">
        <f t="shared" ca="1" si="1122"/>
        <v/>
      </c>
      <c r="BP707" s="275"/>
      <c r="BQ707" s="83"/>
      <c r="BR707" s="82"/>
      <c r="BS707" s="83"/>
      <c r="BT707" s="52"/>
      <c r="BV707" s="52"/>
      <c r="BW707" s="84"/>
      <c r="BX707" s="97"/>
      <c r="BY707" s="84"/>
      <c r="BZ707" s="84"/>
      <c r="CA707" s="84"/>
      <c r="CB707" s="84"/>
      <c r="CC707" s="84"/>
      <c r="CD707" s="84"/>
      <c r="CE707" s="84"/>
      <c r="CF707" s="84"/>
      <c r="CG707" s="84"/>
      <c r="CH707" s="97"/>
      <c r="CI707" s="97"/>
      <c r="CJ707" s="97"/>
      <c r="CK707" s="97"/>
      <c r="CL707" s="97"/>
      <c r="CM707" s="97"/>
      <c r="CN707" s="97"/>
      <c r="CO707" s="97"/>
      <c r="CP707" s="99"/>
      <c r="CQ707" s="84"/>
      <c r="DA707" s="83"/>
      <c r="DB707" s="82"/>
      <c r="DC707" s="83"/>
      <c r="DD707" s="52"/>
      <c r="DF707" s="52"/>
      <c r="DG707" s="84"/>
      <c r="DH707" s="97"/>
      <c r="DI707" s="84"/>
      <c r="DJ707" s="84"/>
      <c r="DK707" s="84"/>
      <c r="DL707" s="84"/>
      <c r="DM707" s="84"/>
      <c r="DN707" s="84"/>
      <c r="DO707" s="84"/>
      <c r="DP707" s="84"/>
      <c r="DQ707" s="84"/>
      <c r="DR707" s="97"/>
      <c r="DS707" s="97"/>
      <c r="DT707" s="97"/>
      <c r="DU707" s="97"/>
      <c r="DV707" s="97"/>
      <c r="DW707" s="97"/>
      <c r="DX707" s="97"/>
      <c r="DY707" s="97"/>
      <c r="DZ707" s="99"/>
      <c r="EA707" s="84"/>
    </row>
    <row r="708" spans="1:131" ht="15.6" x14ac:dyDescent="0.3">
      <c r="A708" s="289" t="str">
        <f t="shared" ca="1" si="1123"/>
        <v/>
      </c>
      <c r="B708" s="327">
        <f t="shared" si="1137"/>
        <v>700</v>
      </c>
      <c r="C708" s="328" t="s">
        <v>58</v>
      </c>
      <c r="D708" s="327" t="s">
        <v>6</v>
      </c>
      <c r="E708" s="327">
        <v>5</v>
      </c>
      <c r="F708" s="327">
        <v>1</v>
      </c>
      <c r="G708" s="327">
        <v>2</v>
      </c>
      <c r="H708" s="327">
        <v>2</v>
      </c>
      <c r="I708" s="327">
        <v>4</v>
      </c>
      <c r="J708" s="327">
        <v>2</v>
      </c>
      <c r="K708" s="327">
        <v>1</v>
      </c>
      <c r="L708" s="327"/>
      <c r="M708" s="327"/>
      <c r="N708" s="329">
        <f>SUM($F708:G708)</f>
        <v>3</v>
      </c>
      <c r="O708" s="329">
        <f>SUM($F708:H708)</f>
        <v>5</v>
      </c>
      <c r="P708" s="329">
        <f>SUM($F708:I708)</f>
        <v>9</v>
      </c>
      <c r="Q708" s="329">
        <f>SUM($F708:J708)</f>
        <v>11</v>
      </c>
      <c r="R708" s="329">
        <f>SUM($F708:K708)</f>
        <v>12</v>
      </c>
      <c r="S708" s="329"/>
      <c r="T708" s="329"/>
      <c r="U708" s="328"/>
      <c r="V708" s="327" t="str">
        <f t="shared" si="1104"/>
        <v>A</v>
      </c>
      <c r="W708" s="327" t="str">
        <f t="shared" ca="1" si="1105"/>
        <v>Bb</v>
      </c>
      <c r="X708" s="327" t="str">
        <f t="shared" ca="1" si="1141"/>
        <v>C</v>
      </c>
      <c r="Y708" s="327" t="str">
        <f t="shared" ca="1" si="1142"/>
        <v>D</v>
      </c>
      <c r="Z708" s="327" t="str">
        <f t="shared" ca="1" si="1143"/>
        <v>Gb</v>
      </c>
      <c r="AA708" s="327" t="str">
        <f t="shared" ca="1" si="1144"/>
        <v>Ab</v>
      </c>
      <c r="AB708" s="327"/>
      <c r="AC708" s="327"/>
      <c r="AD708" s="328">
        <f t="shared" si="1112"/>
        <v>65</v>
      </c>
      <c r="AE708" s="328">
        <f t="shared" ca="1" si="1133"/>
        <v>164</v>
      </c>
      <c r="AF708" s="328">
        <f t="shared" ca="1" si="1134"/>
        <v>67</v>
      </c>
      <c r="AG708" s="328">
        <f t="shared" ca="1" si="1097"/>
        <v>68</v>
      </c>
      <c r="AH708" s="328">
        <f t="shared" ca="1" si="1098"/>
        <v>169</v>
      </c>
      <c r="AI708" s="328">
        <f t="shared" ca="1" si="1099"/>
        <v>163</v>
      </c>
      <c r="AJ708" s="328"/>
      <c r="AK708" s="328"/>
      <c r="AL708" s="301" t="str">
        <f ca="1">_xlfn.CONCAT(V708,"6 -or- *",Z708," min")</f>
        <v>A6 -or- *Gb min</v>
      </c>
      <c r="AM708" s="294" t="str">
        <f ca="1">_xlfn.CONCAT(W708,"7")</f>
        <v>Bb7</v>
      </c>
      <c r="AN708" s="301" t="str">
        <f ca="1">_xlfn.CONCAT("*",Z708," dim")</f>
        <v>*Gb dim</v>
      </c>
      <c r="AO708" s="301" t="str">
        <f ca="1">_xlfn.CONCAT("*",W708,"7")</f>
        <v>*Bb7</v>
      </c>
      <c r="AP708" s="294" t="str">
        <f ca="1">_xlfn.CONCAT(Z708," dim")</f>
        <v>Gb dim</v>
      </c>
      <c r="AQ708" s="301" t="str">
        <f ca="1">_xlfn.CONCAT(AA708," alt b -or- *",W708,"7")</f>
        <v>Ab alt b -or- *Bb7</v>
      </c>
      <c r="AR708" s="294"/>
      <c r="AS708" s="294"/>
      <c r="AT708" s="294" t="str">
        <f t="shared" ca="1" si="1146"/>
        <v/>
      </c>
      <c r="AU708" s="294" t="str">
        <f t="shared" ca="1" si="1145"/>
        <v/>
      </c>
      <c r="AV708" s="294" t="str">
        <f t="shared" ca="1" si="1145"/>
        <v/>
      </c>
      <c r="AW708" s="294" t="str">
        <f t="shared" ca="1" si="1145"/>
        <v/>
      </c>
      <c r="AX708" s="294" t="str">
        <f t="shared" ca="1" si="1145"/>
        <v/>
      </c>
      <c r="AY708" s="294" t="str">
        <f t="shared" ca="1" si="1145"/>
        <v/>
      </c>
      <c r="AZ708" s="294" t="str">
        <f t="shared" ca="1" si="1145"/>
        <v/>
      </c>
      <c r="BA708" s="294" t="str">
        <f t="shared" ca="1" si="1145"/>
        <v/>
      </c>
      <c r="BB708" s="294" t="str">
        <f t="shared" ca="1" si="1145"/>
        <v/>
      </c>
      <c r="BC708" s="294" t="str">
        <f t="shared" ca="1" si="1145"/>
        <v/>
      </c>
      <c r="BD708" s="294" t="str">
        <f t="shared" ca="1" si="1145"/>
        <v/>
      </c>
      <c r="BE708" s="294" t="str">
        <f t="shared" ca="1" si="1145"/>
        <v/>
      </c>
      <c r="BF708" s="289">
        <f t="shared" ca="1" si="1113"/>
        <v>0</v>
      </c>
      <c r="BG708" s="302">
        <f t="shared" ca="1" si="1114"/>
        <v>0</v>
      </c>
      <c r="BH708" s="289" t="str">
        <f t="shared" ca="1" si="1115"/>
        <v/>
      </c>
      <c r="BI708" s="289" t="str">
        <f t="shared" ca="1" si="1116"/>
        <v/>
      </c>
      <c r="BJ708" s="289" t="str">
        <f t="shared" ca="1" si="1117"/>
        <v/>
      </c>
      <c r="BK708" s="289" t="str">
        <f t="shared" ca="1" si="1118"/>
        <v/>
      </c>
      <c r="BL708" s="289" t="str">
        <f t="shared" ca="1" si="1119"/>
        <v/>
      </c>
      <c r="BM708" s="289" t="str">
        <f t="shared" ca="1" si="1120"/>
        <v/>
      </c>
      <c r="BN708" s="289" t="str">
        <f t="shared" ca="1" si="1121"/>
        <v/>
      </c>
      <c r="BO708" s="289" t="str">
        <f t="shared" ca="1" si="1122"/>
        <v/>
      </c>
      <c r="BP708" s="275"/>
      <c r="BQ708" s="83"/>
      <c r="BR708" s="82"/>
      <c r="BS708" s="83"/>
      <c r="BT708" s="52"/>
      <c r="BV708" s="52"/>
      <c r="BW708" s="84"/>
      <c r="BX708" s="97"/>
      <c r="BY708" s="84"/>
      <c r="BZ708" s="84"/>
      <c r="CA708" s="84"/>
      <c r="CB708" s="84"/>
      <c r="CC708" s="84"/>
      <c r="CD708" s="84"/>
      <c r="CE708" s="84"/>
      <c r="CF708" s="84"/>
      <c r="CG708" s="84"/>
      <c r="CH708" s="97"/>
      <c r="CI708" s="97"/>
      <c r="CJ708" s="97"/>
      <c r="CK708" s="97"/>
      <c r="CL708" s="97"/>
      <c r="CM708" s="97"/>
      <c r="CN708" s="97"/>
      <c r="CO708" s="97"/>
      <c r="CP708" s="99"/>
      <c r="CQ708" s="84"/>
      <c r="DA708" s="83"/>
      <c r="DB708" s="82"/>
      <c r="DC708" s="83"/>
      <c r="DD708" s="52"/>
      <c r="DF708" s="52"/>
      <c r="DG708" s="84"/>
      <c r="DH708" s="97"/>
      <c r="DI708" s="84"/>
      <c r="DJ708" s="84"/>
      <c r="DK708" s="84"/>
      <c r="DL708" s="84"/>
      <c r="DM708" s="84"/>
      <c r="DN708" s="84"/>
      <c r="DO708" s="84"/>
      <c r="DP708" s="84"/>
      <c r="DQ708" s="84"/>
      <c r="DR708" s="97"/>
      <c r="DS708" s="97"/>
      <c r="DT708" s="97"/>
      <c r="DU708" s="97"/>
      <c r="DV708" s="97"/>
      <c r="DW708" s="97"/>
      <c r="DX708" s="97"/>
      <c r="DY708" s="97"/>
      <c r="DZ708" s="99"/>
      <c r="EA708" s="84"/>
    </row>
    <row r="709" spans="1:131" ht="15.6" x14ac:dyDescent="0.3">
      <c r="A709" s="289" t="str">
        <f t="shared" ca="1" si="1123"/>
        <v/>
      </c>
      <c r="B709" s="327">
        <f t="shared" si="1137"/>
        <v>701</v>
      </c>
      <c r="C709" s="328" t="s">
        <v>51</v>
      </c>
      <c r="D709" s="327" t="s">
        <v>6</v>
      </c>
      <c r="E709" s="327">
        <v>5</v>
      </c>
      <c r="F709" s="329">
        <v>3</v>
      </c>
      <c r="G709" s="329">
        <v>2</v>
      </c>
      <c r="H709" s="329">
        <v>2</v>
      </c>
      <c r="I709" s="329">
        <v>3</v>
      </c>
      <c r="J709" s="329">
        <v>2</v>
      </c>
      <c r="K709" s="329"/>
      <c r="L709" s="329"/>
      <c r="M709" s="329"/>
      <c r="N709" s="329">
        <f>SUM($F709:G709)</f>
        <v>5</v>
      </c>
      <c r="O709" s="329">
        <f>SUM($F709:H709)</f>
        <v>7</v>
      </c>
      <c r="P709" s="329">
        <f>SUM($F709:I709)</f>
        <v>10</v>
      </c>
      <c r="Q709" s="329">
        <f>SUM($F709:J709)</f>
        <v>12</v>
      </c>
      <c r="R709" s="329"/>
      <c r="S709" s="329"/>
      <c r="T709" s="329"/>
      <c r="U709" s="328"/>
      <c r="V709" s="327" t="str">
        <f t="shared" si="1104"/>
        <v>A</v>
      </c>
      <c r="W709" s="327" t="str">
        <f t="shared" ca="1" si="1105"/>
        <v>C</v>
      </c>
      <c r="X709" s="327" t="str">
        <f t="shared" ref="X709:X717" ca="1" si="1149">OFFSET($M$6,0,N709,1,1)</f>
        <v>D</v>
      </c>
      <c r="Y709" s="327" t="str">
        <f t="shared" ref="Y709:Y717" ca="1" si="1150">OFFSET($M$6,0,O709,1,1)</f>
        <v>E</v>
      </c>
      <c r="Z709" s="327" t="str">
        <f t="shared" ref="Z709:Z717" ca="1" si="1151">OFFSET($M$6,0,P709,1,1)</f>
        <v>G</v>
      </c>
      <c r="AA709" s="327"/>
      <c r="AB709" s="327"/>
      <c r="AC709" s="327"/>
      <c r="AD709" s="328">
        <f t="shared" si="1112"/>
        <v>65</v>
      </c>
      <c r="AE709" s="328">
        <f t="shared" ca="1" si="1133"/>
        <v>67</v>
      </c>
      <c r="AF709" s="328">
        <f t="shared" ca="1" si="1134"/>
        <v>68</v>
      </c>
      <c r="AG709" s="328">
        <f t="shared" ca="1" si="1097"/>
        <v>69</v>
      </c>
      <c r="AH709" s="328">
        <f t="shared" ca="1" si="1098"/>
        <v>71</v>
      </c>
      <c r="AI709" s="328"/>
      <c r="AJ709" s="328"/>
      <c r="AK709" s="328"/>
      <c r="AL709" s="301" t="str">
        <f ca="1">_xlfn.CONCAT(V709," sus4/7  -or- *",X709," sus4 -or- *",Z709," sus2")</f>
        <v>A sus4/7  -or- *D sus4 -or- *G sus2</v>
      </c>
      <c r="AM709" s="301" t="str">
        <f>_xlfn.CONCAT("*",V709," min")</f>
        <v>*A min</v>
      </c>
      <c r="AN709" s="301" t="str">
        <f ca="1">_xlfn.CONCAT(X709," sus4/7  -or- *",AA709," sus4")</f>
        <v>D sus4/7  -or- * sus4</v>
      </c>
      <c r="AO709" s="301" t="str">
        <f ca="1">_xlfn.CONCAT(Y709," sus4/7  -or- *",V709," sus4")</f>
        <v>E sus4/7  -or- *A sus4</v>
      </c>
      <c r="AP709" s="301" t="str">
        <f ca="1">_xlfn.CONCAT("*",W709," maj")</f>
        <v>*C maj</v>
      </c>
      <c r="AQ709" s="294"/>
      <c r="AR709" s="294"/>
      <c r="AS709" s="294"/>
      <c r="AT709" s="294" t="str">
        <f ca="1">IF(AT$9=$AD709,1,IF(AT$9=$AE709,1,IF(AT$9=$AF709,1,IF(AT$9=$AG709,1,IF(AT$9=$AH709,1,"")))))</f>
        <v/>
      </c>
      <c r="AU709" s="294" t="str">
        <f t="shared" ref="AU709:BE717" ca="1" si="1152">IF(AU$9=$AD709,1,IF(AU$9=$AE709,1,IF(AU$9=$AF709,1,IF(AU$9=$AG709,1,IF(AU$9=$AH709,1,"")))))</f>
        <v/>
      </c>
      <c r="AV709" s="294" t="str">
        <f t="shared" ca="1" si="1152"/>
        <v/>
      </c>
      <c r="AW709" s="294" t="str">
        <f t="shared" ca="1" si="1152"/>
        <v/>
      </c>
      <c r="AX709" s="294" t="str">
        <f t="shared" ca="1" si="1152"/>
        <v/>
      </c>
      <c r="AY709" s="294" t="str">
        <f t="shared" ca="1" si="1152"/>
        <v/>
      </c>
      <c r="AZ709" s="294" t="str">
        <f t="shared" ca="1" si="1152"/>
        <v/>
      </c>
      <c r="BA709" s="294">
        <f t="shared" ca="1" si="1152"/>
        <v>1</v>
      </c>
      <c r="BB709" s="294" t="str">
        <f t="shared" ca="1" si="1152"/>
        <v/>
      </c>
      <c r="BC709" s="294" t="str">
        <f t="shared" ca="1" si="1152"/>
        <v/>
      </c>
      <c r="BD709" s="294" t="str">
        <f t="shared" ca="1" si="1152"/>
        <v/>
      </c>
      <c r="BE709" s="294" t="str">
        <f t="shared" ca="1" si="1152"/>
        <v/>
      </c>
      <c r="BF709" s="289">
        <f t="shared" ca="1" si="1113"/>
        <v>1</v>
      </c>
      <c r="BG709" s="302">
        <f t="shared" ca="1" si="1114"/>
        <v>20</v>
      </c>
      <c r="BH709" s="289" t="str">
        <f t="shared" ca="1" si="1115"/>
        <v/>
      </c>
      <c r="BI709" s="289" t="str">
        <f t="shared" ca="1" si="1116"/>
        <v/>
      </c>
      <c r="BJ709" s="289" t="str">
        <f t="shared" ca="1" si="1117"/>
        <v/>
      </c>
      <c r="BK709" s="289" t="str">
        <f t="shared" ca="1" si="1118"/>
        <v/>
      </c>
      <c r="BL709" s="289" t="str">
        <f t="shared" ca="1" si="1119"/>
        <v/>
      </c>
      <c r="BM709" s="289" t="str">
        <f t="shared" ca="1" si="1120"/>
        <v/>
      </c>
      <c r="BN709" s="289" t="str">
        <f t="shared" ca="1" si="1121"/>
        <v/>
      </c>
      <c r="BO709" s="289" t="str">
        <f t="shared" ca="1" si="1122"/>
        <v/>
      </c>
      <c r="BP709" s="275"/>
      <c r="BQ709" s="83"/>
      <c r="BR709" s="82"/>
      <c r="BS709" s="83"/>
      <c r="BT709" s="52"/>
      <c r="BV709" s="52"/>
      <c r="BW709" s="84"/>
      <c r="BX709" s="97"/>
      <c r="BY709" s="84"/>
      <c r="BZ709" s="84"/>
      <c r="CA709" s="84"/>
      <c r="CB709" s="84"/>
      <c r="CC709" s="84"/>
      <c r="CD709" s="84"/>
      <c r="CE709" s="84"/>
      <c r="CF709" s="84"/>
      <c r="CG709" s="84"/>
      <c r="CH709" s="97"/>
      <c r="CI709" s="97"/>
      <c r="CJ709" s="97"/>
      <c r="CK709" s="97"/>
      <c r="CL709" s="97"/>
      <c r="CM709" s="97"/>
      <c r="CN709" s="97"/>
      <c r="CO709" s="97"/>
      <c r="CP709" s="99"/>
      <c r="CQ709" s="84"/>
      <c r="DA709" s="83"/>
      <c r="DB709" s="82"/>
      <c r="DC709" s="83"/>
      <c r="DD709" s="52"/>
      <c r="DF709" s="52"/>
      <c r="DG709" s="84"/>
      <c r="DH709" s="97"/>
      <c r="DI709" s="84"/>
      <c r="DJ709" s="84"/>
      <c r="DK709" s="84"/>
      <c r="DL709" s="84"/>
      <c r="DM709" s="84"/>
      <c r="DN709" s="84"/>
      <c r="DO709" s="84"/>
      <c r="DP709" s="84"/>
      <c r="DQ709" s="84"/>
      <c r="DR709" s="97"/>
      <c r="DS709" s="97"/>
      <c r="DT709" s="97"/>
      <c r="DU709" s="97"/>
      <c r="DV709" s="97"/>
      <c r="DW709" s="97"/>
      <c r="DX709" s="97"/>
      <c r="DY709" s="97"/>
      <c r="DZ709" s="99"/>
      <c r="EA709" s="84"/>
    </row>
    <row r="710" spans="1:131" ht="15.6" x14ac:dyDescent="0.3">
      <c r="A710" s="289" t="str">
        <f t="shared" ca="1" si="1123"/>
        <v/>
      </c>
      <c r="B710" s="327">
        <f t="shared" si="1137"/>
        <v>702</v>
      </c>
      <c r="C710" s="328" t="s">
        <v>271</v>
      </c>
      <c r="D710" s="327" t="s">
        <v>6</v>
      </c>
      <c r="E710" s="327">
        <v>5</v>
      </c>
      <c r="F710" s="329">
        <v>2</v>
      </c>
      <c r="G710" s="329">
        <v>2</v>
      </c>
      <c r="H710" s="329">
        <v>3</v>
      </c>
      <c r="I710" s="329">
        <v>2</v>
      </c>
      <c r="J710" s="329">
        <v>3</v>
      </c>
      <c r="K710" s="329"/>
      <c r="L710" s="329"/>
      <c r="M710" s="329"/>
      <c r="N710" s="329">
        <f>SUM($F710:G710)</f>
        <v>4</v>
      </c>
      <c r="O710" s="329">
        <f>SUM($F710:H710)</f>
        <v>7</v>
      </c>
      <c r="P710" s="329">
        <f>SUM($F710:I710)</f>
        <v>9</v>
      </c>
      <c r="Q710" s="329">
        <f>SUM($F710:J710)</f>
        <v>12</v>
      </c>
      <c r="R710" s="329"/>
      <c r="S710" s="329"/>
      <c r="T710" s="329"/>
      <c r="U710" s="328"/>
      <c r="V710" s="327" t="str">
        <f t="shared" si="1104"/>
        <v>A</v>
      </c>
      <c r="W710" s="327" t="str">
        <f t="shared" ca="1" si="1105"/>
        <v>B</v>
      </c>
      <c r="X710" s="327" t="str">
        <f t="shared" ca="1" si="1149"/>
        <v>Db</v>
      </c>
      <c r="Y710" s="327" t="str">
        <f t="shared" ca="1" si="1150"/>
        <v>E</v>
      </c>
      <c r="Z710" s="327" t="str">
        <f t="shared" ca="1" si="1151"/>
        <v>Gb</v>
      </c>
      <c r="AA710" s="327"/>
      <c r="AB710" s="327"/>
      <c r="AC710" s="327"/>
      <c r="AD710" s="328">
        <f t="shared" si="1112"/>
        <v>65</v>
      </c>
      <c r="AE710" s="328">
        <f t="shared" ca="1" si="1133"/>
        <v>66</v>
      </c>
      <c r="AF710" s="328">
        <f t="shared" ca="1" si="1134"/>
        <v>166</v>
      </c>
      <c r="AG710" s="328">
        <f t="shared" ca="1" si="1097"/>
        <v>69</v>
      </c>
      <c r="AH710" s="328">
        <f t="shared" ca="1" si="1098"/>
        <v>169</v>
      </c>
      <c r="AI710" s="328"/>
      <c r="AJ710" s="328"/>
      <c r="AK710" s="328"/>
      <c r="AL710" s="301" t="str">
        <f ca="1">_xlfn.CONCAT("*",Z710," min")</f>
        <v>*Gb min</v>
      </c>
      <c r="AM710" s="294" t="str">
        <f ca="1">_xlfn.CONCAT(W710," sus4/7")</f>
        <v>B sus4/7</v>
      </c>
      <c r="AN710" s="294" t="str">
        <f ca="1">_xlfn.CONCAT(X710," sus4/7")</f>
        <v>Db sus4/7</v>
      </c>
      <c r="AO710" s="301" t="str">
        <f ca="1">_xlfn.CONCAT(Y710," sus4/6 -or-","*", V710," maj")</f>
        <v>E sus4/6 -or-*A maj</v>
      </c>
      <c r="AP710" s="294" t="str">
        <f ca="1">_xlfn.CONCAT(Z710," sus4/7")</f>
        <v>Gb sus4/7</v>
      </c>
      <c r="AQ710" s="294"/>
      <c r="AR710" s="294"/>
      <c r="AS710" s="294"/>
      <c r="AT710" s="294" t="str">
        <f t="shared" ref="AT710:AT717" ca="1" si="1153">IF(AT$9=$AD710,1,IF(AT$9=$AE710,1,IF(AT$9=$AF710,1,IF(AT$9=$AG710,1,IF(AT$9=$AH710,1,"")))))</f>
        <v/>
      </c>
      <c r="AU710" s="294" t="str">
        <f t="shared" ca="1" si="1152"/>
        <v/>
      </c>
      <c r="AV710" s="294" t="str">
        <f t="shared" ca="1" si="1152"/>
        <v/>
      </c>
      <c r="AW710" s="294" t="str">
        <f t="shared" ca="1" si="1152"/>
        <v/>
      </c>
      <c r="AX710" s="294" t="str">
        <f t="shared" ca="1" si="1152"/>
        <v/>
      </c>
      <c r="AY710" s="294" t="str">
        <f t="shared" ca="1" si="1152"/>
        <v/>
      </c>
      <c r="AZ710" s="294" t="str">
        <f t="shared" ca="1" si="1152"/>
        <v/>
      </c>
      <c r="BA710" s="294" t="str">
        <f t="shared" ca="1" si="1152"/>
        <v/>
      </c>
      <c r="BB710" s="294" t="str">
        <f t="shared" ca="1" si="1152"/>
        <v/>
      </c>
      <c r="BC710" s="294" t="str">
        <f t="shared" ca="1" si="1152"/>
        <v/>
      </c>
      <c r="BD710" s="294" t="str">
        <f t="shared" ca="1" si="1152"/>
        <v/>
      </c>
      <c r="BE710" s="294" t="str">
        <f t="shared" ca="1" si="1152"/>
        <v/>
      </c>
      <c r="BF710" s="289">
        <f t="shared" ca="1" si="1113"/>
        <v>0</v>
      </c>
      <c r="BG710" s="302">
        <f t="shared" ca="1" si="1114"/>
        <v>0</v>
      </c>
      <c r="BH710" s="289" t="str">
        <f t="shared" ca="1" si="1115"/>
        <v/>
      </c>
      <c r="BI710" s="289" t="str">
        <f t="shared" ca="1" si="1116"/>
        <v/>
      </c>
      <c r="BJ710" s="289" t="str">
        <f t="shared" ca="1" si="1117"/>
        <v/>
      </c>
      <c r="BK710" s="289" t="str">
        <f t="shared" ca="1" si="1118"/>
        <v/>
      </c>
      <c r="BL710" s="289" t="str">
        <f t="shared" ca="1" si="1119"/>
        <v/>
      </c>
      <c r="BM710" s="289" t="str">
        <f t="shared" ca="1" si="1120"/>
        <v/>
      </c>
      <c r="BN710" s="289" t="str">
        <f t="shared" ca="1" si="1121"/>
        <v/>
      </c>
      <c r="BO710" s="289" t="str">
        <f t="shared" ca="1" si="1122"/>
        <v/>
      </c>
      <c r="BP710" s="275"/>
      <c r="BQ710" s="83"/>
      <c r="BR710" s="82"/>
      <c r="BS710" s="83"/>
      <c r="BT710" s="52"/>
      <c r="BV710" s="52"/>
      <c r="BW710" s="84"/>
      <c r="BX710" s="97"/>
      <c r="BY710" s="84"/>
      <c r="BZ710" s="84"/>
      <c r="CA710" s="84"/>
      <c r="CB710" s="84"/>
      <c r="CC710" s="84"/>
      <c r="CD710" s="84"/>
      <c r="CE710" s="84"/>
      <c r="CF710" s="84"/>
      <c r="CG710" s="84"/>
      <c r="CH710" s="97"/>
      <c r="CI710" s="97"/>
      <c r="CJ710" s="97"/>
      <c r="CK710" s="97"/>
      <c r="CL710" s="97"/>
      <c r="CM710" s="97"/>
      <c r="CN710" s="97"/>
      <c r="CO710" s="97"/>
      <c r="CP710" s="99"/>
      <c r="CQ710" s="84"/>
      <c r="DA710" s="83"/>
      <c r="DB710" s="82"/>
      <c r="DC710" s="83"/>
      <c r="DD710" s="52"/>
      <c r="DF710" s="52"/>
      <c r="DG710" s="84"/>
      <c r="DH710" s="97"/>
      <c r="DI710" s="84"/>
      <c r="DJ710" s="84"/>
      <c r="DK710" s="84"/>
      <c r="DL710" s="84"/>
      <c r="DM710" s="84"/>
      <c r="DN710" s="84"/>
      <c r="DO710" s="84"/>
      <c r="DP710" s="84"/>
      <c r="DQ710" s="84"/>
      <c r="DR710" s="97"/>
      <c r="DS710" s="97"/>
      <c r="DT710" s="97"/>
      <c r="DU710" s="97"/>
      <c r="DV710" s="97"/>
      <c r="DW710" s="97"/>
      <c r="DX710" s="97"/>
      <c r="DY710" s="97"/>
      <c r="DZ710" s="99"/>
      <c r="EA710" s="84"/>
    </row>
    <row r="711" spans="1:131" ht="15.6" x14ac:dyDescent="0.3">
      <c r="A711" s="289" t="str">
        <f t="shared" ca="1" si="1123"/>
        <v/>
      </c>
      <c r="B711" s="327">
        <f t="shared" si="1137"/>
        <v>703</v>
      </c>
      <c r="C711" s="328" t="s">
        <v>272</v>
      </c>
      <c r="D711" s="327" t="s">
        <v>6</v>
      </c>
      <c r="E711" s="327">
        <v>5</v>
      </c>
      <c r="F711" s="329">
        <v>1</v>
      </c>
      <c r="G711" s="329">
        <v>2</v>
      </c>
      <c r="H711" s="329">
        <v>4</v>
      </c>
      <c r="I711" s="329">
        <v>1</v>
      </c>
      <c r="J711" s="329">
        <v>4</v>
      </c>
      <c r="K711" s="329"/>
      <c r="L711" s="329"/>
      <c r="M711" s="329"/>
      <c r="N711" s="329">
        <f>SUM($F711:G711)</f>
        <v>3</v>
      </c>
      <c r="O711" s="329">
        <f>SUM($F711:H711)</f>
        <v>7</v>
      </c>
      <c r="P711" s="329">
        <f>SUM($F711:I711)</f>
        <v>8</v>
      </c>
      <c r="Q711" s="329">
        <f>SUM($F711:J711)</f>
        <v>12</v>
      </c>
      <c r="R711" s="329"/>
      <c r="S711" s="329"/>
      <c r="T711" s="329"/>
      <c r="U711" s="328"/>
      <c r="V711" s="327" t="str">
        <f t="shared" si="1104"/>
        <v>A</v>
      </c>
      <c r="W711" s="327" t="str">
        <f t="shared" ca="1" si="1105"/>
        <v>Bb</v>
      </c>
      <c r="X711" s="327" t="str">
        <f t="shared" ca="1" si="1149"/>
        <v>C</v>
      </c>
      <c r="Y711" s="327" t="str">
        <f t="shared" ca="1" si="1150"/>
        <v>E</v>
      </c>
      <c r="Z711" s="327" t="str">
        <f t="shared" ca="1" si="1151"/>
        <v>F</v>
      </c>
      <c r="AA711" s="327"/>
      <c r="AB711" s="327"/>
      <c r="AC711" s="327"/>
      <c r="AD711" s="328">
        <f t="shared" si="1112"/>
        <v>65</v>
      </c>
      <c r="AE711" s="328">
        <f t="shared" ca="1" si="1133"/>
        <v>164</v>
      </c>
      <c r="AF711" s="328">
        <f t="shared" ca="1" si="1134"/>
        <v>67</v>
      </c>
      <c r="AG711" s="328">
        <f t="shared" ca="1" si="1097"/>
        <v>69</v>
      </c>
      <c r="AH711" s="328">
        <f t="shared" ca="1" si="1098"/>
        <v>70</v>
      </c>
      <c r="AI711" s="328"/>
      <c r="AJ711" s="328"/>
      <c r="AK711" s="328"/>
      <c r="AL711" s="301" t="str">
        <f ca="1">_xlfn.CONCAT("*",Z711," maj")</f>
        <v>*F maj</v>
      </c>
      <c r="AM711" s="301" t="str">
        <f>_xlfn.CONCAT("*",V711," sus b2")</f>
        <v>*A sus b2</v>
      </c>
      <c r="AN711" s="294" t="str">
        <f ca="1">_xlfn.CONCAT(X711," sus4/7")</f>
        <v>C sus4/7</v>
      </c>
      <c r="AO711" s="301" t="str">
        <f>_xlfn.CONCAT("*", V711," min")</f>
        <v>*A min</v>
      </c>
      <c r="AP711" s="294" t="str">
        <f ca="1">_xlfn.CONCAT(Z711," sus4/M7")</f>
        <v>F sus4/M7</v>
      </c>
      <c r="AQ711" s="294"/>
      <c r="AR711" s="294"/>
      <c r="AS711" s="294"/>
      <c r="AT711" s="294" t="str">
        <f t="shared" ca="1" si="1153"/>
        <v/>
      </c>
      <c r="AU711" s="294" t="str">
        <f t="shared" ca="1" si="1152"/>
        <v/>
      </c>
      <c r="AV711" s="294" t="str">
        <f t="shared" ca="1" si="1152"/>
        <v/>
      </c>
      <c r="AW711" s="294" t="str">
        <f t="shared" ca="1" si="1152"/>
        <v/>
      </c>
      <c r="AX711" s="294" t="str">
        <f t="shared" ca="1" si="1152"/>
        <v/>
      </c>
      <c r="AY711" s="294">
        <f t="shared" ca="1" si="1152"/>
        <v>1</v>
      </c>
      <c r="AZ711" s="294" t="str">
        <f t="shared" ca="1" si="1152"/>
        <v/>
      </c>
      <c r="BA711" s="294" t="str">
        <f t="shared" ca="1" si="1152"/>
        <v/>
      </c>
      <c r="BB711" s="294" t="str">
        <f t="shared" ca="1" si="1152"/>
        <v/>
      </c>
      <c r="BC711" s="294" t="str">
        <f t="shared" ca="1" si="1152"/>
        <v/>
      </c>
      <c r="BD711" s="294" t="str">
        <f t="shared" ca="1" si="1152"/>
        <v/>
      </c>
      <c r="BE711" s="294" t="str">
        <f t="shared" ca="1" si="1152"/>
        <v/>
      </c>
      <c r="BF711" s="289">
        <f t="shared" ca="1" si="1113"/>
        <v>1</v>
      </c>
      <c r="BG711" s="302">
        <f t="shared" ca="1" si="1114"/>
        <v>20</v>
      </c>
      <c r="BH711" s="289" t="str">
        <f t="shared" ca="1" si="1115"/>
        <v/>
      </c>
      <c r="BI711" s="289" t="str">
        <f t="shared" ca="1" si="1116"/>
        <v/>
      </c>
      <c r="BJ711" s="289" t="str">
        <f t="shared" ca="1" si="1117"/>
        <v/>
      </c>
      <c r="BK711" s="289" t="str">
        <f t="shared" ca="1" si="1118"/>
        <v/>
      </c>
      <c r="BL711" s="289" t="str">
        <f t="shared" ca="1" si="1119"/>
        <v/>
      </c>
      <c r="BM711" s="289" t="str">
        <f t="shared" ca="1" si="1120"/>
        <v/>
      </c>
      <c r="BN711" s="289" t="str">
        <f t="shared" ca="1" si="1121"/>
        <v/>
      </c>
      <c r="BO711" s="289" t="str">
        <f t="shared" ca="1" si="1122"/>
        <v/>
      </c>
      <c r="BP711" s="275"/>
      <c r="BQ711" s="83"/>
      <c r="BR711" s="82"/>
      <c r="BS711" s="83"/>
      <c r="BT711" s="52"/>
      <c r="BV711" s="52"/>
      <c r="BW711" s="84"/>
      <c r="BX711" s="97"/>
      <c r="BY711" s="84"/>
      <c r="BZ711" s="84"/>
      <c r="CA711" s="84"/>
      <c r="CB711" s="84"/>
      <c r="CC711" s="84"/>
      <c r="CD711" s="84"/>
      <c r="CE711" s="84"/>
      <c r="CF711" s="84"/>
      <c r="CG711" s="84"/>
      <c r="CH711" s="97"/>
      <c r="CI711" s="97"/>
      <c r="CJ711" s="97"/>
      <c r="CK711" s="97"/>
      <c r="CL711" s="97"/>
      <c r="CM711" s="97"/>
      <c r="CN711" s="97"/>
      <c r="CO711" s="97"/>
      <c r="CP711" s="99"/>
      <c r="CQ711" s="84"/>
      <c r="DA711" s="83"/>
      <c r="DB711" s="82"/>
      <c r="DC711" s="83"/>
      <c r="DD711" s="52"/>
      <c r="DF711" s="52"/>
      <c r="DG711" s="84"/>
      <c r="DH711" s="97"/>
      <c r="DI711" s="84"/>
      <c r="DJ711" s="84"/>
      <c r="DK711" s="84"/>
      <c r="DL711" s="84"/>
      <c r="DM711" s="84"/>
      <c r="DN711" s="84"/>
      <c r="DO711" s="84"/>
      <c r="DP711" s="84"/>
      <c r="DQ711" s="84"/>
      <c r="DR711" s="97"/>
      <c r="DS711" s="97"/>
      <c r="DT711" s="97"/>
      <c r="DU711" s="97"/>
      <c r="DV711" s="97"/>
      <c r="DW711" s="97"/>
      <c r="DX711" s="97"/>
      <c r="DY711" s="97"/>
      <c r="DZ711" s="99"/>
      <c r="EA711" s="84"/>
    </row>
    <row r="712" spans="1:131" ht="15.6" x14ac:dyDescent="0.3">
      <c r="A712" s="289" t="str">
        <f t="shared" ca="1" si="1123"/>
        <v/>
      </c>
      <c r="B712" s="327">
        <f t="shared" si="1137"/>
        <v>704</v>
      </c>
      <c r="C712" s="328" t="s">
        <v>52</v>
      </c>
      <c r="D712" s="327" t="s">
        <v>6</v>
      </c>
      <c r="E712" s="327">
        <v>5</v>
      </c>
      <c r="F712" s="329">
        <v>4</v>
      </c>
      <c r="G712" s="329">
        <v>2</v>
      </c>
      <c r="H712" s="329">
        <v>1</v>
      </c>
      <c r="I712" s="329">
        <v>4</v>
      </c>
      <c r="J712" s="329">
        <v>1</v>
      </c>
      <c r="K712" s="329"/>
      <c r="L712" s="329"/>
      <c r="M712" s="329"/>
      <c r="N712" s="329">
        <f>SUM($F712:G712)</f>
        <v>6</v>
      </c>
      <c r="O712" s="329">
        <f>SUM($F712:H712)</f>
        <v>7</v>
      </c>
      <c r="P712" s="329">
        <f>SUM($F712:I712)</f>
        <v>11</v>
      </c>
      <c r="Q712" s="329">
        <f>SUM($F712:J712)</f>
        <v>12</v>
      </c>
      <c r="R712" s="329"/>
      <c r="S712" s="329"/>
      <c r="T712" s="329"/>
      <c r="U712" s="328"/>
      <c r="V712" s="327" t="str">
        <f t="shared" si="1104"/>
        <v>A</v>
      </c>
      <c r="W712" s="327" t="str">
        <f t="shared" ca="1" si="1105"/>
        <v>Db</v>
      </c>
      <c r="X712" s="327" t="str">
        <f t="shared" ca="1" si="1149"/>
        <v>Eb</v>
      </c>
      <c r="Y712" s="327" t="str">
        <f t="shared" ca="1" si="1150"/>
        <v>E</v>
      </c>
      <c r="Z712" s="327" t="str">
        <f t="shared" ca="1" si="1151"/>
        <v>Ab</v>
      </c>
      <c r="AA712" s="327"/>
      <c r="AB712" s="327"/>
      <c r="AC712" s="327"/>
      <c r="AD712" s="328">
        <f t="shared" si="1112"/>
        <v>65</v>
      </c>
      <c r="AE712" s="328">
        <f t="shared" ca="1" si="1133"/>
        <v>166</v>
      </c>
      <c r="AF712" s="328">
        <f t="shared" ca="1" si="1134"/>
        <v>167</v>
      </c>
      <c r="AG712" s="328">
        <f t="shared" ca="1" si="1097"/>
        <v>69</v>
      </c>
      <c r="AH712" s="328">
        <f t="shared" ca="1" si="1098"/>
        <v>163</v>
      </c>
      <c r="AI712" s="328"/>
      <c r="AJ712" s="328"/>
      <c r="AK712" s="328"/>
      <c r="AL712" s="301" t="str">
        <f ca="1">_xlfn.CONCAT("*",Z712," sus b2")</f>
        <v>*Ab sus b2</v>
      </c>
      <c r="AM712" s="301" t="str">
        <f>_xlfn.CONCAT("*",V712," maj")</f>
        <v>*A maj</v>
      </c>
      <c r="AN712" s="294" t="str">
        <f ca="1">_xlfn.CONCAT(X712," sus4/7")</f>
        <v>Eb sus4/7</v>
      </c>
      <c r="AO712" s="301" t="str">
        <f>_xlfn.CONCAT("*",V712," sus4/M7")</f>
        <v>*A sus4/M7</v>
      </c>
      <c r="AP712" s="301" t="str">
        <f ca="1">_xlfn.CONCAT("*",W712," min")</f>
        <v>*Db min</v>
      </c>
      <c r="AQ712" s="294"/>
      <c r="AR712" s="294"/>
      <c r="AS712" s="294"/>
      <c r="AT712" s="294" t="str">
        <f t="shared" ca="1" si="1153"/>
        <v/>
      </c>
      <c r="AU712" s="294" t="str">
        <f t="shared" ca="1" si="1152"/>
        <v/>
      </c>
      <c r="AV712" s="294" t="str">
        <f t="shared" ca="1" si="1152"/>
        <v/>
      </c>
      <c r="AW712" s="294">
        <f t="shared" ca="1" si="1152"/>
        <v>1</v>
      </c>
      <c r="AX712" s="294" t="str">
        <f t="shared" ca="1" si="1152"/>
        <v/>
      </c>
      <c r="AY712" s="294" t="str">
        <f t="shared" ca="1" si="1152"/>
        <v/>
      </c>
      <c r="AZ712" s="294" t="str">
        <f t="shared" ca="1" si="1152"/>
        <v/>
      </c>
      <c r="BA712" s="294" t="str">
        <f t="shared" ca="1" si="1152"/>
        <v/>
      </c>
      <c r="BB712" s="294" t="str">
        <f t="shared" ca="1" si="1152"/>
        <v/>
      </c>
      <c r="BC712" s="294" t="str">
        <f t="shared" ca="1" si="1152"/>
        <v/>
      </c>
      <c r="BD712" s="294" t="str">
        <f t="shared" ca="1" si="1152"/>
        <v/>
      </c>
      <c r="BE712" s="294" t="str">
        <f t="shared" ca="1" si="1152"/>
        <v/>
      </c>
      <c r="BF712" s="289">
        <f t="shared" ca="1" si="1113"/>
        <v>1</v>
      </c>
      <c r="BG712" s="302">
        <f t="shared" ca="1" si="1114"/>
        <v>20</v>
      </c>
      <c r="BH712" s="289" t="str">
        <f t="shared" ca="1" si="1115"/>
        <v/>
      </c>
      <c r="BI712" s="289" t="str">
        <f t="shared" ca="1" si="1116"/>
        <v/>
      </c>
      <c r="BJ712" s="289" t="str">
        <f t="shared" ca="1" si="1117"/>
        <v/>
      </c>
      <c r="BK712" s="289" t="str">
        <f t="shared" ca="1" si="1118"/>
        <v/>
      </c>
      <c r="BL712" s="289" t="str">
        <f t="shared" ca="1" si="1119"/>
        <v/>
      </c>
      <c r="BM712" s="289" t="str">
        <f t="shared" ca="1" si="1120"/>
        <v/>
      </c>
      <c r="BN712" s="289" t="str">
        <f t="shared" ca="1" si="1121"/>
        <v/>
      </c>
      <c r="BO712" s="289" t="str">
        <f t="shared" ca="1" si="1122"/>
        <v/>
      </c>
      <c r="BP712" s="275"/>
      <c r="BQ712" s="83"/>
      <c r="BR712" s="82"/>
      <c r="BS712" s="83"/>
      <c r="BT712" s="52"/>
      <c r="BV712" s="52"/>
      <c r="BW712" s="84"/>
      <c r="BX712" s="97"/>
      <c r="BY712" s="84"/>
      <c r="BZ712" s="84"/>
      <c r="CA712" s="84"/>
      <c r="CB712" s="84"/>
      <c r="CC712" s="84"/>
      <c r="CD712" s="84"/>
      <c r="CE712" s="84"/>
      <c r="CF712" s="84"/>
      <c r="CG712" s="84"/>
      <c r="CH712" s="97"/>
      <c r="CI712" s="97"/>
      <c r="CJ712" s="97"/>
      <c r="CK712" s="97"/>
      <c r="CL712" s="97"/>
      <c r="CM712" s="97"/>
      <c r="CN712" s="97"/>
      <c r="CO712" s="97"/>
      <c r="CP712" s="99"/>
      <c r="CQ712" s="84"/>
      <c r="DA712" s="83"/>
      <c r="DB712" s="82"/>
      <c r="DC712" s="83"/>
      <c r="DD712" s="52"/>
      <c r="DF712" s="52"/>
      <c r="DG712" s="84"/>
      <c r="DH712" s="97"/>
      <c r="DI712" s="84"/>
      <c r="DJ712" s="84"/>
      <c r="DK712" s="84"/>
      <c r="DL712" s="84"/>
      <c r="DM712" s="84"/>
      <c r="DN712" s="84"/>
      <c r="DO712" s="84"/>
      <c r="DP712" s="84"/>
      <c r="DQ712" s="84"/>
      <c r="DR712" s="97"/>
      <c r="DS712" s="97"/>
      <c r="DT712" s="97"/>
      <c r="DU712" s="97"/>
      <c r="DV712" s="97"/>
      <c r="DW712" s="97"/>
      <c r="DX712" s="97"/>
      <c r="DY712" s="97"/>
      <c r="DZ712" s="99"/>
      <c r="EA712" s="84"/>
    </row>
    <row r="713" spans="1:131" ht="15.6" x14ac:dyDescent="0.3">
      <c r="A713" s="289" t="str">
        <f t="shared" ca="1" si="1123"/>
        <v/>
      </c>
      <c r="B713" s="327">
        <f t="shared" si="1137"/>
        <v>705</v>
      </c>
      <c r="C713" s="328" t="s">
        <v>53</v>
      </c>
      <c r="D713" s="327" t="s">
        <v>6</v>
      </c>
      <c r="E713" s="327">
        <v>5</v>
      </c>
      <c r="F713" s="329">
        <v>2</v>
      </c>
      <c r="G713" s="329">
        <v>3</v>
      </c>
      <c r="H713" s="329">
        <v>2</v>
      </c>
      <c r="I713" s="329">
        <v>3</v>
      </c>
      <c r="J713" s="329">
        <v>2</v>
      </c>
      <c r="K713" s="329"/>
      <c r="L713" s="329"/>
      <c r="M713" s="329"/>
      <c r="N713" s="329">
        <f>SUM($F713:G713)</f>
        <v>5</v>
      </c>
      <c r="O713" s="329">
        <f>SUM($F713:H713)</f>
        <v>7</v>
      </c>
      <c r="P713" s="329">
        <f>SUM($F713:I713)</f>
        <v>10</v>
      </c>
      <c r="Q713" s="329">
        <f>SUM($F713:J713)</f>
        <v>12</v>
      </c>
      <c r="R713" s="329"/>
      <c r="S713" s="329"/>
      <c r="T713" s="329"/>
      <c r="U713" s="328"/>
      <c r="V713" s="327" t="str">
        <f t="shared" si="1104"/>
        <v>A</v>
      </c>
      <c r="W713" s="327" t="str">
        <f t="shared" ca="1" si="1105"/>
        <v>B</v>
      </c>
      <c r="X713" s="327" t="str">
        <f t="shared" ca="1" si="1149"/>
        <v>D</v>
      </c>
      <c r="Y713" s="327" t="str">
        <f t="shared" ca="1" si="1150"/>
        <v>E</v>
      </c>
      <c r="Z713" s="327" t="str">
        <f t="shared" ca="1" si="1151"/>
        <v>G</v>
      </c>
      <c r="AA713" s="327"/>
      <c r="AB713" s="327"/>
      <c r="AC713" s="327"/>
      <c r="AD713" s="328">
        <f t="shared" si="1112"/>
        <v>65</v>
      </c>
      <c r="AE713" s="328">
        <f t="shared" ca="1" si="1133"/>
        <v>66</v>
      </c>
      <c r="AF713" s="328">
        <f t="shared" ca="1" si="1134"/>
        <v>68</v>
      </c>
      <c r="AG713" s="328">
        <f t="shared" ref="AG713:AG718" ca="1" si="1154">IF(LEN(Y713)=1,_xlfn.UNICODE(Y713),_xlfn.UNICODE(Y713)+_xlfn.UNICODE("b"))</f>
        <v>69</v>
      </c>
      <c r="AH713" s="328">
        <f ca="1">IF(LEN(Z713)=1,_xlfn.UNICODE(Z713),_xlfn.UNICODE(Z713)+_xlfn.UNICODE("b"))</f>
        <v>71</v>
      </c>
      <c r="AI713" s="328"/>
      <c r="AJ713" s="328"/>
      <c r="AK713" s="328"/>
      <c r="AL713" s="294" t="str">
        <f>_xlfn.CONCAT(V713," sus4/7")</f>
        <v>A sus4/7</v>
      </c>
      <c r="AM713" s="294" t="str">
        <f ca="1">_xlfn.CONCAT(W713," sus4/7")</f>
        <v>B sus4/7</v>
      </c>
      <c r="AN713" s="294" t="str">
        <f ca="1">_xlfn.CONCAT(X713," sus4")</f>
        <v>D sus4</v>
      </c>
      <c r="AO713" s="294" t="str">
        <f ca="1">_xlfn.CONCAT(Y713," sus4/7")</f>
        <v>E sus4/7</v>
      </c>
      <c r="AP713" s="301" t="str">
        <f ca="1">_xlfn.CONCAT("*",Y713," min")</f>
        <v>*E min</v>
      </c>
      <c r="AQ713" s="294"/>
      <c r="AR713" s="294"/>
      <c r="AS713" s="294"/>
      <c r="AT713" s="294" t="str">
        <f t="shared" ca="1" si="1153"/>
        <v/>
      </c>
      <c r="AU713" s="294" t="str">
        <f t="shared" ca="1" si="1152"/>
        <v/>
      </c>
      <c r="AV713" s="294" t="str">
        <f t="shared" ca="1" si="1152"/>
        <v/>
      </c>
      <c r="AW713" s="294" t="str">
        <f t="shared" ca="1" si="1152"/>
        <v/>
      </c>
      <c r="AX713" s="294" t="str">
        <f t="shared" ca="1" si="1152"/>
        <v/>
      </c>
      <c r="AY713" s="294" t="str">
        <f t="shared" ca="1" si="1152"/>
        <v/>
      </c>
      <c r="AZ713" s="294" t="str">
        <f t="shared" ca="1" si="1152"/>
        <v/>
      </c>
      <c r="BA713" s="294">
        <f t="shared" ca="1" si="1152"/>
        <v>1</v>
      </c>
      <c r="BB713" s="294" t="str">
        <f t="shared" ca="1" si="1152"/>
        <v/>
      </c>
      <c r="BC713" s="294" t="str">
        <f t="shared" ca="1" si="1152"/>
        <v/>
      </c>
      <c r="BD713" s="294" t="str">
        <f t="shared" ca="1" si="1152"/>
        <v/>
      </c>
      <c r="BE713" s="294" t="str">
        <f t="shared" ca="1" si="1152"/>
        <v/>
      </c>
      <c r="BF713" s="289">
        <f t="shared" ca="1" si="1113"/>
        <v>1</v>
      </c>
      <c r="BG713" s="302">
        <f t="shared" ca="1" si="1114"/>
        <v>20</v>
      </c>
      <c r="BH713" s="289" t="str">
        <f t="shared" ca="1" si="1115"/>
        <v/>
      </c>
      <c r="BI713" s="289" t="str">
        <f t="shared" ca="1" si="1116"/>
        <v/>
      </c>
      <c r="BJ713" s="289" t="str">
        <f t="shared" ca="1" si="1117"/>
        <v/>
      </c>
      <c r="BK713" s="289" t="str">
        <f t="shared" ca="1" si="1118"/>
        <v/>
      </c>
      <c r="BL713" s="289" t="str">
        <f t="shared" ca="1" si="1119"/>
        <v/>
      </c>
      <c r="BM713" s="289" t="str">
        <f t="shared" ca="1" si="1120"/>
        <v/>
      </c>
      <c r="BN713" s="289" t="str">
        <f t="shared" ca="1" si="1121"/>
        <v/>
      </c>
      <c r="BO713" s="289" t="str">
        <f t="shared" ca="1" si="1122"/>
        <v/>
      </c>
      <c r="BP713" s="275"/>
      <c r="BQ713" s="83"/>
      <c r="BR713" s="82"/>
      <c r="BS713" s="83"/>
      <c r="BT713" s="52"/>
      <c r="BV713" s="52"/>
      <c r="BW713" s="84"/>
      <c r="BX713" s="97"/>
      <c r="BY713" s="84"/>
      <c r="BZ713" s="84"/>
      <c r="CA713" s="84"/>
      <c r="CB713" s="84"/>
      <c r="CC713" s="84"/>
      <c r="CD713" s="84"/>
      <c r="CE713" s="84"/>
      <c r="CF713" s="84"/>
      <c r="CG713" s="84"/>
      <c r="CH713" s="97"/>
      <c r="CI713" s="97"/>
      <c r="CJ713" s="97"/>
      <c r="CK713" s="97"/>
      <c r="CL713" s="97"/>
      <c r="CM713" s="97"/>
      <c r="CN713" s="97"/>
      <c r="CO713" s="97"/>
      <c r="CP713" s="99"/>
      <c r="CQ713" s="84"/>
      <c r="DA713" s="83"/>
      <c r="DB713" s="82"/>
      <c r="DC713" s="83"/>
      <c r="DD713" s="52"/>
      <c r="DF713" s="52"/>
      <c r="DG713" s="84"/>
      <c r="DH713" s="97"/>
      <c r="DI713" s="84"/>
      <c r="DJ713" s="84"/>
      <c r="DK713" s="84"/>
      <c r="DL713" s="84"/>
      <c r="DM713" s="84"/>
      <c r="DN713" s="84"/>
      <c r="DO713" s="84"/>
      <c r="DP713" s="84"/>
      <c r="DQ713" s="84"/>
      <c r="DR713" s="97"/>
      <c r="DS713" s="97"/>
      <c r="DT713" s="97"/>
      <c r="DU713" s="97"/>
      <c r="DV713" s="97"/>
      <c r="DW713" s="97"/>
      <c r="DX713" s="97"/>
      <c r="DY713" s="97"/>
      <c r="DZ713" s="99"/>
      <c r="EA713" s="84"/>
    </row>
    <row r="714" spans="1:131" ht="15.6" x14ac:dyDescent="0.3">
      <c r="A714" s="289" t="str">
        <f t="shared" ca="1" si="1123"/>
        <v/>
      </c>
      <c r="B714" s="327">
        <f t="shared" si="1137"/>
        <v>706</v>
      </c>
      <c r="C714" s="328" t="s">
        <v>54</v>
      </c>
      <c r="D714" s="327" t="s">
        <v>6</v>
      </c>
      <c r="E714" s="327">
        <v>5</v>
      </c>
      <c r="F714" s="329">
        <v>2</v>
      </c>
      <c r="G714" s="329">
        <v>1</v>
      </c>
      <c r="H714" s="329">
        <v>4</v>
      </c>
      <c r="I714" s="329">
        <v>1</v>
      </c>
      <c r="J714" s="329">
        <v>4</v>
      </c>
      <c r="K714" s="329"/>
      <c r="L714" s="329"/>
      <c r="M714" s="329"/>
      <c r="N714" s="329">
        <f>SUM($F714:G714)</f>
        <v>3</v>
      </c>
      <c r="O714" s="329">
        <f>SUM($F714:H714)</f>
        <v>7</v>
      </c>
      <c r="P714" s="329">
        <f>SUM($F714:I714)</f>
        <v>8</v>
      </c>
      <c r="Q714" s="329">
        <f>SUM($F714:J714)</f>
        <v>12</v>
      </c>
      <c r="R714" s="329"/>
      <c r="S714" s="329"/>
      <c r="T714" s="329"/>
      <c r="U714" s="328"/>
      <c r="V714" s="327" t="str">
        <f t="shared" ref="V714:V719" si="1155">$M$6</f>
        <v>A</v>
      </c>
      <c r="W714" s="327" t="str">
        <f t="shared" ref="W714:W719" ca="1" si="1156">OFFSET($M$6,0,$F714,1,1)</f>
        <v>B</v>
      </c>
      <c r="X714" s="327" t="str">
        <f t="shared" ca="1" si="1149"/>
        <v>C</v>
      </c>
      <c r="Y714" s="327" t="str">
        <f t="shared" ca="1" si="1150"/>
        <v>E</v>
      </c>
      <c r="Z714" s="327" t="str">
        <f t="shared" ca="1" si="1151"/>
        <v>F</v>
      </c>
      <c r="AA714" s="327"/>
      <c r="AB714" s="327"/>
      <c r="AC714" s="327"/>
      <c r="AD714" s="328">
        <f t="shared" ref="AD714:AD719" si="1157">IF(LEN(V714)=1,_xlfn.UNICODE(V714),_xlfn.UNICODE(V714)+_xlfn.UNICODE("b"))</f>
        <v>65</v>
      </c>
      <c r="AE714" s="328">
        <f t="shared" ca="1" si="1133"/>
        <v>66</v>
      </c>
      <c r="AF714" s="328">
        <f t="shared" ca="1" si="1134"/>
        <v>67</v>
      </c>
      <c r="AG714" s="328">
        <f t="shared" ca="1" si="1154"/>
        <v>69</v>
      </c>
      <c r="AH714" s="328">
        <f ca="1">IF(LEN(Z714)=1,_xlfn.UNICODE(Z714),_xlfn.UNICODE(Z714)+_xlfn.UNICODE("b"))</f>
        <v>70</v>
      </c>
      <c r="AI714" s="328"/>
      <c r="AJ714" s="328"/>
      <c r="AK714" s="328"/>
      <c r="AL714" s="301" t="str">
        <f ca="1">_xlfn.CONCAT("*",Z714," maj")</f>
        <v>*F maj</v>
      </c>
      <c r="AM714" s="294" t="str">
        <f ca="1">_xlfn.CONCAT(W714," sus4/7")</f>
        <v>B sus4/7</v>
      </c>
      <c r="AN714" s="294" t="str">
        <f ca="1">_xlfn.CONCAT(X714," sus4/M7")</f>
        <v>C sus4/M7</v>
      </c>
      <c r="AO714" s="301" t="str">
        <f>_xlfn.CONCAT("*", V714," min")</f>
        <v>*A min</v>
      </c>
      <c r="AP714" s="294" t="str">
        <f ca="1">_xlfn.CONCAT(Z714," sus4/7")</f>
        <v>F sus4/7</v>
      </c>
      <c r="AQ714" s="294"/>
      <c r="AR714" s="294"/>
      <c r="AS714" s="294"/>
      <c r="AT714" s="294" t="str">
        <f t="shared" ca="1" si="1153"/>
        <v/>
      </c>
      <c r="AU714" s="294" t="str">
        <f t="shared" ca="1" si="1152"/>
        <v/>
      </c>
      <c r="AV714" s="294" t="str">
        <f t="shared" ca="1" si="1152"/>
        <v/>
      </c>
      <c r="AW714" s="294" t="str">
        <f t="shared" ca="1" si="1152"/>
        <v/>
      </c>
      <c r="AX714" s="294" t="str">
        <f t="shared" ca="1" si="1152"/>
        <v/>
      </c>
      <c r="AY714" s="294">
        <f t="shared" ca="1" si="1152"/>
        <v>1</v>
      </c>
      <c r="AZ714" s="294" t="str">
        <f t="shared" ca="1" si="1152"/>
        <v/>
      </c>
      <c r="BA714" s="294" t="str">
        <f t="shared" ca="1" si="1152"/>
        <v/>
      </c>
      <c r="BB714" s="294" t="str">
        <f t="shared" ca="1" si="1152"/>
        <v/>
      </c>
      <c r="BC714" s="294" t="str">
        <f t="shared" ca="1" si="1152"/>
        <v/>
      </c>
      <c r="BD714" s="294" t="str">
        <f t="shared" ca="1" si="1152"/>
        <v/>
      </c>
      <c r="BE714" s="294" t="str">
        <f t="shared" ca="1" si="1152"/>
        <v/>
      </c>
      <c r="BF714" s="289">
        <f t="shared" ref="BF714:BF719" ca="1" si="1158">COUNT(AT714:BE714)</f>
        <v>1</v>
      </c>
      <c r="BG714" s="302">
        <f t="shared" ref="BG714:BG719" ca="1" si="1159">BF714/E714*100</f>
        <v>20</v>
      </c>
      <c r="BH714" s="289" t="str">
        <f t="shared" ref="BH714:BH719" ca="1" si="1160">IF(AND(BG714&lt;=100,BG714&gt;90),1,IF(AND(BG714&lt;=90,BG714&gt;80),2,IF(AND(BG714&lt;=80,BG714&gt;70),3,IF(AND(BG714&lt;=70,BG714&gt;60),4,IF(AND(BG714&lt;=60,BG714&gt;50),5,IF(AND(BG714&lt;=50,BG714&gt;40),6,IF(AND(BG714&lt;=40,BG714&gt;30),7,"")))))))</f>
        <v/>
      </c>
      <c r="BI714" s="289" t="str">
        <f t="shared" ref="BI714:BI719" ca="1" si="1161">IF($BH714=1,1,"")</f>
        <v/>
      </c>
      <c r="BJ714" s="289" t="str">
        <f t="shared" ref="BJ714:BJ719" ca="1" si="1162">IF($BH714=2,1,"")</f>
        <v/>
      </c>
      <c r="BK714" s="289" t="str">
        <f t="shared" ref="BK714:BK719" ca="1" si="1163">IF($BH714=3,1,"")</f>
        <v/>
      </c>
      <c r="BL714" s="289" t="str">
        <f t="shared" ref="BL714:BL719" ca="1" si="1164">IF($BH714=4,1,"")</f>
        <v/>
      </c>
      <c r="BM714" s="289" t="str">
        <f t="shared" ref="BM714:BM719" ca="1" si="1165">IF($BH714=5,1,"")</f>
        <v/>
      </c>
      <c r="BN714" s="289" t="str">
        <f t="shared" ref="BN714:BN719" ca="1" si="1166">IF($BH714=6,1,"")</f>
        <v/>
      </c>
      <c r="BO714" s="289" t="str">
        <f t="shared" ref="BO714:BO719" ca="1" si="1167">IF($BH714=7,1,"")</f>
        <v/>
      </c>
      <c r="BP714" s="275"/>
      <c r="BQ714" s="83"/>
      <c r="BR714" s="82"/>
      <c r="BS714" s="83"/>
      <c r="BT714" s="52"/>
      <c r="BV714" s="52"/>
      <c r="BW714" s="84"/>
      <c r="BX714" s="97"/>
      <c r="BY714" s="84"/>
      <c r="BZ714" s="84"/>
      <c r="CA714" s="84"/>
      <c r="CB714" s="84"/>
      <c r="CC714" s="84"/>
      <c r="CD714" s="84"/>
      <c r="CE714" s="84"/>
      <c r="CF714" s="84"/>
      <c r="CG714" s="84"/>
      <c r="CH714" s="97"/>
      <c r="CI714" s="97"/>
      <c r="CJ714" s="97"/>
      <c r="CK714" s="97"/>
      <c r="CL714" s="97"/>
      <c r="CM714" s="97"/>
      <c r="CN714" s="97"/>
      <c r="CO714" s="97"/>
      <c r="CP714" s="99"/>
      <c r="CQ714" s="84"/>
      <c r="DA714" s="83"/>
      <c r="DB714" s="82"/>
      <c r="DC714" s="83"/>
      <c r="DD714" s="52"/>
      <c r="DF714" s="52"/>
      <c r="DG714" s="84"/>
      <c r="DH714" s="97"/>
      <c r="DI714" s="84"/>
      <c r="DJ714" s="84"/>
      <c r="DK714" s="84"/>
      <c r="DL714" s="84"/>
      <c r="DM714" s="84"/>
      <c r="DN714" s="84"/>
      <c r="DO714" s="84"/>
      <c r="DP714" s="84"/>
      <c r="DQ714" s="84"/>
      <c r="DR714" s="97"/>
      <c r="DS714" s="97"/>
      <c r="DT714" s="97"/>
      <c r="DU714" s="97"/>
      <c r="DV714" s="97"/>
      <c r="DW714" s="97"/>
      <c r="DX714" s="97"/>
      <c r="DY714" s="97"/>
      <c r="DZ714" s="99"/>
      <c r="EA714" s="84"/>
    </row>
    <row r="715" spans="1:131" ht="15.6" x14ac:dyDescent="0.3">
      <c r="A715" s="289" t="str">
        <f t="shared" ref="A715:A778" ca="1" si="1168">BH715</f>
        <v/>
      </c>
      <c r="B715" s="327">
        <f t="shared" si="1137"/>
        <v>707</v>
      </c>
      <c r="C715" s="328" t="s">
        <v>55</v>
      </c>
      <c r="D715" s="327" t="s">
        <v>6</v>
      </c>
      <c r="E715" s="327">
        <v>5</v>
      </c>
      <c r="F715" s="329">
        <v>4</v>
      </c>
      <c r="G715" s="329">
        <v>1</v>
      </c>
      <c r="H715" s="329">
        <v>2</v>
      </c>
      <c r="I715" s="329">
        <v>3</v>
      </c>
      <c r="J715" s="329">
        <v>2</v>
      </c>
      <c r="K715" s="329"/>
      <c r="L715" s="329"/>
      <c r="M715" s="329"/>
      <c r="N715" s="329">
        <f>SUM($F715:G715)</f>
        <v>5</v>
      </c>
      <c r="O715" s="329">
        <f>SUM($F715:H715)</f>
        <v>7</v>
      </c>
      <c r="P715" s="329">
        <f>SUM($F715:I715)</f>
        <v>10</v>
      </c>
      <c r="Q715" s="329">
        <f>SUM($F715:J715)</f>
        <v>12</v>
      </c>
      <c r="R715" s="329"/>
      <c r="S715" s="329"/>
      <c r="T715" s="329"/>
      <c r="U715" s="328"/>
      <c r="V715" s="327" t="str">
        <f t="shared" si="1155"/>
        <v>A</v>
      </c>
      <c r="W715" s="327" t="str">
        <f t="shared" ca="1" si="1156"/>
        <v>Db</v>
      </c>
      <c r="X715" s="327" t="str">
        <f t="shared" ca="1" si="1149"/>
        <v>D</v>
      </c>
      <c r="Y715" s="327" t="str">
        <f t="shared" ca="1" si="1150"/>
        <v>E</v>
      </c>
      <c r="Z715" s="327" t="str">
        <f t="shared" ca="1" si="1151"/>
        <v>G</v>
      </c>
      <c r="AA715" s="327"/>
      <c r="AB715" s="327"/>
      <c r="AC715" s="327"/>
      <c r="AD715" s="328">
        <f t="shared" si="1157"/>
        <v>65</v>
      </c>
      <c r="AE715" s="328">
        <f t="shared" ca="1" si="1133"/>
        <v>166</v>
      </c>
      <c r="AF715" s="328">
        <f t="shared" ca="1" si="1134"/>
        <v>68</v>
      </c>
      <c r="AG715" s="328">
        <f t="shared" ca="1" si="1154"/>
        <v>69</v>
      </c>
      <c r="AH715" s="328">
        <f ca="1">IF(LEN(Z715)=1,_xlfn.UNICODE(Z715),_xlfn.UNICODE(Z715)+_xlfn.UNICODE("b"))</f>
        <v>71</v>
      </c>
      <c r="AI715" s="328"/>
      <c r="AJ715" s="328"/>
      <c r="AK715" s="328"/>
      <c r="AL715" s="294" t="str">
        <f>_xlfn.CONCAT(V715," sus4/7")</f>
        <v>A sus4/7</v>
      </c>
      <c r="AM715" s="301" t="str">
        <f>_xlfn.CONCAT("*",V715," maj")</f>
        <v>*A maj</v>
      </c>
      <c r="AN715" s="294" t="str">
        <f ca="1">_xlfn.CONCAT(X715," sus4/M7")</f>
        <v>D sus4/M7</v>
      </c>
      <c r="AO715" s="294" t="str">
        <f ca="1">_xlfn.CONCAT(Y715," sus4/7")</f>
        <v>E sus4/7</v>
      </c>
      <c r="AP715" s="301" t="str">
        <f ca="1">_xlfn.CONCAT("*",W715," dim")</f>
        <v>*Db dim</v>
      </c>
      <c r="AQ715" s="294"/>
      <c r="AR715" s="294"/>
      <c r="AS715" s="294"/>
      <c r="AT715" s="294" t="str">
        <f t="shared" ca="1" si="1153"/>
        <v/>
      </c>
      <c r="AU715" s="294" t="str">
        <f t="shared" ca="1" si="1152"/>
        <v/>
      </c>
      <c r="AV715" s="294" t="str">
        <f t="shared" ca="1" si="1152"/>
        <v/>
      </c>
      <c r="AW715" s="294" t="str">
        <f t="shared" ca="1" si="1152"/>
        <v/>
      </c>
      <c r="AX715" s="294" t="str">
        <f t="shared" ca="1" si="1152"/>
        <v/>
      </c>
      <c r="AY715" s="294" t="str">
        <f t="shared" ca="1" si="1152"/>
        <v/>
      </c>
      <c r="AZ715" s="294" t="str">
        <f t="shared" ca="1" si="1152"/>
        <v/>
      </c>
      <c r="BA715" s="294">
        <f t="shared" ca="1" si="1152"/>
        <v>1</v>
      </c>
      <c r="BB715" s="294" t="str">
        <f t="shared" ca="1" si="1152"/>
        <v/>
      </c>
      <c r="BC715" s="294" t="str">
        <f t="shared" ca="1" si="1152"/>
        <v/>
      </c>
      <c r="BD715" s="294" t="str">
        <f t="shared" ca="1" si="1152"/>
        <v/>
      </c>
      <c r="BE715" s="294" t="str">
        <f t="shared" ca="1" si="1152"/>
        <v/>
      </c>
      <c r="BF715" s="289">
        <f t="shared" ca="1" si="1158"/>
        <v>1</v>
      </c>
      <c r="BG715" s="302">
        <f t="shared" ca="1" si="1159"/>
        <v>20</v>
      </c>
      <c r="BH715" s="289" t="str">
        <f t="shared" ca="1" si="1160"/>
        <v/>
      </c>
      <c r="BI715" s="289" t="str">
        <f t="shared" ca="1" si="1161"/>
        <v/>
      </c>
      <c r="BJ715" s="289" t="str">
        <f t="shared" ca="1" si="1162"/>
        <v/>
      </c>
      <c r="BK715" s="289" t="str">
        <f t="shared" ca="1" si="1163"/>
        <v/>
      </c>
      <c r="BL715" s="289" t="str">
        <f t="shared" ca="1" si="1164"/>
        <v/>
      </c>
      <c r="BM715" s="289" t="str">
        <f t="shared" ca="1" si="1165"/>
        <v/>
      </c>
      <c r="BN715" s="289" t="str">
        <f t="shared" ca="1" si="1166"/>
        <v/>
      </c>
      <c r="BO715" s="289" t="str">
        <f t="shared" ca="1" si="1167"/>
        <v/>
      </c>
      <c r="BP715" s="275"/>
      <c r="BQ715" s="83"/>
      <c r="BR715" s="82"/>
      <c r="BS715" s="83"/>
      <c r="BT715" s="52"/>
      <c r="BV715" s="52"/>
      <c r="BW715" s="84"/>
      <c r="BX715" s="97"/>
      <c r="BY715" s="84"/>
      <c r="BZ715" s="84"/>
      <c r="CA715" s="84"/>
      <c r="CB715" s="84"/>
      <c r="CC715" s="84"/>
      <c r="CD715" s="84"/>
      <c r="CE715" s="84"/>
      <c r="CF715" s="84"/>
      <c r="CG715" s="84"/>
      <c r="CH715" s="97"/>
      <c r="CI715" s="97"/>
      <c r="CJ715" s="97"/>
      <c r="CK715" s="97"/>
      <c r="CL715" s="97"/>
      <c r="CM715" s="97"/>
      <c r="CN715" s="97"/>
      <c r="CO715" s="97"/>
      <c r="CP715" s="99"/>
      <c r="CQ715" s="84"/>
      <c r="DA715" s="83"/>
      <c r="DB715" s="82"/>
      <c r="DC715" s="83"/>
      <c r="DD715" s="52"/>
      <c r="DF715" s="52"/>
      <c r="DG715" s="84"/>
      <c r="DH715" s="97"/>
      <c r="DI715" s="84"/>
      <c r="DJ715" s="84"/>
      <c r="DK715" s="84"/>
      <c r="DL715" s="84"/>
      <c r="DM715" s="84"/>
      <c r="DN715" s="84"/>
      <c r="DO715" s="84"/>
      <c r="DP715" s="84"/>
      <c r="DQ715" s="84"/>
      <c r="DR715" s="97"/>
      <c r="DS715" s="97"/>
      <c r="DT715" s="97"/>
      <c r="DU715" s="97"/>
      <c r="DV715" s="97"/>
      <c r="DW715" s="97"/>
      <c r="DX715" s="97"/>
      <c r="DY715" s="97"/>
      <c r="DZ715" s="99"/>
      <c r="EA715" s="84"/>
    </row>
    <row r="716" spans="1:131" ht="15.6" x14ac:dyDescent="0.3">
      <c r="A716" s="289" t="str">
        <f t="shared" ca="1" si="1168"/>
        <v/>
      </c>
      <c r="B716" s="327">
        <f t="shared" si="1137"/>
        <v>708</v>
      </c>
      <c r="C716" s="328" t="s">
        <v>56</v>
      </c>
      <c r="D716" s="327" t="s">
        <v>6</v>
      </c>
      <c r="E716" s="327">
        <v>5</v>
      </c>
      <c r="F716" s="329">
        <v>2</v>
      </c>
      <c r="G716" s="329">
        <v>1</v>
      </c>
      <c r="H716" s="329">
        <v>4</v>
      </c>
      <c r="I716" s="329">
        <v>2</v>
      </c>
      <c r="J716" s="329">
        <v>3</v>
      </c>
      <c r="K716" s="329"/>
      <c r="L716" s="329"/>
      <c r="M716" s="329"/>
      <c r="N716" s="329">
        <f>SUM($F716:G716)</f>
        <v>3</v>
      </c>
      <c r="O716" s="329">
        <f>SUM($F716:H716)</f>
        <v>7</v>
      </c>
      <c r="P716" s="329">
        <f>SUM($F716:I716)</f>
        <v>9</v>
      </c>
      <c r="Q716" s="329">
        <f>SUM($F716:J716)</f>
        <v>12</v>
      </c>
      <c r="R716" s="329"/>
      <c r="S716" s="329"/>
      <c r="T716" s="329"/>
      <c r="U716" s="328"/>
      <c r="V716" s="327" t="str">
        <f t="shared" si="1155"/>
        <v>A</v>
      </c>
      <c r="W716" s="327" t="str">
        <f t="shared" ca="1" si="1156"/>
        <v>B</v>
      </c>
      <c r="X716" s="327" t="str">
        <f t="shared" ca="1" si="1149"/>
        <v>C</v>
      </c>
      <c r="Y716" s="327" t="str">
        <f t="shared" ca="1" si="1150"/>
        <v>E</v>
      </c>
      <c r="Z716" s="327" t="str">
        <f t="shared" ca="1" si="1151"/>
        <v>Gb</v>
      </c>
      <c r="AA716" s="327"/>
      <c r="AB716" s="327"/>
      <c r="AC716" s="327"/>
      <c r="AD716" s="328">
        <f t="shared" si="1157"/>
        <v>65</v>
      </c>
      <c r="AE716" s="328">
        <f t="shared" ca="1" si="1133"/>
        <v>66</v>
      </c>
      <c r="AF716" s="328">
        <f t="shared" ca="1" si="1134"/>
        <v>67</v>
      </c>
      <c r="AG716" s="328">
        <f t="shared" ca="1" si="1154"/>
        <v>69</v>
      </c>
      <c r="AH716" s="328">
        <f ca="1">IF(LEN(Z716)=1,_xlfn.UNICODE(Z716),_xlfn.UNICODE(Z716)+_xlfn.UNICODE("b"))</f>
        <v>169</v>
      </c>
      <c r="AI716" s="328"/>
      <c r="AJ716" s="328"/>
      <c r="AK716" s="328"/>
      <c r="AL716" s="301" t="str">
        <f ca="1">_xlfn.CONCAT(V716," min6 -or- *",Z716," dim")</f>
        <v>A min6 -or- *Gb dim</v>
      </c>
      <c r="AM716" s="294" t="str">
        <f ca="1">_xlfn.CONCAT(W716," sus4/7")</f>
        <v>B sus4/7</v>
      </c>
      <c r="AN716" s="301" t="str">
        <f ca="1">_xlfn.CONCAT("*",Z716," dim")</f>
        <v>*Gb dim</v>
      </c>
      <c r="AO716" s="301" t="str">
        <f>_xlfn.CONCAT("*", V716," min")</f>
        <v>*A min</v>
      </c>
      <c r="AP716" s="294" t="str">
        <f ca="1">_xlfn.CONCAT(Z716," sus4/7")</f>
        <v>Gb sus4/7</v>
      </c>
      <c r="AQ716" s="294"/>
      <c r="AR716" s="294"/>
      <c r="AS716" s="294"/>
      <c r="AT716" s="294" t="str">
        <f t="shared" ca="1" si="1153"/>
        <v/>
      </c>
      <c r="AU716" s="294" t="str">
        <f t="shared" ca="1" si="1152"/>
        <v/>
      </c>
      <c r="AV716" s="294" t="str">
        <f t="shared" ca="1" si="1152"/>
        <v/>
      </c>
      <c r="AW716" s="294" t="str">
        <f t="shared" ca="1" si="1152"/>
        <v/>
      </c>
      <c r="AX716" s="294" t="str">
        <f t="shared" ca="1" si="1152"/>
        <v/>
      </c>
      <c r="AY716" s="294" t="str">
        <f t="shared" ca="1" si="1152"/>
        <v/>
      </c>
      <c r="AZ716" s="294" t="str">
        <f t="shared" ca="1" si="1152"/>
        <v/>
      </c>
      <c r="BA716" s="294" t="str">
        <f t="shared" ca="1" si="1152"/>
        <v/>
      </c>
      <c r="BB716" s="294" t="str">
        <f t="shared" ca="1" si="1152"/>
        <v/>
      </c>
      <c r="BC716" s="294" t="str">
        <f t="shared" ca="1" si="1152"/>
        <v/>
      </c>
      <c r="BD716" s="294" t="str">
        <f t="shared" ca="1" si="1152"/>
        <v/>
      </c>
      <c r="BE716" s="294" t="str">
        <f t="shared" ca="1" si="1152"/>
        <v/>
      </c>
      <c r="BF716" s="289">
        <f t="shared" ca="1" si="1158"/>
        <v>0</v>
      </c>
      <c r="BG716" s="302">
        <f t="shared" ca="1" si="1159"/>
        <v>0</v>
      </c>
      <c r="BH716" s="289" t="str">
        <f t="shared" ca="1" si="1160"/>
        <v/>
      </c>
      <c r="BI716" s="289" t="str">
        <f t="shared" ca="1" si="1161"/>
        <v/>
      </c>
      <c r="BJ716" s="289" t="str">
        <f t="shared" ca="1" si="1162"/>
        <v/>
      </c>
      <c r="BK716" s="289" t="str">
        <f t="shared" ca="1" si="1163"/>
        <v/>
      </c>
      <c r="BL716" s="289" t="str">
        <f t="shared" ca="1" si="1164"/>
        <v/>
      </c>
      <c r="BM716" s="289" t="str">
        <f t="shared" ca="1" si="1165"/>
        <v/>
      </c>
      <c r="BN716" s="289" t="str">
        <f t="shared" ca="1" si="1166"/>
        <v/>
      </c>
      <c r="BO716" s="289" t="str">
        <f t="shared" ca="1" si="1167"/>
        <v/>
      </c>
      <c r="BP716" s="275"/>
      <c r="BQ716" s="83"/>
      <c r="BR716" s="82"/>
      <c r="BS716" s="83"/>
      <c r="BT716" s="52"/>
      <c r="BV716" s="52"/>
      <c r="BW716" s="84"/>
      <c r="BX716" s="97"/>
      <c r="BY716" s="84"/>
      <c r="BZ716" s="84"/>
      <c r="CA716" s="84"/>
      <c r="CB716" s="84"/>
      <c r="CC716" s="84"/>
      <c r="CD716" s="84"/>
      <c r="CE716" s="84"/>
      <c r="CF716" s="84"/>
      <c r="CG716" s="84"/>
      <c r="CH716" s="97"/>
      <c r="CI716" s="97"/>
      <c r="CJ716" s="97"/>
      <c r="CK716" s="97"/>
      <c r="CL716" s="97"/>
      <c r="CM716" s="97"/>
      <c r="CN716" s="97"/>
      <c r="CO716" s="97"/>
      <c r="CP716" s="99"/>
      <c r="CQ716" s="84"/>
      <c r="DA716" s="83"/>
      <c r="DB716" s="82"/>
      <c r="DC716" s="83"/>
      <c r="DD716" s="52"/>
      <c r="DF716" s="52"/>
      <c r="DG716" s="84"/>
      <c r="DH716" s="97"/>
      <c r="DI716" s="84"/>
      <c r="DJ716" s="84"/>
      <c r="DK716" s="84"/>
      <c r="DL716" s="84"/>
      <c r="DM716" s="84"/>
      <c r="DN716" s="84"/>
      <c r="DO716" s="84"/>
      <c r="DP716" s="84"/>
      <c r="DQ716" s="84"/>
      <c r="DR716" s="97"/>
      <c r="DS716" s="97"/>
      <c r="DT716" s="97"/>
      <c r="DU716" s="97"/>
      <c r="DV716" s="97"/>
      <c r="DW716" s="97"/>
      <c r="DX716" s="97"/>
      <c r="DY716" s="97"/>
      <c r="DZ716" s="99"/>
      <c r="EA716" s="84"/>
    </row>
    <row r="717" spans="1:131" ht="15.6" x14ac:dyDescent="0.3">
      <c r="A717" s="289" t="str">
        <f t="shared" ca="1" si="1168"/>
        <v/>
      </c>
      <c r="B717" s="327">
        <f t="shared" si="1137"/>
        <v>709</v>
      </c>
      <c r="C717" s="328" t="s">
        <v>59</v>
      </c>
      <c r="D717" s="327" t="s">
        <v>6</v>
      </c>
      <c r="E717" s="327">
        <v>5</v>
      </c>
      <c r="F717" s="329">
        <v>4</v>
      </c>
      <c r="G717" s="329">
        <v>1</v>
      </c>
      <c r="H717" s="329">
        <v>2</v>
      </c>
      <c r="I717" s="329">
        <v>2</v>
      </c>
      <c r="J717" s="329">
        <v>3</v>
      </c>
      <c r="K717" s="329"/>
      <c r="L717" s="329"/>
      <c r="M717" s="329"/>
      <c r="N717" s="329">
        <f>SUM($F717:G717)</f>
        <v>5</v>
      </c>
      <c r="O717" s="329">
        <f>SUM($F717:H717)</f>
        <v>7</v>
      </c>
      <c r="P717" s="329">
        <f>SUM($F717:I717)</f>
        <v>9</v>
      </c>
      <c r="Q717" s="329">
        <f>SUM($F717:J717)</f>
        <v>12</v>
      </c>
      <c r="R717" s="329"/>
      <c r="S717" s="329"/>
      <c r="T717" s="329"/>
      <c r="U717" s="328"/>
      <c r="V717" s="327" t="str">
        <f t="shared" si="1155"/>
        <v>A</v>
      </c>
      <c r="W717" s="327" t="str">
        <f t="shared" ca="1" si="1156"/>
        <v>Db</v>
      </c>
      <c r="X717" s="327" t="str">
        <f t="shared" ca="1" si="1149"/>
        <v>D</v>
      </c>
      <c r="Y717" s="327" t="str">
        <f t="shared" ca="1" si="1150"/>
        <v>E</v>
      </c>
      <c r="Z717" s="327" t="str">
        <f t="shared" ca="1" si="1151"/>
        <v>Gb</v>
      </c>
      <c r="AA717" s="327"/>
      <c r="AB717" s="327"/>
      <c r="AC717" s="327"/>
      <c r="AD717" s="328">
        <f t="shared" si="1157"/>
        <v>65</v>
      </c>
      <c r="AE717" s="328">
        <f t="shared" ca="1" si="1133"/>
        <v>166</v>
      </c>
      <c r="AF717" s="328">
        <f t="shared" ca="1" si="1134"/>
        <v>68</v>
      </c>
      <c r="AG717" s="328">
        <f t="shared" ca="1" si="1154"/>
        <v>69</v>
      </c>
      <c r="AH717" s="328">
        <f ca="1">IF(LEN(Z717)=1,_xlfn.UNICODE(Z717),_xlfn.UNICODE(Z717)+_xlfn.UNICODE("b"))</f>
        <v>169</v>
      </c>
      <c r="AI717" s="328"/>
      <c r="AJ717" s="328"/>
      <c r="AK717" s="328"/>
      <c r="AL717" s="294" t="str">
        <f>_xlfn.CONCAT(V717," aug")</f>
        <v>A aug</v>
      </c>
      <c r="AM717" s="301" t="str">
        <f>_xlfn.CONCAT("*",V717," maj")</f>
        <v>*A maj</v>
      </c>
      <c r="AN717" s="294" t="str">
        <f ca="1">_xlfn.CONCAT(X717," maj")</f>
        <v>D maj</v>
      </c>
      <c r="AO717" s="294" t="str">
        <f ca="1">_xlfn.CONCAT(Y717," sus4/7")</f>
        <v>E sus4/7</v>
      </c>
      <c r="AP717" s="294" t="str">
        <f ca="1">_xlfn.CONCAT(Z717," sus7")</f>
        <v>Gb sus7</v>
      </c>
      <c r="AQ717" s="294"/>
      <c r="AR717" s="294"/>
      <c r="AS717" s="294"/>
      <c r="AT717" s="294" t="str">
        <f t="shared" ca="1" si="1153"/>
        <v/>
      </c>
      <c r="AU717" s="294" t="str">
        <f t="shared" ca="1" si="1152"/>
        <v/>
      </c>
      <c r="AV717" s="294" t="str">
        <f t="shared" ca="1" si="1152"/>
        <v/>
      </c>
      <c r="AW717" s="294" t="str">
        <f t="shared" ca="1" si="1152"/>
        <v/>
      </c>
      <c r="AX717" s="294" t="str">
        <f t="shared" ca="1" si="1152"/>
        <v/>
      </c>
      <c r="AY717" s="294" t="str">
        <f t="shared" ca="1" si="1152"/>
        <v/>
      </c>
      <c r="AZ717" s="294" t="str">
        <f t="shared" ca="1" si="1152"/>
        <v/>
      </c>
      <c r="BA717" s="294" t="str">
        <f t="shared" ca="1" si="1152"/>
        <v/>
      </c>
      <c r="BB717" s="294" t="str">
        <f t="shared" ca="1" si="1152"/>
        <v/>
      </c>
      <c r="BC717" s="294" t="str">
        <f t="shared" ca="1" si="1152"/>
        <v/>
      </c>
      <c r="BD717" s="294" t="str">
        <f t="shared" ca="1" si="1152"/>
        <v/>
      </c>
      <c r="BE717" s="294" t="str">
        <f t="shared" ca="1" si="1152"/>
        <v/>
      </c>
      <c r="BF717" s="289">
        <f t="shared" ca="1" si="1158"/>
        <v>0</v>
      </c>
      <c r="BG717" s="302">
        <f t="shared" ca="1" si="1159"/>
        <v>0</v>
      </c>
      <c r="BH717" s="289" t="str">
        <f t="shared" ca="1" si="1160"/>
        <v/>
      </c>
      <c r="BI717" s="289" t="str">
        <f t="shared" ca="1" si="1161"/>
        <v/>
      </c>
      <c r="BJ717" s="289" t="str">
        <f t="shared" ca="1" si="1162"/>
        <v/>
      </c>
      <c r="BK717" s="289" t="str">
        <f t="shared" ca="1" si="1163"/>
        <v/>
      </c>
      <c r="BL717" s="289" t="str">
        <f t="shared" ca="1" si="1164"/>
        <v/>
      </c>
      <c r="BM717" s="289" t="str">
        <f t="shared" ca="1" si="1165"/>
        <v/>
      </c>
      <c r="BN717" s="289" t="str">
        <f t="shared" ca="1" si="1166"/>
        <v/>
      </c>
      <c r="BO717" s="289" t="str">
        <f t="shared" ca="1" si="1167"/>
        <v/>
      </c>
      <c r="BP717" s="275"/>
      <c r="BQ717" s="83"/>
      <c r="BR717" s="82"/>
      <c r="BS717" s="83"/>
      <c r="BT717" s="52"/>
      <c r="BV717" s="52"/>
      <c r="BW717" s="84"/>
      <c r="BX717" s="97"/>
      <c r="BY717" s="84"/>
      <c r="BZ717" s="84"/>
      <c r="CA717" s="84"/>
      <c r="CB717" s="84"/>
      <c r="CC717" s="84"/>
      <c r="CD717" s="84"/>
      <c r="CE717" s="84"/>
      <c r="CF717" s="84"/>
      <c r="CG717" s="84"/>
      <c r="CH717" s="97"/>
      <c r="CI717" s="97"/>
      <c r="CJ717" s="97"/>
      <c r="CK717" s="97"/>
      <c r="CL717" s="97"/>
      <c r="CM717" s="97"/>
      <c r="CN717" s="97"/>
      <c r="CO717" s="97"/>
      <c r="CP717" s="99"/>
      <c r="CQ717" s="84"/>
      <c r="DA717" s="83"/>
      <c r="DB717" s="82"/>
      <c r="DC717" s="83"/>
      <c r="DD717" s="52"/>
      <c r="DF717" s="52"/>
      <c r="DG717" s="84"/>
      <c r="DH717" s="97"/>
      <c r="DI717" s="84"/>
      <c r="DJ717" s="84"/>
      <c r="DK717" s="84"/>
      <c r="DL717" s="84"/>
      <c r="DM717" s="84"/>
      <c r="DN717" s="84"/>
      <c r="DO717" s="84"/>
      <c r="DP717" s="84"/>
      <c r="DQ717" s="84"/>
      <c r="DR717" s="97"/>
      <c r="DS717" s="97"/>
      <c r="DT717" s="97"/>
      <c r="DU717" s="97"/>
      <c r="DV717" s="97"/>
      <c r="DW717" s="97"/>
      <c r="DX717" s="97"/>
      <c r="DY717" s="97"/>
      <c r="DZ717" s="99"/>
      <c r="EA717" s="84"/>
    </row>
    <row r="718" spans="1:131" ht="15.6" x14ac:dyDescent="0.3">
      <c r="A718" s="289" t="str">
        <f t="shared" ca="1" si="1168"/>
        <v/>
      </c>
      <c r="B718" s="327">
        <f t="shared" si="1137"/>
        <v>710</v>
      </c>
      <c r="C718" s="328" t="s">
        <v>60</v>
      </c>
      <c r="D718" s="327" t="s">
        <v>6</v>
      </c>
      <c r="E718" s="327">
        <v>4</v>
      </c>
      <c r="F718" s="329">
        <v>3</v>
      </c>
      <c r="G718" s="329">
        <v>3</v>
      </c>
      <c r="H718" s="329">
        <v>3</v>
      </c>
      <c r="I718" s="329">
        <v>3</v>
      </c>
      <c r="J718" s="329"/>
      <c r="K718" s="329"/>
      <c r="L718" s="329"/>
      <c r="M718" s="329"/>
      <c r="N718" s="329">
        <f>SUM($F718:G718)</f>
        <v>6</v>
      </c>
      <c r="O718" s="329">
        <f>SUM($F718:H718)</f>
        <v>9</v>
      </c>
      <c r="P718" s="329">
        <f>SUM($F718:I718)</f>
        <v>12</v>
      </c>
      <c r="Q718" s="329"/>
      <c r="R718" s="329"/>
      <c r="S718" s="329"/>
      <c r="T718" s="329"/>
      <c r="U718" s="328"/>
      <c r="V718" s="327" t="str">
        <f t="shared" si="1155"/>
        <v>A</v>
      </c>
      <c r="W718" s="327" t="str">
        <f t="shared" ca="1" si="1156"/>
        <v>C</v>
      </c>
      <c r="X718" s="327" t="str">
        <f ca="1">OFFSET($M$6,0,N718,1,1)</f>
        <v>Eb</v>
      </c>
      <c r="Y718" s="327" t="str">
        <f ca="1">OFFSET($M$6,0,O718,1,1)</f>
        <v>Gb</v>
      </c>
      <c r="Z718" s="327"/>
      <c r="AA718" s="327"/>
      <c r="AB718" s="327"/>
      <c r="AC718" s="327"/>
      <c r="AD718" s="328">
        <f t="shared" si="1157"/>
        <v>65</v>
      </c>
      <c r="AE718" s="328">
        <f t="shared" ca="1" si="1133"/>
        <v>67</v>
      </c>
      <c r="AF718" s="328">
        <f t="shared" ca="1" si="1134"/>
        <v>167</v>
      </c>
      <c r="AG718" s="328">
        <f t="shared" ca="1" si="1154"/>
        <v>169</v>
      </c>
      <c r="AH718" s="328"/>
      <c r="AI718" s="328"/>
      <c r="AJ718" s="328"/>
      <c r="AK718" s="328"/>
      <c r="AL718" s="294" t="str">
        <f>_xlfn.CONCAT(V718," dim")</f>
        <v>A dim</v>
      </c>
      <c r="AM718" s="294" t="str">
        <f ca="1">_xlfn.CONCAT(W718," dim")</f>
        <v>C dim</v>
      </c>
      <c r="AN718" s="294" t="str">
        <f ca="1">_xlfn.CONCAT(X718," dim")</f>
        <v>Eb dim</v>
      </c>
      <c r="AO718" s="294" t="str">
        <f ca="1">_xlfn.CONCAT(Y718," dim")</f>
        <v>Gb dim</v>
      </c>
      <c r="AP718" s="294"/>
      <c r="AQ718" s="294"/>
      <c r="AR718" s="294"/>
      <c r="AS718" s="294"/>
      <c r="AT718" s="294" t="str">
        <f ca="1">IF(AT$9=$AD718,1,IF(AT$9=$AE718,1,IF(AT$9=$AF718,1,IF(AT$9=$AG718,1,""))))</f>
        <v/>
      </c>
      <c r="AU718" s="294" t="str">
        <f t="shared" ref="AU718:BE718" ca="1" si="1169">IF(AU$9=$AD718,1,IF(AU$9=$AE718,1,IF(AU$9=$AF718,1,IF(AU$9=$AG718,1,""))))</f>
        <v/>
      </c>
      <c r="AV718" s="294" t="str">
        <f t="shared" ca="1" si="1169"/>
        <v/>
      </c>
      <c r="AW718" s="294">
        <f t="shared" ca="1" si="1169"/>
        <v>1</v>
      </c>
      <c r="AX718" s="294" t="str">
        <f t="shared" ca="1" si="1169"/>
        <v/>
      </c>
      <c r="AY718" s="294" t="str">
        <f t="shared" ca="1" si="1169"/>
        <v/>
      </c>
      <c r="AZ718" s="294" t="str">
        <f t="shared" ca="1" si="1169"/>
        <v/>
      </c>
      <c r="BA718" s="294" t="str">
        <f t="shared" ca="1" si="1169"/>
        <v/>
      </c>
      <c r="BB718" s="294" t="str">
        <f t="shared" ca="1" si="1169"/>
        <v/>
      </c>
      <c r="BC718" s="294" t="str">
        <f t="shared" ca="1" si="1169"/>
        <v/>
      </c>
      <c r="BD718" s="294" t="str">
        <f t="shared" ca="1" si="1169"/>
        <v/>
      </c>
      <c r="BE718" s="294" t="str">
        <f t="shared" ca="1" si="1169"/>
        <v/>
      </c>
      <c r="BF718" s="289">
        <f t="shared" ca="1" si="1158"/>
        <v>1</v>
      </c>
      <c r="BG718" s="302">
        <f t="shared" ca="1" si="1159"/>
        <v>25</v>
      </c>
      <c r="BH718" s="289" t="str">
        <f t="shared" ca="1" si="1160"/>
        <v/>
      </c>
      <c r="BI718" s="289" t="str">
        <f t="shared" ca="1" si="1161"/>
        <v/>
      </c>
      <c r="BJ718" s="289" t="str">
        <f t="shared" ca="1" si="1162"/>
        <v/>
      </c>
      <c r="BK718" s="289" t="str">
        <f t="shared" ca="1" si="1163"/>
        <v/>
      </c>
      <c r="BL718" s="289" t="str">
        <f t="shared" ca="1" si="1164"/>
        <v/>
      </c>
      <c r="BM718" s="289" t="str">
        <f t="shared" ca="1" si="1165"/>
        <v/>
      </c>
      <c r="BN718" s="289" t="str">
        <f t="shared" ca="1" si="1166"/>
        <v/>
      </c>
      <c r="BO718" s="289" t="str">
        <f t="shared" ca="1" si="1167"/>
        <v/>
      </c>
      <c r="BP718" s="275"/>
      <c r="BQ718" s="83"/>
      <c r="BR718" s="82"/>
      <c r="BS718" s="83"/>
      <c r="BT718" s="52"/>
      <c r="BV718" s="52"/>
      <c r="BW718" s="84"/>
      <c r="BX718" s="97"/>
      <c r="BY718" s="84"/>
      <c r="BZ718" s="84"/>
      <c r="CA718" s="84"/>
      <c r="CB718" s="84"/>
      <c r="CC718" s="84"/>
      <c r="CD718" s="84"/>
      <c r="CE718" s="84"/>
      <c r="CF718" s="84"/>
      <c r="CG718" s="84"/>
      <c r="CH718" s="97"/>
      <c r="CI718" s="97"/>
      <c r="CJ718" s="97"/>
      <c r="CK718" s="97"/>
      <c r="CL718" s="97"/>
      <c r="CM718" s="97"/>
      <c r="CN718" s="97"/>
      <c r="CO718" s="97"/>
      <c r="CP718" s="99"/>
      <c r="CQ718" s="84"/>
      <c r="DA718" s="83"/>
      <c r="DB718" s="82"/>
      <c r="DC718" s="83"/>
      <c r="DD718" s="52"/>
      <c r="DF718" s="52"/>
      <c r="DG718" s="84"/>
      <c r="DH718" s="97"/>
      <c r="DI718" s="84"/>
      <c r="DJ718" s="84"/>
      <c r="DK718" s="84"/>
      <c r="DL718" s="84"/>
      <c r="DM718" s="84"/>
      <c r="DN718" s="84"/>
      <c r="DO718" s="84"/>
      <c r="DP718" s="84"/>
      <c r="DQ718" s="84"/>
      <c r="DR718" s="97"/>
      <c r="DS718" s="97"/>
      <c r="DT718" s="97"/>
      <c r="DU718" s="97"/>
      <c r="DV718" s="97"/>
      <c r="DW718" s="97"/>
      <c r="DX718" s="97"/>
      <c r="DY718" s="97"/>
      <c r="DZ718" s="99"/>
      <c r="EA718" s="84"/>
    </row>
    <row r="719" spans="1:131" ht="15.6" x14ac:dyDescent="0.3">
      <c r="A719" s="289">
        <f t="shared" ca="1" si="1168"/>
        <v>7</v>
      </c>
      <c r="B719" s="327">
        <f t="shared" si="1137"/>
        <v>711</v>
      </c>
      <c r="C719" s="328" t="s">
        <v>61</v>
      </c>
      <c r="D719" s="327" t="s">
        <v>6</v>
      </c>
      <c r="E719" s="327">
        <v>3</v>
      </c>
      <c r="F719" s="329">
        <v>4</v>
      </c>
      <c r="G719" s="329">
        <v>4</v>
      </c>
      <c r="H719" s="329">
        <v>4</v>
      </c>
      <c r="I719" s="329"/>
      <c r="J719" s="329"/>
      <c r="K719" s="329"/>
      <c r="L719" s="329"/>
      <c r="M719" s="329"/>
      <c r="N719" s="329">
        <f>SUM($F719:G719)</f>
        <v>8</v>
      </c>
      <c r="O719" s="329">
        <f>SUM($F719:H719)</f>
        <v>12</v>
      </c>
      <c r="P719" s="329"/>
      <c r="Q719" s="329"/>
      <c r="R719" s="329"/>
      <c r="S719" s="329"/>
      <c r="T719" s="329"/>
      <c r="U719" s="328"/>
      <c r="V719" s="327" t="str">
        <f t="shared" si="1155"/>
        <v>A</v>
      </c>
      <c r="W719" s="327" t="str">
        <f t="shared" ca="1" si="1156"/>
        <v>Db</v>
      </c>
      <c r="X719" s="327" t="str">
        <f ca="1">OFFSET($M$6,0,N719,1,1)</f>
        <v>F</v>
      </c>
      <c r="Y719" s="327"/>
      <c r="Z719" s="327"/>
      <c r="AA719" s="327"/>
      <c r="AB719" s="327"/>
      <c r="AC719" s="327"/>
      <c r="AD719" s="328">
        <f t="shared" si="1157"/>
        <v>65</v>
      </c>
      <c r="AE719" s="328">
        <f t="shared" ca="1" si="1133"/>
        <v>166</v>
      </c>
      <c r="AF719" s="328">
        <f t="shared" ca="1" si="1134"/>
        <v>70</v>
      </c>
      <c r="AG719" s="328"/>
      <c r="AH719" s="328"/>
      <c r="AI719" s="328"/>
      <c r="AJ719" s="328"/>
      <c r="AK719" s="328"/>
      <c r="AL719" s="294" t="str">
        <f>_xlfn.CONCAT(V719," aug")</f>
        <v>A aug</v>
      </c>
      <c r="AM719" s="294" t="str">
        <f ca="1">_xlfn.CONCAT(W719," aug")</f>
        <v>Db aug</v>
      </c>
      <c r="AN719" s="294" t="str">
        <f ca="1">_xlfn.CONCAT(X719," aug")</f>
        <v>F aug</v>
      </c>
      <c r="AO719" s="294"/>
      <c r="AP719" s="294"/>
      <c r="AQ719" s="294"/>
      <c r="AR719" s="294"/>
      <c r="AS719" s="294"/>
      <c r="AT719" s="294" t="str">
        <f ca="1">IF(AT$9=$AD719,1,IF(AT$9=$AE719,1,IF(AT$9=$AF719,1,"")))</f>
        <v/>
      </c>
      <c r="AU719" s="294" t="str">
        <f t="shared" ref="AU719:BE719" ca="1" si="1170">IF(AU$9=$AD719,1,IF(AU$9=$AE719,1,IF(AU$9=$AF719,1,"")))</f>
        <v/>
      </c>
      <c r="AV719" s="294" t="str">
        <f t="shared" ca="1" si="1170"/>
        <v/>
      </c>
      <c r="AW719" s="294" t="str">
        <f t="shared" ca="1" si="1170"/>
        <v/>
      </c>
      <c r="AX719" s="294" t="str">
        <f t="shared" ca="1" si="1170"/>
        <v/>
      </c>
      <c r="AY719" s="294">
        <f t="shared" ca="1" si="1170"/>
        <v>1</v>
      </c>
      <c r="AZ719" s="294" t="str">
        <f t="shared" ca="1" si="1170"/>
        <v/>
      </c>
      <c r="BA719" s="294" t="str">
        <f t="shared" ca="1" si="1170"/>
        <v/>
      </c>
      <c r="BB719" s="294" t="str">
        <f t="shared" ca="1" si="1170"/>
        <v/>
      </c>
      <c r="BC719" s="294" t="str">
        <f t="shared" ca="1" si="1170"/>
        <v/>
      </c>
      <c r="BD719" s="294" t="str">
        <f t="shared" ca="1" si="1170"/>
        <v/>
      </c>
      <c r="BE719" s="294" t="str">
        <f t="shared" ca="1" si="1170"/>
        <v/>
      </c>
      <c r="BF719" s="289">
        <f t="shared" ca="1" si="1158"/>
        <v>1</v>
      </c>
      <c r="BG719" s="302">
        <f t="shared" ca="1" si="1159"/>
        <v>33.333333333333329</v>
      </c>
      <c r="BH719" s="289">
        <f t="shared" ca="1" si="1160"/>
        <v>7</v>
      </c>
      <c r="BI719" s="289" t="str">
        <f t="shared" ca="1" si="1161"/>
        <v/>
      </c>
      <c r="BJ719" s="289" t="str">
        <f t="shared" ca="1" si="1162"/>
        <v/>
      </c>
      <c r="BK719" s="289" t="str">
        <f t="shared" ca="1" si="1163"/>
        <v/>
      </c>
      <c r="BL719" s="289" t="str">
        <f t="shared" ca="1" si="1164"/>
        <v/>
      </c>
      <c r="BM719" s="289" t="str">
        <f t="shared" ca="1" si="1165"/>
        <v/>
      </c>
      <c r="BN719" s="289" t="str">
        <f t="shared" ca="1" si="1166"/>
        <v/>
      </c>
      <c r="BO719" s="289">
        <f t="shared" ca="1" si="1167"/>
        <v>1</v>
      </c>
      <c r="BP719" s="275"/>
      <c r="BQ719" s="83"/>
      <c r="BR719" s="82"/>
      <c r="BS719" s="83"/>
      <c r="BT719" s="52"/>
      <c r="BV719" s="52"/>
      <c r="BW719" s="84"/>
      <c r="BX719" s="97"/>
      <c r="BY719" s="84"/>
      <c r="BZ719" s="84"/>
      <c r="CA719" s="84"/>
      <c r="CB719" s="84"/>
      <c r="CC719" s="84"/>
      <c r="CD719" s="84"/>
      <c r="CE719" s="84"/>
      <c r="CF719" s="84"/>
      <c r="CG719" s="84"/>
      <c r="CH719" s="97"/>
      <c r="CI719" s="97"/>
      <c r="CJ719" s="97"/>
      <c r="CK719" s="97"/>
      <c r="CL719" s="97"/>
      <c r="CM719" s="97"/>
      <c r="CN719" s="97"/>
      <c r="CO719" s="97"/>
      <c r="CP719" s="99"/>
      <c r="CQ719" s="84"/>
      <c r="DA719" s="83"/>
      <c r="DB719" s="82"/>
      <c r="DC719" s="83"/>
      <c r="DD719" s="52"/>
      <c r="DF719" s="52"/>
      <c r="DG719" s="84"/>
      <c r="DH719" s="97"/>
      <c r="DI719" s="84"/>
      <c r="DJ719" s="84"/>
      <c r="DK719" s="84"/>
      <c r="DL719" s="84"/>
      <c r="DM719" s="84"/>
      <c r="DN719" s="84"/>
      <c r="DO719" s="84"/>
      <c r="DP719" s="84"/>
      <c r="DQ719" s="84"/>
      <c r="DR719" s="97"/>
      <c r="DS719" s="97"/>
      <c r="DT719" s="97"/>
      <c r="DU719" s="97"/>
      <c r="DV719" s="97"/>
      <c r="DW719" s="97"/>
      <c r="DX719" s="97"/>
      <c r="DY719" s="97"/>
      <c r="DZ719" s="99"/>
      <c r="EA719" s="84"/>
    </row>
    <row r="720" spans="1:131" ht="15.6" x14ac:dyDescent="0.3">
      <c r="A720" s="289">
        <f t="shared" ca="1" si="1168"/>
        <v>7</v>
      </c>
      <c r="B720" s="330">
        <f t="shared" si="1137"/>
        <v>712</v>
      </c>
      <c r="C720" s="331" t="s">
        <v>7</v>
      </c>
      <c r="D720" s="330" t="s">
        <v>77</v>
      </c>
      <c r="E720" s="330">
        <v>8</v>
      </c>
      <c r="F720" s="332">
        <v>2</v>
      </c>
      <c r="G720" s="332">
        <v>2</v>
      </c>
      <c r="H720" s="332">
        <v>1</v>
      </c>
      <c r="I720" s="332">
        <v>2</v>
      </c>
      <c r="J720" s="332">
        <v>2</v>
      </c>
      <c r="K720" s="332">
        <v>1</v>
      </c>
      <c r="L720" s="332">
        <v>1</v>
      </c>
      <c r="M720" s="332">
        <v>1</v>
      </c>
      <c r="N720" s="332">
        <f>SUM($F720:G720)</f>
        <v>4</v>
      </c>
      <c r="O720" s="332">
        <f>SUM($F720:H720)</f>
        <v>5</v>
      </c>
      <c r="P720" s="332">
        <f>SUM($F720:I720)</f>
        <v>7</v>
      </c>
      <c r="Q720" s="332">
        <f>SUM($F720:J720)</f>
        <v>9</v>
      </c>
      <c r="R720" s="332">
        <f>SUM($F720:K720)</f>
        <v>10</v>
      </c>
      <c r="S720" s="332">
        <f>SUM($F720:L720)</f>
        <v>11</v>
      </c>
      <c r="T720" s="332">
        <f>SUM($F720:M720)</f>
        <v>12</v>
      </c>
      <c r="U720" s="331"/>
      <c r="V720" s="330" t="str">
        <f>$N$6</f>
        <v>Bb</v>
      </c>
      <c r="W720" s="330" t="str">
        <f ca="1">OFFSET($N$6,0,$F720,1,1)</f>
        <v>C</v>
      </c>
      <c r="X720" s="330" t="str">
        <f t="shared" ref="X720:AC720" ca="1" si="1171">OFFSET($N$6,0,N720,1,1)</f>
        <v>D</v>
      </c>
      <c r="Y720" s="330" t="str">
        <f t="shared" ca="1" si="1171"/>
        <v>Eb</v>
      </c>
      <c r="Z720" s="330" t="str">
        <f t="shared" ca="1" si="1171"/>
        <v>F</v>
      </c>
      <c r="AA720" s="330" t="str">
        <f t="shared" ca="1" si="1171"/>
        <v>G</v>
      </c>
      <c r="AB720" s="330" t="str">
        <f t="shared" ca="1" si="1171"/>
        <v>Ab</v>
      </c>
      <c r="AC720" s="330" t="str">
        <f t="shared" ca="1" si="1171"/>
        <v>A</v>
      </c>
      <c r="AD720" s="331">
        <f>IF(LEN(V720)=1,_xlfn.UNICODE(V720),_xlfn.UNICODE(V720)+_xlfn.UNICODE("b"))</f>
        <v>164</v>
      </c>
      <c r="AE720" s="331">
        <f t="shared" ca="1" si="1133"/>
        <v>67</v>
      </c>
      <c r="AF720" s="331">
        <f t="shared" ca="1" si="1134"/>
        <v>68</v>
      </c>
      <c r="AG720" s="331">
        <f t="shared" ref="AG720:AG783" ca="1" si="1172">IF(LEN(Y720)=1,_xlfn.UNICODE(Y720),_xlfn.UNICODE(Y720)+_xlfn.UNICODE("b"))</f>
        <v>167</v>
      </c>
      <c r="AH720" s="331">
        <f t="shared" ref="AH720:AH783" ca="1" si="1173">IF(LEN(Z720)=1,_xlfn.UNICODE(Z720),_xlfn.UNICODE(Z720)+_xlfn.UNICODE("b"))</f>
        <v>70</v>
      </c>
      <c r="AI720" s="331">
        <f t="shared" ref="AI720:AI779" ca="1" si="1174">IF(LEN(AA720)=1,_xlfn.UNICODE(AA720),_xlfn.UNICODE(AA720)+_xlfn.UNICODE("b"))</f>
        <v>71</v>
      </c>
      <c r="AJ720" s="331">
        <f t="shared" ref="AJ720:AJ767" ca="1" si="1175">IF(LEN(AB720)=1,_xlfn.UNICODE(AB720),_xlfn.UNICODE(AB720)+_xlfn.UNICODE("b"))</f>
        <v>163</v>
      </c>
      <c r="AK720" s="331">
        <f t="shared" ref="AK720:AK728" ca="1" si="1176">IF(LEN(AC720)=1,_xlfn.UNICODE(AC720),_xlfn.UNICODE(AC720)+_xlfn.UNICODE("b"))</f>
        <v>65</v>
      </c>
      <c r="AL720" s="294" t="str">
        <f>_xlfn.CONCAT(V720," maj")</f>
        <v>Bb maj</v>
      </c>
      <c r="AM720" s="294" t="str">
        <f ca="1">_xlfn.CONCAT(W720," min")</f>
        <v>C min</v>
      </c>
      <c r="AN720" s="294" t="str">
        <f ca="1">_xlfn.CONCAT(X720," dim")</f>
        <v>D dim</v>
      </c>
      <c r="AO720" s="294" t="str">
        <f ca="1">_xlfn.CONCAT(Y720," alt")</f>
        <v>Eb alt</v>
      </c>
      <c r="AP720" s="301" t="str">
        <f>_xlfn.CONCAT("*",V720," sus7")</f>
        <v>*Bb sus7</v>
      </c>
      <c r="AQ720" s="301" t="str">
        <f ca="1">_xlfn.CONCAT("*",AC720," min7")</f>
        <v>*A min7</v>
      </c>
      <c r="AR720" s="301" t="str">
        <f>_xlfn.CONCAT("*",V720,"7")</f>
        <v>*Bb7</v>
      </c>
      <c r="AS720" s="294" t="str">
        <f ca="1">_xlfn.CONCAT(AC720," dim")</f>
        <v>A dim</v>
      </c>
      <c r="AT720" s="294" t="str">
        <f t="shared" ref="AT720:AT726" ca="1" si="1177">IF(AT$9=$AD720,1,IF(AT$9=$AE720,1,IF(AT$9=$AF720,1,IF(AT$9=$AG720,1,IF(AT$9=$AH720,1,IF(AT$9=$AI720,1,IF(AT$9=$AJ720,1,IF(AT$9=$AK720,1,""))))))))</f>
        <v/>
      </c>
      <c r="AU720" s="294" t="str">
        <f t="shared" ref="AU720:BE726" ca="1" si="1178">IF(AU$9=$AD720,1,IF(AU$9=$AE720,1,IF(AU$9=$AF720,1,IF(AU$9=$AG720,1,IF(AU$9=$AH720,1,IF(AU$9=$AI720,1,IF(AU$9=$AJ720,1,IF(AU$9=$AK720,1,""))))))))</f>
        <v/>
      </c>
      <c r="AV720" s="294" t="str">
        <f t="shared" ca="1" si="1178"/>
        <v/>
      </c>
      <c r="AW720" s="294">
        <f t="shared" ca="1" si="1178"/>
        <v>1</v>
      </c>
      <c r="AX720" s="294" t="str">
        <f t="shared" ca="1" si="1178"/>
        <v/>
      </c>
      <c r="AY720" s="294">
        <f t="shared" ca="1" si="1178"/>
        <v>1</v>
      </c>
      <c r="AZ720" s="294" t="str">
        <f t="shared" ca="1" si="1178"/>
        <v/>
      </c>
      <c r="BA720" s="294">
        <f t="shared" ca="1" si="1178"/>
        <v>1</v>
      </c>
      <c r="BB720" s="294" t="str">
        <f t="shared" ca="1" si="1178"/>
        <v/>
      </c>
      <c r="BC720" s="294" t="str">
        <f t="shared" ca="1" si="1178"/>
        <v/>
      </c>
      <c r="BD720" s="294" t="str">
        <f t="shared" ca="1" si="1178"/>
        <v/>
      </c>
      <c r="BE720" s="294" t="str">
        <f t="shared" ca="1" si="1178"/>
        <v/>
      </c>
      <c r="BF720" s="289">
        <f ca="1">COUNT(AT720:BE720)</f>
        <v>3</v>
      </c>
      <c r="BG720" s="302">
        <f ca="1">BF720/E720*100</f>
        <v>37.5</v>
      </c>
      <c r="BH720" s="289">
        <f ca="1">IF(AND(BG720&lt;=100,BG720&gt;90),1,IF(AND(BG720&lt;=90,BG720&gt;80),2,IF(AND(BG720&lt;=80,BG720&gt;70),3,IF(AND(BG720&lt;=70,BG720&gt;60),4,IF(AND(BG720&lt;=60,BG720&gt;50),5,IF(AND(BG720&lt;=50,BG720&gt;40),6,IF(AND(BG720&lt;=40,BG720&gt;30),7,"")))))))</f>
        <v>7</v>
      </c>
      <c r="BI720" s="289" t="str">
        <f ca="1">IF($BH720=1,1,"")</f>
        <v/>
      </c>
      <c r="BJ720" s="289" t="str">
        <f ca="1">IF($BH720=2,1,"")</f>
        <v/>
      </c>
      <c r="BK720" s="289" t="str">
        <f ca="1">IF($BH720=3,1,"")</f>
        <v/>
      </c>
      <c r="BL720" s="289" t="str">
        <f ca="1">IF($BH720=4,1,"")</f>
        <v/>
      </c>
      <c r="BM720" s="289" t="str">
        <f ca="1">IF($BH720=5,1,"")</f>
        <v/>
      </c>
      <c r="BN720" s="289" t="str">
        <f ca="1">IF($BH720=6,1,"")</f>
        <v/>
      </c>
      <c r="BO720" s="289">
        <f ca="1">IF($BH720=7,1,"")</f>
        <v>1</v>
      </c>
      <c r="BP720" s="275"/>
      <c r="BQ720" s="83"/>
      <c r="BR720" s="82"/>
      <c r="BS720" s="83"/>
      <c r="BT720" s="52"/>
      <c r="BV720" s="52"/>
      <c r="BW720" s="84"/>
      <c r="BX720" s="97"/>
      <c r="BY720" s="84"/>
      <c r="BZ720" s="84"/>
      <c r="CA720" s="84"/>
      <c r="CB720" s="84"/>
      <c r="CC720" s="84"/>
      <c r="CD720" s="84"/>
      <c r="CE720" s="84"/>
      <c r="CF720" s="84"/>
      <c r="CG720" s="84"/>
      <c r="CH720" s="97"/>
      <c r="CI720" s="97"/>
      <c r="CJ720" s="97"/>
      <c r="CK720" s="97"/>
      <c r="CL720" s="97"/>
      <c r="CM720" s="97"/>
      <c r="CN720" s="97"/>
      <c r="CO720" s="97"/>
      <c r="CP720" s="99"/>
      <c r="CQ720" s="84"/>
      <c r="DA720" s="83"/>
      <c r="DB720" s="82"/>
      <c r="DC720" s="83"/>
      <c r="DD720" s="52"/>
      <c r="DF720" s="52"/>
      <c r="DG720" s="84"/>
      <c r="DH720" s="97"/>
      <c r="DI720" s="84"/>
      <c r="DJ720" s="84"/>
      <c r="DK720" s="84"/>
      <c r="DL720" s="84"/>
      <c r="DM720" s="84"/>
      <c r="DN720" s="84"/>
      <c r="DO720" s="84"/>
      <c r="DP720" s="84"/>
      <c r="DQ720" s="84"/>
      <c r="DR720" s="97"/>
      <c r="DS720" s="97"/>
      <c r="DT720" s="97"/>
      <c r="DU720" s="97"/>
      <c r="DV720" s="97"/>
      <c r="DW720" s="97"/>
      <c r="DX720" s="97"/>
      <c r="DY720" s="97"/>
      <c r="DZ720" s="99"/>
      <c r="EA720" s="84"/>
    </row>
    <row r="721" spans="1:131" ht="15.6" x14ac:dyDescent="0.3">
      <c r="A721" s="289">
        <f t="shared" ca="1" si="1168"/>
        <v>7</v>
      </c>
      <c r="B721" s="330">
        <f t="shared" si="1137"/>
        <v>713</v>
      </c>
      <c r="C721" s="331" t="s">
        <v>8</v>
      </c>
      <c r="D721" s="330" t="s">
        <v>77</v>
      </c>
      <c r="E721" s="330">
        <v>8</v>
      </c>
      <c r="F721" s="332">
        <v>2</v>
      </c>
      <c r="G721" s="332">
        <v>1</v>
      </c>
      <c r="H721" s="332">
        <v>1</v>
      </c>
      <c r="I721" s="332">
        <v>1</v>
      </c>
      <c r="J721" s="332">
        <v>2</v>
      </c>
      <c r="K721" s="332">
        <v>2</v>
      </c>
      <c r="L721" s="332">
        <v>1</v>
      </c>
      <c r="M721" s="332">
        <v>2</v>
      </c>
      <c r="N721" s="332">
        <f>SUM($F721:G721)</f>
        <v>3</v>
      </c>
      <c r="O721" s="332">
        <f>SUM($F721:H721)</f>
        <v>4</v>
      </c>
      <c r="P721" s="332">
        <f>SUM($F721:I721)</f>
        <v>5</v>
      </c>
      <c r="Q721" s="332">
        <f>SUM($F721:J721)</f>
        <v>7</v>
      </c>
      <c r="R721" s="332">
        <f>SUM($F721:K721)</f>
        <v>9</v>
      </c>
      <c r="S721" s="332">
        <f>SUM($F721:L721)</f>
        <v>10</v>
      </c>
      <c r="T721" s="332">
        <f>SUM($F721:M721)</f>
        <v>12</v>
      </c>
      <c r="U721" s="331"/>
      <c r="V721" s="330" t="str">
        <f t="shared" ref="V721:V784" si="1179">$N$6</f>
        <v>Bb</v>
      </c>
      <c r="W721" s="330" t="str">
        <f t="shared" ref="W721:W784" ca="1" si="1180">OFFSET($N$6,0,$F721,1,1)</f>
        <v>C</v>
      </c>
      <c r="X721" s="330" t="str">
        <f t="shared" ref="X721:X728" ca="1" si="1181">OFFSET($N$6,0,N721,1,1)</f>
        <v>Db</v>
      </c>
      <c r="Y721" s="330" t="str">
        <f t="shared" ref="Y721:Y728" ca="1" si="1182">OFFSET($N$6,0,O721,1,1)</f>
        <v>D</v>
      </c>
      <c r="Z721" s="330" t="str">
        <f t="shared" ref="Z721:Z728" ca="1" si="1183">OFFSET($N$6,0,P721,1,1)</f>
        <v>Eb</v>
      </c>
      <c r="AA721" s="330" t="str">
        <f t="shared" ref="AA721:AA728" ca="1" si="1184">OFFSET($N$6,0,Q721,1,1)</f>
        <v>F</v>
      </c>
      <c r="AB721" s="330" t="str">
        <f t="shared" ref="AB721:AB728" ca="1" si="1185">OFFSET($N$6,0,R721,1,1)</f>
        <v>G</v>
      </c>
      <c r="AC721" s="330" t="str">
        <f t="shared" ref="AC721:AC728" ca="1" si="1186">OFFSET($N$6,0,S721,1,1)</f>
        <v>Ab</v>
      </c>
      <c r="AD721" s="331">
        <f t="shared" ref="AD721:AD784" si="1187">IF(LEN(V721)=1,_xlfn.UNICODE(V721),_xlfn.UNICODE(V721)+_xlfn.UNICODE("b"))</f>
        <v>164</v>
      </c>
      <c r="AE721" s="331">
        <f t="shared" ca="1" si="1133"/>
        <v>67</v>
      </c>
      <c r="AF721" s="331">
        <f t="shared" ca="1" si="1134"/>
        <v>166</v>
      </c>
      <c r="AG721" s="331">
        <f t="shared" ca="1" si="1172"/>
        <v>68</v>
      </c>
      <c r="AH721" s="331">
        <f t="shared" ca="1" si="1173"/>
        <v>167</v>
      </c>
      <c r="AI721" s="331">
        <f t="shared" ca="1" si="1174"/>
        <v>70</v>
      </c>
      <c r="AJ721" s="331">
        <f t="shared" ca="1" si="1175"/>
        <v>71</v>
      </c>
      <c r="AK721" s="331">
        <f t="shared" ca="1" si="1176"/>
        <v>163</v>
      </c>
      <c r="AL721" s="294" t="str">
        <f>_xlfn.CONCAT(V721," dim")</f>
        <v>Bb dim</v>
      </c>
      <c r="AM721" s="301" t="str">
        <f ca="1">_xlfn.CONCAT("*",Y721," min7")</f>
        <v>*D min7</v>
      </c>
      <c r="AN721" s="301" t="str">
        <f ca="1">_xlfn.CONCAT("*",Z721,"7")</f>
        <v>*Eb7</v>
      </c>
      <c r="AO721" s="294" t="str">
        <f ca="1">_xlfn.CONCAT(Y721," dim")</f>
        <v>D dim</v>
      </c>
      <c r="AP721" s="294" t="str">
        <f ca="1">_xlfn.CONCAT(Z721," maj")</f>
        <v>Eb maj</v>
      </c>
      <c r="AQ721" s="294" t="str">
        <f ca="1">_xlfn.CONCAT(AA721," min")</f>
        <v>F min</v>
      </c>
      <c r="AR721" s="294" t="str">
        <f ca="1">_xlfn.CONCAT(AB721," dim")</f>
        <v>G dim</v>
      </c>
      <c r="AS721" s="294" t="str">
        <f ca="1">_xlfn.CONCAT(AC721," alt b")</f>
        <v>Ab alt b</v>
      </c>
      <c r="AT721" s="294" t="str">
        <f t="shared" ca="1" si="1177"/>
        <v/>
      </c>
      <c r="AU721" s="294" t="str">
        <f t="shared" ca="1" si="1178"/>
        <v/>
      </c>
      <c r="AV721" s="294" t="str">
        <f t="shared" ca="1" si="1178"/>
        <v/>
      </c>
      <c r="AW721" s="294">
        <f t="shared" ca="1" si="1178"/>
        <v>1</v>
      </c>
      <c r="AX721" s="294" t="str">
        <f t="shared" ca="1" si="1178"/>
        <v/>
      </c>
      <c r="AY721" s="294">
        <f t="shared" ca="1" si="1178"/>
        <v>1</v>
      </c>
      <c r="AZ721" s="294" t="str">
        <f t="shared" ca="1" si="1178"/>
        <v/>
      </c>
      <c r="BA721" s="294">
        <f t="shared" ca="1" si="1178"/>
        <v>1</v>
      </c>
      <c r="BB721" s="294" t="str">
        <f t="shared" ca="1" si="1178"/>
        <v/>
      </c>
      <c r="BC721" s="294" t="str">
        <f t="shared" ca="1" si="1178"/>
        <v/>
      </c>
      <c r="BD721" s="294" t="str">
        <f t="shared" ca="1" si="1178"/>
        <v/>
      </c>
      <c r="BE721" s="294" t="str">
        <f t="shared" ca="1" si="1178"/>
        <v/>
      </c>
      <c r="BF721" s="289">
        <f t="shared" ref="BF721:BF784" ca="1" si="1188">COUNT(AT721:BE721)</f>
        <v>3</v>
      </c>
      <c r="BG721" s="302">
        <f t="shared" ref="BG721:BG784" ca="1" si="1189">BF721/E721*100</f>
        <v>37.5</v>
      </c>
      <c r="BH721" s="289">
        <f t="shared" ref="BH721:BH784" ca="1" si="1190">IF(AND(BG721&lt;=100,BG721&gt;90),1,IF(AND(BG721&lt;=90,BG721&gt;80),2,IF(AND(BG721&lt;=80,BG721&gt;70),3,IF(AND(BG721&lt;=70,BG721&gt;60),4,IF(AND(BG721&lt;=60,BG721&gt;50),5,IF(AND(BG721&lt;=50,BG721&gt;40),6,IF(AND(BG721&lt;=40,BG721&gt;30),7,"")))))))</f>
        <v>7</v>
      </c>
      <c r="BI721" s="289" t="str">
        <f t="shared" ref="BI721:BI784" ca="1" si="1191">IF($BH721=1,1,"")</f>
        <v/>
      </c>
      <c r="BJ721" s="289" t="str">
        <f t="shared" ref="BJ721:BJ784" ca="1" si="1192">IF($BH721=2,1,"")</f>
        <v/>
      </c>
      <c r="BK721" s="289" t="str">
        <f t="shared" ref="BK721:BK784" ca="1" si="1193">IF($BH721=3,1,"")</f>
        <v/>
      </c>
      <c r="BL721" s="289" t="str">
        <f t="shared" ref="BL721:BL784" ca="1" si="1194">IF($BH721=4,1,"")</f>
        <v/>
      </c>
      <c r="BM721" s="289" t="str">
        <f t="shared" ref="BM721:BM784" ca="1" si="1195">IF($BH721=5,1,"")</f>
        <v/>
      </c>
      <c r="BN721" s="289" t="str">
        <f t="shared" ref="BN721:BN784" ca="1" si="1196">IF($BH721=6,1,"")</f>
        <v/>
      </c>
      <c r="BO721" s="289">
        <f t="shared" ref="BO721:BO784" ca="1" si="1197">IF($BH721=7,1,"")</f>
        <v>1</v>
      </c>
      <c r="BP721" s="275"/>
      <c r="BQ721" s="83"/>
      <c r="BR721" s="82"/>
      <c r="BS721" s="83"/>
      <c r="BT721" s="52"/>
      <c r="BV721" s="52"/>
      <c r="BW721" s="84"/>
      <c r="BX721" s="97"/>
      <c r="BY721" s="84"/>
      <c r="BZ721" s="84"/>
      <c r="CA721" s="84"/>
      <c r="CB721" s="84"/>
      <c r="CC721" s="84"/>
      <c r="CD721" s="84"/>
      <c r="CE721" s="84"/>
      <c r="CF721" s="84"/>
      <c r="CG721" s="84"/>
      <c r="CH721" s="97"/>
      <c r="CI721" s="97"/>
      <c r="CJ721" s="97"/>
      <c r="CK721" s="97"/>
      <c r="CL721" s="97"/>
      <c r="CM721" s="97"/>
      <c r="CN721" s="97"/>
      <c r="CO721" s="97"/>
      <c r="CP721" s="99"/>
      <c r="CQ721" s="84"/>
      <c r="DA721" s="83"/>
      <c r="DB721" s="82"/>
      <c r="DC721" s="83"/>
      <c r="DD721" s="52"/>
      <c r="DF721" s="52"/>
      <c r="DG721" s="84"/>
      <c r="DH721" s="97"/>
      <c r="DI721" s="84"/>
      <c r="DJ721" s="84"/>
      <c r="DK721" s="84"/>
      <c r="DL721" s="84"/>
      <c r="DM721" s="84"/>
      <c r="DN721" s="84"/>
      <c r="DO721" s="84"/>
      <c r="DP721" s="84"/>
      <c r="DQ721" s="84"/>
      <c r="DR721" s="97"/>
      <c r="DS721" s="97"/>
      <c r="DT721" s="97"/>
      <c r="DU721" s="97"/>
      <c r="DV721" s="97"/>
      <c r="DW721" s="97"/>
      <c r="DX721" s="97"/>
      <c r="DY721" s="97"/>
      <c r="DZ721" s="99"/>
      <c r="EA721" s="84"/>
    </row>
    <row r="722" spans="1:131" ht="15.6" x14ac:dyDescent="0.3">
      <c r="A722" s="289">
        <f t="shared" ca="1" si="1168"/>
        <v>7</v>
      </c>
      <c r="B722" s="330">
        <f t="shared" si="1137"/>
        <v>714</v>
      </c>
      <c r="C722" s="331" t="s">
        <v>9</v>
      </c>
      <c r="D722" s="330" t="s">
        <v>77</v>
      </c>
      <c r="E722" s="330">
        <v>8</v>
      </c>
      <c r="F722" s="332">
        <v>2</v>
      </c>
      <c r="G722" s="332">
        <v>2</v>
      </c>
      <c r="H722" s="332">
        <v>1</v>
      </c>
      <c r="I722" s="332">
        <v>2</v>
      </c>
      <c r="J722" s="332">
        <v>1</v>
      </c>
      <c r="K722" s="332">
        <v>1</v>
      </c>
      <c r="L722" s="332">
        <v>2</v>
      </c>
      <c r="M722" s="332">
        <v>1</v>
      </c>
      <c r="N722" s="332">
        <f>SUM($F722:G722)</f>
        <v>4</v>
      </c>
      <c r="O722" s="332">
        <f>SUM($F722:H722)</f>
        <v>5</v>
      </c>
      <c r="P722" s="332">
        <f>SUM($F722:I722)</f>
        <v>7</v>
      </c>
      <c r="Q722" s="332">
        <f>SUM($F722:J722)</f>
        <v>8</v>
      </c>
      <c r="R722" s="332">
        <f>SUM($F722:K722)</f>
        <v>9</v>
      </c>
      <c r="S722" s="332">
        <f>SUM($F722:L722)</f>
        <v>11</v>
      </c>
      <c r="T722" s="332">
        <f>SUM($F722:M722)</f>
        <v>12</v>
      </c>
      <c r="U722" s="331"/>
      <c r="V722" s="330" t="str">
        <f t="shared" si="1179"/>
        <v>Bb</v>
      </c>
      <c r="W722" s="330" t="str">
        <f t="shared" ca="1" si="1180"/>
        <v>C</v>
      </c>
      <c r="X722" s="330" t="str">
        <f t="shared" ca="1" si="1181"/>
        <v>D</v>
      </c>
      <c r="Y722" s="330" t="str">
        <f t="shared" ca="1" si="1182"/>
        <v>Eb</v>
      </c>
      <c r="Z722" s="330" t="str">
        <f t="shared" ca="1" si="1183"/>
        <v>F</v>
      </c>
      <c r="AA722" s="330" t="str">
        <f t="shared" ca="1" si="1184"/>
        <v>Gb</v>
      </c>
      <c r="AB722" s="330" t="str">
        <f t="shared" ca="1" si="1185"/>
        <v>G</v>
      </c>
      <c r="AC722" s="330" t="str">
        <f t="shared" ca="1" si="1186"/>
        <v>A</v>
      </c>
      <c r="AD722" s="331">
        <f t="shared" si="1187"/>
        <v>164</v>
      </c>
      <c r="AE722" s="331">
        <f t="shared" ref="AE722:AE785" ca="1" si="1198">IF(LEN(W722)=1,_xlfn.UNICODE(W722),_xlfn.UNICODE(W722)+_xlfn.UNICODE("b"))</f>
        <v>67</v>
      </c>
      <c r="AF722" s="331">
        <f t="shared" ref="AF722:AF785" ca="1" si="1199">IF(LEN(X722)=1,_xlfn.UNICODE(X722),_xlfn.UNICODE(X722)+_xlfn.UNICODE("b"))</f>
        <v>68</v>
      </c>
      <c r="AG722" s="331">
        <f t="shared" ca="1" si="1172"/>
        <v>167</v>
      </c>
      <c r="AH722" s="331">
        <f t="shared" ca="1" si="1173"/>
        <v>70</v>
      </c>
      <c r="AI722" s="331">
        <f t="shared" ca="1" si="1174"/>
        <v>169</v>
      </c>
      <c r="AJ722" s="331">
        <f t="shared" ca="1" si="1175"/>
        <v>71</v>
      </c>
      <c r="AK722" s="331">
        <f t="shared" ca="1" si="1176"/>
        <v>65</v>
      </c>
      <c r="AL722" s="294" t="str">
        <f>_xlfn.CONCAT(V722," maj")</f>
        <v>Bb maj</v>
      </c>
      <c r="AM722" s="294" t="str">
        <f t="shared" ref="AM722:AM727" ca="1" si="1200">_xlfn.CONCAT(W722," dim")</f>
        <v>C dim</v>
      </c>
      <c r="AN722" s="294" t="str">
        <f ca="1">_xlfn.CONCAT(X722," min4")</f>
        <v>D min4</v>
      </c>
      <c r="AO722" s="294" t="str">
        <f ca="1">_xlfn.CONCAT(Y722," dim")</f>
        <v>Eb dim</v>
      </c>
      <c r="AP722" s="301" t="str">
        <f ca="1">_xlfn.CONCAT(Z722, " sus2/4 - or - *",AB722," min7")</f>
        <v>F sus2/4 - or - *G min7</v>
      </c>
      <c r="AQ722" s="294" t="str">
        <f ca="1">_xlfn.CONCAT(AA722," dim")</f>
        <v>Gb dim</v>
      </c>
      <c r="AR722" s="294" t="str">
        <f ca="1">_xlfn.CONCAT(AB722," min")</f>
        <v>G min</v>
      </c>
      <c r="AS722" s="294" t="str">
        <f t="shared" ref="AS722:AS728" ca="1" si="1201">_xlfn.CONCAT(AC722," dim")</f>
        <v>A dim</v>
      </c>
      <c r="AT722" s="294" t="str">
        <f t="shared" ca="1" si="1177"/>
        <v/>
      </c>
      <c r="AU722" s="294" t="str">
        <f t="shared" ca="1" si="1178"/>
        <v/>
      </c>
      <c r="AV722" s="294" t="str">
        <f t="shared" ca="1" si="1178"/>
        <v/>
      </c>
      <c r="AW722" s="294">
        <f t="shared" ca="1" si="1178"/>
        <v>1</v>
      </c>
      <c r="AX722" s="294" t="str">
        <f t="shared" ca="1" si="1178"/>
        <v/>
      </c>
      <c r="AY722" s="294">
        <f t="shared" ca="1" si="1178"/>
        <v>1</v>
      </c>
      <c r="AZ722" s="294" t="str">
        <f t="shared" ca="1" si="1178"/>
        <v/>
      </c>
      <c r="BA722" s="294">
        <f t="shared" ca="1" si="1178"/>
        <v>1</v>
      </c>
      <c r="BB722" s="294" t="str">
        <f t="shared" ca="1" si="1178"/>
        <v/>
      </c>
      <c r="BC722" s="294" t="str">
        <f t="shared" ca="1" si="1178"/>
        <v/>
      </c>
      <c r="BD722" s="294" t="str">
        <f t="shared" ca="1" si="1178"/>
        <v/>
      </c>
      <c r="BE722" s="294" t="str">
        <f t="shared" ca="1" si="1178"/>
        <v/>
      </c>
      <c r="BF722" s="289">
        <f t="shared" ca="1" si="1188"/>
        <v>3</v>
      </c>
      <c r="BG722" s="302">
        <f t="shared" ca="1" si="1189"/>
        <v>37.5</v>
      </c>
      <c r="BH722" s="289">
        <f t="shared" ca="1" si="1190"/>
        <v>7</v>
      </c>
      <c r="BI722" s="289" t="str">
        <f t="shared" ca="1" si="1191"/>
        <v/>
      </c>
      <c r="BJ722" s="289" t="str">
        <f t="shared" ca="1" si="1192"/>
        <v/>
      </c>
      <c r="BK722" s="289" t="str">
        <f t="shared" ca="1" si="1193"/>
        <v/>
      </c>
      <c r="BL722" s="289" t="str">
        <f t="shared" ca="1" si="1194"/>
        <v/>
      </c>
      <c r="BM722" s="289" t="str">
        <f t="shared" ca="1" si="1195"/>
        <v/>
      </c>
      <c r="BN722" s="289" t="str">
        <f t="shared" ca="1" si="1196"/>
        <v/>
      </c>
      <c r="BO722" s="289">
        <f t="shared" ca="1" si="1197"/>
        <v>1</v>
      </c>
      <c r="BP722" s="275"/>
      <c r="BQ722" s="83"/>
      <c r="BR722" s="82"/>
      <c r="BS722" s="83"/>
      <c r="BT722" s="52"/>
      <c r="BV722" s="52"/>
      <c r="BW722" s="84"/>
      <c r="BX722" s="97"/>
      <c r="BY722" s="84"/>
      <c r="BZ722" s="84"/>
      <c r="CA722" s="84"/>
      <c r="CB722" s="84"/>
      <c r="CC722" s="84"/>
      <c r="CD722" s="84"/>
      <c r="CE722" s="84"/>
      <c r="CF722" s="84"/>
      <c r="CG722" s="84"/>
      <c r="CH722" s="97"/>
      <c r="CI722" s="97"/>
      <c r="CJ722" s="97"/>
      <c r="CK722" s="97"/>
      <c r="CL722" s="97"/>
      <c r="CM722" s="97"/>
      <c r="CN722" s="97"/>
      <c r="CO722" s="97"/>
      <c r="CP722" s="99"/>
      <c r="CQ722" s="84"/>
      <c r="DA722" s="83"/>
      <c r="DB722" s="82"/>
      <c r="DC722" s="83"/>
      <c r="DD722" s="52"/>
      <c r="DF722" s="52"/>
      <c r="DG722" s="84"/>
      <c r="DH722" s="97"/>
      <c r="DI722" s="84"/>
      <c r="DJ722" s="84"/>
      <c r="DK722" s="84"/>
      <c r="DL722" s="84"/>
      <c r="DM722" s="84"/>
      <c r="DN722" s="84"/>
      <c r="DO722" s="84"/>
      <c r="DP722" s="84"/>
      <c r="DQ722" s="84"/>
      <c r="DR722" s="97"/>
      <c r="DS722" s="97"/>
      <c r="DT722" s="97"/>
      <c r="DU722" s="97"/>
      <c r="DV722" s="97"/>
      <c r="DW722" s="97"/>
      <c r="DX722" s="97"/>
      <c r="DY722" s="97"/>
      <c r="DZ722" s="99"/>
      <c r="EA722" s="84"/>
    </row>
    <row r="723" spans="1:131" ht="15.6" x14ac:dyDescent="0.3">
      <c r="A723" s="289">
        <f t="shared" ca="1" si="1168"/>
        <v>7</v>
      </c>
      <c r="B723" s="330">
        <f t="shared" si="1137"/>
        <v>715</v>
      </c>
      <c r="C723" s="331" t="s">
        <v>10</v>
      </c>
      <c r="D723" s="330" t="s">
        <v>77</v>
      </c>
      <c r="E723" s="330">
        <v>8</v>
      </c>
      <c r="F723" s="332">
        <v>2</v>
      </c>
      <c r="G723" s="332">
        <v>1</v>
      </c>
      <c r="H723" s="332">
        <v>2</v>
      </c>
      <c r="I723" s="332">
        <v>2</v>
      </c>
      <c r="J723" s="332">
        <v>1</v>
      </c>
      <c r="K723" s="332">
        <v>1</v>
      </c>
      <c r="L723" s="332">
        <v>2</v>
      </c>
      <c r="M723" s="332">
        <v>1</v>
      </c>
      <c r="N723" s="332">
        <f>SUM($F723:G723)</f>
        <v>3</v>
      </c>
      <c r="O723" s="332">
        <f>SUM($F723:H723)</f>
        <v>5</v>
      </c>
      <c r="P723" s="332">
        <f>SUM($F723:I723)</f>
        <v>7</v>
      </c>
      <c r="Q723" s="332">
        <f>SUM($F723:J723)</f>
        <v>8</v>
      </c>
      <c r="R723" s="332">
        <f>SUM($F723:K723)</f>
        <v>9</v>
      </c>
      <c r="S723" s="332">
        <f>SUM($F723:L723)</f>
        <v>11</v>
      </c>
      <c r="T723" s="332">
        <f>SUM($F723:M723)</f>
        <v>12</v>
      </c>
      <c r="U723" s="331"/>
      <c r="V723" s="330" t="str">
        <f t="shared" si="1179"/>
        <v>Bb</v>
      </c>
      <c r="W723" s="330" t="str">
        <f t="shared" ca="1" si="1180"/>
        <v>C</v>
      </c>
      <c r="X723" s="330" t="str">
        <f t="shared" ca="1" si="1181"/>
        <v>Db</v>
      </c>
      <c r="Y723" s="330" t="str">
        <f t="shared" ca="1" si="1182"/>
        <v>Eb</v>
      </c>
      <c r="Z723" s="330" t="str">
        <f t="shared" ca="1" si="1183"/>
        <v>F</v>
      </c>
      <c r="AA723" s="330" t="str">
        <f t="shared" ca="1" si="1184"/>
        <v>Gb</v>
      </c>
      <c r="AB723" s="330" t="str">
        <f t="shared" ca="1" si="1185"/>
        <v>G</v>
      </c>
      <c r="AC723" s="330" t="str">
        <f t="shared" ca="1" si="1186"/>
        <v>A</v>
      </c>
      <c r="AD723" s="331">
        <f t="shared" si="1187"/>
        <v>164</v>
      </c>
      <c r="AE723" s="331">
        <f t="shared" ca="1" si="1198"/>
        <v>67</v>
      </c>
      <c r="AF723" s="331">
        <f t="shared" ca="1" si="1199"/>
        <v>166</v>
      </c>
      <c r="AG723" s="331">
        <f t="shared" ca="1" si="1172"/>
        <v>167</v>
      </c>
      <c r="AH723" s="331">
        <f t="shared" ca="1" si="1173"/>
        <v>70</v>
      </c>
      <c r="AI723" s="331">
        <f t="shared" ca="1" si="1174"/>
        <v>169</v>
      </c>
      <c r="AJ723" s="331">
        <f t="shared" ca="1" si="1175"/>
        <v>71</v>
      </c>
      <c r="AK723" s="331">
        <f t="shared" ca="1" si="1176"/>
        <v>65</v>
      </c>
      <c r="AL723" s="294" t="str">
        <f>_xlfn.CONCAT(V723," min")</f>
        <v>Bb min</v>
      </c>
      <c r="AM723" s="294" t="str">
        <f t="shared" ca="1" si="1200"/>
        <v>C dim</v>
      </c>
      <c r="AN723" s="294" t="str">
        <f ca="1">_xlfn.CONCAT(X723," alt b")</f>
        <v>Db alt b</v>
      </c>
      <c r="AO723" s="294" t="str">
        <f ca="1">_xlfn.CONCAT(Y723," dim")</f>
        <v>Eb dim</v>
      </c>
      <c r="AP723" s="301" t="str">
        <f ca="1">_xlfn.CONCAT(Z723, " sus2/4 - or - *",AB723," min7")</f>
        <v>F sus2/4 - or - *G min7</v>
      </c>
      <c r="AQ723" s="294" t="str">
        <f ca="1">_xlfn.CONCAT(AA723," dim")</f>
        <v>Gb dim</v>
      </c>
      <c r="AR723" s="294" t="str">
        <f ca="1">_xlfn.CONCAT(AB723," dim")</f>
        <v>G dim</v>
      </c>
      <c r="AS723" s="294" t="str">
        <f t="shared" ca="1" si="1201"/>
        <v>A dim</v>
      </c>
      <c r="AT723" s="294" t="str">
        <f t="shared" ca="1" si="1177"/>
        <v/>
      </c>
      <c r="AU723" s="294" t="str">
        <f t="shared" ca="1" si="1178"/>
        <v/>
      </c>
      <c r="AV723" s="294" t="str">
        <f t="shared" ca="1" si="1178"/>
        <v/>
      </c>
      <c r="AW723" s="294">
        <f t="shared" ca="1" si="1178"/>
        <v>1</v>
      </c>
      <c r="AX723" s="294" t="str">
        <f t="shared" ca="1" si="1178"/>
        <v/>
      </c>
      <c r="AY723" s="294">
        <f t="shared" ca="1" si="1178"/>
        <v>1</v>
      </c>
      <c r="AZ723" s="294" t="str">
        <f t="shared" ca="1" si="1178"/>
        <v/>
      </c>
      <c r="BA723" s="294">
        <f t="shared" ca="1" si="1178"/>
        <v>1</v>
      </c>
      <c r="BB723" s="294" t="str">
        <f t="shared" ca="1" si="1178"/>
        <v/>
      </c>
      <c r="BC723" s="294" t="str">
        <f t="shared" ca="1" si="1178"/>
        <v/>
      </c>
      <c r="BD723" s="294" t="str">
        <f t="shared" ca="1" si="1178"/>
        <v/>
      </c>
      <c r="BE723" s="294" t="str">
        <f t="shared" ca="1" si="1178"/>
        <v/>
      </c>
      <c r="BF723" s="289">
        <f t="shared" ca="1" si="1188"/>
        <v>3</v>
      </c>
      <c r="BG723" s="302">
        <f t="shared" ca="1" si="1189"/>
        <v>37.5</v>
      </c>
      <c r="BH723" s="289">
        <f t="shared" ca="1" si="1190"/>
        <v>7</v>
      </c>
      <c r="BI723" s="289" t="str">
        <f t="shared" ca="1" si="1191"/>
        <v/>
      </c>
      <c r="BJ723" s="289" t="str">
        <f t="shared" ca="1" si="1192"/>
        <v/>
      </c>
      <c r="BK723" s="289" t="str">
        <f t="shared" ca="1" si="1193"/>
        <v/>
      </c>
      <c r="BL723" s="289" t="str">
        <f t="shared" ca="1" si="1194"/>
        <v/>
      </c>
      <c r="BM723" s="289" t="str">
        <f t="shared" ca="1" si="1195"/>
        <v/>
      </c>
      <c r="BN723" s="289" t="str">
        <f t="shared" ca="1" si="1196"/>
        <v/>
      </c>
      <c r="BO723" s="289">
        <f t="shared" ca="1" si="1197"/>
        <v>1</v>
      </c>
      <c r="BP723" s="275"/>
      <c r="BQ723" s="83"/>
      <c r="BR723" s="82"/>
      <c r="BS723" s="83"/>
      <c r="BT723" s="52"/>
      <c r="BV723" s="52"/>
      <c r="BW723" s="84"/>
      <c r="BX723" s="97"/>
      <c r="BY723" s="84"/>
      <c r="BZ723" s="84"/>
      <c r="CA723" s="84"/>
      <c r="CB723" s="84"/>
      <c r="CC723" s="84"/>
      <c r="CD723" s="84"/>
      <c r="CE723" s="84"/>
      <c r="CF723" s="84"/>
      <c r="CG723" s="84"/>
      <c r="CH723" s="97"/>
      <c r="CI723" s="97"/>
      <c r="CJ723" s="97"/>
      <c r="CK723" s="97"/>
      <c r="CL723" s="97"/>
      <c r="CM723" s="97"/>
      <c r="CN723" s="97"/>
      <c r="CO723" s="97"/>
      <c r="CP723" s="99"/>
      <c r="CQ723" s="84"/>
      <c r="DA723" s="83"/>
      <c r="DB723" s="82"/>
      <c r="DC723" s="83"/>
      <c r="DD723" s="52"/>
      <c r="DF723" s="52"/>
      <c r="DG723" s="84"/>
      <c r="DH723" s="97"/>
      <c r="DI723" s="84"/>
      <c r="DJ723" s="84"/>
      <c r="DK723" s="84"/>
      <c r="DL723" s="84"/>
      <c r="DM723" s="84"/>
      <c r="DN723" s="84"/>
      <c r="DO723" s="84"/>
      <c r="DP723" s="84"/>
      <c r="DQ723" s="84"/>
      <c r="DR723" s="97"/>
      <c r="DS723" s="97"/>
      <c r="DT723" s="97"/>
      <c r="DU723" s="97"/>
      <c r="DV723" s="97"/>
      <c r="DW723" s="97"/>
      <c r="DX723" s="97"/>
      <c r="DY723" s="97"/>
      <c r="DZ723" s="99"/>
      <c r="EA723" s="84"/>
    </row>
    <row r="724" spans="1:131" ht="15.6" x14ac:dyDescent="0.3">
      <c r="A724" s="289" t="str">
        <f t="shared" ca="1" si="1168"/>
        <v/>
      </c>
      <c r="B724" s="330">
        <f t="shared" si="1137"/>
        <v>716</v>
      </c>
      <c r="C724" s="331" t="s">
        <v>11</v>
      </c>
      <c r="D724" s="330" t="s">
        <v>77</v>
      </c>
      <c r="E724" s="330">
        <v>8</v>
      </c>
      <c r="F724" s="332">
        <v>2</v>
      </c>
      <c r="G724" s="332">
        <v>1</v>
      </c>
      <c r="H724" s="332">
        <v>2</v>
      </c>
      <c r="I724" s="332">
        <v>2</v>
      </c>
      <c r="J724" s="332">
        <v>1</v>
      </c>
      <c r="K724" s="332">
        <v>2</v>
      </c>
      <c r="L724" s="332">
        <v>1</v>
      </c>
      <c r="M724" s="332">
        <v>1</v>
      </c>
      <c r="N724" s="332">
        <f>SUM($F724:G724)</f>
        <v>3</v>
      </c>
      <c r="O724" s="332">
        <f>SUM($F724:H724)</f>
        <v>5</v>
      </c>
      <c r="P724" s="332">
        <f>SUM($F724:I724)</f>
        <v>7</v>
      </c>
      <c r="Q724" s="332">
        <f>SUM($F724:J724)</f>
        <v>8</v>
      </c>
      <c r="R724" s="332">
        <f>SUM($F724:K724)</f>
        <v>10</v>
      </c>
      <c r="S724" s="332">
        <f>SUM($F724:L724)</f>
        <v>11</v>
      </c>
      <c r="T724" s="332">
        <f>SUM($F724:M724)</f>
        <v>12</v>
      </c>
      <c r="U724" s="331"/>
      <c r="V724" s="330" t="str">
        <f t="shared" si="1179"/>
        <v>Bb</v>
      </c>
      <c r="W724" s="330" t="str">
        <f t="shared" ca="1" si="1180"/>
        <v>C</v>
      </c>
      <c r="X724" s="330" t="str">
        <f t="shared" ca="1" si="1181"/>
        <v>Db</v>
      </c>
      <c r="Y724" s="330" t="str">
        <f t="shared" ca="1" si="1182"/>
        <v>Eb</v>
      </c>
      <c r="Z724" s="330" t="str">
        <f t="shared" ca="1" si="1183"/>
        <v>F</v>
      </c>
      <c r="AA724" s="330" t="str">
        <f t="shared" ca="1" si="1184"/>
        <v>Gb</v>
      </c>
      <c r="AB724" s="330" t="str">
        <f t="shared" ca="1" si="1185"/>
        <v>Ab</v>
      </c>
      <c r="AC724" s="330" t="str">
        <f t="shared" ca="1" si="1186"/>
        <v>A</v>
      </c>
      <c r="AD724" s="331">
        <f t="shared" si="1187"/>
        <v>164</v>
      </c>
      <c r="AE724" s="331">
        <f t="shared" ca="1" si="1198"/>
        <v>67</v>
      </c>
      <c r="AF724" s="331">
        <f t="shared" ca="1" si="1199"/>
        <v>166</v>
      </c>
      <c r="AG724" s="331">
        <f t="shared" ca="1" si="1172"/>
        <v>167</v>
      </c>
      <c r="AH724" s="331">
        <f t="shared" ca="1" si="1173"/>
        <v>70</v>
      </c>
      <c r="AI724" s="331">
        <f t="shared" ca="1" si="1174"/>
        <v>169</v>
      </c>
      <c r="AJ724" s="331">
        <f t="shared" ca="1" si="1175"/>
        <v>163</v>
      </c>
      <c r="AK724" s="331">
        <f t="shared" ca="1" si="1176"/>
        <v>65</v>
      </c>
      <c r="AL724" s="294" t="str">
        <f>_xlfn.CONCAT(V724," min")</f>
        <v>Bb min</v>
      </c>
      <c r="AM724" s="294" t="str">
        <f t="shared" ca="1" si="1200"/>
        <v>C dim</v>
      </c>
      <c r="AN724" s="294" t="str">
        <f ca="1">_xlfn.CONCAT(X724," maj")</f>
        <v>Db maj</v>
      </c>
      <c r="AO724" s="294" t="str">
        <f ca="1">_xlfn.CONCAT(Y724," dim")</f>
        <v>Eb dim</v>
      </c>
      <c r="AP724" s="294" t="str">
        <f ca="1">_xlfn.CONCAT(Z724," min4")</f>
        <v>F min4</v>
      </c>
      <c r="AQ724" s="294" t="str">
        <f ca="1">_xlfn.CONCAT(AA724," dim")</f>
        <v>Gb dim</v>
      </c>
      <c r="AR724" s="301" t="str">
        <f ca="1">_xlfn.CONCAT(AB724," sus2/4 - or - *",V724," min7")</f>
        <v>Ab sus2/4 - or - *Bb min7</v>
      </c>
      <c r="AS724" s="294" t="str">
        <f t="shared" ca="1" si="1201"/>
        <v>A dim</v>
      </c>
      <c r="AT724" s="294" t="str">
        <f t="shared" ca="1" si="1177"/>
        <v/>
      </c>
      <c r="AU724" s="294" t="str">
        <f t="shared" ca="1" si="1178"/>
        <v/>
      </c>
      <c r="AV724" s="294" t="str">
        <f t="shared" ca="1" si="1178"/>
        <v/>
      </c>
      <c r="AW724" s="294">
        <f t="shared" ca="1" si="1178"/>
        <v>1</v>
      </c>
      <c r="AX724" s="294" t="str">
        <f t="shared" ca="1" si="1178"/>
        <v/>
      </c>
      <c r="AY724" s="294">
        <f t="shared" ca="1" si="1178"/>
        <v>1</v>
      </c>
      <c r="AZ724" s="294" t="str">
        <f t="shared" ca="1" si="1178"/>
        <v/>
      </c>
      <c r="BA724" s="294" t="str">
        <f t="shared" ca="1" si="1178"/>
        <v/>
      </c>
      <c r="BB724" s="294" t="str">
        <f t="shared" ca="1" si="1178"/>
        <v/>
      </c>
      <c r="BC724" s="294" t="str">
        <f t="shared" ca="1" si="1178"/>
        <v/>
      </c>
      <c r="BD724" s="294" t="str">
        <f t="shared" ca="1" si="1178"/>
        <v/>
      </c>
      <c r="BE724" s="294" t="str">
        <f t="shared" ca="1" si="1178"/>
        <v/>
      </c>
      <c r="BF724" s="289">
        <f t="shared" ca="1" si="1188"/>
        <v>2</v>
      </c>
      <c r="BG724" s="302">
        <f t="shared" ca="1" si="1189"/>
        <v>25</v>
      </c>
      <c r="BH724" s="289" t="str">
        <f t="shared" ca="1" si="1190"/>
        <v/>
      </c>
      <c r="BI724" s="289" t="str">
        <f t="shared" ca="1" si="1191"/>
        <v/>
      </c>
      <c r="BJ724" s="289" t="str">
        <f t="shared" ca="1" si="1192"/>
        <v/>
      </c>
      <c r="BK724" s="289" t="str">
        <f t="shared" ca="1" si="1193"/>
        <v/>
      </c>
      <c r="BL724" s="289" t="str">
        <f t="shared" ca="1" si="1194"/>
        <v/>
      </c>
      <c r="BM724" s="289" t="str">
        <f t="shared" ca="1" si="1195"/>
        <v/>
      </c>
      <c r="BN724" s="289" t="str">
        <f t="shared" ca="1" si="1196"/>
        <v/>
      </c>
      <c r="BO724" s="289" t="str">
        <f t="shared" ca="1" si="1197"/>
        <v/>
      </c>
      <c r="BP724" s="275"/>
      <c r="BQ724" s="83"/>
      <c r="BR724" s="82"/>
      <c r="BS724" s="83"/>
      <c r="BT724" s="52"/>
      <c r="BV724" s="52"/>
      <c r="BW724" s="84"/>
      <c r="BX724" s="97"/>
      <c r="BY724" s="84"/>
      <c r="BZ724" s="84"/>
      <c r="CA724" s="84"/>
      <c r="CB724" s="84"/>
      <c r="CC724" s="84"/>
      <c r="CD724" s="84"/>
      <c r="CE724" s="84"/>
      <c r="CF724" s="84"/>
      <c r="CG724" s="84"/>
      <c r="CH724" s="97"/>
      <c r="CI724" s="97"/>
      <c r="CJ724" s="97"/>
      <c r="CK724" s="97"/>
      <c r="CL724" s="97"/>
      <c r="CM724" s="97"/>
      <c r="CN724" s="97"/>
      <c r="CO724" s="97"/>
      <c r="CP724" s="99"/>
      <c r="CQ724" s="84"/>
      <c r="DA724" s="83"/>
      <c r="DB724" s="82"/>
      <c r="DC724" s="83"/>
      <c r="DD724" s="52"/>
      <c r="DF724" s="52"/>
      <c r="DG724" s="84"/>
      <c r="DH724" s="97"/>
      <c r="DI724" s="84"/>
      <c r="DJ724" s="84"/>
      <c r="DK724" s="84"/>
      <c r="DL724" s="84"/>
      <c r="DM724" s="84"/>
      <c r="DN724" s="84"/>
      <c r="DO724" s="84"/>
      <c r="DP724" s="84"/>
      <c r="DQ724" s="84"/>
      <c r="DR724" s="97"/>
      <c r="DS724" s="97"/>
      <c r="DT724" s="97"/>
      <c r="DU724" s="97"/>
      <c r="DV724" s="97"/>
      <c r="DW724" s="97"/>
      <c r="DX724" s="97"/>
      <c r="DY724" s="97"/>
      <c r="DZ724" s="99"/>
      <c r="EA724" s="84"/>
    </row>
    <row r="725" spans="1:131" ht="15.6" x14ac:dyDescent="0.3">
      <c r="A725" s="289" t="str">
        <f t="shared" ca="1" si="1168"/>
        <v/>
      </c>
      <c r="B725" s="330">
        <f t="shared" ref="B725:B788" si="1202">B724+1</f>
        <v>717</v>
      </c>
      <c r="C725" s="331" t="s">
        <v>12</v>
      </c>
      <c r="D725" s="330" t="s">
        <v>77</v>
      </c>
      <c r="E725" s="330">
        <v>8</v>
      </c>
      <c r="F725" s="332">
        <v>1</v>
      </c>
      <c r="G725" s="332">
        <v>2</v>
      </c>
      <c r="H725" s="332">
        <v>1</v>
      </c>
      <c r="I725" s="332">
        <v>1</v>
      </c>
      <c r="J725" s="332">
        <v>1</v>
      </c>
      <c r="K725" s="332">
        <v>2</v>
      </c>
      <c r="L725" s="332">
        <v>2</v>
      </c>
      <c r="M725" s="332">
        <v>2</v>
      </c>
      <c r="N725" s="332">
        <f>SUM($F725:G725)</f>
        <v>3</v>
      </c>
      <c r="O725" s="332">
        <f>SUM($F725:H725)</f>
        <v>4</v>
      </c>
      <c r="P725" s="332">
        <f>SUM($F725:I725)</f>
        <v>5</v>
      </c>
      <c r="Q725" s="332">
        <f>SUM($F725:J725)</f>
        <v>6</v>
      </c>
      <c r="R725" s="332">
        <f>SUM($F725:K725)</f>
        <v>8</v>
      </c>
      <c r="S725" s="332">
        <f>SUM($F725:L725)</f>
        <v>10</v>
      </c>
      <c r="T725" s="332">
        <f>SUM($F725:M725)</f>
        <v>12</v>
      </c>
      <c r="U725" s="331"/>
      <c r="V725" s="330" t="str">
        <f t="shared" si="1179"/>
        <v>Bb</v>
      </c>
      <c r="W725" s="330" t="str">
        <f t="shared" ca="1" si="1180"/>
        <v>B</v>
      </c>
      <c r="X725" s="330" t="str">
        <f t="shared" ca="1" si="1181"/>
        <v>Db</v>
      </c>
      <c r="Y725" s="330" t="str">
        <f t="shared" ca="1" si="1182"/>
        <v>D</v>
      </c>
      <c r="Z725" s="330" t="str">
        <f t="shared" ca="1" si="1183"/>
        <v>Eb</v>
      </c>
      <c r="AA725" s="330" t="str">
        <f t="shared" ca="1" si="1184"/>
        <v>E</v>
      </c>
      <c r="AB725" s="330" t="str">
        <f t="shared" ca="1" si="1185"/>
        <v>Gb</v>
      </c>
      <c r="AC725" s="330" t="str">
        <f t="shared" ca="1" si="1186"/>
        <v>Ab</v>
      </c>
      <c r="AD725" s="331">
        <f t="shared" si="1187"/>
        <v>164</v>
      </c>
      <c r="AE725" s="331">
        <f t="shared" ca="1" si="1198"/>
        <v>66</v>
      </c>
      <c r="AF725" s="331">
        <f t="shared" ca="1" si="1199"/>
        <v>166</v>
      </c>
      <c r="AG725" s="331">
        <f t="shared" ca="1" si="1172"/>
        <v>68</v>
      </c>
      <c r="AH725" s="331">
        <f t="shared" ca="1" si="1173"/>
        <v>167</v>
      </c>
      <c r="AI725" s="331">
        <f t="shared" ca="1" si="1174"/>
        <v>69</v>
      </c>
      <c r="AJ725" s="331">
        <f t="shared" ca="1" si="1175"/>
        <v>169</v>
      </c>
      <c r="AK725" s="331">
        <f t="shared" ca="1" si="1176"/>
        <v>163</v>
      </c>
      <c r="AL725" s="294" t="str">
        <f>_xlfn.CONCAT(V725," min4")</f>
        <v>Bb min4</v>
      </c>
      <c r="AM725" s="294" t="str">
        <f t="shared" ca="1" si="1200"/>
        <v>B dim</v>
      </c>
      <c r="AN725" s="301" t="str">
        <f ca="1">_xlfn.CONCAT(X724," sus2/4 - or - *",Z725," min7")</f>
        <v>Db sus2/4 - or - *Eb min7</v>
      </c>
      <c r="AO725" s="301" t="str">
        <f ca="1">_xlfn.CONCAT("*",AA725," 7")</f>
        <v>*E 7</v>
      </c>
      <c r="AP725" s="294" t="str">
        <f ca="1">_xlfn.CONCAT(Z725," min")</f>
        <v>Eb min</v>
      </c>
      <c r="AQ725" s="294" t="str">
        <f ca="1">_xlfn.CONCAT(AA725," maj")</f>
        <v>E maj</v>
      </c>
      <c r="AR725" s="294" t="str">
        <f ca="1">_xlfn.CONCAT(AB725," maj")</f>
        <v>Gb maj</v>
      </c>
      <c r="AS725" s="294" t="str">
        <f t="shared" ca="1" si="1201"/>
        <v>Ab dim</v>
      </c>
      <c r="AT725" s="294" t="str">
        <f t="shared" ca="1" si="1177"/>
        <v/>
      </c>
      <c r="AU725" s="294" t="str">
        <f t="shared" ca="1" si="1178"/>
        <v/>
      </c>
      <c r="AV725" s="294" t="str">
        <f t="shared" ca="1" si="1178"/>
        <v/>
      </c>
      <c r="AW725" s="294">
        <f t="shared" ca="1" si="1178"/>
        <v>1</v>
      </c>
      <c r="AX725" s="294" t="str">
        <f t="shared" ca="1" si="1178"/>
        <v/>
      </c>
      <c r="AY725" s="294" t="str">
        <f t="shared" ca="1" si="1178"/>
        <v/>
      </c>
      <c r="AZ725" s="294" t="str">
        <f t="shared" ca="1" si="1178"/>
        <v/>
      </c>
      <c r="BA725" s="294" t="str">
        <f t="shared" ca="1" si="1178"/>
        <v/>
      </c>
      <c r="BB725" s="294" t="str">
        <f t="shared" ca="1" si="1178"/>
        <v/>
      </c>
      <c r="BC725" s="294" t="str">
        <f t="shared" ca="1" si="1178"/>
        <v/>
      </c>
      <c r="BD725" s="294" t="str">
        <f t="shared" ca="1" si="1178"/>
        <v/>
      </c>
      <c r="BE725" s="294" t="str">
        <f t="shared" ca="1" si="1178"/>
        <v/>
      </c>
      <c r="BF725" s="289">
        <f t="shared" ca="1" si="1188"/>
        <v>1</v>
      </c>
      <c r="BG725" s="302">
        <f t="shared" ca="1" si="1189"/>
        <v>12.5</v>
      </c>
      <c r="BH725" s="289" t="str">
        <f t="shared" ca="1" si="1190"/>
        <v/>
      </c>
      <c r="BI725" s="289" t="str">
        <f t="shared" ca="1" si="1191"/>
        <v/>
      </c>
      <c r="BJ725" s="289" t="str">
        <f t="shared" ca="1" si="1192"/>
        <v/>
      </c>
      <c r="BK725" s="289" t="str">
        <f t="shared" ca="1" si="1193"/>
        <v/>
      </c>
      <c r="BL725" s="289" t="str">
        <f t="shared" ca="1" si="1194"/>
        <v/>
      </c>
      <c r="BM725" s="289" t="str">
        <f t="shared" ca="1" si="1195"/>
        <v/>
      </c>
      <c r="BN725" s="289" t="str">
        <f t="shared" ca="1" si="1196"/>
        <v/>
      </c>
      <c r="BO725" s="289" t="str">
        <f t="shared" ca="1" si="1197"/>
        <v/>
      </c>
      <c r="BP725" s="275"/>
      <c r="BQ725" s="83"/>
      <c r="BR725" s="82"/>
      <c r="BS725" s="83"/>
      <c r="BT725" s="52"/>
      <c r="BV725" s="52"/>
      <c r="BW725" s="84"/>
      <c r="BX725" s="97"/>
      <c r="BY725" s="84"/>
      <c r="BZ725" s="84"/>
      <c r="CA725" s="84"/>
      <c r="CB725" s="84"/>
      <c r="CC725" s="84"/>
      <c r="CD725" s="84"/>
      <c r="CE725" s="84"/>
      <c r="CF725" s="84"/>
      <c r="CG725" s="84"/>
      <c r="CH725" s="97"/>
      <c r="CI725" s="97"/>
      <c r="CJ725" s="97"/>
      <c r="CK725" s="97"/>
      <c r="CL725" s="97"/>
      <c r="CM725" s="97"/>
      <c r="CN725" s="97"/>
      <c r="CO725" s="97"/>
      <c r="CP725" s="99"/>
      <c r="CQ725" s="84"/>
      <c r="DA725" s="83"/>
      <c r="DB725" s="82"/>
      <c r="DC725" s="83"/>
      <c r="DD725" s="52"/>
      <c r="DF725" s="52"/>
      <c r="DG725" s="84"/>
      <c r="DH725" s="97"/>
      <c r="DI725" s="84"/>
      <c r="DJ725" s="84"/>
      <c r="DK725" s="84"/>
      <c r="DL725" s="84"/>
      <c r="DM725" s="84"/>
      <c r="DN725" s="84"/>
      <c r="DO725" s="84"/>
      <c r="DP725" s="84"/>
      <c r="DQ725" s="84"/>
      <c r="DR725" s="97"/>
      <c r="DS725" s="97"/>
      <c r="DT725" s="97"/>
      <c r="DU725" s="97"/>
      <c r="DV725" s="97"/>
      <c r="DW725" s="97"/>
      <c r="DX725" s="97"/>
      <c r="DY725" s="97"/>
      <c r="DZ725" s="99"/>
      <c r="EA725" s="84"/>
    </row>
    <row r="726" spans="1:131" ht="15.6" x14ac:dyDescent="0.3">
      <c r="A726" s="289" t="str">
        <f t="shared" ca="1" si="1168"/>
        <v/>
      </c>
      <c r="B726" s="330">
        <f t="shared" si="1202"/>
        <v>718</v>
      </c>
      <c r="C726" s="331" t="s">
        <v>62</v>
      </c>
      <c r="D726" s="330" t="s">
        <v>77</v>
      </c>
      <c r="E726" s="330">
        <v>8</v>
      </c>
      <c r="F726" s="332">
        <v>1</v>
      </c>
      <c r="G726" s="332">
        <v>2</v>
      </c>
      <c r="H726" s="332">
        <v>1</v>
      </c>
      <c r="I726" s="332">
        <v>2</v>
      </c>
      <c r="J726" s="332">
        <v>1</v>
      </c>
      <c r="K726" s="332">
        <v>2</v>
      </c>
      <c r="L726" s="332">
        <v>1</v>
      </c>
      <c r="M726" s="332">
        <v>2</v>
      </c>
      <c r="N726" s="332">
        <f>SUM($F726:G726)</f>
        <v>3</v>
      </c>
      <c r="O726" s="332">
        <f>SUM($F726:H726)</f>
        <v>4</v>
      </c>
      <c r="P726" s="332">
        <f>SUM($F726:I726)</f>
        <v>6</v>
      </c>
      <c r="Q726" s="332">
        <f>SUM($F726:J726)</f>
        <v>7</v>
      </c>
      <c r="R726" s="332">
        <f>SUM($F726:K726)</f>
        <v>9</v>
      </c>
      <c r="S726" s="332">
        <f>SUM($F726:L726)</f>
        <v>10</v>
      </c>
      <c r="T726" s="332">
        <f>SUM($F726:M726)</f>
        <v>12</v>
      </c>
      <c r="U726" s="331"/>
      <c r="V726" s="330" t="str">
        <f t="shared" si="1179"/>
        <v>Bb</v>
      </c>
      <c r="W726" s="330" t="str">
        <f t="shared" ca="1" si="1180"/>
        <v>B</v>
      </c>
      <c r="X726" s="330" t="str">
        <f t="shared" ca="1" si="1181"/>
        <v>Db</v>
      </c>
      <c r="Y726" s="330" t="str">
        <f t="shared" ca="1" si="1182"/>
        <v>D</v>
      </c>
      <c r="Z726" s="330" t="str">
        <f t="shared" ca="1" si="1183"/>
        <v>E</v>
      </c>
      <c r="AA726" s="330" t="str">
        <f t="shared" ca="1" si="1184"/>
        <v>F</v>
      </c>
      <c r="AB726" s="330" t="str">
        <f t="shared" ca="1" si="1185"/>
        <v>G</v>
      </c>
      <c r="AC726" s="330" t="str">
        <f t="shared" ca="1" si="1186"/>
        <v>Ab</v>
      </c>
      <c r="AD726" s="331">
        <f t="shared" si="1187"/>
        <v>164</v>
      </c>
      <c r="AE726" s="331">
        <f t="shared" ca="1" si="1198"/>
        <v>66</v>
      </c>
      <c r="AF726" s="331">
        <f t="shared" ca="1" si="1199"/>
        <v>166</v>
      </c>
      <c r="AG726" s="331">
        <f t="shared" ca="1" si="1172"/>
        <v>68</v>
      </c>
      <c r="AH726" s="331">
        <f t="shared" ca="1" si="1173"/>
        <v>69</v>
      </c>
      <c r="AI726" s="331">
        <f t="shared" ca="1" si="1174"/>
        <v>70</v>
      </c>
      <c r="AJ726" s="331">
        <f t="shared" ca="1" si="1175"/>
        <v>71</v>
      </c>
      <c r="AK726" s="331">
        <f t="shared" ca="1" si="1176"/>
        <v>163</v>
      </c>
      <c r="AL726" s="294" t="str">
        <f>_xlfn.CONCAT(V726," dim")</f>
        <v>Bb dim</v>
      </c>
      <c r="AM726" s="294" t="str">
        <f t="shared" ca="1" si="1200"/>
        <v>B dim</v>
      </c>
      <c r="AN726" s="294" t="str">
        <f t="shared" ref="AN726:AR727" ca="1" si="1203">_xlfn.CONCAT(X726," dim")</f>
        <v>Db dim</v>
      </c>
      <c r="AO726" s="294" t="str">
        <f t="shared" ca="1" si="1203"/>
        <v>D dim</v>
      </c>
      <c r="AP726" s="294" t="str">
        <f t="shared" ca="1" si="1203"/>
        <v>E dim</v>
      </c>
      <c r="AQ726" s="294" t="str">
        <f t="shared" ca="1" si="1203"/>
        <v>F dim</v>
      </c>
      <c r="AR726" s="294" t="str">
        <f t="shared" ca="1" si="1203"/>
        <v>G dim</v>
      </c>
      <c r="AS726" s="294" t="str">
        <f t="shared" ca="1" si="1201"/>
        <v>Ab dim</v>
      </c>
      <c r="AT726" s="294" t="str">
        <f t="shared" ca="1" si="1177"/>
        <v/>
      </c>
      <c r="AU726" s="294" t="str">
        <f t="shared" ca="1" si="1178"/>
        <v/>
      </c>
      <c r="AV726" s="294" t="str">
        <f t="shared" ca="1" si="1178"/>
        <v/>
      </c>
      <c r="AW726" s="294" t="str">
        <f t="shared" ca="1" si="1178"/>
        <v/>
      </c>
      <c r="AX726" s="294" t="str">
        <f t="shared" ca="1" si="1178"/>
        <v/>
      </c>
      <c r="AY726" s="294">
        <f t="shared" ca="1" si="1178"/>
        <v>1</v>
      </c>
      <c r="AZ726" s="294" t="str">
        <f t="shared" ca="1" si="1178"/>
        <v/>
      </c>
      <c r="BA726" s="294">
        <f t="shared" ca="1" si="1178"/>
        <v>1</v>
      </c>
      <c r="BB726" s="294" t="str">
        <f t="shared" ca="1" si="1178"/>
        <v/>
      </c>
      <c r="BC726" s="294" t="str">
        <f t="shared" ca="1" si="1178"/>
        <v/>
      </c>
      <c r="BD726" s="294" t="str">
        <f t="shared" ca="1" si="1178"/>
        <v/>
      </c>
      <c r="BE726" s="294" t="str">
        <f t="shared" ca="1" si="1178"/>
        <v/>
      </c>
      <c r="BF726" s="289">
        <f t="shared" ca="1" si="1188"/>
        <v>2</v>
      </c>
      <c r="BG726" s="302">
        <f t="shared" ca="1" si="1189"/>
        <v>25</v>
      </c>
      <c r="BH726" s="289" t="str">
        <f t="shared" ca="1" si="1190"/>
        <v/>
      </c>
      <c r="BI726" s="289" t="str">
        <f t="shared" ca="1" si="1191"/>
        <v/>
      </c>
      <c r="BJ726" s="289" t="str">
        <f t="shared" ca="1" si="1192"/>
        <v/>
      </c>
      <c r="BK726" s="289" t="str">
        <f t="shared" ca="1" si="1193"/>
        <v/>
      </c>
      <c r="BL726" s="289" t="str">
        <f t="shared" ca="1" si="1194"/>
        <v/>
      </c>
      <c r="BM726" s="289" t="str">
        <f t="shared" ca="1" si="1195"/>
        <v/>
      </c>
      <c r="BN726" s="289" t="str">
        <f t="shared" ca="1" si="1196"/>
        <v/>
      </c>
      <c r="BO726" s="289" t="str">
        <f t="shared" ca="1" si="1197"/>
        <v/>
      </c>
      <c r="BP726" s="275"/>
      <c r="BQ726" s="83"/>
      <c r="BR726" s="82"/>
      <c r="BS726" s="83"/>
      <c r="BT726" s="52"/>
      <c r="BV726" s="52"/>
      <c r="BW726" s="84"/>
      <c r="BX726" s="97"/>
      <c r="BY726" s="84"/>
      <c r="BZ726" s="84"/>
      <c r="CA726" s="84"/>
      <c r="CB726" s="84"/>
      <c r="CC726" s="84"/>
      <c r="CD726" s="84"/>
      <c r="CE726" s="84"/>
      <c r="CF726" s="84"/>
      <c r="CG726" s="84"/>
      <c r="CH726" s="97"/>
      <c r="CI726" s="97"/>
      <c r="CJ726" s="97"/>
      <c r="CK726" s="97"/>
      <c r="CL726" s="97"/>
      <c r="CM726" s="97"/>
      <c r="CN726" s="97"/>
      <c r="CO726" s="97"/>
      <c r="CP726" s="99"/>
      <c r="CQ726" s="84"/>
      <c r="DA726" s="83"/>
      <c r="DB726" s="82"/>
      <c r="DC726" s="83"/>
      <c r="DD726" s="52"/>
      <c r="DF726" s="52"/>
      <c r="DG726" s="84"/>
      <c r="DH726" s="97"/>
      <c r="DI726" s="84"/>
      <c r="DJ726" s="84"/>
      <c r="DK726" s="84"/>
      <c r="DL726" s="84"/>
      <c r="DM726" s="84"/>
      <c r="DN726" s="84"/>
      <c r="DO726" s="84"/>
      <c r="DP726" s="84"/>
      <c r="DQ726" s="84"/>
      <c r="DR726" s="97"/>
      <c r="DS726" s="97"/>
      <c r="DT726" s="97"/>
      <c r="DU726" s="97"/>
      <c r="DV726" s="97"/>
      <c r="DW726" s="97"/>
      <c r="DX726" s="97"/>
      <c r="DY726" s="97"/>
      <c r="DZ726" s="99"/>
      <c r="EA726" s="84"/>
    </row>
    <row r="727" spans="1:131" ht="15.6" x14ac:dyDescent="0.3">
      <c r="A727" s="289" t="str">
        <f t="shared" ca="1" si="1168"/>
        <v/>
      </c>
      <c r="B727" s="330">
        <f t="shared" si="1202"/>
        <v>719</v>
      </c>
      <c r="C727" s="331" t="s">
        <v>13</v>
      </c>
      <c r="D727" s="330" t="s">
        <v>77</v>
      </c>
      <c r="E727" s="330">
        <v>8</v>
      </c>
      <c r="F727" s="332">
        <v>2</v>
      </c>
      <c r="G727" s="332">
        <v>1</v>
      </c>
      <c r="H727" s="332">
        <v>2</v>
      </c>
      <c r="I727" s="332">
        <v>1</v>
      </c>
      <c r="J727" s="332">
        <v>2</v>
      </c>
      <c r="K727" s="332">
        <v>1</v>
      </c>
      <c r="L727" s="332">
        <v>2</v>
      </c>
      <c r="M727" s="332">
        <v>1</v>
      </c>
      <c r="N727" s="332">
        <f>SUM($F727:G727)</f>
        <v>3</v>
      </c>
      <c r="O727" s="332">
        <f>SUM($F727:H727)</f>
        <v>5</v>
      </c>
      <c r="P727" s="332">
        <f>SUM($F727:I727)</f>
        <v>6</v>
      </c>
      <c r="Q727" s="332">
        <f>SUM($F727:J727)</f>
        <v>8</v>
      </c>
      <c r="R727" s="332">
        <f>SUM($F727:K727)</f>
        <v>9</v>
      </c>
      <c r="S727" s="332">
        <f>SUM($F727:L727)</f>
        <v>11</v>
      </c>
      <c r="T727" s="332">
        <f>SUM($F727:M727)</f>
        <v>12</v>
      </c>
      <c r="U727" s="331"/>
      <c r="V727" s="330" t="str">
        <f t="shared" si="1179"/>
        <v>Bb</v>
      </c>
      <c r="W727" s="330" t="str">
        <f t="shared" ca="1" si="1180"/>
        <v>C</v>
      </c>
      <c r="X727" s="330" t="str">
        <f t="shared" ca="1" si="1181"/>
        <v>Db</v>
      </c>
      <c r="Y727" s="330" t="str">
        <f t="shared" ca="1" si="1182"/>
        <v>Eb</v>
      </c>
      <c r="Z727" s="330" t="str">
        <f t="shared" ca="1" si="1183"/>
        <v>E</v>
      </c>
      <c r="AA727" s="330" t="str">
        <f t="shared" ca="1" si="1184"/>
        <v>Gb</v>
      </c>
      <c r="AB727" s="330" t="str">
        <f t="shared" ca="1" si="1185"/>
        <v>G</v>
      </c>
      <c r="AC727" s="330" t="str">
        <f t="shared" ca="1" si="1186"/>
        <v>A</v>
      </c>
      <c r="AD727" s="331">
        <f t="shared" si="1187"/>
        <v>164</v>
      </c>
      <c r="AE727" s="331">
        <f t="shared" ca="1" si="1198"/>
        <v>67</v>
      </c>
      <c r="AF727" s="331">
        <f t="shared" ca="1" si="1199"/>
        <v>166</v>
      </c>
      <c r="AG727" s="331">
        <f t="shared" ca="1" si="1172"/>
        <v>167</v>
      </c>
      <c r="AH727" s="331">
        <f t="shared" ca="1" si="1173"/>
        <v>69</v>
      </c>
      <c r="AI727" s="331">
        <f t="shared" ca="1" si="1174"/>
        <v>169</v>
      </c>
      <c r="AJ727" s="331">
        <f t="shared" ca="1" si="1175"/>
        <v>71</v>
      </c>
      <c r="AK727" s="331">
        <f t="shared" ca="1" si="1176"/>
        <v>65</v>
      </c>
      <c r="AL727" s="294" t="str">
        <f>_xlfn.CONCAT(V727," dim")</f>
        <v>Bb dim</v>
      </c>
      <c r="AM727" s="294" t="str">
        <f t="shared" ca="1" si="1200"/>
        <v>C dim</v>
      </c>
      <c r="AN727" s="294" t="str">
        <f t="shared" ca="1" si="1203"/>
        <v>Db dim</v>
      </c>
      <c r="AO727" s="294" t="str">
        <f t="shared" ca="1" si="1203"/>
        <v>Eb dim</v>
      </c>
      <c r="AP727" s="294" t="str">
        <f t="shared" ca="1" si="1203"/>
        <v>E dim</v>
      </c>
      <c r="AQ727" s="294" t="str">
        <f t="shared" ca="1" si="1203"/>
        <v>Gb dim</v>
      </c>
      <c r="AR727" s="294" t="str">
        <f t="shared" ca="1" si="1203"/>
        <v>G dim</v>
      </c>
      <c r="AS727" s="294" t="str">
        <f t="shared" ca="1" si="1201"/>
        <v>A dim</v>
      </c>
      <c r="AT727" s="294" t="str">
        <f t="shared" ref="AT727:BE728" ca="1" si="1204">IF(AT$9=$AD727,1,IF(AT$9=$AE727,1,IF(AT$9=$AF727,1,IF(AT$9=$AG727,1,IF(AT$9=$AH727,1,IF(AT$9=$AI727,1,IF(AT$9=$AJ727,1,IF(AT$9=$AK727,1,""))))))))</f>
        <v/>
      </c>
      <c r="AU727" s="294" t="str">
        <f t="shared" ca="1" si="1204"/>
        <v/>
      </c>
      <c r="AV727" s="294" t="str">
        <f t="shared" ca="1" si="1204"/>
        <v/>
      </c>
      <c r="AW727" s="294">
        <f t="shared" ca="1" si="1204"/>
        <v>1</v>
      </c>
      <c r="AX727" s="294" t="str">
        <f t="shared" ca="1" si="1204"/>
        <v/>
      </c>
      <c r="AY727" s="294" t="str">
        <f t="shared" ca="1" si="1204"/>
        <v/>
      </c>
      <c r="AZ727" s="294" t="str">
        <f t="shared" ca="1" si="1204"/>
        <v/>
      </c>
      <c r="BA727" s="294">
        <f t="shared" ca="1" si="1204"/>
        <v>1</v>
      </c>
      <c r="BB727" s="294" t="str">
        <f t="shared" ca="1" si="1204"/>
        <v/>
      </c>
      <c r="BC727" s="294" t="str">
        <f t="shared" ca="1" si="1204"/>
        <v/>
      </c>
      <c r="BD727" s="294" t="str">
        <f t="shared" ca="1" si="1204"/>
        <v/>
      </c>
      <c r="BE727" s="294" t="str">
        <f t="shared" ca="1" si="1204"/>
        <v/>
      </c>
      <c r="BF727" s="289">
        <f t="shared" ca="1" si="1188"/>
        <v>2</v>
      </c>
      <c r="BG727" s="302">
        <f t="shared" ca="1" si="1189"/>
        <v>25</v>
      </c>
      <c r="BH727" s="289" t="str">
        <f t="shared" ca="1" si="1190"/>
        <v/>
      </c>
      <c r="BI727" s="289" t="str">
        <f t="shared" ca="1" si="1191"/>
        <v/>
      </c>
      <c r="BJ727" s="289" t="str">
        <f t="shared" ca="1" si="1192"/>
        <v/>
      </c>
      <c r="BK727" s="289" t="str">
        <f t="shared" ca="1" si="1193"/>
        <v/>
      </c>
      <c r="BL727" s="289" t="str">
        <f t="shared" ca="1" si="1194"/>
        <v/>
      </c>
      <c r="BM727" s="289" t="str">
        <f t="shared" ca="1" si="1195"/>
        <v/>
      </c>
      <c r="BN727" s="289" t="str">
        <f t="shared" ca="1" si="1196"/>
        <v/>
      </c>
      <c r="BO727" s="289" t="str">
        <f t="shared" ca="1" si="1197"/>
        <v/>
      </c>
      <c r="BP727" s="275"/>
      <c r="BQ727" s="83"/>
      <c r="BR727" s="82"/>
      <c r="BS727" s="83"/>
      <c r="BT727" s="52"/>
      <c r="BV727" s="52"/>
      <c r="BW727" s="84"/>
      <c r="BX727" s="97"/>
      <c r="BY727" s="84"/>
      <c r="BZ727" s="84"/>
      <c r="CA727" s="84"/>
      <c r="CB727" s="84"/>
      <c r="CC727" s="84"/>
      <c r="CD727" s="84"/>
      <c r="CE727" s="84"/>
      <c r="CF727" s="84"/>
      <c r="CG727" s="84"/>
      <c r="CH727" s="97"/>
      <c r="CI727" s="97"/>
      <c r="CJ727" s="97"/>
      <c r="CK727" s="97"/>
      <c r="CL727" s="97"/>
      <c r="CM727" s="97"/>
      <c r="CN727" s="97"/>
      <c r="CO727" s="97"/>
      <c r="CP727" s="99"/>
      <c r="CQ727" s="84"/>
      <c r="DA727" s="83"/>
      <c r="DB727" s="82"/>
      <c r="DC727" s="83"/>
      <c r="DD727" s="52"/>
      <c r="DF727" s="52"/>
      <c r="DG727" s="84"/>
      <c r="DH727" s="97"/>
      <c r="DI727" s="84"/>
      <c r="DJ727" s="84"/>
      <c r="DK727" s="84"/>
      <c r="DL727" s="84"/>
      <c r="DM727" s="84"/>
      <c r="DN727" s="84"/>
      <c r="DO727" s="84"/>
      <c r="DP727" s="84"/>
      <c r="DQ727" s="84"/>
      <c r="DR727" s="97"/>
      <c r="DS727" s="97"/>
      <c r="DT727" s="97"/>
      <c r="DU727" s="97"/>
      <c r="DV727" s="97"/>
      <c r="DW727" s="97"/>
      <c r="DX727" s="97"/>
      <c r="DY727" s="97"/>
      <c r="DZ727" s="99"/>
      <c r="EA727" s="84"/>
    </row>
    <row r="728" spans="1:131" ht="15.6" x14ac:dyDescent="0.3">
      <c r="A728" s="289">
        <f t="shared" ca="1" si="1168"/>
        <v>7</v>
      </c>
      <c r="B728" s="330">
        <f t="shared" si="1202"/>
        <v>720</v>
      </c>
      <c r="C728" s="331" t="s">
        <v>14</v>
      </c>
      <c r="D728" s="330" t="s">
        <v>77</v>
      </c>
      <c r="E728" s="330">
        <v>8</v>
      </c>
      <c r="F728" s="332">
        <v>2</v>
      </c>
      <c r="G728" s="332">
        <v>2</v>
      </c>
      <c r="H728" s="332">
        <v>1</v>
      </c>
      <c r="I728" s="332">
        <v>1</v>
      </c>
      <c r="J728" s="332">
        <v>1</v>
      </c>
      <c r="K728" s="332">
        <v>2</v>
      </c>
      <c r="L728" s="332">
        <v>2</v>
      </c>
      <c r="M728" s="332">
        <v>1</v>
      </c>
      <c r="N728" s="332">
        <f>SUM($F728:G728)</f>
        <v>4</v>
      </c>
      <c r="O728" s="332">
        <f>SUM($F728:H728)</f>
        <v>5</v>
      </c>
      <c r="P728" s="332">
        <f>SUM($F728:I728)</f>
        <v>6</v>
      </c>
      <c r="Q728" s="332">
        <f>SUM($F728:J728)</f>
        <v>7</v>
      </c>
      <c r="R728" s="332">
        <f>SUM($F728:K728)</f>
        <v>9</v>
      </c>
      <c r="S728" s="332">
        <f>SUM($F728:L728)</f>
        <v>11</v>
      </c>
      <c r="T728" s="332">
        <f>SUM($F728:M728)</f>
        <v>12</v>
      </c>
      <c r="U728" s="331"/>
      <c r="V728" s="330" t="str">
        <f t="shared" si="1179"/>
        <v>Bb</v>
      </c>
      <c r="W728" s="330" t="str">
        <f t="shared" ca="1" si="1180"/>
        <v>C</v>
      </c>
      <c r="X728" s="330" t="str">
        <f t="shared" ca="1" si="1181"/>
        <v>D</v>
      </c>
      <c r="Y728" s="330" t="str">
        <f t="shared" ca="1" si="1182"/>
        <v>Eb</v>
      </c>
      <c r="Z728" s="330" t="str">
        <f t="shared" ca="1" si="1183"/>
        <v>E</v>
      </c>
      <c r="AA728" s="330" t="str">
        <f t="shared" ca="1" si="1184"/>
        <v>F</v>
      </c>
      <c r="AB728" s="330" t="str">
        <f t="shared" ca="1" si="1185"/>
        <v>G</v>
      </c>
      <c r="AC728" s="330" t="str">
        <f t="shared" ca="1" si="1186"/>
        <v>A</v>
      </c>
      <c r="AD728" s="331">
        <f t="shared" si="1187"/>
        <v>164</v>
      </c>
      <c r="AE728" s="331">
        <f t="shared" ca="1" si="1198"/>
        <v>67</v>
      </c>
      <c r="AF728" s="331">
        <f t="shared" ca="1" si="1199"/>
        <v>68</v>
      </c>
      <c r="AG728" s="331">
        <f t="shared" ca="1" si="1172"/>
        <v>167</v>
      </c>
      <c r="AH728" s="331">
        <f t="shared" ca="1" si="1173"/>
        <v>69</v>
      </c>
      <c r="AI728" s="331">
        <f t="shared" ca="1" si="1174"/>
        <v>70</v>
      </c>
      <c r="AJ728" s="331">
        <f t="shared" ca="1" si="1175"/>
        <v>71</v>
      </c>
      <c r="AK728" s="331">
        <f t="shared" ca="1" si="1176"/>
        <v>65</v>
      </c>
      <c r="AL728" s="294" t="str">
        <f>_xlfn.CONCAT(V728," alt b")</f>
        <v>Bb alt b</v>
      </c>
      <c r="AM728" s="294" t="str">
        <f ca="1">_xlfn.CONCAT(W728," min4")</f>
        <v>C min4</v>
      </c>
      <c r="AN728" s="301" t="str">
        <f ca="1">_xlfn.CONCAT(X728," sus2/4 -or- *",Z728," min7")</f>
        <v>D sus2/4 -or- *E min7</v>
      </c>
      <c r="AO728" s="301" t="str">
        <f ca="1">_xlfn.CONCAT(Y728," sus2/4 -or- *",AA728," min7")</f>
        <v>Eb sus2/4 -or- *F min7</v>
      </c>
      <c r="AP728" s="294" t="str">
        <f ca="1">_xlfn.CONCAT(Z728," dim")</f>
        <v>E dim</v>
      </c>
      <c r="AQ728" s="294" t="str">
        <f ca="1">_xlfn.CONCAT(AA728," maj")</f>
        <v>F maj</v>
      </c>
      <c r="AR728" s="294" t="str">
        <f ca="1">_xlfn.CONCAT(AB728," min")</f>
        <v>G min</v>
      </c>
      <c r="AS728" s="294" t="str">
        <f t="shared" ca="1" si="1201"/>
        <v>A dim</v>
      </c>
      <c r="AT728" s="294" t="str">
        <f t="shared" ca="1" si="1204"/>
        <v/>
      </c>
      <c r="AU728" s="294" t="str">
        <f t="shared" ca="1" si="1204"/>
        <v/>
      </c>
      <c r="AV728" s="294" t="str">
        <f t="shared" ca="1" si="1204"/>
        <v/>
      </c>
      <c r="AW728" s="294">
        <f t="shared" ca="1" si="1204"/>
        <v>1</v>
      </c>
      <c r="AX728" s="294" t="str">
        <f t="shared" ca="1" si="1204"/>
        <v/>
      </c>
      <c r="AY728" s="294">
        <f t="shared" ca="1" si="1204"/>
        <v>1</v>
      </c>
      <c r="AZ728" s="294" t="str">
        <f t="shared" ca="1" si="1204"/>
        <v/>
      </c>
      <c r="BA728" s="294">
        <f t="shared" ca="1" si="1204"/>
        <v>1</v>
      </c>
      <c r="BB728" s="294" t="str">
        <f t="shared" ca="1" si="1204"/>
        <v/>
      </c>
      <c r="BC728" s="294" t="str">
        <f t="shared" ca="1" si="1204"/>
        <v/>
      </c>
      <c r="BD728" s="294" t="str">
        <f t="shared" ca="1" si="1204"/>
        <v/>
      </c>
      <c r="BE728" s="294" t="str">
        <f t="shared" ca="1" si="1204"/>
        <v/>
      </c>
      <c r="BF728" s="289">
        <f t="shared" ca="1" si="1188"/>
        <v>3</v>
      </c>
      <c r="BG728" s="302">
        <f t="shared" ca="1" si="1189"/>
        <v>37.5</v>
      </c>
      <c r="BH728" s="289">
        <f t="shared" ca="1" si="1190"/>
        <v>7</v>
      </c>
      <c r="BI728" s="289" t="str">
        <f t="shared" ca="1" si="1191"/>
        <v/>
      </c>
      <c r="BJ728" s="289" t="str">
        <f t="shared" ca="1" si="1192"/>
        <v/>
      </c>
      <c r="BK728" s="289" t="str">
        <f t="shared" ca="1" si="1193"/>
        <v/>
      </c>
      <c r="BL728" s="289" t="str">
        <f t="shared" ca="1" si="1194"/>
        <v/>
      </c>
      <c r="BM728" s="289" t="str">
        <f t="shared" ca="1" si="1195"/>
        <v/>
      </c>
      <c r="BN728" s="289" t="str">
        <f t="shared" ca="1" si="1196"/>
        <v/>
      </c>
      <c r="BO728" s="289">
        <f t="shared" ca="1" si="1197"/>
        <v>1</v>
      </c>
      <c r="BP728" s="275"/>
      <c r="BQ728" s="83"/>
      <c r="BR728" s="82"/>
      <c r="BS728" s="83"/>
      <c r="BT728" s="52"/>
      <c r="BV728" s="52"/>
      <c r="BW728" s="84"/>
      <c r="BX728" s="97"/>
      <c r="BY728" s="84"/>
      <c r="BZ728" s="84"/>
      <c r="CA728" s="84"/>
      <c r="CB728" s="84"/>
      <c r="CC728" s="84"/>
      <c r="CD728" s="84"/>
      <c r="CE728" s="84"/>
      <c r="CF728" s="84"/>
      <c r="CG728" s="84"/>
      <c r="CH728" s="97"/>
      <c r="CI728" s="97"/>
      <c r="CJ728" s="97"/>
      <c r="CK728" s="97"/>
      <c r="CL728" s="97"/>
      <c r="CM728" s="97"/>
      <c r="CN728" s="97"/>
      <c r="CO728" s="97"/>
      <c r="CP728" s="99"/>
      <c r="CQ728" s="84"/>
      <c r="DA728" s="83"/>
      <c r="DB728" s="82"/>
      <c r="DC728" s="83"/>
      <c r="DD728" s="52"/>
      <c r="DF728" s="52"/>
      <c r="DG728" s="84"/>
      <c r="DH728" s="97"/>
      <c r="DI728" s="84"/>
      <c r="DJ728" s="84"/>
      <c r="DK728" s="84"/>
      <c r="DL728" s="84"/>
      <c r="DM728" s="84"/>
      <c r="DN728" s="84"/>
      <c r="DO728" s="84"/>
      <c r="DP728" s="84"/>
      <c r="DQ728" s="84"/>
      <c r="DR728" s="97"/>
      <c r="DS728" s="97"/>
      <c r="DT728" s="97"/>
      <c r="DU728" s="97"/>
      <c r="DV728" s="97"/>
      <c r="DW728" s="97"/>
      <c r="DX728" s="97"/>
      <c r="DY728" s="97"/>
      <c r="DZ728" s="99"/>
      <c r="EA728" s="84"/>
    </row>
    <row r="729" spans="1:131" ht="15.6" x14ac:dyDescent="0.3">
      <c r="A729" s="289">
        <f t="shared" ca="1" si="1168"/>
        <v>6</v>
      </c>
      <c r="B729" s="330">
        <f t="shared" si="1202"/>
        <v>721</v>
      </c>
      <c r="C729" s="331" t="s">
        <v>81</v>
      </c>
      <c r="D729" s="330" t="s">
        <v>77</v>
      </c>
      <c r="E729" s="330">
        <v>7</v>
      </c>
      <c r="F729" s="332">
        <v>2</v>
      </c>
      <c r="G729" s="332">
        <v>2</v>
      </c>
      <c r="H729" s="332">
        <v>1</v>
      </c>
      <c r="I729" s="332">
        <v>2</v>
      </c>
      <c r="J729" s="332">
        <v>2</v>
      </c>
      <c r="K729" s="332">
        <v>2</v>
      </c>
      <c r="L729" s="332">
        <v>1</v>
      </c>
      <c r="M729" s="332"/>
      <c r="N729" s="332">
        <f>SUM($F729:G729)</f>
        <v>4</v>
      </c>
      <c r="O729" s="332">
        <f>SUM($F729:H729)</f>
        <v>5</v>
      </c>
      <c r="P729" s="332">
        <f>SUM($F729:I729)</f>
        <v>7</v>
      </c>
      <c r="Q729" s="332">
        <f>SUM($F729:J729)</f>
        <v>9</v>
      </c>
      <c r="R729" s="332">
        <f>SUM($F729:K729)</f>
        <v>11</v>
      </c>
      <c r="S729" s="332">
        <f>SUM($F729:L729)</f>
        <v>12</v>
      </c>
      <c r="T729" s="332"/>
      <c r="U729" s="331"/>
      <c r="V729" s="330" t="str">
        <f t="shared" si="1179"/>
        <v>Bb</v>
      </c>
      <c r="W729" s="330" t="str">
        <f t="shared" ca="1" si="1180"/>
        <v>C</v>
      </c>
      <c r="X729" s="330" t="str">
        <f t="shared" ref="X729:X767" ca="1" si="1205">OFFSET($N$6,0,N729,1,1)</f>
        <v>D</v>
      </c>
      <c r="Y729" s="330" t="str">
        <f t="shared" ref="Y729:Y767" ca="1" si="1206">OFFSET($N$6,0,O729,1,1)</f>
        <v>Eb</v>
      </c>
      <c r="Z729" s="330" t="str">
        <f t="shared" ref="Z729:Z767" ca="1" si="1207">OFFSET($N$6,0,P729,1,1)</f>
        <v>F</v>
      </c>
      <c r="AA729" s="330" t="str">
        <f t="shared" ref="AA729:AA767" ca="1" si="1208">OFFSET($N$6,0,Q729,1,1)</f>
        <v>G</v>
      </c>
      <c r="AB729" s="330" t="str">
        <f t="shared" ref="AB729:AB767" ca="1" si="1209">OFFSET($N$6,0,R729,1,1)</f>
        <v>A</v>
      </c>
      <c r="AC729" s="330"/>
      <c r="AD729" s="331">
        <f t="shared" si="1187"/>
        <v>164</v>
      </c>
      <c r="AE729" s="331">
        <f t="shared" ca="1" si="1198"/>
        <v>67</v>
      </c>
      <c r="AF729" s="331">
        <f t="shared" ca="1" si="1199"/>
        <v>68</v>
      </c>
      <c r="AG729" s="331">
        <f t="shared" ca="1" si="1172"/>
        <v>167</v>
      </c>
      <c r="AH729" s="331">
        <f t="shared" ca="1" si="1173"/>
        <v>70</v>
      </c>
      <c r="AI729" s="331">
        <f t="shared" ca="1" si="1174"/>
        <v>71</v>
      </c>
      <c r="AJ729" s="331">
        <f t="shared" ca="1" si="1175"/>
        <v>65</v>
      </c>
      <c r="AK729" s="331"/>
      <c r="AL729" s="294" t="str">
        <f>_xlfn.CONCAT(V729," maj")</f>
        <v>Bb maj</v>
      </c>
      <c r="AM729" s="294" t="str">
        <f ca="1">_xlfn.CONCAT(W729," min")</f>
        <v>C min</v>
      </c>
      <c r="AN729" s="294" t="str">
        <f ca="1">_xlfn.CONCAT(X729," min")</f>
        <v>D min</v>
      </c>
      <c r="AO729" s="294" t="str">
        <f ca="1">_xlfn.CONCAT(Y729," maj")</f>
        <v>Eb maj</v>
      </c>
      <c r="AP729" s="294" t="str">
        <f ca="1">_xlfn.CONCAT(Z729," maj")</f>
        <v>F maj</v>
      </c>
      <c r="AQ729" s="294" t="str">
        <f ca="1">_xlfn.CONCAT(AA729," min")</f>
        <v>G min</v>
      </c>
      <c r="AR729" s="294" t="str">
        <f ca="1">_xlfn.CONCAT(AB729," dim")</f>
        <v>A dim</v>
      </c>
      <c r="AS729" s="294"/>
      <c r="AT729" s="294" t="str">
        <f ca="1">IF(AT$9=$AD729,1,IF(AT$9=$AE729,1,IF(AT$9=$AF729,1,IF(AT$9=$AG729,1,IF(AT$9=$AH729,1,IF(AT$9=$AI729,1,IF(AT$9=$AJ729,1,"")))))))</f>
        <v/>
      </c>
      <c r="AU729" s="294" t="str">
        <f t="shared" ref="AU729:BE744" ca="1" si="1210">IF(AU$9=$AD729,1,IF(AU$9=$AE729,1,IF(AU$9=$AF729,1,IF(AU$9=$AG729,1,IF(AU$9=$AH729,1,IF(AU$9=$AI729,1,IF(AU$9=$AJ729,1,"")))))))</f>
        <v/>
      </c>
      <c r="AV729" s="294" t="str">
        <f t="shared" ca="1" si="1210"/>
        <v/>
      </c>
      <c r="AW729" s="294">
        <f t="shared" ca="1" si="1210"/>
        <v>1</v>
      </c>
      <c r="AX729" s="294" t="str">
        <f t="shared" ca="1" si="1210"/>
        <v/>
      </c>
      <c r="AY729" s="294">
        <f t="shared" ca="1" si="1210"/>
        <v>1</v>
      </c>
      <c r="AZ729" s="294" t="str">
        <f t="shared" ca="1" si="1210"/>
        <v/>
      </c>
      <c r="BA729" s="294">
        <f t="shared" ca="1" si="1210"/>
        <v>1</v>
      </c>
      <c r="BB729" s="294" t="str">
        <f t="shared" ca="1" si="1210"/>
        <v/>
      </c>
      <c r="BC729" s="294" t="str">
        <f t="shared" ca="1" si="1210"/>
        <v/>
      </c>
      <c r="BD729" s="294" t="str">
        <f t="shared" ca="1" si="1210"/>
        <v/>
      </c>
      <c r="BE729" s="294" t="str">
        <f t="shared" ca="1" si="1210"/>
        <v/>
      </c>
      <c r="BF729" s="289">
        <f t="shared" ca="1" si="1188"/>
        <v>3</v>
      </c>
      <c r="BG729" s="302">
        <f t="shared" ca="1" si="1189"/>
        <v>42.857142857142854</v>
      </c>
      <c r="BH729" s="289">
        <f t="shared" ca="1" si="1190"/>
        <v>6</v>
      </c>
      <c r="BI729" s="289" t="str">
        <f t="shared" ca="1" si="1191"/>
        <v/>
      </c>
      <c r="BJ729" s="289" t="str">
        <f t="shared" ca="1" si="1192"/>
        <v/>
      </c>
      <c r="BK729" s="289" t="str">
        <f t="shared" ca="1" si="1193"/>
        <v/>
      </c>
      <c r="BL729" s="289" t="str">
        <f t="shared" ca="1" si="1194"/>
        <v/>
      </c>
      <c r="BM729" s="289" t="str">
        <f t="shared" ca="1" si="1195"/>
        <v/>
      </c>
      <c r="BN729" s="289">
        <f t="shared" ca="1" si="1196"/>
        <v>1</v>
      </c>
      <c r="BO729" s="289" t="str">
        <f t="shared" ca="1" si="1197"/>
        <v/>
      </c>
      <c r="BP729" s="275"/>
      <c r="BQ729" s="83"/>
      <c r="BR729" s="82"/>
      <c r="BS729" s="83"/>
      <c r="BT729" s="52"/>
      <c r="BV729" s="52"/>
      <c r="BW729" s="84"/>
      <c r="BX729" s="97"/>
      <c r="BY729" s="84"/>
      <c r="BZ729" s="84"/>
      <c r="CA729" s="84"/>
      <c r="CB729" s="84"/>
      <c r="CC729" s="84"/>
      <c r="CD729" s="84"/>
      <c r="CE729" s="84"/>
      <c r="CF729" s="84"/>
      <c r="CG729" s="84"/>
      <c r="CH729" s="97"/>
      <c r="CI729" s="97"/>
      <c r="CJ729" s="97"/>
      <c r="CK729" s="97"/>
      <c r="CL729" s="97"/>
      <c r="CM729" s="97"/>
      <c r="CN729" s="97"/>
      <c r="CO729" s="97"/>
      <c r="CP729" s="99"/>
      <c r="CQ729" s="84"/>
      <c r="DA729" s="83"/>
      <c r="DB729" s="82"/>
      <c r="DC729" s="83"/>
      <c r="DD729" s="52"/>
      <c r="DF729" s="52"/>
      <c r="DG729" s="84"/>
      <c r="DH729" s="97"/>
      <c r="DI729" s="84"/>
      <c r="DJ729" s="84"/>
      <c r="DK729" s="84"/>
      <c r="DL729" s="84"/>
      <c r="DM729" s="84"/>
      <c r="DN729" s="84"/>
      <c r="DO729" s="84"/>
      <c r="DP729" s="84"/>
      <c r="DQ729" s="84"/>
      <c r="DR729" s="97"/>
      <c r="DS729" s="97"/>
      <c r="DT729" s="97"/>
      <c r="DU729" s="97"/>
      <c r="DV729" s="97"/>
      <c r="DW729" s="97"/>
      <c r="DX729" s="97"/>
      <c r="DY729" s="97"/>
      <c r="DZ729" s="99"/>
      <c r="EA729" s="84"/>
    </row>
    <row r="730" spans="1:131" ht="15.6" x14ac:dyDescent="0.3">
      <c r="A730" s="289" t="str">
        <f t="shared" ca="1" si="1168"/>
        <v/>
      </c>
      <c r="B730" s="330">
        <f t="shared" si="1202"/>
        <v>722</v>
      </c>
      <c r="C730" s="331" t="s">
        <v>15</v>
      </c>
      <c r="D730" s="330" t="s">
        <v>77</v>
      </c>
      <c r="E730" s="330">
        <v>7</v>
      </c>
      <c r="F730" s="332">
        <v>2</v>
      </c>
      <c r="G730" s="332">
        <v>2</v>
      </c>
      <c r="H730" s="332">
        <v>1</v>
      </c>
      <c r="I730" s="332">
        <v>1</v>
      </c>
      <c r="J730" s="332">
        <v>3</v>
      </c>
      <c r="K730" s="332">
        <v>2</v>
      </c>
      <c r="L730" s="332">
        <v>1</v>
      </c>
      <c r="M730" s="332"/>
      <c r="N730" s="332">
        <f>SUM($F730:G730)</f>
        <v>4</v>
      </c>
      <c r="O730" s="332">
        <f>SUM($F730:H730)</f>
        <v>5</v>
      </c>
      <c r="P730" s="332">
        <f>SUM($F730:I730)</f>
        <v>6</v>
      </c>
      <c r="Q730" s="332">
        <f>SUM($F730:J730)</f>
        <v>9</v>
      </c>
      <c r="R730" s="332">
        <f>SUM($F730:K730)</f>
        <v>11</v>
      </c>
      <c r="S730" s="332">
        <f>SUM($F730:L730)</f>
        <v>12</v>
      </c>
      <c r="T730" s="332"/>
      <c r="U730" s="331"/>
      <c r="V730" s="330" t="str">
        <f t="shared" si="1179"/>
        <v>Bb</v>
      </c>
      <c r="W730" s="330" t="str">
        <f t="shared" ca="1" si="1180"/>
        <v>C</v>
      </c>
      <c r="X730" s="330" t="str">
        <f t="shared" ca="1" si="1205"/>
        <v>D</v>
      </c>
      <c r="Y730" s="330" t="str">
        <f t="shared" ca="1" si="1206"/>
        <v>Eb</v>
      </c>
      <c r="Z730" s="330" t="str">
        <f t="shared" ca="1" si="1207"/>
        <v>E</v>
      </c>
      <c r="AA730" s="330" t="str">
        <f t="shared" ca="1" si="1208"/>
        <v>G</v>
      </c>
      <c r="AB730" s="330" t="str">
        <f t="shared" ca="1" si="1209"/>
        <v>A</v>
      </c>
      <c r="AC730" s="330"/>
      <c r="AD730" s="331">
        <f t="shared" si="1187"/>
        <v>164</v>
      </c>
      <c r="AE730" s="331">
        <f t="shared" ca="1" si="1198"/>
        <v>67</v>
      </c>
      <c r="AF730" s="331">
        <f t="shared" ca="1" si="1199"/>
        <v>68</v>
      </c>
      <c r="AG730" s="331">
        <f t="shared" ca="1" si="1172"/>
        <v>167</v>
      </c>
      <c r="AH730" s="331">
        <f t="shared" ca="1" si="1173"/>
        <v>69</v>
      </c>
      <c r="AI730" s="331">
        <f t="shared" ca="1" si="1174"/>
        <v>71</v>
      </c>
      <c r="AJ730" s="331">
        <f t="shared" ca="1" si="1175"/>
        <v>65</v>
      </c>
      <c r="AK730" s="331"/>
      <c r="AL730" s="294" t="str">
        <f>_xlfn.CONCAT(V730," alt b")</f>
        <v>Bb alt b</v>
      </c>
      <c r="AM730" s="294" t="str">
        <f ca="1">_xlfn.CONCAT(W730," min")</f>
        <v>C min</v>
      </c>
      <c r="AN730" s="294" t="str">
        <f ca="1">_xlfn.CONCAT(X730," sus2")</f>
        <v>D sus2</v>
      </c>
      <c r="AO730" s="294" t="str">
        <f ca="1">_xlfn.CONCAT(Y730," maj")</f>
        <v>Eb maj</v>
      </c>
      <c r="AP730" s="301" t="str">
        <f ca="1">_xlfn.CONCAT("*",AB730," min")</f>
        <v>*A min</v>
      </c>
      <c r="AQ730" s="294" t="str">
        <f ca="1">_xlfn.CONCAT(AA730," min")</f>
        <v>G min</v>
      </c>
      <c r="AR730" s="294" t="str">
        <f ca="1">_xlfn.CONCAT(AB730," dim")</f>
        <v>A dim</v>
      </c>
      <c r="AS730" s="294"/>
      <c r="AT730" s="294" t="str">
        <f t="shared" ref="AT730:BE764" ca="1" si="1211">IF(AT$9=$AD730,1,IF(AT$9=$AE730,1,IF(AT$9=$AF730,1,IF(AT$9=$AG730,1,IF(AT$9=$AH730,1,IF(AT$9=$AI730,1,IF(AT$9=$AJ730,1,"")))))))</f>
        <v/>
      </c>
      <c r="AU730" s="294" t="str">
        <f t="shared" ca="1" si="1210"/>
        <v/>
      </c>
      <c r="AV730" s="294" t="str">
        <f t="shared" ca="1" si="1210"/>
        <v/>
      </c>
      <c r="AW730" s="294">
        <f t="shared" ca="1" si="1210"/>
        <v>1</v>
      </c>
      <c r="AX730" s="294" t="str">
        <f t="shared" ca="1" si="1210"/>
        <v/>
      </c>
      <c r="AY730" s="294" t="str">
        <f t="shared" ca="1" si="1210"/>
        <v/>
      </c>
      <c r="AZ730" s="294" t="str">
        <f t="shared" ca="1" si="1210"/>
        <v/>
      </c>
      <c r="BA730" s="294">
        <f t="shared" ca="1" si="1210"/>
        <v>1</v>
      </c>
      <c r="BB730" s="294" t="str">
        <f t="shared" ca="1" si="1210"/>
        <v/>
      </c>
      <c r="BC730" s="294" t="str">
        <f t="shared" ca="1" si="1210"/>
        <v/>
      </c>
      <c r="BD730" s="294" t="str">
        <f t="shared" ca="1" si="1210"/>
        <v/>
      </c>
      <c r="BE730" s="294" t="str">
        <f t="shared" ca="1" si="1210"/>
        <v/>
      </c>
      <c r="BF730" s="289">
        <f t="shared" ca="1" si="1188"/>
        <v>2</v>
      </c>
      <c r="BG730" s="302">
        <f t="shared" ca="1" si="1189"/>
        <v>28.571428571428569</v>
      </c>
      <c r="BH730" s="289" t="str">
        <f t="shared" ca="1" si="1190"/>
        <v/>
      </c>
      <c r="BI730" s="289" t="str">
        <f t="shared" ca="1" si="1191"/>
        <v/>
      </c>
      <c r="BJ730" s="289" t="str">
        <f t="shared" ca="1" si="1192"/>
        <v/>
      </c>
      <c r="BK730" s="289" t="str">
        <f t="shared" ca="1" si="1193"/>
        <v/>
      </c>
      <c r="BL730" s="289" t="str">
        <f t="shared" ca="1" si="1194"/>
        <v/>
      </c>
      <c r="BM730" s="289" t="str">
        <f t="shared" ca="1" si="1195"/>
        <v/>
      </c>
      <c r="BN730" s="289" t="str">
        <f t="shared" ca="1" si="1196"/>
        <v/>
      </c>
      <c r="BO730" s="289" t="str">
        <f t="shared" ca="1" si="1197"/>
        <v/>
      </c>
      <c r="BP730" s="275"/>
      <c r="BQ730" s="83"/>
      <c r="BR730" s="82"/>
      <c r="BS730" s="83"/>
      <c r="BT730" s="52"/>
      <c r="BV730" s="52"/>
      <c r="BW730" s="84"/>
      <c r="BX730" s="97"/>
      <c r="BY730" s="84"/>
      <c r="BZ730" s="84"/>
      <c r="CA730" s="84"/>
      <c r="CB730" s="84"/>
      <c r="CC730" s="84"/>
      <c r="CD730" s="84"/>
      <c r="CE730" s="84"/>
      <c r="CF730" s="84"/>
      <c r="CG730" s="84"/>
      <c r="CH730" s="97"/>
      <c r="CI730" s="97"/>
      <c r="CJ730" s="97"/>
      <c r="CK730" s="97"/>
      <c r="CL730" s="97"/>
      <c r="CM730" s="97"/>
      <c r="CN730" s="97"/>
      <c r="CO730" s="97"/>
      <c r="CP730" s="99"/>
      <c r="CQ730" s="84"/>
      <c r="DA730" s="83"/>
      <c r="DB730" s="82"/>
      <c r="DC730" s="83"/>
      <c r="DD730" s="52"/>
      <c r="DF730" s="52"/>
      <c r="DG730" s="84"/>
      <c r="DH730" s="97"/>
      <c r="DI730" s="84"/>
      <c r="DJ730" s="84"/>
      <c r="DK730" s="84"/>
      <c r="DL730" s="84"/>
      <c r="DM730" s="84"/>
      <c r="DN730" s="84"/>
      <c r="DO730" s="84"/>
      <c r="DP730" s="84"/>
      <c r="DQ730" s="84"/>
      <c r="DR730" s="97"/>
      <c r="DS730" s="97"/>
      <c r="DT730" s="97"/>
      <c r="DU730" s="97"/>
      <c r="DV730" s="97"/>
      <c r="DW730" s="97"/>
      <c r="DX730" s="97"/>
      <c r="DY730" s="97"/>
      <c r="DZ730" s="99"/>
      <c r="EA730" s="84"/>
    </row>
    <row r="731" spans="1:131" ht="15.6" x14ac:dyDescent="0.3">
      <c r="A731" s="289">
        <f t="shared" ca="1" si="1168"/>
        <v>6</v>
      </c>
      <c r="B731" s="330">
        <f t="shared" si="1202"/>
        <v>723</v>
      </c>
      <c r="C731" s="331" t="s">
        <v>16</v>
      </c>
      <c r="D731" s="330" t="s">
        <v>77</v>
      </c>
      <c r="E731" s="330">
        <v>7</v>
      </c>
      <c r="F731" s="332">
        <v>2</v>
      </c>
      <c r="G731" s="332">
        <v>1</v>
      </c>
      <c r="H731" s="332">
        <v>2</v>
      </c>
      <c r="I731" s="332">
        <v>2</v>
      </c>
      <c r="J731" s="332">
        <v>2</v>
      </c>
      <c r="K731" s="332">
        <v>1</v>
      </c>
      <c r="L731" s="332">
        <v>2</v>
      </c>
      <c r="M731" s="332"/>
      <c r="N731" s="332">
        <f>SUM($F731:G731)</f>
        <v>3</v>
      </c>
      <c r="O731" s="332">
        <f>SUM($F731:H731)</f>
        <v>5</v>
      </c>
      <c r="P731" s="332">
        <f>SUM($F731:I731)</f>
        <v>7</v>
      </c>
      <c r="Q731" s="332">
        <f>SUM($F731:J731)</f>
        <v>9</v>
      </c>
      <c r="R731" s="332">
        <f>SUM($F731:K731)</f>
        <v>10</v>
      </c>
      <c r="S731" s="332">
        <f>SUM($F731:L731)</f>
        <v>12</v>
      </c>
      <c r="T731" s="332"/>
      <c r="U731" s="331"/>
      <c r="V731" s="330" t="str">
        <f t="shared" si="1179"/>
        <v>Bb</v>
      </c>
      <c r="W731" s="330" t="str">
        <f t="shared" ca="1" si="1180"/>
        <v>C</v>
      </c>
      <c r="X731" s="330" t="str">
        <f t="shared" ca="1" si="1205"/>
        <v>Db</v>
      </c>
      <c r="Y731" s="330" t="str">
        <f t="shared" ca="1" si="1206"/>
        <v>Eb</v>
      </c>
      <c r="Z731" s="330" t="str">
        <f t="shared" ca="1" si="1207"/>
        <v>F</v>
      </c>
      <c r="AA731" s="330" t="str">
        <f t="shared" ca="1" si="1208"/>
        <v>G</v>
      </c>
      <c r="AB731" s="330" t="str">
        <f t="shared" ca="1" si="1209"/>
        <v>Ab</v>
      </c>
      <c r="AC731" s="330"/>
      <c r="AD731" s="331">
        <f t="shared" si="1187"/>
        <v>164</v>
      </c>
      <c r="AE731" s="331">
        <f t="shared" ca="1" si="1198"/>
        <v>67</v>
      </c>
      <c r="AF731" s="331">
        <f t="shared" ca="1" si="1199"/>
        <v>166</v>
      </c>
      <c r="AG731" s="331">
        <f t="shared" ca="1" si="1172"/>
        <v>167</v>
      </c>
      <c r="AH731" s="331">
        <f t="shared" ca="1" si="1173"/>
        <v>70</v>
      </c>
      <c r="AI731" s="331">
        <f t="shared" ca="1" si="1174"/>
        <v>71</v>
      </c>
      <c r="AJ731" s="331">
        <f t="shared" ca="1" si="1175"/>
        <v>163</v>
      </c>
      <c r="AK731" s="331"/>
      <c r="AL731" s="294" t="str">
        <f>_xlfn.CONCAT(V731," min")</f>
        <v>Bb min</v>
      </c>
      <c r="AM731" s="294" t="str">
        <f ca="1">_xlfn.CONCAT(W731," min")</f>
        <v>C min</v>
      </c>
      <c r="AN731" s="294" t="str">
        <f ca="1">_xlfn.CONCAT(X731," maj")</f>
        <v>Db maj</v>
      </c>
      <c r="AO731" s="294" t="str">
        <f ca="1">_xlfn.CONCAT(Y731," maj")</f>
        <v>Eb maj</v>
      </c>
      <c r="AP731" s="294" t="str">
        <f ca="1">_xlfn.CONCAT(Z731," min")</f>
        <v>F min</v>
      </c>
      <c r="AQ731" s="294" t="str">
        <f ca="1">_xlfn.CONCAT(AA731," dim")</f>
        <v>G dim</v>
      </c>
      <c r="AR731" s="294" t="str">
        <f ca="1">_xlfn.CONCAT(AB731," min")</f>
        <v>Ab min</v>
      </c>
      <c r="AS731" s="294"/>
      <c r="AT731" s="294" t="str">
        <f t="shared" ca="1" si="1211"/>
        <v/>
      </c>
      <c r="AU731" s="294" t="str">
        <f t="shared" ca="1" si="1210"/>
        <v/>
      </c>
      <c r="AV731" s="294" t="str">
        <f t="shared" ca="1" si="1210"/>
        <v/>
      </c>
      <c r="AW731" s="294">
        <f t="shared" ca="1" si="1210"/>
        <v>1</v>
      </c>
      <c r="AX731" s="294" t="str">
        <f t="shared" ca="1" si="1210"/>
        <v/>
      </c>
      <c r="AY731" s="294">
        <f t="shared" ca="1" si="1210"/>
        <v>1</v>
      </c>
      <c r="AZ731" s="294" t="str">
        <f t="shared" ca="1" si="1210"/>
        <v/>
      </c>
      <c r="BA731" s="294">
        <f t="shared" ca="1" si="1210"/>
        <v>1</v>
      </c>
      <c r="BB731" s="294" t="str">
        <f t="shared" ca="1" si="1210"/>
        <v/>
      </c>
      <c r="BC731" s="294" t="str">
        <f t="shared" ca="1" si="1210"/>
        <v/>
      </c>
      <c r="BD731" s="294" t="str">
        <f t="shared" ca="1" si="1210"/>
        <v/>
      </c>
      <c r="BE731" s="294" t="str">
        <f t="shared" ca="1" si="1210"/>
        <v/>
      </c>
      <c r="BF731" s="289">
        <f t="shared" ca="1" si="1188"/>
        <v>3</v>
      </c>
      <c r="BG731" s="302">
        <f t="shared" ca="1" si="1189"/>
        <v>42.857142857142854</v>
      </c>
      <c r="BH731" s="289">
        <f t="shared" ca="1" si="1190"/>
        <v>6</v>
      </c>
      <c r="BI731" s="289" t="str">
        <f t="shared" ca="1" si="1191"/>
        <v/>
      </c>
      <c r="BJ731" s="289" t="str">
        <f t="shared" ca="1" si="1192"/>
        <v/>
      </c>
      <c r="BK731" s="289" t="str">
        <f t="shared" ca="1" si="1193"/>
        <v/>
      </c>
      <c r="BL731" s="289" t="str">
        <f t="shared" ca="1" si="1194"/>
        <v/>
      </c>
      <c r="BM731" s="289" t="str">
        <f t="shared" ca="1" si="1195"/>
        <v/>
      </c>
      <c r="BN731" s="289">
        <f t="shared" ca="1" si="1196"/>
        <v>1</v>
      </c>
      <c r="BO731" s="289" t="str">
        <f t="shared" ca="1" si="1197"/>
        <v/>
      </c>
      <c r="BP731" s="275"/>
      <c r="BQ731" s="83"/>
      <c r="BR731" s="82"/>
      <c r="BS731" s="83"/>
      <c r="BT731" s="52"/>
      <c r="BV731" s="52"/>
      <c r="BW731" s="84"/>
      <c r="BX731" s="97"/>
      <c r="BY731" s="84"/>
      <c r="BZ731" s="84"/>
      <c r="CA731" s="84"/>
      <c r="CB731" s="84"/>
      <c r="CC731" s="84"/>
      <c r="CD731" s="84"/>
      <c r="CE731" s="84"/>
      <c r="CF731" s="84"/>
      <c r="CG731" s="84"/>
      <c r="CH731" s="97"/>
      <c r="CI731" s="97"/>
      <c r="CJ731" s="97"/>
      <c r="CK731" s="97"/>
      <c r="CL731" s="97"/>
      <c r="CM731" s="97"/>
      <c r="CN731" s="97"/>
      <c r="CO731" s="97"/>
      <c r="CP731" s="99"/>
      <c r="CQ731" s="84"/>
      <c r="DA731" s="83"/>
      <c r="DB731" s="82"/>
      <c r="DC731" s="83"/>
      <c r="DD731" s="52"/>
      <c r="DF731" s="52"/>
      <c r="DG731" s="84"/>
      <c r="DH731" s="97"/>
      <c r="DI731" s="84"/>
      <c r="DJ731" s="84"/>
      <c r="DK731" s="84"/>
      <c r="DL731" s="84"/>
      <c r="DM731" s="84"/>
      <c r="DN731" s="84"/>
      <c r="DO731" s="84"/>
      <c r="DP731" s="84"/>
      <c r="DQ731" s="84"/>
      <c r="DR731" s="97"/>
      <c r="DS731" s="97"/>
      <c r="DT731" s="97"/>
      <c r="DU731" s="97"/>
      <c r="DV731" s="97"/>
      <c r="DW731" s="97"/>
      <c r="DX731" s="97"/>
      <c r="DY731" s="97"/>
      <c r="DZ731" s="99"/>
      <c r="EA731" s="84"/>
    </row>
    <row r="732" spans="1:131" ht="15.6" x14ac:dyDescent="0.3">
      <c r="A732" s="289">
        <f t="shared" ca="1" si="1168"/>
        <v>6</v>
      </c>
      <c r="B732" s="330">
        <f t="shared" si="1202"/>
        <v>724</v>
      </c>
      <c r="C732" s="331" t="s">
        <v>17</v>
      </c>
      <c r="D732" s="330" t="s">
        <v>77</v>
      </c>
      <c r="E732" s="330">
        <v>7</v>
      </c>
      <c r="F732" s="332">
        <v>1</v>
      </c>
      <c r="G732" s="332">
        <v>2</v>
      </c>
      <c r="H732" s="332">
        <v>2</v>
      </c>
      <c r="I732" s="332">
        <v>2</v>
      </c>
      <c r="J732" s="332">
        <v>2</v>
      </c>
      <c r="K732" s="332">
        <v>1</v>
      </c>
      <c r="L732" s="332">
        <v>2</v>
      </c>
      <c r="M732" s="332"/>
      <c r="N732" s="332">
        <f>SUM($F732:G732)</f>
        <v>3</v>
      </c>
      <c r="O732" s="332">
        <f>SUM($F732:H732)</f>
        <v>5</v>
      </c>
      <c r="P732" s="332">
        <f>SUM($F732:I732)</f>
        <v>7</v>
      </c>
      <c r="Q732" s="332">
        <f>SUM($F732:J732)</f>
        <v>9</v>
      </c>
      <c r="R732" s="332">
        <f>SUM($F732:K732)</f>
        <v>10</v>
      </c>
      <c r="S732" s="332">
        <f>SUM($F732:L732)</f>
        <v>12</v>
      </c>
      <c r="T732" s="332"/>
      <c r="U732" s="331"/>
      <c r="V732" s="330" t="str">
        <f t="shared" si="1179"/>
        <v>Bb</v>
      </c>
      <c r="W732" s="330" t="str">
        <f t="shared" ca="1" si="1180"/>
        <v>B</v>
      </c>
      <c r="X732" s="330" t="str">
        <f t="shared" ca="1" si="1205"/>
        <v>Db</v>
      </c>
      <c r="Y732" s="330" t="str">
        <f t="shared" ca="1" si="1206"/>
        <v>Eb</v>
      </c>
      <c r="Z732" s="330" t="str">
        <f t="shared" ca="1" si="1207"/>
        <v>F</v>
      </c>
      <c r="AA732" s="330" t="str">
        <f t="shared" ca="1" si="1208"/>
        <v>G</v>
      </c>
      <c r="AB732" s="330" t="str">
        <f t="shared" ca="1" si="1209"/>
        <v>Ab</v>
      </c>
      <c r="AC732" s="330"/>
      <c r="AD732" s="331">
        <f t="shared" si="1187"/>
        <v>164</v>
      </c>
      <c r="AE732" s="331">
        <f t="shared" ca="1" si="1198"/>
        <v>66</v>
      </c>
      <c r="AF732" s="331">
        <f t="shared" ca="1" si="1199"/>
        <v>166</v>
      </c>
      <c r="AG732" s="331">
        <f t="shared" ca="1" si="1172"/>
        <v>167</v>
      </c>
      <c r="AH732" s="331">
        <f t="shared" ca="1" si="1173"/>
        <v>70</v>
      </c>
      <c r="AI732" s="331">
        <f t="shared" ca="1" si="1174"/>
        <v>71</v>
      </c>
      <c r="AJ732" s="331">
        <f t="shared" ca="1" si="1175"/>
        <v>163</v>
      </c>
      <c r="AK732" s="331"/>
      <c r="AL732" s="294" t="str">
        <f>_xlfn.CONCAT(V732," min")</f>
        <v>Bb min</v>
      </c>
      <c r="AM732" s="294" t="str">
        <f ca="1">_xlfn.CONCAT(W732," aug")</f>
        <v>B aug</v>
      </c>
      <c r="AN732" s="294" t="str">
        <f ca="1">_xlfn.CONCAT(X732," maj")</f>
        <v>Db maj</v>
      </c>
      <c r="AO732" s="294" t="str">
        <f ca="1">_xlfn.CONCAT(Y732," maj")</f>
        <v>Eb maj</v>
      </c>
      <c r="AP732" s="294" t="str">
        <f ca="1">_xlfn.CONCAT(Z732," dim")</f>
        <v>F dim</v>
      </c>
      <c r="AQ732" s="294" t="str">
        <f ca="1">_xlfn.CONCAT(AA732," dim")</f>
        <v>G dim</v>
      </c>
      <c r="AR732" s="294" t="str">
        <f ca="1">_xlfn.CONCAT(AB732," min")</f>
        <v>Ab min</v>
      </c>
      <c r="AS732" s="294"/>
      <c r="AT732" s="294" t="str">
        <f t="shared" ca="1" si="1211"/>
        <v/>
      </c>
      <c r="AU732" s="294" t="str">
        <f t="shared" ca="1" si="1210"/>
        <v/>
      </c>
      <c r="AV732" s="294" t="str">
        <f t="shared" ca="1" si="1210"/>
        <v/>
      </c>
      <c r="AW732" s="294">
        <f t="shared" ca="1" si="1210"/>
        <v>1</v>
      </c>
      <c r="AX732" s="294" t="str">
        <f t="shared" ca="1" si="1210"/>
        <v/>
      </c>
      <c r="AY732" s="294">
        <f t="shared" ca="1" si="1210"/>
        <v>1</v>
      </c>
      <c r="AZ732" s="294" t="str">
        <f t="shared" ca="1" si="1210"/>
        <v/>
      </c>
      <c r="BA732" s="294">
        <f t="shared" ca="1" si="1210"/>
        <v>1</v>
      </c>
      <c r="BB732" s="294" t="str">
        <f t="shared" ca="1" si="1210"/>
        <v/>
      </c>
      <c r="BC732" s="294" t="str">
        <f t="shared" ca="1" si="1210"/>
        <v/>
      </c>
      <c r="BD732" s="294" t="str">
        <f t="shared" ca="1" si="1210"/>
        <v/>
      </c>
      <c r="BE732" s="294" t="str">
        <f t="shared" ca="1" si="1210"/>
        <v/>
      </c>
      <c r="BF732" s="289">
        <f t="shared" ca="1" si="1188"/>
        <v>3</v>
      </c>
      <c r="BG732" s="302">
        <f t="shared" ca="1" si="1189"/>
        <v>42.857142857142854</v>
      </c>
      <c r="BH732" s="289">
        <f t="shared" ca="1" si="1190"/>
        <v>6</v>
      </c>
      <c r="BI732" s="289" t="str">
        <f t="shared" ca="1" si="1191"/>
        <v/>
      </c>
      <c r="BJ732" s="289" t="str">
        <f t="shared" ca="1" si="1192"/>
        <v/>
      </c>
      <c r="BK732" s="289" t="str">
        <f t="shared" ca="1" si="1193"/>
        <v/>
      </c>
      <c r="BL732" s="289" t="str">
        <f t="shared" ca="1" si="1194"/>
        <v/>
      </c>
      <c r="BM732" s="289" t="str">
        <f t="shared" ca="1" si="1195"/>
        <v/>
      </c>
      <c r="BN732" s="289">
        <f t="shared" ca="1" si="1196"/>
        <v>1</v>
      </c>
      <c r="BO732" s="289" t="str">
        <f t="shared" ca="1" si="1197"/>
        <v/>
      </c>
      <c r="BP732" s="275"/>
      <c r="BQ732" s="83"/>
      <c r="BR732" s="82"/>
      <c r="BS732" s="83"/>
      <c r="BT732" s="52"/>
      <c r="BV732" s="52"/>
      <c r="BW732" s="84"/>
      <c r="BX732" s="97"/>
      <c r="BY732" s="84"/>
      <c r="BZ732" s="84"/>
      <c r="CA732" s="84"/>
      <c r="CB732" s="84"/>
      <c r="CC732" s="84"/>
      <c r="CD732" s="84"/>
      <c r="CE732" s="84"/>
      <c r="CF732" s="84"/>
      <c r="CG732" s="84"/>
      <c r="CH732" s="97"/>
      <c r="CI732" s="97"/>
      <c r="CJ732" s="97"/>
      <c r="CK732" s="97"/>
      <c r="CL732" s="97"/>
      <c r="CM732" s="97"/>
      <c r="CN732" s="97"/>
      <c r="CO732" s="97"/>
      <c r="CP732" s="99"/>
      <c r="CQ732" s="84"/>
      <c r="DA732" s="83"/>
      <c r="DB732" s="82"/>
      <c r="DC732" s="83"/>
      <c r="DD732" s="52"/>
      <c r="DF732" s="52"/>
      <c r="DG732" s="84"/>
      <c r="DH732" s="97"/>
      <c r="DI732" s="84"/>
      <c r="DJ732" s="84"/>
      <c r="DK732" s="84"/>
      <c r="DL732" s="84"/>
      <c r="DM732" s="84"/>
      <c r="DN732" s="84"/>
      <c r="DO732" s="84"/>
      <c r="DP732" s="84"/>
      <c r="DQ732" s="84"/>
      <c r="DR732" s="97"/>
      <c r="DS732" s="97"/>
      <c r="DT732" s="97"/>
      <c r="DU732" s="97"/>
      <c r="DV732" s="97"/>
      <c r="DW732" s="97"/>
      <c r="DX732" s="97"/>
      <c r="DY732" s="97"/>
      <c r="DZ732" s="99"/>
      <c r="EA732" s="84"/>
    </row>
    <row r="733" spans="1:131" ht="15.6" x14ac:dyDescent="0.3">
      <c r="A733" s="289" t="str">
        <f t="shared" ca="1" si="1168"/>
        <v/>
      </c>
      <c r="B733" s="330">
        <f t="shared" si="1202"/>
        <v>725</v>
      </c>
      <c r="C733" s="331" t="s">
        <v>18</v>
      </c>
      <c r="D733" s="330" t="s">
        <v>77</v>
      </c>
      <c r="E733" s="330">
        <v>7</v>
      </c>
      <c r="F733" s="332">
        <v>2</v>
      </c>
      <c r="G733" s="332">
        <v>1</v>
      </c>
      <c r="H733" s="332">
        <v>3</v>
      </c>
      <c r="I733" s="332">
        <v>1</v>
      </c>
      <c r="J733" s="332">
        <v>2</v>
      </c>
      <c r="K733" s="332">
        <v>1</v>
      </c>
      <c r="L733" s="332">
        <v>2</v>
      </c>
      <c r="M733" s="332"/>
      <c r="N733" s="332">
        <f>SUM($F733:G733)</f>
        <v>3</v>
      </c>
      <c r="O733" s="332">
        <f>SUM($F733:H733)</f>
        <v>6</v>
      </c>
      <c r="P733" s="332">
        <f>SUM($F733:I733)</f>
        <v>7</v>
      </c>
      <c r="Q733" s="332">
        <f>SUM($F733:J733)</f>
        <v>9</v>
      </c>
      <c r="R733" s="332">
        <f>SUM($F733:K733)</f>
        <v>10</v>
      </c>
      <c r="S733" s="332">
        <f>SUM($F733:L733)</f>
        <v>12</v>
      </c>
      <c r="T733" s="332"/>
      <c r="U733" s="331"/>
      <c r="V733" s="330" t="str">
        <f t="shared" si="1179"/>
        <v>Bb</v>
      </c>
      <c r="W733" s="330" t="str">
        <f t="shared" ca="1" si="1180"/>
        <v>C</v>
      </c>
      <c r="X733" s="330" t="str">
        <f t="shared" ca="1" si="1205"/>
        <v>Db</v>
      </c>
      <c r="Y733" s="330" t="str">
        <f t="shared" ca="1" si="1206"/>
        <v>E</v>
      </c>
      <c r="Z733" s="330" t="str">
        <f t="shared" ca="1" si="1207"/>
        <v>F</v>
      </c>
      <c r="AA733" s="330" t="str">
        <f t="shared" ca="1" si="1208"/>
        <v>G</v>
      </c>
      <c r="AB733" s="330" t="str">
        <f t="shared" ca="1" si="1209"/>
        <v>Ab</v>
      </c>
      <c r="AC733" s="330"/>
      <c r="AD733" s="331">
        <f t="shared" si="1187"/>
        <v>164</v>
      </c>
      <c r="AE733" s="331">
        <f t="shared" ca="1" si="1198"/>
        <v>67</v>
      </c>
      <c r="AF733" s="331">
        <f t="shared" ca="1" si="1199"/>
        <v>166</v>
      </c>
      <c r="AG733" s="331">
        <f t="shared" ca="1" si="1172"/>
        <v>69</v>
      </c>
      <c r="AH733" s="331">
        <f t="shared" ca="1" si="1173"/>
        <v>70</v>
      </c>
      <c r="AI733" s="331">
        <f t="shared" ca="1" si="1174"/>
        <v>71</v>
      </c>
      <c r="AJ733" s="331">
        <f t="shared" ca="1" si="1175"/>
        <v>163</v>
      </c>
      <c r="AK733" s="331"/>
      <c r="AL733" s="294" t="str">
        <f>_xlfn.CONCAT(V733," min")</f>
        <v>Bb min</v>
      </c>
      <c r="AM733" s="294" t="str">
        <f ca="1">_xlfn.CONCAT(W733," maj")</f>
        <v>C maj</v>
      </c>
      <c r="AN733" s="294" t="str">
        <f ca="1">_xlfn.CONCAT(X733," maj")</f>
        <v>Db maj</v>
      </c>
      <c r="AO733" s="294" t="str">
        <f ca="1">_xlfn.CONCAT(Y733," dim")</f>
        <v>E dim</v>
      </c>
      <c r="AP733" s="294" t="str">
        <f ca="1">_xlfn.CONCAT(Z733," min")</f>
        <v>F min</v>
      </c>
      <c r="AQ733" s="294" t="str">
        <f ca="1">_xlfn.CONCAT(AA733," dim")</f>
        <v>G dim</v>
      </c>
      <c r="AR733" s="294" t="str">
        <f ca="1">_xlfn.CONCAT(AB733," aug")</f>
        <v>Ab aug</v>
      </c>
      <c r="AS733" s="294"/>
      <c r="AT733" s="294" t="str">
        <f t="shared" ca="1" si="1211"/>
        <v/>
      </c>
      <c r="AU733" s="294" t="str">
        <f t="shared" ca="1" si="1210"/>
        <v/>
      </c>
      <c r="AV733" s="294" t="str">
        <f t="shared" ca="1" si="1210"/>
        <v/>
      </c>
      <c r="AW733" s="294" t="str">
        <f t="shared" ca="1" si="1210"/>
        <v/>
      </c>
      <c r="AX733" s="294" t="str">
        <f t="shared" ca="1" si="1210"/>
        <v/>
      </c>
      <c r="AY733" s="294">
        <f t="shared" ca="1" si="1210"/>
        <v>1</v>
      </c>
      <c r="AZ733" s="294" t="str">
        <f t="shared" ca="1" si="1210"/>
        <v/>
      </c>
      <c r="BA733" s="294">
        <f t="shared" ca="1" si="1210"/>
        <v>1</v>
      </c>
      <c r="BB733" s="294" t="str">
        <f t="shared" ca="1" si="1210"/>
        <v/>
      </c>
      <c r="BC733" s="294" t="str">
        <f t="shared" ca="1" si="1210"/>
        <v/>
      </c>
      <c r="BD733" s="294" t="str">
        <f t="shared" ca="1" si="1210"/>
        <v/>
      </c>
      <c r="BE733" s="294" t="str">
        <f t="shared" ca="1" si="1210"/>
        <v/>
      </c>
      <c r="BF733" s="289">
        <f t="shared" ca="1" si="1188"/>
        <v>2</v>
      </c>
      <c r="BG733" s="302">
        <f t="shared" ca="1" si="1189"/>
        <v>28.571428571428569</v>
      </c>
      <c r="BH733" s="289" t="str">
        <f t="shared" ca="1" si="1190"/>
        <v/>
      </c>
      <c r="BI733" s="289" t="str">
        <f t="shared" ca="1" si="1191"/>
        <v/>
      </c>
      <c r="BJ733" s="289" t="str">
        <f t="shared" ca="1" si="1192"/>
        <v/>
      </c>
      <c r="BK733" s="289" t="str">
        <f t="shared" ca="1" si="1193"/>
        <v/>
      </c>
      <c r="BL733" s="289" t="str">
        <f t="shared" ca="1" si="1194"/>
        <v/>
      </c>
      <c r="BM733" s="289" t="str">
        <f t="shared" ca="1" si="1195"/>
        <v/>
      </c>
      <c r="BN733" s="289" t="str">
        <f t="shared" ca="1" si="1196"/>
        <v/>
      </c>
      <c r="BO733" s="289" t="str">
        <f t="shared" ca="1" si="1197"/>
        <v/>
      </c>
      <c r="BP733" s="275"/>
      <c r="BQ733" s="83"/>
      <c r="BR733" s="82"/>
      <c r="BS733" s="83"/>
      <c r="BT733" s="52"/>
      <c r="BV733" s="52"/>
      <c r="BW733" s="84"/>
      <c r="BX733" s="97"/>
      <c r="BY733" s="84"/>
      <c r="BZ733" s="84"/>
      <c r="CA733" s="84"/>
      <c r="CB733" s="84"/>
      <c r="CC733" s="84"/>
      <c r="CD733" s="84"/>
      <c r="CE733" s="84"/>
      <c r="CF733" s="84"/>
      <c r="CG733" s="84"/>
      <c r="CH733" s="97"/>
      <c r="CI733" s="97"/>
      <c r="CJ733" s="97"/>
      <c r="CK733" s="97"/>
      <c r="CL733" s="97"/>
      <c r="CM733" s="97"/>
      <c r="CN733" s="97"/>
      <c r="CO733" s="97"/>
      <c r="CP733" s="99"/>
      <c r="CQ733" s="84"/>
      <c r="DA733" s="83"/>
      <c r="DB733" s="82"/>
      <c r="DC733" s="83"/>
      <c r="DD733" s="52"/>
      <c r="DF733" s="52"/>
      <c r="DG733" s="84"/>
      <c r="DH733" s="97"/>
      <c r="DI733" s="84"/>
      <c r="DJ733" s="84"/>
      <c r="DK733" s="84"/>
      <c r="DL733" s="84"/>
      <c r="DM733" s="84"/>
      <c r="DN733" s="84"/>
      <c r="DO733" s="84"/>
      <c r="DP733" s="84"/>
      <c r="DQ733" s="84"/>
      <c r="DR733" s="97"/>
      <c r="DS733" s="97"/>
      <c r="DT733" s="97"/>
      <c r="DU733" s="97"/>
      <c r="DV733" s="97"/>
      <c r="DW733" s="97"/>
      <c r="DX733" s="97"/>
      <c r="DY733" s="97"/>
      <c r="DZ733" s="99"/>
      <c r="EA733" s="84"/>
    </row>
    <row r="734" spans="1:131" ht="15.6" x14ac:dyDescent="0.3">
      <c r="A734" s="289" t="str">
        <f t="shared" ca="1" si="1168"/>
        <v/>
      </c>
      <c r="B734" s="330">
        <f t="shared" si="1202"/>
        <v>726</v>
      </c>
      <c r="C734" s="331" t="s">
        <v>19</v>
      </c>
      <c r="D734" s="330" t="s">
        <v>77</v>
      </c>
      <c r="E734" s="330">
        <v>7</v>
      </c>
      <c r="F734" s="332">
        <v>2</v>
      </c>
      <c r="G734" s="332">
        <v>1</v>
      </c>
      <c r="H734" s="332">
        <v>2</v>
      </c>
      <c r="I734" s="332">
        <v>1</v>
      </c>
      <c r="J734" s="332">
        <v>3</v>
      </c>
      <c r="K734" s="332">
        <v>1</v>
      </c>
      <c r="L734" s="332">
        <v>2</v>
      </c>
      <c r="M734" s="332"/>
      <c r="N734" s="332">
        <f>SUM($F734:G734)</f>
        <v>3</v>
      </c>
      <c r="O734" s="332">
        <f>SUM($F734:H734)</f>
        <v>5</v>
      </c>
      <c r="P734" s="332">
        <f>SUM($F734:I734)</f>
        <v>6</v>
      </c>
      <c r="Q734" s="332">
        <f>SUM($F734:J734)</f>
        <v>9</v>
      </c>
      <c r="R734" s="332">
        <f>SUM($F734:K734)</f>
        <v>10</v>
      </c>
      <c r="S734" s="332">
        <f>SUM($F734:L734)</f>
        <v>12</v>
      </c>
      <c r="T734" s="332"/>
      <c r="U734" s="331"/>
      <c r="V734" s="330" t="str">
        <f t="shared" si="1179"/>
        <v>Bb</v>
      </c>
      <c r="W734" s="330" t="str">
        <f t="shared" ca="1" si="1180"/>
        <v>C</v>
      </c>
      <c r="X734" s="330" t="str">
        <f t="shared" ca="1" si="1205"/>
        <v>Db</v>
      </c>
      <c r="Y734" s="330" t="str">
        <f t="shared" ca="1" si="1206"/>
        <v>Eb</v>
      </c>
      <c r="Z734" s="330" t="str">
        <f t="shared" ca="1" si="1207"/>
        <v>E</v>
      </c>
      <c r="AA734" s="330" t="str">
        <f t="shared" ca="1" si="1208"/>
        <v>G</v>
      </c>
      <c r="AB734" s="330" t="str">
        <f t="shared" ca="1" si="1209"/>
        <v>Ab</v>
      </c>
      <c r="AC734" s="330"/>
      <c r="AD734" s="331">
        <f t="shared" si="1187"/>
        <v>164</v>
      </c>
      <c r="AE734" s="331">
        <f t="shared" ca="1" si="1198"/>
        <v>67</v>
      </c>
      <c r="AF734" s="331">
        <f t="shared" ca="1" si="1199"/>
        <v>166</v>
      </c>
      <c r="AG734" s="331">
        <f t="shared" ca="1" si="1172"/>
        <v>167</v>
      </c>
      <c r="AH734" s="331">
        <f t="shared" ca="1" si="1173"/>
        <v>69</v>
      </c>
      <c r="AI734" s="331">
        <f t="shared" ca="1" si="1174"/>
        <v>71</v>
      </c>
      <c r="AJ734" s="331">
        <f t="shared" ca="1" si="1175"/>
        <v>163</v>
      </c>
      <c r="AK734" s="331"/>
      <c r="AL734" s="294" t="str">
        <f>_xlfn.CONCAT(V734," dim")</f>
        <v>Bb dim</v>
      </c>
      <c r="AM734" s="294" t="str">
        <f ca="1">_xlfn.CONCAT(W734," min")</f>
        <v>C min</v>
      </c>
      <c r="AN734" s="294" t="str">
        <f ca="1">_xlfn.CONCAT(X734," min")</f>
        <v>Db min</v>
      </c>
      <c r="AO734" s="294" t="str">
        <f ca="1">_xlfn.CONCAT(Y734," maj")</f>
        <v>Eb maj</v>
      </c>
      <c r="AP734" s="294" t="str">
        <f ca="1">_xlfn.CONCAT(Z734," aug")</f>
        <v>E aug</v>
      </c>
      <c r="AQ734" s="294" t="str">
        <f ca="1">_xlfn.CONCAT(AA734," dim")</f>
        <v>G dim</v>
      </c>
      <c r="AR734" s="294" t="str">
        <f ca="1">_xlfn.CONCAT(AB734," maj")</f>
        <v>Ab maj</v>
      </c>
      <c r="AS734" s="294"/>
      <c r="AT734" s="294" t="str">
        <f t="shared" ca="1" si="1211"/>
        <v/>
      </c>
      <c r="AU734" s="294" t="str">
        <f t="shared" ca="1" si="1210"/>
        <v/>
      </c>
      <c r="AV734" s="294" t="str">
        <f t="shared" ca="1" si="1210"/>
        <v/>
      </c>
      <c r="AW734" s="294">
        <f t="shared" ca="1" si="1210"/>
        <v>1</v>
      </c>
      <c r="AX734" s="294" t="str">
        <f t="shared" ca="1" si="1210"/>
        <v/>
      </c>
      <c r="AY734" s="294" t="str">
        <f t="shared" ca="1" si="1210"/>
        <v/>
      </c>
      <c r="AZ734" s="294" t="str">
        <f t="shared" ca="1" si="1210"/>
        <v/>
      </c>
      <c r="BA734" s="294">
        <f t="shared" ca="1" si="1210"/>
        <v>1</v>
      </c>
      <c r="BB734" s="294" t="str">
        <f t="shared" ca="1" si="1210"/>
        <v/>
      </c>
      <c r="BC734" s="294" t="str">
        <f t="shared" ca="1" si="1210"/>
        <v/>
      </c>
      <c r="BD734" s="294" t="str">
        <f t="shared" ca="1" si="1210"/>
        <v/>
      </c>
      <c r="BE734" s="294" t="str">
        <f t="shared" ca="1" si="1210"/>
        <v/>
      </c>
      <c r="BF734" s="289">
        <f t="shared" ca="1" si="1188"/>
        <v>2</v>
      </c>
      <c r="BG734" s="302">
        <f t="shared" ca="1" si="1189"/>
        <v>28.571428571428569</v>
      </c>
      <c r="BH734" s="289" t="str">
        <f t="shared" ca="1" si="1190"/>
        <v/>
      </c>
      <c r="BI734" s="289" t="str">
        <f t="shared" ca="1" si="1191"/>
        <v/>
      </c>
      <c r="BJ734" s="289" t="str">
        <f t="shared" ca="1" si="1192"/>
        <v/>
      </c>
      <c r="BK734" s="289" t="str">
        <f t="shared" ca="1" si="1193"/>
        <v/>
      </c>
      <c r="BL734" s="289" t="str">
        <f t="shared" ca="1" si="1194"/>
        <v/>
      </c>
      <c r="BM734" s="289" t="str">
        <f t="shared" ca="1" si="1195"/>
        <v/>
      </c>
      <c r="BN734" s="289" t="str">
        <f t="shared" ca="1" si="1196"/>
        <v/>
      </c>
      <c r="BO734" s="289" t="str">
        <f t="shared" ca="1" si="1197"/>
        <v/>
      </c>
      <c r="BP734" s="275"/>
      <c r="BQ734" s="83"/>
      <c r="BR734" s="82"/>
      <c r="BS734" s="83"/>
      <c r="BT734" s="52"/>
      <c r="BV734" s="52"/>
      <c r="BW734" s="84"/>
      <c r="BX734" s="97"/>
      <c r="BY734" s="84"/>
      <c r="BZ734" s="84"/>
      <c r="CA734" s="84"/>
      <c r="CB734" s="84"/>
      <c r="CC734" s="84"/>
      <c r="CD734" s="84"/>
      <c r="CE734" s="84"/>
      <c r="CF734" s="84"/>
      <c r="CG734" s="84"/>
      <c r="CH734" s="97"/>
      <c r="CI734" s="97"/>
      <c r="CJ734" s="97"/>
      <c r="CK734" s="97"/>
      <c r="CL734" s="97"/>
      <c r="CM734" s="97"/>
      <c r="CN734" s="97"/>
      <c r="CO734" s="97"/>
      <c r="CP734" s="99"/>
      <c r="CQ734" s="84"/>
      <c r="DA734" s="83"/>
      <c r="DB734" s="82"/>
      <c r="DC734" s="83"/>
      <c r="DD734" s="52"/>
      <c r="DF734" s="52"/>
      <c r="DG734" s="84"/>
      <c r="DH734" s="97"/>
      <c r="DI734" s="84"/>
      <c r="DJ734" s="84"/>
      <c r="DK734" s="84"/>
      <c r="DL734" s="84"/>
      <c r="DM734" s="84"/>
      <c r="DN734" s="84"/>
      <c r="DO734" s="84"/>
      <c r="DP734" s="84"/>
      <c r="DQ734" s="84"/>
      <c r="DR734" s="97"/>
      <c r="DS734" s="97"/>
      <c r="DT734" s="97"/>
      <c r="DU734" s="97"/>
      <c r="DV734" s="97"/>
      <c r="DW734" s="97"/>
      <c r="DX734" s="97"/>
      <c r="DY734" s="97"/>
      <c r="DZ734" s="99"/>
      <c r="EA734" s="84"/>
    </row>
    <row r="735" spans="1:131" ht="15.6" x14ac:dyDescent="0.3">
      <c r="A735" s="289" t="str">
        <f t="shared" ca="1" si="1168"/>
        <v/>
      </c>
      <c r="B735" s="330">
        <f t="shared" si="1202"/>
        <v>727</v>
      </c>
      <c r="C735" s="331" t="s">
        <v>20</v>
      </c>
      <c r="D735" s="330" t="s">
        <v>77</v>
      </c>
      <c r="E735" s="330">
        <v>7</v>
      </c>
      <c r="F735" s="332">
        <v>1</v>
      </c>
      <c r="G735" s="332">
        <v>2</v>
      </c>
      <c r="H735" s="332">
        <v>2</v>
      </c>
      <c r="I735" s="332">
        <v>2</v>
      </c>
      <c r="J735" s="332">
        <v>1</v>
      </c>
      <c r="K735" s="332">
        <v>2</v>
      </c>
      <c r="L735" s="332">
        <v>2</v>
      </c>
      <c r="M735" s="332"/>
      <c r="N735" s="332">
        <f>SUM($F735:G735)</f>
        <v>3</v>
      </c>
      <c r="O735" s="332">
        <f>SUM($F735:H735)</f>
        <v>5</v>
      </c>
      <c r="P735" s="332">
        <f>SUM($F735:I735)</f>
        <v>7</v>
      </c>
      <c r="Q735" s="332">
        <f>SUM($F735:J735)</f>
        <v>8</v>
      </c>
      <c r="R735" s="332">
        <f>SUM($F735:K735)</f>
        <v>10</v>
      </c>
      <c r="S735" s="332">
        <f>SUM($F735:L735)</f>
        <v>12</v>
      </c>
      <c r="T735" s="332"/>
      <c r="U735" s="331"/>
      <c r="V735" s="330" t="str">
        <f t="shared" si="1179"/>
        <v>Bb</v>
      </c>
      <c r="W735" s="330" t="str">
        <f t="shared" ca="1" si="1180"/>
        <v>B</v>
      </c>
      <c r="X735" s="330" t="str">
        <f t="shared" ca="1" si="1205"/>
        <v>Db</v>
      </c>
      <c r="Y735" s="330" t="str">
        <f t="shared" ca="1" si="1206"/>
        <v>Eb</v>
      </c>
      <c r="Z735" s="330" t="str">
        <f t="shared" ca="1" si="1207"/>
        <v>F</v>
      </c>
      <c r="AA735" s="330" t="str">
        <f t="shared" ca="1" si="1208"/>
        <v>Gb</v>
      </c>
      <c r="AB735" s="330" t="str">
        <f t="shared" ca="1" si="1209"/>
        <v>Ab</v>
      </c>
      <c r="AC735" s="330"/>
      <c r="AD735" s="331">
        <f t="shared" si="1187"/>
        <v>164</v>
      </c>
      <c r="AE735" s="331">
        <f t="shared" ca="1" si="1198"/>
        <v>66</v>
      </c>
      <c r="AF735" s="331">
        <f t="shared" ca="1" si="1199"/>
        <v>166</v>
      </c>
      <c r="AG735" s="331">
        <f t="shared" ca="1" si="1172"/>
        <v>167</v>
      </c>
      <c r="AH735" s="331">
        <f t="shared" ca="1" si="1173"/>
        <v>70</v>
      </c>
      <c r="AI735" s="331">
        <f t="shared" ca="1" si="1174"/>
        <v>169</v>
      </c>
      <c r="AJ735" s="331">
        <f t="shared" ca="1" si="1175"/>
        <v>163</v>
      </c>
      <c r="AK735" s="331"/>
      <c r="AL735" s="294" t="str">
        <f>_xlfn.CONCAT(V735," min")</f>
        <v>Bb min</v>
      </c>
      <c r="AM735" s="294" t="str">
        <f ca="1">_xlfn.CONCAT(W735," maj")</f>
        <v>B maj</v>
      </c>
      <c r="AN735" s="294" t="str">
        <f ca="1">_xlfn.CONCAT(X735," maj")</f>
        <v>Db maj</v>
      </c>
      <c r="AO735" s="294" t="str">
        <f ca="1">_xlfn.CONCAT(Y735," min")</f>
        <v>Eb min</v>
      </c>
      <c r="AP735" s="294" t="str">
        <f ca="1">_xlfn.CONCAT(Z735," dim")</f>
        <v>F dim</v>
      </c>
      <c r="AQ735" s="294" t="str">
        <f ca="1">_xlfn.CONCAT(AA735," maj")</f>
        <v>Gb maj</v>
      </c>
      <c r="AR735" s="294" t="str">
        <f ca="1">_xlfn.CONCAT(AB735," min")</f>
        <v>Ab min</v>
      </c>
      <c r="AS735" s="294"/>
      <c r="AT735" s="294" t="str">
        <f t="shared" ca="1" si="1211"/>
        <v/>
      </c>
      <c r="AU735" s="294" t="str">
        <f t="shared" ca="1" si="1210"/>
        <v/>
      </c>
      <c r="AV735" s="294" t="str">
        <f t="shared" ca="1" si="1210"/>
        <v/>
      </c>
      <c r="AW735" s="294">
        <f t="shared" ca="1" si="1210"/>
        <v>1</v>
      </c>
      <c r="AX735" s="294" t="str">
        <f t="shared" ca="1" si="1210"/>
        <v/>
      </c>
      <c r="AY735" s="294">
        <f t="shared" ca="1" si="1210"/>
        <v>1</v>
      </c>
      <c r="AZ735" s="294" t="str">
        <f t="shared" ca="1" si="1210"/>
        <v/>
      </c>
      <c r="BA735" s="294" t="str">
        <f t="shared" ca="1" si="1210"/>
        <v/>
      </c>
      <c r="BB735" s="294" t="str">
        <f t="shared" ca="1" si="1210"/>
        <v/>
      </c>
      <c r="BC735" s="294" t="str">
        <f t="shared" ca="1" si="1210"/>
        <v/>
      </c>
      <c r="BD735" s="294" t="str">
        <f t="shared" ca="1" si="1210"/>
        <v/>
      </c>
      <c r="BE735" s="294" t="str">
        <f t="shared" ca="1" si="1210"/>
        <v/>
      </c>
      <c r="BF735" s="289">
        <f t="shared" ca="1" si="1188"/>
        <v>2</v>
      </c>
      <c r="BG735" s="302">
        <f t="shared" ca="1" si="1189"/>
        <v>28.571428571428569</v>
      </c>
      <c r="BH735" s="289" t="str">
        <f t="shared" ca="1" si="1190"/>
        <v/>
      </c>
      <c r="BI735" s="289" t="str">
        <f t="shared" ca="1" si="1191"/>
        <v/>
      </c>
      <c r="BJ735" s="289" t="str">
        <f t="shared" ca="1" si="1192"/>
        <v/>
      </c>
      <c r="BK735" s="289" t="str">
        <f t="shared" ca="1" si="1193"/>
        <v/>
      </c>
      <c r="BL735" s="289" t="str">
        <f t="shared" ca="1" si="1194"/>
        <v/>
      </c>
      <c r="BM735" s="289" t="str">
        <f t="shared" ca="1" si="1195"/>
        <v/>
      </c>
      <c r="BN735" s="289" t="str">
        <f t="shared" ca="1" si="1196"/>
        <v/>
      </c>
      <c r="BO735" s="289" t="str">
        <f t="shared" ca="1" si="1197"/>
        <v/>
      </c>
      <c r="BP735" s="275"/>
      <c r="BQ735" s="83"/>
      <c r="BR735" s="82"/>
      <c r="BS735" s="83"/>
      <c r="BT735" s="52"/>
      <c r="BV735" s="52"/>
      <c r="BW735" s="84"/>
      <c r="BX735" s="97"/>
      <c r="BY735" s="84"/>
      <c r="BZ735" s="84"/>
      <c r="CA735" s="84"/>
      <c r="CB735" s="84"/>
      <c r="CC735" s="84"/>
      <c r="CD735" s="84"/>
      <c r="CE735" s="84"/>
      <c r="CF735" s="84"/>
      <c r="CG735" s="84"/>
      <c r="CH735" s="97"/>
      <c r="CI735" s="97"/>
      <c r="CJ735" s="97"/>
      <c r="CK735" s="97"/>
      <c r="CL735" s="97"/>
      <c r="CM735" s="97"/>
      <c r="CN735" s="97"/>
      <c r="CO735" s="97"/>
      <c r="CP735" s="99"/>
      <c r="CQ735" s="84"/>
      <c r="DA735" s="83"/>
      <c r="DB735" s="82"/>
      <c r="DC735" s="83"/>
      <c r="DD735" s="52"/>
      <c r="DF735" s="52"/>
      <c r="DG735" s="84"/>
      <c r="DH735" s="97"/>
      <c r="DI735" s="84"/>
      <c r="DJ735" s="84"/>
      <c r="DK735" s="84"/>
      <c r="DL735" s="84"/>
      <c r="DM735" s="84"/>
      <c r="DN735" s="84"/>
      <c r="DO735" s="84"/>
      <c r="DP735" s="84"/>
      <c r="DQ735" s="84"/>
      <c r="DR735" s="97"/>
      <c r="DS735" s="97"/>
      <c r="DT735" s="97"/>
      <c r="DU735" s="97"/>
      <c r="DV735" s="97"/>
      <c r="DW735" s="97"/>
      <c r="DX735" s="97"/>
      <c r="DY735" s="97"/>
      <c r="DZ735" s="99"/>
      <c r="EA735" s="84"/>
    </row>
    <row r="736" spans="1:131" ht="15.6" x14ac:dyDescent="0.3">
      <c r="A736" s="289" t="str">
        <f t="shared" ca="1" si="1168"/>
        <v/>
      </c>
      <c r="B736" s="330">
        <f t="shared" si="1202"/>
        <v>728</v>
      </c>
      <c r="C736" s="331" t="s">
        <v>21</v>
      </c>
      <c r="D736" s="330" t="s">
        <v>77</v>
      </c>
      <c r="E736" s="330">
        <v>7</v>
      </c>
      <c r="F736" s="332">
        <v>1</v>
      </c>
      <c r="G736" s="332">
        <v>2</v>
      </c>
      <c r="H736" s="332">
        <v>1</v>
      </c>
      <c r="I736" s="332">
        <v>3</v>
      </c>
      <c r="J736" s="332">
        <v>1</v>
      </c>
      <c r="K736" s="332">
        <v>2</v>
      </c>
      <c r="L736" s="332">
        <v>2</v>
      </c>
      <c r="M736" s="332"/>
      <c r="N736" s="332">
        <f>SUM($F736:G736)</f>
        <v>3</v>
      </c>
      <c r="O736" s="332">
        <f>SUM($F736:H736)</f>
        <v>4</v>
      </c>
      <c r="P736" s="332">
        <f>SUM($F736:I736)</f>
        <v>7</v>
      </c>
      <c r="Q736" s="332">
        <f>SUM($F736:J736)</f>
        <v>8</v>
      </c>
      <c r="R736" s="332">
        <f>SUM($F736:K736)</f>
        <v>10</v>
      </c>
      <c r="S736" s="332">
        <f>SUM($F736:L736)</f>
        <v>12</v>
      </c>
      <c r="T736" s="332"/>
      <c r="U736" s="331"/>
      <c r="V736" s="330" t="str">
        <f t="shared" si="1179"/>
        <v>Bb</v>
      </c>
      <c r="W736" s="330" t="str">
        <f t="shared" ca="1" si="1180"/>
        <v>B</v>
      </c>
      <c r="X736" s="330" t="str">
        <f t="shared" ca="1" si="1205"/>
        <v>Db</v>
      </c>
      <c r="Y736" s="330" t="str">
        <f t="shared" ca="1" si="1206"/>
        <v>D</v>
      </c>
      <c r="Z736" s="330" t="str">
        <f t="shared" ca="1" si="1207"/>
        <v>F</v>
      </c>
      <c r="AA736" s="330" t="str">
        <f t="shared" ca="1" si="1208"/>
        <v>Gb</v>
      </c>
      <c r="AB736" s="330" t="str">
        <f t="shared" ca="1" si="1209"/>
        <v>Ab</v>
      </c>
      <c r="AC736" s="330"/>
      <c r="AD736" s="331">
        <f t="shared" si="1187"/>
        <v>164</v>
      </c>
      <c r="AE736" s="331">
        <f t="shared" ca="1" si="1198"/>
        <v>66</v>
      </c>
      <c r="AF736" s="331">
        <f t="shared" ca="1" si="1199"/>
        <v>166</v>
      </c>
      <c r="AG736" s="331">
        <f t="shared" ca="1" si="1172"/>
        <v>68</v>
      </c>
      <c r="AH736" s="331">
        <f t="shared" ca="1" si="1173"/>
        <v>70</v>
      </c>
      <c r="AI736" s="331">
        <f t="shared" ca="1" si="1174"/>
        <v>169</v>
      </c>
      <c r="AJ736" s="331">
        <f t="shared" ca="1" si="1175"/>
        <v>163</v>
      </c>
      <c r="AK736" s="331"/>
      <c r="AL736" s="294" t="str">
        <f>_xlfn.CONCAT(V736," min")</f>
        <v>Bb min</v>
      </c>
      <c r="AM736" s="294" t="str">
        <f ca="1">_xlfn.CONCAT(W736," min")</f>
        <v>B min</v>
      </c>
      <c r="AN736" s="294" t="str">
        <f ca="1">_xlfn.CONCAT(X736," maj")</f>
        <v>Db maj</v>
      </c>
      <c r="AO736" s="294" t="str">
        <f ca="1">_xlfn.CONCAT(Y736," aug")</f>
        <v>D aug</v>
      </c>
      <c r="AP736" s="294" t="str">
        <f ca="1">_xlfn.CONCAT(Z736," dim")</f>
        <v>F dim</v>
      </c>
      <c r="AQ736" s="294" t="str">
        <f ca="1">_xlfn.CONCAT(AA736," maj")</f>
        <v>Gb maj</v>
      </c>
      <c r="AR736" s="294" t="str">
        <f ca="1">_xlfn.CONCAT(AB736," dim")</f>
        <v>Ab dim</v>
      </c>
      <c r="AS736" s="294"/>
      <c r="AT736" s="294" t="str">
        <f t="shared" ca="1" si="1211"/>
        <v/>
      </c>
      <c r="AU736" s="294" t="str">
        <f t="shared" ca="1" si="1210"/>
        <v/>
      </c>
      <c r="AV736" s="294" t="str">
        <f t="shared" ca="1" si="1210"/>
        <v/>
      </c>
      <c r="AW736" s="294" t="str">
        <f t="shared" ca="1" si="1210"/>
        <v/>
      </c>
      <c r="AX736" s="294" t="str">
        <f t="shared" ca="1" si="1210"/>
        <v/>
      </c>
      <c r="AY736" s="294">
        <f t="shared" ca="1" si="1210"/>
        <v>1</v>
      </c>
      <c r="AZ736" s="294" t="str">
        <f t="shared" ca="1" si="1210"/>
        <v/>
      </c>
      <c r="BA736" s="294" t="str">
        <f t="shared" ca="1" si="1210"/>
        <v/>
      </c>
      <c r="BB736" s="294" t="str">
        <f t="shared" ca="1" si="1210"/>
        <v/>
      </c>
      <c r="BC736" s="294" t="str">
        <f t="shared" ca="1" si="1210"/>
        <v/>
      </c>
      <c r="BD736" s="294" t="str">
        <f t="shared" ca="1" si="1210"/>
        <v/>
      </c>
      <c r="BE736" s="294" t="str">
        <f t="shared" ca="1" si="1210"/>
        <v/>
      </c>
      <c r="BF736" s="289">
        <f t="shared" ca="1" si="1188"/>
        <v>1</v>
      </c>
      <c r="BG736" s="302">
        <f t="shared" ca="1" si="1189"/>
        <v>14.285714285714285</v>
      </c>
      <c r="BH736" s="289" t="str">
        <f t="shared" ca="1" si="1190"/>
        <v/>
      </c>
      <c r="BI736" s="289" t="str">
        <f t="shared" ca="1" si="1191"/>
        <v/>
      </c>
      <c r="BJ736" s="289" t="str">
        <f t="shared" ca="1" si="1192"/>
        <v/>
      </c>
      <c r="BK736" s="289" t="str">
        <f t="shared" ca="1" si="1193"/>
        <v/>
      </c>
      <c r="BL736" s="289" t="str">
        <f t="shared" ca="1" si="1194"/>
        <v/>
      </c>
      <c r="BM736" s="289" t="str">
        <f t="shared" ca="1" si="1195"/>
        <v/>
      </c>
      <c r="BN736" s="289" t="str">
        <f t="shared" ca="1" si="1196"/>
        <v/>
      </c>
      <c r="BO736" s="289" t="str">
        <f t="shared" ca="1" si="1197"/>
        <v/>
      </c>
      <c r="BP736" s="275"/>
      <c r="BQ736" s="83"/>
      <c r="BR736" s="82"/>
      <c r="BS736" s="83"/>
      <c r="BT736" s="52"/>
      <c r="BV736" s="52"/>
      <c r="BW736" s="84"/>
      <c r="BX736" s="97"/>
      <c r="BY736" s="84"/>
      <c r="BZ736" s="84"/>
      <c r="CA736" s="84"/>
      <c r="CB736" s="84"/>
      <c r="CC736" s="84"/>
      <c r="CD736" s="84"/>
      <c r="CE736" s="84"/>
      <c r="CF736" s="84"/>
      <c r="CG736" s="84"/>
      <c r="CH736" s="97"/>
      <c r="CI736" s="97"/>
      <c r="CJ736" s="97"/>
      <c r="CK736" s="97"/>
      <c r="CL736" s="97"/>
      <c r="CM736" s="97"/>
      <c r="CN736" s="97"/>
      <c r="CO736" s="97"/>
      <c r="CP736" s="99"/>
      <c r="CQ736" s="84"/>
      <c r="DA736" s="83"/>
      <c r="DB736" s="82"/>
      <c r="DC736" s="83"/>
      <c r="DD736" s="52"/>
      <c r="DF736" s="52"/>
      <c r="DG736" s="84"/>
      <c r="DH736" s="97"/>
      <c r="DI736" s="84"/>
      <c r="DJ736" s="84"/>
      <c r="DK736" s="84"/>
      <c r="DL736" s="84"/>
      <c r="DM736" s="84"/>
      <c r="DN736" s="84"/>
      <c r="DO736" s="84"/>
      <c r="DP736" s="84"/>
      <c r="DQ736" s="84"/>
      <c r="DR736" s="97"/>
      <c r="DS736" s="97"/>
      <c r="DT736" s="97"/>
      <c r="DU736" s="97"/>
      <c r="DV736" s="97"/>
      <c r="DW736" s="97"/>
      <c r="DX736" s="97"/>
      <c r="DY736" s="97"/>
      <c r="DZ736" s="99"/>
      <c r="EA736" s="84"/>
    </row>
    <row r="737" spans="1:131" ht="15.6" x14ac:dyDescent="0.3">
      <c r="A737" s="289" t="str">
        <f t="shared" ca="1" si="1168"/>
        <v/>
      </c>
      <c r="B737" s="330">
        <f t="shared" si="1202"/>
        <v>729</v>
      </c>
      <c r="C737" s="331" t="s">
        <v>274</v>
      </c>
      <c r="D737" s="330" t="s">
        <v>77</v>
      </c>
      <c r="E737" s="330">
        <v>7</v>
      </c>
      <c r="F737" s="332">
        <v>1</v>
      </c>
      <c r="G737" s="332">
        <v>3</v>
      </c>
      <c r="H737" s="332">
        <v>1</v>
      </c>
      <c r="I737" s="332">
        <v>2</v>
      </c>
      <c r="J737" s="332">
        <v>1</v>
      </c>
      <c r="K737" s="332">
        <v>2</v>
      </c>
      <c r="L737" s="332">
        <v>2</v>
      </c>
      <c r="M737" s="332"/>
      <c r="N737" s="332">
        <f>SUM($F737:G737)</f>
        <v>4</v>
      </c>
      <c r="O737" s="332">
        <f>SUM($F737:H737)</f>
        <v>5</v>
      </c>
      <c r="P737" s="332">
        <f>SUM($F737:I737)</f>
        <v>7</v>
      </c>
      <c r="Q737" s="332">
        <f>SUM($F737:J737)</f>
        <v>8</v>
      </c>
      <c r="R737" s="332">
        <f>SUM($F737:K737)</f>
        <v>10</v>
      </c>
      <c r="S737" s="332">
        <f>SUM($F737:L737)</f>
        <v>12</v>
      </c>
      <c r="T737" s="332"/>
      <c r="U737" s="331"/>
      <c r="V737" s="330" t="str">
        <f t="shared" si="1179"/>
        <v>Bb</v>
      </c>
      <c r="W737" s="330" t="str">
        <f t="shared" ca="1" si="1180"/>
        <v>B</v>
      </c>
      <c r="X737" s="330" t="str">
        <f t="shared" ca="1" si="1205"/>
        <v>D</v>
      </c>
      <c r="Y737" s="330" t="str">
        <f t="shared" ca="1" si="1206"/>
        <v>Eb</v>
      </c>
      <c r="Z737" s="330" t="str">
        <f t="shared" ca="1" si="1207"/>
        <v>F</v>
      </c>
      <c r="AA737" s="330" t="str">
        <f t="shared" ca="1" si="1208"/>
        <v>Gb</v>
      </c>
      <c r="AB737" s="330" t="str">
        <f t="shared" ca="1" si="1209"/>
        <v>Ab</v>
      </c>
      <c r="AC737" s="330"/>
      <c r="AD737" s="331">
        <f t="shared" si="1187"/>
        <v>164</v>
      </c>
      <c r="AE737" s="331">
        <f t="shared" ca="1" si="1198"/>
        <v>66</v>
      </c>
      <c r="AF737" s="331">
        <f t="shared" ca="1" si="1199"/>
        <v>68</v>
      </c>
      <c r="AG737" s="331">
        <f t="shared" ca="1" si="1172"/>
        <v>167</v>
      </c>
      <c r="AH737" s="331">
        <f t="shared" ca="1" si="1173"/>
        <v>70</v>
      </c>
      <c r="AI737" s="331">
        <f t="shared" ca="1" si="1174"/>
        <v>169</v>
      </c>
      <c r="AJ737" s="331">
        <f t="shared" ca="1" si="1175"/>
        <v>163</v>
      </c>
      <c r="AK737" s="331"/>
      <c r="AL737" s="294" t="str">
        <f>_xlfn.CONCAT(V737," maj")</f>
        <v>Bb maj</v>
      </c>
      <c r="AM737" s="294" t="str">
        <f ca="1">_xlfn.CONCAT(W737," maj")</f>
        <v>B maj</v>
      </c>
      <c r="AN737" s="294" t="str">
        <f ca="1">_xlfn.CONCAT(X737," dim")</f>
        <v>D dim</v>
      </c>
      <c r="AO737" s="294" t="str">
        <f ca="1">_xlfn.CONCAT(Y737," min")</f>
        <v>Eb min</v>
      </c>
      <c r="AP737" s="294" t="str">
        <f ca="1">_xlfn.CONCAT(Z737," dim")</f>
        <v>F dim</v>
      </c>
      <c r="AQ737" s="294" t="str">
        <f ca="1">_xlfn.CONCAT(AA737," aug")</f>
        <v>Gb aug</v>
      </c>
      <c r="AR737" s="294" t="str">
        <f ca="1">_xlfn.CONCAT(AB737," min")</f>
        <v>Ab min</v>
      </c>
      <c r="AS737" s="294"/>
      <c r="AT737" s="294" t="str">
        <f t="shared" ca="1" si="1211"/>
        <v/>
      </c>
      <c r="AU737" s="294" t="str">
        <f t="shared" ca="1" si="1210"/>
        <v/>
      </c>
      <c r="AV737" s="294" t="str">
        <f t="shared" ca="1" si="1210"/>
        <v/>
      </c>
      <c r="AW737" s="294">
        <f t="shared" ca="1" si="1210"/>
        <v>1</v>
      </c>
      <c r="AX737" s="294" t="str">
        <f t="shared" ca="1" si="1210"/>
        <v/>
      </c>
      <c r="AY737" s="294">
        <f t="shared" ca="1" si="1210"/>
        <v>1</v>
      </c>
      <c r="AZ737" s="294" t="str">
        <f t="shared" ca="1" si="1210"/>
        <v/>
      </c>
      <c r="BA737" s="294" t="str">
        <f t="shared" ca="1" si="1210"/>
        <v/>
      </c>
      <c r="BB737" s="294" t="str">
        <f t="shared" ca="1" si="1210"/>
        <v/>
      </c>
      <c r="BC737" s="294" t="str">
        <f t="shared" ca="1" si="1210"/>
        <v/>
      </c>
      <c r="BD737" s="294" t="str">
        <f t="shared" ca="1" si="1210"/>
        <v/>
      </c>
      <c r="BE737" s="294" t="str">
        <f t="shared" ca="1" si="1210"/>
        <v/>
      </c>
      <c r="BF737" s="289">
        <f t="shared" ca="1" si="1188"/>
        <v>2</v>
      </c>
      <c r="BG737" s="302">
        <f t="shared" ca="1" si="1189"/>
        <v>28.571428571428569</v>
      </c>
      <c r="BH737" s="289" t="str">
        <f t="shared" ca="1" si="1190"/>
        <v/>
      </c>
      <c r="BI737" s="289" t="str">
        <f t="shared" ca="1" si="1191"/>
        <v/>
      </c>
      <c r="BJ737" s="289" t="str">
        <f t="shared" ca="1" si="1192"/>
        <v/>
      </c>
      <c r="BK737" s="289" t="str">
        <f t="shared" ca="1" si="1193"/>
        <v/>
      </c>
      <c r="BL737" s="289" t="str">
        <f t="shared" ca="1" si="1194"/>
        <v/>
      </c>
      <c r="BM737" s="289" t="str">
        <f t="shared" ca="1" si="1195"/>
        <v/>
      </c>
      <c r="BN737" s="289" t="str">
        <f t="shared" ca="1" si="1196"/>
        <v/>
      </c>
      <c r="BO737" s="289" t="str">
        <f t="shared" ca="1" si="1197"/>
        <v/>
      </c>
      <c r="BP737" s="275"/>
      <c r="BQ737" s="83"/>
      <c r="BR737" s="82"/>
      <c r="BS737" s="83"/>
      <c r="BT737" s="52"/>
      <c r="BV737" s="52"/>
      <c r="BW737" s="84"/>
      <c r="BX737" s="97"/>
      <c r="BY737" s="84"/>
      <c r="BZ737" s="84"/>
      <c r="CA737" s="84"/>
      <c r="CB737" s="84"/>
      <c r="CC737" s="84"/>
      <c r="CD737" s="84"/>
      <c r="CE737" s="84"/>
      <c r="CF737" s="84"/>
      <c r="CG737" s="84"/>
      <c r="CH737" s="97"/>
      <c r="CI737" s="97"/>
      <c r="CJ737" s="97"/>
      <c r="CK737" s="97"/>
      <c r="CL737" s="97"/>
      <c r="CM737" s="97"/>
      <c r="CN737" s="97"/>
      <c r="CO737" s="97"/>
      <c r="CP737" s="99"/>
      <c r="CQ737" s="84"/>
      <c r="DA737" s="83"/>
      <c r="DB737" s="82"/>
      <c r="DC737" s="83"/>
      <c r="DD737" s="52"/>
      <c r="DF737" s="52"/>
      <c r="DG737" s="84"/>
      <c r="DH737" s="97"/>
      <c r="DI737" s="84"/>
      <c r="DJ737" s="84"/>
      <c r="DK737" s="84"/>
      <c r="DL737" s="84"/>
      <c r="DM737" s="84"/>
      <c r="DN737" s="84"/>
      <c r="DO737" s="84"/>
      <c r="DP737" s="84"/>
      <c r="DQ737" s="84"/>
      <c r="DR737" s="97"/>
      <c r="DS737" s="97"/>
      <c r="DT737" s="97"/>
      <c r="DU737" s="97"/>
      <c r="DV737" s="97"/>
      <c r="DW737" s="97"/>
      <c r="DX737" s="97"/>
      <c r="DY737" s="97"/>
      <c r="DZ737" s="99"/>
      <c r="EA737" s="84"/>
    </row>
    <row r="738" spans="1:131" ht="15.6" x14ac:dyDescent="0.3">
      <c r="A738" s="289" t="str">
        <f t="shared" ca="1" si="1168"/>
        <v/>
      </c>
      <c r="B738" s="330">
        <f t="shared" si="1202"/>
        <v>730</v>
      </c>
      <c r="C738" s="331" t="s">
        <v>22</v>
      </c>
      <c r="D738" s="330" t="s">
        <v>77</v>
      </c>
      <c r="E738" s="330">
        <v>7</v>
      </c>
      <c r="F738" s="332">
        <v>2</v>
      </c>
      <c r="G738" s="332">
        <v>2</v>
      </c>
      <c r="H738" s="332">
        <v>2</v>
      </c>
      <c r="I738" s="332">
        <v>1</v>
      </c>
      <c r="J738" s="332">
        <v>2</v>
      </c>
      <c r="K738" s="332">
        <v>2</v>
      </c>
      <c r="L738" s="332">
        <v>1</v>
      </c>
      <c r="M738" s="332"/>
      <c r="N738" s="332">
        <f>SUM($F738:G738)</f>
        <v>4</v>
      </c>
      <c r="O738" s="332">
        <f>SUM($F738:H738)</f>
        <v>6</v>
      </c>
      <c r="P738" s="332">
        <f>SUM($F738:I738)</f>
        <v>7</v>
      </c>
      <c r="Q738" s="332">
        <f>SUM($F738:J738)</f>
        <v>9</v>
      </c>
      <c r="R738" s="332">
        <f>SUM($F738:K738)</f>
        <v>11</v>
      </c>
      <c r="S738" s="332">
        <f>SUM($F738:L738)</f>
        <v>12</v>
      </c>
      <c r="T738" s="332"/>
      <c r="U738" s="331"/>
      <c r="V738" s="330" t="str">
        <f t="shared" si="1179"/>
        <v>Bb</v>
      </c>
      <c r="W738" s="330" t="str">
        <f t="shared" ca="1" si="1180"/>
        <v>C</v>
      </c>
      <c r="X738" s="330" t="str">
        <f t="shared" ca="1" si="1205"/>
        <v>D</v>
      </c>
      <c r="Y738" s="330" t="str">
        <f t="shared" ca="1" si="1206"/>
        <v>E</v>
      </c>
      <c r="Z738" s="330" t="str">
        <f t="shared" ca="1" si="1207"/>
        <v>F</v>
      </c>
      <c r="AA738" s="330" t="str">
        <f t="shared" ca="1" si="1208"/>
        <v>G</v>
      </c>
      <c r="AB738" s="330" t="str">
        <f t="shared" ca="1" si="1209"/>
        <v>A</v>
      </c>
      <c r="AC738" s="330"/>
      <c r="AD738" s="331">
        <f t="shared" si="1187"/>
        <v>164</v>
      </c>
      <c r="AE738" s="331">
        <f t="shared" ca="1" si="1198"/>
        <v>67</v>
      </c>
      <c r="AF738" s="331">
        <f t="shared" ca="1" si="1199"/>
        <v>68</v>
      </c>
      <c r="AG738" s="331">
        <f t="shared" ca="1" si="1172"/>
        <v>69</v>
      </c>
      <c r="AH738" s="331">
        <f t="shared" ca="1" si="1173"/>
        <v>70</v>
      </c>
      <c r="AI738" s="331">
        <f t="shared" ca="1" si="1174"/>
        <v>71</v>
      </c>
      <c r="AJ738" s="331">
        <f t="shared" ca="1" si="1175"/>
        <v>65</v>
      </c>
      <c r="AK738" s="331"/>
      <c r="AL738" s="294" t="str">
        <f>_xlfn.CONCAT(V738," maj")</f>
        <v>Bb maj</v>
      </c>
      <c r="AM738" s="294" t="str">
        <f ca="1">_xlfn.CONCAT(W738," maj")</f>
        <v>C maj</v>
      </c>
      <c r="AN738" s="294" t="str">
        <f ca="1">_xlfn.CONCAT(X738," min")</f>
        <v>D min</v>
      </c>
      <c r="AO738" s="294" t="str">
        <f t="shared" ref="AO738:AO743" ca="1" si="1212">_xlfn.CONCAT(Y738," dim")</f>
        <v>E dim</v>
      </c>
      <c r="AP738" s="294" t="str">
        <f ca="1">_xlfn.CONCAT(Z738," maj")</f>
        <v>F maj</v>
      </c>
      <c r="AQ738" s="294" t="str">
        <f ca="1">_xlfn.CONCAT(AA738," min")</f>
        <v>G min</v>
      </c>
      <c r="AR738" s="294" t="str">
        <f ca="1">_xlfn.CONCAT(AB738," min")</f>
        <v>A min</v>
      </c>
      <c r="AS738" s="294"/>
      <c r="AT738" s="294" t="str">
        <f t="shared" ca="1" si="1211"/>
        <v/>
      </c>
      <c r="AU738" s="294" t="str">
        <f t="shared" ca="1" si="1210"/>
        <v/>
      </c>
      <c r="AV738" s="294" t="str">
        <f t="shared" ca="1" si="1210"/>
        <v/>
      </c>
      <c r="AW738" s="294" t="str">
        <f t="shared" ca="1" si="1210"/>
        <v/>
      </c>
      <c r="AX738" s="294" t="str">
        <f t="shared" ca="1" si="1210"/>
        <v/>
      </c>
      <c r="AY738" s="294">
        <f t="shared" ca="1" si="1210"/>
        <v>1</v>
      </c>
      <c r="AZ738" s="294" t="str">
        <f t="shared" ca="1" si="1210"/>
        <v/>
      </c>
      <c r="BA738" s="294">
        <f t="shared" ca="1" si="1210"/>
        <v>1</v>
      </c>
      <c r="BB738" s="294" t="str">
        <f t="shared" ca="1" si="1210"/>
        <v/>
      </c>
      <c r="BC738" s="294" t="str">
        <f t="shared" ca="1" si="1210"/>
        <v/>
      </c>
      <c r="BD738" s="294" t="str">
        <f t="shared" ca="1" si="1210"/>
        <v/>
      </c>
      <c r="BE738" s="294" t="str">
        <f t="shared" ca="1" si="1210"/>
        <v/>
      </c>
      <c r="BF738" s="289">
        <f t="shared" ca="1" si="1188"/>
        <v>2</v>
      </c>
      <c r="BG738" s="302">
        <f t="shared" ca="1" si="1189"/>
        <v>28.571428571428569</v>
      </c>
      <c r="BH738" s="289" t="str">
        <f t="shared" ca="1" si="1190"/>
        <v/>
      </c>
      <c r="BI738" s="289" t="str">
        <f t="shared" ca="1" si="1191"/>
        <v/>
      </c>
      <c r="BJ738" s="289" t="str">
        <f t="shared" ca="1" si="1192"/>
        <v/>
      </c>
      <c r="BK738" s="289" t="str">
        <f t="shared" ca="1" si="1193"/>
        <v/>
      </c>
      <c r="BL738" s="289" t="str">
        <f t="shared" ca="1" si="1194"/>
        <v/>
      </c>
      <c r="BM738" s="289" t="str">
        <f t="shared" ca="1" si="1195"/>
        <v/>
      </c>
      <c r="BN738" s="289" t="str">
        <f t="shared" ca="1" si="1196"/>
        <v/>
      </c>
      <c r="BO738" s="289" t="str">
        <f t="shared" ca="1" si="1197"/>
        <v/>
      </c>
      <c r="BP738" s="275"/>
      <c r="BQ738" s="83"/>
      <c r="BR738" s="82"/>
      <c r="BS738" s="83"/>
      <c r="BT738" s="52"/>
      <c r="BV738" s="52"/>
      <c r="BW738" s="84"/>
      <c r="BX738" s="97"/>
      <c r="BY738" s="84"/>
      <c r="BZ738" s="84"/>
      <c r="CA738" s="84"/>
      <c r="CB738" s="84"/>
      <c r="CC738" s="84"/>
      <c r="CD738" s="84"/>
      <c r="CE738" s="84"/>
      <c r="CF738" s="84"/>
      <c r="CG738" s="84"/>
      <c r="CH738" s="97"/>
      <c r="CI738" s="97"/>
      <c r="CJ738" s="97"/>
      <c r="CK738" s="97"/>
      <c r="CL738" s="97"/>
      <c r="CM738" s="97"/>
      <c r="CN738" s="97"/>
      <c r="CO738" s="97"/>
      <c r="CP738" s="99"/>
      <c r="CQ738" s="84"/>
      <c r="DA738" s="83"/>
      <c r="DB738" s="82"/>
      <c r="DC738" s="83"/>
      <c r="DD738" s="52"/>
      <c r="DF738" s="52"/>
      <c r="DG738" s="84"/>
      <c r="DH738" s="97"/>
      <c r="DI738" s="84"/>
      <c r="DJ738" s="84"/>
      <c r="DK738" s="84"/>
      <c r="DL738" s="84"/>
      <c r="DM738" s="84"/>
      <c r="DN738" s="84"/>
      <c r="DO738" s="84"/>
      <c r="DP738" s="84"/>
      <c r="DQ738" s="84"/>
      <c r="DR738" s="97"/>
      <c r="DS738" s="97"/>
      <c r="DT738" s="97"/>
      <c r="DU738" s="97"/>
      <c r="DV738" s="97"/>
      <c r="DW738" s="97"/>
      <c r="DX738" s="97"/>
      <c r="DY738" s="97"/>
      <c r="DZ738" s="99"/>
      <c r="EA738" s="84"/>
    </row>
    <row r="739" spans="1:131" ht="15.6" x14ac:dyDescent="0.3">
      <c r="A739" s="289" t="str">
        <f t="shared" ca="1" si="1168"/>
        <v/>
      </c>
      <c r="B739" s="330">
        <f t="shared" si="1202"/>
        <v>731</v>
      </c>
      <c r="C739" s="331" t="s">
        <v>23</v>
      </c>
      <c r="D739" s="330" t="s">
        <v>77</v>
      </c>
      <c r="E739" s="330">
        <v>7</v>
      </c>
      <c r="F739" s="332">
        <v>3</v>
      </c>
      <c r="G739" s="332">
        <v>1</v>
      </c>
      <c r="H739" s="332">
        <v>2</v>
      </c>
      <c r="I739" s="332">
        <v>1</v>
      </c>
      <c r="J739" s="332">
        <v>2</v>
      </c>
      <c r="K739" s="332">
        <v>2</v>
      </c>
      <c r="L739" s="332">
        <v>1</v>
      </c>
      <c r="M739" s="332"/>
      <c r="N739" s="332">
        <f>SUM($F739:G739)</f>
        <v>4</v>
      </c>
      <c r="O739" s="332">
        <f>SUM($F739:H739)</f>
        <v>6</v>
      </c>
      <c r="P739" s="332">
        <f>SUM($F739:I739)</f>
        <v>7</v>
      </c>
      <c r="Q739" s="332">
        <f>SUM($F739:J739)</f>
        <v>9</v>
      </c>
      <c r="R739" s="332">
        <f>SUM($F739:K739)</f>
        <v>11</v>
      </c>
      <c r="S739" s="332">
        <f>SUM($F739:L739)</f>
        <v>12</v>
      </c>
      <c r="T739" s="332"/>
      <c r="U739" s="331"/>
      <c r="V739" s="330" t="str">
        <f t="shared" si="1179"/>
        <v>Bb</v>
      </c>
      <c r="W739" s="330" t="str">
        <f t="shared" ca="1" si="1180"/>
        <v>Db</v>
      </c>
      <c r="X739" s="330" t="str">
        <f t="shared" ca="1" si="1205"/>
        <v>D</v>
      </c>
      <c r="Y739" s="330" t="str">
        <f t="shared" ca="1" si="1206"/>
        <v>E</v>
      </c>
      <c r="Z739" s="330" t="str">
        <f t="shared" ca="1" si="1207"/>
        <v>F</v>
      </c>
      <c r="AA739" s="330" t="str">
        <f t="shared" ca="1" si="1208"/>
        <v>G</v>
      </c>
      <c r="AB739" s="330" t="str">
        <f t="shared" ca="1" si="1209"/>
        <v>A</v>
      </c>
      <c r="AC739" s="330"/>
      <c r="AD739" s="331">
        <f t="shared" si="1187"/>
        <v>164</v>
      </c>
      <c r="AE739" s="331">
        <f t="shared" ca="1" si="1198"/>
        <v>166</v>
      </c>
      <c r="AF739" s="331">
        <f t="shared" ca="1" si="1199"/>
        <v>68</v>
      </c>
      <c r="AG739" s="331">
        <f t="shared" ca="1" si="1172"/>
        <v>69</v>
      </c>
      <c r="AH739" s="331">
        <f t="shared" ca="1" si="1173"/>
        <v>70</v>
      </c>
      <c r="AI739" s="331">
        <f t="shared" ca="1" si="1174"/>
        <v>71</v>
      </c>
      <c r="AJ739" s="331">
        <f t="shared" ca="1" si="1175"/>
        <v>65</v>
      </c>
      <c r="AK739" s="331"/>
      <c r="AL739" s="294" t="str">
        <f>_xlfn.CONCAT(V739," maj")</f>
        <v>Bb maj</v>
      </c>
      <c r="AM739" s="294" t="str">
        <f ca="1">_xlfn.CONCAT(W739," dim")</f>
        <v>Db dim</v>
      </c>
      <c r="AN739" s="294" t="str">
        <f ca="1">_xlfn.CONCAT(X739," min")</f>
        <v>D min</v>
      </c>
      <c r="AO739" s="294" t="str">
        <f t="shared" ca="1" si="1212"/>
        <v>E dim</v>
      </c>
      <c r="AP739" s="294" t="str">
        <f ca="1">_xlfn.CONCAT(Z739," aug")</f>
        <v>F aug</v>
      </c>
      <c r="AQ739" s="294" t="str">
        <f ca="1">_xlfn.CONCAT(AA739," min")</f>
        <v>G min</v>
      </c>
      <c r="AR739" s="294" t="str">
        <f ca="1">_xlfn.CONCAT(AB739," maj")</f>
        <v>A maj</v>
      </c>
      <c r="AS739" s="294"/>
      <c r="AT739" s="294" t="str">
        <f t="shared" ca="1" si="1211"/>
        <v/>
      </c>
      <c r="AU739" s="294" t="str">
        <f t="shared" ca="1" si="1210"/>
        <v/>
      </c>
      <c r="AV739" s="294" t="str">
        <f t="shared" ca="1" si="1210"/>
        <v/>
      </c>
      <c r="AW739" s="294" t="str">
        <f t="shared" ca="1" si="1210"/>
        <v/>
      </c>
      <c r="AX739" s="294" t="str">
        <f t="shared" ca="1" si="1210"/>
        <v/>
      </c>
      <c r="AY739" s="294">
        <f t="shared" ca="1" si="1210"/>
        <v>1</v>
      </c>
      <c r="AZ739" s="294" t="str">
        <f t="shared" ca="1" si="1210"/>
        <v/>
      </c>
      <c r="BA739" s="294">
        <f t="shared" ca="1" si="1210"/>
        <v>1</v>
      </c>
      <c r="BB739" s="294" t="str">
        <f t="shared" ca="1" si="1210"/>
        <v/>
      </c>
      <c r="BC739" s="294" t="str">
        <f t="shared" ca="1" si="1210"/>
        <v/>
      </c>
      <c r="BD739" s="294" t="str">
        <f t="shared" ca="1" si="1210"/>
        <v/>
      </c>
      <c r="BE739" s="294" t="str">
        <f t="shared" ca="1" si="1210"/>
        <v/>
      </c>
      <c r="BF739" s="289">
        <f t="shared" ca="1" si="1188"/>
        <v>2</v>
      </c>
      <c r="BG739" s="302">
        <f t="shared" ca="1" si="1189"/>
        <v>28.571428571428569</v>
      </c>
      <c r="BH739" s="289" t="str">
        <f t="shared" ca="1" si="1190"/>
        <v/>
      </c>
      <c r="BI739" s="289" t="str">
        <f t="shared" ca="1" si="1191"/>
        <v/>
      </c>
      <c r="BJ739" s="289" t="str">
        <f t="shared" ca="1" si="1192"/>
        <v/>
      </c>
      <c r="BK739" s="289" t="str">
        <f t="shared" ca="1" si="1193"/>
        <v/>
      </c>
      <c r="BL739" s="289" t="str">
        <f t="shared" ca="1" si="1194"/>
        <v/>
      </c>
      <c r="BM739" s="289" t="str">
        <f t="shared" ca="1" si="1195"/>
        <v/>
      </c>
      <c r="BN739" s="289" t="str">
        <f t="shared" ca="1" si="1196"/>
        <v/>
      </c>
      <c r="BO739" s="289" t="str">
        <f t="shared" ca="1" si="1197"/>
        <v/>
      </c>
      <c r="BP739" s="275"/>
      <c r="BQ739" s="83"/>
      <c r="BR739" s="82"/>
      <c r="BS739" s="83"/>
      <c r="BT739" s="52"/>
      <c r="BV739" s="52"/>
      <c r="BW739" s="84"/>
      <c r="BX739" s="97"/>
      <c r="BY739" s="84"/>
      <c r="BZ739" s="84"/>
      <c r="CA739" s="84"/>
      <c r="CB739" s="84"/>
      <c r="CC739" s="84"/>
      <c r="CD739" s="84"/>
      <c r="CE739" s="84"/>
      <c r="CF739" s="84"/>
      <c r="CG739" s="84"/>
      <c r="CH739" s="97"/>
      <c r="CI739" s="97"/>
      <c r="CJ739" s="97"/>
      <c r="CK739" s="97"/>
      <c r="CL739" s="97"/>
      <c r="CM739" s="97"/>
      <c r="CN739" s="97"/>
      <c r="CO739" s="97"/>
      <c r="CP739" s="99"/>
      <c r="CQ739" s="84"/>
      <c r="DA739" s="83"/>
      <c r="DB739" s="82"/>
      <c r="DC739" s="83"/>
      <c r="DD739" s="52"/>
      <c r="DF739" s="52"/>
      <c r="DG739" s="84"/>
      <c r="DH739" s="97"/>
      <c r="DI739" s="84"/>
      <c r="DJ739" s="84"/>
      <c r="DK739" s="84"/>
      <c r="DL739" s="84"/>
      <c r="DM739" s="84"/>
      <c r="DN739" s="84"/>
      <c r="DO739" s="84"/>
      <c r="DP739" s="84"/>
      <c r="DQ739" s="84"/>
      <c r="DR739" s="97"/>
      <c r="DS739" s="97"/>
      <c r="DT739" s="97"/>
      <c r="DU739" s="97"/>
      <c r="DV739" s="97"/>
      <c r="DW739" s="97"/>
      <c r="DX739" s="97"/>
      <c r="DY739" s="97"/>
      <c r="DZ739" s="99"/>
      <c r="EA739" s="84"/>
    </row>
    <row r="740" spans="1:131" ht="15.6" x14ac:dyDescent="0.3">
      <c r="A740" s="289" t="str">
        <f t="shared" ca="1" si="1168"/>
        <v/>
      </c>
      <c r="B740" s="330">
        <f t="shared" si="1202"/>
        <v>732</v>
      </c>
      <c r="C740" s="331" t="s">
        <v>24</v>
      </c>
      <c r="D740" s="330" t="s">
        <v>77</v>
      </c>
      <c r="E740" s="330">
        <v>7</v>
      </c>
      <c r="F740" s="332">
        <v>3</v>
      </c>
      <c r="G740" s="332">
        <v>1</v>
      </c>
      <c r="H740" s="332">
        <v>2</v>
      </c>
      <c r="I740" s="332">
        <v>2</v>
      </c>
      <c r="J740" s="332">
        <v>1</v>
      </c>
      <c r="K740" s="332">
        <v>2</v>
      </c>
      <c r="L740" s="332">
        <v>1</v>
      </c>
      <c r="M740" s="332"/>
      <c r="N740" s="332">
        <f>SUM($F740:G740)</f>
        <v>4</v>
      </c>
      <c r="O740" s="332">
        <f>SUM($F740:H740)</f>
        <v>6</v>
      </c>
      <c r="P740" s="332">
        <f>SUM($F740:I740)</f>
        <v>8</v>
      </c>
      <c r="Q740" s="332">
        <f>SUM($F740:J740)</f>
        <v>9</v>
      </c>
      <c r="R740" s="332">
        <f>SUM($F740:K740)</f>
        <v>11</v>
      </c>
      <c r="S740" s="332">
        <f>SUM($F740:L740)</f>
        <v>12</v>
      </c>
      <c r="T740" s="332"/>
      <c r="U740" s="331"/>
      <c r="V740" s="330" t="str">
        <f t="shared" si="1179"/>
        <v>Bb</v>
      </c>
      <c r="W740" s="330" t="str">
        <f t="shared" ca="1" si="1180"/>
        <v>Db</v>
      </c>
      <c r="X740" s="330" t="str">
        <f t="shared" ca="1" si="1205"/>
        <v>D</v>
      </c>
      <c r="Y740" s="330" t="str">
        <f t="shared" ca="1" si="1206"/>
        <v>E</v>
      </c>
      <c r="Z740" s="330" t="str">
        <f t="shared" ca="1" si="1207"/>
        <v>Gb</v>
      </c>
      <c r="AA740" s="330" t="str">
        <f t="shared" ca="1" si="1208"/>
        <v>G</v>
      </c>
      <c r="AB740" s="330" t="str">
        <f t="shared" ca="1" si="1209"/>
        <v>A</v>
      </c>
      <c r="AC740" s="330"/>
      <c r="AD740" s="331">
        <f t="shared" si="1187"/>
        <v>164</v>
      </c>
      <c r="AE740" s="331">
        <f t="shared" ca="1" si="1198"/>
        <v>166</v>
      </c>
      <c r="AF740" s="331">
        <f t="shared" ca="1" si="1199"/>
        <v>68</v>
      </c>
      <c r="AG740" s="331">
        <f t="shared" ca="1" si="1172"/>
        <v>69</v>
      </c>
      <c r="AH740" s="331">
        <f t="shared" ca="1" si="1173"/>
        <v>169</v>
      </c>
      <c r="AI740" s="331">
        <f t="shared" ca="1" si="1174"/>
        <v>71</v>
      </c>
      <c r="AJ740" s="331">
        <f t="shared" ca="1" si="1175"/>
        <v>65</v>
      </c>
      <c r="AK740" s="331"/>
      <c r="AL740" s="294" t="str">
        <f>_xlfn.CONCAT(V740," aug")</f>
        <v>Bb aug</v>
      </c>
      <c r="AM740" s="294" t="str">
        <f ca="1">_xlfn.CONCAT(W740," dim")</f>
        <v>Db dim</v>
      </c>
      <c r="AN740" s="294" t="str">
        <f ca="1">_xlfn.CONCAT(X740," maj")</f>
        <v>D maj</v>
      </c>
      <c r="AO740" s="294" t="str">
        <f t="shared" ca="1" si="1212"/>
        <v>E dim</v>
      </c>
      <c r="AP740" s="294" t="str">
        <f ca="1">_xlfn.CONCAT(Z740," min")</f>
        <v>Gb min</v>
      </c>
      <c r="AQ740" s="294" t="str">
        <f ca="1">_xlfn.CONCAT(AA740," min")</f>
        <v>G min</v>
      </c>
      <c r="AR740" s="294" t="str">
        <f ca="1">_xlfn.CONCAT(AB740," maj")</f>
        <v>A maj</v>
      </c>
      <c r="AS740" s="294"/>
      <c r="AT740" s="294" t="str">
        <f t="shared" ca="1" si="1211"/>
        <v/>
      </c>
      <c r="AU740" s="294" t="str">
        <f t="shared" ca="1" si="1210"/>
        <v/>
      </c>
      <c r="AV740" s="294" t="str">
        <f t="shared" ca="1" si="1210"/>
        <v/>
      </c>
      <c r="AW740" s="294" t="str">
        <f t="shared" ca="1" si="1210"/>
        <v/>
      </c>
      <c r="AX740" s="294" t="str">
        <f t="shared" ca="1" si="1210"/>
        <v/>
      </c>
      <c r="AY740" s="294" t="str">
        <f t="shared" ca="1" si="1210"/>
        <v/>
      </c>
      <c r="AZ740" s="294" t="str">
        <f t="shared" ca="1" si="1210"/>
        <v/>
      </c>
      <c r="BA740" s="294">
        <f t="shared" ca="1" si="1210"/>
        <v>1</v>
      </c>
      <c r="BB740" s="294" t="str">
        <f t="shared" ca="1" si="1210"/>
        <v/>
      </c>
      <c r="BC740" s="294" t="str">
        <f t="shared" ca="1" si="1210"/>
        <v/>
      </c>
      <c r="BD740" s="294" t="str">
        <f t="shared" ca="1" si="1210"/>
        <v/>
      </c>
      <c r="BE740" s="294" t="str">
        <f t="shared" ca="1" si="1210"/>
        <v/>
      </c>
      <c r="BF740" s="289">
        <f t="shared" ca="1" si="1188"/>
        <v>1</v>
      </c>
      <c r="BG740" s="302">
        <f t="shared" ca="1" si="1189"/>
        <v>14.285714285714285</v>
      </c>
      <c r="BH740" s="289" t="str">
        <f t="shared" ca="1" si="1190"/>
        <v/>
      </c>
      <c r="BI740" s="289" t="str">
        <f t="shared" ca="1" si="1191"/>
        <v/>
      </c>
      <c r="BJ740" s="289" t="str">
        <f t="shared" ca="1" si="1192"/>
        <v/>
      </c>
      <c r="BK740" s="289" t="str">
        <f t="shared" ca="1" si="1193"/>
        <v/>
      </c>
      <c r="BL740" s="289" t="str">
        <f t="shared" ca="1" si="1194"/>
        <v/>
      </c>
      <c r="BM740" s="289" t="str">
        <f t="shared" ca="1" si="1195"/>
        <v/>
      </c>
      <c r="BN740" s="289" t="str">
        <f t="shared" ca="1" si="1196"/>
        <v/>
      </c>
      <c r="BO740" s="289" t="str">
        <f t="shared" ca="1" si="1197"/>
        <v/>
      </c>
      <c r="BP740" s="275"/>
      <c r="BQ740" s="83"/>
      <c r="BR740" s="82"/>
      <c r="BS740" s="83"/>
      <c r="BT740" s="52"/>
      <c r="BV740" s="52"/>
      <c r="BW740" s="84"/>
      <c r="BX740" s="97"/>
      <c r="BY740" s="84"/>
      <c r="BZ740" s="84"/>
      <c r="CA740" s="84"/>
      <c r="CB740" s="84"/>
      <c r="CC740" s="84"/>
      <c r="CD740" s="84"/>
      <c r="CE740" s="84"/>
      <c r="CF740" s="84"/>
      <c r="CG740" s="84"/>
      <c r="CH740" s="97"/>
      <c r="CI740" s="97"/>
      <c r="CJ740" s="97"/>
      <c r="CK740" s="97"/>
      <c r="CL740" s="97"/>
      <c r="CM740" s="97"/>
      <c r="CN740" s="97"/>
      <c r="CO740" s="97"/>
      <c r="CP740" s="99"/>
      <c r="CQ740" s="84"/>
      <c r="DA740" s="83"/>
      <c r="DB740" s="82"/>
      <c r="DC740" s="83"/>
      <c r="DD740" s="52"/>
      <c r="DF740" s="52"/>
      <c r="DG740" s="84"/>
      <c r="DH740" s="97"/>
      <c r="DI740" s="84"/>
      <c r="DJ740" s="84"/>
      <c r="DK740" s="84"/>
      <c r="DL740" s="84"/>
      <c r="DM740" s="84"/>
      <c r="DN740" s="84"/>
      <c r="DO740" s="84"/>
      <c r="DP740" s="84"/>
      <c r="DQ740" s="84"/>
      <c r="DR740" s="97"/>
      <c r="DS740" s="97"/>
      <c r="DT740" s="97"/>
      <c r="DU740" s="97"/>
      <c r="DV740" s="97"/>
      <c r="DW740" s="97"/>
      <c r="DX740" s="97"/>
      <c r="DY740" s="97"/>
      <c r="DZ740" s="99"/>
      <c r="EA740" s="84"/>
    </row>
    <row r="741" spans="1:131" ht="15.6" x14ac:dyDescent="0.3">
      <c r="A741" s="289" t="str">
        <f t="shared" ca="1" si="1168"/>
        <v/>
      </c>
      <c r="B741" s="330">
        <f t="shared" si="1202"/>
        <v>733</v>
      </c>
      <c r="C741" s="331" t="s">
        <v>275</v>
      </c>
      <c r="D741" s="330" t="s">
        <v>77</v>
      </c>
      <c r="E741" s="330">
        <v>7</v>
      </c>
      <c r="F741" s="332">
        <v>2</v>
      </c>
      <c r="G741" s="332">
        <v>1</v>
      </c>
      <c r="H741" s="332">
        <v>3</v>
      </c>
      <c r="I741" s="332">
        <v>1</v>
      </c>
      <c r="J741" s="332">
        <v>2</v>
      </c>
      <c r="K741" s="332">
        <v>2</v>
      </c>
      <c r="L741" s="332">
        <v>1</v>
      </c>
      <c r="M741" s="332"/>
      <c r="N741" s="332">
        <f>SUM($F741:G741)</f>
        <v>3</v>
      </c>
      <c r="O741" s="332">
        <f>SUM($F741:H741)</f>
        <v>6</v>
      </c>
      <c r="P741" s="332">
        <f>SUM($F741:I741)</f>
        <v>7</v>
      </c>
      <c r="Q741" s="332">
        <f>SUM($F741:J741)</f>
        <v>9</v>
      </c>
      <c r="R741" s="332">
        <f>SUM($F741:K741)</f>
        <v>11</v>
      </c>
      <c r="S741" s="332">
        <f>SUM($F741:L741)</f>
        <v>12</v>
      </c>
      <c r="T741" s="332"/>
      <c r="U741" s="331"/>
      <c r="V741" s="330" t="str">
        <f t="shared" si="1179"/>
        <v>Bb</v>
      </c>
      <c r="W741" s="330" t="str">
        <f t="shared" ca="1" si="1180"/>
        <v>C</v>
      </c>
      <c r="X741" s="330" t="str">
        <f t="shared" ca="1" si="1205"/>
        <v>Db</v>
      </c>
      <c r="Y741" s="330" t="str">
        <f t="shared" ca="1" si="1206"/>
        <v>E</v>
      </c>
      <c r="Z741" s="330" t="str">
        <f t="shared" ca="1" si="1207"/>
        <v>F</v>
      </c>
      <c r="AA741" s="330" t="str">
        <f t="shared" ca="1" si="1208"/>
        <v>G</v>
      </c>
      <c r="AB741" s="330" t="str">
        <f t="shared" ca="1" si="1209"/>
        <v>A</v>
      </c>
      <c r="AC741" s="330"/>
      <c r="AD741" s="331">
        <f t="shared" si="1187"/>
        <v>164</v>
      </c>
      <c r="AE741" s="331">
        <f t="shared" ca="1" si="1198"/>
        <v>67</v>
      </c>
      <c r="AF741" s="331">
        <f t="shared" ca="1" si="1199"/>
        <v>166</v>
      </c>
      <c r="AG741" s="331">
        <f t="shared" ca="1" si="1172"/>
        <v>69</v>
      </c>
      <c r="AH741" s="331">
        <f t="shared" ca="1" si="1173"/>
        <v>70</v>
      </c>
      <c r="AI741" s="331">
        <f t="shared" ca="1" si="1174"/>
        <v>71</v>
      </c>
      <c r="AJ741" s="331">
        <f t="shared" ca="1" si="1175"/>
        <v>65</v>
      </c>
      <c r="AK741" s="331"/>
      <c r="AL741" s="294" t="str">
        <f>_xlfn.CONCAT(V741," min")</f>
        <v>Bb min</v>
      </c>
      <c r="AM741" s="294" t="str">
        <f ca="1">_xlfn.CONCAT(W741," maj")</f>
        <v>C maj</v>
      </c>
      <c r="AN741" s="294" t="str">
        <f ca="1">_xlfn.CONCAT(X741," aug")</f>
        <v>Db aug</v>
      </c>
      <c r="AO741" s="294" t="str">
        <f t="shared" ca="1" si="1212"/>
        <v>E dim</v>
      </c>
      <c r="AP741" s="294" t="str">
        <f ca="1">_xlfn.CONCAT(Z741," maj")</f>
        <v>F maj</v>
      </c>
      <c r="AQ741" s="294" t="str">
        <f ca="1">_xlfn.CONCAT(AA741," dim")</f>
        <v>G dim</v>
      </c>
      <c r="AR741" s="294" t="str">
        <f ca="1">_xlfn.CONCAT(AB741," min")</f>
        <v>A min</v>
      </c>
      <c r="AS741" s="294"/>
      <c r="AT741" s="294" t="str">
        <f t="shared" ca="1" si="1211"/>
        <v/>
      </c>
      <c r="AU741" s="294" t="str">
        <f t="shared" ca="1" si="1210"/>
        <v/>
      </c>
      <c r="AV741" s="294" t="str">
        <f t="shared" ca="1" si="1210"/>
        <v/>
      </c>
      <c r="AW741" s="294" t="str">
        <f t="shared" ca="1" si="1210"/>
        <v/>
      </c>
      <c r="AX741" s="294" t="str">
        <f t="shared" ca="1" si="1210"/>
        <v/>
      </c>
      <c r="AY741" s="294">
        <f t="shared" ca="1" si="1210"/>
        <v>1</v>
      </c>
      <c r="AZ741" s="294" t="str">
        <f t="shared" ca="1" si="1210"/>
        <v/>
      </c>
      <c r="BA741" s="294">
        <f t="shared" ca="1" si="1210"/>
        <v>1</v>
      </c>
      <c r="BB741" s="294" t="str">
        <f t="shared" ca="1" si="1210"/>
        <v/>
      </c>
      <c r="BC741" s="294" t="str">
        <f t="shared" ca="1" si="1210"/>
        <v/>
      </c>
      <c r="BD741" s="294" t="str">
        <f t="shared" ca="1" si="1210"/>
        <v/>
      </c>
      <c r="BE741" s="294" t="str">
        <f t="shared" ca="1" si="1210"/>
        <v/>
      </c>
      <c r="BF741" s="289">
        <f t="shared" ca="1" si="1188"/>
        <v>2</v>
      </c>
      <c r="BG741" s="302">
        <f t="shared" ca="1" si="1189"/>
        <v>28.571428571428569</v>
      </c>
      <c r="BH741" s="289" t="str">
        <f t="shared" ca="1" si="1190"/>
        <v/>
      </c>
      <c r="BI741" s="289" t="str">
        <f t="shared" ca="1" si="1191"/>
        <v/>
      </c>
      <c r="BJ741" s="289" t="str">
        <f t="shared" ca="1" si="1192"/>
        <v/>
      </c>
      <c r="BK741" s="289" t="str">
        <f t="shared" ca="1" si="1193"/>
        <v/>
      </c>
      <c r="BL741" s="289" t="str">
        <f t="shared" ca="1" si="1194"/>
        <v/>
      </c>
      <c r="BM741" s="289" t="str">
        <f t="shared" ca="1" si="1195"/>
        <v/>
      </c>
      <c r="BN741" s="289" t="str">
        <f t="shared" ca="1" si="1196"/>
        <v/>
      </c>
      <c r="BO741" s="289" t="str">
        <f t="shared" ca="1" si="1197"/>
        <v/>
      </c>
      <c r="BP741" s="275"/>
      <c r="BQ741" s="83"/>
      <c r="BR741" s="82"/>
      <c r="BS741" s="83"/>
      <c r="BT741" s="52"/>
      <c r="BV741" s="52"/>
      <c r="BW741" s="84"/>
      <c r="BX741" s="97"/>
      <c r="BY741" s="84"/>
      <c r="BZ741" s="84"/>
      <c r="CA741" s="84"/>
      <c r="CB741" s="84"/>
      <c r="CC741" s="84"/>
      <c r="CD741" s="84"/>
      <c r="CE741" s="84"/>
      <c r="CF741" s="84"/>
      <c r="CG741" s="84"/>
      <c r="CH741" s="97"/>
      <c r="CI741" s="97"/>
      <c r="CJ741" s="97"/>
      <c r="CK741" s="97"/>
      <c r="CL741" s="97"/>
      <c r="CM741" s="97"/>
      <c r="CN741" s="97"/>
      <c r="CO741" s="97"/>
      <c r="CP741" s="99"/>
      <c r="CQ741" s="84"/>
      <c r="DA741" s="83"/>
      <c r="DB741" s="82"/>
      <c r="DC741" s="83"/>
      <c r="DD741" s="52"/>
      <c r="DF741" s="52"/>
      <c r="DG741" s="84"/>
      <c r="DH741" s="97"/>
      <c r="DI741" s="84"/>
      <c r="DJ741" s="84"/>
      <c r="DK741" s="84"/>
      <c r="DL741" s="84"/>
      <c r="DM741" s="84"/>
      <c r="DN741" s="84"/>
      <c r="DO741" s="84"/>
      <c r="DP741" s="84"/>
      <c r="DQ741" s="84"/>
      <c r="DR741" s="97"/>
      <c r="DS741" s="97"/>
      <c r="DT741" s="97"/>
      <c r="DU741" s="97"/>
      <c r="DV741" s="97"/>
      <c r="DW741" s="97"/>
      <c r="DX741" s="97"/>
      <c r="DY741" s="97"/>
      <c r="DZ741" s="99"/>
      <c r="EA741" s="84"/>
    </row>
    <row r="742" spans="1:131" ht="15.6" x14ac:dyDescent="0.3">
      <c r="A742" s="289" t="str">
        <f t="shared" ca="1" si="1168"/>
        <v/>
      </c>
      <c r="B742" s="330">
        <f t="shared" si="1202"/>
        <v>734</v>
      </c>
      <c r="C742" s="331" t="s">
        <v>276</v>
      </c>
      <c r="D742" s="330" t="s">
        <v>77</v>
      </c>
      <c r="E742" s="330">
        <v>7</v>
      </c>
      <c r="F742" s="332">
        <v>2</v>
      </c>
      <c r="G742" s="332">
        <v>2</v>
      </c>
      <c r="H742" s="332">
        <v>2</v>
      </c>
      <c r="I742" s="332">
        <v>1</v>
      </c>
      <c r="J742" s="332">
        <v>2</v>
      </c>
      <c r="K742" s="332">
        <v>1</v>
      </c>
      <c r="L742" s="332">
        <v>2</v>
      </c>
      <c r="M742" s="332"/>
      <c r="N742" s="332">
        <f>SUM($F742:G742)</f>
        <v>4</v>
      </c>
      <c r="O742" s="332">
        <f>SUM($F742:H742)</f>
        <v>6</v>
      </c>
      <c r="P742" s="332">
        <f>SUM($F742:I742)</f>
        <v>7</v>
      </c>
      <c r="Q742" s="332">
        <f>SUM($F742:J742)</f>
        <v>9</v>
      </c>
      <c r="R742" s="332">
        <f>SUM($F742:K742)</f>
        <v>10</v>
      </c>
      <c r="S742" s="332">
        <f>SUM($F742:L742)</f>
        <v>12</v>
      </c>
      <c r="T742" s="332"/>
      <c r="U742" s="331"/>
      <c r="V742" s="330" t="str">
        <f t="shared" si="1179"/>
        <v>Bb</v>
      </c>
      <c r="W742" s="330" t="str">
        <f t="shared" ca="1" si="1180"/>
        <v>C</v>
      </c>
      <c r="X742" s="330" t="str">
        <f t="shared" ca="1" si="1205"/>
        <v>D</v>
      </c>
      <c r="Y742" s="330" t="str">
        <f t="shared" ca="1" si="1206"/>
        <v>E</v>
      </c>
      <c r="Z742" s="330" t="str">
        <f t="shared" ca="1" si="1207"/>
        <v>F</v>
      </c>
      <c r="AA742" s="330" t="str">
        <f t="shared" ca="1" si="1208"/>
        <v>G</v>
      </c>
      <c r="AB742" s="330" t="str">
        <f t="shared" ca="1" si="1209"/>
        <v>Ab</v>
      </c>
      <c r="AC742" s="330"/>
      <c r="AD742" s="331">
        <f t="shared" si="1187"/>
        <v>164</v>
      </c>
      <c r="AE742" s="331">
        <f t="shared" ca="1" si="1198"/>
        <v>67</v>
      </c>
      <c r="AF742" s="331">
        <f t="shared" ca="1" si="1199"/>
        <v>68</v>
      </c>
      <c r="AG742" s="331">
        <f t="shared" ca="1" si="1172"/>
        <v>69</v>
      </c>
      <c r="AH742" s="331">
        <f t="shared" ca="1" si="1173"/>
        <v>70</v>
      </c>
      <c r="AI742" s="331">
        <f t="shared" ca="1" si="1174"/>
        <v>71</v>
      </c>
      <c r="AJ742" s="331">
        <f t="shared" ca="1" si="1175"/>
        <v>163</v>
      </c>
      <c r="AK742" s="331"/>
      <c r="AL742" s="294" t="str">
        <f>_xlfn.CONCAT(V742," maj")</f>
        <v>Bb maj</v>
      </c>
      <c r="AM742" s="294" t="str">
        <f ca="1">_xlfn.CONCAT(W742," maj")</f>
        <v>C maj</v>
      </c>
      <c r="AN742" s="294" t="str">
        <f ca="1">_xlfn.CONCAT(X742," dim")</f>
        <v>D dim</v>
      </c>
      <c r="AO742" s="294" t="str">
        <f t="shared" ca="1" si="1212"/>
        <v>E dim</v>
      </c>
      <c r="AP742" s="294" t="str">
        <f ca="1">_xlfn.CONCAT(Z742," min")</f>
        <v>F min</v>
      </c>
      <c r="AQ742" s="294" t="str">
        <f ca="1">_xlfn.CONCAT(AA742," min")</f>
        <v>G min</v>
      </c>
      <c r="AR742" s="294" t="str">
        <f ca="1">_xlfn.CONCAT(AB742," aug")</f>
        <v>Ab aug</v>
      </c>
      <c r="AS742" s="294"/>
      <c r="AT742" s="294" t="str">
        <f t="shared" ca="1" si="1211"/>
        <v/>
      </c>
      <c r="AU742" s="294" t="str">
        <f t="shared" ca="1" si="1210"/>
        <v/>
      </c>
      <c r="AV742" s="294" t="str">
        <f t="shared" ca="1" si="1210"/>
        <v/>
      </c>
      <c r="AW742" s="294" t="str">
        <f t="shared" ca="1" si="1210"/>
        <v/>
      </c>
      <c r="AX742" s="294" t="str">
        <f t="shared" ca="1" si="1210"/>
        <v/>
      </c>
      <c r="AY742" s="294">
        <f t="shared" ca="1" si="1210"/>
        <v>1</v>
      </c>
      <c r="AZ742" s="294" t="str">
        <f t="shared" ca="1" si="1210"/>
        <v/>
      </c>
      <c r="BA742" s="294">
        <f t="shared" ca="1" si="1210"/>
        <v>1</v>
      </c>
      <c r="BB742" s="294" t="str">
        <f t="shared" ca="1" si="1210"/>
        <v/>
      </c>
      <c r="BC742" s="294" t="str">
        <f t="shared" ca="1" si="1210"/>
        <v/>
      </c>
      <c r="BD742" s="294" t="str">
        <f t="shared" ca="1" si="1210"/>
        <v/>
      </c>
      <c r="BE742" s="294" t="str">
        <f t="shared" ca="1" si="1210"/>
        <v/>
      </c>
      <c r="BF742" s="289">
        <f t="shared" ca="1" si="1188"/>
        <v>2</v>
      </c>
      <c r="BG742" s="302">
        <f t="shared" ca="1" si="1189"/>
        <v>28.571428571428569</v>
      </c>
      <c r="BH742" s="289" t="str">
        <f t="shared" ca="1" si="1190"/>
        <v/>
      </c>
      <c r="BI742" s="289" t="str">
        <f t="shared" ca="1" si="1191"/>
        <v/>
      </c>
      <c r="BJ742" s="289" t="str">
        <f t="shared" ca="1" si="1192"/>
        <v/>
      </c>
      <c r="BK742" s="289" t="str">
        <f t="shared" ca="1" si="1193"/>
        <v/>
      </c>
      <c r="BL742" s="289" t="str">
        <f t="shared" ca="1" si="1194"/>
        <v/>
      </c>
      <c r="BM742" s="289" t="str">
        <f t="shared" ca="1" si="1195"/>
        <v/>
      </c>
      <c r="BN742" s="289" t="str">
        <f t="shared" ca="1" si="1196"/>
        <v/>
      </c>
      <c r="BO742" s="289" t="str">
        <f t="shared" ca="1" si="1197"/>
        <v/>
      </c>
      <c r="BP742" s="275"/>
      <c r="BQ742" s="83"/>
      <c r="BR742" s="82"/>
      <c r="BS742" s="83"/>
      <c r="BT742" s="52"/>
      <c r="BV742" s="52"/>
      <c r="BW742" s="84"/>
      <c r="BX742" s="97"/>
      <c r="BY742" s="84"/>
      <c r="BZ742" s="84"/>
      <c r="CA742" s="84"/>
      <c r="CB742" s="84"/>
      <c r="CC742" s="84"/>
      <c r="CD742" s="84"/>
      <c r="CE742" s="84"/>
      <c r="CF742" s="84"/>
      <c r="CG742" s="84"/>
      <c r="CH742" s="97"/>
      <c r="CI742" s="97"/>
      <c r="CJ742" s="97"/>
      <c r="CK742" s="97"/>
      <c r="CL742" s="97"/>
      <c r="CM742" s="97"/>
      <c r="CN742" s="97"/>
      <c r="CO742" s="97"/>
      <c r="CP742" s="99"/>
      <c r="CQ742" s="84"/>
      <c r="DA742" s="83"/>
      <c r="DB742" s="82"/>
      <c r="DC742" s="83"/>
      <c r="DD742" s="52"/>
      <c r="DF742" s="52"/>
      <c r="DG742" s="84"/>
      <c r="DH742" s="97"/>
      <c r="DI742" s="84"/>
      <c r="DJ742" s="84"/>
      <c r="DK742" s="84"/>
      <c r="DL742" s="84"/>
      <c r="DM742" s="84"/>
      <c r="DN742" s="84"/>
      <c r="DO742" s="84"/>
      <c r="DP742" s="84"/>
      <c r="DQ742" s="84"/>
      <c r="DR742" s="97"/>
      <c r="DS742" s="97"/>
      <c r="DT742" s="97"/>
      <c r="DU742" s="97"/>
      <c r="DV742" s="97"/>
      <c r="DW742" s="97"/>
      <c r="DX742" s="97"/>
      <c r="DY742" s="97"/>
      <c r="DZ742" s="99"/>
      <c r="EA742" s="84"/>
    </row>
    <row r="743" spans="1:131" ht="15.6" x14ac:dyDescent="0.3">
      <c r="A743" s="289" t="str">
        <f t="shared" ca="1" si="1168"/>
        <v/>
      </c>
      <c r="B743" s="330">
        <f t="shared" si="1202"/>
        <v>735</v>
      </c>
      <c r="C743" s="331" t="s">
        <v>25</v>
      </c>
      <c r="D743" s="330" t="s">
        <v>77</v>
      </c>
      <c r="E743" s="330">
        <v>7</v>
      </c>
      <c r="F743" s="332">
        <v>2</v>
      </c>
      <c r="G743" s="332">
        <v>2</v>
      </c>
      <c r="H743" s="332">
        <v>2</v>
      </c>
      <c r="I743" s="332">
        <v>2</v>
      </c>
      <c r="J743" s="332">
        <v>1</v>
      </c>
      <c r="K743" s="332">
        <v>2</v>
      </c>
      <c r="L743" s="332">
        <v>1</v>
      </c>
      <c r="M743" s="332"/>
      <c r="N743" s="332">
        <f>SUM($F743:G743)</f>
        <v>4</v>
      </c>
      <c r="O743" s="332">
        <f>SUM($F743:H743)</f>
        <v>6</v>
      </c>
      <c r="P743" s="332">
        <f>SUM($F743:I743)</f>
        <v>8</v>
      </c>
      <c r="Q743" s="332">
        <f>SUM($F743:J743)</f>
        <v>9</v>
      </c>
      <c r="R743" s="332">
        <f>SUM($F743:K743)</f>
        <v>11</v>
      </c>
      <c r="S743" s="332">
        <f>SUM($F743:L743)</f>
        <v>12</v>
      </c>
      <c r="T743" s="332"/>
      <c r="U743" s="331"/>
      <c r="V743" s="330" t="str">
        <f t="shared" si="1179"/>
        <v>Bb</v>
      </c>
      <c r="W743" s="330" t="str">
        <f t="shared" ca="1" si="1180"/>
        <v>C</v>
      </c>
      <c r="X743" s="330" t="str">
        <f t="shared" ca="1" si="1205"/>
        <v>D</v>
      </c>
      <c r="Y743" s="330" t="str">
        <f t="shared" ca="1" si="1206"/>
        <v>E</v>
      </c>
      <c r="Z743" s="330" t="str">
        <f t="shared" ca="1" si="1207"/>
        <v>Gb</v>
      </c>
      <c r="AA743" s="330" t="str">
        <f t="shared" ca="1" si="1208"/>
        <v>G</v>
      </c>
      <c r="AB743" s="330" t="str">
        <f t="shared" ca="1" si="1209"/>
        <v>A</v>
      </c>
      <c r="AC743" s="330"/>
      <c r="AD743" s="331">
        <f t="shared" si="1187"/>
        <v>164</v>
      </c>
      <c r="AE743" s="331">
        <f t="shared" ca="1" si="1198"/>
        <v>67</v>
      </c>
      <c r="AF743" s="331">
        <f t="shared" ca="1" si="1199"/>
        <v>68</v>
      </c>
      <c r="AG743" s="331">
        <f t="shared" ca="1" si="1172"/>
        <v>69</v>
      </c>
      <c r="AH743" s="331">
        <f t="shared" ca="1" si="1173"/>
        <v>169</v>
      </c>
      <c r="AI743" s="331">
        <f t="shared" ca="1" si="1174"/>
        <v>71</v>
      </c>
      <c r="AJ743" s="331">
        <f t="shared" ca="1" si="1175"/>
        <v>65</v>
      </c>
      <c r="AK743" s="331"/>
      <c r="AL743" s="294" t="str">
        <f>_xlfn.CONCAT(V743," aug")</f>
        <v>Bb aug</v>
      </c>
      <c r="AM743" s="294" t="str">
        <f ca="1">_xlfn.CONCAT(W743," maj")</f>
        <v>C maj</v>
      </c>
      <c r="AN743" s="294" t="str">
        <f ca="1">_xlfn.CONCAT(X743," maj")</f>
        <v>D maj</v>
      </c>
      <c r="AO743" s="294" t="str">
        <f t="shared" ca="1" si="1212"/>
        <v>E dim</v>
      </c>
      <c r="AP743" s="294" t="str">
        <f ca="1">_xlfn.CONCAT(Z743," dim")</f>
        <v>Gb dim</v>
      </c>
      <c r="AQ743" s="294" t="str">
        <f ca="1">_xlfn.CONCAT(AA743," min")</f>
        <v>G min</v>
      </c>
      <c r="AR743" s="294" t="str">
        <f ca="1">_xlfn.CONCAT(AB743," min")</f>
        <v>A min</v>
      </c>
      <c r="AS743" s="294"/>
      <c r="AT743" s="294" t="str">
        <f t="shared" ca="1" si="1211"/>
        <v/>
      </c>
      <c r="AU743" s="294" t="str">
        <f t="shared" ca="1" si="1210"/>
        <v/>
      </c>
      <c r="AV743" s="294" t="str">
        <f t="shared" ca="1" si="1210"/>
        <v/>
      </c>
      <c r="AW743" s="294" t="str">
        <f t="shared" ca="1" si="1210"/>
        <v/>
      </c>
      <c r="AX743" s="294" t="str">
        <f t="shared" ca="1" si="1210"/>
        <v/>
      </c>
      <c r="AY743" s="294" t="str">
        <f t="shared" ca="1" si="1210"/>
        <v/>
      </c>
      <c r="AZ743" s="294" t="str">
        <f t="shared" ca="1" si="1210"/>
        <v/>
      </c>
      <c r="BA743" s="294">
        <f t="shared" ca="1" si="1210"/>
        <v>1</v>
      </c>
      <c r="BB743" s="294" t="str">
        <f t="shared" ca="1" si="1210"/>
        <v/>
      </c>
      <c r="BC743" s="294" t="str">
        <f t="shared" ca="1" si="1210"/>
        <v/>
      </c>
      <c r="BD743" s="294" t="str">
        <f t="shared" ca="1" si="1210"/>
        <v/>
      </c>
      <c r="BE743" s="294" t="str">
        <f t="shared" ca="1" si="1210"/>
        <v/>
      </c>
      <c r="BF743" s="289">
        <f t="shared" ca="1" si="1188"/>
        <v>1</v>
      </c>
      <c r="BG743" s="302">
        <f t="shared" ca="1" si="1189"/>
        <v>14.285714285714285</v>
      </c>
      <c r="BH743" s="289" t="str">
        <f t="shared" ca="1" si="1190"/>
        <v/>
      </c>
      <c r="BI743" s="289" t="str">
        <f t="shared" ca="1" si="1191"/>
        <v/>
      </c>
      <c r="BJ743" s="289" t="str">
        <f t="shared" ca="1" si="1192"/>
        <v/>
      </c>
      <c r="BK743" s="289" t="str">
        <f t="shared" ca="1" si="1193"/>
        <v/>
      </c>
      <c r="BL743" s="289" t="str">
        <f t="shared" ca="1" si="1194"/>
        <v/>
      </c>
      <c r="BM743" s="289" t="str">
        <f t="shared" ca="1" si="1195"/>
        <v/>
      </c>
      <c r="BN743" s="289" t="str">
        <f t="shared" ca="1" si="1196"/>
        <v/>
      </c>
      <c r="BO743" s="289" t="str">
        <f t="shared" ca="1" si="1197"/>
        <v/>
      </c>
      <c r="BP743" s="275"/>
      <c r="BQ743" s="83"/>
      <c r="BR743" s="82"/>
      <c r="BS743" s="83"/>
      <c r="BT743" s="52"/>
      <c r="BV743" s="52"/>
      <c r="BW743" s="84"/>
      <c r="BX743" s="97"/>
      <c r="BY743" s="84"/>
      <c r="BZ743" s="84"/>
      <c r="CA743" s="84"/>
      <c r="CB743" s="84"/>
      <c r="CC743" s="84"/>
      <c r="CD743" s="84"/>
      <c r="CE743" s="84"/>
      <c r="CF743" s="84"/>
      <c r="CG743" s="84"/>
      <c r="CH743" s="97"/>
      <c r="CI743" s="97"/>
      <c r="CJ743" s="97"/>
      <c r="CK743" s="97"/>
      <c r="CL743" s="97"/>
      <c r="CM743" s="97"/>
      <c r="CN743" s="97"/>
      <c r="CO743" s="97"/>
      <c r="CP743" s="99"/>
      <c r="CQ743" s="84"/>
      <c r="DA743" s="83"/>
      <c r="DB743" s="82"/>
      <c r="DC743" s="83"/>
      <c r="DD743" s="52"/>
      <c r="DF743" s="52"/>
      <c r="DG743" s="84"/>
      <c r="DH743" s="97"/>
      <c r="DI743" s="84"/>
      <c r="DJ743" s="84"/>
      <c r="DK743" s="84"/>
      <c r="DL743" s="84"/>
      <c r="DM743" s="84"/>
      <c r="DN743" s="84"/>
      <c r="DO743" s="84"/>
      <c r="DP743" s="84"/>
      <c r="DQ743" s="84"/>
      <c r="DR743" s="97"/>
      <c r="DS743" s="97"/>
      <c r="DT743" s="97"/>
      <c r="DU743" s="97"/>
      <c r="DV743" s="97"/>
      <c r="DW743" s="97"/>
      <c r="DX743" s="97"/>
      <c r="DY743" s="97"/>
      <c r="DZ743" s="99"/>
      <c r="EA743" s="84"/>
    </row>
    <row r="744" spans="1:131" ht="15.6" x14ac:dyDescent="0.3">
      <c r="A744" s="289" t="str">
        <f t="shared" ca="1" si="1168"/>
        <v/>
      </c>
      <c r="B744" s="330">
        <f t="shared" si="1202"/>
        <v>736</v>
      </c>
      <c r="C744" s="331" t="s">
        <v>26</v>
      </c>
      <c r="D744" s="330" t="s">
        <v>77</v>
      </c>
      <c r="E744" s="330">
        <v>7</v>
      </c>
      <c r="F744" s="332">
        <v>2</v>
      </c>
      <c r="G744" s="332">
        <v>2</v>
      </c>
      <c r="H744" s="332">
        <v>2</v>
      </c>
      <c r="I744" s="332">
        <v>1</v>
      </c>
      <c r="J744" s="332">
        <v>1</v>
      </c>
      <c r="K744" s="332">
        <v>2</v>
      </c>
      <c r="L744" s="332">
        <v>2</v>
      </c>
      <c r="M744" s="332"/>
      <c r="N744" s="332">
        <f>SUM($F744:G744)</f>
        <v>4</v>
      </c>
      <c r="O744" s="332">
        <f>SUM($F744:H744)</f>
        <v>6</v>
      </c>
      <c r="P744" s="332">
        <f>SUM($F744:I744)</f>
        <v>7</v>
      </c>
      <c r="Q744" s="332">
        <f>SUM($F744:J744)</f>
        <v>8</v>
      </c>
      <c r="R744" s="332">
        <f>SUM($F744:K744)</f>
        <v>10</v>
      </c>
      <c r="S744" s="332">
        <f>SUM($F744:L744)</f>
        <v>12</v>
      </c>
      <c r="T744" s="332"/>
      <c r="U744" s="331"/>
      <c r="V744" s="330" t="str">
        <f t="shared" si="1179"/>
        <v>Bb</v>
      </c>
      <c r="W744" s="330" t="str">
        <f t="shared" ca="1" si="1180"/>
        <v>C</v>
      </c>
      <c r="X744" s="330" t="str">
        <f t="shared" ca="1" si="1205"/>
        <v>D</v>
      </c>
      <c r="Y744" s="330" t="str">
        <f t="shared" ca="1" si="1206"/>
        <v>E</v>
      </c>
      <c r="Z744" s="330" t="str">
        <f t="shared" ca="1" si="1207"/>
        <v>F</v>
      </c>
      <c r="AA744" s="330" t="str">
        <f t="shared" ca="1" si="1208"/>
        <v>Gb</v>
      </c>
      <c r="AB744" s="330" t="str">
        <f t="shared" ca="1" si="1209"/>
        <v>Ab</v>
      </c>
      <c r="AC744" s="330"/>
      <c r="AD744" s="331">
        <f t="shared" si="1187"/>
        <v>164</v>
      </c>
      <c r="AE744" s="331">
        <f t="shared" ca="1" si="1198"/>
        <v>67</v>
      </c>
      <c r="AF744" s="331">
        <f t="shared" ca="1" si="1199"/>
        <v>68</v>
      </c>
      <c r="AG744" s="331">
        <f t="shared" ca="1" si="1172"/>
        <v>69</v>
      </c>
      <c r="AH744" s="331">
        <f t="shared" ca="1" si="1173"/>
        <v>70</v>
      </c>
      <c r="AI744" s="331">
        <f t="shared" ca="1" si="1174"/>
        <v>169</v>
      </c>
      <c r="AJ744" s="331">
        <f t="shared" ca="1" si="1175"/>
        <v>163</v>
      </c>
      <c r="AK744" s="331"/>
      <c r="AL744" s="294" t="str">
        <f>_xlfn.CONCAT(V744," maj")</f>
        <v>Bb maj</v>
      </c>
      <c r="AM744" s="294" t="str">
        <f ca="1">_xlfn.CONCAT(W744," alt b")</f>
        <v>C alt b</v>
      </c>
      <c r="AN744" s="294" t="str">
        <f ca="1">_xlfn.CONCAT(X744," dim")</f>
        <v>D dim</v>
      </c>
      <c r="AO744" s="301" t="str">
        <f ca="1">_xlfn.CONCAT("*",AA744,"7")</f>
        <v>*Gb7</v>
      </c>
      <c r="AP744" s="294" t="str">
        <f ca="1">_xlfn.CONCAT(Z744," min")</f>
        <v>F min</v>
      </c>
      <c r="AQ744" s="294" t="str">
        <f ca="1">_xlfn.CONCAT(AA744," aug")</f>
        <v>Gb aug</v>
      </c>
      <c r="AR744" s="294" t="str">
        <f ca="1">_xlfn.CONCAT(AB744," aug")</f>
        <v>Ab aug</v>
      </c>
      <c r="AS744" s="294"/>
      <c r="AT744" s="294" t="str">
        <f t="shared" ca="1" si="1211"/>
        <v/>
      </c>
      <c r="AU744" s="294" t="str">
        <f t="shared" ca="1" si="1210"/>
        <v/>
      </c>
      <c r="AV744" s="294" t="str">
        <f t="shared" ca="1" si="1210"/>
        <v/>
      </c>
      <c r="AW744" s="294" t="str">
        <f t="shared" ca="1" si="1210"/>
        <v/>
      </c>
      <c r="AX744" s="294" t="str">
        <f t="shared" ca="1" si="1210"/>
        <v/>
      </c>
      <c r="AY744" s="294">
        <f t="shared" ca="1" si="1210"/>
        <v>1</v>
      </c>
      <c r="AZ744" s="294" t="str">
        <f t="shared" ca="1" si="1210"/>
        <v/>
      </c>
      <c r="BA744" s="294" t="str">
        <f t="shared" ca="1" si="1210"/>
        <v/>
      </c>
      <c r="BB744" s="294" t="str">
        <f t="shared" ca="1" si="1210"/>
        <v/>
      </c>
      <c r="BC744" s="294" t="str">
        <f t="shared" ca="1" si="1210"/>
        <v/>
      </c>
      <c r="BD744" s="294" t="str">
        <f t="shared" ca="1" si="1210"/>
        <v/>
      </c>
      <c r="BE744" s="294" t="str">
        <f t="shared" ca="1" si="1210"/>
        <v/>
      </c>
      <c r="BF744" s="289">
        <f t="shared" ca="1" si="1188"/>
        <v>1</v>
      </c>
      <c r="BG744" s="302">
        <f t="shared" ca="1" si="1189"/>
        <v>14.285714285714285</v>
      </c>
      <c r="BH744" s="289" t="str">
        <f t="shared" ca="1" si="1190"/>
        <v/>
      </c>
      <c r="BI744" s="289" t="str">
        <f t="shared" ca="1" si="1191"/>
        <v/>
      </c>
      <c r="BJ744" s="289" t="str">
        <f t="shared" ca="1" si="1192"/>
        <v/>
      </c>
      <c r="BK744" s="289" t="str">
        <f t="shared" ca="1" si="1193"/>
        <v/>
      </c>
      <c r="BL744" s="289" t="str">
        <f t="shared" ca="1" si="1194"/>
        <v/>
      </c>
      <c r="BM744" s="289" t="str">
        <f t="shared" ca="1" si="1195"/>
        <v/>
      </c>
      <c r="BN744" s="289" t="str">
        <f t="shared" ca="1" si="1196"/>
        <v/>
      </c>
      <c r="BO744" s="289" t="str">
        <f t="shared" ca="1" si="1197"/>
        <v/>
      </c>
      <c r="BP744" s="275"/>
      <c r="BQ744" s="83"/>
      <c r="BR744" s="82"/>
      <c r="BS744" s="83"/>
      <c r="BT744" s="52"/>
      <c r="BV744" s="52"/>
      <c r="BW744" s="84"/>
      <c r="BX744" s="97"/>
      <c r="BY744" s="84"/>
      <c r="BZ744" s="84"/>
      <c r="CA744" s="84"/>
      <c r="CB744" s="84"/>
      <c r="CC744" s="84"/>
      <c r="CD744" s="84"/>
      <c r="CE744" s="84"/>
      <c r="CF744" s="84"/>
      <c r="CG744" s="84"/>
      <c r="CH744" s="97"/>
      <c r="CI744" s="97"/>
      <c r="CJ744" s="97"/>
      <c r="CK744" s="97"/>
      <c r="CL744" s="97"/>
      <c r="CM744" s="97"/>
      <c r="CN744" s="97"/>
      <c r="CO744" s="97"/>
      <c r="CP744" s="99"/>
      <c r="CQ744" s="84"/>
      <c r="DA744" s="83"/>
      <c r="DB744" s="82"/>
      <c r="DC744" s="83"/>
      <c r="DD744" s="52"/>
      <c r="DF744" s="52"/>
      <c r="DG744" s="84"/>
      <c r="DH744" s="97"/>
      <c r="DI744" s="84"/>
      <c r="DJ744" s="84"/>
      <c r="DK744" s="84"/>
      <c r="DL744" s="84"/>
      <c r="DM744" s="84"/>
      <c r="DN744" s="84"/>
      <c r="DO744" s="84"/>
      <c r="DP744" s="84"/>
      <c r="DQ744" s="84"/>
      <c r="DR744" s="97"/>
      <c r="DS744" s="97"/>
      <c r="DT744" s="97"/>
      <c r="DU744" s="97"/>
      <c r="DV744" s="97"/>
      <c r="DW744" s="97"/>
      <c r="DX744" s="97"/>
      <c r="DY744" s="97"/>
      <c r="DZ744" s="99"/>
      <c r="EA744" s="84"/>
    </row>
    <row r="745" spans="1:131" ht="15.6" x14ac:dyDescent="0.3">
      <c r="A745" s="289">
        <f t="shared" ca="1" si="1168"/>
        <v>6</v>
      </c>
      <c r="B745" s="330">
        <f t="shared" si="1202"/>
        <v>737</v>
      </c>
      <c r="C745" s="331" t="s">
        <v>27</v>
      </c>
      <c r="D745" s="330" t="s">
        <v>77</v>
      </c>
      <c r="E745" s="330">
        <v>7</v>
      </c>
      <c r="F745" s="332">
        <v>2</v>
      </c>
      <c r="G745" s="332">
        <v>2</v>
      </c>
      <c r="H745" s="332">
        <v>1</v>
      </c>
      <c r="I745" s="332">
        <v>2</v>
      </c>
      <c r="J745" s="332">
        <v>2</v>
      </c>
      <c r="K745" s="332">
        <v>1</v>
      </c>
      <c r="L745" s="332">
        <v>2</v>
      </c>
      <c r="M745" s="332"/>
      <c r="N745" s="332">
        <f>SUM($F745:G745)</f>
        <v>4</v>
      </c>
      <c r="O745" s="332">
        <f>SUM($F745:H745)</f>
        <v>5</v>
      </c>
      <c r="P745" s="332">
        <f>SUM($F745:I745)</f>
        <v>7</v>
      </c>
      <c r="Q745" s="332">
        <f>SUM($F745:J745)</f>
        <v>9</v>
      </c>
      <c r="R745" s="332">
        <f>SUM($F745:K745)</f>
        <v>10</v>
      </c>
      <c r="S745" s="332">
        <f>SUM($F745:L745)</f>
        <v>12</v>
      </c>
      <c r="T745" s="332"/>
      <c r="U745" s="331"/>
      <c r="V745" s="330" t="str">
        <f t="shared" si="1179"/>
        <v>Bb</v>
      </c>
      <c r="W745" s="330" t="str">
        <f t="shared" ca="1" si="1180"/>
        <v>C</v>
      </c>
      <c r="X745" s="330" t="str">
        <f t="shared" ca="1" si="1205"/>
        <v>D</v>
      </c>
      <c r="Y745" s="330" t="str">
        <f t="shared" ca="1" si="1206"/>
        <v>Eb</v>
      </c>
      <c r="Z745" s="330" t="str">
        <f t="shared" ca="1" si="1207"/>
        <v>F</v>
      </c>
      <c r="AA745" s="330" t="str">
        <f t="shared" ca="1" si="1208"/>
        <v>G</v>
      </c>
      <c r="AB745" s="330" t="str">
        <f t="shared" ca="1" si="1209"/>
        <v>Ab</v>
      </c>
      <c r="AC745" s="330"/>
      <c r="AD745" s="331">
        <f t="shared" si="1187"/>
        <v>164</v>
      </c>
      <c r="AE745" s="331">
        <f t="shared" ca="1" si="1198"/>
        <v>67</v>
      </c>
      <c r="AF745" s="331">
        <f t="shared" ca="1" si="1199"/>
        <v>68</v>
      </c>
      <c r="AG745" s="331">
        <f t="shared" ca="1" si="1172"/>
        <v>167</v>
      </c>
      <c r="AH745" s="331">
        <f t="shared" ca="1" si="1173"/>
        <v>70</v>
      </c>
      <c r="AI745" s="331">
        <f t="shared" ca="1" si="1174"/>
        <v>71</v>
      </c>
      <c r="AJ745" s="331">
        <f t="shared" ca="1" si="1175"/>
        <v>163</v>
      </c>
      <c r="AK745" s="331"/>
      <c r="AL745" s="294" t="str">
        <f>_xlfn.CONCAT(V745," maj")</f>
        <v>Bb maj</v>
      </c>
      <c r="AM745" s="294" t="str">
        <f ca="1">_xlfn.CONCAT(W745," min")</f>
        <v>C min</v>
      </c>
      <c r="AN745" s="294" t="str">
        <f ca="1">_xlfn.CONCAT(X745," dim")</f>
        <v>D dim</v>
      </c>
      <c r="AO745" s="294" t="str">
        <f ca="1">_xlfn.CONCAT(Y745," maj")</f>
        <v>Eb maj</v>
      </c>
      <c r="AP745" s="294" t="str">
        <f ca="1">_xlfn.CONCAT(Z745," min")</f>
        <v>F min</v>
      </c>
      <c r="AQ745" s="294" t="str">
        <f ca="1">_xlfn.CONCAT(AA745," min")</f>
        <v>G min</v>
      </c>
      <c r="AR745" s="294" t="str">
        <f ca="1">_xlfn.CONCAT(AB745," maj")</f>
        <v>Ab maj</v>
      </c>
      <c r="AS745" s="294"/>
      <c r="AT745" s="294" t="str">
        <f t="shared" ca="1" si="1211"/>
        <v/>
      </c>
      <c r="AU745" s="294" t="str">
        <f t="shared" ca="1" si="1211"/>
        <v/>
      </c>
      <c r="AV745" s="294" t="str">
        <f t="shared" ca="1" si="1211"/>
        <v/>
      </c>
      <c r="AW745" s="294">
        <f t="shared" ca="1" si="1211"/>
        <v>1</v>
      </c>
      <c r="AX745" s="294" t="str">
        <f t="shared" ca="1" si="1211"/>
        <v/>
      </c>
      <c r="AY745" s="294">
        <f t="shared" ca="1" si="1211"/>
        <v>1</v>
      </c>
      <c r="AZ745" s="294" t="str">
        <f t="shared" ca="1" si="1211"/>
        <v/>
      </c>
      <c r="BA745" s="294">
        <f t="shared" ca="1" si="1211"/>
        <v>1</v>
      </c>
      <c r="BB745" s="294" t="str">
        <f t="shared" ca="1" si="1211"/>
        <v/>
      </c>
      <c r="BC745" s="294" t="str">
        <f t="shared" ca="1" si="1211"/>
        <v/>
      </c>
      <c r="BD745" s="294" t="str">
        <f t="shared" ca="1" si="1211"/>
        <v/>
      </c>
      <c r="BE745" s="294" t="str">
        <f t="shared" ca="1" si="1211"/>
        <v/>
      </c>
      <c r="BF745" s="289">
        <f t="shared" ca="1" si="1188"/>
        <v>3</v>
      </c>
      <c r="BG745" s="302">
        <f t="shared" ca="1" si="1189"/>
        <v>42.857142857142854</v>
      </c>
      <c r="BH745" s="289">
        <f t="shared" ca="1" si="1190"/>
        <v>6</v>
      </c>
      <c r="BI745" s="289" t="str">
        <f t="shared" ca="1" si="1191"/>
        <v/>
      </c>
      <c r="BJ745" s="289" t="str">
        <f t="shared" ca="1" si="1192"/>
        <v/>
      </c>
      <c r="BK745" s="289" t="str">
        <f t="shared" ca="1" si="1193"/>
        <v/>
      </c>
      <c r="BL745" s="289" t="str">
        <f t="shared" ca="1" si="1194"/>
        <v/>
      </c>
      <c r="BM745" s="289" t="str">
        <f t="shared" ca="1" si="1195"/>
        <v/>
      </c>
      <c r="BN745" s="289">
        <f t="shared" ca="1" si="1196"/>
        <v>1</v>
      </c>
      <c r="BO745" s="289" t="str">
        <f t="shared" ca="1" si="1197"/>
        <v/>
      </c>
      <c r="BP745" s="275"/>
      <c r="BQ745" s="83"/>
      <c r="BR745" s="82"/>
      <c r="BS745" s="83"/>
      <c r="BT745" s="52"/>
      <c r="BV745" s="52"/>
      <c r="BW745" s="84"/>
      <c r="BX745" s="97"/>
      <c r="BY745" s="84"/>
      <c r="BZ745" s="84"/>
      <c r="CA745" s="84"/>
      <c r="CB745" s="84"/>
      <c r="CC745" s="84"/>
      <c r="CD745" s="84"/>
      <c r="CE745" s="84"/>
      <c r="CF745" s="84"/>
      <c r="CG745" s="84"/>
      <c r="CH745" s="97"/>
      <c r="CI745" s="97"/>
      <c r="CJ745" s="97"/>
      <c r="CK745" s="97"/>
      <c r="CL745" s="97"/>
      <c r="CM745" s="97"/>
      <c r="CN745" s="97"/>
      <c r="CO745" s="97"/>
      <c r="CP745" s="99"/>
      <c r="CQ745" s="84"/>
      <c r="DA745" s="83"/>
      <c r="DB745" s="82"/>
      <c r="DC745" s="83"/>
      <c r="DD745" s="52"/>
      <c r="DF745" s="52"/>
      <c r="DG745" s="84"/>
      <c r="DH745" s="97"/>
      <c r="DI745" s="84"/>
      <c r="DJ745" s="84"/>
      <c r="DK745" s="84"/>
      <c r="DL745" s="84"/>
      <c r="DM745" s="84"/>
      <c r="DN745" s="84"/>
      <c r="DO745" s="84"/>
      <c r="DP745" s="84"/>
      <c r="DQ745" s="84"/>
      <c r="DR745" s="97"/>
      <c r="DS745" s="97"/>
      <c r="DT745" s="97"/>
      <c r="DU745" s="97"/>
      <c r="DV745" s="97"/>
      <c r="DW745" s="97"/>
      <c r="DX745" s="97"/>
      <c r="DY745" s="97"/>
      <c r="DZ745" s="99"/>
      <c r="EA745" s="84"/>
    </row>
    <row r="746" spans="1:131" ht="15.6" x14ac:dyDescent="0.3">
      <c r="A746" s="289">
        <f t="shared" ca="1" si="1168"/>
        <v>6</v>
      </c>
      <c r="B746" s="330">
        <f t="shared" si="1202"/>
        <v>738</v>
      </c>
      <c r="C746" s="331" t="s">
        <v>28</v>
      </c>
      <c r="D746" s="330" t="s">
        <v>77</v>
      </c>
      <c r="E746" s="330">
        <v>7</v>
      </c>
      <c r="F746" s="332">
        <v>1</v>
      </c>
      <c r="G746" s="332">
        <v>3</v>
      </c>
      <c r="H746" s="332">
        <v>1</v>
      </c>
      <c r="I746" s="332">
        <v>2</v>
      </c>
      <c r="J746" s="332">
        <v>2</v>
      </c>
      <c r="K746" s="332">
        <v>1</v>
      </c>
      <c r="L746" s="332">
        <v>2</v>
      </c>
      <c r="M746" s="332"/>
      <c r="N746" s="332">
        <f>SUM($F746:G746)</f>
        <v>4</v>
      </c>
      <c r="O746" s="332">
        <f>SUM($F746:H746)</f>
        <v>5</v>
      </c>
      <c r="P746" s="332">
        <f>SUM($F746:I746)</f>
        <v>7</v>
      </c>
      <c r="Q746" s="332">
        <f>SUM($F746:J746)</f>
        <v>9</v>
      </c>
      <c r="R746" s="332">
        <f>SUM($F746:K746)</f>
        <v>10</v>
      </c>
      <c r="S746" s="332">
        <f>SUM($F746:L746)</f>
        <v>12</v>
      </c>
      <c r="T746" s="332"/>
      <c r="U746" s="331"/>
      <c r="V746" s="330" t="str">
        <f t="shared" si="1179"/>
        <v>Bb</v>
      </c>
      <c r="W746" s="330" t="str">
        <f t="shared" ca="1" si="1180"/>
        <v>B</v>
      </c>
      <c r="X746" s="330" t="str">
        <f t="shared" ca="1" si="1205"/>
        <v>D</v>
      </c>
      <c r="Y746" s="330" t="str">
        <f t="shared" ca="1" si="1206"/>
        <v>Eb</v>
      </c>
      <c r="Z746" s="330" t="str">
        <f t="shared" ca="1" si="1207"/>
        <v>F</v>
      </c>
      <c r="AA746" s="330" t="str">
        <f t="shared" ca="1" si="1208"/>
        <v>G</v>
      </c>
      <c r="AB746" s="330" t="str">
        <f t="shared" ca="1" si="1209"/>
        <v>Ab</v>
      </c>
      <c r="AC746" s="330"/>
      <c r="AD746" s="331">
        <f t="shared" si="1187"/>
        <v>164</v>
      </c>
      <c r="AE746" s="331">
        <f t="shared" ca="1" si="1198"/>
        <v>66</v>
      </c>
      <c r="AF746" s="331">
        <f t="shared" ca="1" si="1199"/>
        <v>68</v>
      </c>
      <c r="AG746" s="331">
        <f t="shared" ca="1" si="1172"/>
        <v>167</v>
      </c>
      <c r="AH746" s="331">
        <f t="shared" ca="1" si="1173"/>
        <v>70</v>
      </c>
      <c r="AI746" s="331">
        <f t="shared" ca="1" si="1174"/>
        <v>71</v>
      </c>
      <c r="AJ746" s="331">
        <f t="shared" ca="1" si="1175"/>
        <v>163</v>
      </c>
      <c r="AK746" s="331"/>
      <c r="AL746" s="294" t="str">
        <f>_xlfn.CONCAT(V746," maj")</f>
        <v>Bb maj</v>
      </c>
      <c r="AM746" s="294" t="str">
        <f ca="1">_xlfn.CONCAT(W746," aug")</f>
        <v>B aug</v>
      </c>
      <c r="AN746" s="294" t="str">
        <f ca="1">_xlfn.CONCAT(X746," dim")</f>
        <v>D dim</v>
      </c>
      <c r="AO746" s="294" t="str">
        <f ca="1">_xlfn.CONCAT(Y746," maj")</f>
        <v>Eb maj</v>
      </c>
      <c r="AP746" s="294" t="str">
        <f ca="1">_xlfn.CONCAT(Z746," dim")</f>
        <v>F dim</v>
      </c>
      <c r="AQ746" s="294" t="str">
        <f ca="1">_xlfn.CONCAT(AA746," maj")</f>
        <v>G maj</v>
      </c>
      <c r="AR746" s="294" t="str">
        <f ca="1">_xlfn.CONCAT(AB746," min")</f>
        <v>Ab min</v>
      </c>
      <c r="AS746" s="294"/>
      <c r="AT746" s="294" t="str">
        <f t="shared" ca="1" si="1211"/>
        <v/>
      </c>
      <c r="AU746" s="294" t="str">
        <f t="shared" ca="1" si="1211"/>
        <v/>
      </c>
      <c r="AV746" s="294" t="str">
        <f t="shared" ca="1" si="1211"/>
        <v/>
      </c>
      <c r="AW746" s="294">
        <f t="shared" ca="1" si="1211"/>
        <v>1</v>
      </c>
      <c r="AX746" s="294" t="str">
        <f t="shared" ca="1" si="1211"/>
        <v/>
      </c>
      <c r="AY746" s="294">
        <f t="shared" ca="1" si="1211"/>
        <v>1</v>
      </c>
      <c r="AZ746" s="294" t="str">
        <f t="shared" ca="1" si="1211"/>
        <v/>
      </c>
      <c r="BA746" s="294">
        <f t="shared" ca="1" si="1211"/>
        <v>1</v>
      </c>
      <c r="BB746" s="294" t="str">
        <f t="shared" ca="1" si="1211"/>
        <v/>
      </c>
      <c r="BC746" s="294" t="str">
        <f t="shared" ca="1" si="1211"/>
        <v/>
      </c>
      <c r="BD746" s="294" t="str">
        <f t="shared" ca="1" si="1211"/>
        <v/>
      </c>
      <c r="BE746" s="294" t="str">
        <f t="shared" ca="1" si="1211"/>
        <v/>
      </c>
      <c r="BF746" s="289">
        <f t="shared" ca="1" si="1188"/>
        <v>3</v>
      </c>
      <c r="BG746" s="302">
        <f t="shared" ca="1" si="1189"/>
        <v>42.857142857142854</v>
      </c>
      <c r="BH746" s="289">
        <f t="shared" ca="1" si="1190"/>
        <v>6</v>
      </c>
      <c r="BI746" s="289" t="str">
        <f t="shared" ca="1" si="1191"/>
        <v/>
      </c>
      <c r="BJ746" s="289" t="str">
        <f t="shared" ca="1" si="1192"/>
        <v/>
      </c>
      <c r="BK746" s="289" t="str">
        <f t="shared" ca="1" si="1193"/>
        <v/>
      </c>
      <c r="BL746" s="289" t="str">
        <f t="shared" ca="1" si="1194"/>
        <v/>
      </c>
      <c r="BM746" s="289" t="str">
        <f t="shared" ca="1" si="1195"/>
        <v/>
      </c>
      <c r="BN746" s="289">
        <f t="shared" ca="1" si="1196"/>
        <v>1</v>
      </c>
      <c r="BO746" s="289" t="str">
        <f t="shared" ca="1" si="1197"/>
        <v/>
      </c>
      <c r="BP746" s="275"/>
      <c r="BQ746" s="83"/>
      <c r="BR746" s="82"/>
      <c r="BS746" s="83"/>
      <c r="BT746" s="52"/>
      <c r="BV746" s="52"/>
      <c r="BW746" s="84"/>
      <c r="BX746" s="97"/>
      <c r="BY746" s="84"/>
      <c r="BZ746" s="84"/>
      <c r="CA746" s="84"/>
      <c r="CB746" s="84"/>
      <c r="CC746" s="84"/>
      <c r="CD746" s="84"/>
      <c r="CE746" s="84"/>
      <c r="CF746" s="84"/>
      <c r="CG746" s="84"/>
      <c r="CH746" s="97"/>
      <c r="CI746" s="97"/>
      <c r="CJ746" s="97"/>
      <c r="CK746" s="97"/>
      <c r="CL746" s="97"/>
      <c r="CM746" s="97"/>
      <c r="CN746" s="97"/>
      <c r="CO746" s="97"/>
      <c r="CP746" s="99"/>
      <c r="CQ746" s="84"/>
      <c r="DA746" s="83"/>
      <c r="DB746" s="82"/>
      <c r="DC746" s="83"/>
      <c r="DD746" s="52"/>
      <c r="DF746" s="52"/>
      <c r="DG746" s="84"/>
      <c r="DH746" s="97"/>
      <c r="DI746" s="84"/>
      <c r="DJ746" s="84"/>
      <c r="DK746" s="84"/>
      <c r="DL746" s="84"/>
      <c r="DM746" s="84"/>
      <c r="DN746" s="84"/>
      <c r="DO746" s="84"/>
      <c r="DP746" s="84"/>
      <c r="DQ746" s="84"/>
      <c r="DR746" s="97"/>
      <c r="DS746" s="97"/>
      <c r="DT746" s="97"/>
      <c r="DU746" s="97"/>
      <c r="DV746" s="97"/>
      <c r="DW746" s="97"/>
      <c r="DX746" s="97"/>
      <c r="DY746" s="97"/>
      <c r="DZ746" s="99"/>
      <c r="EA746" s="84"/>
    </row>
    <row r="747" spans="1:131" ht="15.6" x14ac:dyDescent="0.3">
      <c r="A747" s="289" t="str">
        <f t="shared" ca="1" si="1168"/>
        <v/>
      </c>
      <c r="B747" s="330">
        <f t="shared" si="1202"/>
        <v>739</v>
      </c>
      <c r="C747" s="331" t="s">
        <v>277</v>
      </c>
      <c r="D747" s="330" t="s">
        <v>77</v>
      </c>
      <c r="E747" s="330">
        <v>7</v>
      </c>
      <c r="F747" s="332">
        <v>2</v>
      </c>
      <c r="G747" s="332">
        <v>2</v>
      </c>
      <c r="H747" s="332">
        <v>1</v>
      </c>
      <c r="I747" s="332">
        <v>2</v>
      </c>
      <c r="J747" s="332">
        <v>1</v>
      </c>
      <c r="K747" s="332">
        <v>2</v>
      </c>
      <c r="L747" s="332">
        <v>2</v>
      </c>
      <c r="M747" s="332"/>
      <c r="N747" s="332">
        <f>SUM($F747:G747)</f>
        <v>4</v>
      </c>
      <c r="O747" s="332">
        <f>SUM($F747:H747)</f>
        <v>5</v>
      </c>
      <c r="P747" s="332">
        <f>SUM($F747:I747)</f>
        <v>7</v>
      </c>
      <c r="Q747" s="332">
        <f>SUM($F747:J747)</f>
        <v>8</v>
      </c>
      <c r="R747" s="332">
        <f>SUM($F747:K747)</f>
        <v>10</v>
      </c>
      <c r="S747" s="332">
        <f>SUM($F747:L747)</f>
        <v>12</v>
      </c>
      <c r="T747" s="332"/>
      <c r="U747" s="331"/>
      <c r="V747" s="330" t="str">
        <f t="shared" si="1179"/>
        <v>Bb</v>
      </c>
      <c r="W747" s="330" t="str">
        <f t="shared" ca="1" si="1180"/>
        <v>C</v>
      </c>
      <c r="X747" s="330" t="str">
        <f t="shared" ca="1" si="1205"/>
        <v>D</v>
      </c>
      <c r="Y747" s="330" t="str">
        <f t="shared" ca="1" si="1206"/>
        <v>Eb</v>
      </c>
      <c r="Z747" s="330" t="str">
        <f t="shared" ca="1" si="1207"/>
        <v>F</v>
      </c>
      <c r="AA747" s="330" t="str">
        <f t="shared" ca="1" si="1208"/>
        <v>Gb</v>
      </c>
      <c r="AB747" s="330" t="str">
        <f t="shared" ca="1" si="1209"/>
        <v>Ab</v>
      </c>
      <c r="AC747" s="330"/>
      <c r="AD747" s="331">
        <f t="shared" si="1187"/>
        <v>164</v>
      </c>
      <c r="AE747" s="331">
        <f t="shared" ca="1" si="1198"/>
        <v>67</v>
      </c>
      <c r="AF747" s="331">
        <f t="shared" ca="1" si="1199"/>
        <v>68</v>
      </c>
      <c r="AG747" s="331">
        <f t="shared" ca="1" si="1172"/>
        <v>167</v>
      </c>
      <c r="AH747" s="331">
        <f t="shared" ca="1" si="1173"/>
        <v>70</v>
      </c>
      <c r="AI747" s="331">
        <f t="shared" ca="1" si="1174"/>
        <v>169</v>
      </c>
      <c r="AJ747" s="331">
        <f t="shared" ca="1" si="1175"/>
        <v>163</v>
      </c>
      <c r="AK747" s="331"/>
      <c r="AL747" s="294" t="str">
        <f>_xlfn.CONCAT(V747," maj")</f>
        <v>Bb maj</v>
      </c>
      <c r="AM747" s="294" t="str">
        <f ca="1">_xlfn.CONCAT(W747," dim")</f>
        <v>C dim</v>
      </c>
      <c r="AN747" s="294" t="str">
        <f ca="1">_xlfn.CONCAT(X747," dim")</f>
        <v>D dim</v>
      </c>
      <c r="AO747" s="294" t="str">
        <f ca="1">_xlfn.CONCAT(Y747," min")</f>
        <v>Eb min</v>
      </c>
      <c r="AP747" s="294" t="str">
        <f ca="1">_xlfn.CONCAT(Z747," min")</f>
        <v>F min</v>
      </c>
      <c r="AQ747" s="294" t="str">
        <f ca="1">_xlfn.CONCAT(AA747," aug")</f>
        <v>Gb aug</v>
      </c>
      <c r="AR747" s="294" t="str">
        <f ca="1">_xlfn.CONCAT(AB747," maj")</f>
        <v>Ab maj</v>
      </c>
      <c r="AS747" s="294"/>
      <c r="AT747" s="294" t="str">
        <f t="shared" ca="1" si="1211"/>
        <v/>
      </c>
      <c r="AU747" s="294" t="str">
        <f t="shared" ca="1" si="1211"/>
        <v/>
      </c>
      <c r="AV747" s="294" t="str">
        <f t="shared" ca="1" si="1211"/>
        <v/>
      </c>
      <c r="AW747" s="294">
        <f t="shared" ca="1" si="1211"/>
        <v>1</v>
      </c>
      <c r="AX747" s="294" t="str">
        <f t="shared" ca="1" si="1211"/>
        <v/>
      </c>
      <c r="AY747" s="294">
        <f t="shared" ca="1" si="1211"/>
        <v>1</v>
      </c>
      <c r="AZ747" s="294" t="str">
        <f t="shared" ca="1" si="1211"/>
        <v/>
      </c>
      <c r="BA747" s="294" t="str">
        <f t="shared" ca="1" si="1211"/>
        <v/>
      </c>
      <c r="BB747" s="294" t="str">
        <f t="shared" ca="1" si="1211"/>
        <v/>
      </c>
      <c r="BC747" s="294" t="str">
        <f t="shared" ca="1" si="1211"/>
        <v/>
      </c>
      <c r="BD747" s="294" t="str">
        <f t="shared" ca="1" si="1211"/>
        <v/>
      </c>
      <c r="BE747" s="294" t="str">
        <f t="shared" ca="1" si="1211"/>
        <v/>
      </c>
      <c r="BF747" s="289">
        <f t="shared" ca="1" si="1188"/>
        <v>2</v>
      </c>
      <c r="BG747" s="302">
        <f t="shared" ca="1" si="1189"/>
        <v>28.571428571428569</v>
      </c>
      <c r="BH747" s="289" t="str">
        <f t="shared" ca="1" si="1190"/>
        <v/>
      </c>
      <c r="BI747" s="289" t="str">
        <f t="shared" ca="1" si="1191"/>
        <v/>
      </c>
      <c r="BJ747" s="289" t="str">
        <f t="shared" ca="1" si="1192"/>
        <v/>
      </c>
      <c r="BK747" s="289" t="str">
        <f t="shared" ca="1" si="1193"/>
        <v/>
      </c>
      <c r="BL747" s="289" t="str">
        <f t="shared" ca="1" si="1194"/>
        <v/>
      </c>
      <c r="BM747" s="289" t="str">
        <f t="shared" ca="1" si="1195"/>
        <v/>
      </c>
      <c r="BN747" s="289" t="str">
        <f t="shared" ca="1" si="1196"/>
        <v/>
      </c>
      <c r="BO747" s="289" t="str">
        <f t="shared" ca="1" si="1197"/>
        <v/>
      </c>
      <c r="BP747" s="275"/>
      <c r="BQ747" s="83"/>
      <c r="BR747" s="82"/>
      <c r="BS747" s="83"/>
      <c r="BT747" s="52"/>
      <c r="BV747" s="52"/>
      <c r="BW747" s="84"/>
      <c r="BX747" s="97"/>
      <c r="BY747" s="84"/>
      <c r="BZ747" s="84"/>
      <c r="CA747" s="84"/>
      <c r="CB747" s="84"/>
      <c r="CC747" s="84"/>
      <c r="CD747" s="84"/>
      <c r="CE747" s="84"/>
      <c r="CF747" s="84"/>
      <c r="CG747" s="84"/>
      <c r="CH747" s="97"/>
      <c r="CI747" s="97"/>
      <c r="CJ747" s="97"/>
      <c r="CK747" s="97"/>
      <c r="CL747" s="97"/>
      <c r="CM747" s="97"/>
      <c r="CN747" s="97"/>
      <c r="CO747" s="97"/>
      <c r="CP747" s="99"/>
      <c r="CQ747" s="84"/>
      <c r="DA747" s="83"/>
      <c r="DB747" s="82"/>
      <c r="DC747" s="83"/>
      <c r="DD747" s="52"/>
      <c r="DF747" s="52"/>
      <c r="DG747" s="84"/>
      <c r="DH747" s="97"/>
      <c r="DI747" s="84"/>
      <c r="DJ747" s="84"/>
      <c r="DK747" s="84"/>
      <c r="DL747" s="84"/>
      <c r="DM747" s="84"/>
      <c r="DN747" s="84"/>
      <c r="DO747" s="84"/>
      <c r="DP747" s="84"/>
      <c r="DQ747" s="84"/>
      <c r="DR747" s="97"/>
      <c r="DS747" s="97"/>
      <c r="DT747" s="97"/>
      <c r="DU747" s="97"/>
      <c r="DV747" s="97"/>
      <c r="DW747" s="97"/>
      <c r="DX747" s="97"/>
      <c r="DY747" s="97"/>
      <c r="DZ747" s="99"/>
      <c r="EA747" s="84"/>
    </row>
    <row r="748" spans="1:131" ht="15.6" x14ac:dyDescent="0.3">
      <c r="A748" s="289" t="str">
        <f t="shared" ca="1" si="1168"/>
        <v/>
      </c>
      <c r="B748" s="330">
        <f t="shared" si="1202"/>
        <v>740</v>
      </c>
      <c r="C748" s="331" t="s">
        <v>82</v>
      </c>
      <c r="D748" s="330" t="s">
        <v>77</v>
      </c>
      <c r="E748" s="330">
        <v>7</v>
      </c>
      <c r="F748" s="332">
        <v>2</v>
      </c>
      <c r="G748" s="332">
        <v>1</v>
      </c>
      <c r="H748" s="332">
        <v>2</v>
      </c>
      <c r="I748" s="332">
        <v>2</v>
      </c>
      <c r="J748" s="332">
        <v>1</v>
      </c>
      <c r="K748" s="332">
        <v>2</v>
      </c>
      <c r="L748" s="332">
        <v>2</v>
      </c>
      <c r="M748" s="332"/>
      <c r="N748" s="332">
        <f>SUM($F748:G748)</f>
        <v>3</v>
      </c>
      <c r="O748" s="332">
        <f>SUM($F748:H748)</f>
        <v>5</v>
      </c>
      <c r="P748" s="332">
        <f>SUM($F748:I748)</f>
        <v>7</v>
      </c>
      <c r="Q748" s="332">
        <f>SUM($F748:J748)</f>
        <v>8</v>
      </c>
      <c r="R748" s="332">
        <f>SUM($F748:K748)</f>
        <v>10</v>
      </c>
      <c r="S748" s="332">
        <f>SUM($F748:L748)</f>
        <v>12</v>
      </c>
      <c r="T748" s="332"/>
      <c r="U748" s="331"/>
      <c r="V748" s="330" t="str">
        <f t="shared" si="1179"/>
        <v>Bb</v>
      </c>
      <c r="W748" s="330" t="str">
        <f t="shared" ca="1" si="1180"/>
        <v>C</v>
      </c>
      <c r="X748" s="330" t="str">
        <f t="shared" ca="1" si="1205"/>
        <v>Db</v>
      </c>
      <c r="Y748" s="330" t="str">
        <f t="shared" ca="1" si="1206"/>
        <v>Eb</v>
      </c>
      <c r="Z748" s="330" t="str">
        <f t="shared" ca="1" si="1207"/>
        <v>F</v>
      </c>
      <c r="AA748" s="330" t="str">
        <f t="shared" ca="1" si="1208"/>
        <v>Gb</v>
      </c>
      <c r="AB748" s="330" t="str">
        <f t="shared" ca="1" si="1209"/>
        <v>Ab</v>
      </c>
      <c r="AC748" s="330"/>
      <c r="AD748" s="331">
        <f t="shared" si="1187"/>
        <v>164</v>
      </c>
      <c r="AE748" s="331">
        <f t="shared" ca="1" si="1198"/>
        <v>67</v>
      </c>
      <c r="AF748" s="331">
        <f t="shared" ca="1" si="1199"/>
        <v>166</v>
      </c>
      <c r="AG748" s="331">
        <f t="shared" ca="1" si="1172"/>
        <v>167</v>
      </c>
      <c r="AH748" s="331">
        <f t="shared" ca="1" si="1173"/>
        <v>70</v>
      </c>
      <c r="AI748" s="331">
        <f t="shared" ca="1" si="1174"/>
        <v>169</v>
      </c>
      <c r="AJ748" s="331">
        <f t="shared" ca="1" si="1175"/>
        <v>163</v>
      </c>
      <c r="AK748" s="331"/>
      <c r="AL748" s="294" t="str">
        <f>_xlfn.CONCAT(V748," min")</f>
        <v>Bb min</v>
      </c>
      <c r="AM748" s="294" t="str">
        <f ca="1">_xlfn.CONCAT(W748," dim")</f>
        <v>C dim</v>
      </c>
      <c r="AN748" s="294" t="str">
        <f ca="1">_xlfn.CONCAT(X748," maj")</f>
        <v>Db maj</v>
      </c>
      <c r="AO748" s="294" t="str">
        <f ca="1">_xlfn.CONCAT(Y748," min")</f>
        <v>Eb min</v>
      </c>
      <c r="AP748" s="294" t="str">
        <f ca="1">_xlfn.CONCAT(Z748," min")</f>
        <v>F min</v>
      </c>
      <c r="AQ748" s="294" t="str">
        <f ca="1">_xlfn.CONCAT(AA748," maj")</f>
        <v>Gb maj</v>
      </c>
      <c r="AR748" s="294" t="str">
        <f ca="1">_xlfn.CONCAT(AB748," maj")</f>
        <v>Ab maj</v>
      </c>
      <c r="AS748" s="294"/>
      <c r="AT748" s="294" t="str">
        <f t="shared" ca="1" si="1211"/>
        <v/>
      </c>
      <c r="AU748" s="294" t="str">
        <f t="shared" ca="1" si="1211"/>
        <v/>
      </c>
      <c r="AV748" s="294" t="str">
        <f t="shared" ca="1" si="1211"/>
        <v/>
      </c>
      <c r="AW748" s="294">
        <f t="shared" ca="1" si="1211"/>
        <v>1</v>
      </c>
      <c r="AX748" s="294" t="str">
        <f t="shared" ca="1" si="1211"/>
        <v/>
      </c>
      <c r="AY748" s="294">
        <f t="shared" ca="1" si="1211"/>
        <v>1</v>
      </c>
      <c r="AZ748" s="294" t="str">
        <f t="shared" ca="1" si="1211"/>
        <v/>
      </c>
      <c r="BA748" s="294" t="str">
        <f t="shared" ca="1" si="1211"/>
        <v/>
      </c>
      <c r="BB748" s="294" t="str">
        <f t="shared" ca="1" si="1211"/>
        <v/>
      </c>
      <c r="BC748" s="294" t="str">
        <f t="shared" ca="1" si="1211"/>
        <v/>
      </c>
      <c r="BD748" s="294" t="str">
        <f t="shared" ca="1" si="1211"/>
        <v/>
      </c>
      <c r="BE748" s="294" t="str">
        <f t="shared" ca="1" si="1211"/>
        <v/>
      </c>
      <c r="BF748" s="289">
        <f t="shared" ca="1" si="1188"/>
        <v>2</v>
      </c>
      <c r="BG748" s="302">
        <f t="shared" ca="1" si="1189"/>
        <v>28.571428571428569</v>
      </c>
      <c r="BH748" s="289" t="str">
        <f t="shared" ca="1" si="1190"/>
        <v/>
      </c>
      <c r="BI748" s="289" t="str">
        <f t="shared" ca="1" si="1191"/>
        <v/>
      </c>
      <c r="BJ748" s="289" t="str">
        <f t="shared" ca="1" si="1192"/>
        <v/>
      </c>
      <c r="BK748" s="289" t="str">
        <f t="shared" ca="1" si="1193"/>
        <v/>
      </c>
      <c r="BL748" s="289" t="str">
        <f t="shared" ca="1" si="1194"/>
        <v/>
      </c>
      <c r="BM748" s="289" t="str">
        <f t="shared" ca="1" si="1195"/>
        <v/>
      </c>
      <c r="BN748" s="289" t="str">
        <f t="shared" ca="1" si="1196"/>
        <v/>
      </c>
      <c r="BO748" s="289" t="str">
        <f t="shared" ca="1" si="1197"/>
        <v/>
      </c>
      <c r="BP748" s="275"/>
      <c r="BQ748" s="83"/>
      <c r="BR748" s="82"/>
      <c r="BS748" s="83"/>
      <c r="BT748" s="52"/>
      <c r="BV748" s="52"/>
      <c r="BW748" s="84"/>
      <c r="BX748" s="97"/>
      <c r="BY748" s="84"/>
      <c r="BZ748" s="84"/>
      <c r="CA748" s="84"/>
      <c r="CB748" s="84"/>
      <c r="CC748" s="84"/>
      <c r="CD748" s="84"/>
      <c r="CE748" s="84"/>
      <c r="CF748" s="84"/>
      <c r="CG748" s="84"/>
      <c r="CH748" s="97"/>
      <c r="CI748" s="97"/>
      <c r="CJ748" s="97"/>
      <c r="CK748" s="97"/>
      <c r="CL748" s="97"/>
      <c r="CM748" s="97"/>
      <c r="CN748" s="97"/>
      <c r="CO748" s="97"/>
      <c r="CP748" s="99"/>
      <c r="CQ748" s="84"/>
      <c r="DA748" s="83"/>
      <c r="DB748" s="82"/>
      <c r="DC748" s="83"/>
      <c r="DD748" s="52"/>
      <c r="DF748" s="52"/>
      <c r="DG748" s="84"/>
      <c r="DH748" s="97"/>
      <c r="DI748" s="84"/>
      <c r="DJ748" s="84"/>
      <c r="DK748" s="84"/>
      <c r="DL748" s="84"/>
      <c r="DM748" s="84"/>
      <c r="DN748" s="84"/>
      <c r="DO748" s="84"/>
      <c r="DP748" s="84"/>
      <c r="DQ748" s="84"/>
      <c r="DR748" s="97"/>
      <c r="DS748" s="97"/>
      <c r="DT748" s="97"/>
      <c r="DU748" s="97"/>
      <c r="DV748" s="97"/>
      <c r="DW748" s="97"/>
      <c r="DX748" s="97"/>
      <c r="DY748" s="97"/>
      <c r="DZ748" s="99"/>
      <c r="EA748" s="84"/>
    </row>
    <row r="749" spans="1:131" ht="15.6" x14ac:dyDescent="0.3">
      <c r="A749" s="289" t="str">
        <f t="shared" ca="1" si="1168"/>
        <v/>
      </c>
      <c r="B749" s="330">
        <f t="shared" si="1202"/>
        <v>741</v>
      </c>
      <c r="C749" s="331" t="s">
        <v>29</v>
      </c>
      <c r="D749" s="330" t="s">
        <v>77</v>
      </c>
      <c r="E749" s="330">
        <v>7</v>
      </c>
      <c r="F749" s="332">
        <v>1</v>
      </c>
      <c r="G749" s="332">
        <v>2</v>
      </c>
      <c r="H749" s="332">
        <v>2</v>
      </c>
      <c r="I749" s="332">
        <v>1</v>
      </c>
      <c r="J749" s="332">
        <v>2</v>
      </c>
      <c r="K749" s="332">
        <v>2</v>
      </c>
      <c r="L749" s="332">
        <v>2</v>
      </c>
      <c r="M749" s="332"/>
      <c r="N749" s="332">
        <f>SUM($F749:G749)</f>
        <v>3</v>
      </c>
      <c r="O749" s="332">
        <f>SUM($F749:H749)</f>
        <v>5</v>
      </c>
      <c r="P749" s="332">
        <f>SUM($F749:I749)</f>
        <v>6</v>
      </c>
      <c r="Q749" s="332">
        <f>SUM($F749:J749)</f>
        <v>8</v>
      </c>
      <c r="R749" s="332">
        <f>SUM($F749:K749)</f>
        <v>10</v>
      </c>
      <c r="S749" s="332">
        <f>SUM($F749:L749)</f>
        <v>12</v>
      </c>
      <c r="T749" s="332"/>
      <c r="U749" s="331"/>
      <c r="V749" s="330" t="str">
        <f t="shared" si="1179"/>
        <v>Bb</v>
      </c>
      <c r="W749" s="330" t="str">
        <f t="shared" ca="1" si="1180"/>
        <v>B</v>
      </c>
      <c r="X749" s="330" t="str">
        <f t="shared" ca="1" si="1205"/>
        <v>Db</v>
      </c>
      <c r="Y749" s="330" t="str">
        <f t="shared" ca="1" si="1206"/>
        <v>Eb</v>
      </c>
      <c r="Z749" s="330" t="str">
        <f t="shared" ca="1" si="1207"/>
        <v>E</v>
      </c>
      <c r="AA749" s="330" t="str">
        <f t="shared" ca="1" si="1208"/>
        <v>Gb</v>
      </c>
      <c r="AB749" s="330" t="str">
        <f t="shared" ca="1" si="1209"/>
        <v>Ab</v>
      </c>
      <c r="AC749" s="330"/>
      <c r="AD749" s="331">
        <f t="shared" si="1187"/>
        <v>164</v>
      </c>
      <c r="AE749" s="331">
        <f t="shared" ca="1" si="1198"/>
        <v>66</v>
      </c>
      <c r="AF749" s="331">
        <f t="shared" ca="1" si="1199"/>
        <v>166</v>
      </c>
      <c r="AG749" s="331">
        <f t="shared" ca="1" si="1172"/>
        <v>167</v>
      </c>
      <c r="AH749" s="331">
        <f t="shared" ca="1" si="1173"/>
        <v>69</v>
      </c>
      <c r="AI749" s="331">
        <f t="shared" ca="1" si="1174"/>
        <v>169</v>
      </c>
      <c r="AJ749" s="331">
        <f t="shared" ca="1" si="1175"/>
        <v>163</v>
      </c>
      <c r="AK749" s="331"/>
      <c r="AL749" s="294" t="str">
        <f t="shared" ref="AL749:AL754" si="1213">_xlfn.CONCAT(V749," dim")</f>
        <v>Bb dim</v>
      </c>
      <c r="AM749" s="294" t="str">
        <f ca="1">_xlfn.CONCAT(W749," maj")</f>
        <v>B maj</v>
      </c>
      <c r="AN749" s="294" t="str">
        <f ca="1">_xlfn.CONCAT(X749," min")</f>
        <v>Db min</v>
      </c>
      <c r="AO749" s="294" t="str">
        <f ca="1">_xlfn.CONCAT(Y749," min")</f>
        <v>Eb min</v>
      </c>
      <c r="AP749" s="294" t="str">
        <f ca="1">_xlfn.CONCAT(Z749," maj")</f>
        <v>E maj</v>
      </c>
      <c r="AQ749" s="294" t="str">
        <f ca="1">_xlfn.CONCAT(AA749," maj")</f>
        <v>Gb maj</v>
      </c>
      <c r="AR749" s="294" t="str">
        <f ca="1">_xlfn.CONCAT(AB749," min")</f>
        <v>Ab min</v>
      </c>
      <c r="AS749" s="294"/>
      <c r="AT749" s="294" t="str">
        <f t="shared" ca="1" si="1211"/>
        <v/>
      </c>
      <c r="AU749" s="294" t="str">
        <f t="shared" ca="1" si="1211"/>
        <v/>
      </c>
      <c r="AV749" s="294" t="str">
        <f t="shared" ca="1" si="1211"/>
        <v/>
      </c>
      <c r="AW749" s="294">
        <f t="shared" ca="1" si="1211"/>
        <v>1</v>
      </c>
      <c r="AX749" s="294" t="str">
        <f t="shared" ca="1" si="1211"/>
        <v/>
      </c>
      <c r="AY749" s="294" t="str">
        <f t="shared" ca="1" si="1211"/>
        <v/>
      </c>
      <c r="AZ749" s="294" t="str">
        <f t="shared" ca="1" si="1211"/>
        <v/>
      </c>
      <c r="BA749" s="294" t="str">
        <f t="shared" ca="1" si="1211"/>
        <v/>
      </c>
      <c r="BB749" s="294" t="str">
        <f t="shared" ca="1" si="1211"/>
        <v/>
      </c>
      <c r="BC749" s="294" t="str">
        <f t="shared" ca="1" si="1211"/>
        <v/>
      </c>
      <c r="BD749" s="294" t="str">
        <f t="shared" ca="1" si="1211"/>
        <v/>
      </c>
      <c r="BE749" s="294" t="str">
        <f t="shared" ca="1" si="1211"/>
        <v/>
      </c>
      <c r="BF749" s="289">
        <f t="shared" ca="1" si="1188"/>
        <v>1</v>
      </c>
      <c r="BG749" s="302">
        <f t="shared" ca="1" si="1189"/>
        <v>14.285714285714285</v>
      </c>
      <c r="BH749" s="289" t="str">
        <f t="shared" ca="1" si="1190"/>
        <v/>
      </c>
      <c r="BI749" s="289" t="str">
        <f t="shared" ca="1" si="1191"/>
        <v/>
      </c>
      <c r="BJ749" s="289" t="str">
        <f t="shared" ca="1" si="1192"/>
        <v/>
      </c>
      <c r="BK749" s="289" t="str">
        <f t="shared" ca="1" si="1193"/>
        <v/>
      </c>
      <c r="BL749" s="289" t="str">
        <f t="shared" ca="1" si="1194"/>
        <v/>
      </c>
      <c r="BM749" s="289" t="str">
        <f t="shared" ca="1" si="1195"/>
        <v/>
      </c>
      <c r="BN749" s="289" t="str">
        <f t="shared" ca="1" si="1196"/>
        <v/>
      </c>
      <c r="BO749" s="289" t="str">
        <f t="shared" ca="1" si="1197"/>
        <v/>
      </c>
      <c r="BP749" s="275"/>
      <c r="BQ749" s="83"/>
      <c r="BR749" s="82"/>
      <c r="BS749" s="83"/>
      <c r="BT749" s="52"/>
      <c r="BV749" s="52"/>
      <c r="BW749" s="84"/>
      <c r="BX749" s="97"/>
      <c r="BY749" s="84"/>
      <c r="BZ749" s="84"/>
      <c r="CA749" s="84"/>
      <c r="CB749" s="84"/>
      <c r="CC749" s="84"/>
      <c r="CD749" s="84"/>
      <c r="CE749" s="84"/>
      <c r="CF749" s="84"/>
      <c r="CG749" s="84"/>
      <c r="CH749" s="97"/>
      <c r="CI749" s="97"/>
      <c r="CJ749" s="97"/>
      <c r="CK749" s="97"/>
      <c r="CL749" s="97"/>
      <c r="CM749" s="97"/>
      <c r="CN749" s="97"/>
      <c r="CO749" s="97"/>
      <c r="CP749" s="99"/>
      <c r="CQ749" s="84"/>
      <c r="DA749" s="83"/>
      <c r="DB749" s="82"/>
      <c r="DC749" s="83"/>
      <c r="DD749" s="52"/>
      <c r="DF749" s="52"/>
      <c r="DG749" s="84"/>
      <c r="DH749" s="97"/>
      <c r="DI749" s="84"/>
      <c r="DJ749" s="84"/>
      <c r="DK749" s="84"/>
      <c r="DL749" s="84"/>
      <c r="DM749" s="84"/>
      <c r="DN749" s="84"/>
      <c r="DO749" s="84"/>
      <c r="DP749" s="84"/>
      <c r="DQ749" s="84"/>
      <c r="DR749" s="97"/>
      <c r="DS749" s="97"/>
      <c r="DT749" s="97"/>
      <c r="DU749" s="97"/>
      <c r="DV749" s="97"/>
      <c r="DW749" s="97"/>
      <c r="DX749" s="97"/>
      <c r="DY749" s="97"/>
      <c r="DZ749" s="99"/>
      <c r="EA749" s="84"/>
    </row>
    <row r="750" spans="1:131" ht="15.6" x14ac:dyDescent="0.3">
      <c r="A750" s="289" t="str">
        <f t="shared" ca="1" si="1168"/>
        <v/>
      </c>
      <c r="B750" s="330">
        <f t="shared" si="1202"/>
        <v>742</v>
      </c>
      <c r="C750" s="331" t="s">
        <v>278</v>
      </c>
      <c r="D750" s="330" t="s">
        <v>77</v>
      </c>
      <c r="E750" s="330">
        <v>7</v>
      </c>
      <c r="F750" s="332">
        <v>2</v>
      </c>
      <c r="G750" s="332">
        <v>1</v>
      </c>
      <c r="H750" s="332">
        <v>2</v>
      </c>
      <c r="I750" s="332">
        <v>1</v>
      </c>
      <c r="J750" s="332">
        <v>2</v>
      </c>
      <c r="K750" s="332">
        <v>2</v>
      </c>
      <c r="L750" s="332">
        <v>2</v>
      </c>
      <c r="M750" s="332"/>
      <c r="N750" s="332">
        <f>SUM($F750:G750)</f>
        <v>3</v>
      </c>
      <c r="O750" s="332">
        <f>SUM($F750:H750)</f>
        <v>5</v>
      </c>
      <c r="P750" s="332">
        <f>SUM($F750:I750)</f>
        <v>6</v>
      </c>
      <c r="Q750" s="332">
        <f>SUM($F750:J750)</f>
        <v>8</v>
      </c>
      <c r="R750" s="332">
        <f>SUM($F750:K750)</f>
        <v>10</v>
      </c>
      <c r="S750" s="332">
        <f>SUM($F750:L750)</f>
        <v>12</v>
      </c>
      <c r="T750" s="332"/>
      <c r="U750" s="331"/>
      <c r="V750" s="330" t="str">
        <f t="shared" si="1179"/>
        <v>Bb</v>
      </c>
      <c r="W750" s="330" t="str">
        <f t="shared" ca="1" si="1180"/>
        <v>C</v>
      </c>
      <c r="X750" s="330" t="str">
        <f t="shared" ca="1" si="1205"/>
        <v>Db</v>
      </c>
      <c r="Y750" s="330" t="str">
        <f t="shared" ca="1" si="1206"/>
        <v>Eb</v>
      </c>
      <c r="Z750" s="330" t="str">
        <f t="shared" ca="1" si="1207"/>
        <v>E</v>
      </c>
      <c r="AA750" s="330" t="str">
        <f t="shared" ca="1" si="1208"/>
        <v>Gb</v>
      </c>
      <c r="AB750" s="330" t="str">
        <f t="shared" ca="1" si="1209"/>
        <v>Ab</v>
      </c>
      <c r="AC750" s="330"/>
      <c r="AD750" s="331">
        <f t="shared" si="1187"/>
        <v>164</v>
      </c>
      <c r="AE750" s="331">
        <f t="shared" ca="1" si="1198"/>
        <v>67</v>
      </c>
      <c r="AF750" s="331">
        <f t="shared" ca="1" si="1199"/>
        <v>166</v>
      </c>
      <c r="AG750" s="331">
        <f t="shared" ca="1" si="1172"/>
        <v>167</v>
      </c>
      <c r="AH750" s="331">
        <f t="shared" ca="1" si="1173"/>
        <v>69</v>
      </c>
      <c r="AI750" s="331">
        <f t="shared" ca="1" si="1174"/>
        <v>169</v>
      </c>
      <c r="AJ750" s="331">
        <f t="shared" ca="1" si="1175"/>
        <v>163</v>
      </c>
      <c r="AK750" s="331"/>
      <c r="AL750" s="294" t="str">
        <f t="shared" si="1213"/>
        <v>Bb dim</v>
      </c>
      <c r="AM750" s="294" t="str">
        <f ca="1">_xlfn.CONCAT(W750," dim")</f>
        <v>C dim</v>
      </c>
      <c r="AN750" s="294" t="str">
        <f ca="1">_xlfn.CONCAT(X750," min")</f>
        <v>Db min</v>
      </c>
      <c r="AO750" s="294" t="str">
        <f ca="1">_xlfn.CONCAT(Y750," min")</f>
        <v>Eb min</v>
      </c>
      <c r="AP750" s="294" t="str">
        <f ca="1">_xlfn.CONCAT(Z750," aug")</f>
        <v>E aug</v>
      </c>
      <c r="AQ750" s="294" t="str">
        <f ca="1">_xlfn.CONCAT(AA750," maj")</f>
        <v>Gb maj</v>
      </c>
      <c r="AR750" s="294" t="str">
        <f ca="1">_xlfn.CONCAT(AB750," maj")</f>
        <v>Ab maj</v>
      </c>
      <c r="AS750" s="294"/>
      <c r="AT750" s="294" t="str">
        <f t="shared" ca="1" si="1211"/>
        <v/>
      </c>
      <c r="AU750" s="294" t="str">
        <f t="shared" ca="1" si="1211"/>
        <v/>
      </c>
      <c r="AV750" s="294" t="str">
        <f t="shared" ca="1" si="1211"/>
        <v/>
      </c>
      <c r="AW750" s="294">
        <f t="shared" ca="1" si="1211"/>
        <v>1</v>
      </c>
      <c r="AX750" s="294" t="str">
        <f t="shared" ca="1" si="1211"/>
        <v/>
      </c>
      <c r="AY750" s="294" t="str">
        <f t="shared" ca="1" si="1211"/>
        <v/>
      </c>
      <c r="AZ750" s="294" t="str">
        <f t="shared" ca="1" si="1211"/>
        <v/>
      </c>
      <c r="BA750" s="294" t="str">
        <f t="shared" ca="1" si="1211"/>
        <v/>
      </c>
      <c r="BB750" s="294" t="str">
        <f t="shared" ca="1" si="1211"/>
        <v/>
      </c>
      <c r="BC750" s="294" t="str">
        <f t="shared" ca="1" si="1211"/>
        <v/>
      </c>
      <c r="BD750" s="294" t="str">
        <f t="shared" ca="1" si="1211"/>
        <v/>
      </c>
      <c r="BE750" s="294" t="str">
        <f t="shared" ca="1" si="1211"/>
        <v/>
      </c>
      <c r="BF750" s="289">
        <f t="shared" ca="1" si="1188"/>
        <v>1</v>
      </c>
      <c r="BG750" s="302">
        <f t="shared" ca="1" si="1189"/>
        <v>14.285714285714285</v>
      </c>
      <c r="BH750" s="289" t="str">
        <f t="shared" ca="1" si="1190"/>
        <v/>
      </c>
      <c r="BI750" s="289" t="str">
        <f t="shared" ca="1" si="1191"/>
        <v/>
      </c>
      <c r="BJ750" s="289" t="str">
        <f t="shared" ca="1" si="1192"/>
        <v/>
      </c>
      <c r="BK750" s="289" t="str">
        <f t="shared" ca="1" si="1193"/>
        <v/>
      </c>
      <c r="BL750" s="289" t="str">
        <f t="shared" ca="1" si="1194"/>
        <v/>
      </c>
      <c r="BM750" s="289" t="str">
        <f t="shared" ca="1" si="1195"/>
        <v/>
      </c>
      <c r="BN750" s="289" t="str">
        <f t="shared" ca="1" si="1196"/>
        <v/>
      </c>
      <c r="BO750" s="289" t="str">
        <f t="shared" ca="1" si="1197"/>
        <v/>
      </c>
      <c r="BP750" s="275"/>
      <c r="BQ750" s="83"/>
      <c r="BR750" s="82"/>
      <c r="BS750" s="83"/>
      <c r="BT750" s="52"/>
      <c r="BV750" s="52"/>
      <c r="BW750" s="84"/>
      <c r="BX750" s="97"/>
      <c r="BY750" s="84"/>
      <c r="BZ750" s="84"/>
      <c r="CA750" s="84"/>
      <c r="CB750" s="84"/>
      <c r="CC750" s="84"/>
      <c r="CD750" s="84"/>
      <c r="CE750" s="84"/>
      <c r="CF750" s="84"/>
      <c r="CG750" s="84"/>
      <c r="CH750" s="97"/>
      <c r="CI750" s="97"/>
      <c r="CJ750" s="97"/>
      <c r="CK750" s="97"/>
      <c r="CL750" s="97"/>
      <c r="CM750" s="97"/>
      <c r="CN750" s="97"/>
      <c r="CO750" s="97"/>
      <c r="CP750" s="99"/>
      <c r="CQ750" s="84"/>
      <c r="DA750" s="83"/>
      <c r="DB750" s="82"/>
      <c r="DC750" s="83"/>
      <c r="DD750" s="52"/>
      <c r="DF750" s="52"/>
      <c r="DG750" s="84"/>
      <c r="DH750" s="97"/>
      <c r="DI750" s="84"/>
      <c r="DJ750" s="84"/>
      <c r="DK750" s="84"/>
      <c r="DL750" s="84"/>
      <c r="DM750" s="84"/>
      <c r="DN750" s="84"/>
      <c r="DO750" s="84"/>
      <c r="DP750" s="84"/>
      <c r="DQ750" s="84"/>
      <c r="DR750" s="97"/>
      <c r="DS750" s="97"/>
      <c r="DT750" s="97"/>
      <c r="DU750" s="97"/>
      <c r="DV750" s="97"/>
      <c r="DW750" s="97"/>
      <c r="DX750" s="97"/>
      <c r="DY750" s="97"/>
      <c r="DZ750" s="99"/>
      <c r="EA750" s="84"/>
    </row>
    <row r="751" spans="1:131" ht="15.6" x14ac:dyDescent="0.3">
      <c r="A751" s="289" t="str">
        <f t="shared" ca="1" si="1168"/>
        <v/>
      </c>
      <c r="B751" s="330">
        <f t="shared" si="1202"/>
        <v>743</v>
      </c>
      <c r="C751" s="331" t="s">
        <v>30</v>
      </c>
      <c r="D751" s="330" t="s">
        <v>77</v>
      </c>
      <c r="E751" s="330">
        <v>7</v>
      </c>
      <c r="F751" s="332">
        <v>1</v>
      </c>
      <c r="G751" s="332">
        <v>2</v>
      </c>
      <c r="H751" s="332">
        <v>2</v>
      </c>
      <c r="I751" s="332">
        <v>1</v>
      </c>
      <c r="J751" s="332">
        <v>3</v>
      </c>
      <c r="K751" s="332">
        <v>1</v>
      </c>
      <c r="L751" s="332">
        <v>2</v>
      </c>
      <c r="M751" s="332"/>
      <c r="N751" s="332">
        <f>SUM($F751:G751)</f>
        <v>3</v>
      </c>
      <c r="O751" s="332">
        <f>SUM($F751:H751)</f>
        <v>5</v>
      </c>
      <c r="P751" s="332">
        <f>SUM($F751:I751)</f>
        <v>6</v>
      </c>
      <c r="Q751" s="332">
        <f>SUM($F751:J751)</f>
        <v>9</v>
      </c>
      <c r="R751" s="332">
        <f>SUM($F751:K751)</f>
        <v>10</v>
      </c>
      <c r="S751" s="332">
        <f>SUM($F751:L751)</f>
        <v>12</v>
      </c>
      <c r="T751" s="332"/>
      <c r="U751" s="331"/>
      <c r="V751" s="330" t="str">
        <f t="shared" si="1179"/>
        <v>Bb</v>
      </c>
      <c r="W751" s="330" t="str">
        <f t="shared" ca="1" si="1180"/>
        <v>B</v>
      </c>
      <c r="X751" s="330" t="str">
        <f t="shared" ca="1" si="1205"/>
        <v>Db</v>
      </c>
      <c r="Y751" s="330" t="str">
        <f t="shared" ca="1" si="1206"/>
        <v>Eb</v>
      </c>
      <c r="Z751" s="330" t="str">
        <f t="shared" ca="1" si="1207"/>
        <v>E</v>
      </c>
      <c r="AA751" s="330" t="str">
        <f t="shared" ca="1" si="1208"/>
        <v>G</v>
      </c>
      <c r="AB751" s="330" t="str">
        <f t="shared" ca="1" si="1209"/>
        <v>Ab</v>
      </c>
      <c r="AC751" s="330"/>
      <c r="AD751" s="331">
        <f t="shared" si="1187"/>
        <v>164</v>
      </c>
      <c r="AE751" s="331">
        <f t="shared" ca="1" si="1198"/>
        <v>66</v>
      </c>
      <c r="AF751" s="331">
        <f t="shared" ca="1" si="1199"/>
        <v>166</v>
      </c>
      <c r="AG751" s="331">
        <f t="shared" ca="1" si="1172"/>
        <v>167</v>
      </c>
      <c r="AH751" s="331">
        <f t="shared" ca="1" si="1173"/>
        <v>69</v>
      </c>
      <c r="AI751" s="331">
        <f t="shared" ca="1" si="1174"/>
        <v>71</v>
      </c>
      <c r="AJ751" s="331">
        <f t="shared" ca="1" si="1175"/>
        <v>163</v>
      </c>
      <c r="AK751" s="331"/>
      <c r="AL751" s="294" t="str">
        <f t="shared" si="1213"/>
        <v>Bb dim</v>
      </c>
      <c r="AM751" s="294" t="str">
        <f ca="1">_xlfn.CONCAT(W751," aug")</f>
        <v>B aug</v>
      </c>
      <c r="AN751" s="294" t="str">
        <f ca="1">_xlfn.CONCAT(X751," min")</f>
        <v>Db min</v>
      </c>
      <c r="AO751" s="294" t="str">
        <f ca="1">_xlfn.CONCAT(Y751," maj")</f>
        <v>Eb maj</v>
      </c>
      <c r="AP751" s="294" t="str">
        <f ca="1">_xlfn.CONCAT(Z751," maj")</f>
        <v>E maj</v>
      </c>
      <c r="AQ751" s="294" t="str">
        <f ca="1">_xlfn.CONCAT(AA751," dim")</f>
        <v>G dim</v>
      </c>
      <c r="AR751" s="294" t="str">
        <f ca="1">_xlfn.CONCAT(AB751," min")</f>
        <v>Ab min</v>
      </c>
      <c r="AS751" s="294"/>
      <c r="AT751" s="294" t="str">
        <f t="shared" ca="1" si="1211"/>
        <v/>
      </c>
      <c r="AU751" s="294" t="str">
        <f t="shared" ca="1" si="1211"/>
        <v/>
      </c>
      <c r="AV751" s="294" t="str">
        <f t="shared" ca="1" si="1211"/>
        <v/>
      </c>
      <c r="AW751" s="294">
        <f t="shared" ca="1" si="1211"/>
        <v>1</v>
      </c>
      <c r="AX751" s="294" t="str">
        <f t="shared" ca="1" si="1211"/>
        <v/>
      </c>
      <c r="AY751" s="294" t="str">
        <f t="shared" ca="1" si="1211"/>
        <v/>
      </c>
      <c r="AZ751" s="294" t="str">
        <f t="shared" ca="1" si="1211"/>
        <v/>
      </c>
      <c r="BA751" s="294">
        <f t="shared" ca="1" si="1211"/>
        <v>1</v>
      </c>
      <c r="BB751" s="294" t="str">
        <f t="shared" ca="1" si="1211"/>
        <v/>
      </c>
      <c r="BC751" s="294" t="str">
        <f t="shared" ca="1" si="1211"/>
        <v/>
      </c>
      <c r="BD751" s="294" t="str">
        <f t="shared" ca="1" si="1211"/>
        <v/>
      </c>
      <c r="BE751" s="294" t="str">
        <f t="shared" ca="1" si="1211"/>
        <v/>
      </c>
      <c r="BF751" s="289">
        <f t="shared" ca="1" si="1188"/>
        <v>2</v>
      </c>
      <c r="BG751" s="302">
        <f t="shared" ca="1" si="1189"/>
        <v>28.571428571428569</v>
      </c>
      <c r="BH751" s="289" t="str">
        <f t="shared" ca="1" si="1190"/>
        <v/>
      </c>
      <c r="BI751" s="289" t="str">
        <f t="shared" ca="1" si="1191"/>
        <v/>
      </c>
      <c r="BJ751" s="289" t="str">
        <f t="shared" ca="1" si="1192"/>
        <v/>
      </c>
      <c r="BK751" s="289" t="str">
        <f t="shared" ca="1" si="1193"/>
        <v/>
      </c>
      <c r="BL751" s="289" t="str">
        <f t="shared" ca="1" si="1194"/>
        <v/>
      </c>
      <c r="BM751" s="289" t="str">
        <f t="shared" ca="1" si="1195"/>
        <v/>
      </c>
      <c r="BN751" s="289" t="str">
        <f t="shared" ca="1" si="1196"/>
        <v/>
      </c>
      <c r="BO751" s="289" t="str">
        <f t="shared" ca="1" si="1197"/>
        <v/>
      </c>
      <c r="BP751" s="275"/>
      <c r="BQ751" s="83"/>
      <c r="BR751" s="82"/>
      <c r="BS751" s="83"/>
      <c r="BT751" s="52"/>
      <c r="BV751" s="52"/>
      <c r="BW751" s="84"/>
      <c r="BX751" s="97"/>
      <c r="BY751" s="84"/>
      <c r="BZ751" s="84"/>
      <c r="CA751" s="84"/>
      <c r="CB751" s="84"/>
      <c r="CC751" s="84"/>
      <c r="CD751" s="84"/>
      <c r="CE751" s="84"/>
      <c r="CF751" s="84"/>
      <c r="CG751" s="84"/>
      <c r="CH751" s="97"/>
      <c r="CI751" s="97"/>
      <c r="CJ751" s="97"/>
      <c r="CK751" s="97"/>
      <c r="CL751" s="97"/>
      <c r="CM751" s="97"/>
      <c r="CN751" s="97"/>
      <c r="CO751" s="97"/>
      <c r="CP751" s="99"/>
      <c r="CQ751" s="84"/>
      <c r="DA751" s="83"/>
      <c r="DB751" s="82"/>
      <c r="DC751" s="83"/>
      <c r="DD751" s="52"/>
      <c r="DF751" s="52"/>
      <c r="DG751" s="84"/>
      <c r="DH751" s="97"/>
      <c r="DI751" s="84"/>
      <c r="DJ751" s="84"/>
      <c r="DK751" s="84"/>
      <c r="DL751" s="84"/>
      <c r="DM751" s="84"/>
      <c r="DN751" s="84"/>
      <c r="DO751" s="84"/>
      <c r="DP751" s="84"/>
      <c r="DQ751" s="84"/>
      <c r="DR751" s="97"/>
      <c r="DS751" s="97"/>
      <c r="DT751" s="97"/>
      <c r="DU751" s="97"/>
      <c r="DV751" s="97"/>
      <c r="DW751" s="97"/>
      <c r="DX751" s="97"/>
      <c r="DY751" s="97"/>
      <c r="DZ751" s="99"/>
      <c r="EA751" s="84"/>
    </row>
    <row r="752" spans="1:131" ht="15.6" x14ac:dyDescent="0.3">
      <c r="A752" s="289" t="str">
        <f t="shared" ca="1" si="1168"/>
        <v/>
      </c>
      <c r="B752" s="330">
        <f t="shared" si="1202"/>
        <v>744</v>
      </c>
      <c r="C752" s="331" t="s">
        <v>31</v>
      </c>
      <c r="D752" s="330" t="s">
        <v>77</v>
      </c>
      <c r="E752" s="330">
        <v>7</v>
      </c>
      <c r="F752" s="332">
        <v>1</v>
      </c>
      <c r="G752" s="332">
        <v>2</v>
      </c>
      <c r="H752" s="332">
        <v>2</v>
      </c>
      <c r="I752" s="332">
        <v>1</v>
      </c>
      <c r="J752" s="332">
        <v>2</v>
      </c>
      <c r="K752" s="332">
        <v>1</v>
      </c>
      <c r="L752" s="332">
        <v>3</v>
      </c>
      <c r="M752" s="332"/>
      <c r="N752" s="332">
        <f>SUM($F752:G752)</f>
        <v>3</v>
      </c>
      <c r="O752" s="332">
        <f>SUM($F752:H752)</f>
        <v>5</v>
      </c>
      <c r="P752" s="332">
        <f>SUM($F752:I752)</f>
        <v>6</v>
      </c>
      <c r="Q752" s="332">
        <f>SUM($F752:J752)</f>
        <v>8</v>
      </c>
      <c r="R752" s="332">
        <f>SUM($F752:K752)</f>
        <v>9</v>
      </c>
      <c r="S752" s="332">
        <f>SUM($F752:L752)</f>
        <v>12</v>
      </c>
      <c r="T752" s="332"/>
      <c r="U752" s="331"/>
      <c r="V752" s="330" t="str">
        <f t="shared" si="1179"/>
        <v>Bb</v>
      </c>
      <c r="W752" s="330" t="str">
        <f t="shared" ca="1" si="1180"/>
        <v>B</v>
      </c>
      <c r="X752" s="330" t="str">
        <f t="shared" ca="1" si="1205"/>
        <v>Db</v>
      </c>
      <c r="Y752" s="330" t="str">
        <f t="shared" ca="1" si="1206"/>
        <v>Eb</v>
      </c>
      <c r="Z752" s="330" t="str">
        <f t="shared" ca="1" si="1207"/>
        <v>E</v>
      </c>
      <c r="AA752" s="330" t="str">
        <f t="shared" ca="1" si="1208"/>
        <v>Gb</v>
      </c>
      <c r="AB752" s="330" t="str">
        <f t="shared" ca="1" si="1209"/>
        <v>G</v>
      </c>
      <c r="AC752" s="330"/>
      <c r="AD752" s="331">
        <f t="shared" si="1187"/>
        <v>164</v>
      </c>
      <c r="AE752" s="331">
        <f t="shared" ca="1" si="1198"/>
        <v>66</v>
      </c>
      <c r="AF752" s="331">
        <f t="shared" ca="1" si="1199"/>
        <v>166</v>
      </c>
      <c r="AG752" s="331">
        <f t="shared" ca="1" si="1172"/>
        <v>167</v>
      </c>
      <c r="AH752" s="331">
        <f t="shared" ca="1" si="1173"/>
        <v>69</v>
      </c>
      <c r="AI752" s="331">
        <f t="shared" ca="1" si="1174"/>
        <v>169</v>
      </c>
      <c r="AJ752" s="331">
        <f t="shared" ca="1" si="1175"/>
        <v>71</v>
      </c>
      <c r="AK752" s="331"/>
      <c r="AL752" s="294" t="str">
        <f t="shared" si="1213"/>
        <v>Bb dim</v>
      </c>
      <c r="AM752" s="294" t="str">
        <f ca="1">_xlfn.CONCAT(W752," maj")</f>
        <v>B maj</v>
      </c>
      <c r="AN752" s="294" t="str">
        <f ca="1">_xlfn.CONCAT(X752," dim")</f>
        <v>Db dim</v>
      </c>
      <c r="AO752" s="294" t="str">
        <f ca="1">_xlfn.CONCAT(Y752," min")</f>
        <v>Eb min</v>
      </c>
      <c r="AP752" s="294" t="str">
        <f ca="1">_xlfn.CONCAT(Z752," min")</f>
        <v>E min</v>
      </c>
      <c r="AQ752" s="294" t="str">
        <f ca="1">_xlfn.CONCAT(AA752," maj")</f>
        <v>Gb maj</v>
      </c>
      <c r="AR752" s="294" t="str">
        <f ca="1">_xlfn.CONCAT(AB752," aug")</f>
        <v>G aug</v>
      </c>
      <c r="AS752" s="294"/>
      <c r="AT752" s="294" t="str">
        <f t="shared" ca="1" si="1211"/>
        <v/>
      </c>
      <c r="AU752" s="294" t="str">
        <f t="shared" ca="1" si="1211"/>
        <v/>
      </c>
      <c r="AV752" s="294" t="str">
        <f t="shared" ca="1" si="1211"/>
        <v/>
      </c>
      <c r="AW752" s="294">
        <f t="shared" ca="1" si="1211"/>
        <v>1</v>
      </c>
      <c r="AX752" s="294" t="str">
        <f t="shared" ca="1" si="1211"/>
        <v/>
      </c>
      <c r="AY752" s="294" t="str">
        <f t="shared" ca="1" si="1211"/>
        <v/>
      </c>
      <c r="AZ752" s="294" t="str">
        <f t="shared" ca="1" si="1211"/>
        <v/>
      </c>
      <c r="BA752" s="294">
        <f t="shared" ca="1" si="1211"/>
        <v>1</v>
      </c>
      <c r="BB752" s="294" t="str">
        <f t="shared" ca="1" si="1211"/>
        <v/>
      </c>
      <c r="BC752" s="294" t="str">
        <f t="shared" ca="1" si="1211"/>
        <v/>
      </c>
      <c r="BD752" s="294" t="str">
        <f t="shared" ca="1" si="1211"/>
        <v/>
      </c>
      <c r="BE752" s="294" t="str">
        <f t="shared" ca="1" si="1211"/>
        <v/>
      </c>
      <c r="BF752" s="289">
        <f t="shared" ca="1" si="1188"/>
        <v>2</v>
      </c>
      <c r="BG752" s="302">
        <f t="shared" ca="1" si="1189"/>
        <v>28.571428571428569</v>
      </c>
      <c r="BH752" s="289" t="str">
        <f t="shared" ca="1" si="1190"/>
        <v/>
      </c>
      <c r="BI752" s="289" t="str">
        <f t="shared" ca="1" si="1191"/>
        <v/>
      </c>
      <c r="BJ752" s="289" t="str">
        <f t="shared" ca="1" si="1192"/>
        <v/>
      </c>
      <c r="BK752" s="289" t="str">
        <f t="shared" ca="1" si="1193"/>
        <v/>
      </c>
      <c r="BL752" s="289" t="str">
        <f t="shared" ca="1" si="1194"/>
        <v/>
      </c>
      <c r="BM752" s="289" t="str">
        <f t="shared" ca="1" si="1195"/>
        <v/>
      </c>
      <c r="BN752" s="289" t="str">
        <f t="shared" ca="1" si="1196"/>
        <v/>
      </c>
      <c r="BO752" s="289" t="str">
        <f t="shared" ca="1" si="1197"/>
        <v/>
      </c>
      <c r="BP752" s="275"/>
      <c r="BQ752" s="83"/>
      <c r="BR752" s="82"/>
      <c r="BS752" s="83"/>
      <c r="BT752" s="52"/>
      <c r="BV752" s="52"/>
      <c r="BW752" s="84"/>
      <c r="BX752" s="97"/>
      <c r="BY752" s="84"/>
      <c r="BZ752" s="84"/>
      <c r="CA752" s="84"/>
      <c r="CB752" s="84"/>
      <c r="CC752" s="84"/>
      <c r="CD752" s="84"/>
      <c r="CE752" s="84"/>
      <c r="CF752" s="84"/>
      <c r="CG752" s="84"/>
      <c r="CH752" s="97"/>
      <c r="CI752" s="97"/>
      <c r="CJ752" s="97"/>
      <c r="CK752" s="97"/>
      <c r="CL752" s="97"/>
      <c r="CM752" s="97"/>
      <c r="CN752" s="97"/>
      <c r="CO752" s="97"/>
      <c r="CP752" s="99"/>
      <c r="CQ752" s="84"/>
      <c r="DA752" s="83"/>
      <c r="DB752" s="82"/>
      <c r="DC752" s="83"/>
      <c r="DD752" s="52"/>
      <c r="DF752" s="52"/>
      <c r="DG752" s="84"/>
      <c r="DH752" s="97"/>
      <c r="DI752" s="84"/>
      <c r="DJ752" s="84"/>
      <c r="DK752" s="84"/>
      <c r="DL752" s="84"/>
      <c r="DM752" s="84"/>
      <c r="DN752" s="84"/>
      <c r="DO752" s="84"/>
      <c r="DP752" s="84"/>
      <c r="DQ752" s="84"/>
      <c r="DR752" s="97"/>
      <c r="DS752" s="97"/>
      <c r="DT752" s="97"/>
      <c r="DU752" s="97"/>
      <c r="DV752" s="97"/>
      <c r="DW752" s="97"/>
      <c r="DX752" s="97"/>
      <c r="DY752" s="97"/>
      <c r="DZ752" s="99"/>
      <c r="EA752" s="84"/>
    </row>
    <row r="753" spans="1:131" ht="15.6" x14ac:dyDescent="0.3">
      <c r="A753" s="289" t="str">
        <f t="shared" ca="1" si="1168"/>
        <v/>
      </c>
      <c r="B753" s="330">
        <f t="shared" si="1202"/>
        <v>745</v>
      </c>
      <c r="C753" s="331" t="s">
        <v>279</v>
      </c>
      <c r="D753" s="330" t="s">
        <v>77</v>
      </c>
      <c r="E753" s="330">
        <v>7</v>
      </c>
      <c r="F753" s="332">
        <v>1</v>
      </c>
      <c r="G753" s="332">
        <v>2</v>
      </c>
      <c r="H753" s="332">
        <v>1</v>
      </c>
      <c r="I753" s="332">
        <v>2</v>
      </c>
      <c r="J753" s="332">
        <v>2</v>
      </c>
      <c r="K753" s="332">
        <v>2</v>
      </c>
      <c r="L753" s="332">
        <v>2</v>
      </c>
      <c r="M753" s="332"/>
      <c r="N753" s="332">
        <f>SUM($F753:G753)</f>
        <v>3</v>
      </c>
      <c r="O753" s="332">
        <f>SUM($F753:H753)</f>
        <v>4</v>
      </c>
      <c r="P753" s="332">
        <f>SUM($F753:I753)</f>
        <v>6</v>
      </c>
      <c r="Q753" s="332">
        <f>SUM($F753:J753)</f>
        <v>8</v>
      </c>
      <c r="R753" s="332">
        <f>SUM($F753:K753)</f>
        <v>10</v>
      </c>
      <c r="S753" s="332">
        <f>SUM($F753:L753)</f>
        <v>12</v>
      </c>
      <c r="T753" s="332"/>
      <c r="U753" s="331"/>
      <c r="V753" s="330" t="str">
        <f t="shared" si="1179"/>
        <v>Bb</v>
      </c>
      <c r="W753" s="330" t="str">
        <f t="shared" ca="1" si="1180"/>
        <v>B</v>
      </c>
      <c r="X753" s="330" t="str">
        <f t="shared" ca="1" si="1205"/>
        <v>Db</v>
      </c>
      <c r="Y753" s="330" t="str">
        <f t="shared" ca="1" si="1206"/>
        <v>D</v>
      </c>
      <c r="Z753" s="330" t="str">
        <f t="shared" ca="1" si="1207"/>
        <v>E</v>
      </c>
      <c r="AA753" s="330" t="str">
        <f t="shared" ca="1" si="1208"/>
        <v>Gb</v>
      </c>
      <c r="AB753" s="330" t="str">
        <f t="shared" ca="1" si="1209"/>
        <v>Ab</v>
      </c>
      <c r="AC753" s="330"/>
      <c r="AD753" s="331">
        <f t="shared" si="1187"/>
        <v>164</v>
      </c>
      <c r="AE753" s="331">
        <f t="shared" ca="1" si="1198"/>
        <v>66</v>
      </c>
      <c r="AF753" s="331">
        <f t="shared" ca="1" si="1199"/>
        <v>166</v>
      </c>
      <c r="AG753" s="331">
        <f t="shared" ca="1" si="1172"/>
        <v>68</v>
      </c>
      <c r="AH753" s="331">
        <f t="shared" ca="1" si="1173"/>
        <v>69</v>
      </c>
      <c r="AI753" s="331">
        <f t="shared" ca="1" si="1174"/>
        <v>169</v>
      </c>
      <c r="AJ753" s="331">
        <f t="shared" ca="1" si="1175"/>
        <v>163</v>
      </c>
      <c r="AK753" s="331"/>
      <c r="AL753" s="294" t="str">
        <f t="shared" si="1213"/>
        <v>Bb dim</v>
      </c>
      <c r="AM753" s="294" t="str">
        <f ca="1">_xlfn.CONCAT(W753," min")</f>
        <v>B min</v>
      </c>
      <c r="AN753" s="294" t="str">
        <f ca="1">_xlfn.CONCAT(X753," min")</f>
        <v>Db min</v>
      </c>
      <c r="AO753" s="294" t="str">
        <f ca="1">_xlfn.CONCAT(Y753," aug")</f>
        <v>D aug</v>
      </c>
      <c r="AP753" s="294" t="str">
        <f ca="1">_xlfn.CONCAT(Z753," maj")</f>
        <v>E maj</v>
      </c>
      <c r="AQ753" s="294" t="str">
        <f ca="1">_xlfn.CONCAT(AA753," maj")</f>
        <v>Gb maj</v>
      </c>
      <c r="AR753" s="294" t="str">
        <f ca="1">_xlfn.CONCAT(AB753," dim")</f>
        <v>Ab dim</v>
      </c>
      <c r="AS753" s="294"/>
      <c r="AT753" s="294" t="str">
        <f t="shared" ca="1" si="1211"/>
        <v/>
      </c>
      <c r="AU753" s="294" t="str">
        <f t="shared" ca="1" si="1211"/>
        <v/>
      </c>
      <c r="AV753" s="294" t="str">
        <f t="shared" ca="1" si="1211"/>
        <v/>
      </c>
      <c r="AW753" s="294" t="str">
        <f t="shared" ca="1" si="1211"/>
        <v/>
      </c>
      <c r="AX753" s="294" t="str">
        <f t="shared" ca="1" si="1211"/>
        <v/>
      </c>
      <c r="AY753" s="294" t="str">
        <f t="shared" ca="1" si="1211"/>
        <v/>
      </c>
      <c r="AZ753" s="294" t="str">
        <f t="shared" ca="1" si="1211"/>
        <v/>
      </c>
      <c r="BA753" s="294" t="str">
        <f t="shared" ca="1" si="1211"/>
        <v/>
      </c>
      <c r="BB753" s="294" t="str">
        <f t="shared" ca="1" si="1211"/>
        <v/>
      </c>
      <c r="BC753" s="294" t="str">
        <f t="shared" ca="1" si="1211"/>
        <v/>
      </c>
      <c r="BD753" s="294" t="str">
        <f t="shared" ca="1" si="1211"/>
        <v/>
      </c>
      <c r="BE753" s="294" t="str">
        <f t="shared" ca="1" si="1211"/>
        <v/>
      </c>
      <c r="BF753" s="289">
        <f t="shared" ca="1" si="1188"/>
        <v>0</v>
      </c>
      <c r="BG753" s="302">
        <f t="shared" ca="1" si="1189"/>
        <v>0</v>
      </c>
      <c r="BH753" s="289" t="str">
        <f t="shared" ca="1" si="1190"/>
        <v/>
      </c>
      <c r="BI753" s="289" t="str">
        <f t="shared" ca="1" si="1191"/>
        <v/>
      </c>
      <c r="BJ753" s="289" t="str">
        <f t="shared" ca="1" si="1192"/>
        <v/>
      </c>
      <c r="BK753" s="289" t="str">
        <f t="shared" ca="1" si="1193"/>
        <v/>
      </c>
      <c r="BL753" s="289" t="str">
        <f t="shared" ca="1" si="1194"/>
        <v/>
      </c>
      <c r="BM753" s="289" t="str">
        <f t="shared" ca="1" si="1195"/>
        <v/>
      </c>
      <c r="BN753" s="289" t="str">
        <f t="shared" ca="1" si="1196"/>
        <v/>
      </c>
      <c r="BO753" s="289" t="str">
        <f t="shared" ca="1" si="1197"/>
        <v/>
      </c>
      <c r="BP753" s="275"/>
      <c r="BQ753" s="83"/>
      <c r="BR753" s="82"/>
      <c r="BS753" s="83"/>
      <c r="BT753" s="52"/>
      <c r="BV753" s="52"/>
      <c r="BW753" s="84"/>
      <c r="BX753" s="97"/>
      <c r="BY753" s="84"/>
      <c r="BZ753" s="84"/>
      <c r="CA753" s="84"/>
      <c r="CB753" s="84"/>
      <c r="CC753" s="84"/>
      <c r="CD753" s="84"/>
      <c r="CE753" s="84"/>
      <c r="CF753" s="84"/>
      <c r="CG753" s="84"/>
      <c r="CH753" s="97"/>
      <c r="CI753" s="97"/>
      <c r="CJ753" s="97"/>
      <c r="CK753" s="97"/>
      <c r="CL753" s="97"/>
      <c r="CM753" s="97"/>
      <c r="CN753" s="97"/>
      <c r="CO753" s="97"/>
      <c r="CP753" s="99"/>
      <c r="CQ753" s="84"/>
      <c r="DA753" s="83"/>
      <c r="DB753" s="82"/>
      <c r="DC753" s="83"/>
      <c r="DD753" s="52"/>
      <c r="DF753" s="52"/>
      <c r="DG753" s="84"/>
      <c r="DH753" s="97"/>
      <c r="DI753" s="84"/>
      <c r="DJ753" s="84"/>
      <c r="DK753" s="84"/>
      <c r="DL753" s="84"/>
      <c r="DM753" s="84"/>
      <c r="DN753" s="84"/>
      <c r="DO753" s="84"/>
      <c r="DP753" s="84"/>
      <c r="DQ753" s="84"/>
      <c r="DR753" s="97"/>
      <c r="DS753" s="97"/>
      <c r="DT753" s="97"/>
      <c r="DU753" s="97"/>
      <c r="DV753" s="97"/>
      <c r="DW753" s="97"/>
      <c r="DX753" s="97"/>
      <c r="DY753" s="97"/>
      <c r="DZ753" s="99"/>
      <c r="EA753" s="84"/>
    </row>
    <row r="754" spans="1:131" ht="15.6" x14ac:dyDescent="0.3">
      <c r="A754" s="289" t="str">
        <f t="shared" ca="1" si="1168"/>
        <v/>
      </c>
      <c r="B754" s="330">
        <f t="shared" si="1202"/>
        <v>746</v>
      </c>
      <c r="C754" s="331" t="s">
        <v>280</v>
      </c>
      <c r="D754" s="330" t="s">
        <v>77</v>
      </c>
      <c r="E754" s="330">
        <v>7</v>
      </c>
      <c r="F754" s="332">
        <v>1</v>
      </c>
      <c r="G754" s="332">
        <v>2</v>
      </c>
      <c r="H754" s="332">
        <v>1</v>
      </c>
      <c r="I754" s="332">
        <v>2</v>
      </c>
      <c r="J754" s="332">
        <v>2</v>
      </c>
      <c r="K754" s="332">
        <v>1</v>
      </c>
      <c r="L754" s="332">
        <v>3</v>
      </c>
      <c r="M754" s="332"/>
      <c r="N754" s="332">
        <f>SUM($F754:G754)</f>
        <v>3</v>
      </c>
      <c r="O754" s="332">
        <f>SUM($F754:H754)</f>
        <v>4</v>
      </c>
      <c r="P754" s="332">
        <f>SUM($F754:I754)</f>
        <v>6</v>
      </c>
      <c r="Q754" s="332">
        <f>SUM($F754:J754)</f>
        <v>8</v>
      </c>
      <c r="R754" s="332">
        <f>SUM($F754:K754)</f>
        <v>9</v>
      </c>
      <c r="S754" s="332">
        <f>SUM($F754:L754)</f>
        <v>12</v>
      </c>
      <c r="T754" s="332"/>
      <c r="U754" s="331"/>
      <c r="V754" s="330" t="str">
        <f t="shared" si="1179"/>
        <v>Bb</v>
      </c>
      <c r="W754" s="330" t="str">
        <f t="shared" ca="1" si="1180"/>
        <v>B</v>
      </c>
      <c r="X754" s="330" t="str">
        <f t="shared" ca="1" si="1205"/>
        <v>Db</v>
      </c>
      <c r="Y754" s="330" t="str">
        <f t="shared" ca="1" si="1206"/>
        <v>D</v>
      </c>
      <c r="Z754" s="330" t="str">
        <f t="shared" ca="1" si="1207"/>
        <v>E</v>
      </c>
      <c r="AA754" s="330" t="str">
        <f t="shared" ca="1" si="1208"/>
        <v>Gb</v>
      </c>
      <c r="AB754" s="330" t="str">
        <f t="shared" ca="1" si="1209"/>
        <v>G</v>
      </c>
      <c r="AC754" s="330"/>
      <c r="AD754" s="331">
        <f t="shared" si="1187"/>
        <v>164</v>
      </c>
      <c r="AE754" s="331">
        <f t="shared" ca="1" si="1198"/>
        <v>66</v>
      </c>
      <c r="AF754" s="331">
        <f t="shared" ca="1" si="1199"/>
        <v>166</v>
      </c>
      <c r="AG754" s="331">
        <f t="shared" ca="1" si="1172"/>
        <v>68</v>
      </c>
      <c r="AH754" s="331">
        <f t="shared" ca="1" si="1173"/>
        <v>69</v>
      </c>
      <c r="AI754" s="331">
        <f t="shared" ca="1" si="1174"/>
        <v>169</v>
      </c>
      <c r="AJ754" s="331">
        <f t="shared" ca="1" si="1175"/>
        <v>71</v>
      </c>
      <c r="AK754" s="331"/>
      <c r="AL754" s="294" t="str">
        <f t="shared" si="1213"/>
        <v>Bb dim</v>
      </c>
      <c r="AM754" s="294" t="str">
        <f ca="1">_xlfn.CONCAT(W754," min")</f>
        <v>B min</v>
      </c>
      <c r="AN754" s="294" t="str">
        <f ca="1">_xlfn.CONCAT(X754," dim")</f>
        <v>Db dim</v>
      </c>
      <c r="AO754" s="294" t="str">
        <f ca="1">_xlfn.CONCAT(Y754," aug")</f>
        <v>D aug</v>
      </c>
      <c r="AP754" s="294" t="str">
        <f ca="1">_xlfn.CONCAT(Z754," min")</f>
        <v>E min</v>
      </c>
      <c r="AQ754" s="294" t="str">
        <f ca="1">_xlfn.CONCAT(AA754," maj")</f>
        <v>Gb maj</v>
      </c>
      <c r="AR754" s="294" t="str">
        <f ca="1">_xlfn.CONCAT(AB754," maj")</f>
        <v>G maj</v>
      </c>
      <c r="AS754" s="294"/>
      <c r="AT754" s="294" t="str">
        <f t="shared" ca="1" si="1211"/>
        <v/>
      </c>
      <c r="AU754" s="294" t="str">
        <f t="shared" ca="1" si="1211"/>
        <v/>
      </c>
      <c r="AV754" s="294" t="str">
        <f t="shared" ca="1" si="1211"/>
        <v/>
      </c>
      <c r="AW754" s="294" t="str">
        <f t="shared" ca="1" si="1211"/>
        <v/>
      </c>
      <c r="AX754" s="294" t="str">
        <f t="shared" ca="1" si="1211"/>
        <v/>
      </c>
      <c r="AY754" s="294" t="str">
        <f t="shared" ca="1" si="1211"/>
        <v/>
      </c>
      <c r="AZ754" s="294" t="str">
        <f t="shared" ca="1" si="1211"/>
        <v/>
      </c>
      <c r="BA754" s="294">
        <f t="shared" ca="1" si="1211"/>
        <v>1</v>
      </c>
      <c r="BB754" s="294" t="str">
        <f t="shared" ca="1" si="1211"/>
        <v/>
      </c>
      <c r="BC754" s="294" t="str">
        <f t="shared" ca="1" si="1211"/>
        <v/>
      </c>
      <c r="BD754" s="294" t="str">
        <f t="shared" ca="1" si="1211"/>
        <v/>
      </c>
      <c r="BE754" s="294" t="str">
        <f t="shared" ca="1" si="1211"/>
        <v/>
      </c>
      <c r="BF754" s="289">
        <f t="shared" ca="1" si="1188"/>
        <v>1</v>
      </c>
      <c r="BG754" s="302">
        <f t="shared" ca="1" si="1189"/>
        <v>14.285714285714285</v>
      </c>
      <c r="BH754" s="289" t="str">
        <f t="shared" ca="1" si="1190"/>
        <v/>
      </c>
      <c r="BI754" s="289" t="str">
        <f t="shared" ca="1" si="1191"/>
        <v/>
      </c>
      <c r="BJ754" s="289" t="str">
        <f t="shared" ca="1" si="1192"/>
        <v/>
      </c>
      <c r="BK754" s="289" t="str">
        <f t="shared" ca="1" si="1193"/>
        <v/>
      </c>
      <c r="BL754" s="289" t="str">
        <f t="shared" ca="1" si="1194"/>
        <v/>
      </c>
      <c r="BM754" s="289" t="str">
        <f t="shared" ca="1" si="1195"/>
        <v/>
      </c>
      <c r="BN754" s="289" t="str">
        <f t="shared" ca="1" si="1196"/>
        <v/>
      </c>
      <c r="BO754" s="289" t="str">
        <f t="shared" ca="1" si="1197"/>
        <v/>
      </c>
      <c r="BP754" s="275"/>
      <c r="BQ754" s="83"/>
      <c r="BR754" s="82"/>
      <c r="BS754" s="83"/>
      <c r="BT754" s="52"/>
      <c r="BV754" s="52"/>
      <c r="BW754" s="84"/>
      <c r="BX754" s="97"/>
      <c r="BY754" s="84"/>
      <c r="BZ754" s="84"/>
      <c r="CA754" s="84"/>
      <c r="CB754" s="84"/>
      <c r="CC754" s="84"/>
      <c r="CD754" s="84"/>
      <c r="CE754" s="84"/>
      <c r="CF754" s="84"/>
      <c r="CG754" s="84"/>
      <c r="CH754" s="97"/>
      <c r="CI754" s="97"/>
      <c r="CJ754" s="97"/>
      <c r="CK754" s="97"/>
      <c r="CL754" s="97"/>
      <c r="CM754" s="97"/>
      <c r="CN754" s="97"/>
      <c r="CO754" s="97"/>
      <c r="CP754" s="99"/>
      <c r="CQ754" s="84"/>
      <c r="DA754" s="83"/>
      <c r="DB754" s="82"/>
      <c r="DC754" s="83"/>
      <c r="DD754" s="52"/>
      <c r="DF754" s="52"/>
      <c r="DG754" s="84"/>
      <c r="DH754" s="97"/>
      <c r="DI754" s="84"/>
      <c r="DJ754" s="84"/>
      <c r="DK754" s="84"/>
      <c r="DL754" s="84"/>
      <c r="DM754" s="84"/>
      <c r="DN754" s="84"/>
      <c r="DO754" s="84"/>
      <c r="DP754" s="84"/>
      <c r="DQ754" s="84"/>
      <c r="DR754" s="97"/>
      <c r="DS754" s="97"/>
      <c r="DT754" s="97"/>
      <c r="DU754" s="97"/>
      <c r="DV754" s="97"/>
      <c r="DW754" s="97"/>
      <c r="DX754" s="97"/>
      <c r="DY754" s="97"/>
      <c r="DZ754" s="99"/>
      <c r="EA754" s="84"/>
    </row>
    <row r="755" spans="1:131" ht="15.6" x14ac:dyDescent="0.3">
      <c r="A755" s="289" t="str">
        <f t="shared" ca="1" si="1168"/>
        <v/>
      </c>
      <c r="B755" s="330">
        <f t="shared" si="1202"/>
        <v>747</v>
      </c>
      <c r="C755" s="331" t="s">
        <v>281</v>
      </c>
      <c r="D755" s="330" t="s">
        <v>77</v>
      </c>
      <c r="E755" s="330">
        <v>7</v>
      </c>
      <c r="F755" s="332">
        <v>2</v>
      </c>
      <c r="G755" s="332">
        <v>1</v>
      </c>
      <c r="H755" s="332">
        <v>2</v>
      </c>
      <c r="I755" s="332">
        <v>2</v>
      </c>
      <c r="J755" s="332">
        <v>1</v>
      </c>
      <c r="K755" s="332">
        <v>3</v>
      </c>
      <c r="L755" s="332">
        <v>1</v>
      </c>
      <c r="M755" s="332"/>
      <c r="N755" s="332">
        <f>SUM($F755:G755)</f>
        <v>3</v>
      </c>
      <c r="O755" s="332">
        <f>SUM($F755:H755)</f>
        <v>5</v>
      </c>
      <c r="P755" s="332">
        <f>SUM($F755:I755)</f>
        <v>7</v>
      </c>
      <c r="Q755" s="332">
        <f>SUM($F755:J755)</f>
        <v>8</v>
      </c>
      <c r="R755" s="332">
        <f>SUM($F755:K755)</f>
        <v>11</v>
      </c>
      <c r="S755" s="332">
        <f>SUM($F755:L755)</f>
        <v>12</v>
      </c>
      <c r="T755" s="332"/>
      <c r="U755" s="331"/>
      <c r="V755" s="330" t="str">
        <f t="shared" si="1179"/>
        <v>Bb</v>
      </c>
      <c r="W755" s="330" t="str">
        <f t="shared" ca="1" si="1180"/>
        <v>C</v>
      </c>
      <c r="X755" s="330" t="str">
        <f t="shared" ca="1" si="1205"/>
        <v>Db</v>
      </c>
      <c r="Y755" s="330" t="str">
        <f t="shared" ca="1" si="1206"/>
        <v>Eb</v>
      </c>
      <c r="Z755" s="330" t="str">
        <f t="shared" ca="1" si="1207"/>
        <v>F</v>
      </c>
      <c r="AA755" s="330" t="str">
        <f t="shared" ca="1" si="1208"/>
        <v>Gb</v>
      </c>
      <c r="AB755" s="330" t="str">
        <f t="shared" ca="1" si="1209"/>
        <v>A</v>
      </c>
      <c r="AC755" s="330"/>
      <c r="AD755" s="331">
        <f t="shared" si="1187"/>
        <v>164</v>
      </c>
      <c r="AE755" s="331">
        <f t="shared" ca="1" si="1198"/>
        <v>67</v>
      </c>
      <c r="AF755" s="331">
        <f t="shared" ca="1" si="1199"/>
        <v>166</v>
      </c>
      <c r="AG755" s="331">
        <f t="shared" ca="1" si="1172"/>
        <v>167</v>
      </c>
      <c r="AH755" s="331">
        <f t="shared" ca="1" si="1173"/>
        <v>70</v>
      </c>
      <c r="AI755" s="331">
        <f t="shared" ca="1" si="1174"/>
        <v>169</v>
      </c>
      <c r="AJ755" s="331">
        <f t="shared" ca="1" si="1175"/>
        <v>65</v>
      </c>
      <c r="AK755" s="331"/>
      <c r="AL755" s="294" t="str">
        <f>_xlfn.CONCAT(V755," min")</f>
        <v>Bb min</v>
      </c>
      <c r="AM755" s="294" t="str">
        <f ca="1">_xlfn.CONCAT(W755," dim")</f>
        <v>C dim</v>
      </c>
      <c r="AN755" s="294" t="str">
        <f ca="1">_xlfn.CONCAT(X755," aug")</f>
        <v>Db aug</v>
      </c>
      <c r="AO755" s="294" t="str">
        <f ca="1">_xlfn.CONCAT(Y755," min")</f>
        <v>Eb min</v>
      </c>
      <c r="AP755" s="294" t="str">
        <f ca="1">_xlfn.CONCAT(Z755," maj")</f>
        <v>F maj</v>
      </c>
      <c r="AQ755" s="294" t="str">
        <f ca="1">_xlfn.CONCAT(AA755," maj")</f>
        <v>Gb maj</v>
      </c>
      <c r="AR755" s="294" t="str">
        <f ca="1">_xlfn.CONCAT(AB755," dim")</f>
        <v>A dim</v>
      </c>
      <c r="AS755" s="294"/>
      <c r="AT755" s="294" t="str">
        <f t="shared" ca="1" si="1211"/>
        <v/>
      </c>
      <c r="AU755" s="294" t="str">
        <f t="shared" ca="1" si="1211"/>
        <v/>
      </c>
      <c r="AV755" s="294" t="str">
        <f t="shared" ca="1" si="1211"/>
        <v/>
      </c>
      <c r="AW755" s="294">
        <f t="shared" ca="1" si="1211"/>
        <v>1</v>
      </c>
      <c r="AX755" s="294" t="str">
        <f t="shared" ca="1" si="1211"/>
        <v/>
      </c>
      <c r="AY755" s="294">
        <f t="shared" ca="1" si="1211"/>
        <v>1</v>
      </c>
      <c r="AZ755" s="294" t="str">
        <f t="shared" ca="1" si="1211"/>
        <v/>
      </c>
      <c r="BA755" s="294" t="str">
        <f t="shared" ca="1" si="1211"/>
        <v/>
      </c>
      <c r="BB755" s="294" t="str">
        <f t="shared" ca="1" si="1211"/>
        <v/>
      </c>
      <c r="BC755" s="294" t="str">
        <f t="shared" ca="1" si="1211"/>
        <v/>
      </c>
      <c r="BD755" s="294" t="str">
        <f t="shared" ca="1" si="1211"/>
        <v/>
      </c>
      <c r="BE755" s="294" t="str">
        <f t="shared" ca="1" si="1211"/>
        <v/>
      </c>
      <c r="BF755" s="289">
        <f t="shared" ca="1" si="1188"/>
        <v>2</v>
      </c>
      <c r="BG755" s="302">
        <f t="shared" ca="1" si="1189"/>
        <v>28.571428571428569</v>
      </c>
      <c r="BH755" s="289" t="str">
        <f t="shared" ca="1" si="1190"/>
        <v/>
      </c>
      <c r="BI755" s="289" t="str">
        <f t="shared" ca="1" si="1191"/>
        <v/>
      </c>
      <c r="BJ755" s="289" t="str">
        <f t="shared" ca="1" si="1192"/>
        <v/>
      </c>
      <c r="BK755" s="289" t="str">
        <f t="shared" ca="1" si="1193"/>
        <v/>
      </c>
      <c r="BL755" s="289" t="str">
        <f t="shared" ca="1" si="1194"/>
        <v/>
      </c>
      <c r="BM755" s="289" t="str">
        <f t="shared" ca="1" si="1195"/>
        <v/>
      </c>
      <c r="BN755" s="289" t="str">
        <f t="shared" ca="1" si="1196"/>
        <v/>
      </c>
      <c r="BO755" s="289" t="str">
        <f t="shared" ca="1" si="1197"/>
        <v/>
      </c>
      <c r="BP755" s="275"/>
      <c r="BQ755" s="83"/>
      <c r="BR755" s="82"/>
      <c r="BS755" s="83"/>
      <c r="BT755" s="52"/>
      <c r="BV755" s="52"/>
      <c r="BW755" s="84"/>
      <c r="BX755" s="97"/>
      <c r="BY755" s="84"/>
      <c r="BZ755" s="84"/>
      <c r="CA755" s="84"/>
      <c r="CB755" s="84"/>
      <c r="CC755" s="84"/>
      <c r="CD755" s="84"/>
      <c r="CE755" s="84"/>
      <c r="CF755" s="84"/>
      <c r="CG755" s="84"/>
      <c r="CH755" s="97"/>
      <c r="CI755" s="97"/>
      <c r="CJ755" s="97"/>
      <c r="CK755" s="97"/>
      <c r="CL755" s="97"/>
      <c r="CM755" s="97"/>
      <c r="CN755" s="97"/>
      <c r="CO755" s="97"/>
      <c r="CP755" s="99"/>
      <c r="CQ755" s="84"/>
      <c r="DA755" s="83"/>
      <c r="DB755" s="82"/>
      <c r="DC755" s="83"/>
      <c r="DD755" s="52"/>
      <c r="DF755" s="52"/>
      <c r="DG755" s="84"/>
      <c r="DH755" s="97"/>
      <c r="DI755" s="84"/>
      <c r="DJ755" s="84"/>
      <c r="DK755" s="84"/>
      <c r="DL755" s="84"/>
      <c r="DM755" s="84"/>
      <c r="DN755" s="84"/>
      <c r="DO755" s="84"/>
      <c r="DP755" s="84"/>
      <c r="DQ755" s="84"/>
      <c r="DR755" s="97"/>
      <c r="DS755" s="97"/>
      <c r="DT755" s="97"/>
      <c r="DU755" s="97"/>
      <c r="DV755" s="97"/>
      <c r="DW755" s="97"/>
      <c r="DX755" s="97"/>
      <c r="DY755" s="97"/>
      <c r="DZ755" s="99"/>
      <c r="EA755" s="84"/>
    </row>
    <row r="756" spans="1:131" ht="15.6" x14ac:dyDescent="0.3">
      <c r="A756" s="289" t="str">
        <f t="shared" ca="1" si="1168"/>
        <v/>
      </c>
      <c r="B756" s="330">
        <f t="shared" si="1202"/>
        <v>748</v>
      </c>
      <c r="C756" s="331" t="s">
        <v>273</v>
      </c>
      <c r="D756" s="330" t="s">
        <v>77</v>
      </c>
      <c r="E756" s="330">
        <v>7</v>
      </c>
      <c r="F756" s="332">
        <v>1</v>
      </c>
      <c r="G756" s="332">
        <v>3</v>
      </c>
      <c r="H756" s="332">
        <v>1</v>
      </c>
      <c r="I756" s="332">
        <v>2</v>
      </c>
      <c r="J756" s="332">
        <v>1</v>
      </c>
      <c r="K756" s="332">
        <v>3</v>
      </c>
      <c r="L756" s="332">
        <v>1</v>
      </c>
      <c r="M756" s="332"/>
      <c r="N756" s="332">
        <f>SUM($F756:G756)</f>
        <v>4</v>
      </c>
      <c r="O756" s="332">
        <f>SUM($F756:H756)</f>
        <v>5</v>
      </c>
      <c r="P756" s="332">
        <f>SUM($F756:I756)</f>
        <v>7</v>
      </c>
      <c r="Q756" s="332">
        <f>SUM($F756:J756)</f>
        <v>8</v>
      </c>
      <c r="R756" s="332">
        <f>SUM($F756:K756)</f>
        <v>11</v>
      </c>
      <c r="S756" s="332">
        <f>SUM($F756:L756)</f>
        <v>12</v>
      </c>
      <c r="T756" s="332"/>
      <c r="U756" s="331"/>
      <c r="V756" s="330" t="str">
        <f t="shared" si="1179"/>
        <v>Bb</v>
      </c>
      <c r="W756" s="330" t="str">
        <f t="shared" ca="1" si="1180"/>
        <v>B</v>
      </c>
      <c r="X756" s="330" t="str">
        <f t="shared" ca="1" si="1205"/>
        <v>D</v>
      </c>
      <c r="Y756" s="330" t="str">
        <f t="shared" ca="1" si="1206"/>
        <v>Eb</v>
      </c>
      <c r="Z756" s="330" t="str">
        <f t="shared" ca="1" si="1207"/>
        <v>F</v>
      </c>
      <c r="AA756" s="330" t="str">
        <f t="shared" ca="1" si="1208"/>
        <v>Gb</v>
      </c>
      <c r="AB756" s="330" t="str">
        <f t="shared" ca="1" si="1209"/>
        <v>A</v>
      </c>
      <c r="AC756" s="330"/>
      <c r="AD756" s="331">
        <f t="shared" si="1187"/>
        <v>164</v>
      </c>
      <c r="AE756" s="331">
        <f t="shared" ca="1" si="1198"/>
        <v>66</v>
      </c>
      <c r="AF756" s="331">
        <f t="shared" ca="1" si="1199"/>
        <v>68</v>
      </c>
      <c r="AG756" s="331">
        <f t="shared" ca="1" si="1172"/>
        <v>167</v>
      </c>
      <c r="AH756" s="331">
        <f t="shared" ca="1" si="1173"/>
        <v>70</v>
      </c>
      <c r="AI756" s="331">
        <f t="shared" ca="1" si="1174"/>
        <v>169</v>
      </c>
      <c r="AJ756" s="331">
        <f t="shared" ca="1" si="1175"/>
        <v>65</v>
      </c>
      <c r="AK756" s="331"/>
      <c r="AL756" s="294" t="str">
        <f>_xlfn.CONCAT(V756," maj")</f>
        <v>Bb maj</v>
      </c>
      <c r="AM756" s="294" t="str">
        <f ca="1">_xlfn.CONCAT(W756," maj")</f>
        <v>B maj</v>
      </c>
      <c r="AN756" s="294" t="str">
        <f ca="1">_xlfn.CONCAT(X756," min")</f>
        <v>D min</v>
      </c>
      <c r="AO756" s="294" t="str">
        <f ca="1">_xlfn.CONCAT(Y756," min")</f>
        <v>Eb min</v>
      </c>
      <c r="AP756" s="294" t="str">
        <f ca="1">_xlfn.CONCAT(Z756," alt b")</f>
        <v>F alt b</v>
      </c>
      <c r="AQ756" s="294" t="str">
        <f ca="1">_xlfn.CONCAT(AA756," aug")</f>
        <v>Gb aug</v>
      </c>
      <c r="AR756" s="301" t="str">
        <f ca="1">_xlfn.CONCAT("*",W756,"7")</f>
        <v>*B7</v>
      </c>
      <c r="AS756" s="294"/>
      <c r="AT756" s="294" t="str">
        <f t="shared" ca="1" si="1211"/>
        <v/>
      </c>
      <c r="AU756" s="294" t="str">
        <f t="shared" ca="1" si="1211"/>
        <v/>
      </c>
      <c r="AV756" s="294" t="str">
        <f t="shared" ca="1" si="1211"/>
        <v/>
      </c>
      <c r="AW756" s="294">
        <f t="shared" ca="1" si="1211"/>
        <v>1</v>
      </c>
      <c r="AX756" s="294" t="str">
        <f t="shared" ca="1" si="1211"/>
        <v/>
      </c>
      <c r="AY756" s="294">
        <f t="shared" ca="1" si="1211"/>
        <v>1</v>
      </c>
      <c r="AZ756" s="294" t="str">
        <f t="shared" ca="1" si="1211"/>
        <v/>
      </c>
      <c r="BA756" s="294" t="str">
        <f t="shared" ca="1" si="1211"/>
        <v/>
      </c>
      <c r="BB756" s="294" t="str">
        <f t="shared" ca="1" si="1211"/>
        <v/>
      </c>
      <c r="BC756" s="294" t="str">
        <f t="shared" ca="1" si="1211"/>
        <v/>
      </c>
      <c r="BD756" s="294" t="str">
        <f t="shared" ca="1" si="1211"/>
        <v/>
      </c>
      <c r="BE756" s="294" t="str">
        <f t="shared" ca="1" si="1211"/>
        <v/>
      </c>
      <c r="BF756" s="289">
        <f t="shared" ca="1" si="1188"/>
        <v>2</v>
      </c>
      <c r="BG756" s="302">
        <f t="shared" ca="1" si="1189"/>
        <v>28.571428571428569</v>
      </c>
      <c r="BH756" s="289" t="str">
        <f t="shared" ca="1" si="1190"/>
        <v/>
      </c>
      <c r="BI756" s="289" t="str">
        <f t="shared" ca="1" si="1191"/>
        <v/>
      </c>
      <c r="BJ756" s="289" t="str">
        <f t="shared" ca="1" si="1192"/>
        <v/>
      </c>
      <c r="BK756" s="289" t="str">
        <f t="shared" ca="1" si="1193"/>
        <v/>
      </c>
      <c r="BL756" s="289" t="str">
        <f t="shared" ca="1" si="1194"/>
        <v/>
      </c>
      <c r="BM756" s="289" t="str">
        <f t="shared" ca="1" si="1195"/>
        <v/>
      </c>
      <c r="BN756" s="289" t="str">
        <f t="shared" ca="1" si="1196"/>
        <v/>
      </c>
      <c r="BO756" s="289" t="str">
        <f t="shared" ca="1" si="1197"/>
        <v/>
      </c>
      <c r="BP756" s="275"/>
      <c r="BQ756" s="83"/>
      <c r="BR756" s="82"/>
      <c r="BS756" s="83"/>
      <c r="BT756" s="52"/>
      <c r="BV756" s="52"/>
      <c r="BW756" s="84"/>
      <c r="BX756" s="97"/>
      <c r="BY756" s="84"/>
      <c r="BZ756" s="84"/>
      <c r="CA756" s="84"/>
      <c r="CB756" s="84"/>
      <c r="CC756" s="84"/>
      <c r="CD756" s="84"/>
      <c r="CE756" s="84"/>
      <c r="CF756" s="84"/>
      <c r="CG756" s="84"/>
      <c r="CH756" s="97"/>
      <c r="CI756" s="97"/>
      <c r="CJ756" s="97"/>
      <c r="CK756" s="97"/>
      <c r="CL756" s="97"/>
      <c r="CM756" s="97"/>
      <c r="CN756" s="97"/>
      <c r="CO756" s="97"/>
      <c r="CP756" s="99"/>
      <c r="CQ756" s="84"/>
      <c r="DA756" s="83"/>
      <c r="DB756" s="82"/>
      <c r="DC756" s="83"/>
      <c r="DD756" s="52"/>
      <c r="DF756" s="52"/>
      <c r="DG756" s="84"/>
      <c r="DH756" s="97"/>
      <c r="DI756" s="84"/>
      <c r="DJ756" s="84"/>
      <c r="DK756" s="84"/>
      <c r="DL756" s="84"/>
      <c r="DM756" s="84"/>
      <c r="DN756" s="84"/>
      <c r="DO756" s="84"/>
      <c r="DP756" s="84"/>
      <c r="DQ756" s="84"/>
      <c r="DR756" s="97"/>
      <c r="DS756" s="97"/>
      <c r="DT756" s="97"/>
      <c r="DU756" s="97"/>
      <c r="DV756" s="97"/>
      <c r="DW756" s="97"/>
      <c r="DX756" s="97"/>
      <c r="DY756" s="97"/>
      <c r="DZ756" s="99"/>
      <c r="EA756" s="84"/>
    </row>
    <row r="757" spans="1:131" ht="15.6" x14ac:dyDescent="0.3">
      <c r="A757" s="289">
        <f t="shared" ca="1" si="1168"/>
        <v>6</v>
      </c>
      <c r="B757" s="330">
        <f t="shared" si="1202"/>
        <v>749</v>
      </c>
      <c r="C757" s="331" t="s">
        <v>32</v>
      </c>
      <c r="D757" s="330" t="s">
        <v>77</v>
      </c>
      <c r="E757" s="330">
        <v>7</v>
      </c>
      <c r="F757" s="332">
        <v>2</v>
      </c>
      <c r="G757" s="332">
        <v>1</v>
      </c>
      <c r="H757" s="332">
        <v>2</v>
      </c>
      <c r="I757" s="332">
        <v>2</v>
      </c>
      <c r="J757" s="332">
        <v>2</v>
      </c>
      <c r="K757" s="332">
        <v>2</v>
      </c>
      <c r="L757" s="332">
        <v>1</v>
      </c>
      <c r="M757" s="332"/>
      <c r="N757" s="332">
        <f>SUM($F757:G757)</f>
        <v>3</v>
      </c>
      <c r="O757" s="332">
        <f>SUM($F757:H757)</f>
        <v>5</v>
      </c>
      <c r="P757" s="332">
        <f>SUM($F757:I757)</f>
        <v>7</v>
      </c>
      <c r="Q757" s="332">
        <f>SUM($F757:J757)</f>
        <v>9</v>
      </c>
      <c r="R757" s="332">
        <f>SUM($F757:K757)</f>
        <v>11</v>
      </c>
      <c r="S757" s="332">
        <f>SUM($F757:L757)</f>
        <v>12</v>
      </c>
      <c r="T757" s="332"/>
      <c r="U757" s="331"/>
      <c r="V757" s="330" t="str">
        <f t="shared" si="1179"/>
        <v>Bb</v>
      </c>
      <c r="W757" s="330" t="str">
        <f t="shared" ca="1" si="1180"/>
        <v>C</v>
      </c>
      <c r="X757" s="330" t="str">
        <f t="shared" ca="1" si="1205"/>
        <v>Db</v>
      </c>
      <c r="Y757" s="330" t="str">
        <f t="shared" ca="1" si="1206"/>
        <v>Eb</v>
      </c>
      <c r="Z757" s="330" t="str">
        <f t="shared" ca="1" si="1207"/>
        <v>F</v>
      </c>
      <c r="AA757" s="330" t="str">
        <f t="shared" ca="1" si="1208"/>
        <v>G</v>
      </c>
      <c r="AB757" s="330" t="str">
        <f t="shared" ca="1" si="1209"/>
        <v>A</v>
      </c>
      <c r="AC757" s="330"/>
      <c r="AD757" s="331">
        <f t="shared" si="1187"/>
        <v>164</v>
      </c>
      <c r="AE757" s="331">
        <f t="shared" ca="1" si="1198"/>
        <v>67</v>
      </c>
      <c r="AF757" s="331">
        <f t="shared" ca="1" si="1199"/>
        <v>166</v>
      </c>
      <c r="AG757" s="331">
        <f t="shared" ca="1" si="1172"/>
        <v>167</v>
      </c>
      <c r="AH757" s="331">
        <f t="shared" ca="1" si="1173"/>
        <v>70</v>
      </c>
      <c r="AI757" s="331">
        <f t="shared" ca="1" si="1174"/>
        <v>71</v>
      </c>
      <c r="AJ757" s="331">
        <f t="shared" ca="1" si="1175"/>
        <v>65</v>
      </c>
      <c r="AK757" s="331"/>
      <c r="AL757" s="294" t="str">
        <f>_xlfn.CONCAT(V757," min")</f>
        <v>Bb min</v>
      </c>
      <c r="AM757" s="294" t="str">
        <f ca="1">_xlfn.CONCAT(W757," min")</f>
        <v>C min</v>
      </c>
      <c r="AN757" s="294" t="str">
        <f ca="1">_xlfn.CONCAT(X757," aug")</f>
        <v>Db aug</v>
      </c>
      <c r="AO757" s="294" t="str">
        <f ca="1">_xlfn.CONCAT(Y757," maj")</f>
        <v>Eb maj</v>
      </c>
      <c r="AP757" s="294" t="str">
        <f ca="1">_xlfn.CONCAT(Z757," maj")</f>
        <v>F maj</v>
      </c>
      <c r="AQ757" s="294" t="str">
        <f ca="1">_xlfn.CONCAT(AA757," dim")</f>
        <v>G dim</v>
      </c>
      <c r="AR757" s="294" t="str">
        <f ca="1">_xlfn.CONCAT(AB757," dim")</f>
        <v>A dim</v>
      </c>
      <c r="AS757" s="294"/>
      <c r="AT757" s="294" t="str">
        <f t="shared" ca="1" si="1211"/>
        <v/>
      </c>
      <c r="AU757" s="294" t="str">
        <f t="shared" ca="1" si="1211"/>
        <v/>
      </c>
      <c r="AV757" s="294" t="str">
        <f t="shared" ca="1" si="1211"/>
        <v/>
      </c>
      <c r="AW757" s="294">
        <f t="shared" ca="1" si="1211"/>
        <v>1</v>
      </c>
      <c r="AX757" s="294" t="str">
        <f t="shared" ca="1" si="1211"/>
        <v/>
      </c>
      <c r="AY757" s="294">
        <f t="shared" ca="1" si="1211"/>
        <v>1</v>
      </c>
      <c r="AZ757" s="294" t="str">
        <f t="shared" ca="1" si="1211"/>
        <v/>
      </c>
      <c r="BA757" s="294">
        <f t="shared" ca="1" si="1211"/>
        <v>1</v>
      </c>
      <c r="BB757" s="294" t="str">
        <f t="shared" ca="1" si="1211"/>
        <v/>
      </c>
      <c r="BC757" s="294" t="str">
        <f t="shared" ca="1" si="1211"/>
        <v/>
      </c>
      <c r="BD757" s="294" t="str">
        <f t="shared" ca="1" si="1211"/>
        <v/>
      </c>
      <c r="BE757" s="294" t="str">
        <f t="shared" ca="1" si="1211"/>
        <v/>
      </c>
      <c r="BF757" s="289">
        <f t="shared" ca="1" si="1188"/>
        <v>3</v>
      </c>
      <c r="BG757" s="302">
        <f t="shared" ca="1" si="1189"/>
        <v>42.857142857142854</v>
      </c>
      <c r="BH757" s="289">
        <f t="shared" ca="1" si="1190"/>
        <v>6</v>
      </c>
      <c r="BI757" s="289" t="str">
        <f t="shared" ca="1" si="1191"/>
        <v/>
      </c>
      <c r="BJ757" s="289" t="str">
        <f t="shared" ca="1" si="1192"/>
        <v/>
      </c>
      <c r="BK757" s="289" t="str">
        <f t="shared" ca="1" si="1193"/>
        <v/>
      </c>
      <c r="BL757" s="289" t="str">
        <f t="shared" ca="1" si="1194"/>
        <v/>
      </c>
      <c r="BM757" s="289" t="str">
        <f t="shared" ca="1" si="1195"/>
        <v/>
      </c>
      <c r="BN757" s="289">
        <f t="shared" ca="1" si="1196"/>
        <v>1</v>
      </c>
      <c r="BO757" s="289" t="str">
        <f t="shared" ca="1" si="1197"/>
        <v/>
      </c>
      <c r="BP757" s="275"/>
      <c r="BQ757" s="83"/>
      <c r="BR757" s="82"/>
      <c r="BS757" s="83"/>
      <c r="BT757" s="52"/>
      <c r="BV757" s="52"/>
      <c r="BW757" s="84"/>
      <c r="BX757" s="97"/>
      <c r="BY757" s="84"/>
      <c r="BZ757" s="84"/>
      <c r="CA757" s="84"/>
      <c r="CB757" s="84"/>
      <c r="CC757" s="84"/>
      <c r="CD757" s="84"/>
      <c r="CE757" s="84"/>
      <c r="CF757" s="84"/>
      <c r="CG757" s="84"/>
      <c r="CH757" s="97"/>
      <c r="CI757" s="97"/>
      <c r="CJ757" s="97"/>
      <c r="CK757" s="97"/>
      <c r="CL757" s="97"/>
      <c r="CM757" s="97"/>
      <c r="CN757" s="97"/>
      <c r="CO757" s="97"/>
      <c r="CP757" s="99"/>
      <c r="CQ757" s="84"/>
      <c r="DA757" s="83"/>
      <c r="DB757" s="82"/>
      <c r="DC757" s="83"/>
      <c r="DD757" s="52"/>
      <c r="DF757" s="52"/>
      <c r="DG757" s="84"/>
      <c r="DH757" s="97"/>
      <c r="DI757" s="84"/>
      <c r="DJ757" s="84"/>
      <c r="DK757" s="84"/>
      <c r="DL757" s="84"/>
      <c r="DM757" s="84"/>
      <c r="DN757" s="84"/>
      <c r="DO757" s="84"/>
      <c r="DP757" s="84"/>
      <c r="DQ757" s="84"/>
      <c r="DR757" s="97"/>
      <c r="DS757" s="97"/>
      <c r="DT757" s="97"/>
      <c r="DU757" s="97"/>
      <c r="DV757" s="97"/>
      <c r="DW757" s="97"/>
      <c r="DX757" s="97"/>
      <c r="DY757" s="97"/>
      <c r="DZ757" s="99"/>
      <c r="EA757" s="84"/>
    </row>
    <row r="758" spans="1:131" ht="15.6" x14ac:dyDescent="0.3">
      <c r="A758" s="289" t="str">
        <f t="shared" ca="1" si="1168"/>
        <v/>
      </c>
      <c r="B758" s="330">
        <f t="shared" si="1202"/>
        <v>750</v>
      </c>
      <c r="C758" s="331" t="s">
        <v>33</v>
      </c>
      <c r="D758" s="330" t="s">
        <v>77</v>
      </c>
      <c r="E758" s="330">
        <v>7</v>
      </c>
      <c r="F758" s="332">
        <v>2</v>
      </c>
      <c r="G758" s="332">
        <v>2</v>
      </c>
      <c r="H758" s="332">
        <v>1</v>
      </c>
      <c r="I758" s="332">
        <v>1</v>
      </c>
      <c r="J758" s="332">
        <v>2</v>
      </c>
      <c r="K758" s="332">
        <v>2</v>
      </c>
      <c r="L758" s="332">
        <v>2</v>
      </c>
      <c r="M758" s="332"/>
      <c r="N758" s="332">
        <f>SUM($F758:G758)</f>
        <v>4</v>
      </c>
      <c r="O758" s="332">
        <f>SUM($F758:H758)</f>
        <v>5</v>
      </c>
      <c r="P758" s="332">
        <f>SUM($F758:I758)</f>
        <v>6</v>
      </c>
      <c r="Q758" s="332">
        <f>SUM($F758:J758)</f>
        <v>8</v>
      </c>
      <c r="R758" s="332">
        <f>SUM($F758:K758)</f>
        <v>10</v>
      </c>
      <c r="S758" s="332">
        <f>SUM($F758:L758)</f>
        <v>12</v>
      </c>
      <c r="T758" s="332"/>
      <c r="U758" s="331"/>
      <c r="V758" s="330" t="str">
        <f t="shared" si="1179"/>
        <v>Bb</v>
      </c>
      <c r="W758" s="330" t="str">
        <f t="shared" ca="1" si="1180"/>
        <v>C</v>
      </c>
      <c r="X758" s="330" t="str">
        <f t="shared" ca="1" si="1205"/>
        <v>D</v>
      </c>
      <c r="Y758" s="330" t="str">
        <f t="shared" ca="1" si="1206"/>
        <v>Eb</v>
      </c>
      <c r="Z758" s="330" t="str">
        <f t="shared" ca="1" si="1207"/>
        <v>E</v>
      </c>
      <c r="AA758" s="330" t="str">
        <f t="shared" ca="1" si="1208"/>
        <v>Gb</v>
      </c>
      <c r="AB758" s="330" t="str">
        <f t="shared" ca="1" si="1209"/>
        <v>Ab</v>
      </c>
      <c r="AC758" s="330"/>
      <c r="AD758" s="331">
        <f t="shared" si="1187"/>
        <v>164</v>
      </c>
      <c r="AE758" s="331">
        <f t="shared" ca="1" si="1198"/>
        <v>67</v>
      </c>
      <c r="AF758" s="331">
        <f t="shared" ca="1" si="1199"/>
        <v>68</v>
      </c>
      <c r="AG758" s="331">
        <f t="shared" ca="1" si="1172"/>
        <v>167</v>
      </c>
      <c r="AH758" s="331">
        <f t="shared" ca="1" si="1173"/>
        <v>69</v>
      </c>
      <c r="AI758" s="331">
        <f t="shared" ca="1" si="1174"/>
        <v>169</v>
      </c>
      <c r="AJ758" s="331">
        <f t="shared" ca="1" si="1175"/>
        <v>163</v>
      </c>
      <c r="AK758" s="331"/>
      <c r="AL758" s="294" t="str">
        <f>_xlfn.CONCAT(V758," alt b")</f>
        <v>Bb alt b</v>
      </c>
      <c r="AM758" s="294" t="str">
        <f ca="1">_xlfn.CONCAT(W758," dim")</f>
        <v>C dim</v>
      </c>
      <c r="AN758" s="301" t="str">
        <f ca="1">_xlfn.CONCAT("*",Z758,"7")</f>
        <v>*E7</v>
      </c>
      <c r="AO758" s="294" t="str">
        <f ca="1">_xlfn.CONCAT(Y758," min")</f>
        <v>Eb min</v>
      </c>
      <c r="AP758" s="294" t="str">
        <f ca="1">_xlfn.CONCAT(Z758," aug")</f>
        <v>E aug</v>
      </c>
      <c r="AQ758" s="294" t="str">
        <f ca="1">_xlfn.CONCAT(AA758," aug")</f>
        <v>Gb aug</v>
      </c>
      <c r="AR758" s="294" t="str">
        <f ca="1">_xlfn.CONCAT(AB758," maj")</f>
        <v>Ab maj</v>
      </c>
      <c r="AS758" s="294"/>
      <c r="AT758" s="294" t="str">
        <f t="shared" ca="1" si="1211"/>
        <v/>
      </c>
      <c r="AU758" s="294" t="str">
        <f t="shared" ca="1" si="1211"/>
        <v/>
      </c>
      <c r="AV758" s="294" t="str">
        <f t="shared" ca="1" si="1211"/>
        <v/>
      </c>
      <c r="AW758" s="294">
        <f t="shared" ca="1" si="1211"/>
        <v>1</v>
      </c>
      <c r="AX758" s="294" t="str">
        <f t="shared" ca="1" si="1211"/>
        <v/>
      </c>
      <c r="AY758" s="294" t="str">
        <f t="shared" ca="1" si="1211"/>
        <v/>
      </c>
      <c r="AZ758" s="294" t="str">
        <f t="shared" ca="1" si="1211"/>
        <v/>
      </c>
      <c r="BA758" s="294" t="str">
        <f t="shared" ca="1" si="1211"/>
        <v/>
      </c>
      <c r="BB758" s="294" t="str">
        <f t="shared" ca="1" si="1211"/>
        <v/>
      </c>
      <c r="BC758" s="294" t="str">
        <f t="shared" ca="1" si="1211"/>
        <v/>
      </c>
      <c r="BD758" s="294" t="str">
        <f t="shared" ca="1" si="1211"/>
        <v/>
      </c>
      <c r="BE758" s="294" t="str">
        <f t="shared" ca="1" si="1211"/>
        <v/>
      </c>
      <c r="BF758" s="289">
        <f t="shared" ca="1" si="1188"/>
        <v>1</v>
      </c>
      <c r="BG758" s="302">
        <f t="shared" ca="1" si="1189"/>
        <v>14.285714285714285</v>
      </c>
      <c r="BH758" s="289" t="str">
        <f t="shared" ca="1" si="1190"/>
        <v/>
      </c>
      <c r="BI758" s="289" t="str">
        <f t="shared" ca="1" si="1191"/>
        <v/>
      </c>
      <c r="BJ758" s="289" t="str">
        <f t="shared" ca="1" si="1192"/>
        <v/>
      </c>
      <c r="BK758" s="289" t="str">
        <f t="shared" ca="1" si="1193"/>
        <v/>
      </c>
      <c r="BL758" s="289" t="str">
        <f t="shared" ca="1" si="1194"/>
        <v/>
      </c>
      <c r="BM758" s="289" t="str">
        <f t="shared" ca="1" si="1195"/>
        <v/>
      </c>
      <c r="BN758" s="289" t="str">
        <f t="shared" ca="1" si="1196"/>
        <v/>
      </c>
      <c r="BO758" s="289" t="str">
        <f t="shared" ca="1" si="1197"/>
        <v/>
      </c>
      <c r="BP758" s="275"/>
      <c r="BQ758" s="83"/>
      <c r="BR758" s="82"/>
      <c r="BS758" s="83"/>
      <c r="BT758" s="52"/>
      <c r="BV758" s="52"/>
      <c r="BW758" s="84"/>
      <c r="BX758" s="97"/>
      <c r="BY758" s="84"/>
      <c r="BZ758" s="84"/>
      <c r="CA758" s="84"/>
      <c r="CB758" s="84"/>
      <c r="CC758" s="84"/>
      <c r="CD758" s="84"/>
      <c r="CE758" s="84"/>
      <c r="CF758" s="84"/>
      <c r="CG758" s="84"/>
      <c r="CH758" s="97"/>
      <c r="CI758" s="97"/>
      <c r="CJ758" s="97"/>
      <c r="CK758" s="97"/>
      <c r="CL758" s="97"/>
      <c r="CM758" s="97"/>
      <c r="CN758" s="97"/>
      <c r="CO758" s="97"/>
      <c r="CP758" s="99"/>
      <c r="CQ758" s="84"/>
      <c r="DA758" s="83"/>
      <c r="DB758" s="82"/>
      <c r="DC758" s="83"/>
      <c r="DD758" s="52"/>
      <c r="DF758" s="52"/>
      <c r="DG758" s="84"/>
      <c r="DH758" s="97"/>
      <c r="DI758" s="84"/>
      <c r="DJ758" s="84"/>
      <c r="DK758" s="84"/>
      <c r="DL758" s="84"/>
      <c r="DM758" s="84"/>
      <c r="DN758" s="84"/>
      <c r="DO758" s="84"/>
      <c r="DP758" s="84"/>
      <c r="DQ758" s="84"/>
      <c r="DR758" s="97"/>
      <c r="DS758" s="97"/>
      <c r="DT758" s="97"/>
      <c r="DU758" s="97"/>
      <c r="DV758" s="97"/>
      <c r="DW758" s="97"/>
      <c r="DX758" s="97"/>
      <c r="DY758" s="97"/>
      <c r="DZ758" s="99"/>
      <c r="EA758" s="84"/>
    </row>
    <row r="759" spans="1:131" ht="15.6" x14ac:dyDescent="0.3">
      <c r="A759" s="289" t="str">
        <f t="shared" ca="1" si="1168"/>
        <v/>
      </c>
      <c r="B759" s="330">
        <f t="shared" si="1202"/>
        <v>751</v>
      </c>
      <c r="C759" s="331" t="s">
        <v>34</v>
      </c>
      <c r="D759" s="330" t="s">
        <v>77</v>
      </c>
      <c r="E759" s="330">
        <v>7</v>
      </c>
      <c r="F759" s="332">
        <v>1</v>
      </c>
      <c r="G759" s="332">
        <v>3</v>
      </c>
      <c r="H759" s="332">
        <v>2</v>
      </c>
      <c r="I759" s="332">
        <v>2</v>
      </c>
      <c r="J759" s="332">
        <v>2</v>
      </c>
      <c r="K759" s="332">
        <v>1</v>
      </c>
      <c r="L759" s="332">
        <v>1</v>
      </c>
      <c r="M759" s="332"/>
      <c r="N759" s="332">
        <f>SUM($F759:G759)</f>
        <v>4</v>
      </c>
      <c r="O759" s="332">
        <f>SUM($F759:H759)</f>
        <v>6</v>
      </c>
      <c r="P759" s="332">
        <f>SUM($F759:I759)</f>
        <v>8</v>
      </c>
      <c r="Q759" s="332">
        <f>SUM($F759:J759)</f>
        <v>10</v>
      </c>
      <c r="R759" s="332">
        <f>SUM($F759:K759)</f>
        <v>11</v>
      </c>
      <c r="S759" s="332">
        <f>SUM($F759:L759)</f>
        <v>12</v>
      </c>
      <c r="T759" s="332"/>
      <c r="U759" s="331"/>
      <c r="V759" s="330" t="str">
        <f t="shared" si="1179"/>
        <v>Bb</v>
      </c>
      <c r="W759" s="330" t="str">
        <f t="shared" ca="1" si="1180"/>
        <v>B</v>
      </c>
      <c r="X759" s="330" t="str">
        <f t="shared" ca="1" si="1205"/>
        <v>D</v>
      </c>
      <c r="Y759" s="330" t="str">
        <f t="shared" ca="1" si="1206"/>
        <v>E</v>
      </c>
      <c r="Z759" s="330" t="str">
        <f t="shared" ca="1" si="1207"/>
        <v>Gb</v>
      </c>
      <c r="AA759" s="330" t="str">
        <f t="shared" ca="1" si="1208"/>
        <v>Ab</v>
      </c>
      <c r="AB759" s="330" t="str">
        <f t="shared" ca="1" si="1209"/>
        <v>A</v>
      </c>
      <c r="AC759" s="330"/>
      <c r="AD759" s="331">
        <f t="shared" si="1187"/>
        <v>164</v>
      </c>
      <c r="AE759" s="331">
        <f t="shared" ca="1" si="1198"/>
        <v>66</v>
      </c>
      <c r="AF759" s="331">
        <f t="shared" ca="1" si="1199"/>
        <v>68</v>
      </c>
      <c r="AG759" s="331">
        <f t="shared" ca="1" si="1172"/>
        <v>69</v>
      </c>
      <c r="AH759" s="331">
        <f t="shared" ca="1" si="1173"/>
        <v>169</v>
      </c>
      <c r="AI759" s="331">
        <f t="shared" ca="1" si="1174"/>
        <v>163</v>
      </c>
      <c r="AJ759" s="331">
        <f t="shared" ca="1" si="1175"/>
        <v>65</v>
      </c>
      <c r="AK759" s="331"/>
      <c r="AL759" s="294" t="str">
        <f>_xlfn.CONCAT(V759," aug")</f>
        <v>Bb aug</v>
      </c>
      <c r="AM759" s="301" t="str">
        <f ca="1">_xlfn.CONCAT("*",Y759," maj")</f>
        <v>*E maj</v>
      </c>
      <c r="AN759" s="294" t="str">
        <f ca="1">_xlfn.CONCAT(X759," maj")</f>
        <v>D maj</v>
      </c>
      <c r="AO759" s="294" t="str">
        <f ca="1">_xlfn.CONCAT(Y759," alt b")</f>
        <v>E alt b</v>
      </c>
      <c r="AP759" s="294" t="str">
        <f ca="1">_xlfn.CONCAT(Z759," min4")</f>
        <v>Gb min4</v>
      </c>
      <c r="AQ759" s="301" t="str">
        <f>_xlfn.CONCAT("*",V759,"7")</f>
        <v>*Bb7</v>
      </c>
      <c r="AR759" s="294" t="str">
        <f ca="1">_xlfn.CONCAT(AB759," sus2")</f>
        <v>A sus2</v>
      </c>
      <c r="AS759" s="294"/>
      <c r="AT759" s="294" t="str">
        <f t="shared" ca="1" si="1211"/>
        <v/>
      </c>
      <c r="AU759" s="294" t="str">
        <f t="shared" ca="1" si="1211"/>
        <v/>
      </c>
      <c r="AV759" s="294" t="str">
        <f t="shared" ca="1" si="1211"/>
        <v/>
      </c>
      <c r="AW759" s="294" t="str">
        <f t="shared" ca="1" si="1211"/>
        <v/>
      </c>
      <c r="AX759" s="294" t="str">
        <f t="shared" ca="1" si="1211"/>
        <v/>
      </c>
      <c r="AY759" s="294" t="str">
        <f t="shared" ca="1" si="1211"/>
        <v/>
      </c>
      <c r="AZ759" s="294" t="str">
        <f t="shared" ca="1" si="1211"/>
        <v/>
      </c>
      <c r="BA759" s="294" t="str">
        <f t="shared" ca="1" si="1211"/>
        <v/>
      </c>
      <c r="BB759" s="294" t="str">
        <f t="shared" ca="1" si="1211"/>
        <v/>
      </c>
      <c r="BC759" s="294" t="str">
        <f t="shared" ca="1" si="1211"/>
        <v/>
      </c>
      <c r="BD759" s="294" t="str">
        <f t="shared" ca="1" si="1211"/>
        <v/>
      </c>
      <c r="BE759" s="294" t="str">
        <f t="shared" ca="1" si="1211"/>
        <v/>
      </c>
      <c r="BF759" s="289">
        <f t="shared" ca="1" si="1188"/>
        <v>0</v>
      </c>
      <c r="BG759" s="302">
        <f t="shared" ca="1" si="1189"/>
        <v>0</v>
      </c>
      <c r="BH759" s="289" t="str">
        <f t="shared" ca="1" si="1190"/>
        <v/>
      </c>
      <c r="BI759" s="289" t="str">
        <f t="shared" ca="1" si="1191"/>
        <v/>
      </c>
      <c r="BJ759" s="289" t="str">
        <f t="shared" ca="1" si="1192"/>
        <v/>
      </c>
      <c r="BK759" s="289" t="str">
        <f t="shared" ca="1" si="1193"/>
        <v/>
      </c>
      <c r="BL759" s="289" t="str">
        <f t="shared" ca="1" si="1194"/>
        <v/>
      </c>
      <c r="BM759" s="289" t="str">
        <f t="shared" ca="1" si="1195"/>
        <v/>
      </c>
      <c r="BN759" s="289" t="str">
        <f t="shared" ca="1" si="1196"/>
        <v/>
      </c>
      <c r="BO759" s="289" t="str">
        <f t="shared" ca="1" si="1197"/>
        <v/>
      </c>
      <c r="BP759" s="275"/>
      <c r="BQ759" s="83"/>
      <c r="BR759" s="82"/>
      <c r="BS759" s="83"/>
      <c r="BT759" s="52"/>
      <c r="BV759" s="52"/>
      <c r="BW759" s="84"/>
      <c r="BX759" s="97"/>
      <c r="BY759" s="84"/>
      <c r="BZ759" s="84"/>
      <c r="CA759" s="84"/>
      <c r="CB759" s="84"/>
      <c r="CC759" s="84"/>
      <c r="CD759" s="84"/>
      <c r="CE759" s="84"/>
      <c r="CF759" s="84"/>
      <c r="CG759" s="84"/>
      <c r="CH759" s="97"/>
      <c r="CI759" s="97"/>
      <c r="CJ759" s="97"/>
      <c r="CK759" s="97"/>
      <c r="CL759" s="97"/>
      <c r="CM759" s="97"/>
      <c r="CN759" s="97"/>
      <c r="CO759" s="97"/>
      <c r="CP759" s="99"/>
      <c r="CQ759" s="84"/>
      <c r="DA759" s="83"/>
      <c r="DB759" s="82"/>
      <c r="DC759" s="83"/>
      <c r="DD759" s="52"/>
      <c r="DF759" s="52"/>
      <c r="DG759" s="84"/>
      <c r="DH759" s="97"/>
      <c r="DI759" s="84"/>
      <c r="DJ759" s="84"/>
      <c r="DK759" s="84"/>
      <c r="DL759" s="84"/>
      <c r="DM759" s="84"/>
      <c r="DN759" s="84"/>
      <c r="DO759" s="84"/>
      <c r="DP759" s="84"/>
      <c r="DQ759" s="84"/>
      <c r="DR759" s="97"/>
      <c r="DS759" s="97"/>
      <c r="DT759" s="97"/>
      <c r="DU759" s="97"/>
      <c r="DV759" s="97"/>
      <c r="DW759" s="97"/>
      <c r="DX759" s="97"/>
      <c r="DY759" s="97"/>
      <c r="DZ759" s="99"/>
      <c r="EA759" s="84"/>
    </row>
    <row r="760" spans="1:131" ht="15.6" x14ac:dyDescent="0.3">
      <c r="A760" s="289" t="str">
        <f t="shared" ca="1" si="1168"/>
        <v/>
      </c>
      <c r="B760" s="330">
        <f t="shared" si="1202"/>
        <v>752</v>
      </c>
      <c r="C760" s="331" t="s">
        <v>35</v>
      </c>
      <c r="D760" s="330" t="s">
        <v>77</v>
      </c>
      <c r="E760" s="330">
        <v>7</v>
      </c>
      <c r="F760" s="332">
        <v>3</v>
      </c>
      <c r="G760" s="332">
        <v>1</v>
      </c>
      <c r="H760" s="332">
        <v>2</v>
      </c>
      <c r="I760" s="332">
        <v>1</v>
      </c>
      <c r="J760" s="332">
        <v>2</v>
      </c>
      <c r="K760" s="332">
        <v>1</v>
      </c>
      <c r="L760" s="332">
        <v>2</v>
      </c>
      <c r="M760" s="332"/>
      <c r="N760" s="332">
        <f>SUM($F760:G760)</f>
        <v>4</v>
      </c>
      <c r="O760" s="332">
        <f>SUM($F760:H760)</f>
        <v>6</v>
      </c>
      <c r="P760" s="332">
        <f>SUM($F760:I760)</f>
        <v>7</v>
      </c>
      <c r="Q760" s="332">
        <f>SUM($F760:J760)</f>
        <v>9</v>
      </c>
      <c r="R760" s="332">
        <f>SUM($F760:K760)</f>
        <v>10</v>
      </c>
      <c r="S760" s="332">
        <f>SUM($F760:L760)</f>
        <v>12</v>
      </c>
      <c r="T760" s="332"/>
      <c r="U760" s="331"/>
      <c r="V760" s="330" t="str">
        <f t="shared" si="1179"/>
        <v>Bb</v>
      </c>
      <c r="W760" s="330" t="str">
        <f t="shared" ca="1" si="1180"/>
        <v>Db</v>
      </c>
      <c r="X760" s="330" t="str">
        <f t="shared" ca="1" si="1205"/>
        <v>D</v>
      </c>
      <c r="Y760" s="330" t="str">
        <f t="shared" ca="1" si="1206"/>
        <v>E</v>
      </c>
      <c r="Z760" s="330" t="str">
        <f t="shared" ca="1" si="1207"/>
        <v>F</v>
      </c>
      <c r="AA760" s="330" t="str">
        <f t="shared" ca="1" si="1208"/>
        <v>G</v>
      </c>
      <c r="AB760" s="330" t="str">
        <f t="shared" ca="1" si="1209"/>
        <v>Ab</v>
      </c>
      <c r="AC760" s="330"/>
      <c r="AD760" s="331">
        <f t="shared" si="1187"/>
        <v>164</v>
      </c>
      <c r="AE760" s="331">
        <f t="shared" ca="1" si="1198"/>
        <v>166</v>
      </c>
      <c r="AF760" s="331">
        <f t="shared" ca="1" si="1199"/>
        <v>68</v>
      </c>
      <c r="AG760" s="331">
        <f t="shared" ca="1" si="1172"/>
        <v>69</v>
      </c>
      <c r="AH760" s="331">
        <f t="shared" ca="1" si="1173"/>
        <v>70</v>
      </c>
      <c r="AI760" s="331">
        <f t="shared" ca="1" si="1174"/>
        <v>71</v>
      </c>
      <c r="AJ760" s="331">
        <f t="shared" ca="1" si="1175"/>
        <v>163</v>
      </c>
      <c r="AK760" s="331"/>
      <c r="AL760" s="294" t="str">
        <f>_xlfn.CONCAT(V760," maj")</f>
        <v>Bb maj</v>
      </c>
      <c r="AM760" s="294" t="str">
        <f ca="1">_xlfn.CONCAT(W760," dim")</f>
        <v>Db dim</v>
      </c>
      <c r="AN760" s="294" t="str">
        <f ca="1">_xlfn.CONCAT(X760," dim")</f>
        <v>D dim</v>
      </c>
      <c r="AO760" s="294" t="str">
        <f ca="1">_xlfn.CONCAT(Y760," dim")</f>
        <v>E dim</v>
      </c>
      <c r="AP760" s="301" t="str">
        <f ca="1">_xlfn.CONCAT("*",W760," maj")</f>
        <v>*Db maj</v>
      </c>
      <c r="AQ760" s="294" t="str">
        <f ca="1">_xlfn.CONCAT(AA760," min")</f>
        <v>G min</v>
      </c>
      <c r="AR760" s="301" t="str">
        <f ca="1">_xlfn.CONCAT("*",W760," min")</f>
        <v>*Db min</v>
      </c>
      <c r="AS760" s="294"/>
      <c r="AT760" s="294" t="str">
        <f t="shared" ca="1" si="1211"/>
        <v/>
      </c>
      <c r="AU760" s="294" t="str">
        <f t="shared" ca="1" si="1211"/>
        <v/>
      </c>
      <c r="AV760" s="294" t="str">
        <f t="shared" ca="1" si="1211"/>
        <v/>
      </c>
      <c r="AW760" s="294" t="str">
        <f t="shared" ca="1" si="1211"/>
        <v/>
      </c>
      <c r="AX760" s="294" t="str">
        <f t="shared" ca="1" si="1211"/>
        <v/>
      </c>
      <c r="AY760" s="294">
        <f t="shared" ca="1" si="1211"/>
        <v>1</v>
      </c>
      <c r="AZ760" s="294" t="str">
        <f t="shared" ca="1" si="1211"/>
        <v/>
      </c>
      <c r="BA760" s="294">
        <f t="shared" ca="1" si="1211"/>
        <v>1</v>
      </c>
      <c r="BB760" s="294" t="str">
        <f t="shared" ca="1" si="1211"/>
        <v/>
      </c>
      <c r="BC760" s="294" t="str">
        <f t="shared" ca="1" si="1211"/>
        <v/>
      </c>
      <c r="BD760" s="294" t="str">
        <f t="shared" ca="1" si="1211"/>
        <v/>
      </c>
      <c r="BE760" s="294" t="str">
        <f t="shared" ca="1" si="1211"/>
        <v/>
      </c>
      <c r="BF760" s="289">
        <f t="shared" ca="1" si="1188"/>
        <v>2</v>
      </c>
      <c r="BG760" s="302">
        <f t="shared" ca="1" si="1189"/>
        <v>28.571428571428569</v>
      </c>
      <c r="BH760" s="289" t="str">
        <f t="shared" ca="1" si="1190"/>
        <v/>
      </c>
      <c r="BI760" s="289" t="str">
        <f t="shared" ca="1" si="1191"/>
        <v/>
      </c>
      <c r="BJ760" s="289" t="str">
        <f t="shared" ca="1" si="1192"/>
        <v/>
      </c>
      <c r="BK760" s="289" t="str">
        <f t="shared" ca="1" si="1193"/>
        <v/>
      </c>
      <c r="BL760" s="289" t="str">
        <f t="shared" ca="1" si="1194"/>
        <v/>
      </c>
      <c r="BM760" s="289" t="str">
        <f t="shared" ca="1" si="1195"/>
        <v/>
      </c>
      <c r="BN760" s="289" t="str">
        <f t="shared" ca="1" si="1196"/>
        <v/>
      </c>
      <c r="BO760" s="289" t="str">
        <f t="shared" ca="1" si="1197"/>
        <v/>
      </c>
      <c r="BP760" s="275"/>
      <c r="BQ760" s="83"/>
      <c r="BR760" s="82"/>
      <c r="BS760" s="83"/>
      <c r="BT760" s="52"/>
      <c r="BV760" s="52"/>
      <c r="BW760" s="84"/>
      <c r="BX760" s="97"/>
      <c r="BY760" s="84"/>
      <c r="BZ760" s="84"/>
      <c r="CA760" s="84"/>
      <c r="CB760" s="84"/>
      <c r="CC760" s="84"/>
      <c r="CD760" s="84"/>
      <c r="CE760" s="84"/>
      <c r="CF760" s="84"/>
      <c r="CG760" s="84"/>
      <c r="CH760" s="97"/>
      <c r="CI760" s="97"/>
      <c r="CJ760" s="97"/>
      <c r="CK760" s="97"/>
      <c r="CL760" s="97"/>
      <c r="CM760" s="97"/>
      <c r="CN760" s="97"/>
      <c r="CO760" s="97"/>
      <c r="CP760" s="99"/>
      <c r="CQ760" s="84"/>
      <c r="DA760" s="83"/>
      <c r="DB760" s="82"/>
      <c r="DC760" s="83"/>
      <c r="DD760" s="52"/>
      <c r="DF760" s="52"/>
      <c r="DG760" s="84"/>
      <c r="DH760" s="97"/>
      <c r="DI760" s="84"/>
      <c r="DJ760" s="84"/>
      <c r="DK760" s="84"/>
      <c r="DL760" s="84"/>
      <c r="DM760" s="84"/>
      <c r="DN760" s="84"/>
      <c r="DO760" s="84"/>
      <c r="DP760" s="84"/>
      <c r="DQ760" s="84"/>
      <c r="DR760" s="97"/>
      <c r="DS760" s="97"/>
      <c r="DT760" s="97"/>
      <c r="DU760" s="97"/>
      <c r="DV760" s="97"/>
      <c r="DW760" s="97"/>
      <c r="DX760" s="97"/>
      <c r="DY760" s="97"/>
      <c r="DZ760" s="99"/>
      <c r="EA760" s="84"/>
    </row>
    <row r="761" spans="1:131" ht="15.6" x14ac:dyDescent="0.3">
      <c r="A761" s="289" t="str">
        <f t="shared" ca="1" si="1168"/>
        <v/>
      </c>
      <c r="B761" s="330">
        <f t="shared" si="1202"/>
        <v>753</v>
      </c>
      <c r="C761" s="331" t="s">
        <v>282</v>
      </c>
      <c r="D761" s="330" t="s">
        <v>77</v>
      </c>
      <c r="E761" s="330">
        <v>7</v>
      </c>
      <c r="F761" s="332">
        <v>2</v>
      </c>
      <c r="G761" s="332">
        <v>1</v>
      </c>
      <c r="H761" s="332">
        <v>3</v>
      </c>
      <c r="I761" s="332">
        <v>1</v>
      </c>
      <c r="J761" s="332">
        <v>1</v>
      </c>
      <c r="K761" s="332">
        <v>3</v>
      </c>
      <c r="L761" s="332">
        <v>1</v>
      </c>
      <c r="M761" s="332"/>
      <c r="N761" s="332">
        <f>SUM($F761:G761)</f>
        <v>3</v>
      </c>
      <c r="O761" s="332">
        <f>SUM($F761:H761)</f>
        <v>6</v>
      </c>
      <c r="P761" s="332">
        <f>SUM($F761:I761)</f>
        <v>7</v>
      </c>
      <c r="Q761" s="332">
        <f>SUM($F761:J761)</f>
        <v>8</v>
      </c>
      <c r="R761" s="332">
        <f>SUM($F761:K761)</f>
        <v>11</v>
      </c>
      <c r="S761" s="332">
        <f>SUM($F761:L761)</f>
        <v>12</v>
      </c>
      <c r="T761" s="332"/>
      <c r="U761" s="331"/>
      <c r="V761" s="330" t="str">
        <f t="shared" si="1179"/>
        <v>Bb</v>
      </c>
      <c r="W761" s="330" t="str">
        <f t="shared" ca="1" si="1180"/>
        <v>C</v>
      </c>
      <c r="X761" s="330" t="str">
        <f t="shared" ca="1" si="1205"/>
        <v>Db</v>
      </c>
      <c r="Y761" s="330" t="str">
        <f t="shared" ca="1" si="1206"/>
        <v>E</v>
      </c>
      <c r="Z761" s="330" t="str">
        <f t="shared" ca="1" si="1207"/>
        <v>F</v>
      </c>
      <c r="AA761" s="330" t="str">
        <f t="shared" ca="1" si="1208"/>
        <v>Gb</v>
      </c>
      <c r="AB761" s="330" t="str">
        <f t="shared" ca="1" si="1209"/>
        <v>A</v>
      </c>
      <c r="AC761" s="330"/>
      <c r="AD761" s="331">
        <f t="shared" si="1187"/>
        <v>164</v>
      </c>
      <c r="AE761" s="331">
        <f t="shared" ca="1" si="1198"/>
        <v>67</v>
      </c>
      <c r="AF761" s="331">
        <f t="shared" ca="1" si="1199"/>
        <v>166</v>
      </c>
      <c r="AG761" s="331">
        <f t="shared" ca="1" si="1172"/>
        <v>69</v>
      </c>
      <c r="AH761" s="331">
        <f t="shared" ca="1" si="1173"/>
        <v>70</v>
      </c>
      <c r="AI761" s="331">
        <f t="shared" ca="1" si="1174"/>
        <v>169</v>
      </c>
      <c r="AJ761" s="331">
        <f t="shared" ca="1" si="1175"/>
        <v>65</v>
      </c>
      <c r="AK761" s="331"/>
      <c r="AL761" s="294" t="str">
        <f>_xlfn.CONCAT(V761," min")</f>
        <v>Bb min</v>
      </c>
      <c r="AM761" s="294" t="str">
        <f ca="1">_xlfn.CONCAT(W761," alt b")</f>
        <v>C alt b</v>
      </c>
      <c r="AN761" s="294" t="str">
        <f ca="1">_xlfn.CONCAT(X761," aug")</f>
        <v>Db aug</v>
      </c>
      <c r="AO761" s="301" t="str">
        <f ca="1">_xlfn.CONCAT("*",AA761,"7")</f>
        <v>*Gb7</v>
      </c>
      <c r="AP761" s="294" t="str">
        <f ca="1">_xlfn.CONCAT(Z761," maj")</f>
        <v>F maj</v>
      </c>
      <c r="AQ761" s="294" t="str">
        <f ca="1">_xlfn.CONCAT(AA761," maj")</f>
        <v>Gb maj</v>
      </c>
      <c r="AR761" s="294" t="str">
        <f ca="1">_xlfn.CONCAT(AB761," maj")</f>
        <v>A maj</v>
      </c>
      <c r="AS761" s="294"/>
      <c r="AT761" s="294" t="str">
        <f t="shared" ca="1" si="1211"/>
        <v/>
      </c>
      <c r="AU761" s="294" t="str">
        <f t="shared" ca="1" si="1211"/>
        <v/>
      </c>
      <c r="AV761" s="294" t="str">
        <f t="shared" ca="1" si="1211"/>
        <v/>
      </c>
      <c r="AW761" s="294" t="str">
        <f t="shared" ca="1" si="1211"/>
        <v/>
      </c>
      <c r="AX761" s="294" t="str">
        <f t="shared" ca="1" si="1211"/>
        <v/>
      </c>
      <c r="AY761" s="294">
        <f t="shared" ca="1" si="1211"/>
        <v>1</v>
      </c>
      <c r="AZ761" s="294" t="str">
        <f t="shared" ca="1" si="1211"/>
        <v/>
      </c>
      <c r="BA761" s="294" t="str">
        <f t="shared" ca="1" si="1211"/>
        <v/>
      </c>
      <c r="BB761" s="294" t="str">
        <f t="shared" ca="1" si="1211"/>
        <v/>
      </c>
      <c r="BC761" s="294" t="str">
        <f t="shared" ca="1" si="1211"/>
        <v/>
      </c>
      <c r="BD761" s="294" t="str">
        <f t="shared" ca="1" si="1211"/>
        <v/>
      </c>
      <c r="BE761" s="294" t="str">
        <f t="shared" ca="1" si="1211"/>
        <v/>
      </c>
      <c r="BF761" s="289">
        <f t="shared" ca="1" si="1188"/>
        <v>1</v>
      </c>
      <c r="BG761" s="302">
        <f t="shared" ca="1" si="1189"/>
        <v>14.285714285714285</v>
      </c>
      <c r="BH761" s="289" t="str">
        <f t="shared" ca="1" si="1190"/>
        <v/>
      </c>
      <c r="BI761" s="289" t="str">
        <f t="shared" ca="1" si="1191"/>
        <v/>
      </c>
      <c r="BJ761" s="289" t="str">
        <f t="shared" ca="1" si="1192"/>
        <v/>
      </c>
      <c r="BK761" s="289" t="str">
        <f t="shared" ca="1" si="1193"/>
        <v/>
      </c>
      <c r="BL761" s="289" t="str">
        <f t="shared" ca="1" si="1194"/>
        <v/>
      </c>
      <c r="BM761" s="289" t="str">
        <f t="shared" ca="1" si="1195"/>
        <v/>
      </c>
      <c r="BN761" s="289" t="str">
        <f t="shared" ca="1" si="1196"/>
        <v/>
      </c>
      <c r="BO761" s="289" t="str">
        <f t="shared" ca="1" si="1197"/>
        <v/>
      </c>
      <c r="BP761" s="275"/>
      <c r="BQ761" s="83"/>
      <c r="BR761" s="82"/>
      <c r="BS761" s="83"/>
      <c r="BT761" s="52"/>
      <c r="BV761" s="52"/>
      <c r="BW761" s="84"/>
      <c r="BX761" s="97"/>
      <c r="BY761" s="84"/>
      <c r="BZ761" s="84"/>
      <c r="CA761" s="84"/>
      <c r="CB761" s="84"/>
      <c r="CC761" s="84"/>
      <c r="CD761" s="84"/>
      <c r="CE761" s="84"/>
      <c r="CF761" s="84"/>
      <c r="CG761" s="84"/>
      <c r="CH761" s="97"/>
      <c r="CI761" s="97"/>
      <c r="CJ761" s="97"/>
      <c r="CK761" s="97"/>
      <c r="CL761" s="97"/>
      <c r="CM761" s="97"/>
      <c r="CN761" s="97"/>
      <c r="CO761" s="97"/>
      <c r="CP761" s="99"/>
      <c r="CQ761" s="84"/>
      <c r="DA761" s="83"/>
      <c r="DB761" s="82"/>
      <c r="DC761" s="83"/>
      <c r="DD761" s="52"/>
      <c r="DF761" s="52"/>
      <c r="DG761" s="84"/>
      <c r="DH761" s="97"/>
      <c r="DI761" s="84"/>
      <c r="DJ761" s="84"/>
      <c r="DK761" s="84"/>
      <c r="DL761" s="84"/>
      <c r="DM761" s="84"/>
      <c r="DN761" s="84"/>
      <c r="DO761" s="84"/>
      <c r="DP761" s="84"/>
      <c r="DQ761" s="84"/>
      <c r="DR761" s="97"/>
      <c r="DS761" s="97"/>
      <c r="DT761" s="97"/>
      <c r="DU761" s="97"/>
      <c r="DV761" s="97"/>
      <c r="DW761" s="97"/>
      <c r="DX761" s="97"/>
      <c r="DY761" s="97"/>
      <c r="DZ761" s="99"/>
      <c r="EA761" s="84"/>
    </row>
    <row r="762" spans="1:131" ht="15.6" x14ac:dyDescent="0.3">
      <c r="A762" s="289" t="str">
        <f t="shared" ca="1" si="1168"/>
        <v/>
      </c>
      <c r="B762" s="330">
        <f t="shared" si="1202"/>
        <v>754</v>
      </c>
      <c r="C762" s="331" t="s">
        <v>36</v>
      </c>
      <c r="D762" s="330" t="s">
        <v>77</v>
      </c>
      <c r="E762" s="330">
        <v>7</v>
      </c>
      <c r="F762" s="332">
        <v>1</v>
      </c>
      <c r="G762" s="332">
        <v>2</v>
      </c>
      <c r="H762" s="332">
        <v>2</v>
      </c>
      <c r="I762" s="332">
        <v>2</v>
      </c>
      <c r="J762" s="332">
        <v>1</v>
      </c>
      <c r="K762" s="332">
        <v>3</v>
      </c>
      <c r="L762" s="332">
        <v>1</v>
      </c>
      <c r="M762" s="332"/>
      <c r="N762" s="332">
        <f>SUM($F762:G762)</f>
        <v>3</v>
      </c>
      <c r="O762" s="332">
        <f>SUM($F762:H762)</f>
        <v>5</v>
      </c>
      <c r="P762" s="332">
        <f>SUM($F762:I762)</f>
        <v>7</v>
      </c>
      <c r="Q762" s="332">
        <f>SUM($F762:J762)</f>
        <v>8</v>
      </c>
      <c r="R762" s="332">
        <f>SUM($F762:K762)</f>
        <v>11</v>
      </c>
      <c r="S762" s="332">
        <f>SUM($F762:L762)</f>
        <v>12</v>
      </c>
      <c r="T762" s="332"/>
      <c r="U762" s="331"/>
      <c r="V762" s="330" t="str">
        <f t="shared" si="1179"/>
        <v>Bb</v>
      </c>
      <c r="W762" s="330" t="str">
        <f t="shared" ca="1" si="1180"/>
        <v>B</v>
      </c>
      <c r="X762" s="330" t="str">
        <f t="shared" ca="1" si="1205"/>
        <v>Db</v>
      </c>
      <c r="Y762" s="330" t="str">
        <f t="shared" ca="1" si="1206"/>
        <v>Eb</v>
      </c>
      <c r="Z762" s="330" t="str">
        <f t="shared" ca="1" si="1207"/>
        <v>F</v>
      </c>
      <c r="AA762" s="330" t="str">
        <f t="shared" ca="1" si="1208"/>
        <v>Gb</v>
      </c>
      <c r="AB762" s="330" t="str">
        <f t="shared" ca="1" si="1209"/>
        <v>A</v>
      </c>
      <c r="AC762" s="330"/>
      <c r="AD762" s="331">
        <f t="shared" si="1187"/>
        <v>164</v>
      </c>
      <c r="AE762" s="331">
        <f t="shared" ca="1" si="1198"/>
        <v>66</v>
      </c>
      <c r="AF762" s="331">
        <f t="shared" ca="1" si="1199"/>
        <v>166</v>
      </c>
      <c r="AG762" s="331">
        <f t="shared" ca="1" si="1172"/>
        <v>167</v>
      </c>
      <c r="AH762" s="331">
        <f t="shared" ca="1" si="1173"/>
        <v>70</v>
      </c>
      <c r="AI762" s="331">
        <f t="shared" ca="1" si="1174"/>
        <v>169</v>
      </c>
      <c r="AJ762" s="331">
        <f t="shared" ca="1" si="1175"/>
        <v>65</v>
      </c>
      <c r="AK762" s="331"/>
      <c r="AL762" s="294" t="str">
        <f>_xlfn.CONCAT(V762," min")</f>
        <v>Bb min</v>
      </c>
      <c r="AM762" s="294" t="str">
        <f ca="1">_xlfn.CONCAT(W762," maj")</f>
        <v>B maj</v>
      </c>
      <c r="AN762" s="294" t="str">
        <f ca="1">_xlfn.CONCAT(X762," aug")</f>
        <v>Db aug</v>
      </c>
      <c r="AO762" s="294" t="str">
        <f ca="1">_xlfn.CONCAT(Y762," min")</f>
        <v>Eb min</v>
      </c>
      <c r="AP762" s="294" t="str">
        <f ca="1">_xlfn.CONCAT(Z762," alt b")</f>
        <v>F alt b</v>
      </c>
      <c r="AQ762" s="294" t="str">
        <f ca="1">_xlfn.CONCAT(AA762," maj")</f>
        <v>Gb maj</v>
      </c>
      <c r="AR762" s="301" t="str">
        <f ca="1">_xlfn.CONCAT("*",W762,"7")</f>
        <v>*B7</v>
      </c>
      <c r="AS762" s="294"/>
      <c r="AT762" s="294" t="str">
        <f t="shared" ca="1" si="1211"/>
        <v/>
      </c>
      <c r="AU762" s="294" t="str">
        <f t="shared" ca="1" si="1211"/>
        <v/>
      </c>
      <c r="AV762" s="294" t="str">
        <f t="shared" ca="1" si="1211"/>
        <v/>
      </c>
      <c r="AW762" s="294">
        <f t="shared" ca="1" si="1211"/>
        <v>1</v>
      </c>
      <c r="AX762" s="294" t="str">
        <f t="shared" ca="1" si="1211"/>
        <v/>
      </c>
      <c r="AY762" s="294">
        <f t="shared" ca="1" si="1211"/>
        <v>1</v>
      </c>
      <c r="AZ762" s="294" t="str">
        <f t="shared" ca="1" si="1211"/>
        <v/>
      </c>
      <c r="BA762" s="294" t="str">
        <f t="shared" ca="1" si="1211"/>
        <v/>
      </c>
      <c r="BB762" s="294" t="str">
        <f t="shared" ca="1" si="1211"/>
        <v/>
      </c>
      <c r="BC762" s="294" t="str">
        <f t="shared" ca="1" si="1211"/>
        <v/>
      </c>
      <c r="BD762" s="294" t="str">
        <f t="shared" ca="1" si="1211"/>
        <v/>
      </c>
      <c r="BE762" s="294" t="str">
        <f t="shared" ca="1" si="1211"/>
        <v/>
      </c>
      <c r="BF762" s="289">
        <f t="shared" ca="1" si="1188"/>
        <v>2</v>
      </c>
      <c r="BG762" s="302">
        <f t="shared" ca="1" si="1189"/>
        <v>28.571428571428569</v>
      </c>
      <c r="BH762" s="289" t="str">
        <f t="shared" ca="1" si="1190"/>
        <v/>
      </c>
      <c r="BI762" s="289" t="str">
        <f t="shared" ca="1" si="1191"/>
        <v/>
      </c>
      <c r="BJ762" s="289" t="str">
        <f t="shared" ca="1" si="1192"/>
        <v/>
      </c>
      <c r="BK762" s="289" t="str">
        <f t="shared" ca="1" si="1193"/>
        <v/>
      </c>
      <c r="BL762" s="289" t="str">
        <f t="shared" ca="1" si="1194"/>
        <v/>
      </c>
      <c r="BM762" s="289" t="str">
        <f t="shared" ca="1" si="1195"/>
        <v/>
      </c>
      <c r="BN762" s="289" t="str">
        <f t="shared" ca="1" si="1196"/>
        <v/>
      </c>
      <c r="BO762" s="289" t="str">
        <f t="shared" ca="1" si="1197"/>
        <v/>
      </c>
      <c r="BP762" s="275"/>
      <c r="BQ762" s="83"/>
      <c r="BR762" s="82"/>
      <c r="BS762" s="83"/>
      <c r="BT762" s="52"/>
      <c r="BV762" s="52"/>
      <c r="BW762" s="84"/>
      <c r="BX762" s="97"/>
      <c r="BY762" s="84"/>
      <c r="BZ762" s="84"/>
      <c r="CA762" s="84"/>
      <c r="CB762" s="84"/>
      <c r="CC762" s="84"/>
      <c r="CD762" s="84"/>
      <c r="CE762" s="84"/>
      <c r="CF762" s="84"/>
      <c r="CG762" s="84"/>
      <c r="CH762" s="97"/>
      <c r="CI762" s="97"/>
      <c r="CJ762" s="97"/>
      <c r="CK762" s="97"/>
      <c r="CL762" s="97"/>
      <c r="CM762" s="97"/>
      <c r="CN762" s="97"/>
      <c r="CO762" s="97"/>
      <c r="CP762" s="99"/>
      <c r="CQ762" s="84"/>
      <c r="DA762" s="83"/>
      <c r="DB762" s="82"/>
      <c r="DC762" s="83"/>
      <c r="DD762" s="52"/>
      <c r="DF762" s="52"/>
      <c r="DG762" s="84"/>
      <c r="DH762" s="97"/>
      <c r="DI762" s="84"/>
      <c r="DJ762" s="84"/>
      <c r="DK762" s="84"/>
      <c r="DL762" s="84"/>
      <c r="DM762" s="84"/>
      <c r="DN762" s="84"/>
      <c r="DO762" s="84"/>
      <c r="DP762" s="84"/>
      <c r="DQ762" s="84"/>
      <c r="DR762" s="97"/>
      <c r="DS762" s="97"/>
      <c r="DT762" s="97"/>
      <c r="DU762" s="97"/>
      <c r="DV762" s="97"/>
      <c r="DW762" s="97"/>
      <c r="DX762" s="97"/>
      <c r="DY762" s="97"/>
      <c r="DZ762" s="99"/>
      <c r="EA762" s="84"/>
    </row>
    <row r="763" spans="1:131" ht="15.6" x14ac:dyDescent="0.3">
      <c r="A763" s="289">
        <f t="shared" ca="1" si="1168"/>
        <v>6</v>
      </c>
      <c r="B763" s="330">
        <f t="shared" si="1202"/>
        <v>755</v>
      </c>
      <c r="C763" s="331" t="s">
        <v>37</v>
      </c>
      <c r="D763" s="330" t="s">
        <v>77</v>
      </c>
      <c r="E763" s="330">
        <v>7</v>
      </c>
      <c r="F763" s="332">
        <v>1</v>
      </c>
      <c r="G763" s="332">
        <v>2</v>
      </c>
      <c r="H763" s="332">
        <v>2</v>
      </c>
      <c r="I763" s="332">
        <v>2</v>
      </c>
      <c r="J763" s="332">
        <v>2</v>
      </c>
      <c r="K763" s="332">
        <v>2</v>
      </c>
      <c r="L763" s="332">
        <v>1</v>
      </c>
      <c r="M763" s="332"/>
      <c r="N763" s="332">
        <f>SUM($F763:G763)</f>
        <v>3</v>
      </c>
      <c r="O763" s="332">
        <f>SUM($F763:H763)</f>
        <v>5</v>
      </c>
      <c r="P763" s="332">
        <f>SUM($F763:I763)</f>
        <v>7</v>
      </c>
      <c r="Q763" s="332">
        <f>SUM($F763:J763)</f>
        <v>9</v>
      </c>
      <c r="R763" s="332">
        <f>SUM($F763:K763)</f>
        <v>11</v>
      </c>
      <c r="S763" s="332">
        <f>SUM($F763:L763)</f>
        <v>12</v>
      </c>
      <c r="T763" s="332"/>
      <c r="U763" s="331"/>
      <c r="V763" s="330" t="str">
        <f t="shared" si="1179"/>
        <v>Bb</v>
      </c>
      <c r="W763" s="330" t="str">
        <f t="shared" ca="1" si="1180"/>
        <v>B</v>
      </c>
      <c r="X763" s="330" t="str">
        <f t="shared" ca="1" si="1205"/>
        <v>Db</v>
      </c>
      <c r="Y763" s="330" t="str">
        <f t="shared" ca="1" si="1206"/>
        <v>Eb</v>
      </c>
      <c r="Z763" s="330" t="str">
        <f t="shared" ca="1" si="1207"/>
        <v>F</v>
      </c>
      <c r="AA763" s="330" t="str">
        <f t="shared" ca="1" si="1208"/>
        <v>G</v>
      </c>
      <c r="AB763" s="330" t="str">
        <f t="shared" ca="1" si="1209"/>
        <v>A</v>
      </c>
      <c r="AC763" s="330"/>
      <c r="AD763" s="331">
        <f t="shared" si="1187"/>
        <v>164</v>
      </c>
      <c r="AE763" s="331">
        <f t="shared" ca="1" si="1198"/>
        <v>66</v>
      </c>
      <c r="AF763" s="331">
        <f t="shared" ca="1" si="1199"/>
        <v>166</v>
      </c>
      <c r="AG763" s="331">
        <f t="shared" ca="1" si="1172"/>
        <v>167</v>
      </c>
      <c r="AH763" s="331">
        <f t="shared" ca="1" si="1173"/>
        <v>70</v>
      </c>
      <c r="AI763" s="331">
        <f t="shared" ca="1" si="1174"/>
        <v>71</v>
      </c>
      <c r="AJ763" s="331">
        <f t="shared" ca="1" si="1175"/>
        <v>65</v>
      </c>
      <c r="AK763" s="331"/>
      <c r="AL763" s="294" t="str">
        <f>_xlfn.CONCAT(V763," min")</f>
        <v>Bb min</v>
      </c>
      <c r="AM763" s="294" t="str">
        <f ca="1">_xlfn.CONCAT(W763," aug")</f>
        <v>B aug</v>
      </c>
      <c r="AN763" s="294" t="str">
        <f ca="1">_xlfn.CONCAT(X763," aug")</f>
        <v>Db aug</v>
      </c>
      <c r="AO763" s="294" t="str">
        <f ca="1">_xlfn.CONCAT(Y763," maj")</f>
        <v>Eb maj</v>
      </c>
      <c r="AP763" s="294" t="str">
        <f ca="1">_xlfn.CONCAT(Z763," alt b")</f>
        <v>F alt b</v>
      </c>
      <c r="AQ763" s="294" t="str">
        <f ca="1">_xlfn.CONCAT(AA763," dim")</f>
        <v>G dim</v>
      </c>
      <c r="AR763" s="301" t="str">
        <f ca="1">_xlfn.CONCAT("*",W763,"7")</f>
        <v>*B7</v>
      </c>
      <c r="AS763" s="294"/>
      <c r="AT763" s="294" t="str">
        <f t="shared" ca="1" si="1211"/>
        <v/>
      </c>
      <c r="AU763" s="294" t="str">
        <f t="shared" ca="1" si="1211"/>
        <v/>
      </c>
      <c r="AV763" s="294" t="str">
        <f t="shared" ca="1" si="1211"/>
        <v/>
      </c>
      <c r="AW763" s="294">
        <f t="shared" ca="1" si="1211"/>
        <v>1</v>
      </c>
      <c r="AX763" s="294" t="str">
        <f t="shared" ca="1" si="1211"/>
        <v/>
      </c>
      <c r="AY763" s="294">
        <f t="shared" ca="1" si="1211"/>
        <v>1</v>
      </c>
      <c r="AZ763" s="294" t="str">
        <f t="shared" ca="1" si="1211"/>
        <v/>
      </c>
      <c r="BA763" s="294">
        <f t="shared" ca="1" si="1211"/>
        <v>1</v>
      </c>
      <c r="BB763" s="294" t="str">
        <f t="shared" ca="1" si="1211"/>
        <v/>
      </c>
      <c r="BC763" s="294" t="str">
        <f t="shared" ca="1" si="1211"/>
        <v/>
      </c>
      <c r="BD763" s="294" t="str">
        <f t="shared" ca="1" si="1211"/>
        <v/>
      </c>
      <c r="BE763" s="294" t="str">
        <f t="shared" ca="1" si="1211"/>
        <v/>
      </c>
      <c r="BF763" s="289">
        <f t="shared" ca="1" si="1188"/>
        <v>3</v>
      </c>
      <c r="BG763" s="302">
        <f t="shared" ca="1" si="1189"/>
        <v>42.857142857142854</v>
      </c>
      <c r="BH763" s="289">
        <f t="shared" ca="1" si="1190"/>
        <v>6</v>
      </c>
      <c r="BI763" s="289" t="str">
        <f t="shared" ca="1" si="1191"/>
        <v/>
      </c>
      <c r="BJ763" s="289" t="str">
        <f t="shared" ca="1" si="1192"/>
        <v/>
      </c>
      <c r="BK763" s="289" t="str">
        <f t="shared" ca="1" si="1193"/>
        <v/>
      </c>
      <c r="BL763" s="289" t="str">
        <f t="shared" ca="1" si="1194"/>
        <v/>
      </c>
      <c r="BM763" s="289" t="str">
        <f t="shared" ca="1" si="1195"/>
        <v/>
      </c>
      <c r="BN763" s="289">
        <f t="shared" ca="1" si="1196"/>
        <v>1</v>
      </c>
      <c r="BO763" s="289" t="str">
        <f t="shared" ca="1" si="1197"/>
        <v/>
      </c>
      <c r="BP763" s="275"/>
      <c r="BQ763" s="83"/>
      <c r="BR763" s="82"/>
      <c r="BS763" s="83"/>
      <c r="BT763" s="52"/>
      <c r="BV763" s="52"/>
      <c r="BW763" s="84"/>
      <c r="BX763" s="97"/>
      <c r="BY763" s="84"/>
      <c r="BZ763" s="84"/>
      <c r="CA763" s="84"/>
      <c r="CB763" s="84"/>
      <c r="CC763" s="84"/>
      <c r="CD763" s="84"/>
      <c r="CE763" s="84"/>
      <c r="CF763" s="84"/>
      <c r="CG763" s="84"/>
      <c r="CH763" s="97"/>
      <c r="CI763" s="97"/>
      <c r="CJ763" s="97"/>
      <c r="CK763" s="97"/>
      <c r="CL763" s="97"/>
      <c r="CM763" s="97"/>
      <c r="CN763" s="97"/>
      <c r="CO763" s="97"/>
      <c r="CP763" s="99"/>
      <c r="CQ763" s="84"/>
      <c r="DA763" s="83"/>
      <c r="DB763" s="82"/>
      <c r="DC763" s="83"/>
      <c r="DD763" s="52"/>
      <c r="DF763" s="52"/>
      <c r="DG763" s="84"/>
      <c r="DH763" s="97"/>
      <c r="DI763" s="84"/>
      <c r="DJ763" s="84"/>
      <c r="DK763" s="84"/>
      <c r="DL763" s="84"/>
      <c r="DM763" s="84"/>
      <c r="DN763" s="84"/>
      <c r="DO763" s="84"/>
      <c r="DP763" s="84"/>
      <c r="DQ763" s="84"/>
      <c r="DR763" s="97"/>
      <c r="DS763" s="97"/>
      <c r="DT763" s="97"/>
      <c r="DU763" s="97"/>
      <c r="DV763" s="97"/>
      <c r="DW763" s="97"/>
      <c r="DX763" s="97"/>
      <c r="DY763" s="97"/>
      <c r="DZ763" s="99"/>
      <c r="EA763" s="84"/>
    </row>
    <row r="764" spans="1:131" ht="15.6" x14ac:dyDescent="0.3">
      <c r="A764" s="289" t="str">
        <f t="shared" ca="1" si="1168"/>
        <v/>
      </c>
      <c r="B764" s="330">
        <f t="shared" si="1202"/>
        <v>756</v>
      </c>
      <c r="C764" s="331" t="s">
        <v>38</v>
      </c>
      <c r="D764" s="330" t="s">
        <v>77</v>
      </c>
      <c r="E764" s="330">
        <v>7</v>
      </c>
      <c r="F764" s="332">
        <v>1</v>
      </c>
      <c r="G764" s="332">
        <v>3</v>
      </c>
      <c r="H764" s="332">
        <v>1</v>
      </c>
      <c r="I764" s="332">
        <v>1</v>
      </c>
      <c r="J764" s="332">
        <v>3</v>
      </c>
      <c r="K764" s="332">
        <v>2</v>
      </c>
      <c r="L764" s="332">
        <v>1</v>
      </c>
      <c r="M764" s="332"/>
      <c r="N764" s="332">
        <f>SUM($F764:G764)</f>
        <v>4</v>
      </c>
      <c r="O764" s="332">
        <f>SUM($F764:H764)</f>
        <v>5</v>
      </c>
      <c r="P764" s="332">
        <f>SUM($F764:I764)</f>
        <v>6</v>
      </c>
      <c r="Q764" s="332">
        <f>SUM($F764:J764)</f>
        <v>9</v>
      </c>
      <c r="R764" s="332">
        <f>SUM($F764:K764)</f>
        <v>11</v>
      </c>
      <c r="S764" s="332">
        <f>SUM($F764:L764)</f>
        <v>12</v>
      </c>
      <c r="T764" s="332"/>
      <c r="U764" s="331"/>
      <c r="V764" s="330" t="str">
        <f t="shared" si="1179"/>
        <v>Bb</v>
      </c>
      <c r="W764" s="330" t="str">
        <f t="shared" ca="1" si="1180"/>
        <v>B</v>
      </c>
      <c r="X764" s="330" t="str">
        <f t="shared" ca="1" si="1205"/>
        <v>D</v>
      </c>
      <c r="Y764" s="330" t="str">
        <f t="shared" ca="1" si="1206"/>
        <v>Eb</v>
      </c>
      <c r="Z764" s="330" t="str">
        <f t="shared" ca="1" si="1207"/>
        <v>E</v>
      </c>
      <c r="AA764" s="330" t="str">
        <f t="shared" ca="1" si="1208"/>
        <v>G</v>
      </c>
      <c r="AB764" s="330" t="str">
        <f t="shared" ca="1" si="1209"/>
        <v>A</v>
      </c>
      <c r="AC764" s="330"/>
      <c r="AD764" s="331">
        <f t="shared" si="1187"/>
        <v>164</v>
      </c>
      <c r="AE764" s="331">
        <f t="shared" ca="1" si="1198"/>
        <v>66</v>
      </c>
      <c r="AF764" s="331">
        <f t="shared" ca="1" si="1199"/>
        <v>68</v>
      </c>
      <c r="AG764" s="331">
        <f t="shared" ca="1" si="1172"/>
        <v>167</v>
      </c>
      <c r="AH764" s="331">
        <f t="shared" ca="1" si="1173"/>
        <v>69</v>
      </c>
      <c r="AI764" s="331">
        <f t="shared" ca="1" si="1174"/>
        <v>71</v>
      </c>
      <c r="AJ764" s="331">
        <f t="shared" ca="1" si="1175"/>
        <v>65</v>
      </c>
      <c r="AK764" s="331"/>
      <c r="AL764" s="294" t="str">
        <f>_xlfn.CONCAT(V764," alt b")</f>
        <v>Bb alt b</v>
      </c>
      <c r="AM764" s="294" t="str">
        <f ca="1">_xlfn.CONCAT(W764," aug")</f>
        <v>B aug</v>
      </c>
      <c r="AN764" s="294" t="str">
        <f ca="1">_xlfn.CONCAT(X764," sus2")</f>
        <v>D sus2</v>
      </c>
      <c r="AO764" s="294" t="str">
        <f ca="1">_xlfn.CONCAT(Y764," maj")</f>
        <v>Eb maj</v>
      </c>
      <c r="AP764" s="294" t="str">
        <f ca="1">_xlfn.CONCAT(Z764," sus4")</f>
        <v>E sus4</v>
      </c>
      <c r="AQ764" s="294" t="str">
        <f ca="1">_xlfn.CONCAT(AA764," min")</f>
        <v>G min</v>
      </c>
      <c r="AR764" s="301" t="str">
        <f ca="1">_xlfn.CONCAT("*",W764,"7")</f>
        <v>*B7</v>
      </c>
      <c r="AS764" s="294"/>
      <c r="AT764" s="294" t="str">
        <f t="shared" ca="1" si="1211"/>
        <v/>
      </c>
      <c r="AU764" s="294" t="str">
        <f t="shared" ca="1" si="1211"/>
        <v/>
      </c>
      <c r="AV764" s="294" t="str">
        <f t="shared" ca="1" si="1211"/>
        <v/>
      </c>
      <c r="AW764" s="294">
        <f t="shared" ca="1" si="1211"/>
        <v>1</v>
      </c>
      <c r="AX764" s="294" t="str">
        <f t="shared" ca="1" si="1211"/>
        <v/>
      </c>
      <c r="AY764" s="294" t="str">
        <f t="shared" ca="1" si="1211"/>
        <v/>
      </c>
      <c r="AZ764" s="294" t="str">
        <f t="shared" ca="1" si="1211"/>
        <v/>
      </c>
      <c r="BA764" s="294">
        <f t="shared" ca="1" si="1211"/>
        <v>1</v>
      </c>
      <c r="BB764" s="294" t="str">
        <f t="shared" ca="1" si="1211"/>
        <v/>
      </c>
      <c r="BC764" s="294" t="str">
        <f t="shared" ca="1" si="1211"/>
        <v/>
      </c>
      <c r="BD764" s="294" t="str">
        <f t="shared" ca="1" si="1211"/>
        <v/>
      </c>
      <c r="BE764" s="294" t="str">
        <f t="shared" ca="1" si="1211"/>
        <v/>
      </c>
      <c r="BF764" s="289">
        <f t="shared" ca="1" si="1188"/>
        <v>2</v>
      </c>
      <c r="BG764" s="302">
        <f t="shared" ca="1" si="1189"/>
        <v>28.571428571428569</v>
      </c>
      <c r="BH764" s="289" t="str">
        <f t="shared" ca="1" si="1190"/>
        <v/>
      </c>
      <c r="BI764" s="289" t="str">
        <f t="shared" ca="1" si="1191"/>
        <v/>
      </c>
      <c r="BJ764" s="289" t="str">
        <f t="shared" ca="1" si="1192"/>
        <v/>
      </c>
      <c r="BK764" s="289" t="str">
        <f t="shared" ca="1" si="1193"/>
        <v/>
      </c>
      <c r="BL764" s="289" t="str">
        <f t="shared" ca="1" si="1194"/>
        <v/>
      </c>
      <c r="BM764" s="289" t="str">
        <f t="shared" ca="1" si="1195"/>
        <v/>
      </c>
      <c r="BN764" s="289" t="str">
        <f t="shared" ca="1" si="1196"/>
        <v/>
      </c>
      <c r="BO764" s="289" t="str">
        <f t="shared" ca="1" si="1197"/>
        <v/>
      </c>
      <c r="BP764" s="275"/>
      <c r="BQ764" s="83"/>
      <c r="BR764" s="82"/>
      <c r="BS764" s="83"/>
      <c r="BT764" s="52"/>
      <c r="BV764" s="52"/>
      <c r="BW764" s="84"/>
      <c r="BX764" s="97"/>
      <c r="BY764" s="84"/>
      <c r="BZ764" s="84"/>
      <c r="CA764" s="84"/>
      <c r="CB764" s="84"/>
      <c r="CC764" s="84"/>
      <c r="CD764" s="84"/>
      <c r="CE764" s="84"/>
      <c r="CF764" s="84"/>
      <c r="CG764" s="84"/>
      <c r="CH764" s="97"/>
      <c r="CI764" s="97"/>
      <c r="CJ764" s="97"/>
      <c r="CK764" s="97"/>
      <c r="CL764" s="97"/>
      <c r="CM764" s="97"/>
      <c r="CN764" s="97"/>
      <c r="CO764" s="97"/>
      <c r="CP764" s="99"/>
      <c r="CQ764" s="84"/>
      <c r="DA764" s="83"/>
      <c r="DB764" s="82"/>
      <c r="DC764" s="83"/>
      <c r="DD764" s="52"/>
      <c r="DF764" s="52"/>
      <c r="DG764" s="84"/>
      <c r="DH764" s="97"/>
      <c r="DI764" s="84"/>
      <c r="DJ764" s="84"/>
      <c r="DK764" s="84"/>
      <c r="DL764" s="84"/>
      <c r="DM764" s="84"/>
      <c r="DN764" s="84"/>
      <c r="DO764" s="84"/>
      <c r="DP764" s="84"/>
      <c r="DQ764" s="84"/>
      <c r="DR764" s="97"/>
      <c r="DS764" s="97"/>
      <c r="DT764" s="97"/>
      <c r="DU764" s="97"/>
      <c r="DV764" s="97"/>
      <c r="DW764" s="97"/>
      <c r="DX764" s="97"/>
      <c r="DY764" s="97"/>
      <c r="DZ764" s="99"/>
      <c r="EA764" s="84"/>
    </row>
    <row r="765" spans="1:131" ht="15.6" x14ac:dyDescent="0.3">
      <c r="A765" s="289" t="str">
        <f t="shared" ca="1" si="1168"/>
        <v/>
      </c>
      <c r="B765" s="330">
        <f t="shared" si="1202"/>
        <v>757</v>
      </c>
      <c r="C765" s="331" t="s">
        <v>39</v>
      </c>
      <c r="D765" s="330" t="s">
        <v>77</v>
      </c>
      <c r="E765" s="330">
        <v>7</v>
      </c>
      <c r="F765" s="332">
        <v>1</v>
      </c>
      <c r="G765" s="332">
        <v>3</v>
      </c>
      <c r="H765" s="332">
        <v>2</v>
      </c>
      <c r="I765" s="332">
        <v>1</v>
      </c>
      <c r="J765" s="332">
        <v>1</v>
      </c>
      <c r="K765" s="332">
        <v>3</v>
      </c>
      <c r="L765" s="332">
        <v>1</v>
      </c>
      <c r="M765" s="332"/>
      <c r="N765" s="332">
        <f>SUM($F765:G765)</f>
        <v>4</v>
      </c>
      <c r="O765" s="332">
        <f>SUM($F765:H765)</f>
        <v>6</v>
      </c>
      <c r="P765" s="332">
        <f>SUM($F765:I765)</f>
        <v>7</v>
      </c>
      <c r="Q765" s="332">
        <f>SUM($F765:J765)</f>
        <v>8</v>
      </c>
      <c r="R765" s="332">
        <f>SUM($F765:K765)</f>
        <v>11</v>
      </c>
      <c r="S765" s="332">
        <f>SUM($F765:L765)</f>
        <v>12</v>
      </c>
      <c r="T765" s="332"/>
      <c r="U765" s="331"/>
      <c r="V765" s="330" t="str">
        <f t="shared" si="1179"/>
        <v>Bb</v>
      </c>
      <c r="W765" s="330" t="str">
        <f t="shared" ca="1" si="1180"/>
        <v>B</v>
      </c>
      <c r="X765" s="330" t="str">
        <f t="shared" ca="1" si="1205"/>
        <v>D</v>
      </c>
      <c r="Y765" s="330" t="str">
        <f t="shared" ca="1" si="1206"/>
        <v>E</v>
      </c>
      <c r="Z765" s="330" t="str">
        <f t="shared" ca="1" si="1207"/>
        <v>F</v>
      </c>
      <c r="AA765" s="330" t="str">
        <f t="shared" ca="1" si="1208"/>
        <v>Gb</v>
      </c>
      <c r="AB765" s="330" t="str">
        <f t="shared" ca="1" si="1209"/>
        <v>A</v>
      </c>
      <c r="AC765" s="330"/>
      <c r="AD765" s="331">
        <f t="shared" si="1187"/>
        <v>164</v>
      </c>
      <c r="AE765" s="331">
        <f t="shared" ca="1" si="1198"/>
        <v>66</v>
      </c>
      <c r="AF765" s="331">
        <f t="shared" ca="1" si="1199"/>
        <v>68</v>
      </c>
      <c r="AG765" s="331">
        <f t="shared" ca="1" si="1172"/>
        <v>69</v>
      </c>
      <c r="AH765" s="331">
        <f t="shared" ca="1" si="1173"/>
        <v>70</v>
      </c>
      <c r="AI765" s="331">
        <f t="shared" ca="1" si="1174"/>
        <v>169</v>
      </c>
      <c r="AJ765" s="331">
        <f t="shared" ca="1" si="1175"/>
        <v>65</v>
      </c>
      <c r="AK765" s="331"/>
      <c r="AL765" s="294" t="str">
        <f>_xlfn.CONCAT(V765," maj")</f>
        <v>Bb maj</v>
      </c>
      <c r="AM765" s="294" t="str">
        <f ca="1">_xlfn.CONCAT(W765," sus4")</f>
        <v>B sus4</v>
      </c>
      <c r="AN765" s="294" t="str">
        <f ca="1">_xlfn.CONCAT(X765," min")</f>
        <v>D min</v>
      </c>
      <c r="AO765" s="301" t="str">
        <f ca="1">_xlfn.CONCAT("*",AA765,"7")</f>
        <v>*Gb7</v>
      </c>
      <c r="AP765" s="294" t="str">
        <f ca="1">_xlfn.CONCAT(Z765," alt b")</f>
        <v>F alt b</v>
      </c>
      <c r="AQ765" s="294" t="str">
        <f ca="1">_xlfn.CONCAT(AA765," aug")</f>
        <v>Gb aug</v>
      </c>
      <c r="AR765" s="294" t="str">
        <f ca="1">_xlfn.CONCAT(AB765," sus2")</f>
        <v>A sus2</v>
      </c>
      <c r="AS765" s="294"/>
      <c r="AT765" s="294" t="str">
        <f t="shared" ref="AT765:BE767" ca="1" si="1214">IF(AT$9=$AD765,1,IF(AT$9=$AE765,1,IF(AT$9=$AF765,1,IF(AT$9=$AG765,1,IF(AT$9=$AH765,1,IF(AT$9=$AI765,1,IF(AT$9=$AJ765,1,"")))))))</f>
        <v/>
      </c>
      <c r="AU765" s="294" t="str">
        <f t="shared" ca="1" si="1214"/>
        <v/>
      </c>
      <c r="AV765" s="294" t="str">
        <f t="shared" ca="1" si="1214"/>
        <v/>
      </c>
      <c r="AW765" s="294" t="str">
        <f t="shared" ca="1" si="1214"/>
        <v/>
      </c>
      <c r="AX765" s="294" t="str">
        <f t="shared" ca="1" si="1214"/>
        <v/>
      </c>
      <c r="AY765" s="294">
        <f t="shared" ca="1" si="1214"/>
        <v>1</v>
      </c>
      <c r="AZ765" s="294" t="str">
        <f t="shared" ca="1" si="1214"/>
        <v/>
      </c>
      <c r="BA765" s="294" t="str">
        <f t="shared" ca="1" si="1214"/>
        <v/>
      </c>
      <c r="BB765" s="294" t="str">
        <f t="shared" ca="1" si="1214"/>
        <v/>
      </c>
      <c r="BC765" s="294" t="str">
        <f t="shared" ca="1" si="1214"/>
        <v/>
      </c>
      <c r="BD765" s="294" t="str">
        <f t="shared" ca="1" si="1214"/>
        <v/>
      </c>
      <c r="BE765" s="294" t="str">
        <f t="shared" ca="1" si="1214"/>
        <v/>
      </c>
      <c r="BF765" s="289">
        <f t="shared" ca="1" si="1188"/>
        <v>1</v>
      </c>
      <c r="BG765" s="302">
        <f t="shared" ca="1" si="1189"/>
        <v>14.285714285714285</v>
      </c>
      <c r="BH765" s="289" t="str">
        <f t="shared" ca="1" si="1190"/>
        <v/>
      </c>
      <c r="BI765" s="289" t="str">
        <f t="shared" ca="1" si="1191"/>
        <v/>
      </c>
      <c r="BJ765" s="289" t="str">
        <f t="shared" ca="1" si="1192"/>
        <v/>
      </c>
      <c r="BK765" s="289" t="str">
        <f t="shared" ca="1" si="1193"/>
        <v/>
      </c>
      <c r="BL765" s="289" t="str">
        <f t="shared" ca="1" si="1194"/>
        <v/>
      </c>
      <c r="BM765" s="289" t="str">
        <f t="shared" ca="1" si="1195"/>
        <v/>
      </c>
      <c r="BN765" s="289" t="str">
        <f t="shared" ca="1" si="1196"/>
        <v/>
      </c>
      <c r="BO765" s="289" t="str">
        <f t="shared" ca="1" si="1197"/>
        <v/>
      </c>
      <c r="BP765" s="275"/>
      <c r="BQ765" s="83"/>
      <c r="BR765" s="82"/>
      <c r="BS765" s="83"/>
      <c r="BT765" s="52"/>
      <c r="BV765" s="52"/>
      <c r="BW765" s="84"/>
      <c r="BX765" s="97"/>
      <c r="BY765" s="84"/>
      <c r="BZ765" s="84"/>
      <c r="CA765" s="84"/>
      <c r="CB765" s="84"/>
      <c r="CC765" s="84"/>
      <c r="CD765" s="84"/>
      <c r="CE765" s="84"/>
      <c r="CF765" s="84"/>
      <c r="CG765" s="84"/>
      <c r="CH765" s="97"/>
      <c r="CI765" s="97"/>
      <c r="CJ765" s="97"/>
      <c r="CK765" s="97"/>
      <c r="CL765" s="97"/>
      <c r="CM765" s="97"/>
      <c r="CN765" s="97"/>
      <c r="CO765" s="97"/>
      <c r="CP765" s="99"/>
      <c r="CQ765" s="84"/>
      <c r="DA765" s="83"/>
      <c r="DB765" s="82"/>
      <c r="DC765" s="83"/>
      <c r="DD765" s="52"/>
      <c r="DF765" s="52"/>
      <c r="DG765" s="84"/>
      <c r="DH765" s="97"/>
      <c r="DI765" s="84"/>
      <c r="DJ765" s="84"/>
      <c r="DK765" s="84"/>
      <c r="DL765" s="84"/>
      <c r="DM765" s="84"/>
      <c r="DN765" s="84"/>
      <c r="DO765" s="84"/>
      <c r="DP765" s="84"/>
      <c r="DQ765" s="84"/>
      <c r="DR765" s="97"/>
      <c r="DS765" s="97"/>
      <c r="DT765" s="97"/>
      <c r="DU765" s="97"/>
      <c r="DV765" s="97"/>
      <c r="DW765" s="97"/>
      <c r="DX765" s="97"/>
      <c r="DY765" s="97"/>
      <c r="DZ765" s="99"/>
      <c r="EA765" s="84"/>
    </row>
    <row r="766" spans="1:131" ht="15.6" x14ac:dyDescent="0.3">
      <c r="A766" s="289" t="str">
        <f t="shared" ca="1" si="1168"/>
        <v/>
      </c>
      <c r="B766" s="330">
        <f t="shared" si="1202"/>
        <v>758</v>
      </c>
      <c r="C766" s="331" t="s">
        <v>40</v>
      </c>
      <c r="D766" s="330" t="s">
        <v>77</v>
      </c>
      <c r="E766" s="330">
        <v>7</v>
      </c>
      <c r="F766" s="332">
        <v>1</v>
      </c>
      <c r="G766" s="332">
        <v>2</v>
      </c>
      <c r="H766" s="332">
        <v>3</v>
      </c>
      <c r="I766" s="332">
        <v>1</v>
      </c>
      <c r="J766" s="332">
        <v>1</v>
      </c>
      <c r="K766" s="332">
        <v>3</v>
      </c>
      <c r="L766" s="332">
        <v>1</v>
      </c>
      <c r="M766" s="332"/>
      <c r="N766" s="332">
        <f>SUM($F766:G766)</f>
        <v>3</v>
      </c>
      <c r="O766" s="332">
        <f>SUM($F766:H766)</f>
        <v>6</v>
      </c>
      <c r="P766" s="332">
        <f>SUM($F766:I766)</f>
        <v>7</v>
      </c>
      <c r="Q766" s="332">
        <f>SUM($F766:J766)</f>
        <v>8</v>
      </c>
      <c r="R766" s="332">
        <f>SUM($F766:K766)</f>
        <v>11</v>
      </c>
      <c r="S766" s="332">
        <f>SUM($F766:L766)</f>
        <v>12</v>
      </c>
      <c r="T766" s="332"/>
      <c r="U766" s="331"/>
      <c r="V766" s="330" t="str">
        <f t="shared" si="1179"/>
        <v>Bb</v>
      </c>
      <c r="W766" s="330" t="str">
        <f t="shared" ca="1" si="1180"/>
        <v>B</v>
      </c>
      <c r="X766" s="330" t="str">
        <f t="shared" ca="1" si="1205"/>
        <v>Db</v>
      </c>
      <c r="Y766" s="330" t="str">
        <f t="shared" ca="1" si="1206"/>
        <v>E</v>
      </c>
      <c r="Z766" s="330" t="str">
        <f t="shared" ca="1" si="1207"/>
        <v>F</v>
      </c>
      <c r="AA766" s="330" t="str">
        <f t="shared" ca="1" si="1208"/>
        <v>Gb</v>
      </c>
      <c r="AB766" s="330" t="str">
        <f t="shared" ca="1" si="1209"/>
        <v>A</v>
      </c>
      <c r="AC766" s="330"/>
      <c r="AD766" s="331">
        <f t="shared" si="1187"/>
        <v>164</v>
      </c>
      <c r="AE766" s="331">
        <f t="shared" ca="1" si="1198"/>
        <v>66</v>
      </c>
      <c r="AF766" s="331">
        <f t="shared" ca="1" si="1199"/>
        <v>166</v>
      </c>
      <c r="AG766" s="331">
        <f t="shared" ca="1" si="1172"/>
        <v>69</v>
      </c>
      <c r="AH766" s="331">
        <f t="shared" ca="1" si="1173"/>
        <v>70</v>
      </c>
      <c r="AI766" s="331">
        <f t="shared" ca="1" si="1174"/>
        <v>169</v>
      </c>
      <c r="AJ766" s="331">
        <f t="shared" ca="1" si="1175"/>
        <v>65</v>
      </c>
      <c r="AK766" s="331"/>
      <c r="AL766" s="294" t="str">
        <f>_xlfn.CONCAT(V766," min")</f>
        <v>Bb min</v>
      </c>
      <c r="AM766" s="294" t="str">
        <f ca="1">_xlfn.CONCAT(W766," sus4")</f>
        <v>B sus4</v>
      </c>
      <c r="AN766" s="294" t="str">
        <f ca="1">_xlfn.CONCAT(X766," aug")</f>
        <v>Db aug</v>
      </c>
      <c r="AO766" s="301" t="str">
        <f ca="1">_xlfn.CONCAT("*",AA766,"7")</f>
        <v>*Gb7</v>
      </c>
      <c r="AP766" s="294" t="str">
        <f ca="1">_xlfn.CONCAT(Z766," alt b")</f>
        <v>F alt b</v>
      </c>
      <c r="AQ766" s="294" t="str">
        <f ca="1">_xlfn.CONCAT(AA766," maj")</f>
        <v>Gb maj</v>
      </c>
      <c r="AR766" s="294" t="str">
        <f ca="1">_xlfn.CONCAT(AB766," sus2")</f>
        <v>A sus2</v>
      </c>
      <c r="AS766" s="294"/>
      <c r="AT766" s="294" t="str">
        <f t="shared" ca="1" si="1214"/>
        <v/>
      </c>
      <c r="AU766" s="294" t="str">
        <f t="shared" ca="1" si="1214"/>
        <v/>
      </c>
      <c r="AV766" s="294" t="str">
        <f t="shared" ca="1" si="1214"/>
        <v/>
      </c>
      <c r="AW766" s="294" t="str">
        <f t="shared" ca="1" si="1214"/>
        <v/>
      </c>
      <c r="AX766" s="294" t="str">
        <f t="shared" ca="1" si="1214"/>
        <v/>
      </c>
      <c r="AY766" s="294">
        <f t="shared" ca="1" si="1214"/>
        <v>1</v>
      </c>
      <c r="AZ766" s="294" t="str">
        <f t="shared" ca="1" si="1214"/>
        <v/>
      </c>
      <c r="BA766" s="294" t="str">
        <f t="shared" ca="1" si="1214"/>
        <v/>
      </c>
      <c r="BB766" s="294" t="str">
        <f t="shared" ca="1" si="1214"/>
        <v/>
      </c>
      <c r="BC766" s="294" t="str">
        <f t="shared" ca="1" si="1214"/>
        <v/>
      </c>
      <c r="BD766" s="294" t="str">
        <f t="shared" ca="1" si="1214"/>
        <v/>
      </c>
      <c r="BE766" s="294" t="str">
        <f t="shared" ca="1" si="1214"/>
        <v/>
      </c>
      <c r="BF766" s="289">
        <f t="shared" ca="1" si="1188"/>
        <v>1</v>
      </c>
      <c r="BG766" s="302">
        <f t="shared" ca="1" si="1189"/>
        <v>14.285714285714285</v>
      </c>
      <c r="BH766" s="289" t="str">
        <f t="shared" ca="1" si="1190"/>
        <v/>
      </c>
      <c r="BI766" s="289" t="str">
        <f t="shared" ca="1" si="1191"/>
        <v/>
      </c>
      <c r="BJ766" s="289" t="str">
        <f t="shared" ca="1" si="1192"/>
        <v/>
      </c>
      <c r="BK766" s="289" t="str">
        <f t="shared" ca="1" si="1193"/>
        <v/>
      </c>
      <c r="BL766" s="289" t="str">
        <f t="shared" ca="1" si="1194"/>
        <v/>
      </c>
      <c r="BM766" s="289" t="str">
        <f t="shared" ca="1" si="1195"/>
        <v/>
      </c>
      <c r="BN766" s="289" t="str">
        <f t="shared" ca="1" si="1196"/>
        <v/>
      </c>
      <c r="BO766" s="289" t="str">
        <f t="shared" ca="1" si="1197"/>
        <v/>
      </c>
      <c r="BP766" s="275"/>
      <c r="BQ766" s="83"/>
      <c r="BR766" s="82"/>
      <c r="BS766" s="83"/>
      <c r="BT766" s="52"/>
      <c r="BV766" s="52"/>
      <c r="BW766" s="84"/>
      <c r="BX766" s="97"/>
      <c r="BY766" s="84"/>
      <c r="BZ766" s="84"/>
      <c r="CA766" s="84"/>
      <c r="CB766" s="84"/>
      <c r="CC766" s="84"/>
      <c r="CD766" s="84"/>
      <c r="CE766" s="84"/>
      <c r="CF766" s="84"/>
      <c r="CG766" s="84"/>
      <c r="CH766" s="97"/>
      <c r="CI766" s="97"/>
      <c r="CJ766" s="97"/>
      <c r="CK766" s="97"/>
      <c r="CL766" s="97"/>
      <c r="CM766" s="97"/>
      <c r="CN766" s="97"/>
      <c r="CO766" s="97"/>
      <c r="CP766" s="99"/>
      <c r="CQ766" s="84"/>
      <c r="DA766" s="83"/>
      <c r="DB766" s="82"/>
      <c r="DC766" s="83"/>
      <c r="DD766" s="52"/>
      <c r="DF766" s="52"/>
      <c r="DG766" s="84"/>
      <c r="DH766" s="97"/>
      <c r="DI766" s="84"/>
      <c r="DJ766" s="84"/>
      <c r="DK766" s="84"/>
      <c r="DL766" s="84"/>
      <c r="DM766" s="84"/>
      <c r="DN766" s="84"/>
      <c r="DO766" s="84"/>
      <c r="DP766" s="84"/>
      <c r="DQ766" s="84"/>
      <c r="DR766" s="97"/>
      <c r="DS766" s="97"/>
      <c r="DT766" s="97"/>
      <c r="DU766" s="97"/>
      <c r="DV766" s="97"/>
      <c r="DW766" s="97"/>
      <c r="DX766" s="97"/>
      <c r="DY766" s="97"/>
      <c r="DZ766" s="99"/>
      <c r="EA766" s="84"/>
    </row>
    <row r="767" spans="1:131" ht="15.6" x14ac:dyDescent="0.3">
      <c r="A767" s="289" t="str">
        <f t="shared" ca="1" si="1168"/>
        <v/>
      </c>
      <c r="B767" s="330">
        <f t="shared" si="1202"/>
        <v>759</v>
      </c>
      <c r="C767" s="331" t="s">
        <v>41</v>
      </c>
      <c r="D767" s="330" t="s">
        <v>77</v>
      </c>
      <c r="E767" s="330">
        <v>7</v>
      </c>
      <c r="F767" s="332">
        <v>2</v>
      </c>
      <c r="G767" s="332">
        <v>2</v>
      </c>
      <c r="H767" s="332">
        <v>2</v>
      </c>
      <c r="I767" s="332">
        <v>2</v>
      </c>
      <c r="J767" s="332">
        <v>2</v>
      </c>
      <c r="K767" s="332">
        <v>1</v>
      </c>
      <c r="L767" s="332">
        <v>1</v>
      </c>
      <c r="M767" s="332"/>
      <c r="N767" s="332">
        <f>SUM($F767:G767)</f>
        <v>4</v>
      </c>
      <c r="O767" s="332">
        <f>SUM($F767:H767)</f>
        <v>6</v>
      </c>
      <c r="P767" s="332">
        <f>SUM($F767:I767)</f>
        <v>8</v>
      </c>
      <c r="Q767" s="332">
        <f>SUM($F767:J767)</f>
        <v>10</v>
      </c>
      <c r="R767" s="332">
        <f>SUM($F767:K767)</f>
        <v>11</v>
      </c>
      <c r="S767" s="332">
        <f>SUM($F767:L767)</f>
        <v>12</v>
      </c>
      <c r="T767" s="332"/>
      <c r="U767" s="331"/>
      <c r="V767" s="330" t="str">
        <f t="shared" si="1179"/>
        <v>Bb</v>
      </c>
      <c r="W767" s="330" t="str">
        <f t="shared" ca="1" si="1180"/>
        <v>C</v>
      </c>
      <c r="X767" s="330" t="str">
        <f t="shared" ca="1" si="1205"/>
        <v>D</v>
      </c>
      <c r="Y767" s="330" t="str">
        <f t="shared" ca="1" si="1206"/>
        <v>E</v>
      </c>
      <c r="Z767" s="330" t="str">
        <f t="shared" ca="1" si="1207"/>
        <v>Gb</v>
      </c>
      <c r="AA767" s="330" t="str">
        <f t="shared" ca="1" si="1208"/>
        <v>Ab</v>
      </c>
      <c r="AB767" s="330" t="str">
        <f t="shared" ca="1" si="1209"/>
        <v>A</v>
      </c>
      <c r="AC767" s="330"/>
      <c r="AD767" s="331">
        <f t="shared" si="1187"/>
        <v>164</v>
      </c>
      <c r="AE767" s="331">
        <f t="shared" ca="1" si="1198"/>
        <v>67</v>
      </c>
      <c r="AF767" s="331">
        <f t="shared" ca="1" si="1199"/>
        <v>68</v>
      </c>
      <c r="AG767" s="331">
        <f t="shared" ca="1" si="1172"/>
        <v>69</v>
      </c>
      <c r="AH767" s="331">
        <f t="shared" ca="1" si="1173"/>
        <v>169</v>
      </c>
      <c r="AI767" s="331">
        <f t="shared" ca="1" si="1174"/>
        <v>163</v>
      </c>
      <c r="AJ767" s="331">
        <f t="shared" ca="1" si="1175"/>
        <v>65</v>
      </c>
      <c r="AK767" s="331"/>
      <c r="AL767" s="294" t="str">
        <f>_xlfn.CONCAT(V767," aug")</f>
        <v>Bb aug</v>
      </c>
      <c r="AM767" s="294" t="str">
        <f ca="1">_xlfn.CONCAT(W767," aug")</f>
        <v>C aug</v>
      </c>
      <c r="AN767" s="294" t="str">
        <f ca="1">_xlfn.CONCAT(X767," maj")</f>
        <v>D maj</v>
      </c>
      <c r="AO767" s="294" t="str">
        <f ca="1">_xlfn.CONCAT(Y767," alt b")</f>
        <v>E alt b</v>
      </c>
      <c r="AP767" s="294" t="str">
        <f ca="1">_xlfn.CONCAT(Z767," dim")</f>
        <v>Gb dim</v>
      </c>
      <c r="AQ767" s="301" t="str">
        <f>_xlfn.CONCAT("*",V767,"7")</f>
        <v>*Bb7</v>
      </c>
      <c r="AR767" s="294" t="str">
        <f ca="1">_xlfn.CONCAT(AB767," min")</f>
        <v>A min</v>
      </c>
      <c r="AS767" s="294"/>
      <c r="AT767" s="294" t="str">
        <f t="shared" ca="1" si="1214"/>
        <v/>
      </c>
      <c r="AU767" s="294" t="str">
        <f t="shared" ca="1" si="1214"/>
        <v/>
      </c>
      <c r="AV767" s="294" t="str">
        <f t="shared" ca="1" si="1214"/>
        <v/>
      </c>
      <c r="AW767" s="294" t="str">
        <f t="shared" ca="1" si="1214"/>
        <v/>
      </c>
      <c r="AX767" s="294" t="str">
        <f t="shared" ca="1" si="1214"/>
        <v/>
      </c>
      <c r="AY767" s="294" t="str">
        <f t="shared" ca="1" si="1214"/>
        <v/>
      </c>
      <c r="AZ767" s="294" t="str">
        <f t="shared" ca="1" si="1214"/>
        <v/>
      </c>
      <c r="BA767" s="294" t="str">
        <f t="shared" ca="1" si="1214"/>
        <v/>
      </c>
      <c r="BB767" s="294" t="str">
        <f t="shared" ca="1" si="1214"/>
        <v/>
      </c>
      <c r="BC767" s="294" t="str">
        <f t="shared" ca="1" si="1214"/>
        <v/>
      </c>
      <c r="BD767" s="294" t="str">
        <f t="shared" ca="1" si="1214"/>
        <v/>
      </c>
      <c r="BE767" s="294" t="str">
        <f t="shared" ca="1" si="1214"/>
        <v/>
      </c>
      <c r="BF767" s="289">
        <f t="shared" ca="1" si="1188"/>
        <v>0</v>
      </c>
      <c r="BG767" s="302">
        <f t="shared" ca="1" si="1189"/>
        <v>0</v>
      </c>
      <c r="BH767" s="289" t="str">
        <f t="shared" ca="1" si="1190"/>
        <v/>
      </c>
      <c r="BI767" s="289" t="str">
        <f t="shared" ca="1" si="1191"/>
        <v/>
      </c>
      <c r="BJ767" s="289" t="str">
        <f t="shared" ca="1" si="1192"/>
        <v/>
      </c>
      <c r="BK767" s="289" t="str">
        <f t="shared" ca="1" si="1193"/>
        <v/>
      </c>
      <c r="BL767" s="289" t="str">
        <f t="shared" ca="1" si="1194"/>
        <v/>
      </c>
      <c r="BM767" s="289" t="str">
        <f t="shared" ca="1" si="1195"/>
        <v/>
      </c>
      <c r="BN767" s="289" t="str">
        <f t="shared" ca="1" si="1196"/>
        <v/>
      </c>
      <c r="BO767" s="289" t="str">
        <f t="shared" ca="1" si="1197"/>
        <v/>
      </c>
      <c r="BP767" s="275"/>
      <c r="BQ767" s="83"/>
      <c r="BR767" s="82"/>
      <c r="BS767" s="83"/>
      <c r="BT767" s="52"/>
      <c r="BV767" s="52"/>
      <c r="BW767" s="84"/>
      <c r="BX767" s="97"/>
      <c r="BY767" s="84"/>
      <c r="BZ767" s="84"/>
      <c r="CA767" s="84"/>
      <c r="CB767" s="84"/>
      <c r="CC767" s="84"/>
      <c r="CD767" s="84"/>
      <c r="CE767" s="84"/>
      <c r="CF767" s="84"/>
      <c r="CG767" s="84"/>
      <c r="CH767" s="97"/>
      <c r="CI767" s="97"/>
      <c r="CJ767" s="97"/>
      <c r="CK767" s="97"/>
      <c r="CL767" s="97"/>
      <c r="CM767" s="97"/>
      <c r="CN767" s="97"/>
      <c r="CO767" s="97"/>
      <c r="CP767" s="99"/>
      <c r="CQ767" s="84"/>
      <c r="DA767" s="83"/>
      <c r="DB767" s="82"/>
      <c r="DC767" s="83"/>
      <c r="DD767" s="52"/>
      <c r="DF767" s="52"/>
      <c r="DG767" s="84"/>
      <c r="DH767" s="97"/>
      <c r="DI767" s="84"/>
      <c r="DJ767" s="84"/>
      <c r="DK767" s="84"/>
      <c r="DL767" s="84"/>
      <c r="DM767" s="84"/>
      <c r="DN767" s="84"/>
      <c r="DO767" s="84"/>
      <c r="DP767" s="84"/>
      <c r="DQ767" s="84"/>
      <c r="DR767" s="97"/>
      <c r="DS767" s="97"/>
      <c r="DT767" s="97"/>
      <c r="DU767" s="97"/>
      <c r="DV767" s="97"/>
      <c r="DW767" s="97"/>
      <c r="DX767" s="97"/>
      <c r="DY767" s="97"/>
      <c r="DZ767" s="99"/>
      <c r="EA767" s="84"/>
    </row>
    <row r="768" spans="1:131" ht="15.6" x14ac:dyDescent="0.3">
      <c r="A768" s="289">
        <f t="shared" ca="1" si="1168"/>
        <v>7</v>
      </c>
      <c r="B768" s="330">
        <f t="shared" si="1202"/>
        <v>760</v>
      </c>
      <c r="C768" s="331" t="s">
        <v>42</v>
      </c>
      <c r="D768" s="330" t="s">
        <v>77</v>
      </c>
      <c r="E768" s="330">
        <v>6</v>
      </c>
      <c r="F768" s="332">
        <v>3</v>
      </c>
      <c r="G768" s="332">
        <v>2</v>
      </c>
      <c r="H768" s="332">
        <v>1</v>
      </c>
      <c r="I768" s="332">
        <v>1</v>
      </c>
      <c r="J768" s="332">
        <v>3</v>
      </c>
      <c r="K768" s="332">
        <v>2</v>
      </c>
      <c r="L768" s="332"/>
      <c r="M768" s="332"/>
      <c r="N768" s="332">
        <f>SUM($F768:G768)</f>
        <v>5</v>
      </c>
      <c r="O768" s="332">
        <f>SUM($F768:H768)</f>
        <v>6</v>
      </c>
      <c r="P768" s="332">
        <f>SUM($F768:I768)</f>
        <v>7</v>
      </c>
      <c r="Q768" s="332">
        <f>SUM($F768:J768)</f>
        <v>10</v>
      </c>
      <c r="R768" s="332">
        <f>SUM($F768:K768)</f>
        <v>12</v>
      </c>
      <c r="S768" s="332"/>
      <c r="T768" s="332"/>
      <c r="U768" s="331"/>
      <c r="V768" s="330" t="str">
        <f t="shared" si="1179"/>
        <v>Bb</v>
      </c>
      <c r="W768" s="330" t="str">
        <f t="shared" ca="1" si="1180"/>
        <v>Db</v>
      </c>
      <c r="X768" s="330" t="str">
        <f t="shared" ref="X768:X779" ca="1" si="1215">OFFSET($N$6,0,N768,1,1)</f>
        <v>Eb</v>
      </c>
      <c r="Y768" s="330" t="str">
        <f t="shared" ref="Y768:Y779" ca="1" si="1216">OFFSET($N$6,0,O768,1,1)</f>
        <v>E</v>
      </c>
      <c r="Z768" s="330" t="str">
        <f t="shared" ref="Z768:Z779" ca="1" si="1217">OFFSET($N$6,0,P768,1,1)</f>
        <v>F</v>
      </c>
      <c r="AA768" s="330" t="str">
        <f t="shared" ref="AA768:AA779" ca="1" si="1218">OFFSET($N$6,0,Q768,1,1)</f>
        <v>Ab</v>
      </c>
      <c r="AB768" s="330"/>
      <c r="AC768" s="330"/>
      <c r="AD768" s="331">
        <f t="shared" si="1187"/>
        <v>164</v>
      </c>
      <c r="AE768" s="331">
        <f t="shared" ca="1" si="1198"/>
        <v>166</v>
      </c>
      <c r="AF768" s="331">
        <f t="shared" ca="1" si="1199"/>
        <v>167</v>
      </c>
      <c r="AG768" s="331">
        <f t="shared" ca="1" si="1172"/>
        <v>69</v>
      </c>
      <c r="AH768" s="331">
        <f t="shared" ca="1" si="1173"/>
        <v>70</v>
      </c>
      <c r="AI768" s="331">
        <f t="shared" ca="1" si="1174"/>
        <v>163</v>
      </c>
      <c r="AJ768" s="331"/>
      <c r="AK768" s="331"/>
      <c r="AL768" s="294" t="str">
        <f>_xlfn.CONCAT(V768," sus4")</f>
        <v>Bb sus4</v>
      </c>
      <c r="AM768" s="294" t="str">
        <f ca="1">_xlfn.CONCAT(W768," min")</f>
        <v>Db min</v>
      </c>
      <c r="AN768" s="294" t="str">
        <f ca="1">_xlfn.CONCAT(X768," sus2")</f>
        <v>Eb sus2</v>
      </c>
      <c r="AO768" s="301" t="str">
        <f ca="1">_xlfn.CONCAT("*",W768," min")</f>
        <v>*Db min</v>
      </c>
      <c r="AP768" s="294" t="str">
        <f ca="1">_xlfn.CONCAT(Z768," sus4/7")</f>
        <v>F sus4/7</v>
      </c>
      <c r="AQ768" s="294" t="str">
        <f ca="1">_xlfn.CONCAT(AA768," sus4")</f>
        <v>Ab sus4</v>
      </c>
      <c r="AR768" s="294"/>
      <c r="AS768" s="294"/>
      <c r="AT768" s="294" t="str">
        <f ca="1">IF(AT$9=$AD768,1,IF(AT$9=$AE768,1,IF(AT$9=$AF768,1,IF(AT$9=$AG768,1,IF(AT$9=$AH768,1,IF(AT$9=$AI768,1,""))))))</f>
        <v/>
      </c>
      <c r="AU768" s="294" t="str">
        <f t="shared" ref="AU768:BE779" ca="1" si="1219">IF(AU$9=$AD768,1,IF(AU$9=$AE768,1,IF(AU$9=$AF768,1,IF(AU$9=$AG768,1,IF(AU$9=$AH768,1,IF(AU$9=$AI768,1,""))))))</f>
        <v/>
      </c>
      <c r="AV768" s="294" t="str">
        <f t="shared" ca="1" si="1219"/>
        <v/>
      </c>
      <c r="AW768" s="294">
        <f t="shared" ca="1" si="1219"/>
        <v>1</v>
      </c>
      <c r="AX768" s="294" t="str">
        <f t="shared" ca="1" si="1219"/>
        <v/>
      </c>
      <c r="AY768" s="294">
        <f t="shared" ca="1" si="1219"/>
        <v>1</v>
      </c>
      <c r="AZ768" s="294" t="str">
        <f t="shared" ca="1" si="1219"/>
        <v/>
      </c>
      <c r="BA768" s="294" t="str">
        <f t="shared" ca="1" si="1219"/>
        <v/>
      </c>
      <c r="BB768" s="294" t="str">
        <f t="shared" ca="1" si="1219"/>
        <v/>
      </c>
      <c r="BC768" s="294" t="str">
        <f t="shared" ca="1" si="1219"/>
        <v/>
      </c>
      <c r="BD768" s="294" t="str">
        <f t="shared" ca="1" si="1219"/>
        <v/>
      </c>
      <c r="BE768" s="294" t="str">
        <f t="shared" ca="1" si="1219"/>
        <v/>
      </c>
      <c r="BF768" s="289">
        <f t="shared" ca="1" si="1188"/>
        <v>2</v>
      </c>
      <c r="BG768" s="302">
        <f t="shared" ca="1" si="1189"/>
        <v>33.333333333333329</v>
      </c>
      <c r="BH768" s="289">
        <f t="shared" ca="1" si="1190"/>
        <v>7</v>
      </c>
      <c r="BI768" s="289" t="str">
        <f t="shared" ca="1" si="1191"/>
        <v/>
      </c>
      <c r="BJ768" s="289" t="str">
        <f t="shared" ca="1" si="1192"/>
        <v/>
      </c>
      <c r="BK768" s="289" t="str">
        <f t="shared" ca="1" si="1193"/>
        <v/>
      </c>
      <c r="BL768" s="289" t="str">
        <f t="shared" ca="1" si="1194"/>
        <v/>
      </c>
      <c r="BM768" s="289" t="str">
        <f t="shared" ca="1" si="1195"/>
        <v/>
      </c>
      <c r="BN768" s="289" t="str">
        <f t="shared" ca="1" si="1196"/>
        <v/>
      </c>
      <c r="BO768" s="289">
        <f t="shared" ca="1" si="1197"/>
        <v>1</v>
      </c>
      <c r="BP768" s="275"/>
      <c r="BQ768" s="83"/>
      <c r="BR768" s="82"/>
      <c r="BS768" s="83"/>
      <c r="BT768" s="52"/>
      <c r="BV768" s="52"/>
      <c r="BW768" s="84"/>
      <c r="BX768" s="97"/>
      <c r="BY768" s="84"/>
      <c r="BZ768" s="84"/>
      <c r="CA768" s="84"/>
      <c r="CB768" s="84"/>
      <c r="CC768" s="84"/>
      <c r="CD768" s="84"/>
      <c r="CE768" s="84"/>
      <c r="CF768" s="84"/>
      <c r="CG768" s="84"/>
      <c r="CH768" s="97"/>
      <c r="CI768" s="97"/>
      <c r="CJ768" s="97"/>
      <c r="CK768" s="97"/>
      <c r="CL768" s="97"/>
      <c r="CM768" s="97"/>
      <c r="CN768" s="97"/>
      <c r="CO768" s="97"/>
      <c r="CP768" s="99"/>
      <c r="CQ768" s="84"/>
      <c r="DA768" s="83"/>
      <c r="DB768" s="82"/>
      <c r="DC768" s="83"/>
      <c r="DD768" s="52"/>
      <c r="DF768" s="52"/>
      <c r="DG768" s="84"/>
      <c r="DH768" s="97"/>
      <c r="DI768" s="84"/>
      <c r="DJ768" s="84"/>
      <c r="DK768" s="84"/>
      <c r="DL768" s="84"/>
      <c r="DM768" s="84"/>
      <c r="DN768" s="84"/>
      <c r="DO768" s="84"/>
      <c r="DP768" s="84"/>
      <c r="DQ768" s="84"/>
      <c r="DR768" s="97"/>
      <c r="DS768" s="97"/>
      <c r="DT768" s="97"/>
      <c r="DU768" s="97"/>
      <c r="DV768" s="97"/>
      <c r="DW768" s="97"/>
      <c r="DX768" s="97"/>
      <c r="DY768" s="97"/>
      <c r="DZ768" s="99"/>
      <c r="EA768" s="84"/>
    </row>
    <row r="769" spans="1:131" ht="15.6" x14ac:dyDescent="0.3">
      <c r="A769" s="289">
        <f t="shared" ca="1" si="1168"/>
        <v>7</v>
      </c>
      <c r="B769" s="330">
        <f t="shared" si="1202"/>
        <v>761</v>
      </c>
      <c r="C769" s="331" t="s">
        <v>43</v>
      </c>
      <c r="D769" s="330" t="s">
        <v>77</v>
      </c>
      <c r="E769" s="330">
        <v>6</v>
      </c>
      <c r="F769" s="332">
        <v>2</v>
      </c>
      <c r="G769" s="332">
        <v>1</v>
      </c>
      <c r="H769" s="332">
        <v>1</v>
      </c>
      <c r="I769" s="332">
        <v>3</v>
      </c>
      <c r="J769" s="332">
        <v>2</v>
      </c>
      <c r="K769" s="332">
        <v>3</v>
      </c>
      <c r="L769" s="332"/>
      <c r="M769" s="332"/>
      <c r="N769" s="332">
        <f>SUM($F769:G769)</f>
        <v>3</v>
      </c>
      <c r="O769" s="332">
        <f>SUM($F769:H769)</f>
        <v>4</v>
      </c>
      <c r="P769" s="332">
        <f>SUM($F769:I769)</f>
        <v>7</v>
      </c>
      <c r="Q769" s="332">
        <f>SUM($F769:J769)</f>
        <v>9</v>
      </c>
      <c r="R769" s="332">
        <f>SUM($F769:K769)</f>
        <v>12</v>
      </c>
      <c r="S769" s="332"/>
      <c r="T769" s="332"/>
      <c r="U769" s="331"/>
      <c r="V769" s="330" t="str">
        <f t="shared" si="1179"/>
        <v>Bb</v>
      </c>
      <c r="W769" s="330" t="str">
        <f t="shared" ca="1" si="1180"/>
        <v>C</v>
      </c>
      <c r="X769" s="330" t="str">
        <f t="shared" ca="1" si="1215"/>
        <v>Db</v>
      </c>
      <c r="Y769" s="330" t="str">
        <f t="shared" ca="1" si="1216"/>
        <v>D</v>
      </c>
      <c r="Z769" s="330" t="str">
        <f t="shared" ca="1" si="1217"/>
        <v>F</v>
      </c>
      <c r="AA769" s="330" t="str">
        <f t="shared" ca="1" si="1218"/>
        <v>G</v>
      </c>
      <c r="AB769" s="330"/>
      <c r="AC769" s="330"/>
      <c r="AD769" s="331">
        <f t="shared" si="1187"/>
        <v>164</v>
      </c>
      <c r="AE769" s="331">
        <f t="shared" ca="1" si="1198"/>
        <v>67</v>
      </c>
      <c r="AF769" s="331">
        <f t="shared" ca="1" si="1199"/>
        <v>166</v>
      </c>
      <c r="AG769" s="331">
        <f t="shared" ca="1" si="1172"/>
        <v>68</v>
      </c>
      <c r="AH769" s="331">
        <f t="shared" ca="1" si="1173"/>
        <v>70</v>
      </c>
      <c r="AI769" s="331">
        <f t="shared" ca="1" si="1174"/>
        <v>71</v>
      </c>
      <c r="AJ769" s="331"/>
      <c r="AK769" s="331"/>
      <c r="AL769" s="294" t="str">
        <f>_xlfn.CONCAT(V769," min")</f>
        <v>Bb min</v>
      </c>
      <c r="AM769" s="294" t="str">
        <f ca="1">_xlfn.CONCAT(W769," sus2")</f>
        <v>C sus2</v>
      </c>
      <c r="AN769" s="301" t="str">
        <f>_xlfn.CONCAT("*",V769," min")</f>
        <v>*Bb min</v>
      </c>
      <c r="AO769" s="301" t="str">
        <f ca="1">_xlfn.CONCAT("*",AA769," min")</f>
        <v>*G min</v>
      </c>
      <c r="AP769" s="301" t="str">
        <f>_xlfn.CONCAT("*",V769," min")</f>
        <v>*Bb min</v>
      </c>
      <c r="AQ769" s="294" t="str">
        <f ca="1">_xlfn.CONCAT(AA769," sus4")</f>
        <v>G sus4</v>
      </c>
      <c r="AR769" s="294"/>
      <c r="AS769" s="294"/>
      <c r="AT769" s="294" t="str">
        <f t="shared" ref="AT769:AT779" ca="1" si="1220">IF(AT$9=$AD769,1,IF(AT$9=$AE769,1,IF(AT$9=$AF769,1,IF(AT$9=$AG769,1,IF(AT$9=$AH769,1,IF(AT$9=$AI769,1,""))))))</f>
        <v/>
      </c>
      <c r="AU769" s="294" t="str">
        <f t="shared" ca="1" si="1219"/>
        <v/>
      </c>
      <c r="AV769" s="294" t="str">
        <f t="shared" ca="1" si="1219"/>
        <v/>
      </c>
      <c r="AW769" s="294" t="str">
        <f t="shared" ca="1" si="1219"/>
        <v/>
      </c>
      <c r="AX769" s="294" t="str">
        <f t="shared" ca="1" si="1219"/>
        <v/>
      </c>
      <c r="AY769" s="294">
        <f t="shared" ca="1" si="1219"/>
        <v>1</v>
      </c>
      <c r="AZ769" s="294" t="str">
        <f t="shared" ca="1" si="1219"/>
        <v/>
      </c>
      <c r="BA769" s="294">
        <f t="shared" ca="1" si="1219"/>
        <v>1</v>
      </c>
      <c r="BB769" s="294" t="str">
        <f t="shared" ca="1" si="1219"/>
        <v/>
      </c>
      <c r="BC769" s="294" t="str">
        <f t="shared" ca="1" si="1219"/>
        <v/>
      </c>
      <c r="BD769" s="294" t="str">
        <f t="shared" ca="1" si="1219"/>
        <v/>
      </c>
      <c r="BE769" s="294" t="str">
        <f t="shared" ca="1" si="1219"/>
        <v/>
      </c>
      <c r="BF769" s="289">
        <f t="shared" ca="1" si="1188"/>
        <v>2</v>
      </c>
      <c r="BG769" s="302">
        <f t="shared" ca="1" si="1189"/>
        <v>33.333333333333329</v>
      </c>
      <c r="BH769" s="289">
        <f t="shared" ca="1" si="1190"/>
        <v>7</v>
      </c>
      <c r="BI769" s="289" t="str">
        <f t="shared" ca="1" si="1191"/>
        <v/>
      </c>
      <c r="BJ769" s="289" t="str">
        <f t="shared" ca="1" si="1192"/>
        <v/>
      </c>
      <c r="BK769" s="289" t="str">
        <f t="shared" ca="1" si="1193"/>
        <v/>
      </c>
      <c r="BL769" s="289" t="str">
        <f t="shared" ca="1" si="1194"/>
        <v/>
      </c>
      <c r="BM769" s="289" t="str">
        <f t="shared" ca="1" si="1195"/>
        <v/>
      </c>
      <c r="BN769" s="289" t="str">
        <f t="shared" ca="1" si="1196"/>
        <v/>
      </c>
      <c r="BO769" s="289">
        <f t="shared" ca="1" si="1197"/>
        <v>1</v>
      </c>
      <c r="BP769" s="275"/>
      <c r="BQ769" s="83"/>
      <c r="BR769" s="82"/>
      <c r="BS769" s="83"/>
      <c r="BT769" s="52"/>
      <c r="BV769" s="52"/>
      <c r="BW769" s="84"/>
      <c r="BX769" s="97"/>
      <c r="BY769" s="84"/>
      <c r="BZ769" s="84"/>
      <c r="CA769" s="84"/>
      <c r="CB769" s="84"/>
      <c r="CC769" s="84"/>
      <c r="CD769" s="84"/>
      <c r="CE769" s="84"/>
      <c r="CF769" s="84"/>
      <c r="CG769" s="84"/>
      <c r="CH769" s="97"/>
      <c r="CI769" s="97"/>
      <c r="CJ769" s="97"/>
      <c r="CK769" s="97"/>
      <c r="CL769" s="97"/>
      <c r="CM769" s="97"/>
      <c r="CN769" s="97"/>
      <c r="CO769" s="97"/>
      <c r="CP769" s="99"/>
      <c r="CQ769" s="84"/>
      <c r="DA769" s="83"/>
      <c r="DB769" s="82"/>
      <c r="DC769" s="83"/>
      <c r="DD769" s="52"/>
      <c r="DF769" s="52"/>
      <c r="DG769" s="84"/>
      <c r="DH769" s="97"/>
      <c r="DI769" s="84"/>
      <c r="DJ769" s="84"/>
      <c r="DK769" s="84"/>
      <c r="DL769" s="84"/>
      <c r="DM769" s="84"/>
      <c r="DN769" s="84"/>
      <c r="DO769" s="84"/>
      <c r="DP769" s="84"/>
      <c r="DQ769" s="84"/>
      <c r="DR769" s="97"/>
      <c r="DS769" s="97"/>
      <c r="DT769" s="97"/>
      <c r="DU769" s="97"/>
      <c r="DV769" s="97"/>
      <c r="DW769" s="97"/>
      <c r="DX769" s="97"/>
      <c r="DY769" s="97"/>
      <c r="DZ769" s="99"/>
      <c r="EA769" s="84"/>
    </row>
    <row r="770" spans="1:131" ht="15.6" x14ac:dyDescent="0.3">
      <c r="A770" s="289" t="str">
        <f t="shared" ca="1" si="1168"/>
        <v/>
      </c>
      <c r="B770" s="330">
        <f t="shared" si="1202"/>
        <v>762</v>
      </c>
      <c r="C770" s="331" t="s">
        <v>83</v>
      </c>
      <c r="D770" s="330" t="s">
        <v>77</v>
      </c>
      <c r="E770" s="330">
        <v>6</v>
      </c>
      <c r="F770" s="332">
        <v>2</v>
      </c>
      <c r="G770" s="332">
        <v>1</v>
      </c>
      <c r="H770" s="332">
        <v>1</v>
      </c>
      <c r="I770" s="332">
        <v>3</v>
      </c>
      <c r="J770" s="332">
        <v>1</v>
      </c>
      <c r="K770" s="332">
        <v>4</v>
      </c>
      <c r="L770" s="332"/>
      <c r="M770" s="332"/>
      <c r="N770" s="332">
        <f>SUM($F770:G770)</f>
        <v>3</v>
      </c>
      <c r="O770" s="332">
        <f>SUM($F770:H770)</f>
        <v>4</v>
      </c>
      <c r="P770" s="332">
        <f>SUM($F770:I770)</f>
        <v>7</v>
      </c>
      <c r="Q770" s="332">
        <f>SUM($F770:J770)</f>
        <v>8</v>
      </c>
      <c r="R770" s="332">
        <f>SUM($F770:K770)</f>
        <v>12</v>
      </c>
      <c r="S770" s="332"/>
      <c r="T770" s="332"/>
      <c r="U770" s="331"/>
      <c r="V770" s="330" t="str">
        <f t="shared" si="1179"/>
        <v>Bb</v>
      </c>
      <c r="W770" s="330" t="str">
        <f t="shared" ca="1" si="1180"/>
        <v>C</v>
      </c>
      <c r="X770" s="330" t="str">
        <f t="shared" ca="1" si="1215"/>
        <v>Db</v>
      </c>
      <c r="Y770" s="330" t="str">
        <f t="shared" ca="1" si="1216"/>
        <v>D</v>
      </c>
      <c r="Z770" s="330" t="str">
        <f t="shared" ca="1" si="1217"/>
        <v>F</v>
      </c>
      <c r="AA770" s="330" t="str">
        <f t="shared" ca="1" si="1218"/>
        <v>Gb</v>
      </c>
      <c r="AB770" s="330"/>
      <c r="AC770" s="330"/>
      <c r="AD770" s="331">
        <f t="shared" si="1187"/>
        <v>164</v>
      </c>
      <c r="AE770" s="331">
        <f t="shared" ca="1" si="1198"/>
        <v>67</v>
      </c>
      <c r="AF770" s="331">
        <f t="shared" ca="1" si="1199"/>
        <v>166</v>
      </c>
      <c r="AG770" s="331">
        <f t="shared" ca="1" si="1172"/>
        <v>68</v>
      </c>
      <c r="AH770" s="331">
        <f t="shared" ca="1" si="1173"/>
        <v>70</v>
      </c>
      <c r="AI770" s="331">
        <f t="shared" ca="1" si="1174"/>
        <v>169</v>
      </c>
      <c r="AJ770" s="331"/>
      <c r="AK770" s="331"/>
      <c r="AL770" s="294" t="str">
        <f>_xlfn.CONCAT(V770," min")</f>
        <v>Bb min</v>
      </c>
      <c r="AM770" s="301" t="str">
        <f ca="1">_xlfn.CONCAT("*",Y770,"7")</f>
        <v>*D7</v>
      </c>
      <c r="AN770" s="301" t="str">
        <f>_xlfn.CONCAT("*",V770," min")</f>
        <v>*Bb min</v>
      </c>
      <c r="AO770" s="294" t="str">
        <f ca="1">_xlfn.CONCAT(Y770," aug")</f>
        <v>D aug</v>
      </c>
      <c r="AP770" s="301" t="str">
        <f>_xlfn.CONCAT("*",V770," min")</f>
        <v>*Bb min</v>
      </c>
      <c r="AQ770" s="301" t="str">
        <f ca="1">_xlfn.CONCAT("*",Y770,"7")</f>
        <v>*D7</v>
      </c>
      <c r="AR770" s="294"/>
      <c r="AS770" s="294"/>
      <c r="AT770" s="294" t="str">
        <f t="shared" ca="1" si="1220"/>
        <v/>
      </c>
      <c r="AU770" s="294" t="str">
        <f t="shared" ca="1" si="1219"/>
        <v/>
      </c>
      <c r="AV770" s="294" t="str">
        <f t="shared" ca="1" si="1219"/>
        <v/>
      </c>
      <c r="AW770" s="294" t="str">
        <f t="shared" ca="1" si="1219"/>
        <v/>
      </c>
      <c r="AX770" s="294" t="str">
        <f t="shared" ca="1" si="1219"/>
        <v/>
      </c>
      <c r="AY770" s="294">
        <f t="shared" ca="1" si="1219"/>
        <v>1</v>
      </c>
      <c r="AZ770" s="294" t="str">
        <f t="shared" ca="1" si="1219"/>
        <v/>
      </c>
      <c r="BA770" s="294" t="str">
        <f t="shared" ca="1" si="1219"/>
        <v/>
      </c>
      <c r="BB770" s="294" t="str">
        <f t="shared" ca="1" si="1219"/>
        <v/>
      </c>
      <c r="BC770" s="294" t="str">
        <f t="shared" ca="1" si="1219"/>
        <v/>
      </c>
      <c r="BD770" s="294" t="str">
        <f t="shared" ca="1" si="1219"/>
        <v/>
      </c>
      <c r="BE770" s="294" t="str">
        <f t="shared" ca="1" si="1219"/>
        <v/>
      </c>
      <c r="BF770" s="289">
        <f t="shared" ca="1" si="1188"/>
        <v>1</v>
      </c>
      <c r="BG770" s="302">
        <f t="shared" ca="1" si="1189"/>
        <v>16.666666666666664</v>
      </c>
      <c r="BH770" s="289" t="str">
        <f t="shared" ca="1" si="1190"/>
        <v/>
      </c>
      <c r="BI770" s="289" t="str">
        <f t="shared" ca="1" si="1191"/>
        <v/>
      </c>
      <c r="BJ770" s="289" t="str">
        <f t="shared" ca="1" si="1192"/>
        <v/>
      </c>
      <c r="BK770" s="289" t="str">
        <f t="shared" ca="1" si="1193"/>
        <v/>
      </c>
      <c r="BL770" s="289" t="str">
        <f t="shared" ca="1" si="1194"/>
        <v/>
      </c>
      <c r="BM770" s="289" t="str">
        <f t="shared" ca="1" si="1195"/>
        <v/>
      </c>
      <c r="BN770" s="289" t="str">
        <f t="shared" ca="1" si="1196"/>
        <v/>
      </c>
      <c r="BO770" s="289" t="str">
        <f t="shared" ca="1" si="1197"/>
        <v/>
      </c>
      <c r="BP770" s="275"/>
      <c r="BQ770" s="83"/>
      <c r="BR770" s="82"/>
      <c r="BS770" s="83"/>
      <c r="BT770" s="52"/>
      <c r="BV770" s="52"/>
      <c r="BW770" s="84"/>
      <c r="BX770" s="97"/>
      <c r="BY770" s="84"/>
      <c r="BZ770" s="84"/>
      <c r="CA770" s="84"/>
      <c r="CB770" s="84"/>
      <c r="CC770" s="84"/>
      <c r="CD770" s="84"/>
      <c r="CE770" s="84"/>
      <c r="CF770" s="84"/>
      <c r="CG770" s="84"/>
      <c r="CH770" s="97"/>
      <c r="CI770" s="97"/>
      <c r="CJ770" s="97"/>
      <c r="CK770" s="97"/>
      <c r="CL770" s="97"/>
      <c r="CM770" s="97"/>
      <c r="CN770" s="97"/>
      <c r="CO770" s="97"/>
      <c r="CP770" s="99"/>
      <c r="CQ770" s="84"/>
      <c r="DA770" s="83"/>
      <c r="DB770" s="82"/>
      <c r="DC770" s="83"/>
      <c r="DD770" s="52"/>
      <c r="DF770" s="52"/>
      <c r="DG770" s="84"/>
      <c r="DH770" s="97"/>
      <c r="DI770" s="84"/>
      <c r="DJ770" s="84"/>
      <c r="DK770" s="84"/>
      <c r="DL770" s="84"/>
      <c r="DM770" s="84"/>
      <c r="DN770" s="84"/>
      <c r="DO770" s="84"/>
      <c r="DP770" s="84"/>
      <c r="DQ770" s="84"/>
      <c r="DR770" s="97"/>
      <c r="DS770" s="97"/>
      <c r="DT770" s="97"/>
      <c r="DU770" s="97"/>
      <c r="DV770" s="97"/>
      <c r="DW770" s="97"/>
      <c r="DX770" s="97"/>
      <c r="DY770" s="97"/>
      <c r="DZ770" s="99"/>
      <c r="EA770" s="84"/>
    </row>
    <row r="771" spans="1:131" ht="15.6" x14ac:dyDescent="0.3">
      <c r="A771" s="289" t="str">
        <f t="shared" ca="1" si="1168"/>
        <v/>
      </c>
      <c r="B771" s="330">
        <f t="shared" si="1202"/>
        <v>763</v>
      </c>
      <c r="C771" s="331" t="s">
        <v>44</v>
      </c>
      <c r="D771" s="330" t="s">
        <v>77</v>
      </c>
      <c r="E771" s="330">
        <v>6</v>
      </c>
      <c r="F771" s="332">
        <v>3</v>
      </c>
      <c r="G771" s="332">
        <v>1</v>
      </c>
      <c r="H771" s="332">
        <v>3</v>
      </c>
      <c r="I771" s="332">
        <v>1</v>
      </c>
      <c r="J771" s="332">
        <v>3</v>
      </c>
      <c r="K771" s="332">
        <v>1</v>
      </c>
      <c r="L771" s="332"/>
      <c r="M771" s="332"/>
      <c r="N771" s="332">
        <f>SUM($F771:G771)</f>
        <v>4</v>
      </c>
      <c r="O771" s="332">
        <f>SUM($F771:H771)</f>
        <v>7</v>
      </c>
      <c r="P771" s="332">
        <f>SUM($F771:I771)</f>
        <v>8</v>
      </c>
      <c r="Q771" s="332">
        <f>SUM($F771:J771)</f>
        <v>11</v>
      </c>
      <c r="R771" s="332">
        <f>SUM($F771:K771)</f>
        <v>12</v>
      </c>
      <c r="S771" s="332"/>
      <c r="T771" s="332"/>
      <c r="U771" s="331"/>
      <c r="V771" s="330" t="str">
        <f t="shared" si="1179"/>
        <v>Bb</v>
      </c>
      <c r="W771" s="330" t="str">
        <f t="shared" ca="1" si="1180"/>
        <v>Db</v>
      </c>
      <c r="X771" s="330" t="str">
        <f t="shared" ca="1" si="1215"/>
        <v>D</v>
      </c>
      <c r="Y771" s="330" t="str">
        <f t="shared" ca="1" si="1216"/>
        <v>F</v>
      </c>
      <c r="Z771" s="330" t="str">
        <f t="shared" ca="1" si="1217"/>
        <v>Gb</v>
      </c>
      <c r="AA771" s="330" t="str">
        <f t="shared" ca="1" si="1218"/>
        <v>A</v>
      </c>
      <c r="AB771" s="330"/>
      <c r="AC771" s="330"/>
      <c r="AD771" s="331">
        <f t="shared" si="1187"/>
        <v>164</v>
      </c>
      <c r="AE771" s="331">
        <f t="shared" ca="1" si="1198"/>
        <v>166</v>
      </c>
      <c r="AF771" s="331">
        <f t="shared" ca="1" si="1199"/>
        <v>68</v>
      </c>
      <c r="AG771" s="331">
        <f t="shared" ca="1" si="1172"/>
        <v>70</v>
      </c>
      <c r="AH771" s="331">
        <f t="shared" ca="1" si="1173"/>
        <v>169</v>
      </c>
      <c r="AI771" s="331">
        <f t="shared" ca="1" si="1174"/>
        <v>65</v>
      </c>
      <c r="AJ771" s="331"/>
      <c r="AK771" s="331"/>
      <c r="AL771" s="294" t="str">
        <f t="shared" ref="AL771:AN772" si="1221">_xlfn.CONCAT(V771," aug")</f>
        <v>Bb aug</v>
      </c>
      <c r="AM771" s="294" t="str">
        <f t="shared" ca="1" si="1221"/>
        <v>Db aug</v>
      </c>
      <c r="AN771" s="294" t="str">
        <f t="shared" ca="1" si="1221"/>
        <v>D aug</v>
      </c>
      <c r="AO771" s="294" t="str">
        <f ca="1">_xlfn.CONCAT(Y771," aug")</f>
        <v>F aug</v>
      </c>
      <c r="AP771" s="294" t="str">
        <f ca="1">_xlfn.CONCAT(Z771," aug")</f>
        <v>Gb aug</v>
      </c>
      <c r="AQ771" s="294" t="str">
        <f ca="1">_xlfn.CONCAT(AA771," aug")</f>
        <v>A aug</v>
      </c>
      <c r="AR771" s="294"/>
      <c r="AS771" s="294"/>
      <c r="AT771" s="294" t="str">
        <f t="shared" ca="1" si="1220"/>
        <v/>
      </c>
      <c r="AU771" s="294" t="str">
        <f t="shared" ca="1" si="1219"/>
        <v/>
      </c>
      <c r="AV771" s="294" t="str">
        <f t="shared" ca="1" si="1219"/>
        <v/>
      </c>
      <c r="AW771" s="294" t="str">
        <f t="shared" ca="1" si="1219"/>
        <v/>
      </c>
      <c r="AX771" s="294" t="str">
        <f t="shared" ca="1" si="1219"/>
        <v/>
      </c>
      <c r="AY771" s="294">
        <f t="shared" ca="1" si="1219"/>
        <v>1</v>
      </c>
      <c r="AZ771" s="294" t="str">
        <f t="shared" ca="1" si="1219"/>
        <v/>
      </c>
      <c r="BA771" s="294" t="str">
        <f t="shared" ca="1" si="1219"/>
        <v/>
      </c>
      <c r="BB771" s="294" t="str">
        <f t="shared" ca="1" si="1219"/>
        <v/>
      </c>
      <c r="BC771" s="294" t="str">
        <f t="shared" ca="1" si="1219"/>
        <v/>
      </c>
      <c r="BD771" s="294" t="str">
        <f t="shared" ca="1" si="1219"/>
        <v/>
      </c>
      <c r="BE771" s="294" t="str">
        <f t="shared" ca="1" si="1219"/>
        <v/>
      </c>
      <c r="BF771" s="289">
        <f t="shared" ca="1" si="1188"/>
        <v>1</v>
      </c>
      <c r="BG771" s="302">
        <f t="shared" ca="1" si="1189"/>
        <v>16.666666666666664</v>
      </c>
      <c r="BH771" s="289" t="str">
        <f t="shared" ca="1" si="1190"/>
        <v/>
      </c>
      <c r="BI771" s="289" t="str">
        <f t="shared" ca="1" si="1191"/>
        <v/>
      </c>
      <c r="BJ771" s="289" t="str">
        <f t="shared" ca="1" si="1192"/>
        <v/>
      </c>
      <c r="BK771" s="289" t="str">
        <f t="shared" ca="1" si="1193"/>
        <v/>
      </c>
      <c r="BL771" s="289" t="str">
        <f t="shared" ca="1" si="1194"/>
        <v/>
      </c>
      <c r="BM771" s="289" t="str">
        <f t="shared" ca="1" si="1195"/>
        <v/>
      </c>
      <c r="BN771" s="289" t="str">
        <f t="shared" ca="1" si="1196"/>
        <v/>
      </c>
      <c r="BO771" s="289" t="str">
        <f t="shared" ca="1" si="1197"/>
        <v/>
      </c>
      <c r="BP771" s="275"/>
      <c r="BQ771" s="83"/>
      <c r="BR771" s="82"/>
      <c r="BS771" s="83"/>
      <c r="BT771" s="52"/>
      <c r="BV771" s="52"/>
      <c r="BW771" s="84"/>
      <c r="BX771" s="97"/>
      <c r="BY771" s="84"/>
      <c r="BZ771" s="84"/>
      <c r="CA771" s="84"/>
      <c r="CB771" s="84"/>
      <c r="CC771" s="84"/>
      <c r="CD771" s="84"/>
      <c r="CE771" s="84"/>
      <c r="CF771" s="84"/>
      <c r="CG771" s="84"/>
      <c r="CH771" s="97"/>
      <c r="CI771" s="97"/>
      <c r="CJ771" s="97"/>
      <c r="CK771" s="97"/>
      <c r="CL771" s="97"/>
      <c r="CM771" s="97"/>
      <c r="CN771" s="97"/>
      <c r="CO771" s="97"/>
      <c r="CP771" s="99"/>
      <c r="CQ771" s="84"/>
      <c r="DA771" s="83"/>
      <c r="DB771" s="82"/>
      <c r="DC771" s="83"/>
      <c r="DD771" s="52"/>
      <c r="DF771" s="52"/>
      <c r="DG771" s="84"/>
      <c r="DH771" s="97"/>
      <c r="DI771" s="84"/>
      <c r="DJ771" s="84"/>
      <c r="DK771" s="84"/>
      <c r="DL771" s="84"/>
      <c r="DM771" s="84"/>
      <c r="DN771" s="84"/>
      <c r="DO771" s="84"/>
      <c r="DP771" s="84"/>
      <c r="DQ771" s="84"/>
      <c r="DR771" s="97"/>
      <c r="DS771" s="97"/>
      <c r="DT771" s="97"/>
      <c r="DU771" s="97"/>
      <c r="DV771" s="97"/>
      <c r="DW771" s="97"/>
      <c r="DX771" s="97"/>
      <c r="DY771" s="97"/>
      <c r="DZ771" s="99"/>
      <c r="EA771" s="84"/>
    </row>
    <row r="772" spans="1:131" ht="15.6" x14ac:dyDescent="0.3">
      <c r="A772" s="289">
        <f t="shared" ca="1" si="1168"/>
        <v>7</v>
      </c>
      <c r="B772" s="330">
        <f t="shared" si="1202"/>
        <v>764</v>
      </c>
      <c r="C772" s="331" t="s">
        <v>45</v>
      </c>
      <c r="D772" s="330" t="s">
        <v>77</v>
      </c>
      <c r="E772" s="330">
        <v>6</v>
      </c>
      <c r="F772" s="332">
        <v>1</v>
      </c>
      <c r="G772" s="332">
        <v>3</v>
      </c>
      <c r="H772" s="332">
        <v>1</v>
      </c>
      <c r="I772" s="332">
        <v>3</v>
      </c>
      <c r="J772" s="332">
        <v>1</v>
      </c>
      <c r="K772" s="332">
        <v>3</v>
      </c>
      <c r="L772" s="332"/>
      <c r="M772" s="332"/>
      <c r="N772" s="332">
        <f>SUM($F772:G772)</f>
        <v>4</v>
      </c>
      <c r="O772" s="332">
        <f>SUM($F772:H772)</f>
        <v>5</v>
      </c>
      <c r="P772" s="332">
        <f>SUM($F772:I772)</f>
        <v>8</v>
      </c>
      <c r="Q772" s="332">
        <f>SUM($F772:J772)</f>
        <v>9</v>
      </c>
      <c r="R772" s="332">
        <f>SUM($F772:K772)</f>
        <v>12</v>
      </c>
      <c r="S772" s="332"/>
      <c r="T772" s="332"/>
      <c r="U772" s="331"/>
      <c r="V772" s="330" t="str">
        <f t="shared" si="1179"/>
        <v>Bb</v>
      </c>
      <c r="W772" s="330" t="str">
        <f t="shared" ca="1" si="1180"/>
        <v>B</v>
      </c>
      <c r="X772" s="330" t="str">
        <f t="shared" ca="1" si="1215"/>
        <v>D</v>
      </c>
      <c r="Y772" s="330" t="str">
        <f t="shared" ca="1" si="1216"/>
        <v>Eb</v>
      </c>
      <c r="Z772" s="330" t="str">
        <f t="shared" ca="1" si="1217"/>
        <v>Gb</v>
      </c>
      <c r="AA772" s="330" t="str">
        <f t="shared" ca="1" si="1218"/>
        <v>G</v>
      </c>
      <c r="AB772" s="330"/>
      <c r="AC772" s="330"/>
      <c r="AD772" s="331">
        <f t="shared" si="1187"/>
        <v>164</v>
      </c>
      <c r="AE772" s="331">
        <f t="shared" ca="1" si="1198"/>
        <v>66</v>
      </c>
      <c r="AF772" s="331">
        <f t="shared" ca="1" si="1199"/>
        <v>68</v>
      </c>
      <c r="AG772" s="331">
        <f t="shared" ca="1" si="1172"/>
        <v>167</v>
      </c>
      <c r="AH772" s="331">
        <f t="shared" ca="1" si="1173"/>
        <v>169</v>
      </c>
      <c r="AI772" s="331">
        <f t="shared" ca="1" si="1174"/>
        <v>71</v>
      </c>
      <c r="AJ772" s="331"/>
      <c r="AK772" s="331"/>
      <c r="AL772" s="294" t="str">
        <f t="shared" si="1221"/>
        <v>Bb aug</v>
      </c>
      <c r="AM772" s="294" t="str">
        <f t="shared" ca="1" si="1221"/>
        <v>B aug</v>
      </c>
      <c r="AN772" s="294" t="str">
        <f t="shared" ca="1" si="1221"/>
        <v>D aug</v>
      </c>
      <c r="AO772" s="294" t="str">
        <f ca="1">_xlfn.CONCAT(Y772," aug")</f>
        <v>Eb aug</v>
      </c>
      <c r="AP772" s="294" t="str">
        <f ca="1">_xlfn.CONCAT(Z772," aug")</f>
        <v>Gb aug</v>
      </c>
      <c r="AQ772" s="294" t="str">
        <f ca="1">_xlfn.CONCAT(AA772," aug")</f>
        <v>G aug</v>
      </c>
      <c r="AR772" s="294"/>
      <c r="AS772" s="294"/>
      <c r="AT772" s="294" t="str">
        <f t="shared" ca="1" si="1220"/>
        <v/>
      </c>
      <c r="AU772" s="294" t="str">
        <f t="shared" ca="1" si="1219"/>
        <v/>
      </c>
      <c r="AV772" s="294" t="str">
        <f t="shared" ca="1" si="1219"/>
        <v/>
      </c>
      <c r="AW772" s="294">
        <f t="shared" ca="1" si="1219"/>
        <v>1</v>
      </c>
      <c r="AX772" s="294" t="str">
        <f t="shared" ca="1" si="1219"/>
        <v/>
      </c>
      <c r="AY772" s="294" t="str">
        <f t="shared" ca="1" si="1219"/>
        <v/>
      </c>
      <c r="AZ772" s="294" t="str">
        <f t="shared" ca="1" si="1219"/>
        <v/>
      </c>
      <c r="BA772" s="294">
        <f t="shared" ca="1" si="1219"/>
        <v>1</v>
      </c>
      <c r="BB772" s="294" t="str">
        <f t="shared" ca="1" si="1219"/>
        <v/>
      </c>
      <c r="BC772" s="294" t="str">
        <f t="shared" ca="1" si="1219"/>
        <v/>
      </c>
      <c r="BD772" s="294" t="str">
        <f t="shared" ca="1" si="1219"/>
        <v/>
      </c>
      <c r="BE772" s="294" t="str">
        <f t="shared" ca="1" si="1219"/>
        <v/>
      </c>
      <c r="BF772" s="289">
        <f t="shared" ca="1" si="1188"/>
        <v>2</v>
      </c>
      <c r="BG772" s="302">
        <f t="shared" ca="1" si="1189"/>
        <v>33.333333333333329</v>
      </c>
      <c r="BH772" s="289">
        <f t="shared" ca="1" si="1190"/>
        <v>7</v>
      </c>
      <c r="BI772" s="289" t="str">
        <f t="shared" ca="1" si="1191"/>
        <v/>
      </c>
      <c r="BJ772" s="289" t="str">
        <f t="shared" ca="1" si="1192"/>
        <v/>
      </c>
      <c r="BK772" s="289" t="str">
        <f t="shared" ca="1" si="1193"/>
        <v/>
      </c>
      <c r="BL772" s="289" t="str">
        <f t="shared" ca="1" si="1194"/>
        <v/>
      </c>
      <c r="BM772" s="289" t="str">
        <f t="shared" ca="1" si="1195"/>
        <v/>
      </c>
      <c r="BN772" s="289" t="str">
        <f t="shared" ca="1" si="1196"/>
        <v/>
      </c>
      <c r="BO772" s="289">
        <f t="shared" ca="1" si="1197"/>
        <v>1</v>
      </c>
      <c r="BP772" s="275"/>
      <c r="BQ772" s="83"/>
      <c r="BR772" s="82"/>
      <c r="BS772" s="83"/>
      <c r="BT772" s="52"/>
      <c r="BV772" s="52"/>
      <c r="BW772" s="84"/>
      <c r="BX772" s="97"/>
      <c r="BY772" s="84"/>
      <c r="BZ772" s="84"/>
      <c r="CA772" s="84"/>
      <c r="CB772" s="84"/>
      <c r="CC772" s="84"/>
      <c r="CD772" s="84"/>
      <c r="CE772" s="84"/>
      <c r="CF772" s="84"/>
      <c r="CG772" s="84"/>
      <c r="CH772" s="97"/>
      <c r="CI772" s="97"/>
      <c r="CJ772" s="97"/>
      <c r="CK772" s="97"/>
      <c r="CL772" s="97"/>
      <c r="CM772" s="97"/>
      <c r="CN772" s="97"/>
      <c r="CO772" s="97"/>
      <c r="CP772" s="99"/>
      <c r="CQ772" s="84"/>
      <c r="DA772" s="83"/>
      <c r="DB772" s="82"/>
      <c r="DC772" s="83"/>
      <c r="DD772" s="52"/>
      <c r="DF772" s="52"/>
      <c r="DG772" s="84"/>
      <c r="DH772" s="97"/>
      <c r="DI772" s="84"/>
      <c r="DJ772" s="84"/>
      <c r="DK772" s="84"/>
      <c r="DL772" s="84"/>
      <c r="DM772" s="84"/>
      <c r="DN772" s="84"/>
      <c r="DO772" s="84"/>
      <c r="DP772" s="84"/>
      <c r="DQ772" s="84"/>
      <c r="DR772" s="97"/>
      <c r="DS772" s="97"/>
      <c r="DT772" s="97"/>
      <c r="DU772" s="97"/>
      <c r="DV772" s="97"/>
      <c r="DW772" s="97"/>
      <c r="DX772" s="97"/>
      <c r="DY772" s="97"/>
      <c r="DZ772" s="99"/>
      <c r="EA772" s="84"/>
    </row>
    <row r="773" spans="1:131" ht="15.6" x14ac:dyDescent="0.3">
      <c r="A773" s="289">
        <f t="shared" ca="1" si="1168"/>
        <v>6</v>
      </c>
      <c r="B773" s="330">
        <f t="shared" si="1202"/>
        <v>765</v>
      </c>
      <c r="C773" s="331" t="s">
        <v>46</v>
      </c>
      <c r="D773" s="330" t="s">
        <v>77</v>
      </c>
      <c r="E773" s="330">
        <v>6</v>
      </c>
      <c r="F773" s="332">
        <v>3</v>
      </c>
      <c r="G773" s="332">
        <v>2</v>
      </c>
      <c r="H773" s="332">
        <v>1</v>
      </c>
      <c r="I773" s="332">
        <v>1</v>
      </c>
      <c r="J773" s="332">
        <v>2</v>
      </c>
      <c r="K773" s="332">
        <v>3</v>
      </c>
      <c r="L773" s="332"/>
      <c r="M773" s="332"/>
      <c r="N773" s="332">
        <f>SUM($F773:G773)</f>
        <v>5</v>
      </c>
      <c r="O773" s="332">
        <f>SUM($F773:H773)</f>
        <v>6</v>
      </c>
      <c r="P773" s="332">
        <f>SUM($F773:I773)</f>
        <v>7</v>
      </c>
      <c r="Q773" s="332">
        <f>SUM($F773:J773)</f>
        <v>9</v>
      </c>
      <c r="R773" s="332">
        <f>SUM($F773:K773)</f>
        <v>12</v>
      </c>
      <c r="S773" s="332"/>
      <c r="T773" s="332"/>
      <c r="U773" s="331"/>
      <c r="V773" s="330" t="str">
        <f t="shared" si="1179"/>
        <v>Bb</v>
      </c>
      <c r="W773" s="330" t="str">
        <f t="shared" ca="1" si="1180"/>
        <v>Db</v>
      </c>
      <c r="X773" s="330" t="str">
        <f t="shared" ca="1" si="1215"/>
        <v>Eb</v>
      </c>
      <c r="Y773" s="330" t="str">
        <f t="shared" ca="1" si="1216"/>
        <v>E</v>
      </c>
      <c r="Z773" s="330" t="str">
        <f t="shared" ca="1" si="1217"/>
        <v>F</v>
      </c>
      <c r="AA773" s="330" t="str">
        <f t="shared" ca="1" si="1218"/>
        <v>G</v>
      </c>
      <c r="AB773" s="330"/>
      <c r="AC773" s="330"/>
      <c r="AD773" s="331">
        <f t="shared" si="1187"/>
        <v>164</v>
      </c>
      <c r="AE773" s="331">
        <f t="shared" ca="1" si="1198"/>
        <v>166</v>
      </c>
      <c r="AF773" s="331">
        <f t="shared" ca="1" si="1199"/>
        <v>167</v>
      </c>
      <c r="AG773" s="331">
        <f t="shared" ca="1" si="1172"/>
        <v>69</v>
      </c>
      <c r="AH773" s="331">
        <f t="shared" ca="1" si="1173"/>
        <v>70</v>
      </c>
      <c r="AI773" s="331">
        <f t="shared" ca="1" si="1174"/>
        <v>71</v>
      </c>
      <c r="AJ773" s="331"/>
      <c r="AK773" s="331"/>
      <c r="AL773" s="294" t="str">
        <f>_xlfn.CONCAT(V773," sus4")</f>
        <v>Bb sus4</v>
      </c>
      <c r="AM773" s="294" t="str">
        <f ca="1">_xlfn.CONCAT(W773," dim")</f>
        <v>Db dim</v>
      </c>
      <c r="AN773" s="294" t="str">
        <f ca="1">_xlfn.CONCAT(X773," sus2")</f>
        <v>Eb sus2</v>
      </c>
      <c r="AO773" s="301" t="str">
        <f ca="1">_xlfn.CONCAT("*",W773," dim")</f>
        <v>*Db dim</v>
      </c>
      <c r="AP773" s="294" t="str">
        <f ca="1">_xlfn.CONCAT(Z773," sus4/7")</f>
        <v>F sus4/7</v>
      </c>
      <c r="AQ773" s="301" t="str">
        <f ca="1">_xlfn.CONCAT(AA773," sus6 -or- *",X773," maj")</f>
        <v>G sus6 -or- *Eb maj</v>
      </c>
      <c r="AR773" s="294"/>
      <c r="AS773" s="294"/>
      <c r="AT773" s="294" t="str">
        <f t="shared" ca="1" si="1220"/>
        <v/>
      </c>
      <c r="AU773" s="294" t="str">
        <f t="shared" ca="1" si="1219"/>
        <v/>
      </c>
      <c r="AV773" s="294" t="str">
        <f t="shared" ca="1" si="1219"/>
        <v/>
      </c>
      <c r="AW773" s="294">
        <f t="shared" ca="1" si="1219"/>
        <v>1</v>
      </c>
      <c r="AX773" s="294" t="str">
        <f t="shared" ca="1" si="1219"/>
        <v/>
      </c>
      <c r="AY773" s="294">
        <f t="shared" ca="1" si="1219"/>
        <v>1</v>
      </c>
      <c r="AZ773" s="294" t="str">
        <f t="shared" ca="1" si="1219"/>
        <v/>
      </c>
      <c r="BA773" s="294">
        <f t="shared" ca="1" si="1219"/>
        <v>1</v>
      </c>
      <c r="BB773" s="294" t="str">
        <f t="shared" ca="1" si="1219"/>
        <v/>
      </c>
      <c r="BC773" s="294" t="str">
        <f t="shared" ca="1" si="1219"/>
        <v/>
      </c>
      <c r="BD773" s="294" t="str">
        <f t="shared" ca="1" si="1219"/>
        <v/>
      </c>
      <c r="BE773" s="294" t="str">
        <f t="shared" ca="1" si="1219"/>
        <v/>
      </c>
      <c r="BF773" s="289">
        <f t="shared" ca="1" si="1188"/>
        <v>3</v>
      </c>
      <c r="BG773" s="302">
        <f t="shared" ca="1" si="1189"/>
        <v>50</v>
      </c>
      <c r="BH773" s="289">
        <f t="shared" ca="1" si="1190"/>
        <v>6</v>
      </c>
      <c r="BI773" s="289" t="str">
        <f t="shared" ca="1" si="1191"/>
        <v/>
      </c>
      <c r="BJ773" s="289" t="str">
        <f t="shared" ca="1" si="1192"/>
        <v/>
      </c>
      <c r="BK773" s="289" t="str">
        <f t="shared" ca="1" si="1193"/>
        <v/>
      </c>
      <c r="BL773" s="289" t="str">
        <f t="shared" ca="1" si="1194"/>
        <v/>
      </c>
      <c r="BM773" s="289" t="str">
        <f t="shared" ca="1" si="1195"/>
        <v/>
      </c>
      <c r="BN773" s="289">
        <f t="shared" ca="1" si="1196"/>
        <v>1</v>
      </c>
      <c r="BO773" s="289" t="str">
        <f t="shared" ca="1" si="1197"/>
        <v/>
      </c>
      <c r="BP773" s="275"/>
      <c r="BQ773" s="83"/>
      <c r="BR773" s="82"/>
      <c r="BS773" s="83"/>
      <c r="BT773" s="52"/>
      <c r="BV773" s="52"/>
      <c r="BW773" s="84"/>
      <c r="BX773" s="97"/>
      <c r="BY773" s="84"/>
      <c r="BZ773" s="84"/>
      <c r="CA773" s="84"/>
      <c r="CB773" s="84"/>
      <c r="CC773" s="84"/>
      <c r="CD773" s="84"/>
      <c r="CE773" s="84"/>
      <c r="CF773" s="84"/>
      <c r="CG773" s="84"/>
      <c r="CH773" s="97"/>
      <c r="CI773" s="97"/>
      <c r="CJ773" s="97"/>
      <c r="CK773" s="97"/>
      <c r="CL773" s="97"/>
      <c r="CM773" s="97"/>
      <c r="CN773" s="97"/>
      <c r="CO773" s="97"/>
      <c r="CP773" s="99"/>
      <c r="CQ773" s="84"/>
      <c r="DA773" s="83"/>
      <c r="DB773" s="82"/>
      <c r="DC773" s="83"/>
      <c r="DD773" s="52"/>
      <c r="DF773" s="52"/>
      <c r="DG773" s="84"/>
      <c r="DH773" s="97"/>
      <c r="DI773" s="84"/>
      <c r="DJ773" s="84"/>
      <c r="DK773" s="84"/>
      <c r="DL773" s="84"/>
      <c r="DM773" s="84"/>
      <c r="DN773" s="84"/>
      <c r="DO773" s="84"/>
      <c r="DP773" s="84"/>
      <c r="DQ773" s="84"/>
      <c r="DR773" s="97"/>
      <c r="DS773" s="97"/>
      <c r="DT773" s="97"/>
      <c r="DU773" s="97"/>
      <c r="DV773" s="97"/>
      <c r="DW773" s="97"/>
      <c r="DX773" s="97"/>
      <c r="DY773" s="97"/>
      <c r="DZ773" s="99"/>
      <c r="EA773" s="84"/>
    </row>
    <row r="774" spans="1:131" ht="15.6" x14ac:dyDescent="0.3">
      <c r="A774" s="289" t="str">
        <f t="shared" ca="1" si="1168"/>
        <v/>
      </c>
      <c r="B774" s="330">
        <f t="shared" si="1202"/>
        <v>766</v>
      </c>
      <c r="C774" s="331" t="s">
        <v>47</v>
      </c>
      <c r="D774" s="330" t="s">
        <v>77</v>
      </c>
      <c r="E774" s="330">
        <v>6</v>
      </c>
      <c r="F774" s="332">
        <v>1</v>
      </c>
      <c r="G774" s="332">
        <v>2</v>
      </c>
      <c r="H774" s="332">
        <v>3</v>
      </c>
      <c r="I774" s="332">
        <v>3</v>
      </c>
      <c r="J774" s="332">
        <v>2</v>
      </c>
      <c r="K774" s="332">
        <v>1</v>
      </c>
      <c r="L774" s="332"/>
      <c r="M774" s="332"/>
      <c r="N774" s="332">
        <f>SUM($F774:G774)</f>
        <v>3</v>
      </c>
      <c r="O774" s="332">
        <f>SUM($F774:H774)</f>
        <v>6</v>
      </c>
      <c r="P774" s="332">
        <f>SUM($F774:I774)</f>
        <v>9</v>
      </c>
      <c r="Q774" s="332">
        <f>SUM($F774:J774)</f>
        <v>11</v>
      </c>
      <c r="R774" s="332">
        <f>SUM($F774:K774)</f>
        <v>12</v>
      </c>
      <c r="S774" s="332"/>
      <c r="T774" s="332"/>
      <c r="U774" s="331"/>
      <c r="V774" s="330" t="str">
        <f t="shared" si="1179"/>
        <v>Bb</v>
      </c>
      <c r="W774" s="330" t="str">
        <f t="shared" ca="1" si="1180"/>
        <v>B</v>
      </c>
      <c r="X774" s="330" t="str">
        <f t="shared" ca="1" si="1215"/>
        <v>Db</v>
      </c>
      <c r="Y774" s="330" t="str">
        <f t="shared" ca="1" si="1216"/>
        <v>E</v>
      </c>
      <c r="Z774" s="330" t="str">
        <f t="shared" ca="1" si="1217"/>
        <v>G</v>
      </c>
      <c r="AA774" s="330" t="str">
        <f t="shared" ca="1" si="1218"/>
        <v>A</v>
      </c>
      <c r="AB774" s="330"/>
      <c r="AC774" s="330"/>
      <c r="AD774" s="331">
        <f t="shared" si="1187"/>
        <v>164</v>
      </c>
      <c r="AE774" s="331">
        <f t="shared" ca="1" si="1198"/>
        <v>66</v>
      </c>
      <c r="AF774" s="331">
        <f t="shared" ca="1" si="1199"/>
        <v>166</v>
      </c>
      <c r="AG774" s="331">
        <f t="shared" ca="1" si="1172"/>
        <v>69</v>
      </c>
      <c r="AH774" s="331">
        <f t="shared" ca="1" si="1173"/>
        <v>71</v>
      </c>
      <c r="AI774" s="331">
        <f t="shared" ca="1" si="1174"/>
        <v>65</v>
      </c>
      <c r="AJ774" s="331"/>
      <c r="AK774" s="331"/>
      <c r="AL774" s="301" t="str">
        <f ca="1">_xlfn.CONCAT(V774," min6 -or- *",Z774," dim")</f>
        <v>Bb min6 -or- *G dim</v>
      </c>
      <c r="AM774" s="294" t="str">
        <f ca="1">_xlfn.CONCAT(W774," sus4/7")</f>
        <v>B sus4/7</v>
      </c>
      <c r="AN774" s="301" t="str">
        <f ca="1">_xlfn.CONCAT("*",Z774," dim")</f>
        <v>*G dim</v>
      </c>
      <c r="AO774" s="294" t="str">
        <f ca="1">_xlfn.CONCAT(Y774," sus4")</f>
        <v>E sus4</v>
      </c>
      <c r="AP774" s="294" t="str">
        <f ca="1">_xlfn.CONCAT(Z774," dim")</f>
        <v>G dim</v>
      </c>
      <c r="AQ774" s="294" t="str">
        <f ca="1">_xlfn.CONCAT(AA774," sus2")</f>
        <v>A sus2</v>
      </c>
      <c r="AR774" s="294"/>
      <c r="AS774" s="294"/>
      <c r="AT774" s="294" t="str">
        <f t="shared" ca="1" si="1220"/>
        <v/>
      </c>
      <c r="AU774" s="294" t="str">
        <f t="shared" ca="1" si="1219"/>
        <v/>
      </c>
      <c r="AV774" s="294" t="str">
        <f t="shared" ca="1" si="1219"/>
        <v/>
      </c>
      <c r="AW774" s="294" t="str">
        <f t="shared" ca="1" si="1219"/>
        <v/>
      </c>
      <c r="AX774" s="294" t="str">
        <f t="shared" ca="1" si="1219"/>
        <v/>
      </c>
      <c r="AY774" s="294" t="str">
        <f t="shared" ca="1" si="1219"/>
        <v/>
      </c>
      <c r="AZ774" s="294" t="str">
        <f t="shared" ca="1" si="1219"/>
        <v/>
      </c>
      <c r="BA774" s="294">
        <f t="shared" ca="1" si="1219"/>
        <v>1</v>
      </c>
      <c r="BB774" s="294" t="str">
        <f t="shared" ca="1" si="1219"/>
        <v/>
      </c>
      <c r="BC774" s="294" t="str">
        <f t="shared" ca="1" si="1219"/>
        <v/>
      </c>
      <c r="BD774" s="294" t="str">
        <f t="shared" ca="1" si="1219"/>
        <v/>
      </c>
      <c r="BE774" s="294" t="str">
        <f t="shared" ca="1" si="1219"/>
        <v/>
      </c>
      <c r="BF774" s="289">
        <f t="shared" ca="1" si="1188"/>
        <v>1</v>
      </c>
      <c r="BG774" s="302">
        <f t="shared" ca="1" si="1189"/>
        <v>16.666666666666664</v>
      </c>
      <c r="BH774" s="289" t="str">
        <f t="shared" ca="1" si="1190"/>
        <v/>
      </c>
      <c r="BI774" s="289" t="str">
        <f t="shared" ca="1" si="1191"/>
        <v/>
      </c>
      <c r="BJ774" s="289" t="str">
        <f t="shared" ca="1" si="1192"/>
        <v/>
      </c>
      <c r="BK774" s="289" t="str">
        <f t="shared" ca="1" si="1193"/>
        <v/>
      </c>
      <c r="BL774" s="289" t="str">
        <f t="shared" ca="1" si="1194"/>
        <v/>
      </c>
      <c r="BM774" s="289" t="str">
        <f t="shared" ca="1" si="1195"/>
        <v/>
      </c>
      <c r="BN774" s="289" t="str">
        <f t="shared" ca="1" si="1196"/>
        <v/>
      </c>
      <c r="BO774" s="289" t="str">
        <f t="shared" ca="1" si="1197"/>
        <v/>
      </c>
      <c r="BP774" s="275"/>
      <c r="BQ774" s="83"/>
      <c r="BR774" s="82"/>
      <c r="BS774" s="83"/>
      <c r="BT774" s="52"/>
      <c r="BV774" s="52"/>
      <c r="BW774" s="84"/>
      <c r="BX774" s="97"/>
      <c r="BY774" s="84"/>
      <c r="BZ774" s="84"/>
      <c r="CA774" s="84"/>
      <c r="CB774" s="84"/>
      <c r="CC774" s="84"/>
      <c r="CD774" s="84"/>
      <c r="CE774" s="84"/>
      <c r="CF774" s="84"/>
      <c r="CG774" s="84"/>
      <c r="CH774" s="97"/>
      <c r="CI774" s="97"/>
      <c r="CJ774" s="97"/>
      <c r="CK774" s="97"/>
      <c r="CL774" s="97"/>
      <c r="CM774" s="97"/>
      <c r="CN774" s="97"/>
      <c r="CO774" s="97"/>
      <c r="CP774" s="99"/>
      <c r="CQ774" s="84"/>
      <c r="DA774" s="83"/>
      <c r="DB774" s="82"/>
      <c r="DC774" s="83"/>
      <c r="DD774" s="52"/>
      <c r="DF774" s="52"/>
      <c r="DG774" s="84"/>
      <c r="DH774" s="97"/>
      <c r="DI774" s="84"/>
      <c r="DJ774" s="84"/>
      <c r="DK774" s="84"/>
      <c r="DL774" s="84"/>
      <c r="DM774" s="84"/>
      <c r="DN774" s="84"/>
      <c r="DO774" s="84"/>
      <c r="DP774" s="84"/>
      <c r="DQ774" s="84"/>
      <c r="DR774" s="97"/>
      <c r="DS774" s="97"/>
      <c r="DT774" s="97"/>
      <c r="DU774" s="97"/>
      <c r="DV774" s="97"/>
      <c r="DW774" s="97"/>
      <c r="DX774" s="97"/>
      <c r="DY774" s="97"/>
      <c r="DZ774" s="99"/>
      <c r="EA774" s="84"/>
    </row>
    <row r="775" spans="1:131" ht="15.6" x14ac:dyDescent="0.3">
      <c r="A775" s="289" t="str">
        <f t="shared" ca="1" si="1168"/>
        <v/>
      </c>
      <c r="B775" s="330">
        <f t="shared" si="1202"/>
        <v>767</v>
      </c>
      <c r="C775" s="331" t="s">
        <v>48</v>
      </c>
      <c r="D775" s="330" t="s">
        <v>77</v>
      </c>
      <c r="E775" s="330">
        <v>6</v>
      </c>
      <c r="F775" s="332">
        <v>2</v>
      </c>
      <c r="G775" s="332">
        <v>2</v>
      </c>
      <c r="H775" s="332">
        <v>2</v>
      </c>
      <c r="I775" s="332">
        <v>3</v>
      </c>
      <c r="J775" s="332">
        <v>1</v>
      </c>
      <c r="K775" s="332">
        <v>2</v>
      </c>
      <c r="L775" s="332"/>
      <c r="M775" s="332"/>
      <c r="N775" s="332">
        <f>SUM($F775:G775)</f>
        <v>4</v>
      </c>
      <c r="O775" s="332">
        <f>SUM($F775:H775)</f>
        <v>6</v>
      </c>
      <c r="P775" s="332">
        <f>SUM($F775:I775)</f>
        <v>9</v>
      </c>
      <c r="Q775" s="332">
        <f>SUM($F775:J775)</f>
        <v>10</v>
      </c>
      <c r="R775" s="332">
        <f>SUM($F775:K775)</f>
        <v>12</v>
      </c>
      <c r="S775" s="332"/>
      <c r="T775" s="332"/>
      <c r="U775" s="331"/>
      <c r="V775" s="330" t="str">
        <f t="shared" si="1179"/>
        <v>Bb</v>
      </c>
      <c r="W775" s="330" t="str">
        <f t="shared" ca="1" si="1180"/>
        <v>C</v>
      </c>
      <c r="X775" s="330" t="str">
        <f t="shared" ca="1" si="1215"/>
        <v>D</v>
      </c>
      <c r="Y775" s="330" t="str">
        <f t="shared" ca="1" si="1216"/>
        <v>E</v>
      </c>
      <c r="Z775" s="330" t="str">
        <f t="shared" ca="1" si="1217"/>
        <v>G</v>
      </c>
      <c r="AA775" s="330" t="str">
        <f t="shared" ca="1" si="1218"/>
        <v>Ab</v>
      </c>
      <c r="AB775" s="330"/>
      <c r="AC775" s="330"/>
      <c r="AD775" s="331">
        <f t="shared" si="1187"/>
        <v>164</v>
      </c>
      <c r="AE775" s="331">
        <f t="shared" ca="1" si="1198"/>
        <v>67</v>
      </c>
      <c r="AF775" s="331">
        <f t="shared" ca="1" si="1199"/>
        <v>68</v>
      </c>
      <c r="AG775" s="331">
        <f t="shared" ca="1" si="1172"/>
        <v>69</v>
      </c>
      <c r="AH775" s="331">
        <f t="shared" ca="1" si="1173"/>
        <v>71</v>
      </c>
      <c r="AI775" s="331">
        <f t="shared" ca="1" si="1174"/>
        <v>163</v>
      </c>
      <c r="AJ775" s="331"/>
      <c r="AK775" s="331"/>
      <c r="AL775" s="301" t="str">
        <f ca="1">_xlfn.CONCAT(V775,"6 -or- *",Z775," min")</f>
        <v>Bb6 -or- *G min</v>
      </c>
      <c r="AM775" s="294" t="str">
        <f ca="1">_xlfn.CONCAT(W775," aug")</f>
        <v>C aug</v>
      </c>
      <c r="AN775" s="301" t="str">
        <f ca="1">_xlfn.CONCAT("*",Z775," min")</f>
        <v>*G min</v>
      </c>
      <c r="AO775" s="294" t="str">
        <f ca="1">_xlfn.CONCAT(Y775," aug")</f>
        <v>E aug</v>
      </c>
      <c r="AP775" s="294" t="str">
        <f ca="1">_xlfn.CONCAT(Z775," min")</f>
        <v>G min</v>
      </c>
      <c r="AQ775" s="294" t="str">
        <f ca="1">_xlfn.CONCAT(AA775," aug")</f>
        <v>Ab aug</v>
      </c>
      <c r="AR775" s="294"/>
      <c r="AS775" s="294"/>
      <c r="AT775" s="294" t="str">
        <f t="shared" ca="1" si="1220"/>
        <v/>
      </c>
      <c r="AU775" s="294" t="str">
        <f t="shared" ca="1" si="1219"/>
        <v/>
      </c>
      <c r="AV775" s="294" t="str">
        <f t="shared" ca="1" si="1219"/>
        <v/>
      </c>
      <c r="AW775" s="294" t="str">
        <f t="shared" ca="1" si="1219"/>
        <v/>
      </c>
      <c r="AX775" s="294" t="str">
        <f t="shared" ca="1" si="1219"/>
        <v/>
      </c>
      <c r="AY775" s="294" t="str">
        <f t="shared" ca="1" si="1219"/>
        <v/>
      </c>
      <c r="AZ775" s="294" t="str">
        <f t="shared" ca="1" si="1219"/>
        <v/>
      </c>
      <c r="BA775" s="294">
        <f t="shared" ca="1" si="1219"/>
        <v>1</v>
      </c>
      <c r="BB775" s="294" t="str">
        <f t="shared" ca="1" si="1219"/>
        <v/>
      </c>
      <c r="BC775" s="294" t="str">
        <f t="shared" ca="1" si="1219"/>
        <v/>
      </c>
      <c r="BD775" s="294" t="str">
        <f t="shared" ca="1" si="1219"/>
        <v/>
      </c>
      <c r="BE775" s="294" t="str">
        <f t="shared" ca="1" si="1219"/>
        <v/>
      </c>
      <c r="BF775" s="289">
        <f t="shared" ca="1" si="1188"/>
        <v>1</v>
      </c>
      <c r="BG775" s="302">
        <f t="shared" ca="1" si="1189"/>
        <v>16.666666666666664</v>
      </c>
      <c r="BH775" s="289" t="str">
        <f t="shared" ca="1" si="1190"/>
        <v/>
      </c>
      <c r="BI775" s="289" t="str">
        <f t="shared" ca="1" si="1191"/>
        <v/>
      </c>
      <c r="BJ775" s="289" t="str">
        <f t="shared" ca="1" si="1192"/>
        <v/>
      </c>
      <c r="BK775" s="289" t="str">
        <f t="shared" ca="1" si="1193"/>
        <v/>
      </c>
      <c r="BL775" s="289" t="str">
        <f t="shared" ca="1" si="1194"/>
        <v/>
      </c>
      <c r="BM775" s="289" t="str">
        <f t="shared" ca="1" si="1195"/>
        <v/>
      </c>
      <c r="BN775" s="289" t="str">
        <f t="shared" ca="1" si="1196"/>
        <v/>
      </c>
      <c r="BO775" s="289" t="str">
        <f t="shared" ca="1" si="1197"/>
        <v/>
      </c>
      <c r="BP775" s="275"/>
      <c r="BQ775" s="83"/>
      <c r="BR775" s="82"/>
      <c r="BS775" s="83"/>
      <c r="BT775" s="52"/>
      <c r="BV775" s="52"/>
      <c r="BW775" s="84"/>
      <c r="BX775" s="97"/>
      <c r="BY775" s="84"/>
      <c r="BZ775" s="84"/>
      <c r="CA775" s="84"/>
      <c r="CB775" s="84"/>
      <c r="CC775" s="84"/>
      <c r="CD775" s="84"/>
      <c r="CE775" s="84"/>
      <c r="CF775" s="84"/>
      <c r="CG775" s="84"/>
      <c r="CH775" s="97"/>
      <c r="CI775" s="97"/>
      <c r="CJ775" s="97"/>
      <c r="CK775" s="97"/>
      <c r="CL775" s="97"/>
      <c r="CM775" s="97"/>
      <c r="CN775" s="97"/>
      <c r="CO775" s="97"/>
      <c r="CP775" s="99"/>
      <c r="CQ775" s="84"/>
      <c r="DA775" s="83"/>
      <c r="DB775" s="82"/>
      <c r="DC775" s="83"/>
      <c r="DD775" s="52"/>
      <c r="DF775" s="52"/>
      <c r="DG775" s="84"/>
      <c r="DH775" s="97"/>
      <c r="DI775" s="84"/>
      <c r="DJ775" s="84"/>
      <c r="DK775" s="84"/>
      <c r="DL775" s="84"/>
      <c r="DM775" s="84"/>
      <c r="DN775" s="84"/>
      <c r="DO775" s="84"/>
      <c r="DP775" s="84"/>
      <c r="DQ775" s="84"/>
      <c r="DR775" s="97"/>
      <c r="DS775" s="97"/>
      <c r="DT775" s="97"/>
      <c r="DU775" s="97"/>
      <c r="DV775" s="97"/>
      <c r="DW775" s="97"/>
      <c r="DX775" s="97"/>
      <c r="DY775" s="97"/>
      <c r="DZ775" s="99"/>
      <c r="EA775" s="84"/>
    </row>
    <row r="776" spans="1:131" ht="15.6" x14ac:dyDescent="0.3">
      <c r="A776" s="289" t="str">
        <f t="shared" ca="1" si="1168"/>
        <v/>
      </c>
      <c r="B776" s="330">
        <f t="shared" si="1202"/>
        <v>768</v>
      </c>
      <c r="C776" s="331" t="s">
        <v>49</v>
      </c>
      <c r="D776" s="330" t="s">
        <v>77</v>
      </c>
      <c r="E776" s="330">
        <v>6</v>
      </c>
      <c r="F776" s="332">
        <v>1</v>
      </c>
      <c r="G776" s="332">
        <v>3</v>
      </c>
      <c r="H776" s="332">
        <v>2</v>
      </c>
      <c r="I776" s="332">
        <v>3</v>
      </c>
      <c r="J776" s="332">
        <v>1</v>
      </c>
      <c r="K776" s="332">
        <v>2</v>
      </c>
      <c r="L776" s="332"/>
      <c r="M776" s="332"/>
      <c r="N776" s="332">
        <f>SUM($F776:G776)</f>
        <v>4</v>
      </c>
      <c r="O776" s="332">
        <f>SUM($F776:H776)</f>
        <v>6</v>
      </c>
      <c r="P776" s="332">
        <f>SUM($F776:I776)</f>
        <v>9</v>
      </c>
      <c r="Q776" s="332">
        <f>SUM($F776:J776)</f>
        <v>10</v>
      </c>
      <c r="R776" s="332">
        <f>SUM($F776:K776)</f>
        <v>12</v>
      </c>
      <c r="S776" s="332"/>
      <c r="T776" s="332"/>
      <c r="U776" s="331"/>
      <c r="V776" s="330" t="str">
        <f t="shared" si="1179"/>
        <v>Bb</v>
      </c>
      <c r="W776" s="330" t="str">
        <f t="shared" ca="1" si="1180"/>
        <v>B</v>
      </c>
      <c r="X776" s="330" t="str">
        <f t="shared" ca="1" si="1215"/>
        <v>D</v>
      </c>
      <c r="Y776" s="330" t="str">
        <f t="shared" ca="1" si="1216"/>
        <v>E</v>
      </c>
      <c r="Z776" s="330" t="str">
        <f t="shared" ca="1" si="1217"/>
        <v>G</v>
      </c>
      <c r="AA776" s="330" t="str">
        <f t="shared" ca="1" si="1218"/>
        <v>Ab</v>
      </c>
      <c r="AB776" s="330"/>
      <c r="AC776" s="330"/>
      <c r="AD776" s="331">
        <f t="shared" si="1187"/>
        <v>164</v>
      </c>
      <c r="AE776" s="331">
        <f t="shared" ca="1" si="1198"/>
        <v>66</v>
      </c>
      <c r="AF776" s="331">
        <f t="shared" ca="1" si="1199"/>
        <v>68</v>
      </c>
      <c r="AG776" s="331">
        <f t="shared" ca="1" si="1172"/>
        <v>69</v>
      </c>
      <c r="AH776" s="331">
        <f t="shared" ca="1" si="1173"/>
        <v>71</v>
      </c>
      <c r="AI776" s="331">
        <f t="shared" ca="1" si="1174"/>
        <v>163</v>
      </c>
      <c r="AJ776" s="331"/>
      <c r="AK776" s="331"/>
      <c r="AL776" s="301" t="str">
        <f ca="1">_xlfn.CONCAT(V776,"6 -or- *",Z776," min")</f>
        <v>Bb6 -or- *G min</v>
      </c>
      <c r="AM776" s="301" t="str">
        <f ca="1">_xlfn.CONCAT("*",Y776," maj")</f>
        <v>*E maj</v>
      </c>
      <c r="AN776" s="301" t="str">
        <f ca="1">_xlfn.CONCAT("*",Z776," min")</f>
        <v>*G min</v>
      </c>
      <c r="AO776" s="294" t="str">
        <f ca="1">_xlfn.CONCAT(Y776," maj")</f>
        <v>E maj</v>
      </c>
      <c r="AP776" s="294" t="str">
        <f ca="1">_xlfn.CONCAT(Z776," min")</f>
        <v>G min</v>
      </c>
      <c r="AQ776" s="301" t="str">
        <f ca="1">_xlfn.CONCAT("*",Y776," maj")</f>
        <v>*E maj</v>
      </c>
      <c r="AR776" s="294"/>
      <c r="AS776" s="294"/>
      <c r="AT776" s="294" t="str">
        <f t="shared" ca="1" si="1220"/>
        <v/>
      </c>
      <c r="AU776" s="294" t="str">
        <f t="shared" ca="1" si="1219"/>
        <v/>
      </c>
      <c r="AV776" s="294" t="str">
        <f t="shared" ca="1" si="1219"/>
        <v/>
      </c>
      <c r="AW776" s="294" t="str">
        <f t="shared" ca="1" si="1219"/>
        <v/>
      </c>
      <c r="AX776" s="294" t="str">
        <f t="shared" ca="1" si="1219"/>
        <v/>
      </c>
      <c r="AY776" s="294" t="str">
        <f t="shared" ca="1" si="1219"/>
        <v/>
      </c>
      <c r="AZ776" s="294" t="str">
        <f t="shared" ca="1" si="1219"/>
        <v/>
      </c>
      <c r="BA776" s="294">
        <f t="shared" ca="1" si="1219"/>
        <v>1</v>
      </c>
      <c r="BB776" s="294" t="str">
        <f t="shared" ca="1" si="1219"/>
        <v/>
      </c>
      <c r="BC776" s="294" t="str">
        <f t="shared" ca="1" si="1219"/>
        <v/>
      </c>
      <c r="BD776" s="294" t="str">
        <f t="shared" ca="1" si="1219"/>
        <v/>
      </c>
      <c r="BE776" s="294" t="str">
        <f t="shared" ca="1" si="1219"/>
        <v/>
      </c>
      <c r="BF776" s="289">
        <f t="shared" ca="1" si="1188"/>
        <v>1</v>
      </c>
      <c r="BG776" s="302">
        <f t="shared" ca="1" si="1189"/>
        <v>16.666666666666664</v>
      </c>
      <c r="BH776" s="289" t="str">
        <f t="shared" ca="1" si="1190"/>
        <v/>
      </c>
      <c r="BI776" s="289" t="str">
        <f t="shared" ca="1" si="1191"/>
        <v/>
      </c>
      <c r="BJ776" s="289" t="str">
        <f t="shared" ca="1" si="1192"/>
        <v/>
      </c>
      <c r="BK776" s="289" t="str">
        <f t="shared" ca="1" si="1193"/>
        <v/>
      </c>
      <c r="BL776" s="289" t="str">
        <f t="shared" ca="1" si="1194"/>
        <v/>
      </c>
      <c r="BM776" s="289" t="str">
        <f t="shared" ca="1" si="1195"/>
        <v/>
      </c>
      <c r="BN776" s="289" t="str">
        <f t="shared" ca="1" si="1196"/>
        <v/>
      </c>
      <c r="BO776" s="289" t="str">
        <f t="shared" ca="1" si="1197"/>
        <v/>
      </c>
      <c r="BP776" s="275"/>
      <c r="BQ776" s="83"/>
      <c r="BR776" s="82"/>
      <c r="BS776" s="83"/>
      <c r="BT776" s="52"/>
      <c r="BV776" s="52"/>
      <c r="BW776" s="84"/>
      <c r="BX776" s="97"/>
      <c r="BY776" s="84"/>
      <c r="BZ776" s="84"/>
      <c r="CA776" s="84"/>
      <c r="CB776" s="84"/>
      <c r="CC776" s="84"/>
      <c r="CD776" s="84"/>
      <c r="CE776" s="84"/>
      <c r="CF776" s="84"/>
      <c r="CG776" s="84"/>
      <c r="CH776" s="97"/>
      <c r="CI776" s="97"/>
      <c r="CJ776" s="97"/>
      <c r="CK776" s="97"/>
      <c r="CL776" s="97"/>
      <c r="CM776" s="97"/>
      <c r="CN776" s="97"/>
      <c r="CO776" s="97"/>
      <c r="CP776" s="99"/>
      <c r="CQ776" s="84"/>
      <c r="DA776" s="83"/>
      <c r="DB776" s="82"/>
      <c r="DC776" s="83"/>
      <c r="DD776" s="52"/>
      <c r="DF776" s="52"/>
      <c r="DG776" s="84"/>
      <c r="DH776" s="97"/>
      <c r="DI776" s="84"/>
      <c r="DJ776" s="84"/>
      <c r="DK776" s="84"/>
      <c r="DL776" s="84"/>
      <c r="DM776" s="84"/>
      <c r="DN776" s="84"/>
      <c r="DO776" s="84"/>
      <c r="DP776" s="84"/>
      <c r="DQ776" s="84"/>
      <c r="DR776" s="97"/>
      <c r="DS776" s="97"/>
      <c r="DT776" s="97"/>
      <c r="DU776" s="97"/>
      <c r="DV776" s="97"/>
      <c r="DW776" s="97"/>
      <c r="DX776" s="97"/>
      <c r="DY776" s="97"/>
      <c r="DZ776" s="99"/>
      <c r="EA776" s="84"/>
    </row>
    <row r="777" spans="1:131" ht="15.6" x14ac:dyDescent="0.3">
      <c r="A777" s="289" t="str">
        <f t="shared" ca="1" si="1168"/>
        <v/>
      </c>
      <c r="B777" s="330">
        <f t="shared" si="1202"/>
        <v>769</v>
      </c>
      <c r="C777" s="331" t="s">
        <v>50</v>
      </c>
      <c r="D777" s="330" t="s">
        <v>77</v>
      </c>
      <c r="E777" s="330">
        <v>6</v>
      </c>
      <c r="F777" s="332">
        <v>2</v>
      </c>
      <c r="G777" s="332">
        <v>2</v>
      </c>
      <c r="H777" s="332">
        <v>2</v>
      </c>
      <c r="I777" s="332">
        <v>2</v>
      </c>
      <c r="J777" s="332">
        <v>2</v>
      </c>
      <c r="K777" s="332">
        <v>2</v>
      </c>
      <c r="L777" s="332"/>
      <c r="M777" s="332"/>
      <c r="N777" s="332">
        <f>SUM($F777:G777)</f>
        <v>4</v>
      </c>
      <c r="O777" s="332">
        <f>SUM($F777:H777)</f>
        <v>6</v>
      </c>
      <c r="P777" s="332">
        <f>SUM($F777:I777)</f>
        <v>8</v>
      </c>
      <c r="Q777" s="332">
        <f>SUM($F777:J777)</f>
        <v>10</v>
      </c>
      <c r="R777" s="332">
        <f>SUM($F777:K777)</f>
        <v>12</v>
      </c>
      <c r="S777" s="332"/>
      <c r="T777" s="332"/>
      <c r="U777" s="331"/>
      <c r="V777" s="330" t="str">
        <f t="shared" si="1179"/>
        <v>Bb</v>
      </c>
      <c r="W777" s="330" t="str">
        <f t="shared" ca="1" si="1180"/>
        <v>C</v>
      </c>
      <c r="X777" s="330" t="str">
        <f t="shared" ca="1" si="1215"/>
        <v>D</v>
      </c>
      <c r="Y777" s="330" t="str">
        <f t="shared" ca="1" si="1216"/>
        <v>E</v>
      </c>
      <c r="Z777" s="330" t="str">
        <f t="shared" ca="1" si="1217"/>
        <v>Gb</v>
      </c>
      <c r="AA777" s="330" t="str">
        <f t="shared" ca="1" si="1218"/>
        <v>Ab</v>
      </c>
      <c r="AB777" s="330"/>
      <c r="AC777" s="330"/>
      <c r="AD777" s="331">
        <f t="shared" si="1187"/>
        <v>164</v>
      </c>
      <c r="AE777" s="331">
        <f t="shared" ca="1" si="1198"/>
        <v>67</v>
      </c>
      <c r="AF777" s="331">
        <f t="shared" ca="1" si="1199"/>
        <v>68</v>
      </c>
      <c r="AG777" s="331">
        <f t="shared" ca="1" si="1172"/>
        <v>69</v>
      </c>
      <c r="AH777" s="331">
        <f t="shared" ca="1" si="1173"/>
        <v>169</v>
      </c>
      <c r="AI777" s="331">
        <f t="shared" ca="1" si="1174"/>
        <v>163</v>
      </c>
      <c r="AJ777" s="331"/>
      <c r="AK777" s="331"/>
      <c r="AL777" s="294" t="str">
        <f t="shared" ref="AL777:AQ777" si="1222">_xlfn.CONCAT(V777," aug")</f>
        <v>Bb aug</v>
      </c>
      <c r="AM777" s="294" t="str">
        <f t="shared" ca="1" si="1222"/>
        <v>C aug</v>
      </c>
      <c r="AN777" s="294" t="str">
        <f t="shared" ca="1" si="1222"/>
        <v>D aug</v>
      </c>
      <c r="AO777" s="294" t="str">
        <f t="shared" ca="1" si="1222"/>
        <v>E aug</v>
      </c>
      <c r="AP777" s="294" t="str">
        <f t="shared" ca="1" si="1222"/>
        <v>Gb aug</v>
      </c>
      <c r="AQ777" s="294" t="str">
        <f t="shared" ca="1" si="1222"/>
        <v>Ab aug</v>
      </c>
      <c r="AR777" s="294"/>
      <c r="AS777" s="294"/>
      <c r="AT777" s="294" t="str">
        <f t="shared" ca="1" si="1220"/>
        <v/>
      </c>
      <c r="AU777" s="294" t="str">
        <f t="shared" ca="1" si="1219"/>
        <v/>
      </c>
      <c r="AV777" s="294" t="str">
        <f t="shared" ca="1" si="1219"/>
        <v/>
      </c>
      <c r="AW777" s="294" t="str">
        <f t="shared" ca="1" si="1219"/>
        <v/>
      </c>
      <c r="AX777" s="294" t="str">
        <f t="shared" ca="1" si="1219"/>
        <v/>
      </c>
      <c r="AY777" s="294" t="str">
        <f t="shared" ca="1" si="1219"/>
        <v/>
      </c>
      <c r="AZ777" s="294" t="str">
        <f t="shared" ca="1" si="1219"/>
        <v/>
      </c>
      <c r="BA777" s="294" t="str">
        <f t="shared" ca="1" si="1219"/>
        <v/>
      </c>
      <c r="BB777" s="294" t="str">
        <f t="shared" ca="1" si="1219"/>
        <v/>
      </c>
      <c r="BC777" s="294" t="str">
        <f t="shared" ca="1" si="1219"/>
        <v/>
      </c>
      <c r="BD777" s="294" t="str">
        <f t="shared" ca="1" si="1219"/>
        <v/>
      </c>
      <c r="BE777" s="294" t="str">
        <f t="shared" ca="1" si="1219"/>
        <v/>
      </c>
      <c r="BF777" s="289">
        <f t="shared" ca="1" si="1188"/>
        <v>0</v>
      </c>
      <c r="BG777" s="302">
        <f t="shared" ca="1" si="1189"/>
        <v>0</v>
      </c>
      <c r="BH777" s="289" t="str">
        <f t="shared" ca="1" si="1190"/>
        <v/>
      </c>
      <c r="BI777" s="289" t="str">
        <f t="shared" ca="1" si="1191"/>
        <v/>
      </c>
      <c r="BJ777" s="289" t="str">
        <f t="shared" ca="1" si="1192"/>
        <v/>
      </c>
      <c r="BK777" s="289" t="str">
        <f t="shared" ca="1" si="1193"/>
        <v/>
      </c>
      <c r="BL777" s="289" t="str">
        <f t="shared" ca="1" si="1194"/>
        <v/>
      </c>
      <c r="BM777" s="289" t="str">
        <f t="shared" ca="1" si="1195"/>
        <v/>
      </c>
      <c r="BN777" s="289" t="str">
        <f t="shared" ca="1" si="1196"/>
        <v/>
      </c>
      <c r="BO777" s="289" t="str">
        <f t="shared" ca="1" si="1197"/>
        <v/>
      </c>
      <c r="BP777" s="275"/>
      <c r="BQ777" s="83"/>
      <c r="BR777" s="82"/>
      <c r="BS777" s="83"/>
      <c r="BT777" s="52"/>
      <c r="BV777" s="52"/>
      <c r="BW777" s="84"/>
      <c r="BX777" s="97"/>
      <c r="BY777" s="84"/>
      <c r="BZ777" s="84"/>
      <c r="CA777" s="84"/>
      <c r="CB777" s="84"/>
      <c r="CC777" s="84"/>
      <c r="CD777" s="84"/>
      <c r="CE777" s="84"/>
      <c r="CF777" s="84"/>
      <c r="CG777" s="84"/>
      <c r="CH777" s="97"/>
      <c r="CI777" s="97"/>
      <c r="CJ777" s="97"/>
      <c r="CK777" s="97"/>
      <c r="CL777" s="97"/>
      <c r="CM777" s="97"/>
      <c r="CN777" s="97"/>
      <c r="CO777" s="97"/>
      <c r="CP777" s="99"/>
      <c r="CQ777" s="84"/>
      <c r="DA777" s="83"/>
      <c r="DB777" s="82"/>
      <c r="DC777" s="83"/>
      <c r="DD777" s="52"/>
      <c r="DF777" s="52"/>
      <c r="DG777" s="84"/>
      <c r="DH777" s="97"/>
      <c r="DI777" s="84"/>
      <c r="DJ777" s="84"/>
      <c r="DK777" s="84"/>
      <c r="DL777" s="84"/>
      <c r="DM777" s="84"/>
      <c r="DN777" s="84"/>
      <c r="DO777" s="84"/>
      <c r="DP777" s="84"/>
      <c r="DQ777" s="84"/>
      <c r="DR777" s="97"/>
      <c r="DS777" s="97"/>
      <c r="DT777" s="97"/>
      <c r="DU777" s="97"/>
      <c r="DV777" s="97"/>
      <c r="DW777" s="97"/>
      <c r="DX777" s="97"/>
      <c r="DY777" s="97"/>
      <c r="DZ777" s="99"/>
      <c r="EA777" s="84"/>
    </row>
    <row r="778" spans="1:131" ht="15.6" x14ac:dyDescent="0.3">
      <c r="A778" s="289" t="str">
        <f t="shared" ca="1" si="1168"/>
        <v/>
      </c>
      <c r="B778" s="330">
        <f t="shared" si="1202"/>
        <v>770</v>
      </c>
      <c r="C778" s="331" t="s">
        <v>57</v>
      </c>
      <c r="D778" s="330" t="s">
        <v>77</v>
      </c>
      <c r="E778" s="330">
        <v>5</v>
      </c>
      <c r="F778" s="330">
        <v>1</v>
      </c>
      <c r="G778" s="330">
        <v>2</v>
      </c>
      <c r="H778" s="330">
        <v>2</v>
      </c>
      <c r="I778" s="330">
        <v>3</v>
      </c>
      <c r="J778" s="330">
        <v>3</v>
      </c>
      <c r="K778" s="330">
        <v>1</v>
      </c>
      <c r="L778" s="330"/>
      <c r="M778" s="330"/>
      <c r="N778" s="332">
        <f>SUM($F778:G778)</f>
        <v>3</v>
      </c>
      <c r="O778" s="332">
        <f>SUM($F778:H778)</f>
        <v>5</v>
      </c>
      <c r="P778" s="332">
        <f>SUM($F778:I778)</f>
        <v>8</v>
      </c>
      <c r="Q778" s="332">
        <f>SUM($F778:J778)</f>
        <v>11</v>
      </c>
      <c r="R778" s="332">
        <f>SUM($F778:K778)</f>
        <v>12</v>
      </c>
      <c r="S778" s="332"/>
      <c r="T778" s="332"/>
      <c r="U778" s="331"/>
      <c r="V778" s="330" t="str">
        <f t="shared" si="1179"/>
        <v>Bb</v>
      </c>
      <c r="W778" s="330" t="str">
        <f t="shared" ca="1" si="1180"/>
        <v>B</v>
      </c>
      <c r="X778" s="330" t="str">
        <f t="shared" ca="1" si="1215"/>
        <v>Db</v>
      </c>
      <c r="Y778" s="330" t="str">
        <f t="shared" ca="1" si="1216"/>
        <v>Eb</v>
      </c>
      <c r="Z778" s="330" t="str">
        <f t="shared" ca="1" si="1217"/>
        <v>Gb</v>
      </c>
      <c r="AA778" s="330" t="str">
        <f t="shared" ca="1" si="1218"/>
        <v>A</v>
      </c>
      <c r="AB778" s="330"/>
      <c r="AC778" s="330"/>
      <c r="AD778" s="331">
        <f t="shared" si="1187"/>
        <v>164</v>
      </c>
      <c r="AE778" s="331">
        <f t="shared" ca="1" si="1198"/>
        <v>66</v>
      </c>
      <c r="AF778" s="331">
        <f t="shared" ca="1" si="1199"/>
        <v>166</v>
      </c>
      <c r="AG778" s="331">
        <f t="shared" ca="1" si="1172"/>
        <v>167</v>
      </c>
      <c r="AH778" s="331">
        <f t="shared" ca="1" si="1173"/>
        <v>169</v>
      </c>
      <c r="AI778" s="331">
        <f t="shared" ca="1" si="1174"/>
        <v>65</v>
      </c>
      <c r="AJ778" s="331"/>
      <c r="AK778" s="331"/>
      <c r="AL778" s="301" t="str">
        <f ca="1">_xlfn.CONCAT("*",Z778," maj")</f>
        <v>*Gb maj</v>
      </c>
      <c r="AM778" s="294" t="str">
        <f ca="1">_xlfn.CONCAT(W778,"7")</f>
        <v>B7</v>
      </c>
      <c r="AN778" s="301" t="str">
        <f ca="1">_xlfn.CONCAT("*",Z778," maj")</f>
        <v>*Gb maj</v>
      </c>
      <c r="AO778" s="301" t="str">
        <f ca="1">_xlfn.CONCAT("*",W778,"7")</f>
        <v>*B7</v>
      </c>
      <c r="AP778" s="294" t="str">
        <f ca="1">_xlfn.CONCAT(Z778," maj")</f>
        <v>Gb maj</v>
      </c>
      <c r="AQ778" s="301" t="str">
        <f ca="1">_xlfn.CONCAT(AA778," alt b -or- *",W778,"7")</f>
        <v>A alt b -or- *B7</v>
      </c>
      <c r="AR778" s="294"/>
      <c r="AS778" s="294"/>
      <c r="AT778" s="294" t="str">
        <f t="shared" ca="1" si="1220"/>
        <v/>
      </c>
      <c r="AU778" s="294" t="str">
        <f t="shared" ca="1" si="1219"/>
        <v/>
      </c>
      <c r="AV778" s="294" t="str">
        <f t="shared" ca="1" si="1219"/>
        <v/>
      </c>
      <c r="AW778" s="294">
        <f t="shared" ca="1" si="1219"/>
        <v>1</v>
      </c>
      <c r="AX778" s="294" t="str">
        <f t="shared" ca="1" si="1219"/>
        <v/>
      </c>
      <c r="AY778" s="294" t="str">
        <f t="shared" ca="1" si="1219"/>
        <v/>
      </c>
      <c r="AZ778" s="294" t="str">
        <f t="shared" ca="1" si="1219"/>
        <v/>
      </c>
      <c r="BA778" s="294" t="str">
        <f t="shared" ca="1" si="1219"/>
        <v/>
      </c>
      <c r="BB778" s="294" t="str">
        <f t="shared" ca="1" si="1219"/>
        <v/>
      </c>
      <c r="BC778" s="294" t="str">
        <f t="shared" ca="1" si="1219"/>
        <v/>
      </c>
      <c r="BD778" s="294" t="str">
        <f t="shared" ca="1" si="1219"/>
        <v/>
      </c>
      <c r="BE778" s="294" t="str">
        <f t="shared" ca="1" si="1219"/>
        <v/>
      </c>
      <c r="BF778" s="289">
        <f t="shared" ca="1" si="1188"/>
        <v>1</v>
      </c>
      <c r="BG778" s="302">
        <f t="shared" ca="1" si="1189"/>
        <v>20</v>
      </c>
      <c r="BH778" s="289" t="str">
        <f t="shared" ca="1" si="1190"/>
        <v/>
      </c>
      <c r="BI778" s="289" t="str">
        <f t="shared" ca="1" si="1191"/>
        <v/>
      </c>
      <c r="BJ778" s="289" t="str">
        <f t="shared" ca="1" si="1192"/>
        <v/>
      </c>
      <c r="BK778" s="289" t="str">
        <f t="shared" ca="1" si="1193"/>
        <v/>
      </c>
      <c r="BL778" s="289" t="str">
        <f t="shared" ca="1" si="1194"/>
        <v/>
      </c>
      <c r="BM778" s="289" t="str">
        <f t="shared" ca="1" si="1195"/>
        <v/>
      </c>
      <c r="BN778" s="289" t="str">
        <f t="shared" ca="1" si="1196"/>
        <v/>
      </c>
      <c r="BO778" s="289" t="str">
        <f t="shared" ca="1" si="1197"/>
        <v/>
      </c>
      <c r="BP778" s="275"/>
      <c r="BQ778" s="83"/>
      <c r="BR778" s="82"/>
      <c r="BS778" s="83"/>
      <c r="BT778" s="52"/>
      <c r="BV778" s="52"/>
      <c r="BW778" s="84"/>
      <c r="BX778" s="97"/>
      <c r="BY778" s="84"/>
      <c r="BZ778" s="84"/>
      <c r="CA778" s="84"/>
      <c r="CB778" s="84"/>
      <c r="CC778" s="84"/>
      <c r="CD778" s="84"/>
      <c r="CE778" s="84"/>
      <c r="CF778" s="84"/>
      <c r="CG778" s="84"/>
      <c r="CH778" s="97"/>
      <c r="CI778" s="97"/>
      <c r="CJ778" s="97"/>
      <c r="CK778" s="97"/>
      <c r="CL778" s="97"/>
      <c r="CM778" s="97"/>
      <c r="CN778" s="97"/>
      <c r="CO778" s="97"/>
      <c r="CP778" s="99"/>
      <c r="CQ778" s="84"/>
      <c r="DA778" s="83"/>
      <c r="DB778" s="82"/>
      <c r="DC778" s="83"/>
      <c r="DD778" s="52"/>
      <c r="DF778" s="52"/>
      <c r="DG778" s="84"/>
      <c r="DH778" s="97"/>
      <c r="DI778" s="84"/>
      <c r="DJ778" s="84"/>
      <c r="DK778" s="84"/>
      <c r="DL778" s="84"/>
      <c r="DM778" s="84"/>
      <c r="DN778" s="84"/>
      <c r="DO778" s="84"/>
      <c r="DP778" s="84"/>
      <c r="DQ778" s="84"/>
      <c r="DR778" s="97"/>
      <c r="DS778" s="97"/>
      <c r="DT778" s="97"/>
      <c r="DU778" s="97"/>
      <c r="DV778" s="97"/>
      <c r="DW778" s="97"/>
      <c r="DX778" s="97"/>
      <c r="DY778" s="97"/>
      <c r="DZ778" s="99"/>
      <c r="EA778" s="84"/>
    </row>
    <row r="779" spans="1:131" ht="15.6" x14ac:dyDescent="0.3">
      <c r="A779" s="289">
        <f t="shared" ref="A779:A842" ca="1" si="1223">BH779</f>
        <v>7</v>
      </c>
      <c r="B779" s="330">
        <f t="shared" si="1202"/>
        <v>771</v>
      </c>
      <c r="C779" s="331" t="s">
        <v>58</v>
      </c>
      <c r="D779" s="330" t="s">
        <v>77</v>
      </c>
      <c r="E779" s="330">
        <v>5</v>
      </c>
      <c r="F779" s="330">
        <v>1</v>
      </c>
      <c r="G779" s="330">
        <v>2</v>
      </c>
      <c r="H779" s="330">
        <v>2</v>
      </c>
      <c r="I779" s="330">
        <v>4</v>
      </c>
      <c r="J779" s="330">
        <v>2</v>
      </c>
      <c r="K779" s="330">
        <v>1</v>
      </c>
      <c r="L779" s="330"/>
      <c r="M779" s="330"/>
      <c r="N779" s="332">
        <f>SUM($F779:G779)</f>
        <v>3</v>
      </c>
      <c r="O779" s="332">
        <f>SUM($F779:H779)</f>
        <v>5</v>
      </c>
      <c r="P779" s="332">
        <f>SUM($F779:I779)</f>
        <v>9</v>
      </c>
      <c r="Q779" s="332">
        <f>SUM($F779:J779)</f>
        <v>11</v>
      </c>
      <c r="R779" s="332">
        <f>SUM($F779:K779)</f>
        <v>12</v>
      </c>
      <c r="S779" s="332"/>
      <c r="T779" s="332"/>
      <c r="U779" s="331"/>
      <c r="V779" s="330" t="str">
        <f t="shared" si="1179"/>
        <v>Bb</v>
      </c>
      <c r="W779" s="330" t="str">
        <f t="shared" ca="1" si="1180"/>
        <v>B</v>
      </c>
      <c r="X779" s="330" t="str">
        <f t="shared" ca="1" si="1215"/>
        <v>Db</v>
      </c>
      <c r="Y779" s="330" t="str">
        <f t="shared" ca="1" si="1216"/>
        <v>Eb</v>
      </c>
      <c r="Z779" s="330" t="str">
        <f t="shared" ca="1" si="1217"/>
        <v>G</v>
      </c>
      <c r="AA779" s="330" t="str">
        <f t="shared" ca="1" si="1218"/>
        <v>A</v>
      </c>
      <c r="AB779" s="330"/>
      <c r="AC779" s="330"/>
      <c r="AD779" s="331">
        <f t="shared" si="1187"/>
        <v>164</v>
      </c>
      <c r="AE779" s="331">
        <f t="shared" ca="1" si="1198"/>
        <v>66</v>
      </c>
      <c r="AF779" s="331">
        <f t="shared" ca="1" si="1199"/>
        <v>166</v>
      </c>
      <c r="AG779" s="331">
        <f t="shared" ca="1" si="1172"/>
        <v>167</v>
      </c>
      <c r="AH779" s="331">
        <f t="shared" ca="1" si="1173"/>
        <v>71</v>
      </c>
      <c r="AI779" s="331">
        <f t="shared" ca="1" si="1174"/>
        <v>65</v>
      </c>
      <c r="AJ779" s="331"/>
      <c r="AK779" s="331"/>
      <c r="AL779" s="301" t="str">
        <f ca="1">_xlfn.CONCAT(V779,"6 -or- *",Z779," min")</f>
        <v>Bb6 -or- *G min</v>
      </c>
      <c r="AM779" s="294" t="str">
        <f ca="1">_xlfn.CONCAT(W779,"7")</f>
        <v>B7</v>
      </c>
      <c r="AN779" s="301" t="str">
        <f ca="1">_xlfn.CONCAT("*",Z779," dim")</f>
        <v>*G dim</v>
      </c>
      <c r="AO779" s="301" t="str">
        <f ca="1">_xlfn.CONCAT("*",W779,"7")</f>
        <v>*B7</v>
      </c>
      <c r="AP779" s="294" t="str">
        <f ca="1">_xlfn.CONCAT(Z779," dim")</f>
        <v>G dim</v>
      </c>
      <c r="AQ779" s="301" t="str">
        <f ca="1">_xlfn.CONCAT(AA779," alt b -or- *",W779,"7")</f>
        <v>A alt b -or- *B7</v>
      </c>
      <c r="AR779" s="294"/>
      <c r="AS779" s="294"/>
      <c r="AT779" s="294" t="str">
        <f t="shared" ca="1" si="1220"/>
        <v/>
      </c>
      <c r="AU779" s="294" t="str">
        <f t="shared" ca="1" si="1219"/>
        <v/>
      </c>
      <c r="AV779" s="294" t="str">
        <f t="shared" ca="1" si="1219"/>
        <v/>
      </c>
      <c r="AW779" s="294">
        <f t="shared" ca="1" si="1219"/>
        <v>1</v>
      </c>
      <c r="AX779" s="294" t="str">
        <f t="shared" ca="1" si="1219"/>
        <v/>
      </c>
      <c r="AY779" s="294" t="str">
        <f t="shared" ca="1" si="1219"/>
        <v/>
      </c>
      <c r="AZ779" s="294" t="str">
        <f t="shared" ca="1" si="1219"/>
        <v/>
      </c>
      <c r="BA779" s="294">
        <f t="shared" ca="1" si="1219"/>
        <v>1</v>
      </c>
      <c r="BB779" s="294" t="str">
        <f t="shared" ca="1" si="1219"/>
        <v/>
      </c>
      <c r="BC779" s="294" t="str">
        <f t="shared" ca="1" si="1219"/>
        <v/>
      </c>
      <c r="BD779" s="294" t="str">
        <f t="shared" ca="1" si="1219"/>
        <v/>
      </c>
      <c r="BE779" s="294" t="str">
        <f t="shared" ca="1" si="1219"/>
        <v/>
      </c>
      <c r="BF779" s="289">
        <f t="shared" ca="1" si="1188"/>
        <v>2</v>
      </c>
      <c r="BG779" s="302">
        <f t="shared" ca="1" si="1189"/>
        <v>40</v>
      </c>
      <c r="BH779" s="289">
        <f t="shared" ca="1" si="1190"/>
        <v>7</v>
      </c>
      <c r="BI779" s="289" t="str">
        <f t="shared" ca="1" si="1191"/>
        <v/>
      </c>
      <c r="BJ779" s="289" t="str">
        <f t="shared" ca="1" si="1192"/>
        <v/>
      </c>
      <c r="BK779" s="289" t="str">
        <f t="shared" ca="1" si="1193"/>
        <v/>
      </c>
      <c r="BL779" s="289" t="str">
        <f t="shared" ca="1" si="1194"/>
        <v/>
      </c>
      <c r="BM779" s="289" t="str">
        <f t="shared" ca="1" si="1195"/>
        <v/>
      </c>
      <c r="BN779" s="289" t="str">
        <f t="shared" ca="1" si="1196"/>
        <v/>
      </c>
      <c r="BO779" s="289">
        <f t="shared" ca="1" si="1197"/>
        <v>1</v>
      </c>
      <c r="BP779" s="275"/>
      <c r="BQ779" s="83"/>
      <c r="BR779" s="82"/>
      <c r="BS779" s="83"/>
      <c r="BT779" s="52"/>
      <c r="BV779" s="52"/>
      <c r="BW779" s="84"/>
      <c r="BX779" s="97"/>
      <c r="BY779" s="84"/>
      <c r="BZ779" s="84"/>
      <c r="CA779" s="84"/>
      <c r="CB779" s="84"/>
      <c r="CC779" s="84"/>
      <c r="CD779" s="84"/>
      <c r="CE779" s="84"/>
      <c r="CF779" s="84"/>
      <c r="CG779" s="84"/>
      <c r="CH779" s="97"/>
      <c r="CI779" s="97"/>
      <c r="CJ779" s="97"/>
      <c r="CK779" s="97"/>
      <c r="CL779" s="97"/>
      <c r="CM779" s="97"/>
      <c r="CN779" s="97"/>
      <c r="CO779" s="97"/>
      <c r="CP779" s="99"/>
      <c r="CQ779" s="84"/>
      <c r="DA779" s="83"/>
      <c r="DB779" s="82"/>
      <c r="DC779" s="83"/>
      <c r="DD779" s="52"/>
      <c r="DF779" s="52"/>
      <c r="DG779" s="84"/>
      <c r="DH779" s="97"/>
      <c r="DI779" s="84"/>
      <c r="DJ779" s="84"/>
      <c r="DK779" s="84"/>
      <c r="DL779" s="84"/>
      <c r="DM779" s="84"/>
      <c r="DN779" s="84"/>
      <c r="DO779" s="84"/>
      <c r="DP779" s="84"/>
      <c r="DQ779" s="84"/>
      <c r="DR779" s="97"/>
      <c r="DS779" s="97"/>
      <c r="DT779" s="97"/>
      <c r="DU779" s="97"/>
      <c r="DV779" s="97"/>
      <c r="DW779" s="97"/>
      <c r="DX779" s="97"/>
      <c r="DY779" s="97"/>
      <c r="DZ779" s="99"/>
      <c r="EA779" s="84"/>
    </row>
    <row r="780" spans="1:131" ht="15.6" x14ac:dyDescent="0.3">
      <c r="A780" s="289">
        <f t="shared" ca="1" si="1223"/>
        <v>7</v>
      </c>
      <c r="B780" s="330">
        <f t="shared" si="1202"/>
        <v>772</v>
      </c>
      <c r="C780" s="331" t="s">
        <v>51</v>
      </c>
      <c r="D780" s="330" t="s">
        <v>77</v>
      </c>
      <c r="E780" s="330">
        <v>5</v>
      </c>
      <c r="F780" s="332">
        <v>3</v>
      </c>
      <c r="G780" s="332">
        <v>2</v>
      </c>
      <c r="H780" s="332">
        <v>2</v>
      </c>
      <c r="I780" s="332">
        <v>3</v>
      </c>
      <c r="J780" s="332">
        <v>2</v>
      </c>
      <c r="K780" s="332"/>
      <c r="L780" s="332"/>
      <c r="M780" s="332"/>
      <c r="N780" s="332">
        <f>SUM($F780:G780)</f>
        <v>5</v>
      </c>
      <c r="O780" s="332">
        <f>SUM($F780:H780)</f>
        <v>7</v>
      </c>
      <c r="P780" s="332">
        <f>SUM($F780:I780)</f>
        <v>10</v>
      </c>
      <c r="Q780" s="332">
        <f>SUM($F780:J780)</f>
        <v>12</v>
      </c>
      <c r="R780" s="332"/>
      <c r="S780" s="332"/>
      <c r="T780" s="332"/>
      <c r="U780" s="331"/>
      <c r="V780" s="330" t="str">
        <f t="shared" si="1179"/>
        <v>Bb</v>
      </c>
      <c r="W780" s="330" t="str">
        <f t="shared" ca="1" si="1180"/>
        <v>Db</v>
      </c>
      <c r="X780" s="330" t="str">
        <f t="shared" ref="X780:X788" ca="1" si="1224">OFFSET($N$6,0,N780,1,1)</f>
        <v>Eb</v>
      </c>
      <c r="Y780" s="330" t="str">
        <f t="shared" ref="Y780:Y788" ca="1" si="1225">OFFSET($N$6,0,O780,1,1)</f>
        <v>F</v>
      </c>
      <c r="Z780" s="330" t="str">
        <f t="shared" ref="Z780:Z788" ca="1" si="1226">OFFSET($N$6,0,P780,1,1)</f>
        <v>Ab</v>
      </c>
      <c r="AA780" s="330"/>
      <c r="AB780" s="330"/>
      <c r="AC780" s="330"/>
      <c r="AD780" s="331">
        <f t="shared" si="1187"/>
        <v>164</v>
      </c>
      <c r="AE780" s="331">
        <f t="shared" ca="1" si="1198"/>
        <v>166</v>
      </c>
      <c r="AF780" s="331">
        <f t="shared" ca="1" si="1199"/>
        <v>167</v>
      </c>
      <c r="AG780" s="331">
        <f t="shared" ca="1" si="1172"/>
        <v>70</v>
      </c>
      <c r="AH780" s="331">
        <f t="shared" ca="1" si="1173"/>
        <v>163</v>
      </c>
      <c r="AI780" s="331"/>
      <c r="AJ780" s="331"/>
      <c r="AK780" s="331"/>
      <c r="AL780" s="301" t="str">
        <f ca="1">_xlfn.CONCAT(V780," sus4/7  -or- *",X780," sus4 -or- *",Z780," sus2")</f>
        <v>Bb sus4/7  -or- *Eb sus4 -or- *Ab sus2</v>
      </c>
      <c r="AM780" s="301" t="str">
        <f>_xlfn.CONCAT("*",V780," min")</f>
        <v>*Bb min</v>
      </c>
      <c r="AN780" s="301" t="str">
        <f ca="1">_xlfn.CONCAT(X780," sus4/7  -or- *",AA780," sus4")</f>
        <v>Eb sus4/7  -or- * sus4</v>
      </c>
      <c r="AO780" s="301" t="str">
        <f ca="1">_xlfn.CONCAT(Y780," sus4/7  -or- *",V780," sus4")</f>
        <v>F sus4/7  -or- *Bb sus4</v>
      </c>
      <c r="AP780" s="301" t="str">
        <f ca="1">_xlfn.CONCAT("*",W780," maj")</f>
        <v>*Db maj</v>
      </c>
      <c r="AQ780" s="294"/>
      <c r="AR780" s="294"/>
      <c r="AS780" s="294"/>
      <c r="AT780" s="294" t="str">
        <f ca="1">IF(AT$9=$AD780,1,IF(AT$9=$AE780,1,IF(AT$9=$AF780,1,IF(AT$9=$AG780,1,IF(AT$9=$AH780,1,"")))))</f>
        <v/>
      </c>
      <c r="AU780" s="294" t="str">
        <f t="shared" ref="AU780:BE788" ca="1" si="1227">IF(AU$9=$AD780,1,IF(AU$9=$AE780,1,IF(AU$9=$AF780,1,IF(AU$9=$AG780,1,IF(AU$9=$AH780,1,"")))))</f>
        <v/>
      </c>
      <c r="AV780" s="294" t="str">
        <f t="shared" ca="1" si="1227"/>
        <v/>
      </c>
      <c r="AW780" s="294">
        <f t="shared" ca="1" si="1227"/>
        <v>1</v>
      </c>
      <c r="AX780" s="294" t="str">
        <f t="shared" ca="1" si="1227"/>
        <v/>
      </c>
      <c r="AY780" s="294">
        <f t="shared" ca="1" si="1227"/>
        <v>1</v>
      </c>
      <c r="AZ780" s="294" t="str">
        <f t="shared" ca="1" si="1227"/>
        <v/>
      </c>
      <c r="BA780" s="294" t="str">
        <f t="shared" ca="1" si="1227"/>
        <v/>
      </c>
      <c r="BB780" s="294" t="str">
        <f t="shared" ca="1" si="1227"/>
        <v/>
      </c>
      <c r="BC780" s="294" t="str">
        <f t="shared" ca="1" si="1227"/>
        <v/>
      </c>
      <c r="BD780" s="294" t="str">
        <f t="shared" ca="1" si="1227"/>
        <v/>
      </c>
      <c r="BE780" s="294" t="str">
        <f t="shared" ca="1" si="1227"/>
        <v/>
      </c>
      <c r="BF780" s="289">
        <f t="shared" ca="1" si="1188"/>
        <v>2</v>
      </c>
      <c r="BG780" s="302">
        <f t="shared" ca="1" si="1189"/>
        <v>40</v>
      </c>
      <c r="BH780" s="289">
        <f t="shared" ca="1" si="1190"/>
        <v>7</v>
      </c>
      <c r="BI780" s="289" t="str">
        <f t="shared" ca="1" si="1191"/>
        <v/>
      </c>
      <c r="BJ780" s="289" t="str">
        <f t="shared" ca="1" si="1192"/>
        <v/>
      </c>
      <c r="BK780" s="289" t="str">
        <f t="shared" ca="1" si="1193"/>
        <v/>
      </c>
      <c r="BL780" s="289" t="str">
        <f t="shared" ca="1" si="1194"/>
        <v/>
      </c>
      <c r="BM780" s="289" t="str">
        <f t="shared" ca="1" si="1195"/>
        <v/>
      </c>
      <c r="BN780" s="289" t="str">
        <f t="shared" ca="1" si="1196"/>
        <v/>
      </c>
      <c r="BO780" s="289">
        <f t="shared" ca="1" si="1197"/>
        <v>1</v>
      </c>
      <c r="BP780" s="275"/>
      <c r="BQ780" s="83"/>
      <c r="BR780" s="82"/>
      <c r="BS780" s="83"/>
      <c r="BT780" s="52"/>
      <c r="BV780" s="52"/>
      <c r="BW780" s="84"/>
      <c r="BX780" s="97"/>
      <c r="BY780" s="84"/>
      <c r="BZ780" s="84"/>
      <c r="CA780" s="84"/>
      <c r="CB780" s="84"/>
      <c r="CC780" s="84"/>
      <c r="CD780" s="84"/>
      <c r="CE780" s="84"/>
      <c r="CF780" s="84"/>
      <c r="CG780" s="84"/>
      <c r="CH780" s="97"/>
      <c r="CI780" s="97"/>
      <c r="CJ780" s="97"/>
      <c r="CK780" s="97"/>
      <c r="CL780" s="97"/>
      <c r="CM780" s="97"/>
      <c r="CN780" s="97"/>
      <c r="CO780" s="97"/>
      <c r="CP780" s="99"/>
      <c r="CQ780" s="84"/>
      <c r="DA780" s="83"/>
      <c r="DB780" s="82"/>
      <c r="DC780" s="83"/>
      <c r="DD780" s="52"/>
      <c r="DF780" s="52"/>
      <c r="DG780" s="84"/>
      <c r="DH780" s="97"/>
      <c r="DI780" s="84"/>
      <c r="DJ780" s="84"/>
      <c r="DK780" s="84"/>
      <c r="DL780" s="84"/>
      <c r="DM780" s="84"/>
      <c r="DN780" s="84"/>
      <c r="DO780" s="84"/>
      <c r="DP780" s="84"/>
      <c r="DQ780" s="84"/>
      <c r="DR780" s="97"/>
      <c r="DS780" s="97"/>
      <c r="DT780" s="97"/>
      <c r="DU780" s="97"/>
      <c r="DV780" s="97"/>
      <c r="DW780" s="97"/>
      <c r="DX780" s="97"/>
      <c r="DY780" s="97"/>
      <c r="DZ780" s="99"/>
      <c r="EA780" s="84"/>
    </row>
    <row r="781" spans="1:131" ht="15.6" x14ac:dyDescent="0.3">
      <c r="A781" s="289">
        <f t="shared" ca="1" si="1223"/>
        <v>7</v>
      </c>
      <c r="B781" s="330">
        <f t="shared" si="1202"/>
        <v>773</v>
      </c>
      <c r="C781" s="331" t="s">
        <v>271</v>
      </c>
      <c r="D781" s="330" t="s">
        <v>77</v>
      </c>
      <c r="E781" s="330">
        <v>5</v>
      </c>
      <c r="F781" s="332">
        <v>2</v>
      </c>
      <c r="G781" s="332">
        <v>2</v>
      </c>
      <c r="H781" s="332">
        <v>3</v>
      </c>
      <c r="I781" s="332">
        <v>2</v>
      </c>
      <c r="J781" s="332">
        <v>3</v>
      </c>
      <c r="K781" s="332"/>
      <c r="L781" s="332"/>
      <c r="M781" s="332"/>
      <c r="N781" s="332">
        <f>SUM($F781:G781)</f>
        <v>4</v>
      </c>
      <c r="O781" s="332">
        <f>SUM($F781:H781)</f>
        <v>7</v>
      </c>
      <c r="P781" s="332">
        <f>SUM($F781:I781)</f>
        <v>9</v>
      </c>
      <c r="Q781" s="332">
        <f>SUM($F781:J781)</f>
        <v>12</v>
      </c>
      <c r="R781" s="332"/>
      <c r="S781" s="332"/>
      <c r="T781" s="332"/>
      <c r="U781" s="331"/>
      <c r="V781" s="330" t="str">
        <f t="shared" si="1179"/>
        <v>Bb</v>
      </c>
      <c r="W781" s="330" t="str">
        <f t="shared" ca="1" si="1180"/>
        <v>C</v>
      </c>
      <c r="X781" s="330" t="str">
        <f t="shared" ca="1" si="1224"/>
        <v>D</v>
      </c>
      <c r="Y781" s="330" t="str">
        <f t="shared" ca="1" si="1225"/>
        <v>F</v>
      </c>
      <c r="Z781" s="330" t="str">
        <f t="shared" ca="1" si="1226"/>
        <v>G</v>
      </c>
      <c r="AA781" s="330"/>
      <c r="AB781" s="330"/>
      <c r="AC781" s="330"/>
      <c r="AD781" s="331">
        <f t="shared" si="1187"/>
        <v>164</v>
      </c>
      <c r="AE781" s="331">
        <f t="shared" ca="1" si="1198"/>
        <v>67</v>
      </c>
      <c r="AF781" s="331">
        <f t="shared" ca="1" si="1199"/>
        <v>68</v>
      </c>
      <c r="AG781" s="331">
        <f t="shared" ca="1" si="1172"/>
        <v>70</v>
      </c>
      <c r="AH781" s="331">
        <f t="shared" ca="1" si="1173"/>
        <v>71</v>
      </c>
      <c r="AI781" s="331"/>
      <c r="AJ781" s="331"/>
      <c r="AK781" s="331"/>
      <c r="AL781" s="301" t="str">
        <f ca="1">_xlfn.CONCAT("*",Z781," min")</f>
        <v>*G min</v>
      </c>
      <c r="AM781" s="294" t="str">
        <f ca="1">_xlfn.CONCAT(W781," sus4/7")</f>
        <v>C sus4/7</v>
      </c>
      <c r="AN781" s="294" t="str">
        <f ca="1">_xlfn.CONCAT(X781," sus4/7")</f>
        <v>D sus4/7</v>
      </c>
      <c r="AO781" s="301" t="str">
        <f ca="1">_xlfn.CONCAT(Y781," sus4/6 -or-","*", V781," maj")</f>
        <v>F sus4/6 -or-*Bb maj</v>
      </c>
      <c r="AP781" s="294" t="str">
        <f ca="1">_xlfn.CONCAT(Z781," sus4/7")</f>
        <v>G sus4/7</v>
      </c>
      <c r="AQ781" s="294"/>
      <c r="AR781" s="294"/>
      <c r="AS781" s="294"/>
      <c r="AT781" s="294" t="str">
        <f t="shared" ref="AT781:AT788" ca="1" si="1228">IF(AT$9=$AD781,1,IF(AT$9=$AE781,1,IF(AT$9=$AF781,1,IF(AT$9=$AG781,1,IF(AT$9=$AH781,1,"")))))</f>
        <v/>
      </c>
      <c r="AU781" s="294" t="str">
        <f t="shared" ca="1" si="1227"/>
        <v/>
      </c>
      <c r="AV781" s="294" t="str">
        <f t="shared" ca="1" si="1227"/>
        <v/>
      </c>
      <c r="AW781" s="294" t="str">
        <f t="shared" ca="1" si="1227"/>
        <v/>
      </c>
      <c r="AX781" s="294" t="str">
        <f t="shared" ca="1" si="1227"/>
        <v/>
      </c>
      <c r="AY781" s="294">
        <f t="shared" ca="1" si="1227"/>
        <v>1</v>
      </c>
      <c r="AZ781" s="294" t="str">
        <f t="shared" ca="1" si="1227"/>
        <v/>
      </c>
      <c r="BA781" s="294">
        <f t="shared" ca="1" si="1227"/>
        <v>1</v>
      </c>
      <c r="BB781" s="294" t="str">
        <f t="shared" ca="1" si="1227"/>
        <v/>
      </c>
      <c r="BC781" s="294" t="str">
        <f t="shared" ca="1" si="1227"/>
        <v/>
      </c>
      <c r="BD781" s="294" t="str">
        <f t="shared" ca="1" si="1227"/>
        <v/>
      </c>
      <c r="BE781" s="294" t="str">
        <f t="shared" ca="1" si="1227"/>
        <v/>
      </c>
      <c r="BF781" s="289">
        <f t="shared" ca="1" si="1188"/>
        <v>2</v>
      </c>
      <c r="BG781" s="302">
        <f t="shared" ca="1" si="1189"/>
        <v>40</v>
      </c>
      <c r="BH781" s="289">
        <f t="shared" ca="1" si="1190"/>
        <v>7</v>
      </c>
      <c r="BI781" s="289" t="str">
        <f t="shared" ca="1" si="1191"/>
        <v/>
      </c>
      <c r="BJ781" s="289" t="str">
        <f t="shared" ca="1" si="1192"/>
        <v/>
      </c>
      <c r="BK781" s="289" t="str">
        <f t="shared" ca="1" si="1193"/>
        <v/>
      </c>
      <c r="BL781" s="289" t="str">
        <f t="shared" ca="1" si="1194"/>
        <v/>
      </c>
      <c r="BM781" s="289" t="str">
        <f t="shared" ca="1" si="1195"/>
        <v/>
      </c>
      <c r="BN781" s="289" t="str">
        <f t="shared" ca="1" si="1196"/>
        <v/>
      </c>
      <c r="BO781" s="289">
        <f t="shared" ca="1" si="1197"/>
        <v>1</v>
      </c>
      <c r="BP781" s="275"/>
      <c r="BQ781" s="83"/>
      <c r="BR781" s="82"/>
      <c r="BS781" s="83"/>
      <c r="BT781" s="52"/>
      <c r="BV781" s="52"/>
      <c r="BW781" s="84"/>
      <c r="BX781" s="97"/>
      <c r="BY781" s="84"/>
      <c r="BZ781" s="84"/>
      <c r="CA781" s="84"/>
      <c r="CB781" s="84"/>
      <c r="CC781" s="84"/>
      <c r="CD781" s="84"/>
      <c r="CE781" s="84"/>
      <c r="CF781" s="84"/>
      <c r="CG781" s="84"/>
      <c r="CH781" s="97"/>
      <c r="CI781" s="97"/>
      <c r="CJ781" s="97"/>
      <c r="CK781" s="97"/>
      <c r="CL781" s="97"/>
      <c r="CM781" s="97"/>
      <c r="CN781" s="97"/>
      <c r="CO781" s="97"/>
      <c r="CP781" s="99"/>
      <c r="CQ781" s="84"/>
      <c r="DA781" s="83"/>
      <c r="DB781" s="82"/>
      <c r="DC781" s="83"/>
      <c r="DD781" s="52"/>
      <c r="DF781" s="52"/>
      <c r="DG781" s="84"/>
      <c r="DH781" s="97"/>
      <c r="DI781" s="84"/>
      <c r="DJ781" s="84"/>
      <c r="DK781" s="84"/>
      <c r="DL781" s="84"/>
      <c r="DM781" s="84"/>
      <c r="DN781" s="84"/>
      <c r="DO781" s="84"/>
      <c r="DP781" s="84"/>
      <c r="DQ781" s="84"/>
      <c r="DR781" s="97"/>
      <c r="DS781" s="97"/>
      <c r="DT781" s="97"/>
      <c r="DU781" s="97"/>
      <c r="DV781" s="97"/>
      <c r="DW781" s="97"/>
      <c r="DX781" s="97"/>
      <c r="DY781" s="97"/>
      <c r="DZ781" s="99"/>
      <c r="EA781" s="84"/>
    </row>
    <row r="782" spans="1:131" ht="15.6" x14ac:dyDescent="0.3">
      <c r="A782" s="289" t="str">
        <f t="shared" ca="1" si="1223"/>
        <v/>
      </c>
      <c r="B782" s="330">
        <f t="shared" si="1202"/>
        <v>774</v>
      </c>
      <c r="C782" s="331" t="s">
        <v>272</v>
      </c>
      <c r="D782" s="330" t="s">
        <v>77</v>
      </c>
      <c r="E782" s="330">
        <v>5</v>
      </c>
      <c r="F782" s="332">
        <v>1</v>
      </c>
      <c r="G782" s="332">
        <v>2</v>
      </c>
      <c r="H782" s="332">
        <v>4</v>
      </c>
      <c r="I782" s="332">
        <v>1</v>
      </c>
      <c r="J782" s="332">
        <v>4</v>
      </c>
      <c r="K782" s="332"/>
      <c r="L782" s="332"/>
      <c r="M782" s="332"/>
      <c r="N782" s="332">
        <f>SUM($F782:G782)</f>
        <v>3</v>
      </c>
      <c r="O782" s="332">
        <f>SUM($F782:H782)</f>
        <v>7</v>
      </c>
      <c r="P782" s="332">
        <f>SUM($F782:I782)</f>
        <v>8</v>
      </c>
      <c r="Q782" s="332">
        <f>SUM($F782:J782)</f>
        <v>12</v>
      </c>
      <c r="R782" s="332"/>
      <c r="S782" s="332"/>
      <c r="T782" s="332"/>
      <c r="U782" s="331"/>
      <c r="V782" s="330" t="str">
        <f t="shared" si="1179"/>
        <v>Bb</v>
      </c>
      <c r="W782" s="330" t="str">
        <f t="shared" ca="1" si="1180"/>
        <v>B</v>
      </c>
      <c r="X782" s="330" t="str">
        <f t="shared" ca="1" si="1224"/>
        <v>Db</v>
      </c>
      <c r="Y782" s="330" t="str">
        <f t="shared" ca="1" si="1225"/>
        <v>F</v>
      </c>
      <c r="Z782" s="330" t="str">
        <f t="shared" ca="1" si="1226"/>
        <v>Gb</v>
      </c>
      <c r="AA782" s="330"/>
      <c r="AB782" s="330"/>
      <c r="AC782" s="330"/>
      <c r="AD782" s="331">
        <f t="shared" si="1187"/>
        <v>164</v>
      </c>
      <c r="AE782" s="331">
        <f t="shared" ca="1" si="1198"/>
        <v>66</v>
      </c>
      <c r="AF782" s="331">
        <f t="shared" ca="1" si="1199"/>
        <v>166</v>
      </c>
      <c r="AG782" s="331">
        <f t="shared" ca="1" si="1172"/>
        <v>70</v>
      </c>
      <c r="AH782" s="331">
        <f t="shared" ca="1" si="1173"/>
        <v>169</v>
      </c>
      <c r="AI782" s="331"/>
      <c r="AJ782" s="331"/>
      <c r="AK782" s="331"/>
      <c r="AL782" s="301" t="str">
        <f ca="1">_xlfn.CONCAT("*",Z782," maj")</f>
        <v>*Gb maj</v>
      </c>
      <c r="AM782" s="301" t="str">
        <f>_xlfn.CONCAT("*",V782," sus b2")</f>
        <v>*Bb sus b2</v>
      </c>
      <c r="AN782" s="294" t="str">
        <f ca="1">_xlfn.CONCAT(X782," sus4/7")</f>
        <v>Db sus4/7</v>
      </c>
      <c r="AO782" s="301" t="str">
        <f>_xlfn.CONCAT("*", V782," min")</f>
        <v>*Bb min</v>
      </c>
      <c r="AP782" s="294" t="str">
        <f ca="1">_xlfn.CONCAT(Z782," sus4/M7")</f>
        <v>Gb sus4/M7</v>
      </c>
      <c r="AQ782" s="294"/>
      <c r="AR782" s="294"/>
      <c r="AS782" s="294"/>
      <c r="AT782" s="294" t="str">
        <f t="shared" ca="1" si="1228"/>
        <v/>
      </c>
      <c r="AU782" s="294" t="str">
        <f t="shared" ca="1" si="1227"/>
        <v/>
      </c>
      <c r="AV782" s="294" t="str">
        <f t="shared" ca="1" si="1227"/>
        <v/>
      </c>
      <c r="AW782" s="294" t="str">
        <f t="shared" ca="1" si="1227"/>
        <v/>
      </c>
      <c r="AX782" s="294" t="str">
        <f t="shared" ca="1" si="1227"/>
        <v/>
      </c>
      <c r="AY782" s="294">
        <f t="shared" ca="1" si="1227"/>
        <v>1</v>
      </c>
      <c r="AZ782" s="294" t="str">
        <f t="shared" ca="1" si="1227"/>
        <v/>
      </c>
      <c r="BA782" s="294" t="str">
        <f t="shared" ca="1" si="1227"/>
        <v/>
      </c>
      <c r="BB782" s="294" t="str">
        <f t="shared" ca="1" si="1227"/>
        <v/>
      </c>
      <c r="BC782" s="294" t="str">
        <f t="shared" ca="1" si="1227"/>
        <v/>
      </c>
      <c r="BD782" s="294" t="str">
        <f t="shared" ca="1" si="1227"/>
        <v/>
      </c>
      <c r="BE782" s="294" t="str">
        <f t="shared" ca="1" si="1227"/>
        <v/>
      </c>
      <c r="BF782" s="289">
        <f t="shared" ca="1" si="1188"/>
        <v>1</v>
      </c>
      <c r="BG782" s="302">
        <f t="shared" ca="1" si="1189"/>
        <v>20</v>
      </c>
      <c r="BH782" s="289" t="str">
        <f t="shared" ca="1" si="1190"/>
        <v/>
      </c>
      <c r="BI782" s="289" t="str">
        <f t="shared" ca="1" si="1191"/>
        <v/>
      </c>
      <c r="BJ782" s="289" t="str">
        <f t="shared" ca="1" si="1192"/>
        <v/>
      </c>
      <c r="BK782" s="289" t="str">
        <f t="shared" ca="1" si="1193"/>
        <v/>
      </c>
      <c r="BL782" s="289" t="str">
        <f t="shared" ca="1" si="1194"/>
        <v/>
      </c>
      <c r="BM782" s="289" t="str">
        <f t="shared" ca="1" si="1195"/>
        <v/>
      </c>
      <c r="BN782" s="289" t="str">
        <f t="shared" ca="1" si="1196"/>
        <v/>
      </c>
      <c r="BO782" s="289" t="str">
        <f t="shared" ca="1" si="1197"/>
        <v/>
      </c>
      <c r="BP782" s="275"/>
      <c r="BQ782" s="83"/>
      <c r="BR782" s="82"/>
      <c r="BS782" s="83"/>
      <c r="BT782" s="52"/>
      <c r="BV782" s="52"/>
      <c r="BW782" s="84"/>
      <c r="BX782" s="97"/>
      <c r="BY782" s="84"/>
      <c r="BZ782" s="84"/>
      <c r="CA782" s="84"/>
      <c r="CB782" s="84"/>
      <c r="CC782" s="84"/>
      <c r="CD782" s="84"/>
      <c r="CE782" s="84"/>
      <c r="CF782" s="84"/>
      <c r="CG782" s="84"/>
      <c r="CH782" s="97"/>
      <c r="CI782" s="97"/>
      <c r="CJ782" s="97"/>
      <c r="CK782" s="97"/>
      <c r="CL782" s="97"/>
      <c r="CM782" s="97"/>
      <c r="CN782" s="97"/>
      <c r="CO782" s="97"/>
      <c r="CP782" s="99"/>
      <c r="CQ782" s="84"/>
      <c r="DA782" s="83"/>
      <c r="DB782" s="82"/>
      <c r="DC782" s="83"/>
      <c r="DD782" s="52"/>
      <c r="DF782" s="52"/>
      <c r="DG782" s="84"/>
      <c r="DH782" s="97"/>
      <c r="DI782" s="84"/>
      <c r="DJ782" s="84"/>
      <c r="DK782" s="84"/>
      <c r="DL782" s="84"/>
      <c r="DM782" s="84"/>
      <c r="DN782" s="84"/>
      <c r="DO782" s="84"/>
      <c r="DP782" s="84"/>
      <c r="DQ782" s="84"/>
      <c r="DR782" s="97"/>
      <c r="DS782" s="97"/>
      <c r="DT782" s="97"/>
      <c r="DU782" s="97"/>
      <c r="DV782" s="97"/>
      <c r="DW782" s="97"/>
      <c r="DX782" s="97"/>
      <c r="DY782" s="97"/>
      <c r="DZ782" s="99"/>
      <c r="EA782" s="84"/>
    </row>
    <row r="783" spans="1:131" ht="15.6" x14ac:dyDescent="0.3">
      <c r="A783" s="289" t="str">
        <f t="shared" ca="1" si="1223"/>
        <v/>
      </c>
      <c r="B783" s="330">
        <f t="shared" si="1202"/>
        <v>775</v>
      </c>
      <c r="C783" s="331" t="s">
        <v>52</v>
      </c>
      <c r="D783" s="330" t="s">
        <v>77</v>
      </c>
      <c r="E783" s="330">
        <v>5</v>
      </c>
      <c r="F783" s="332">
        <v>4</v>
      </c>
      <c r="G783" s="332">
        <v>2</v>
      </c>
      <c r="H783" s="332">
        <v>1</v>
      </c>
      <c r="I783" s="332">
        <v>4</v>
      </c>
      <c r="J783" s="332">
        <v>1</v>
      </c>
      <c r="K783" s="332"/>
      <c r="L783" s="332"/>
      <c r="M783" s="332"/>
      <c r="N783" s="332">
        <f>SUM($F783:G783)</f>
        <v>6</v>
      </c>
      <c r="O783" s="332">
        <f>SUM($F783:H783)</f>
        <v>7</v>
      </c>
      <c r="P783" s="332">
        <f>SUM($F783:I783)</f>
        <v>11</v>
      </c>
      <c r="Q783" s="332">
        <f>SUM($F783:J783)</f>
        <v>12</v>
      </c>
      <c r="R783" s="332"/>
      <c r="S783" s="332"/>
      <c r="T783" s="332"/>
      <c r="U783" s="331"/>
      <c r="V783" s="330" t="str">
        <f t="shared" si="1179"/>
        <v>Bb</v>
      </c>
      <c r="W783" s="330" t="str">
        <f t="shared" ca="1" si="1180"/>
        <v>D</v>
      </c>
      <c r="X783" s="330" t="str">
        <f t="shared" ca="1" si="1224"/>
        <v>E</v>
      </c>
      <c r="Y783" s="330" t="str">
        <f t="shared" ca="1" si="1225"/>
        <v>F</v>
      </c>
      <c r="Z783" s="330" t="str">
        <f t="shared" ca="1" si="1226"/>
        <v>A</v>
      </c>
      <c r="AA783" s="330"/>
      <c r="AB783" s="330"/>
      <c r="AC783" s="330"/>
      <c r="AD783" s="331">
        <f t="shared" si="1187"/>
        <v>164</v>
      </c>
      <c r="AE783" s="331">
        <f t="shared" ca="1" si="1198"/>
        <v>68</v>
      </c>
      <c r="AF783" s="331">
        <f t="shared" ca="1" si="1199"/>
        <v>69</v>
      </c>
      <c r="AG783" s="331">
        <f t="shared" ca="1" si="1172"/>
        <v>70</v>
      </c>
      <c r="AH783" s="331">
        <f t="shared" ca="1" si="1173"/>
        <v>65</v>
      </c>
      <c r="AI783" s="331"/>
      <c r="AJ783" s="331"/>
      <c r="AK783" s="331"/>
      <c r="AL783" s="301" t="str">
        <f ca="1">_xlfn.CONCAT("*",Z783," sus b2")</f>
        <v>*A sus b2</v>
      </c>
      <c r="AM783" s="301" t="str">
        <f>_xlfn.CONCAT("*",V783," maj")</f>
        <v>*Bb maj</v>
      </c>
      <c r="AN783" s="294" t="str">
        <f ca="1">_xlfn.CONCAT(X783," sus4/7")</f>
        <v>E sus4/7</v>
      </c>
      <c r="AO783" s="301" t="str">
        <f>_xlfn.CONCAT("*",V783," sus4/M7")</f>
        <v>*Bb sus4/M7</v>
      </c>
      <c r="AP783" s="301" t="str">
        <f ca="1">_xlfn.CONCAT("*",W783," min")</f>
        <v>*D min</v>
      </c>
      <c r="AQ783" s="294"/>
      <c r="AR783" s="294"/>
      <c r="AS783" s="294"/>
      <c r="AT783" s="294" t="str">
        <f t="shared" ca="1" si="1228"/>
        <v/>
      </c>
      <c r="AU783" s="294" t="str">
        <f t="shared" ca="1" si="1227"/>
        <v/>
      </c>
      <c r="AV783" s="294" t="str">
        <f t="shared" ca="1" si="1227"/>
        <v/>
      </c>
      <c r="AW783" s="294" t="str">
        <f t="shared" ca="1" si="1227"/>
        <v/>
      </c>
      <c r="AX783" s="294" t="str">
        <f t="shared" ca="1" si="1227"/>
        <v/>
      </c>
      <c r="AY783" s="294">
        <f t="shared" ca="1" si="1227"/>
        <v>1</v>
      </c>
      <c r="AZ783" s="294" t="str">
        <f t="shared" ca="1" si="1227"/>
        <v/>
      </c>
      <c r="BA783" s="294" t="str">
        <f t="shared" ca="1" si="1227"/>
        <v/>
      </c>
      <c r="BB783" s="294" t="str">
        <f t="shared" ca="1" si="1227"/>
        <v/>
      </c>
      <c r="BC783" s="294" t="str">
        <f t="shared" ca="1" si="1227"/>
        <v/>
      </c>
      <c r="BD783" s="294" t="str">
        <f t="shared" ca="1" si="1227"/>
        <v/>
      </c>
      <c r="BE783" s="294" t="str">
        <f t="shared" ca="1" si="1227"/>
        <v/>
      </c>
      <c r="BF783" s="289">
        <f t="shared" ca="1" si="1188"/>
        <v>1</v>
      </c>
      <c r="BG783" s="302">
        <f t="shared" ca="1" si="1189"/>
        <v>20</v>
      </c>
      <c r="BH783" s="289" t="str">
        <f t="shared" ca="1" si="1190"/>
        <v/>
      </c>
      <c r="BI783" s="289" t="str">
        <f t="shared" ca="1" si="1191"/>
        <v/>
      </c>
      <c r="BJ783" s="289" t="str">
        <f t="shared" ca="1" si="1192"/>
        <v/>
      </c>
      <c r="BK783" s="289" t="str">
        <f t="shared" ca="1" si="1193"/>
        <v/>
      </c>
      <c r="BL783" s="289" t="str">
        <f t="shared" ca="1" si="1194"/>
        <v/>
      </c>
      <c r="BM783" s="289" t="str">
        <f t="shared" ca="1" si="1195"/>
        <v/>
      </c>
      <c r="BN783" s="289" t="str">
        <f t="shared" ca="1" si="1196"/>
        <v/>
      </c>
      <c r="BO783" s="289" t="str">
        <f t="shared" ca="1" si="1197"/>
        <v/>
      </c>
      <c r="BP783" s="275"/>
      <c r="BQ783" s="83"/>
      <c r="BR783" s="82"/>
      <c r="BS783" s="83"/>
      <c r="BT783" s="52"/>
      <c r="BV783" s="52"/>
      <c r="BW783" s="84"/>
      <c r="BX783" s="97"/>
      <c r="BY783" s="84"/>
      <c r="BZ783" s="84"/>
      <c r="CA783" s="84"/>
      <c r="CB783" s="84"/>
      <c r="CC783" s="84"/>
      <c r="CD783" s="84"/>
      <c r="CE783" s="84"/>
      <c r="CF783" s="84"/>
      <c r="CG783" s="84"/>
      <c r="CH783" s="97"/>
      <c r="CI783" s="97"/>
      <c r="CJ783" s="97"/>
      <c r="CK783" s="97"/>
      <c r="CL783" s="97"/>
      <c r="CM783" s="97"/>
      <c r="CN783" s="97"/>
      <c r="CO783" s="97"/>
      <c r="CP783" s="99"/>
      <c r="CQ783" s="84"/>
      <c r="DA783" s="83"/>
      <c r="DB783" s="82"/>
      <c r="DC783" s="83"/>
      <c r="DD783" s="52"/>
      <c r="DF783" s="52"/>
      <c r="DG783" s="84"/>
      <c r="DH783" s="97"/>
      <c r="DI783" s="84"/>
      <c r="DJ783" s="84"/>
      <c r="DK783" s="84"/>
      <c r="DL783" s="84"/>
      <c r="DM783" s="84"/>
      <c r="DN783" s="84"/>
      <c r="DO783" s="84"/>
      <c r="DP783" s="84"/>
      <c r="DQ783" s="84"/>
      <c r="DR783" s="97"/>
      <c r="DS783" s="97"/>
      <c r="DT783" s="97"/>
      <c r="DU783" s="97"/>
      <c r="DV783" s="97"/>
      <c r="DW783" s="97"/>
      <c r="DX783" s="97"/>
      <c r="DY783" s="97"/>
      <c r="DZ783" s="99"/>
      <c r="EA783" s="84"/>
    </row>
    <row r="784" spans="1:131" ht="15.6" x14ac:dyDescent="0.3">
      <c r="A784" s="289">
        <f t="shared" ca="1" si="1223"/>
        <v>7</v>
      </c>
      <c r="B784" s="330">
        <f t="shared" si="1202"/>
        <v>776</v>
      </c>
      <c r="C784" s="331" t="s">
        <v>53</v>
      </c>
      <c r="D784" s="330" t="s">
        <v>77</v>
      </c>
      <c r="E784" s="330">
        <v>5</v>
      </c>
      <c r="F784" s="332">
        <v>2</v>
      </c>
      <c r="G784" s="332">
        <v>3</v>
      </c>
      <c r="H784" s="332">
        <v>2</v>
      </c>
      <c r="I784" s="332">
        <v>3</v>
      </c>
      <c r="J784" s="332">
        <v>2</v>
      </c>
      <c r="K784" s="332"/>
      <c r="L784" s="332"/>
      <c r="M784" s="332"/>
      <c r="N784" s="332">
        <f>SUM($F784:G784)</f>
        <v>5</v>
      </c>
      <c r="O784" s="332">
        <f>SUM($F784:H784)</f>
        <v>7</v>
      </c>
      <c r="P784" s="332">
        <f>SUM($F784:I784)</f>
        <v>10</v>
      </c>
      <c r="Q784" s="332">
        <f>SUM($F784:J784)</f>
        <v>12</v>
      </c>
      <c r="R784" s="332"/>
      <c r="S784" s="332"/>
      <c r="T784" s="332"/>
      <c r="U784" s="331"/>
      <c r="V784" s="330" t="str">
        <f t="shared" si="1179"/>
        <v>Bb</v>
      </c>
      <c r="W784" s="330" t="str">
        <f t="shared" ca="1" si="1180"/>
        <v>C</v>
      </c>
      <c r="X784" s="330" t="str">
        <f t="shared" ca="1" si="1224"/>
        <v>Eb</v>
      </c>
      <c r="Y784" s="330" t="str">
        <f t="shared" ca="1" si="1225"/>
        <v>F</v>
      </c>
      <c r="Z784" s="330" t="str">
        <f t="shared" ca="1" si="1226"/>
        <v>Ab</v>
      </c>
      <c r="AA784" s="330"/>
      <c r="AB784" s="330"/>
      <c r="AC784" s="330"/>
      <c r="AD784" s="331">
        <f t="shared" si="1187"/>
        <v>164</v>
      </c>
      <c r="AE784" s="331">
        <f t="shared" ca="1" si="1198"/>
        <v>67</v>
      </c>
      <c r="AF784" s="331">
        <f t="shared" ca="1" si="1199"/>
        <v>167</v>
      </c>
      <c r="AG784" s="331">
        <f t="shared" ref="AG784:AG789" ca="1" si="1229">IF(LEN(Y784)=1,_xlfn.UNICODE(Y784),_xlfn.UNICODE(Y784)+_xlfn.UNICODE("b"))</f>
        <v>70</v>
      </c>
      <c r="AH784" s="331">
        <f ca="1">IF(LEN(Z784)=1,_xlfn.UNICODE(Z784),_xlfn.UNICODE(Z784)+_xlfn.UNICODE("b"))</f>
        <v>163</v>
      </c>
      <c r="AI784" s="331"/>
      <c r="AJ784" s="331"/>
      <c r="AK784" s="331"/>
      <c r="AL784" s="294" t="str">
        <f>_xlfn.CONCAT(V784," sus4/7")</f>
        <v>Bb sus4/7</v>
      </c>
      <c r="AM784" s="294" t="str">
        <f ca="1">_xlfn.CONCAT(W784," sus4/7")</f>
        <v>C sus4/7</v>
      </c>
      <c r="AN784" s="294" t="str">
        <f ca="1">_xlfn.CONCAT(X784," sus4")</f>
        <v>Eb sus4</v>
      </c>
      <c r="AO784" s="294" t="str">
        <f ca="1">_xlfn.CONCAT(Y784," sus4/7")</f>
        <v>F sus4/7</v>
      </c>
      <c r="AP784" s="301" t="str">
        <f ca="1">_xlfn.CONCAT("*",Y784," min")</f>
        <v>*F min</v>
      </c>
      <c r="AQ784" s="294"/>
      <c r="AR784" s="294"/>
      <c r="AS784" s="294"/>
      <c r="AT784" s="294" t="str">
        <f t="shared" ca="1" si="1228"/>
        <v/>
      </c>
      <c r="AU784" s="294" t="str">
        <f t="shared" ca="1" si="1227"/>
        <v/>
      </c>
      <c r="AV784" s="294" t="str">
        <f t="shared" ca="1" si="1227"/>
        <v/>
      </c>
      <c r="AW784" s="294">
        <f t="shared" ca="1" si="1227"/>
        <v>1</v>
      </c>
      <c r="AX784" s="294" t="str">
        <f t="shared" ca="1" si="1227"/>
        <v/>
      </c>
      <c r="AY784" s="294">
        <f t="shared" ca="1" si="1227"/>
        <v>1</v>
      </c>
      <c r="AZ784" s="294" t="str">
        <f t="shared" ca="1" si="1227"/>
        <v/>
      </c>
      <c r="BA784" s="294" t="str">
        <f t="shared" ca="1" si="1227"/>
        <v/>
      </c>
      <c r="BB784" s="294" t="str">
        <f t="shared" ca="1" si="1227"/>
        <v/>
      </c>
      <c r="BC784" s="294" t="str">
        <f t="shared" ca="1" si="1227"/>
        <v/>
      </c>
      <c r="BD784" s="294" t="str">
        <f t="shared" ca="1" si="1227"/>
        <v/>
      </c>
      <c r="BE784" s="294" t="str">
        <f t="shared" ca="1" si="1227"/>
        <v/>
      </c>
      <c r="BF784" s="289">
        <f t="shared" ca="1" si="1188"/>
        <v>2</v>
      </c>
      <c r="BG784" s="302">
        <f t="shared" ca="1" si="1189"/>
        <v>40</v>
      </c>
      <c r="BH784" s="289">
        <f t="shared" ca="1" si="1190"/>
        <v>7</v>
      </c>
      <c r="BI784" s="289" t="str">
        <f t="shared" ca="1" si="1191"/>
        <v/>
      </c>
      <c r="BJ784" s="289" t="str">
        <f t="shared" ca="1" si="1192"/>
        <v/>
      </c>
      <c r="BK784" s="289" t="str">
        <f t="shared" ca="1" si="1193"/>
        <v/>
      </c>
      <c r="BL784" s="289" t="str">
        <f t="shared" ca="1" si="1194"/>
        <v/>
      </c>
      <c r="BM784" s="289" t="str">
        <f t="shared" ca="1" si="1195"/>
        <v/>
      </c>
      <c r="BN784" s="289" t="str">
        <f t="shared" ca="1" si="1196"/>
        <v/>
      </c>
      <c r="BO784" s="289">
        <f t="shared" ca="1" si="1197"/>
        <v>1</v>
      </c>
      <c r="BP784" s="275"/>
      <c r="BQ784" s="83"/>
      <c r="BR784" s="82"/>
      <c r="BS784" s="83"/>
      <c r="BT784" s="52"/>
      <c r="BV784" s="52"/>
      <c r="BW784" s="84"/>
      <c r="BX784" s="97"/>
      <c r="BY784" s="84"/>
      <c r="BZ784" s="84"/>
      <c r="CA784" s="84"/>
      <c r="CB784" s="84"/>
      <c r="CC784" s="84"/>
      <c r="CD784" s="84"/>
      <c r="CE784" s="84"/>
      <c r="CF784" s="84"/>
      <c r="CG784" s="84"/>
      <c r="CH784" s="97"/>
      <c r="CI784" s="97"/>
      <c r="CJ784" s="97"/>
      <c r="CK784" s="97"/>
      <c r="CL784" s="97"/>
      <c r="CM784" s="97"/>
      <c r="CN784" s="97"/>
      <c r="CO784" s="97"/>
      <c r="CP784" s="99"/>
      <c r="CQ784" s="84"/>
      <c r="DA784" s="83"/>
      <c r="DB784" s="82"/>
      <c r="DC784" s="83"/>
      <c r="DD784" s="52"/>
      <c r="DF784" s="52"/>
      <c r="DG784" s="84"/>
      <c r="DH784" s="97"/>
      <c r="DI784" s="84"/>
      <c r="DJ784" s="84"/>
      <c r="DK784" s="84"/>
      <c r="DL784" s="84"/>
      <c r="DM784" s="84"/>
      <c r="DN784" s="84"/>
      <c r="DO784" s="84"/>
      <c r="DP784" s="84"/>
      <c r="DQ784" s="84"/>
      <c r="DR784" s="97"/>
      <c r="DS784" s="97"/>
      <c r="DT784" s="97"/>
      <c r="DU784" s="97"/>
      <c r="DV784" s="97"/>
      <c r="DW784" s="97"/>
      <c r="DX784" s="97"/>
      <c r="DY784" s="97"/>
      <c r="DZ784" s="99"/>
      <c r="EA784" s="84"/>
    </row>
    <row r="785" spans="1:131" ht="15.6" x14ac:dyDescent="0.3">
      <c r="A785" s="289" t="str">
        <f t="shared" ca="1" si="1223"/>
        <v/>
      </c>
      <c r="B785" s="330">
        <f t="shared" si="1202"/>
        <v>777</v>
      </c>
      <c r="C785" s="331" t="s">
        <v>54</v>
      </c>
      <c r="D785" s="330" t="s">
        <v>77</v>
      </c>
      <c r="E785" s="330">
        <v>5</v>
      </c>
      <c r="F785" s="332">
        <v>2</v>
      </c>
      <c r="G785" s="332">
        <v>1</v>
      </c>
      <c r="H785" s="332">
        <v>4</v>
      </c>
      <c r="I785" s="332">
        <v>1</v>
      </c>
      <c r="J785" s="332">
        <v>4</v>
      </c>
      <c r="K785" s="332"/>
      <c r="L785" s="332"/>
      <c r="M785" s="332"/>
      <c r="N785" s="332">
        <f>SUM($F785:G785)</f>
        <v>3</v>
      </c>
      <c r="O785" s="332">
        <f>SUM($F785:H785)</f>
        <v>7</v>
      </c>
      <c r="P785" s="332">
        <f>SUM($F785:I785)</f>
        <v>8</v>
      </c>
      <c r="Q785" s="332">
        <f>SUM($F785:J785)</f>
        <v>12</v>
      </c>
      <c r="R785" s="332"/>
      <c r="S785" s="332"/>
      <c r="T785" s="332"/>
      <c r="U785" s="331"/>
      <c r="V785" s="330" t="str">
        <f t="shared" ref="V785:V790" si="1230">$N$6</f>
        <v>Bb</v>
      </c>
      <c r="W785" s="330" t="str">
        <f t="shared" ref="W785:W790" ca="1" si="1231">OFFSET($N$6,0,$F785,1,1)</f>
        <v>C</v>
      </c>
      <c r="X785" s="330" t="str">
        <f t="shared" ca="1" si="1224"/>
        <v>Db</v>
      </c>
      <c r="Y785" s="330" t="str">
        <f t="shared" ca="1" si="1225"/>
        <v>F</v>
      </c>
      <c r="Z785" s="330" t="str">
        <f t="shared" ca="1" si="1226"/>
        <v>Gb</v>
      </c>
      <c r="AA785" s="330"/>
      <c r="AB785" s="330"/>
      <c r="AC785" s="330"/>
      <c r="AD785" s="331">
        <f t="shared" ref="AD785:AD790" si="1232">IF(LEN(V785)=1,_xlfn.UNICODE(V785),_xlfn.UNICODE(V785)+_xlfn.UNICODE("b"))</f>
        <v>164</v>
      </c>
      <c r="AE785" s="331">
        <f t="shared" ca="1" si="1198"/>
        <v>67</v>
      </c>
      <c r="AF785" s="331">
        <f t="shared" ca="1" si="1199"/>
        <v>166</v>
      </c>
      <c r="AG785" s="331">
        <f t="shared" ca="1" si="1229"/>
        <v>70</v>
      </c>
      <c r="AH785" s="331">
        <f ca="1">IF(LEN(Z785)=1,_xlfn.UNICODE(Z785),_xlfn.UNICODE(Z785)+_xlfn.UNICODE("b"))</f>
        <v>169</v>
      </c>
      <c r="AI785" s="331"/>
      <c r="AJ785" s="331"/>
      <c r="AK785" s="331"/>
      <c r="AL785" s="301" t="str">
        <f ca="1">_xlfn.CONCAT("*",Z785," maj")</f>
        <v>*Gb maj</v>
      </c>
      <c r="AM785" s="294" t="str">
        <f ca="1">_xlfn.CONCAT(W785," sus4/7")</f>
        <v>C sus4/7</v>
      </c>
      <c r="AN785" s="294" t="str">
        <f ca="1">_xlfn.CONCAT(X785," sus4/M7")</f>
        <v>Db sus4/M7</v>
      </c>
      <c r="AO785" s="301" t="str">
        <f>_xlfn.CONCAT("*", V785," min")</f>
        <v>*Bb min</v>
      </c>
      <c r="AP785" s="294" t="str">
        <f ca="1">_xlfn.CONCAT(Z785," sus4/7")</f>
        <v>Gb sus4/7</v>
      </c>
      <c r="AQ785" s="294"/>
      <c r="AR785" s="294"/>
      <c r="AS785" s="294"/>
      <c r="AT785" s="294" t="str">
        <f t="shared" ca="1" si="1228"/>
        <v/>
      </c>
      <c r="AU785" s="294" t="str">
        <f t="shared" ca="1" si="1227"/>
        <v/>
      </c>
      <c r="AV785" s="294" t="str">
        <f t="shared" ca="1" si="1227"/>
        <v/>
      </c>
      <c r="AW785" s="294" t="str">
        <f t="shared" ca="1" si="1227"/>
        <v/>
      </c>
      <c r="AX785" s="294" t="str">
        <f t="shared" ca="1" si="1227"/>
        <v/>
      </c>
      <c r="AY785" s="294">
        <f t="shared" ca="1" si="1227"/>
        <v>1</v>
      </c>
      <c r="AZ785" s="294" t="str">
        <f t="shared" ca="1" si="1227"/>
        <v/>
      </c>
      <c r="BA785" s="294" t="str">
        <f t="shared" ca="1" si="1227"/>
        <v/>
      </c>
      <c r="BB785" s="294" t="str">
        <f t="shared" ca="1" si="1227"/>
        <v/>
      </c>
      <c r="BC785" s="294" t="str">
        <f t="shared" ca="1" si="1227"/>
        <v/>
      </c>
      <c r="BD785" s="294" t="str">
        <f t="shared" ca="1" si="1227"/>
        <v/>
      </c>
      <c r="BE785" s="294" t="str">
        <f t="shared" ca="1" si="1227"/>
        <v/>
      </c>
      <c r="BF785" s="289">
        <f t="shared" ref="BF785:BF790" ca="1" si="1233">COUNT(AT785:BE785)</f>
        <v>1</v>
      </c>
      <c r="BG785" s="302">
        <f t="shared" ref="BG785:BG790" ca="1" si="1234">BF785/E785*100</f>
        <v>20</v>
      </c>
      <c r="BH785" s="289" t="str">
        <f t="shared" ref="BH785:BH790" ca="1" si="1235">IF(AND(BG785&lt;=100,BG785&gt;90),1,IF(AND(BG785&lt;=90,BG785&gt;80),2,IF(AND(BG785&lt;=80,BG785&gt;70),3,IF(AND(BG785&lt;=70,BG785&gt;60),4,IF(AND(BG785&lt;=60,BG785&gt;50),5,IF(AND(BG785&lt;=50,BG785&gt;40),6,IF(AND(BG785&lt;=40,BG785&gt;30),7,"")))))))</f>
        <v/>
      </c>
      <c r="BI785" s="289" t="str">
        <f t="shared" ref="BI785:BI790" ca="1" si="1236">IF($BH785=1,1,"")</f>
        <v/>
      </c>
      <c r="BJ785" s="289" t="str">
        <f t="shared" ref="BJ785:BJ790" ca="1" si="1237">IF($BH785=2,1,"")</f>
        <v/>
      </c>
      <c r="BK785" s="289" t="str">
        <f t="shared" ref="BK785:BK790" ca="1" si="1238">IF($BH785=3,1,"")</f>
        <v/>
      </c>
      <c r="BL785" s="289" t="str">
        <f t="shared" ref="BL785:BL790" ca="1" si="1239">IF($BH785=4,1,"")</f>
        <v/>
      </c>
      <c r="BM785" s="289" t="str">
        <f t="shared" ref="BM785:BM790" ca="1" si="1240">IF($BH785=5,1,"")</f>
        <v/>
      </c>
      <c r="BN785" s="289" t="str">
        <f t="shared" ref="BN785:BN790" ca="1" si="1241">IF($BH785=6,1,"")</f>
        <v/>
      </c>
      <c r="BO785" s="289" t="str">
        <f t="shared" ref="BO785:BO790" ca="1" si="1242">IF($BH785=7,1,"")</f>
        <v/>
      </c>
      <c r="BP785" s="275"/>
      <c r="BQ785" s="83"/>
      <c r="BR785" s="82"/>
      <c r="BS785" s="83"/>
      <c r="BT785" s="52"/>
      <c r="BV785" s="52"/>
      <c r="BW785" s="84"/>
      <c r="BX785" s="97"/>
      <c r="BY785" s="84"/>
      <c r="BZ785" s="84"/>
      <c r="CA785" s="84"/>
      <c r="CB785" s="84"/>
      <c r="CC785" s="84"/>
      <c r="CD785" s="84"/>
      <c r="CE785" s="84"/>
      <c r="CF785" s="84"/>
      <c r="CG785" s="84"/>
      <c r="CH785" s="97"/>
      <c r="CI785" s="97"/>
      <c r="CJ785" s="97"/>
      <c r="CK785" s="97"/>
      <c r="CL785" s="97"/>
      <c r="CM785" s="97"/>
      <c r="CN785" s="97"/>
      <c r="CO785" s="97"/>
      <c r="CP785" s="99"/>
      <c r="CQ785" s="84"/>
      <c r="DA785" s="83"/>
      <c r="DB785" s="82"/>
      <c r="DC785" s="83"/>
      <c r="DD785" s="52"/>
      <c r="DF785" s="52"/>
      <c r="DG785" s="84"/>
      <c r="DH785" s="97"/>
      <c r="DI785" s="84"/>
      <c r="DJ785" s="84"/>
      <c r="DK785" s="84"/>
      <c r="DL785" s="84"/>
      <c r="DM785" s="84"/>
      <c r="DN785" s="84"/>
      <c r="DO785" s="84"/>
      <c r="DP785" s="84"/>
      <c r="DQ785" s="84"/>
      <c r="DR785" s="97"/>
      <c r="DS785" s="97"/>
      <c r="DT785" s="97"/>
      <c r="DU785" s="97"/>
      <c r="DV785" s="97"/>
      <c r="DW785" s="97"/>
      <c r="DX785" s="97"/>
      <c r="DY785" s="97"/>
      <c r="DZ785" s="99"/>
      <c r="EA785" s="84"/>
    </row>
    <row r="786" spans="1:131" ht="15.6" x14ac:dyDescent="0.3">
      <c r="A786" s="289">
        <f t="shared" ca="1" si="1223"/>
        <v>7</v>
      </c>
      <c r="B786" s="330">
        <f t="shared" si="1202"/>
        <v>778</v>
      </c>
      <c r="C786" s="331" t="s">
        <v>55</v>
      </c>
      <c r="D786" s="330" t="s">
        <v>77</v>
      </c>
      <c r="E786" s="330">
        <v>5</v>
      </c>
      <c r="F786" s="332">
        <v>4</v>
      </c>
      <c r="G786" s="332">
        <v>1</v>
      </c>
      <c r="H786" s="332">
        <v>2</v>
      </c>
      <c r="I786" s="332">
        <v>3</v>
      </c>
      <c r="J786" s="332">
        <v>2</v>
      </c>
      <c r="K786" s="332"/>
      <c r="L786" s="332"/>
      <c r="M786" s="332"/>
      <c r="N786" s="332">
        <f>SUM($F786:G786)</f>
        <v>5</v>
      </c>
      <c r="O786" s="332">
        <f>SUM($F786:H786)</f>
        <v>7</v>
      </c>
      <c r="P786" s="332">
        <f>SUM($F786:I786)</f>
        <v>10</v>
      </c>
      <c r="Q786" s="332">
        <f>SUM($F786:J786)</f>
        <v>12</v>
      </c>
      <c r="R786" s="332"/>
      <c r="S786" s="332"/>
      <c r="T786" s="332"/>
      <c r="U786" s="331"/>
      <c r="V786" s="330" t="str">
        <f t="shared" si="1230"/>
        <v>Bb</v>
      </c>
      <c r="W786" s="330" t="str">
        <f t="shared" ca="1" si="1231"/>
        <v>D</v>
      </c>
      <c r="X786" s="330" t="str">
        <f t="shared" ca="1" si="1224"/>
        <v>Eb</v>
      </c>
      <c r="Y786" s="330" t="str">
        <f t="shared" ca="1" si="1225"/>
        <v>F</v>
      </c>
      <c r="Z786" s="330" t="str">
        <f t="shared" ca="1" si="1226"/>
        <v>Ab</v>
      </c>
      <c r="AA786" s="330"/>
      <c r="AB786" s="330"/>
      <c r="AC786" s="330"/>
      <c r="AD786" s="331">
        <f t="shared" si="1232"/>
        <v>164</v>
      </c>
      <c r="AE786" s="331">
        <f t="shared" ref="AE786:AE849" ca="1" si="1243">IF(LEN(W786)=1,_xlfn.UNICODE(W786),_xlfn.UNICODE(W786)+_xlfn.UNICODE("b"))</f>
        <v>68</v>
      </c>
      <c r="AF786" s="331">
        <f t="shared" ref="AF786:AF849" ca="1" si="1244">IF(LEN(X786)=1,_xlfn.UNICODE(X786),_xlfn.UNICODE(X786)+_xlfn.UNICODE("b"))</f>
        <v>167</v>
      </c>
      <c r="AG786" s="331">
        <f t="shared" ca="1" si="1229"/>
        <v>70</v>
      </c>
      <c r="AH786" s="331">
        <f ca="1">IF(LEN(Z786)=1,_xlfn.UNICODE(Z786),_xlfn.UNICODE(Z786)+_xlfn.UNICODE("b"))</f>
        <v>163</v>
      </c>
      <c r="AI786" s="331"/>
      <c r="AJ786" s="331"/>
      <c r="AK786" s="331"/>
      <c r="AL786" s="294" t="str">
        <f>_xlfn.CONCAT(V786," sus4/7")</f>
        <v>Bb sus4/7</v>
      </c>
      <c r="AM786" s="301" t="str">
        <f>_xlfn.CONCAT("*",V786," maj")</f>
        <v>*Bb maj</v>
      </c>
      <c r="AN786" s="294" t="str">
        <f ca="1">_xlfn.CONCAT(X786," sus4/M7")</f>
        <v>Eb sus4/M7</v>
      </c>
      <c r="AO786" s="294" t="str">
        <f ca="1">_xlfn.CONCAT(Y786," sus4/7")</f>
        <v>F sus4/7</v>
      </c>
      <c r="AP786" s="301" t="str">
        <f ca="1">_xlfn.CONCAT("*",W786," dim")</f>
        <v>*D dim</v>
      </c>
      <c r="AQ786" s="294"/>
      <c r="AR786" s="294"/>
      <c r="AS786" s="294"/>
      <c r="AT786" s="294" t="str">
        <f t="shared" ca="1" si="1228"/>
        <v/>
      </c>
      <c r="AU786" s="294" t="str">
        <f t="shared" ca="1" si="1227"/>
        <v/>
      </c>
      <c r="AV786" s="294" t="str">
        <f t="shared" ca="1" si="1227"/>
        <v/>
      </c>
      <c r="AW786" s="294">
        <f t="shared" ca="1" si="1227"/>
        <v>1</v>
      </c>
      <c r="AX786" s="294" t="str">
        <f t="shared" ca="1" si="1227"/>
        <v/>
      </c>
      <c r="AY786" s="294">
        <f t="shared" ca="1" si="1227"/>
        <v>1</v>
      </c>
      <c r="AZ786" s="294" t="str">
        <f t="shared" ca="1" si="1227"/>
        <v/>
      </c>
      <c r="BA786" s="294" t="str">
        <f t="shared" ca="1" si="1227"/>
        <v/>
      </c>
      <c r="BB786" s="294" t="str">
        <f t="shared" ca="1" si="1227"/>
        <v/>
      </c>
      <c r="BC786" s="294" t="str">
        <f t="shared" ca="1" si="1227"/>
        <v/>
      </c>
      <c r="BD786" s="294" t="str">
        <f t="shared" ca="1" si="1227"/>
        <v/>
      </c>
      <c r="BE786" s="294" t="str">
        <f t="shared" ca="1" si="1227"/>
        <v/>
      </c>
      <c r="BF786" s="289">
        <f t="shared" ca="1" si="1233"/>
        <v>2</v>
      </c>
      <c r="BG786" s="302">
        <f t="shared" ca="1" si="1234"/>
        <v>40</v>
      </c>
      <c r="BH786" s="289">
        <f t="shared" ca="1" si="1235"/>
        <v>7</v>
      </c>
      <c r="BI786" s="289" t="str">
        <f t="shared" ca="1" si="1236"/>
        <v/>
      </c>
      <c r="BJ786" s="289" t="str">
        <f t="shared" ca="1" si="1237"/>
        <v/>
      </c>
      <c r="BK786" s="289" t="str">
        <f t="shared" ca="1" si="1238"/>
        <v/>
      </c>
      <c r="BL786" s="289" t="str">
        <f t="shared" ca="1" si="1239"/>
        <v/>
      </c>
      <c r="BM786" s="289" t="str">
        <f t="shared" ca="1" si="1240"/>
        <v/>
      </c>
      <c r="BN786" s="289" t="str">
        <f t="shared" ca="1" si="1241"/>
        <v/>
      </c>
      <c r="BO786" s="289">
        <f t="shared" ca="1" si="1242"/>
        <v>1</v>
      </c>
      <c r="BP786" s="275"/>
      <c r="BQ786" s="83"/>
      <c r="BR786" s="82"/>
      <c r="BS786" s="83"/>
      <c r="BT786" s="52"/>
      <c r="BV786" s="52"/>
      <c r="BW786" s="84"/>
      <c r="BX786" s="97"/>
      <c r="BY786" s="84"/>
      <c r="BZ786" s="84"/>
      <c r="CA786" s="84"/>
      <c r="CB786" s="84"/>
      <c r="CC786" s="84"/>
      <c r="CD786" s="84"/>
      <c r="CE786" s="84"/>
      <c r="CF786" s="84"/>
      <c r="CG786" s="84"/>
      <c r="CH786" s="97"/>
      <c r="CI786" s="97"/>
      <c r="CJ786" s="97"/>
      <c r="CK786" s="97"/>
      <c r="CL786" s="97"/>
      <c r="CM786" s="97"/>
      <c r="CN786" s="97"/>
      <c r="CO786" s="97"/>
      <c r="CP786" s="99"/>
      <c r="CQ786" s="84"/>
      <c r="DA786" s="83"/>
      <c r="DB786" s="82"/>
      <c r="DC786" s="83"/>
      <c r="DD786" s="52"/>
      <c r="DF786" s="52"/>
      <c r="DG786" s="84"/>
      <c r="DH786" s="97"/>
      <c r="DI786" s="84"/>
      <c r="DJ786" s="84"/>
      <c r="DK786" s="84"/>
      <c r="DL786" s="84"/>
      <c r="DM786" s="84"/>
      <c r="DN786" s="84"/>
      <c r="DO786" s="84"/>
      <c r="DP786" s="84"/>
      <c r="DQ786" s="84"/>
      <c r="DR786" s="97"/>
      <c r="DS786" s="97"/>
      <c r="DT786" s="97"/>
      <c r="DU786" s="97"/>
      <c r="DV786" s="97"/>
      <c r="DW786" s="97"/>
      <c r="DX786" s="97"/>
      <c r="DY786" s="97"/>
      <c r="DZ786" s="99"/>
      <c r="EA786" s="84"/>
    </row>
    <row r="787" spans="1:131" ht="15.6" x14ac:dyDescent="0.3">
      <c r="A787" s="289">
        <f t="shared" ca="1" si="1223"/>
        <v>7</v>
      </c>
      <c r="B787" s="330">
        <f t="shared" si="1202"/>
        <v>779</v>
      </c>
      <c r="C787" s="331" t="s">
        <v>56</v>
      </c>
      <c r="D787" s="330" t="s">
        <v>77</v>
      </c>
      <c r="E787" s="330">
        <v>5</v>
      </c>
      <c r="F787" s="332">
        <v>2</v>
      </c>
      <c r="G787" s="332">
        <v>1</v>
      </c>
      <c r="H787" s="332">
        <v>4</v>
      </c>
      <c r="I787" s="332">
        <v>2</v>
      </c>
      <c r="J787" s="332">
        <v>3</v>
      </c>
      <c r="K787" s="332"/>
      <c r="L787" s="332"/>
      <c r="M787" s="332"/>
      <c r="N787" s="332">
        <f>SUM($F787:G787)</f>
        <v>3</v>
      </c>
      <c r="O787" s="332">
        <f>SUM($F787:H787)</f>
        <v>7</v>
      </c>
      <c r="P787" s="332">
        <f>SUM($F787:I787)</f>
        <v>9</v>
      </c>
      <c r="Q787" s="332">
        <f>SUM($F787:J787)</f>
        <v>12</v>
      </c>
      <c r="R787" s="332"/>
      <c r="S787" s="332"/>
      <c r="T787" s="332"/>
      <c r="U787" s="331"/>
      <c r="V787" s="330" t="str">
        <f t="shared" si="1230"/>
        <v>Bb</v>
      </c>
      <c r="W787" s="330" t="str">
        <f t="shared" ca="1" si="1231"/>
        <v>C</v>
      </c>
      <c r="X787" s="330" t="str">
        <f t="shared" ca="1" si="1224"/>
        <v>Db</v>
      </c>
      <c r="Y787" s="330" t="str">
        <f t="shared" ca="1" si="1225"/>
        <v>F</v>
      </c>
      <c r="Z787" s="330" t="str">
        <f t="shared" ca="1" si="1226"/>
        <v>G</v>
      </c>
      <c r="AA787" s="330"/>
      <c r="AB787" s="330"/>
      <c r="AC787" s="330"/>
      <c r="AD787" s="331">
        <f t="shared" si="1232"/>
        <v>164</v>
      </c>
      <c r="AE787" s="331">
        <f t="shared" ca="1" si="1243"/>
        <v>67</v>
      </c>
      <c r="AF787" s="331">
        <f t="shared" ca="1" si="1244"/>
        <v>166</v>
      </c>
      <c r="AG787" s="331">
        <f t="shared" ca="1" si="1229"/>
        <v>70</v>
      </c>
      <c r="AH787" s="331">
        <f ca="1">IF(LEN(Z787)=1,_xlfn.UNICODE(Z787),_xlfn.UNICODE(Z787)+_xlfn.UNICODE("b"))</f>
        <v>71</v>
      </c>
      <c r="AI787" s="331"/>
      <c r="AJ787" s="331"/>
      <c r="AK787" s="331"/>
      <c r="AL787" s="301" t="str">
        <f ca="1">_xlfn.CONCAT(V787," min6 -or- *",Z787," dim")</f>
        <v>Bb min6 -or- *G dim</v>
      </c>
      <c r="AM787" s="294" t="str">
        <f ca="1">_xlfn.CONCAT(W787," sus4/7")</f>
        <v>C sus4/7</v>
      </c>
      <c r="AN787" s="301" t="str">
        <f ca="1">_xlfn.CONCAT("*",Z787," dim")</f>
        <v>*G dim</v>
      </c>
      <c r="AO787" s="301" t="str">
        <f>_xlfn.CONCAT("*", V787," min")</f>
        <v>*Bb min</v>
      </c>
      <c r="AP787" s="294" t="str">
        <f ca="1">_xlfn.CONCAT(Z787," sus4/7")</f>
        <v>G sus4/7</v>
      </c>
      <c r="AQ787" s="294"/>
      <c r="AR787" s="294"/>
      <c r="AS787" s="294"/>
      <c r="AT787" s="294" t="str">
        <f t="shared" ca="1" si="1228"/>
        <v/>
      </c>
      <c r="AU787" s="294" t="str">
        <f t="shared" ca="1" si="1227"/>
        <v/>
      </c>
      <c r="AV787" s="294" t="str">
        <f t="shared" ca="1" si="1227"/>
        <v/>
      </c>
      <c r="AW787" s="294" t="str">
        <f t="shared" ca="1" si="1227"/>
        <v/>
      </c>
      <c r="AX787" s="294" t="str">
        <f t="shared" ca="1" si="1227"/>
        <v/>
      </c>
      <c r="AY787" s="294">
        <f t="shared" ca="1" si="1227"/>
        <v>1</v>
      </c>
      <c r="AZ787" s="294" t="str">
        <f t="shared" ca="1" si="1227"/>
        <v/>
      </c>
      <c r="BA787" s="294">
        <f t="shared" ca="1" si="1227"/>
        <v>1</v>
      </c>
      <c r="BB787" s="294" t="str">
        <f t="shared" ca="1" si="1227"/>
        <v/>
      </c>
      <c r="BC787" s="294" t="str">
        <f t="shared" ca="1" si="1227"/>
        <v/>
      </c>
      <c r="BD787" s="294" t="str">
        <f t="shared" ca="1" si="1227"/>
        <v/>
      </c>
      <c r="BE787" s="294" t="str">
        <f t="shared" ca="1" si="1227"/>
        <v/>
      </c>
      <c r="BF787" s="289">
        <f t="shared" ca="1" si="1233"/>
        <v>2</v>
      </c>
      <c r="BG787" s="302">
        <f t="shared" ca="1" si="1234"/>
        <v>40</v>
      </c>
      <c r="BH787" s="289">
        <f t="shared" ca="1" si="1235"/>
        <v>7</v>
      </c>
      <c r="BI787" s="289" t="str">
        <f t="shared" ca="1" si="1236"/>
        <v/>
      </c>
      <c r="BJ787" s="289" t="str">
        <f t="shared" ca="1" si="1237"/>
        <v/>
      </c>
      <c r="BK787" s="289" t="str">
        <f t="shared" ca="1" si="1238"/>
        <v/>
      </c>
      <c r="BL787" s="289" t="str">
        <f t="shared" ca="1" si="1239"/>
        <v/>
      </c>
      <c r="BM787" s="289" t="str">
        <f t="shared" ca="1" si="1240"/>
        <v/>
      </c>
      <c r="BN787" s="289" t="str">
        <f t="shared" ca="1" si="1241"/>
        <v/>
      </c>
      <c r="BO787" s="289">
        <f t="shared" ca="1" si="1242"/>
        <v>1</v>
      </c>
      <c r="BP787" s="275"/>
      <c r="BQ787" s="83"/>
      <c r="BR787" s="82"/>
      <c r="BS787" s="83"/>
      <c r="BT787" s="52"/>
      <c r="BV787" s="52"/>
      <c r="BW787" s="84"/>
      <c r="BX787" s="97"/>
      <c r="BY787" s="84"/>
      <c r="BZ787" s="84"/>
      <c r="CA787" s="84"/>
      <c r="CB787" s="84"/>
      <c r="CC787" s="84"/>
      <c r="CD787" s="84"/>
      <c r="CE787" s="84"/>
      <c r="CF787" s="84"/>
      <c r="CG787" s="84"/>
      <c r="CH787" s="97"/>
      <c r="CI787" s="97"/>
      <c r="CJ787" s="97"/>
      <c r="CK787" s="97"/>
      <c r="CL787" s="97"/>
      <c r="CM787" s="97"/>
      <c r="CN787" s="97"/>
      <c r="CO787" s="97"/>
      <c r="CP787" s="99"/>
      <c r="CQ787" s="84"/>
      <c r="DA787" s="83"/>
      <c r="DB787" s="82"/>
      <c r="DC787" s="83"/>
      <c r="DD787" s="52"/>
      <c r="DF787" s="52"/>
      <c r="DG787" s="84"/>
      <c r="DH787" s="97"/>
      <c r="DI787" s="84"/>
      <c r="DJ787" s="84"/>
      <c r="DK787" s="84"/>
      <c r="DL787" s="84"/>
      <c r="DM787" s="84"/>
      <c r="DN787" s="84"/>
      <c r="DO787" s="84"/>
      <c r="DP787" s="84"/>
      <c r="DQ787" s="84"/>
      <c r="DR787" s="97"/>
      <c r="DS787" s="97"/>
      <c r="DT787" s="97"/>
      <c r="DU787" s="97"/>
      <c r="DV787" s="97"/>
      <c r="DW787" s="97"/>
      <c r="DX787" s="97"/>
      <c r="DY787" s="97"/>
      <c r="DZ787" s="99"/>
      <c r="EA787" s="84"/>
    </row>
    <row r="788" spans="1:131" ht="15.6" x14ac:dyDescent="0.3">
      <c r="A788" s="289">
        <f t="shared" ca="1" si="1223"/>
        <v>5</v>
      </c>
      <c r="B788" s="330">
        <f t="shared" si="1202"/>
        <v>780</v>
      </c>
      <c r="C788" s="331" t="s">
        <v>59</v>
      </c>
      <c r="D788" s="330" t="s">
        <v>77</v>
      </c>
      <c r="E788" s="330">
        <v>5</v>
      </c>
      <c r="F788" s="332">
        <v>4</v>
      </c>
      <c r="G788" s="332">
        <v>1</v>
      </c>
      <c r="H788" s="332">
        <v>2</v>
      </c>
      <c r="I788" s="332">
        <v>2</v>
      </c>
      <c r="J788" s="332">
        <v>3</v>
      </c>
      <c r="K788" s="332"/>
      <c r="L788" s="332"/>
      <c r="M788" s="332"/>
      <c r="N788" s="332">
        <f>SUM($F788:G788)</f>
        <v>5</v>
      </c>
      <c r="O788" s="332">
        <f>SUM($F788:H788)</f>
        <v>7</v>
      </c>
      <c r="P788" s="332">
        <f>SUM($F788:I788)</f>
        <v>9</v>
      </c>
      <c r="Q788" s="332">
        <f>SUM($F788:J788)</f>
        <v>12</v>
      </c>
      <c r="R788" s="332"/>
      <c r="S788" s="332"/>
      <c r="T788" s="332"/>
      <c r="U788" s="331"/>
      <c r="V788" s="330" t="str">
        <f t="shared" si="1230"/>
        <v>Bb</v>
      </c>
      <c r="W788" s="330" t="str">
        <f t="shared" ca="1" si="1231"/>
        <v>D</v>
      </c>
      <c r="X788" s="330" t="str">
        <f t="shared" ca="1" si="1224"/>
        <v>Eb</v>
      </c>
      <c r="Y788" s="330" t="str">
        <f t="shared" ca="1" si="1225"/>
        <v>F</v>
      </c>
      <c r="Z788" s="330" t="str">
        <f t="shared" ca="1" si="1226"/>
        <v>G</v>
      </c>
      <c r="AA788" s="330"/>
      <c r="AB788" s="330"/>
      <c r="AC788" s="330"/>
      <c r="AD788" s="331">
        <f t="shared" si="1232"/>
        <v>164</v>
      </c>
      <c r="AE788" s="331">
        <f t="shared" ca="1" si="1243"/>
        <v>68</v>
      </c>
      <c r="AF788" s="331">
        <f t="shared" ca="1" si="1244"/>
        <v>167</v>
      </c>
      <c r="AG788" s="331">
        <f t="shared" ca="1" si="1229"/>
        <v>70</v>
      </c>
      <c r="AH788" s="331">
        <f ca="1">IF(LEN(Z788)=1,_xlfn.UNICODE(Z788),_xlfn.UNICODE(Z788)+_xlfn.UNICODE("b"))</f>
        <v>71</v>
      </c>
      <c r="AI788" s="331"/>
      <c r="AJ788" s="331"/>
      <c r="AK788" s="331"/>
      <c r="AL788" s="294" t="str">
        <f>_xlfn.CONCAT(V788," aug")</f>
        <v>Bb aug</v>
      </c>
      <c r="AM788" s="301" t="str">
        <f>_xlfn.CONCAT("*",V788," maj")</f>
        <v>*Bb maj</v>
      </c>
      <c r="AN788" s="294" t="str">
        <f ca="1">_xlfn.CONCAT(X788," maj")</f>
        <v>Eb maj</v>
      </c>
      <c r="AO788" s="294" t="str">
        <f ca="1">_xlfn.CONCAT(Y788," sus4/7")</f>
        <v>F sus4/7</v>
      </c>
      <c r="AP788" s="294" t="str">
        <f ca="1">_xlfn.CONCAT(Z788," sus7")</f>
        <v>G sus7</v>
      </c>
      <c r="AQ788" s="294"/>
      <c r="AR788" s="294"/>
      <c r="AS788" s="294"/>
      <c r="AT788" s="294" t="str">
        <f t="shared" ca="1" si="1228"/>
        <v/>
      </c>
      <c r="AU788" s="294" t="str">
        <f t="shared" ca="1" si="1227"/>
        <v/>
      </c>
      <c r="AV788" s="294" t="str">
        <f t="shared" ca="1" si="1227"/>
        <v/>
      </c>
      <c r="AW788" s="294">
        <f t="shared" ca="1" si="1227"/>
        <v>1</v>
      </c>
      <c r="AX788" s="294" t="str">
        <f t="shared" ca="1" si="1227"/>
        <v/>
      </c>
      <c r="AY788" s="294">
        <f t="shared" ca="1" si="1227"/>
        <v>1</v>
      </c>
      <c r="AZ788" s="294" t="str">
        <f t="shared" ca="1" si="1227"/>
        <v/>
      </c>
      <c r="BA788" s="294">
        <f t="shared" ca="1" si="1227"/>
        <v>1</v>
      </c>
      <c r="BB788" s="294" t="str">
        <f t="shared" ca="1" si="1227"/>
        <v/>
      </c>
      <c r="BC788" s="294" t="str">
        <f t="shared" ca="1" si="1227"/>
        <v/>
      </c>
      <c r="BD788" s="294" t="str">
        <f t="shared" ca="1" si="1227"/>
        <v/>
      </c>
      <c r="BE788" s="294" t="str">
        <f t="shared" ca="1" si="1227"/>
        <v/>
      </c>
      <c r="BF788" s="289">
        <f t="shared" ca="1" si="1233"/>
        <v>3</v>
      </c>
      <c r="BG788" s="302">
        <f t="shared" ca="1" si="1234"/>
        <v>60</v>
      </c>
      <c r="BH788" s="289">
        <f t="shared" ca="1" si="1235"/>
        <v>5</v>
      </c>
      <c r="BI788" s="289" t="str">
        <f t="shared" ca="1" si="1236"/>
        <v/>
      </c>
      <c r="BJ788" s="289" t="str">
        <f t="shared" ca="1" si="1237"/>
        <v/>
      </c>
      <c r="BK788" s="289" t="str">
        <f t="shared" ca="1" si="1238"/>
        <v/>
      </c>
      <c r="BL788" s="289" t="str">
        <f t="shared" ca="1" si="1239"/>
        <v/>
      </c>
      <c r="BM788" s="289">
        <f t="shared" ca="1" si="1240"/>
        <v>1</v>
      </c>
      <c r="BN788" s="289" t="str">
        <f t="shared" ca="1" si="1241"/>
        <v/>
      </c>
      <c r="BO788" s="289" t="str">
        <f t="shared" ca="1" si="1242"/>
        <v/>
      </c>
      <c r="BP788" s="275"/>
      <c r="BQ788" s="83"/>
      <c r="BR788" s="82"/>
      <c r="BS788" s="83"/>
      <c r="BT788" s="52"/>
      <c r="BV788" s="52"/>
      <c r="BW788" s="84"/>
      <c r="BX788" s="97"/>
      <c r="BY788" s="84"/>
      <c r="BZ788" s="84"/>
      <c r="CA788" s="84"/>
      <c r="CB788" s="84"/>
      <c r="CC788" s="84"/>
      <c r="CD788" s="84"/>
      <c r="CE788" s="84"/>
      <c r="CF788" s="84"/>
      <c r="CG788" s="84"/>
      <c r="CH788" s="97"/>
      <c r="CI788" s="97"/>
      <c r="CJ788" s="97"/>
      <c r="CK788" s="97"/>
      <c r="CL788" s="97"/>
      <c r="CM788" s="97"/>
      <c r="CN788" s="97"/>
      <c r="CO788" s="97"/>
      <c r="CP788" s="99"/>
      <c r="CQ788" s="84"/>
      <c r="DA788" s="83"/>
      <c r="DB788" s="82"/>
      <c r="DC788" s="83"/>
      <c r="DD788" s="52"/>
      <c r="DF788" s="52"/>
      <c r="DG788" s="84"/>
      <c r="DH788" s="97"/>
      <c r="DI788" s="84"/>
      <c r="DJ788" s="84"/>
      <c r="DK788" s="84"/>
      <c r="DL788" s="84"/>
      <c r="DM788" s="84"/>
      <c r="DN788" s="84"/>
      <c r="DO788" s="84"/>
      <c r="DP788" s="84"/>
      <c r="DQ788" s="84"/>
      <c r="DR788" s="97"/>
      <c r="DS788" s="97"/>
      <c r="DT788" s="97"/>
      <c r="DU788" s="97"/>
      <c r="DV788" s="97"/>
      <c r="DW788" s="97"/>
      <c r="DX788" s="97"/>
      <c r="DY788" s="97"/>
      <c r="DZ788" s="99"/>
      <c r="EA788" s="84"/>
    </row>
    <row r="789" spans="1:131" ht="15.6" x14ac:dyDescent="0.3">
      <c r="A789" s="289" t="str">
        <f t="shared" ca="1" si="1223"/>
        <v/>
      </c>
      <c r="B789" s="330">
        <f t="shared" ref="B789:B852" si="1245">B788+1</f>
        <v>781</v>
      </c>
      <c r="C789" s="331" t="s">
        <v>60</v>
      </c>
      <c r="D789" s="330" t="s">
        <v>77</v>
      </c>
      <c r="E789" s="330">
        <v>4</v>
      </c>
      <c r="F789" s="332">
        <v>3</v>
      </c>
      <c r="G789" s="332">
        <v>3</v>
      </c>
      <c r="H789" s="332">
        <v>3</v>
      </c>
      <c r="I789" s="332">
        <v>3</v>
      </c>
      <c r="J789" s="332"/>
      <c r="K789" s="332"/>
      <c r="L789" s="332"/>
      <c r="M789" s="332"/>
      <c r="N789" s="332">
        <f>SUM($F789:G789)</f>
        <v>6</v>
      </c>
      <c r="O789" s="332">
        <f>SUM($F789:H789)</f>
        <v>9</v>
      </c>
      <c r="P789" s="332">
        <f>SUM($F789:I789)</f>
        <v>12</v>
      </c>
      <c r="Q789" s="332"/>
      <c r="R789" s="332"/>
      <c r="S789" s="332"/>
      <c r="T789" s="332"/>
      <c r="U789" s="331"/>
      <c r="V789" s="330" t="str">
        <f t="shared" si="1230"/>
        <v>Bb</v>
      </c>
      <c r="W789" s="330" t="str">
        <f t="shared" ca="1" si="1231"/>
        <v>Db</v>
      </c>
      <c r="X789" s="330" t="str">
        <f ca="1">OFFSET($N$6,0,N789,1,1)</f>
        <v>E</v>
      </c>
      <c r="Y789" s="330" t="str">
        <f ca="1">OFFSET($N$6,0,O789,1,1)</f>
        <v>G</v>
      </c>
      <c r="Z789" s="330"/>
      <c r="AA789" s="330"/>
      <c r="AB789" s="330"/>
      <c r="AC789" s="330"/>
      <c r="AD789" s="331">
        <f t="shared" si="1232"/>
        <v>164</v>
      </c>
      <c r="AE789" s="331">
        <f t="shared" ca="1" si="1243"/>
        <v>166</v>
      </c>
      <c r="AF789" s="331">
        <f t="shared" ca="1" si="1244"/>
        <v>69</v>
      </c>
      <c r="AG789" s="331">
        <f t="shared" ca="1" si="1229"/>
        <v>71</v>
      </c>
      <c r="AH789" s="331"/>
      <c r="AI789" s="331"/>
      <c r="AJ789" s="331"/>
      <c r="AK789" s="331"/>
      <c r="AL789" s="294" t="str">
        <f>_xlfn.CONCAT(V789," dim")</f>
        <v>Bb dim</v>
      </c>
      <c r="AM789" s="294" t="str">
        <f ca="1">_xlfn.CONCAT(W789," dim")</f>
        <v>Db dim</v>
      </c>
      <c r="AN789" s="294" t="str">
        <f ca="1">_xlfn.CONCAT(X789," dim")</f>
        <v>E dim</v>
      </c>
      <c r="AO789" s="294" t="str">
        <f ca="1">_xlfn.CONCAT(Y789," dim")</f>
        <v>G dim</v>
      </c>
      <c r="AP789" s="294"/>
      <c r="AQ789" s="294"/>
      <c r="AR789" s="294"/>
      <c r="AS789" s="294"/>
      <c r="AT789" s="294" t="str">
        <f ca="1">IF(AT$9=$AD789,1,IF(AT$9=$AE789,1,IF(AT$9=$AF789,1,IF(AT$9=$AG789,1,""))))</f>
        <v/>
      </c>
      <c r="AU789" s="294" t="str">
        <f t="shared" ref="AU789:BE789" ca="1" si="1246">IF(AU$9=$AD789,1,IF(AU$9=$AE789,1,IF(AU$9=$AF789,1,IF(AU$9=$AG789,1,""))))</f>
        <v/>
      </c>
      <c r="AV789" s="294" t="str">
        <f t="shared" ca="1" si="1246"/>
        <v/>
      </c>
      <c r="AW789" s="294" t="str">
        <f t="shared" ca="1" si="1246"/>
        <v/>
      </c>
      <c r="AX789" s="294" t="str">
        <f t="shared" ca="1" si="1246"/>
        <v/>
      </c>
      <c r="AY789" s="294" t="str">
        <f t="shared" ca="1" si="1246"/>
        <v/>
      </c>
      <c r="AZ789" s="294" t="str">
        <f t="shared" ca="1" si="1246"/>
        <v/>
      </c>
      <c r="BA789" s="294">
        <f t="shared" ca="1" si="1246"/>
        <v>1</v>
      </c>
      <c r="BB789" s="294" t="str">
        <f t="shared" ca="1" si="1246"/>
        <v/>
      </c>
      <c r="BC789" s="294" t="str">
        <f t="shared" ca="1" si="1246"/>
        <v/>
      </c>
      <c r="BD789" s="294" t="str">
        <f t="shared" ca="1" si="1246"/>
        <v/>
      </c>
      <c r="BE789" s="294" t="str">
        <f t="shared" ca="1" si="1246"/>
        <v/>
      </c>
      <c r="BF789" s="289">
        <f t="shared" ca="1" si="1233"/>
        <v>1</v>
      </c>
      <c r="BG789" s="302">
        <f t="shared" ca="1" si="1234"/>
        <v>25</v>
      </c>
      <c r="BH789" s="289" t="str">
        <f t="shared" ca="1" si="1235"/>
        <v/>
      </c>
      <c r="BI789" s="289" t="str">
        <f t="shared" ca="1" si="1236"/>
        <v/>
      </c>
      <c r="BJ789" s="289" t="str">
        <f t="shared" ca="1" si="1237"/>
        <v/>
      </c>
      <c r="BK789" s="289" t="str">
        <f t="shared" ca="1" si="1238"/>
        <v/>
      </c>
      <c r="BL789" s="289" t="str">
        <f t="shared" ca="1" si="1239"/>
        <v/>
      </c>
      <c r="BM789" s="289" t="str">
        <f t="shared" ca="1" si="1240"/>
        <v/>
      </c>
      <c r="BN789" s="289" t="str">
        <f t="shared" ca="1" si="1241"/>
        <v/>
      </c>
      <c r="BO789" s="289" t="str">
        <f t="shared" ca="1" si="1242"/>
        <v/>
      </c>
      <c r="BP789" s="275"/>
      <c r="BQ789" s="83"/>
      <c r="BR789" s="82"/>
      <c r="BS789" s="83"/>
      <c r="BT789" s="52"/>
      <c r="BV789" s="52"/>
      <c r="BW789" s="84"/>
      <c r="BX789" s="97"/>
      <c r="BY789" s="84"/>
      <c r="BZ789" s="84"/>
      <c r="CA789" s="84"/>
      <c r="CB789" s="84"/>
      <c r="CC789" s="84"/>
      <c r="CD789" s="84"/>
      <c r="CE789" s="84"/>
      <c r="CF789" s="84"/>
      <c r="CG789" s="84"/>
      <c r="CH789" s="97"/>
      <c r="CI789" s="97"/>
      <c r="CJ789" s="97"/>
      <c r="CK789" s="97"/>
      <c r="CL789" s="97"/>
      <c r="CM789" s="97"/>
      <c r="CN789" s="97"/>
      <c r="CO789" s="97"/>
      <c r="CP789" s="99"/>
      <c r="CQ789" s="84"/>
      <c r="DA789" s="83"/>
      <c r="DB789" s="82"/>
      <c r="DC789" s="83"/>
      <c r="DD789" s="52"/>
      <c r="DF789" s="52"/>
      <c r="DG789" s="84"/>
      <c r="DH789" s="97"/>
      <c r="DI789" s="84"/>
      <c r="DJ789" s="84"/>
      <c r="DK789" s="84"/>
      <c r="DL789" s="84"/>
      <c r="DM789" s="84"/>
      <c r="DN789" s="84"/>
      <c r="DO789" s="84"/>
      <c r="DP789" s="84"/>
      <c r="DQ789" s="84"/>
      <c r="DR789" s="97"/>
      <c r="DS789" s="97"/>
      <c r="DT789" s="97"/>
      <c r="DU789" s="97"/>
      <c r="DV789" s="97"/>
      <c r="DW789" s="97"/>
      <c r="DX789" s="97"/>
      <c r="DY789" s="97"/>
      <c r="DZ789" s="99"/>
      <c r="EA789" s="84"/>
    </row>
    <row r="790" spans="1:131" ht="15.6" x14ac:dyDescent="0.3">
      <c r="A790" s="289" t="str">
        <f t="shared" ca="1" si="1223"/>
        <v/>
      </c>
      <c r="B790" s="330">
        <f t="shared" si="1245"/>
        <v>782</v>
      </c>
      <c r="C790" s="331" t="s">
        <v>61</v>
      </c>
      <c r="D790" s="330" t="s">
        <v>77</v>
      </c>
      <c r="E790" s="330">
        <v>3</v>
      </c>
      <c r="F790" s="332">
        <v>4</v>
      </c>
      <c r="G790" s="332">
        <v>4</v>
      </c>
      <c r="H790" s="332">
        <v>4</v>
      </c>
      <c r="I790" s="332"/>
      <c r="J790" s="332"/>
      <c r="K790" s="332"/>
      <c r="L790" s="332"/>
      <c r="M790" s="332"/>
      <c r="N790" s="332">
        <f>SUM($F790:G790)</f>
        <v>8</v>
      </c>
      <c r="O790" s="332">
        <f>SUM($F790:H790)</f>
        <v>12</v>
      </c>
      <c r="P790" s="332"/>
      <c r="Q790" s="332"/>
      <c r="R790" s="332"/>
      <c r="S790" s="332"/>
      <c r="T790" s="332"/>
      <c r="U790" s="331"/>
      <c r="V790" s="330" t="str">
        <f t="shared" si="1230"/>
        <v>Bb</v>
      </c>
      <c r="W790" s="330" t="str">
        <f t="shared" ca="1" si="1231"/>
        <v>D</v>
      </c>
      <c r="X790" s="330" t="str">
        <f ca="1">OFFSET($N$6,0,N790,1,1)</f>
        <v>Gb</v>
      </c>
      <c r="Y790" s="330"/>
      <c r="Z790" s="330"/>
      <c r="AA790" s="330"/>
      <c r="AB790" s="330"/>
      <c r="AC790" s="330"/>
      <c r="AD790" s="331">
        <f t="shared" si="1232"/>
        <v>164</v>
      </c>
      <c r="AE790" s="331">
        <f t="shared" ca="1" si="1243"/>
        <v>68</v>
      </c>
      <c r="AF790" s="331">
        <f t="shared" ca="1" si="1244"/>
        <v>169</v>
      </c>
      <c r="AG790" s="331"/>
      <c r="AH790" s="331"/>
      <c r="AI790" s="331"/>
      <c r="AJ790" s="331"/>
      <c r="AK790" s="331"/>
      <c r="AL790" s="294" t="str">
        <f>_xlfn.CONCAT(V790," aug")</f>
        <v>Bb aug</v>
      </c>
      <c r="AM790" s="294" t="str">
        <f ca="1">_xlfn.CONCAT(W790," aug")</f>
        <v>D aug</v>
      </c>
      <c r="AN790" s="294" t="str">
        <f ca="1">_xlfn.CONCAT(X790," aug")</f>
        <v>Gb aug</v>
      </c>
      <c r="AO790" s="294"/>
      <c r="AP790" s="294"/>
      <c r="AQ790" s="294"/>
      <c r="AR790" s="294"/>
      <c r="AS790" s="294"/>
      <c r="AT790" s="294" t="str">
        <f ca="1">IF(AT$9=$AD790,1,IF(AT$9=$AE790,1,IF(AT$9=$AF790,1,"")))</f>
        <v/>
      </c>
      <c r="AU790" s="294" t="str">
        <f t="shared" ref="AU790:BE790" ca="1" si="1247">IF(AU$9=$AD790,1,IF(AU$9=$AE790,1,IF(AU$9=$AF790,1,"")))</f>
        <v/>
      </c>
      <c r="AV790" s="294" t="str">
        <f t="shared" ca="1" si="1247"/>
        <v/>
      </c>
      <c r="AW790" s="294" t="str">
        <f t="shared" ca="1" si="1247"/>
        <v/>
      </c>
      <c r="AX790" s="294" t="str">
        <f t="shared" ca="1" si="1247"/>
        <v/>
      </c>
      <c r="AY790" s="294" t="str">
        <f t="shared" ca="1" si="1247"/>
        <v/>
      </c>
      <c r="AZ790" s="294" t="str">
        <f t="shared" ca="1" si="1247"/>
        <v/>
      </c>
      <c r="BA790" s="294" t="str">
        <f t="shared" ca="1" si="1247"/>
        <v/>
      </c>
      <c r="BB790" s="294" t="str">
        <f t="shared" ca="1" si="1247"/>
        <v/>
      </c>
      <c r="BC790" s="294" t="str">
        <f t="shared" ca="1" si="1247"/>
        <v/>
      </c>
      <c r="BD790" s="294" t="str">
        <f t="shared" ca="1" si="1247"/>
        <v/>
      </c>
      <c r="BE790" s="294" t="str">
        <f t="shared" ca="1" si="1247"/>
        <v/>
      </c>
      <c r="BF790" s="289">
        <f t="shared" ca="1" si="1233"/>
        <v>0</v>
      </c>
      <c r="BG790" s="302">
        <f t="shared" ca="1" si="1234"/>
        <v>0</v>
      </c>
      <c r="BH790" s="289" t="str">
        <f t="shared" ca="1" si="1235"/>
        <v/>
      </c>
      <c r="BI790" s="289" t="str">
        <f t="shared" ca="1" si="1236"/>
        <v/>
      </c>
      <c r="BJ790" s="289" t="str">
        <f t="shared" ca="1" si="1237"/>
        <v/>
      </c>
      <c r="BK790" s="289" t="str">
        <f t="shared" ca="1" si="1238"/>
        <v/>
      </c>
      <c r="BL790" s="289" t="str">
        <f t="shared" ca="1" si="1239"/>
        <v/>
      </c>
      <c r="BM790" s="289" t="str">
        <f t="shared" ca="1" si="1240"/>
        <v/>
      </c>
      <c r="BN790" s="289" t="str">
        <f t="shared" ca="1" si="1241"/>
        <v/>
      </c>
      <c r="BO790" s="289" t="str">
        <f t="shared" ca="1" si="1242"/>
        <v/>
      </c>
      <c r="BP790" s="275"/>
      <c r="BQ790" s="83"/>
      <c r="BR790" s="82"/>
      <c r="BS790" s="83"/>
      <c r="BT790" s="52"/>
      <c r="BV790" s="52"/>
      <c r="BW790" s="84"/>
      <c r="BX790" s="97"/>
      <c r="BY790" s="84"/>
      <c r="BZ790" s="84"/>
      <c r="CA790" s="84"/>
      <c r="CB790" s="84"/>
      <c r="CC790" s="84"/>
      <c r="CD790" s="84"/>
      <c r="CE790" s="84"/>
      <c r="CF790" s="84"/>
      <c r="CG790" s="84"/>
      <c r="CH790" s="97"/>
      <c r="CI790" s="97"/>
      <c r="CJ790" s="97"/>
      <c r="CK790" s="97"/>
      <c r="CL790" s="97"/>
      <c r="CM790" s="97"/>
      <c r="CN790" s="97"/>
      <c r="CO790" s="97"/>
      <c r="CP790" s="99"/>
      <c r="CQ790" s="84"/>
      <c r="DA790" s="83"/>
      <c r="DB790" s="82"/>
      <c r="DC790" s="83"/>
      <c r="DD790" s="52"/>
      <c r="DF790" s="52"/>
      <c r="DG790" s="84"/>
      <c r="DH790" s="97"/>
      <c r="DI790" s="84"/>
      <c r="DJ790" s="84"/>
      <c r="DK790" s="84"/>
      <c r="DL790" s="84"/>
      <c r="DM790" s="84"/>
      <c r="DN790" s="84"/>
      <c r="DO790" s="84"/>
      <c r="DP790" s="84"/>
      <c r="DQ790" s="84"/>
      <c r="DR790" s="97"/>
      <c r="DS790" s="97"/>
      <c r="DT790" s="97"/>
      <c r="DU790" s="97"/>
      <c r="DV790" s="97"/>
      <c r="DW790" s="97"/>
      <c r="DX790" s="97"/>
      <c r="DY790" s="97"/>
      <c r="DZ790" s="99"/>
      <c r="EA790" s="84"/>
    </row>
    <row r="791" spans="1:131" ht="15.6" x14ac:dyDescent="0.3">
      <c r="A791" s="289" t="str">
        <f t="shared" ca="1" si="1223"/>
        <v/>
      </c>
      <c r="B791" s="333">
        <f t="shared" si="1245"/>
        <v>783</v>
      </c>
      <c r="C791" s="334" t="s">
        <v>7</v>
      </c>
      <c r="D791" s="333" t="s">
        <v>5</v>
      </c>
      <c r="E791" s="333">
        <v>8</v>
      </c>
      <c r="F791" s="335">
        <v>2</v>
      </c>
      <c r="G791" s="335">
        <v>2</v>
      </c>
      <c r="H791" s="335">
        <v>1</v>
      </c>
      <c r="I791" s="335">
        <v>2</v>
      </c>
      <c r="J791" s="335">
        <v>2</v>
      </c>
      <c r="K791" s="335">
        <v>1</v>
      </c>
      <c r="L791" s="335">
        <v>1</v>
      </c>
      <c r="M791" s="335">
        <v>1</v>
      </c>
      <c r="N791" s="335">
        <f>SUM($F791:G791)</f>
        <v>4</v>
      </c>
      <c r="O791" s="335">
        <f>SUM($F791:H791)</f>
        <v>5</v>
      </c>
      <c r="P791" s="335">
        <f>SUM($F791:I791)</f>
        <v>7</v>
      </c>
      <c r="Q791" s="335">
        <f>SUM($F791:J791)</f>
        <v>9</v>
      </c>
      <c r="R791" s="335">
        <f>SUM($F791:K791)</f>
        <v>10</v>
      </c>
      <c r="S791" s="335">
        <f>SUM($F791:L791)</f>
        <v>11</v>
      </c>
      <c r="T791" s="335">
        <f>SUM($F791:M791)</f>
        <v>12</v>
      </c>
      <c r="U791" s="334"/>
      <c r="V791" s="333" t="str">
        <f>$O$6</f>
        <v>B</v>
      </c>
      <c r="W791" s="333" t="str">
        <f ca="1">OFFSET($O$6,0,$F791,1,1)</f>
        <v>Db</v>
      </c>
      <c r="X791" s="333" t="str">
        <f t="shared" ref="X791:AC791" ca="1" si="1248">OFFSET($O$6,0,N791,1,1)</f>
        <v>Eb</v>
      </c>
      <c r="Y791" s="333" t="str">
        <f t="shared" ca="1" si="1248"/>
        <v>E</v>
      </c>
      <c r="Z791" s="333" t="str">
        <f t="shared" ca="1" si="1248"/>
        <v>Gb</v>
      </c>
      <c r="AA791" s="333" t="str">
        <f t="shared" ca="1" si="1248"/>
        <v>Ab</v>
      </c>
      <c r="AB791" s="333" t="str">
        <f t="shared" ca="1" si="1248"/>
        <v>A</v>
      </c>
      <c r="AC791" s="333" t="str">
        <f t="shared" ca="1" si="1248"/>
        <v>Bb</v>
      </c>
      <c r="AD791" s="334">
        <f>IF(LEN(V791)=1,_xlfn.UNICODE(V791),_xlfn.UNICODE(V791)+_xlfn.UNICODE("b"))</f>
        <v>66</v>
      </c>
      <c r="AE791" s="334">
        <f t="shared" ca="1" si="1243"/>
        <v>166</v>
      </c>
      <c r="AF791" s="334">
        <f t="shared" ca="1" si="1244"/>
        <v>167</v>
      </c>
      <c r="AG791" s="334">
        <f t="shared" ref="AG791:AG854" ca="1" si="1249">IF(LEN(Y791)=1,_xlfn.UNICODE(Y791),_xlfn.UNICODE(Y791)+_xlfn.UNICODE("b"))</f>
        <v>69</v>
      </c>
      <c r="AH791" s="334">
        <f t="shared" ref="AH791:AH854" ca="1" si="1250">IF(LEN(Z791)=1,_xlfn.UNICODE(Z791),_xlfn.UNICODE(Z791)+_xlfn.UNICODE("b"))</f>
        <v>169</v>
      </c>
      <c r="AI791" s="334">
        <f t="shared" ref="AI791:AI850" ca="1" si="1251">IF(LEN(AA791)=1,_xlfn.UNICODE(AA791),_xlfn.UNICODE(AA791)+_xlfn.UNICODE("b"))</f>
        <v>163</v>
      </c>
      <c r="AJ791" s="334">
        <f t="shared" ref="AJ791:AJ838" ca="1" si="1252">IF(LEN(AB791)=1,_xlfn.UNICODE(AB791),_xlfn.UNICODE(AB791)+_xlfn.UNICODE("b"))</f>
        <v>65</v>
      </c>
      <c r="AK791" s="334">
        <f t="shared" ref="AK791:AK799" ca="1" si="1253">IF(LEN(AC791)=1,_xlfn.UNICODE(AC791),_xlfn.UNICODE(AC791)+_xlfn.UNICODE("b"))</f>
        <v>164</v>
      </c>
      <c r="AL791" s="294" t="str">
        <f>_xlfn.CONCAT(V791," maj")</f>
        <v>B maj</v>
      </c>
      <c r="AM791" s="294" t="str">
        <f ca="1">_xlfn.CONCAT(W791," min")</f>
        <v>Db min</v>
      </c>
      <c r="AN791" s="294" t="str">
        <f ca="1">_xlfn.CONCAT(X791," dim")</f>
        <v>Eb dim</v>
      </c>
      <c r="AO791" s="294" t="str">
        <f ca="1">_xlfn.CONCAT(Y791," alt")</f>
        <v>E alt</v>
      </c>
      <c r="AP791" s="301" t="str">
        <f>_xlfn.CONCAT("*",V791," sus7")</f>
        <v>*B sus7</v>
      </c>
      <c r="AQ791" s="301" t="str">
        <f ca="1">_xlfn.CONCAT("*",AC791," min7")</f>
        <v>*Bb min7</v>
      </c>
      <c r="AR791" s="301" t="str">
        <f>_xlfn.CONCAT("*",V791,"7")</f>
        <v>*B7</v>
      </c>
      <c r="AS791" s="294" t="str">
        <f ca="1">_xlfn.CONCAT(AC791," dim")</f>
        <v>Bb dim</v>
      </c>
      <c r="AT791" s="294" t="str">
        <f t="shared" ref="AT791:AT797" ca="1" si="1254">IF(AT$9=$AD791,1,IF(AT$9=$AE791,1,IF(AT$9=$AF791,1,IF(AT$9=$AG791,1,IF(AT$9=$AH791,1,IF(AT$9=$AI791,1,IF(AT$9=$AJ791,1,IF(AT$9=$AK791,1,""))))))))</f>
        <v/>
      </c>
      <c r="AU791" s="294" t="str">
        <f t="shared" ref="AU791:BE797" ca="1" si="1255">IF(AU$9=$AD791,1,IF(AU$9=$AE791,1,IF(AU$9=$AF791,1,IF(AU$9=$AG791,1,IF(AU$9=$AH791,1,IF(AU$9=$AI791,1,IF(AU$9=$AJ791,1,IF(AU$9=$AK791,1,""))))))))</f>
        <v/>
      </c>
      <c r="AV791" s="294" t="str">
        <f t="shared" ca="1" si="1255"/>
        <v/>
      </c>
      <c r="AW791" s="294">
        <f t="shared" ca="1" si="1255"/>
        <v>1</v>
      </c>
      <c r="AX791" s="294" t="str">
        <f t="shared" ca="1" si="1255"/>
        <v/>
      </c>
      <c r="AY791" s="294" t="str">
        <f t="shared" ca="1" si="1255"/>
        <v/>
      </c>
      <c r="AZ791" s="294" t="str">
        <f t="shared" ca="1" si="1255"/>
        <v/>
      </c>
      <c r="BA791" s="294" t="str">
        <f t="shared" ca="1" si="1255"/>
        <v/>
      </c>
      <c r="BB791" s="294" t="str">
        <f t="shared" ca="1" si="1255"/>
        <v/>
      </c>
      <c r="BC791" s="294" t="str">
        <f t="shared" ca="1" si="1255"/>
        <v/>
      </c>
      <c r="BD791" s="294" t="str">
        <f t="shared" ca="1" si="1255"/>
        <v/>
      </c>
      <c r="BE791" s="294" t="str">
        <f t="shared" ca="1" si="1255"/>
        <v/>
      </c>
      <c r="BF791" s="289">
        <f ca="1">COUNT(AT791:BE791)</f>
        <v>1</v>
      </c>
      <c r="BG791" s="302">
        <f ca="1">BF791/E791*100</f>
        <v>12.5</v>
      </c>
      <c r="BH791" s="289" t="str">
        <f ca="1">IF(AND(BG791&lt;=100,BG791&gt;90),1,IF(AND(BG791&lt;=90,BG791&gt;80),2,IF(AND(BG791&lt;=80,BG791&gt;70),3,IF(AND(BG791&lt;=70,BG791&gt;60),4,IF(AND(BG791&lt;=60,BG791&gt;50),5,IF(AND(BG791&lt;=50,BG791&gt;40),6,IF(AND(BG791&lt;=40,BG791&gt;30),7,"")))))))</f>
        <v/>
      </c>
      <c r="BI791" s="289" t="str">
        <f ca="1">IF($BH791=1,1,"")</f>
        <v/>
      </c>
      <c r="BJ791" s="289" t="str">
        <f ca="1">IF($BH791=2,1,"")</f>
        <v/>
      </c>
      <c r="BK791" s="289" t="str">
        <f ca="1">IF($BH791=3,1,"")</f>
        <v/>
      </c>
      <c r="BL791" s="289" t="str">
        <f ca="1">IF($BH791=4,1,"")</f>
        <v/>
      </c>
      <c r="BM791" s="289" t="str">
        <f ca="1">IF($BH791=5,1,"")</f>
        <v/>
      </c>
      <c r="BN791" s="289" t="str">
        <f ca="1">IF($BH791=6,1,"")</f>
        <v/>
      </c>
      <c r="BO791" s="289" t="str">
        <f ca="1">IF($BH791=7,1,"")</f>
        <v/>
      </c>
      <c r="BP791" s="275"/>
      <c r="BQ791" s="83"/>
      <c r="BR791" s="82"/>
      <c r="BS791" s="83"/>
      <c r="BT791" s="52"/>
      <c r="BV791" s="52"/>
      <c r="BW791" s="84"/>
      <c r="BX791" s="97"/>
      <c r="BY791" s="84"/>
      <c r="BZ791" s="84"/>
      <c r="CA791" s="84"/>
      <c r="CB791" s="84"/>
      <c r="CC791" s="84"/>
      <c r="CD791" s="84"/>
      <c r="CE791" s="84"/>
      <c r="CF791" s="84"/>
      <c r="CG791" s="84"/>
      <c r="CH791" s="97"/>
      <c r="CI791" s="97"/>
      <c r="CJ791" s="97"/>
      <c r="CK791" s="97"/>
      <c r="CL791" s="97"/>
      <c r="CM791" s="97"/>
      <c r="CN791" s="97"/>
      <c r="CO791" s="97"/>
      <c r="CP791" s="99"/>
      <c r="CQ791" s="84"/>
      <c r="DA791" s="83"/>
      <c r="DB791" s="82"/>
      <c r="DC791" s="83"/>
      <c r="DD791" s="52"/>
      <c r="DF791" s="52"/>
      <c r="DG791" s="84"/>
      <c r="DH791" s="97"/>
      <c r="DI791" s="84"/>
      <c r="DJ791" s="84"/>
      <c r="DK791" s="84"/>
      <c r="DL791" s="84"/>
      <c r="DM791" s="84"/>
      <c r="DN791" s="84"/>
      <c r="DO791" s="84"/>
      <c r="DP791" s="84"/>
      <c r="DQ791" s="84"/>
      <c r="DR791" s="97"/>
      <c r="DS791" s="97"/>
      <c r="DT791" s="97"/>
      <c r="DU791" s="97"/>
      <c r="DV791" s="97"/>
      <c r="DW791" s="97"/>
      <c r="DX791" s="97"/>
      <c r="DY791" s="97"/>
      <c r="DZ791" s="99"/>
      <c r="EA791" s="84"/>
    </row>
    <row r="792" spans="1:131" ht="15.6" x14ac:dyDescent="0.3">
      <c r="A792" s="289" t="str">
        <f t="shared" ca="1" si="1223"/>
        <v/>
      </c>
      <c r="B792" s="333">
        <f t="shared" si="1245"/>
        <v>784</v>
      </c>
      <c r="C792" s="334" t="s">
        <v>8</v>
      </c>
      <c r="D792" s="333" t="s">
        <v>5</v>
      </c>
      <c r="E792" s="333">
        <v>8</v>
      </c>
      <c r="F792" s="335">
        <v>2</v>
      </c>
      <c r="G792" s="335">
        <v>1</v>
      </c>
      <c r="H792" s="335">
        <v>1</v>
      </c>
      <c r="I792" s="335">
        <v>1</v>
      </c>
      <c r="J792" s="335">
        <v>2</v>
      </c>
      <c r="K792" s="335">
        <v>2</v>
      </c>
      <c r="L792" s="335">
        <v>1</v>
      </c>
      <c r="M792" s="335">
        <v>2</v>
      </c>
      <c r="N792" s="335">
        <f>SUM($F792:G792)</f>
        <v>3</v>
      </c>
      <c r="O792" s="335">
        <f>SUM($F792:H792)</f>
        <v>4</v>
      </c>
      <c r="P792" s="335">
        <f>SUM($F792:I792)</f>
        <v>5</v>
      </c>
      <c r="Q792" s="335">
        <f>SUM($F792:J792)</f>
        <v>7</v>
      </c>
      <c r="R792" s="335">
        <f>SUM($F792:K792)</f>
        <v>9</v>
      </c>
      <c r="S792" s="335">
        <f>SUM($F792:L792)</f>
        <v>10</v>
      </c>
      <c r="T792" s="335">
        <f>SUM($F792:M792)</f>
        <v>12</v>
      </c>
      <c r="U792" s="334"/>
      <c r="V792" s="333" t="str">
        <f t="shared" ref="V792:V855" si="1256">$O$6</f>
        <v>B</v>
      </c>
      <c r="W792" s="333" t="str">
        <f t="shared" ref="W792:W855" ca="1" si="1257">OFFSET($O$6,0,$F792,1,1)</f>
        <v>Db</v>
      </c>
      <c r="X792" s="333" t="str">
        <f t="shared" ref="X792:X799" ca="1" si="1258">OFFSET($O$6,0,N792,1,1)</f>
        <v>D</v>
      </c>
      <c r="Y792" s="333" t="str">
        <f t="shared" ref="Y792:Y799" ca="1" si="1259">OFFSET($O$6,0,O792,1,1)</f>
        <v>Eb</v>
      </c>
      <c r="Z792" s="333" t="str">
        <f t="shared" ref="Z792:Z799" ca="1" si="1260">OFFSET($O$6,0,P792,1,1)</f>
        <v>E</v>
      </c>
      <c r="AA792" s="333" t="str">
        <f t="shared" ref="AA792:AA799" ca="1" si="1261">OFFSET($O$6,0,Q792,1,1)</f>
        <v>Gb</v>
      </c>
      <c r="AB792" s="333" t="str">
        <f t="shared" ref="AB792:AB799" ca="1" si="1262">OFFSET($O$6,0,R792,1,1)</f>
        <v>Ab</v>
      </c>
      <c r="AC792" s="333" t="str">
        <f t="shared" ref="AC792:AC799" ca="1" si="1263">OFFSET($O$6,0,S792,1,1)</f>
        <v>A</v>
      </c>
      <c r="AD792" s="334">
        <f t="shared" ref="AD792:AD855" si="1264">IF(LEN(V792)=1,_xlfn.UNICODE(V792),_xlfn.UNICODE(V792)+_xlfn.UNICODE("b"))</f>
        <v>66</v>
      </c>
      <c r="AE792" s="334">
        <f t="shared" ca="1" si="1243"/>
        <v>166</v>
      </c>
      <c r="AF792" s="334">
        <f t="shared" ca="1" si="1244"/>
        <v>68</v>
      </c>
      <c r="AG792" s="334">
        <f t="shared" ca="1" si="1249"/>
        <v>167</v>
      </c>
      <c r="AH792" s="334">
        <f t="shared" ca="1" si="1250"/>
        <v>69</v>
      </c>
      <c r="AI792" s="334">
        <f t="shared" ca="1" si="1251"/>
        <v>169</v>
      </c>
      <c r="AJ792" s="334">
        <f t="shared" ca="1" si="1252"/>
        <v>163</v>
      </c>
      <c r="AK792" s="334">
        <f t="shared" ca="1" si="1253"/>
        <v>65</v>
      </c>
      <c r="AL792" s="294" t="str">
        <f>_xlfn.CONCAT(V792," dim")</f>
        <v>B dim</v>
      </c>
      <c r="AM792" s="301" t="str">
        <f ca="1">_xlfn.CONCAT("*",Y792," min7")</f>
        <v>*Eb min7</v>
      </c>
      <c r="AN792" s="301" t="str">
        <f ca="1">_xlfn.CONCAT("*",Z792,"7")</f>
        <v>*E7</v>
      </c>
      <c r="AO792" s="294" t="str">
        <f ca="1">_xlfn.CONCAT(Y792," dim")</f>
        <v>Eb dim</v>
      </c>
      <c r="AP792" s="294" t="str">
        <f ca="1">_xlfn.CONCAT(Z792," maj")</f>
        <v>E maj</v>
      </c>
      <c r="AQ792" s="294" t="str">
        <f ca="1">_xlfn.CONCAT(AA792," min")</f>
        <v>Gb min</v>
      </c>
      <c r="AR792" s="294" t="str">
        <f ca="1">_xlfn.CONCAT(AB792," dim")</f>
        <v>Ab dim</v>
      </c>
      <c r="AS792" s="294" t="str">
        <f ca="1">_xlfn.CONCAT(AC792," alt b")</f>
        <v>A alt b</v>
      </c>
      <c r="AT792" s="294" t="str">
        <f t="shared" ca="1" si="1254"/>
        <v/>
      </c>
      <c r="AU792" s="294" t="str">
        <f t="shared" ca="1" si="1255"/>
        <v/>
      </c>
      <c r="AV792" s="294" t="str">
        <f t="shared" ca="1" si="1255"/>
        <v/>
      </c>
      <c r="AW792" s="294">
        <f t="shared" ca="1" si="1255"/>
        <v>1</v>
      </c>
      <c r="AX792" s="294" t="str">
        <f t="shared" ca="1" si="1255"/>
        <v/>
      </c>
      <c r="AY792" s="294" t="str">
        <f t="shared" ca="1" si="1255"/>
        <v/>
      </c>
      <c r="AZ792" s="294" t="str">
        <f t="shared" ca="1" si="1255"/>
        <v/>
      </c>
      <c r="BA792" s="294" t="str">
        <f t="shared" ca="1" si="1255"/>
        <v/>
      </c>
      <c r="BB792" s="294" t="str">
        <f t="shared" ca="1" si="1255"/>
        <v/>
      </c>
      <c r="BC792" s="294" t="str">
        <f t="shared" ca="1" si="1255"/>
        <v/>
      </c>
      <c r="BD792" s="294" t="str">
        <f t="shared" ca="1" si="1255"/>
        <v/>
      </c>
      <c r="BE792" s="294" t="str">
        <f t="shared" ca="1" si="1255"/>
        <v/>
      </c>
      <c r="BF792" s="289">
        <f t="shared" ref="BF792:BF855" ca="1" si="1265">COUNT(AT792:BE792)</f>
        <v>1</v>
      </c>
      <c r="BG792" s="302">
        <f t="shared" ref="BG792:BG855" ca="1" si="1266">BF792/E792*100</f>
        <v>12.5</v>
      </c>
      <c r="BH792" s="289" t="str">
        <f t="shared" ref="BH792:BH855" ca="1" si="1267">IF(AND(BG792&lt;=100,BG792&gt;90),1,IF(AND(BG792&lt;=90,BG792&gt;80),2,IF(AND(BG792&lt;=80,BG792&gt;70),3,IF(AND(BG792&lt;=70,BG792&gt;60),4,IF(AND(BG792&lt;=60,BG792&gt;50),5,IF(AND(BG792&lt;=50,BG792&gt;40),6,IF(AND(BG792&lt;=40,BG792&gt;30),7,"")))))))</f>
        <v/>
      </c>
      <c r="BI792" s="289" t="str">
        <f t="shared" ref="BI792:BI855" ca="1" si="1268">IF($BH792=1,1,"")</f>
        <v/>
      </c>
      <c r="BJ792" s="289" t="str">
        <f t="shared" ref="BJ792:BJ855" ca="1" si="1269">IF($BH792=2,1,"")</f>
        <v/>
      </c>
      <c r="BK792" s="289" t="str">
        <f t="shared" ref="BK792:BK855" ca="1" si="1270">IF($BH792=3,1,"")</f>
        <v/>
      </c>
      <c r="BL792" s="289" t="str">
        <f t="shared" ref="BL792:BL855" ca="1" si="1271">IF($BH792=4,1,"")</f>
        <v/>
      </c>
      <c r="BM792" s="289" t="str">
        <f t="shared" ref="BM792:BM855" ca="1" si="1272">IF($BH792=5,1,"")</f>
        <v/>
      </c>
      <c r="BN792" s="289" t="str">
        <f t="shared" ref="BN792:BN855" ca="1" si="1273">IF($BH792=6,1,"")</f>
        <v/>
      </c>
      <c r="BO792" s="289" t="str">
        <f t="shared" ref="BO792:BO855" ca="1" si="1274">IF($BH792=7,1,"")</f>
        <v/>
      </c>
      <c r="BP792" s="275"/>
      <c r="BQ792" s="83"/>
      <c r="BR792" s="82"/>
      <c r="BS792" s="83"/>
      <c r="BT792" s="52"/>
      <c r="BV792" s="52"/>
      <c r="BW792" s="84"/>
      <c r="BX792" s="97"/>
      <c r="BY792" s="84"/>
      <c r="BZ792" s="84"/>
      <c r="CA792" s="84"/>
      <c r="CB792" s="84"/>
      <c r="CC792" s="84"/>
      <c r="CD792" s="84"/>
      <c r="CE792" s="84"/>
      <c r="CF792" s="84"/>
      <c r="CG792" s="84"/>
      <c r="CH792" s="97"/>
      <c r="CI792" s="97"/>
      <c r="CJ792" s="97"/>
      <c r="CK792" s="97"/>
      <c r="CL792" s="97"/>
      <c r="CM792" s="97"/>
      <c r="CN792" s="97"/>
      <c r="CO792" s="97"/>
      <c r="CP792" s="99"/>
      <c r="CQ792" s="84"/>
      <c r="DA792" s="83"/>
      <c r="DB792" s="82"/>
      <c r="DC792" s="83"/>
      <c r="DD792" s="52"/>
      <c r="DF792" s="52"/>
      <c r="DG792" s="84"/>
      <c r="DH792" s="97"/>
      <c r="DI792" s="84"/>
      <c r="DJ792" s="84"/>
      <c r="DK792" s="84"/>
      <c r="DL792" s="84"/>
      <c r="DM792" s="84"/>
      <c r="DN792" s="84"/>
      <c r="DO792" s="84"/>
      <c r="DP792" s="84"/>
      <c r="DQ792" s="84"/>
      <c r="DR792" s="97"/>
      <c r="DS792" s="97"/>
      <c r="DT792" s="97"/>
      <c r="DU792" s="97"/>
      <c r="DV792" s="97"/>
      <c r="DW792" s="97"/>
      <c r="DX792" s="97"/>
      <c r="DY792" s="97"/>
      <c r="DZ792" s="99"/>
      <c r="EA792" s="84"/>
    </row>
    <row r="793" spans="1:131" ht="15.6" x14ac:dyDescent="0.3">
      <c r="A793" s="289" t="str">
        <f t="shared" ca="1" si="1223"/>
        <v/>
      </c>
      <c r="B793" s="333">
        <f t="shared" si="1245"/>
        <v>785</v>
      </c>
      <c r="C793" s="334" t="s">
        <v>9</v>
      </c>
      <c r="D793" s="333" t="s">
        <v>5</v>
      </c>
      <c r="E793" s="333">
        <v>8</v>
      </c>
      <c r="F793" s="335">
        <v>2</v>
      </c>
      <c r="G793" s="335">
        <v>2</v>
      </c>
      <c r="H793" s="335">
        <v>1</v>
      </c>
      <c r="I793" s="335">
        <v>2</v>
      </c>
      <c r="J793" s="335">
        <v>1</v>
      </c>
      <c r="K793" s="335">
        <v>1</v>
      </c>
      <c r="L793" s="335">
        <v>2</v>
      </c>
      <c r="M793" s="335">
        <v>1</v>
      </c>
      <c r="N793" s="335">
        <f>SUM($F793:G793)</f>
        <v>4</v>
      </c>
      <c r="O793" s="335">
        <f>SUM($F793:H793)</f>
        <v>5</v>
      </c>
      <c r="P793" s="335">
        <f>SUM($F793:I793)</f>
        <v>7</v>
      </c>
      <c r="Q793" s="335">
        <f>SUM($F793:J793)</f>
        <v>8</v>
      </c>
      <c r="R793" s="335">
        <f>SUM($F793:K793)</f>
        <v>9</v>
      </c>
      <c r="S793" s="335">
        <f>SUM($F793:L793)</f>
        <v>11</v>
      </c>
      <c r="T793" s="335">
        <f>SUM($F793:M793)</f>
        <v>12</v>
      </c>
      <c r="U793" s="334"/>
      <c r="V793" s="333" t="str">
        <f t="shared" si="1256"/>
        <v>B</v>
      </c>
      <c r="W793" s="333" t="str">
        <f t="shared" ca="1" si="1257"/>
        <v>Db</v>
      </c>
      <c r="X793" s="333" t="str">
        <f t="shared" ca="1" si="1258"/>
        <v>Eb</v>
      </c>
      <c r="Y793" s="333" t="str">
        <f t="shared" ca="1" si="1259"/>
        <v>E</v>
      </c>
      <c r="Z793" s="333" t="str">
        <f t="shared" ca="1" si="1260"/>
        <v>Gb</v>
      </c>
      <c r="AA793" s="333" t="str">
        <f t="shared" ca="1" si="1261"/>
        <v>G</v>
      </c>
      <c r="AB793" s="333" t="str">
        <f t="shared" ca="1" si="1262"/>
        <v>Ab</v>
      </c>
      <c r="AC793" s="333" t="str">
        <f t="shared" ca="1" si="1263"/>
        <v>Bb</v>
      </c>
      <c r="AD793" s="334">
        <f t="shared" si="1264"/>
        <v>66</v>
      </c>
      <c r="AE793" s="334">
        <f t="shared" ca="1" si="1243"/>
        <v>166</v>
      </c>
      <c r="AF793" s="334">
        <f t="shared" ca="1" si="1244"/>
        <v>167</v>
      </c>
      <c r="AG793" s="334">
        <f t="shared" ca="1" si="1249"/>
        <v>69</v>
      </c>
      <c r="AH793" s="334">
        <f t="shared" ca="1" si="1250"/>
        <v>169</v>
      </c>
      <c r="AI793" s="334">
        <f t="shared" ca="1" si="1251"/>
        <v>71</v>
      </c>
      <c r="AJ793" s="334">
        <f t="shared" ca="1" si="1252"/>
        <v>163</v>
      </c>
      <c r="AK793" s="334">
        <f t="shared" ca="1" si="1253"/>
        <v>164</v>
      </c>
      <c r="AL793" s="294" t="str">
        <f>_xlfn.CONCAT(V793," maj")</f>
        <v>B maj</v>
      </c>
      <c r="AM793" s="294" t="str">
        <f t="shared" ref="AM793:AM798" ca="1" si="1275">_xlfn.CONCAT(W793," dim")</f>
        <v>Db dim</v>
      </c>
      <c r="AN793" s="294" t="str">
        <f ca="1">_xlfn.CONCAT(X793," min4")</f>
        <v>Eb min4</v>
      </c>
      <c r="AO793" s="294" t="str">
        <f ca="1">_xlfn.CONCAT(Y793," dim")</f>
        <v>E dim</v>
      </c>
      <c r="AP793" s="301" t="str">
        <f ca="1">_xlfn.CONCAT(Z793, " sus2/4 - or - *",AB793," min7")</f>
        <v>Gb sus2/4 - or - *Ab min7</v>
      </c>
      <c r="AQ793" s="294" t="str">
        <f ca="1">_xlfn.CONCAT(AA793," dim")</f>
        <v>G dim</v>
      </c>
      <c r="AR793" s="294" t="str">
        <f ca="1">_xlfn.CONCAT(AB793," min")</f>
        <v>Ab min</v>
      </c>
      <c r="AS793" s="294" t="str">
        <f t="shared" ref="AS793:AS799" ca="1" si="1276">_xlfn.CONCAT(AC793," dim")</f>
        <v>Bb dim</v>
      </c>
      <c r="AT793" s="294" t="str">
        <f t="shared" ca="1" si="1254"/>
        <v/>
      </c>
      <c r="AU793" s="294" t="str">
        <f t="shared" ca="1" si="1255"/>
        <v/>
      </c>
      <c r="AV793" s="294" t="str">
        <f t="shared" ca="1" si="1255"/>
        <v/>
      </c>
      <c r="AW793" s="294">
        <f t="shared" ca="1" si="1255"/>
        <v>1</v>
      </c>
      <c r="AX793" s="294" t="str">
        <f t="shared" ca="1" si="1255"/>
        <v/>
      </c>
      <c r="AY793" s="294" t="str">
        <f t="shared" ca="1" si="1255"/>
        <v/>
      </c>
      <c r="AZ793" s="294" t="str">
        <f t="shared" ca="1" si="1255"/>
        <v/>
      </c>
      <c r="BA793" s="294">
        <f t="shared" ca="1" si="1255"/>
        <v>1</v>
      </c>
      <c r="BB793" s="294" t="str">
        <f t="shared" ca="1" si="1255"/>
        <v/>
      </c>
      <c r="BC793" s="294" t="str">
        <f t="shared" ca="1" si="1255"/>
        <v/>
      </c>
      <c r="BD793" s="294" t="str">
        <f t="shared" ca="1" si="1255"/>
        <v/>
      </c>
      <c r="BE793" s="294" t="str">
        <f t="shared" ca="1" si="1255"/>
        <v/>
      </c>
      <c r="BF793" s="289">
        <f t="shared" ca="1" si="1265"/>
        <v>2</v>
      </c>
      <c r="BG793" s="302">
        <f t="shared" ca="1" si="1266"/>
        <v>25</v>
      </c>
      <c r="BH793" s="289" t="str">
        <f t="shared" ca="1" si="1267"/>
        <v/>
      </c>
      <c r="BI793" s="289" t="str">
        <f t="shared" ca="1" si="1268"/>
        <v/>
      </c>
      <c r="BJ793" s="289" t="str">
        <f t="shared" ca="1" si="1269"/>
        <v/>
      </c>
      <c r="BK793" s="289" t="str">
        <f t="shared" ca="1" si="1270"/>
        <v/>
      </c>
      <c r="BL793" s="289" t="str">
        <f t="shared" ca="1" si="1271"/>
        <v/>
      </c>
      <c r="BM793" s="289" t="str">
        <f t="shared" ca="1" si="1272"/>
        <v/>
      </c>
      <c r="BN793" s="289" t="str">
        <f t="shared" ca="1" si="1273"/>
        <v/>
      </c>
      <c r="BO793" s="289" t="str">
        <f t="shared" ca="1" si="1274"/>
        <v/>
      </c>
      <c r="BP793" s="275"/>
      <c r="BQ793" s="83"/>
      <c r="BR793" s="82"/>
      <c r="BS793" s="83"/>
      <c r="BT793" s="52"/>
      <c r="BV793" s="52"/>
      <c r="BW793" s="84"/>
      <c r="BX793" s="97"/>
      <c r="BY793" s="84"/>
      <c r="BZ793" s="84"/>
      <c r="CA793" s="84"/>
      <c r="CB793" s="84"/>
      <c r="CC793" s="84"/>
      <c r="CD793" s="84"/>
      <c r="CE793" s="84"/>
      <c r="CF793" s="84"/>
      <c r="CG793" s="84"/>
      <c r="CH793" s="97"/>
      <c r="CI793" s="97"/>
      <c r="CJ793" s="97"/>
      <c r="CK793" s="97"/>
      <c r="CL793" s="97"/>
      <c r="CM793" s="97"/>
      <c r="CN793" s="97"/>
      <c r="CO793" s="97"/>
      <c r="CP793" s="99"/>
      <c r="CQ793" s="84"/>
      <c r="DA793" s="83"/>
      <c r="DB793" s="82"/>
      <c r="DC793" s="83"/>
      <c r="DD793" s="52"/>
      <c r="DF793" s="52"/>
      <c r="DG793" s="84"/>
      <c r="DH793" s="97"/>
      <c r="DI793" s="84"/>
      <c r="DJ793" s="84"/>
      <c r="DK793" s="84"/>
      <c r="DL793" s="84"/>
      <c r="DM793" s="84"/>
      <c r="DN793" s="84"/>
      <c r="DO793" s="84"/>
      <c r="DP793" s="84"/>
      <c r="DQ793" s="84"/>
      <c r="DR793" s="97"/>
      <c r="DS793" s="97"/>
      <c r="DT793" s="97"/>
      <c r="DU793" s="97"/>
      <c r="DV793" s="97"/>
      <c r="DW793" s="97"/>
      <c r="DX793" s="97"/>
      <c r="DY793" s="97"/>
      <c r="DZ793" s="99"/>
      <c r="EA793" s="84"/>
    </row>
    <row r="794" spans="1:131" ht="15.6" x14ac:dyDescent="0.3">
      <c r="A794" s="289" t="str">
        <f t="shared" ca="1" si="1223"/>
        <v/>
      </c>
      <c r="B794" s="333">
        <f t="shared" si="1245"/>
        <v>786</v>
      </c>
      <c r="C794" s="334" t="s">
        <v>10</v>
      </c>
      <c r="D794" s="333" t="s">
        <v>5</v>
      </c>
      <c r="E794" s="333">
        <v>8</v>
      </c>
      <c r="F794" s="335">
        <v>2</v>
      </c>
      <c r="G794" s="335">
        <v>1</v>
      </c>
      <c r="H794" s="335">
        <v>2</v>
      </c>
      <c r="I794" s="335">
        <v>2</v>
      </c>
      <c r="J794" s="335">
        <v>1</v>
      </c>
      <c r="K794" s="335">
        <v>1</v>
      </c>
      <c r="L794" s="335">
        <v>2</v>
      </c>
      <c r="M794" s="335">
        <v>1</v>
      </c>
      <c r="N794" s="335">
        <f>SUM($F794:G794)</f>
        <v>3</v>
      </c>
      <c r="O794" s="335">
        <f>SUM($F794:H794)</f>
        <v>5</v>
      </c>
      <c r="P794" s="335">
        <f>SUM($F794:I794)</f>
        <v>7</v>
      </c>
      <c r="Q794" s="335">
        <f>SUM($F794:J794)</f>
        <v>8</v>
      </c>
      <c r="R794" s="335">
        <f>SUM($F794:K794)</f>
        <v>9</v>
      </c>
      <c r="S794" s="335">
        <f>SUM($F794:L794)</f>
        <v>11</v>
      </c>
      <c r="T794" s="335">
        <f>SUM($F794:M794)</f>
        <v>12</v>
      </c>
      <c r="U794" s="334"/>
      <c r="V794" s="333" t="str">
        <f t="shared" si="1256"/>
        <v>B</v>
      </c>
      <c r="W794" s="333" t="str">
        <f t="shared" ca="1" si="1257"/>
        <v>Db</v>
      </c>
      <c r="X794" s="333" t="str">
        <f t="shared" ca="1" si="1258"/>
        <v>D</v>
      </c>
      <c r="Y794" s="333" t="str">
        <f t="shared" ca="1" si="1259"/>
        <v>E</v>
      </c>
      <c r="Z794" s="333" t="str">
        <f t="shared" ca="1" si="1260"/>
        <v>Gb</v>
      </c>
      <c r="AA794" s="333" t="str">
        <f t="shared" ca="1" si="1261"/>
        <v>G</v>
      </c>
      <c r="AB794" s="333" t="str">
        <f t="shared" ca="1" si="1262"/>
        <v>Ab</v>
      </c>
      <c r="AC794" s="333" t="str">
        <f t="shared" ca="1" si="1263"/>
        <v>Bb</v>
      </c>
      <c r="AD794" s="334">
        <f t="shared" si="1264"/>
        <v>66</v>
      </c>
      <c r="AE794" s="334">
        <f t="shared" ca="1" si="1243"/>
        <v>166</v>
      </c>
      <c r="AF794" s="334">
        <f t="shared" ca="1" si="1244"/>
        <v>68</v>
      </c>
      <c r="AG794" s="334">
        <f t="shared" ca="1" si="1249"/>
        <v>69</v>
      </c>
      <c r="AH794" s="334">
        <f t="shared" ca="1" si="1250"/>
        <v>169</v>
      </c>
      <c r="AI794" s="334">
        <f t="shared" ca="1" si="1251"/>
        <v>71</v>
      </c>
      <c r="AJ794" s="334">
        <f t="shared" ca="1" si="1252"/>
        <v>163</v>
      </c>
      <c r="AK794" s="334">
        <f t="shared" ca="1" si="1253"/>
        <v>164</v>
      </c>
      <c r="AL794" s="294" t="str">
        <f>_xlfn.CONCAT(V794," min")</f>
        <v>B min</v>
      </c>
      <c r="AM794" s="294" t="str">
        <f t="shared" ca="1" si="1275"/>
        <v>Db dim</v>
      </c>
      <c r="AN794" s="294" t="str">
        <f ca="1">_xlfn.CONCAT(X794," alt b")</f>
        <v>D alt b</v>
      </c>
      <c r="AO794" s="294" t="str">
        <f ca="1">_xlfn.CONCAT(Y794," dim")</f>
        <v>E dim</v>
      </c>
      <c r="AP794" s="301" t="str">
        <f ca="1">_xlfn.CONCAT(Z794, " sus2/4 - or - *",AB794," min7")</f>
        <v>Gb sus2/4 - or - *Ab min7</v>
      </c>
      <c r="AQ794" s="294" t="str">
        <f ca="1">_xlfn.CONCAT(AA794," dim")</f>
        <v>G dim</v>
      </c>
      <c r="AR794" s="294" t="str">
        <f ca="1">_xlfn.CONCAT(AB794," dim")</f>
        <v>Ab dim</v>
      </c>
      <c r="AS794" s="294" t="str">
        <f t="shared" ca="1" si="1276"/>
        <v>Bb dim</v>
      </c>
      <c r="AT794" s="294" t="str">
        <f t="shared" ca="1" si="1254"/>
        <v/>
      </c>
      <c r="AU794" s="294" t="str">
        <f t="shared" ca="1" si="1255"/>
        <v/>
      </c>
      <c r="AV794" s="294" t="str">
        <f t="shared" ca="1" si="1255"/>
        <v/>
      </c>
      <c r="AW794" s="294" t="str">
        <f t="shared" ca="1" si="1255"/>
        <v/>
      </c>
      <c r="AX794" s="294" t="str">
        <f t="shared" ca="1" si="1255"/>
        <v/>
      </c>
      <c r="AY794" s="294" t="str">
        <f t="shared" ca="1" si="1255"/>
        <v/>
      </c>
      <c r="AZ794" s="294" t="str">
        <f t="shared" ca="1" si="1255"/>
        <v/>
      </c>
      <c r="BA794" s="294">
        <f t="shared" ca="1" si="1255"/>
        <v>1</v>
      </c>
      <c r="BB794" s="294" t="str">
        <f t="shared" ca="1" si="1255"/>
        <v/>
      </c>
      <c r="BC794" s="294" t="str">
        <f t="shared" ca="1" si="1255"/>
        <v/>
      </c>
      <c r="BD794" s="294" t="str">
        <f t="shared" ca="1" si="1255"/>
        <v/>
      </c>
      <c r="BE794" s="294" t="str">
        <f t="shared" ca="1" si="1255"/>
        <v/>
      </c>
      <c r="BF794" s="289">
        <f t="shared" ca="1" si="1265"/>
        <v>1</v>
      </c>
      <c r="BG794" s="302">
        <f t="shared" ca="1" si="1266"/>
        <v>12.5</v>
      </c>
      <c r="BH794" s="289" t="str">
        <f t="shared" ca="1" si="1267"/>
        <v/>
      </c>
      <c r="BI794" s="289" t="str">
        <f t="shared" ca="1" si="1268"/>
        <v/>
      </c>
      <c r="BJ794" s="289" t="str">
        <f t="shared" ca="1" si="1269"/>
        <v/>
      </c>
      <c r="BK794" s="289" t="str">
        <f t="shared" ca="1" si="1270"/>
        <v/>
      </c>
      <c r="BL794" s="289" t="str">
        <f t="shared" ca="1" si="1271"/>
        <v/>
      </c>
      <c r="BM794" s="289" t="str">
        <f t="shared" ca="1" si="1272"/>
        <v/>
      </c>
      <c r="BN794" s="289" t="str">
        <f t="shared" ca="1" si="1273"/>
        <v/>
      </c>
      <c r="BO794" s="289" t="str">
        <f t="shared" ca="1" si="1274"/>
        <v/>
      </c>
      <c r="BP794" s="275"/>
      <c r="BQ794" s="83"/>
      <c r="BR794" s="82"/>
      <c r="BS794" s="83"/>
      <c r="BT794" s="52"/>
      <c r="BV794" s="52"/>
      <c r="BW794" s="84"/>
      <c r="BX794" s="97"/>
      <c r="BY794" s="84"/>
      <c r="BZ794" s="84"/>
      <c r="CA794" s="84"/>
      <c r="CB794" s="84"/>
      <c r="CC794" s="84"/>
      <c r="CD794" s="84"/>
      <c r="CE794" s="84"/>
      <c r="CF794" s="84"/>
      <c r="CG794" s="84"/>
      <c r="CH794" s="97"/>
      <c r="CI794" s="97"/>
      <c r="CJ794" s="97"/>
      <c r="CK794" s="97"/>
      <c r="CL794" s="97"/>
      <c r="CM794" s="97"/>
      <c r="CN794" s="97"/>
      <c r="CO794" s="97"/>
      <c r="CP794" s="99"/>
      <c r="CQ794" s="84"/>
      <c r="DA794" s="83"/>
      <c r="DB794" s="82"/>
      <c r="DC794" s="83"/>
      <c r="DD794" s="52"/>
      <c r="DF794" s="52"/>
      <c r="DG794" s="84"/>
      <c r="DH794" s="97"/>
      <c r="DI794" s="84"/>
      <c r="DJ794" s="84"/>
      <c r="DK794" s="84"/>
      <c r="DL794" s="84"/>
      <c r="DM794" s="84"/>
      <c r="DN794" s="84"/>
      <c r="DO794" s="84"/>
      <c r="DP794" s="84"/>
      <c r="DQ794" s="84"/>
      <c r="DR794" s="97"/>
      <c r="DS794" s="97"/>
      <c r="DT794" s="97"/>
      <c r="DU794" s="97"/>
      <c r="DV794" s="97"/>
      <c r="DW794" s="97"/>
      <c r="DX794" s="97"/>
      <c r="DY794" s="97"/>
      <c r="DZ794" s="99"/>
      <c r="EA794" s="84"/>
    </row>
    <row r="795" spans="1:131" ht="15.6" x14ac:dyDescent="0.3">
      <c r="A795" s="289" t="str">
        <f t="shared" ca="1" si="1223"/>
        <v/>
      </c>
      <c r="B795" s="333">
        <f t="shared" si="1245"/>
        <v>787</v>
      </c>
      <c r="C795" s="334" t="s">
        <v>11</v>
      </c>
      <c r="D795" s="333" t="s">
        <v>5</v>
      </c>
      <c r="E795" s="333">
        <v>8</v>
      </c>
      <c r="F795" s="335">
        <v>2</v>
      </c>
      <c r="G795" s="335">
        <v>1</v>
      </c>
      <c r="H795" s="335">
        <v>2</v>
      </c>
      <c r="I795" s="335">
        <v>2</v>
      </c>
      <c r="J795" s="335">
        <v>1</v>
      </c>
      <c r="K795" s="335">
        <v>2</v>
      </c>
      <c r="L795" s="335">
        <v>1</v>
      </c>
      <c r="M795" s="335">
        <v>1</v>
      </c>
      <c r="N795" s="335">
        <f>SUM($F795:G795)</f>
        <v>3</v>
      </c>
      <c r="O795" s="335">
        <f>SUM($F795:H795)</f>
        <v>5</v>
      </c>
      <c r="P795" s="335">
        <f>SUM($F795:I795)</f>
        <v>7</v>
      </c>
      <c r="Q795" s="335">
        <f>SUM($F795:J795)</f>
        <v>8</v>
      </c>
      <c r="R795" s="335">
        <f>SUM($F795:K795)</f>
        <v>10</v>
      </c>
      <c r="S795" s="335">
        <f>SUM($F795:L795)</f>
        <v>11</v>
      </c>
      <c r="T795" s="335">
        <f>SUM($F795:M795)</f>
        <v>12</v>
      </c>
      <c r="U795" s="334"/>
      <c r="V795" s="333" t="str">
        <f t="shared" si="1256"/>
        <v>B</v>
      </c>
      <c r="W795" s="333" t="str">
        <f t="shared" ca="1" si="1257"/>
        <v>Db</v>
      </c>
      <c r="X795" s="333" t="str">
        <f t="shared" ca="1" si="1258"/>
        <v>D</v>
      </c>
      <c r="Y795" s="333" t="str">
        <f t="shared" ca="1" si="1259"/>
        <v>E</v>
      </c>
      <c r="Z795" s="333" t="str">
        <f t="shared" ca="1" si="1260"/>
        <v>Gb</v>
      </c>
      <c r="AA795" s="333" t="str">
        <f t="shared" ca="1" si="1261"/>
        <v>G</v>
      </c>
      <c r="AB795" s="333" t="str">
        <f t="shared" ca="1" si="1262"/>
        <v>A</v>
      </c>
      <c r="AC795" s="333" t="str">
        <f t="shared" ca="1" si="1263"/>
        <v>Bb</v>
      </c>
      <c r="AD795" s="334">
        <f t="shared" si="1264"/>
        <v>66</v>
      </c>
      <c r="AE795" s="334">
        <f t="shared" ca="1" si="1243"/>
        <v>166</v>
      </c>
      <c r="AF795" s="334">
        <f t="shared" ca="1" si="1244"/>
        <v>68</v>
      </c>
      <c r="AG795" s="334">
        <f t="shared" ca="1" si="1249"/>
        <v>69</v>
      </c>
      <c r="AH795" s="334">
        <f t="shared" ca="1" si="1250"/>
        <v>169</v>
      </c>
      <c r="AI795" s="334">
        <f t="shared" ca="1" si="1251"/>
        <v>71</v>
      </c>
      <c r="AJ795" s="334">
        <f t="shared" ca="1" si="1252"/>
        <v>65</v>
      </c>
      <c r="AK795" s="334">
        <f t="shared" ca="1" si="1253"/>
        <v>164</v>
      </c>
      <c r="AL795" s="294" t="str">
        <f>_xlfn.CONCAT(V795," min")</f>
        <v>B min</v>
      </c>
      <c r="AM795" s="294" t="str">
        <f t="shared" ca="1" si="1275"/>
        <v>Db dim</v>
      </c>
      <c r="AN795" s="294" t="str">
        <f ca="1">_xlfn.CONCAT(X795," maj")</f>
        <v>D maj</v>
      </c>
      <c r="AO795" s="294" t="str">
        <f ca="1">_xlfn.CONCAT(Y795," dim")</f>
        <v>E dim</v>
      </c>
      <c r="AP795" s="294" t="str">
        <f ca="1">_xlfn.CONCAT(Z795," min4")</f>
        <v>Gb min4</v>
      </c>
      <c r="AQ795" s="294" t="str">
        <f ca="1">_xlfn.CONCAT(AA795," dim")</f>
        <v>G dim</v>
      </c>
      <c r="AR795" s="301" t="str">
        <f ca="1">_xlfn.CONCAT(AB795," sus2/4 - or - *",V795," min7")</f>
        <v>A sus2/4 - or - *B min7</v>
      </c>
      <c r="AS795" s="294" t="str">
        <f t="shared" ca="1" si="1276"/>
        <v>Bb dim</v>
      </c>
      <c r="AT795" s="294" t="str">
        <f t="shared" ca="1" si="1254"/>
        <v/>
      </c>
      <c r="AU795" s="294" t="str">
        <f t="shared" ca="1" si="1255"/>
        <v/>
      </c>
      <c r="AV795" s="294" t="str">
        <f t="shared" ca="1" si="1255"/>
        <v/>
      </c>
      <c r="AW795" s="294" t="str">
        <f t="shared" ca="1" si="1255"/>
        <v/>
      </c>
      <c r="AX795" s="294" t="str">
        <f t="shared" ca="1" si="1255"/>
        <v/>
      </c>
      <c r="AY795" s="294" t="str">
        <f t="shared" ca="1" si="1255"/>
        <v/>
      </c>
      <c r="AZ795" s="294" t="str">
        <f t="shared" ca="1" si="1255"/>
        <v/>
      </c>
      <c r="BA795" s="294">
        <f t="shared" ca="1" si="1255"/>
        <v>1</v>
      </c>
      <c r="BB795" s="294" t="str">
        <f t="shared" ca="1" si="1255"/>
        <v/>
      </c>
      <c r="BC795" s="294" t="str">
        <f t="shared" ca="1" si="1255"/>
        <v/>
      </c>
      <c r="BD795" s="294" t="str">
        <f t="shared" ca="1" si="1255"/>
        <v/>
      </c>
      <c r="BE795" s="294" t="str">
        <f t="shared" ca="1" si="1255"/>
        <v/>
      </c>
      <c r="BF795" s="289">
        <f t="shared" ca="1" si="1265"/>
        <v>1</v>
      </c>
      <c r="BG795" s="302">
        <f t="shared" ca="1" si="1266"/>
        <v>12.5</v>
      </c>
      <c r="BH795" s="289" t="str">
        <f t="shared" ca="1" si="1267"/>
        <v/>
      </c>
      <c r="BI795" s="289" t="str">
        <f t="shared" ca="1" si="1268"/>
        <v/>
      </c>
      <c r="BJ795" s="289" t="str">
        <f t="shared" ca="1" si="1269"/>
        <v/>
      </c>
      <c r="BK795" s="289" t="str">
        <f t="shared" ca="1" si="1270"/>
        <v/>
      </c>
      <c r="BL795" s="289" t="str">
        <f t="shared" ca="1" si="1271"/>
        <v/>
      </c>
      <c r="BM795" s="289" t="str">
        <f t="shared" ca="1" si="1272"/>
        <v/>
      </c>
      <c r="BN795" s="289" t="str">
        <f t="shared" ca="1" si="1273"/>
        <v/>
      </c>
      <c r="BO795" s="289" t="str">
        <f t="shared" ca="1" si="1274"/>
        <v/>
      </c>
      <c r="BP795" s="275"/>
      <c r="BQ795" s="83"/>
      <c r="BR795" s="82"/>
      <c r="BS795" s="83"/>
      <c r="BT795" s="52"/>
      <c r="BV795" s="52"/>
      <c r="BW795" s="84"/>
      <c r="BX795" s="97"/>
      <c r="BY795" s="84"/>
      <c r="BZ795" s="84"/>
      <c r="CA795" s="84"/>
      <c r="CB795" s="84"/>
      <c r="CC795" s="84"/>
      <c r="CD795" s="84"/>
      <c r="CE795" s="84"/>
      <c r="CF795" s="84"/>
      <c r="CG795" s="84"/>
      <c r="CH795" s="97"/>
      <c r="CI795" s="97"/>
      <c r="CJ795" s="97"/>
      <c r="CK795" s="97"/>
      <c r="CL795" s="97"/>
      <c r="CM795" s="97"/>
      <c r="CN795" s="97"/>
      <c r="CO795" s="97"/>
      <c r="CP795" s="99"/>
      <c r="CQ795" s="84"/>
      <c r="DA795" s="83"/>
      <c r="DB795" s="82"/>
      <c r="DC795" s="83"/>
      <c r="DD795" s="52"/>
      <c r="DF795" s="52"/>
      <c r="DG795" s="84"/>
      <c r="DH795" s="97"/>
      <c r="DI795" s="84"/>
      <c r="DJ795" s="84"/>
      <c r="DK795" s="84"/>
      <c r="DL795" s="84"/>
      <c r="DM795" s="84"/>
      <c r="DN795" s="84"/>
      <c r="DO795" s="84"/>
      <c r="DP795" s="84"/>
      <c r="DQ795" s="84"/>
      <c r="DR795" s="97"/>
      <c r="DS795" s="97"/>
      <c r="DT795" s="97"/>
      <c r="DU795" s="97"/>
      <c r="DV795" s="97"/>
      <c r="DW795" s="97"/>
      <c r="DX795" s="97"/>
      <c r="DY795" s="97"/>
      <c r="DZ795" s="99"/>
      <c r="EA795" s="84"/>
    </row>
    <row r="796" spans="1:131" ht="15.6" x14ac:dyDescent="0.3">
      <c r="A796" s="289">
        <f t="shared" ca="1" si="1223"/>
        <v>7</v>
      </c>
      <c r="B796" s="333">
        <f t="shared" si="1245"/>
        <v>788</v>
      </c>
      <c r="C796" s="334" t="s">
        <v>12</v>
      </c>
      <c r="D796" s="333" t="s">
        <v>5</v>
      </c>
      <c r="E796" s="333">
        <v>8</v>
      </c>
      <c r="F796" s="335">
        <v>1</v>
      </c>
      <c r="G796" s="335">
        <v>2</v>
      </c>
      <c r="H796" s="335">
        <v>1</v>
      </c>
      <c r="I796" s="335">
        <v>1</v>
      </c>
      <c r="J796" s="335">
        <v>1</v>
      </c>
      <c r="K796" s="335">
        <v>2</v>
      </c>
      <c r="L796" s="335">
        <v>2</v>
      </c>
      <c r="M796" s="335">
        <v>2</v>
      </c>
      <c r="N796" s="335">
        <f>SUM($F796:G796)</f>
        <v>3</v>
      </c>
      <c r="O796" s="335">
        <f>SUM($F796:H796)</f>
        <v>4</v>
      </c>
      <c r="P796" s="335">
        <f>SUM($F796:I796)</f>
        <v>5</v>
      </c>
      <c r="Q796" s="335">
        <f>SUM($F796:J796)</f>
        <v>6</v>
      </c>
      <c r="R796" s="335">
        <f>SUM($F796:K796)</f>
        <v>8</v>
      </c>
      <c r="S796" s="335">
        <f>SUM($F796:L796)</f>
        <v>10</v>
      </c>
      <c r="T796" s="335">
        <f>SUM($F796:M796)</f>
        <v>12</v>
      </c>
      <c r="U796" s="334"/>
      <c r="V796" s="333" t="str">
        <f t="shared" si="1256"/>
        <v>B</v>
      </c>
      <c r="W796" s="333" t="str">
        <f t="shared" ca="1" si="1257"/>
        <v>C</v>
      </c>
      <c r="X796" s="333" t="str">
        <f t="shared" ca="1" si="1258"/>
        <v>D</v>
      </c>
      <c r="Y796" s="333" t="str">
        <f t="shared" ca="1" si="1259"/>
        <v>Eb</v>
      </c>
      <c r="Z796" s="333" t="str">
        <f t="shared" ca="1" si="1260"/>
        <v>E</v>
      </c>
      <c r="AA796" s="333" t="str">
        <f t="shared" ca="1" si="1261"/>
        <v>F</v>
      </c>
      <c r="AB796" s="333" t="str">
        <f t="shared" ca="1" si="1262"/>
        <v>G</v>
      </c>
      <c r="AC796" s="333" t="str">
        <f t="shared" ca="1" si="1263"/>
        <v>A</v>
      </c>
      <c r="AD796" s="334">
        <f t="shared" si="1264"/>
        <v>66</v>
      </c>
      <c r="AE796" s="334">
        <f t="shared" ca="1" si="1243"/>
        <v>67</v>
      </c>
      <c r="AF796" s="334">
        <f t="shared" ca="1" si="1244"/>
        <v>68</v>
      </c>
      <c r="AG796" s="334">
        <f t="shared" ca="1" si="1249"/>
        <v>167</v>
      </c>
      <c r="AH796" s="334">
        <f t="shared" ca="1" si="1250"/>
        <v>69</v>
      </c>
      <c r="AI796" s="334">
        <f t="shared" ca="1" si="1251"/>
        <v>70</v>
      </c>
      <c r="AJ796" s="334">
        <f t="shared" ca="1" si="1252"/>
        <v>71</v>
      </c>
      <c r="AK796" s="334">
        <f t="shared" ca="1" si="1253"/>
        <v>65</v>
      </c>
      <c r="AL796" s="294" t="str">
        <f>_xlfn.CONCAT(V796," min4")</f>
        <v>B min4</v>
      </c>
      <c r="AM796" s="294" t="str">
        <f t="shared" ca="1" si="1275"/>
        <v>C dim</v>
      </c>
      <c r="AN796" s="301" t="str">
        <f ca="1">_xlfn.CONCAT(X795," sus2/4 - or - *",Z796," min7")</f>
        <v>D sus2/4 - or - *E min7</v>
      </c>
      <c r="AO796" s="301" t="str">
        <f ca="1">_xlfn.CONCAT("*",AA796," 7")</f>
        <v>*F 7</v>
      </c>
      <c r="AP796" s="294" t="str">
        <f ca="1">_xlfn.CONCAT(Z796," min")</f>
        <v>E min</v>
      </c>
      <c r="AQ796" s="294" t="str">
        <f ca="1">_xlfn.CONCAT(AA796," maj")</f>
        <v>F maj</v>
      </c>
      <c r="AR796" s="294" t="str">
        <f ca="1">_xlfn.CONCAT(AB796," maj")</f>
        <v>G maj</v>
      </c>
      <c r="AS796" s="294" t="str">
        <f t="shared" ca="1" si="1276"/>
        <v>A dim</v>
      </c>
      <c r="AT796" s="294" t="str">
        <f t="shared" ca="1" si="1254"/>
        <v/>
      </c>
      <c r="AU796" s="294" t="str">
        <f t="shared" ca="1" si="1255"/>
        <v/>
      </c>
      <c r="AV796" s="294" t="str">
        <f t="shared" ca="1" si="1255"/>
        <v/>
      </c>
      <c r="AW796" s="294">
        <f t="shared" ca="1" si="1255"/>
        <v>1</v>
      </c>
      <c r="AX796" s="294" t="str">
        <f t="shared" ca="1" si="1255"/>
        <v/>
      </c>
      <c r="AY796" s="294">
        <f t="shared" ca="1" si="1255"/>
        <v>1</v>
      </c>
      <c r="AZ796" s="294" t="str">
        <f t="shared" ca="1" si="1255"/>
        <v/>
      </c>
      <c r="BA796" s="294">
        <f t="shared" ca="1" si="1255"/>
        <v>1</v>
      </c>
      <c r="BB796" s="294" t="str">
        <f t="shared" ca="1" si="1255"/>
        <v/>
      </c>
      <c r="BC796" s="294" t="str">
        <f t="shared" ca="1" si="1255"/>
        <v/>
      </c>
      <c r="BD796" s="294" t="str">
        <f t="shared" ca="1" si="1255"/>
        <v/>
      </c>
      <c r="BE796" s="294" t="str">
        <f t="shared" ca="1" si="1255"/>
        <v/>
      </c>
      <c r="BF796" s="289">
        <f t="shared" ca="1" si="1265"/>
        <v>3</v>
      </c>
      <c r="BG796" s="302">
        <f t="shared" ca="1" si="1266"/>
        <v>37.5</v>
      </c>
      <c r="BH796" s="289">
        <f t="shared" ca="1" si="1267"/>
        <v>7</v>
      </c>
      <c r="BI796" s="289" t="str">
        <f t="shared" ca="1" si="1268"/>
        <v/>
      </c>
      <c r="BJ796" s="289" t="str">
        <f t="shared" ca="1" si="1269"/>
        <v/>
      </c>
      <c r="BK796" s="289" t="str">
        <f t="shared" ca="1" si="1270"/>
        <v/>
      </c>
      <c r="BL796" s="289" t="str">
        <f t="shared" ca="1" si="1271"/>
        <v/>
      </c>
      <c r="BM796" s="289" t="str">
        <f t="shared" ca="1" si="1272"/>
        <v/>
      </c>
      <c r="BN796" s="289" t="str">
        <f t="shared" ca="1" si="1273"/>
        <v/>
      </c>
      <c r="BO796" s="289">
        <f t="shared" ca="1" si="1274"/>
        <v>1</v>
      </c>
      <c r="BP796" s="275"/>
      <c r="BQ796" s="83"/>
      <c r="BR796" s="82"/>
      <c r="BS796" s="83"/>
      <c r="BT796" s="52"/>
      <c r="BV796" s="52"/>
      <c r="BW796" s="84"/>
      <c r="BX796" s="97"/>
      <c r="BY796" s="84"/>
      <c r="BZ796" s="84"/>
      <c r="CA796" s="84"/>
      <c r="CB796" s="84"/>
      <c r="CC796" s="84"/>
      <c r="CD796" s="84"/>
      <c r="CE796" s="84"/>
      <c r="CF796" s="84"/>
      <c r="CG796" s="84"/>
      <c r="CH796" s="97"/>
      <c r="CI796" s="97"/>
      <c r="CJ796" s="97"/>
      <c r="CK796" s="97"/>
      <c r="CL796" s="97"/>
      <c r="CM796" s="97"/>
      <c r="CN796" s="97"/>
      <c r="CO796" s="97"/>
      <c r="CP796" s="99"/>
      <c r="CQ796" s="84"/>
      <c r="DA796" s="83"/>
      <c r="DB796" s="82"/>
      <c r="DC796" s="83"/>
      <c r="DD796" s="52"/>
      <c r="DF796" s="52"/>
      <c r="DG796" s="84"/>
      <c r="DH796" s="97"/>
      <c r="DI796" s="84"/>
      <c r="DJ796" s="84"/>
      <c r="DK796" s="84"/>
      <c r="DL796" s="84"/>
      <c r="DM796" s="84"/>
      <c r="DN796" s="84"/>
      <c r="DO796" s="84"/>
      <c r="DP796" s="84"/>
      <c r="DQ796" s="84"/>
      <c r="DR796" s="97"/>
      <c r="DS796" s="97"/>
      <c r="DT796" s="97"/>
      <c r="DU796" s="97"/>
      <c r="DV796" s="97"/>
      <c r="DW796" s="97"/>
      <c r="DX796" s="97"/>
      <c r="DY796" s="97"/>
      <c r="DZ796" s="99"/>
      <c r="EA796" s="84"/>
    </row>
    <row r="797" spans="1:131" ht="15.6" x14ac:dyDescent="0.3">
      <c r="A797" s="289" t="str">
        <f t="shared" ca="1" si="1223"/>
        <v/>
      </c>
      <c r="B797" s="333">
        <f t="shared" si="1245"/>
        <v>789</v>
      </c>
      <c r="C797" s="334" t="s">
        <v>62</v>
      </c>
      <c r="D797" s="333" t="s">
        <v>5</v>
      </c>
      <c r="E797" s="333">
        <v>8</v>
      </c>
      <c r="F797" s="335">
        <v>1</v>
      </c>
      <c r="G797" s="335">
        <v>2</v>
      </c>
      <c r="H797" s="335">
        <v>1</v>
      </c>
      <c r="I797" s="335">
        <v>2</v>
      </c>
      <c r="J797" s="335">
        <v>1</v>
      </c>
      <c r="K797" s="335">
        <v>2</v>
      </c>
      <c r="L797" s="335">
        <v>1</v>
      </c>
      <c r="M797" s="335">
        <v>2</v>
      </c>
      <c r="N797" s="335">
        <f>SUM($F797:G797)</f>
        <v>3</v>
      </c>
      <c r="O797" s="335">
        <f>SUM($F797:H797)</f>
        <v>4</v>
      </c>
      <c r="P797" s="335">
        <f>SUM($F797:I797)</f>
        <v>6</v>
      </c>
      <c r="Q797" s="335">
        <f>SUM($F797:J797)</f>
        <v>7</v>
      </c>
      <c r="R797" s="335">
        <f>SUM($F797:K797)</f>
        <v>9</v>
      </c>
      <c r="S797" s="335">
        <f>SUM($F797:L797)</f>
        <v>10</v>
      </c>
      <c r="T797" s="335">
        <f>SUM($F797:M797)</f>
        <v>12</v>
      </c>
      <c r="U797" s="334"/>
      <c r="V797" s="333" t="str">
        <f t="shared" si="1256"/>
        <v>B</v>
      </c>
      <c r="W797" s="333" t="str">
        <f t="shared" ca="1" si="1257"/>
        <v>C</v>
      </c>
      <c r="X797" s="333" t="str">
        <f t="shared" ca="1" si="1258"/>
        <v>D</v>
      </c>
      <c r="Y797" s="333" t="str">
        <f t="shared" ca="1" si="1259"/>
        <v>Eb</v>
      </c>
      <c r="Z797" s="333" t="str">
        <f t="shared" ca="1" si="1260"/>
        <v>F</v>
      </c>
      <c r="AA797" s="333" t="str">
        <f t="shared" ca="1" si="1261"/>
        <v>Gb</v>
      </c>
      <c r="AB797" s="333" t="str">
        <f t="shared" ca="1" si="1262"/>
        <v>Ab</v>
      </c>
      <c r="AC797" s="333" t="str">
        <f t="shared" ca="1" si="1263"/>
        <v>A</v>
      </c>
      <c r="AD797" s="334">
        <f t="shared" si="1264"/>
        <v>66</v>
      </c>
      <c r="AE797" s="334">
        <f t="shared" ca="1" si="1243"/>
        <v>67</v>
      </c>
      <c r="AF797" s="334">
        <f t="shared" ca="1" si="1244"/>
        <v>68</v>
      </c>
      <c r="AG797" s="334">
        <f t="shared" ca="1" si="1249"/>
        <v>167</v>
      </c>
      <c r="AH797" s="334">
        <f t="shared" ca="1" si="1250"/>
        <v>70</v>
      </c>
      <c r="AI797" s="334">
        <f t="shared" ca="1" si="1251"/>
        <v>169</v>
      </c>
      <c r="AJ797" s="334">
        <f t="shared" ca="1" si="1252"/>
        <v>163</v>
      </c>
      <c r="AK797" s="334">
        <f t="shared" ca="1" si="1253"/>
        <v>65</v>
      </c>
      <c r="AL797" s="294" t="str">
        <f>_xlfn.CONCAT(V797," dim")</f>
        <v>B dim</v>
      </c>
      <c r="AM797" s="294" t="str">
        <f t="shared" ca="1" si="1275"/>
        <v>C dim</v>
      </c>
      <c r="AN797" s="294" t="str">
        <f t="shared" ref="AN797:AR798" ca="1" si="1277">_xlfn.CONCAT(X797," dim")</f>
        <v>D dim</v>
      </c>
      <c r="AO797" s="294" t="str">
        <f t="shared" ca="1" si="1277"/>
        <v>Eb dim</v>
      </c>
      <c r="AP797" s="294" t="str">
        <f t="shared" ca="1" si="1277"/>
        <v>F dim</v>
      </c>
      <c r="AQ797" s="294" t="str">
        <f t="shared" ca="1" si="1277"/>
        <v>Gb dim</v>
      </c>
      <c r="AR797" s="294" t="str">
        <f t="shared" ca="1" si="1277"/>
        <v>Ab dim</v>
      </c>
      <c r="AS797" s="294" t="str">
        <f t="shared" ca="1" si="1276"/>
        <v>A dim</v>
      </c>
      <c r="AT797" s="294" t="str">
        <f t="shared" ca="1" si="1254"/>
        <v/>
      </c>
      <c r="AU797" s="294" t="str">
        <f t="shared" ca="1" si="1255"/>
        <v/>
      </c>
      <c r="AV797" s="294" t="str">
        <f t="shared" ca="1" si="1255"/>
        <v/>
      </c>
      <c r="AW797" s="294">
        <f t="shared" ca="1" si="1255"/>
        <v>1</v>
      </c>
      <c r="AX797" s="294" t="str">
        <f t="shared" ca="1" si="1255"/>
        <v/>
      </c>
      <c r="AY797" s="294">
        <f t="shared" ca="1" si="1255"/>
        <v>1</v>
      </c>
      <c r="AZ797" s="294" t="str">
        <f t="shared" ca="1" si="1255"/>
        <v/>
      </c>
      <c r="BA797" s="294" t="str">
        <f t="shared" ca="1" si="1255"/>
        <v/>
      </c>
      <c r="BB797" s="294" t="str">
        <f t="shared" ca="1" si="1255"/>
        <v/>
      </c>
      <c r="BC797" s="294" t="str">
        <f t="shared" ca="1" si="1255"/>
        <v/>
      </c>
      <c r="BD797" s="294" t="str">
        <f t="shared" ca="1" si="1255"/>
        <v/>
      </c>
      <c r="BE797" s="294" t="str">
        <f t="shared" ca="1" si="1255"/>
        <v/>
      </c>
      <c r="BF797" s="289">
        <f t="shared" ca="1" si="1265"/>
        <v>2</v>
      </c>
      <c r="BG797" s="302">
        <f t="shared" ca="1" si="1266"/>
        <v>25</v>
      </c>
      <c r="BH797" s="289" t="str">
        <f t="shared" ca="1" si="1267"/>
        <v/>
      </c>
      <c r="BI797" s="289" t="str">
        <f t="shared" ca="1" si="1268"/>
        <v/>
      </c>
      <c r="BJ797" s="289" t="str">
        <f t="shared" ca="1" si="1269"/>
        <v/>
      </c>
      <c r="BK797" s="289" t="str">
        <f t="shared" ca="1" si="1270"/>
        <v/>
      </c>
      <c r="BL797" s="289" t="str">
        <f t="shared" ca="1" si="1271"/>
        <v/>
      </c>
      <c r="BM797" s="289" t="str">
        <f t="shared" ca="1" si="1272"/>
        <v/>
      </c>
      <c r="BN797" s="289" t="str">
        <f t="shared" ca="1" si="1273"/>
        <v/>
      </c>
      <c r="BO797" s="289" t="str">
        <f t="shared" ca="1" si="1274"/>
        <v/>
      </c>
      <c r="BP797" s="275"/>
      <c r="BQ797" s="83"/>
      <c r="BR797" s="82"/>
      <c r="BS797" s="83"/>
      <c r="BT797" s="52"/>
      <c r="BV797" s="52"/>
      <c r="BW797" s="84"/>
      <c r="BX797" s="97"/>
      <c r="BY797" s="84"/>
      <c r="BZ797" s="84"/>
      <c r="CA797" s="84"/>
      <c r="CB797" s="84"/>
      <c r="CC797" s="84"/>
      <c r="CD797" s="84"/>
      <c r="CE797" s="84"/>
      <c r="CF797" s="84"/>
      <c r="CG797" s="84"/>
      <c r="CH797" s="97"/>
      <c r="CI797" s="97"/>
      <c r="CJ797" s="97"/>
      <c r="CK797" s="97"/>
      <c r="CL797" s="97"/>
      <c r="CM797" s="97"/>
      <c r="CN797" s="97"/>
      <c r="CO797" s="97"/>
      <c r="CP797" s="99"/>
      <c r="CQ797" s="84"/>
      <c r="DA797" s="83"/>
      <c r="DB797" s="82"/>
      <c r="DC797" s="83"/>
      <c r="DD797" s="52"/>
      <c r="DF797" s="52"/>
      <c r="DG797" s="84"/>
      <c r="DH797" s="97"/>
      <c r="DI797" s="84"/>
      <c r="DJ797" s="84"/>
      <c r="DK797" s="84"/>
      <c r="DL797" s="84"/>
      <c r="DM797" s="84"/>
      <c r="DN797" s="84"/>
      <c r="DO797" s="84"/>
      <c r="DP797" s="84"/>
      <c r="DQ797" s="84"/>
      <c r="DR797" s="97"/>
      <c r="DS797" s="97"/>
      <c r="DT797" s="97"/>
      <c r="DU797" s="97"/>
      <c r="DV797" s="97"/>
      <c r="DW797" s="97"/>
      <c r="DX797" s="97"/>
      <c r="DY797" s="97"/>
      <c r="DZ797" s="99"/>
      <c r="EA797" s="84"/>
    </row>
    <row r="798" spans="1:131" ht="15.6" x14ac:dyDescent="0.3">
      <c r="A798" s="289" t="str">
        <f t="shared" ca="1" si="1223"/>
        <v/>
      </c>
      <c r="B798" s="333">
        <f t="shared" si="1245"/>
        <v>790</v>
      </c>
      <c r="C798" s="334" t="s">
        <v>13</v>
      </c>
      <c r="D798" s="333" t="s">
        <v>5</v>
      </c>
      <c r="E798" s="333">
        <v>8</v>
      </c>
      <c r="F798" s="335">
        <v>2</v>
      </c>
      <c r="G798" s="335">
        <v>1</v>
      </c>
      <c r="H798" s="335">
        <v>2</v>
      </c>
      <c r="I798" s="335">
        <v>1</v>
      </c>
      <c r="J798" s="335">
        <v>2</v>
      </c>
      <c r="K798" s="335">
        <v>1</v>
      </c>
      <c r="L798" s="335">
        <v>2</v>
      </c>
      <c r="M798" s="335">
        <v>1</v>
      </c>
      <c r="N798" s="335">
        <f>SUM($F798:G798)</f>
        <v>3</v>
      </c>
      <c r="O798" s="335">
        <f>SUM($F798:H798)</f>
        <v>5</v>
      </c>
      <c r="P798" s="335">
        <f>SUM($F798:I798)</f>
        <v>6</v>
      </c>
      <c r="Q798" s="335">
        <f>SUM($F798:J798)</f>
        <v>8</v>
      </c>
      <c r="R798" s="335">
        <f>SUM($F798:K798)</f>
        <v>9</v>
      </c>
      <c r="S798" s="335">
        <f>SUM($F798:L798)</f>
        <v>11</v>
      </c>
      <c r="T798" s="335">
        <f>SUM($F798:M798)</f>
        <v>12</v>
      </c>
      <c r="U798" s="334"/>
      <c r="V798" s="333" t="str">
        <f t="shared" si="1256"/>
        <v>B</v>
      </c>
      <c r="W798" s="333" t="str">
        <f t="shared" ca="1" si="1257"/>
        <v>Db</v>
      </c>
      <c r="X798" s="333" t="str">
        <f t="shared" ca="1" si="1258"/>
        <v>D</v>
      </c>
      <c r="Y798" s="333" t="str">
        <f t="shared" ca="1" si="1259"/>
        <v>E</v>
      </c>
      <c r="Z798" s="333" t="str">
        <f t="shared" ca="1" si="1260"/>
        <v>F</v>
      </c>
      <c r="AA798" s="333" t="str">
        <f t="shared" ca="1" si="1261"/>
        <v>G</v>
      </c>
      <c r="AB798" s="333" t="str">
        <f t="shared" ca="1" si="1262"/>
        <v>Ab</v>
      </c>
      <c r="AC798" s="333" t="str">
        <f t="shared" ca="1" si="1263"/>
        <v>Bb</v>
      </c>
      <c r="AD798" s="334">
        <f t="shared" si="1264"/>
        <v>66</v>
      </c>
      <c r="AE798" s="334">
        <f t="shared" ca="1" si="1243"/>
        <v>166</v>
      </c>
      <c r="AF798" s="334">
        <f t="shared" ca="1" si="1244"/>
        <v>68</v>
      </c>
      <c r="AG798" s="334">
        <f t="shared" ca="1" si="1249"/>
        <v>69</v>
      </c>
      <c r="AH798" s="334">
        <f t="shared" ca="1" si="1250"/>
        <v>70</v>
      </c>
      <c r="AI798" s="334">
        <f t="shared" ca="1" si="1251"/>
        <v>71</v>
      </c>
      <c r="AJ798" s="334">
        <f t="shared" ca="1" si="1252"/>
        <v>163</v>
      </c>
      <c r="AK798" s="334">
        <f t="shared" ca="1" si="1253"/>
        <v>164</v>
      </c>
      <c r="AL798" s="294" t="str">
        <f>_xlfn.CONCAT(V798," dim")</f>
        <v>B dim</v>
      </c>
      <c r="AM798" s="294" t="str">
        <f t="shared" ca="1" si="1275"/>
        <v>Db dim</v>
      </c>
      <c r="AN798" s="294" t="str">
        <f t="shared" ca="1" si="1277"/>
        <v>D dim</v>
      </c>
      <c r="AO798" s="294" t="str">
        <f t="shared" ca="1" si="1277"/>
        <v>E dim</v>
      </c>
      <c r="AP798" s="294" t="str">
        <f t="shared" ca="1" si="1277"/>
        <v>F dim</v>
      </c>
      <c r="AQ798" s="294" t="str">
        <f t="shared" ca="1" si="1277"/>
        <v>G dim</v>
      </c>
      <c r="AR798" s="294" t="str">
        <f t="shared" ca="1" si="1277"/>
        <v>Ab dim</v>
      </c>
      <c r="AS798" s="294" t="str">
        <f t="shared" ca="1" si="1276"/>
        <v>Bb dim</v>
      </c>
      <c r="AT798" s="294" t="str">
        <f t="shared" ref="AT798:BE799" ca="1" si="1278">IF(AT$9=$AD798,1,IF(AT$9=$AE798,1,IF(AT$9=$AF798,1,IF(AT$9=$AG798,1,IF(AT$9=$AH798,1,IF(AT$9=$AI798,1,IF(AT$9=$AJ798,1,IF(AT$9=$AK798,1,""))))))))</f>
        <v/>
      </c>
      <c r="AU798" s="294" t="str">
        <f t="shared" ca="1" si="1278"/>
        <v/>
      </c>
      <c r="AV798" s="294" t="str">
        <f t="shared" ca="1" si="1278"/>
        <v/>
      </c>
      <c r="AW798" s="294" t="str">
        <f t="shared" ca="1" si="1278"/>
        <v/>
      </c>
      <c r="AX798" s="294" t="str">
        <f t="shared" ca="1" si="1278"/>
        <v/>
      </c>
      <c r="AY798" s="294">
        <f t="shared" ca="1" si="1278"/>
        <v>1</v>
      </c>
      <c r="AZ798" s="294" t="str">
        <f t="shared" ca="1" si="1278"/>
        <v/>
      </c>
      <c r="BA798" s="294">
        <f t="shared" ca="1" si="1278"/>
        <v>1</v>
      </c>
      <c r="BB798" s="294" t="str">
        <f t="shared" ca="1" si="1278"/>
        <v/>
      </c>
      <c r="BC798" s="294" t="str">
        <f t="shared" ca="1" si="1278"/>
        <v/>
      </c>
      <c r="BD798" s="294" t="str">
        <f t="shared" ca="1" si="1278"/>
        <v/>
      </c>
      <c r="BE798" s="294" t="str">
        <f t="shared" ca="1" si="1278"/>
        <v/>
      </c>
      <c r="BF798" s="289">
        <f t="shared" ca="1" si="1265"/>
        <v>2</v>
      </c>
      <c r="BG798" s="302">
        <f t="shared" ca="1" si="1266"/>
        <v>25</v>
      </c>
      <c r="BH798" s="289" t="str">
        <f t="shared" ca="1" si="1267"/>
        <v/>
      </c>
      <c r="BI798" s="289" t="str">
        <f t="shared" ca="1" si="1268"/>
        <v/>
      </c>
      <c r="BJ798" s="289" t="str">
        <f t="shared" ca="1" si="1269"/>
        <v/>
      </c>
      <c r="BK798" s="289" t="str">
        <f t="shared" ca="1" si="1270"/>
        <v/>
      </c>
      <c r="BL798" s="289" t="str">
        <f t="shared" ca="1" si="1271"/>
        <v/>
      </c>
      <c r="BM798" s="289" t="str">
        <f t="shared" ca="1" si="1272"/>
        <v/>
      </c>
      <c r="BN798" s="289" t="str">
        <f t="shared" ca="1" si="1273"/>
        <v/>
      </c>
      <c r="BO798" s="289" t="str">
        <f t="shared" ca="1" si="1274"/>
        <v/>
      </c>
      <c r="BP798" s="275"/>
      <c r="BQ798" s="83"/>
      <c r="BR798" s="82"/>
      <c r="BS798" s="83"/>
      <c r="BT798" s="52"/>
      <c r="BV798" s="52"/>
      <c r="BW798" s="84"/>
      <c r="BX798" s="97"/>
      <c r="BY798" s="84"/>
      <c r="BZ798" s="84"/>
      <c r="CA798" s="84"/>
      <c r="CB798" s="84"/>
      <c r="CC798" s="84"/>
      <c r="CD798" s="84"/>
      <c r="CE798" s="84"/>
      <c r="CF798" s="84"/>
      <c r="CG798" s="84"/>
      <c r="CH798" s="97"/>
      <c r="CI798" s="97"/>
      <c r="CJ798" s="97"/>
      <c r="CK798" s="97"/>
      <c r="CL798" s="97"/>
      <c r="CM798" s="97"/>
      <c r="CN798" s="97"/>
      <c r="CO798" s="97"/>
      <c r="CP798" s="99"/>
      <c r="CQ798" s="84"/>
      <c r="DA798" s="83"/>
      <c r="DB798" s="82"/>
      <c r="DC798" s="83"/>
      <c r="DD798" s="52"/>
      <c r="DF798" s="52"/>
      <c r="DG798" s="84"/>
      <c r="DH798" s="97"/>
      <c r="DI798" s="84"/>
      <c r="DJ798" s="84"/>
      <c r="DK798" s="84"/>
      <c r="DL798" s="84"/>
      <c r="DM798" s="84"/>
      <c r="DN798" s="84"/>
      <c r="DO798" s="84"/>
      <c r="DP798" s="84"/>
      <c r="DQ798" s="84"/>
      <c r="DR798" s="97"/>
      <c r="DS798" s="97"/>
      <c r="DT798" s="97"/>
      <c r="DU798" s="97"/>
      <c r="DV798" s="97"/>
      <c r="DW798" s="97"/>
      <c r="DX798" s="97"/>
      <c r="DY798" s="97"/>
      <c r="DZ798" s="99"/>
      <c r="EA798" s="84"/>
    </row>
    <row r="799" spans="1:131" ht="15.6" x14ac:dyDescent="0.3">
      <c r="A799" s="289" t="str">
        <f t="shared" ca="1" si="1223"/>
        <v/>
      </c>
      <c r="B799" s="333">
        <f t="shared" si="1245"/>
        <v>791</v>
      </c>
      <c r="C799" s="334" t="s">
        <v>14</v>
      </c>
      <c r="D799" s="333" t="s">
        <v>5</v>
      </c>
      <c r="E799" s="333">
        <v>8</v>
      </c>
      <c r="F799" s="335">
        <v>2</v>
      </c>
      <c r="G799" s="335">
        <v>2</v>
      </c>
      <c r="H799" s="335">
        <v>1</v>
      </c>
      <c r="I799" s="335">
        <v>1</v>
      </c>
      <c r="J799" s="335">
        <v>1</v>
      </c>
      <c r="K799" s="335">
        <v>2</v>
      </c>
      <c r="L799" s="335">
        <v>2</v>
      </c>
      <c r="M799" s="335">
        <v>1</v>
      </c>
      <c r="N799" s="335">
        <f>SUM($F799:G799)</f>
        <v>4</v>
      </c>
      <c r="O799" s="335">
        <f>SUM($F799:H799)</f>
        <v>5</v>
      </c>
      <c r="P799" s="335">
        <f>SUM($F799:I799)</f>
        <v>6</v>
      </c>
      <c r="Q799" s="335">
        <f>SUM($F799:J799)</f>
        <v>7</v>
      </c>
      <c r="R799" s="335">
        <f>SUM($F799:K799)</f>
        <v>9</v>
      </c>
      <c r="S799" s="335">
        <f>SUM($F799:L799)</f>
        <v>11</v>
      </c>
      <c r="T799" s="335">
        <f>SUM($F799:M799)</f>
        <v>12</v>
      </c>
      <c r="U799" s="334"/>
      <c r="V799" s="333" t="str">
        <f t="shared" si="1256"/>
        <v>B</v>
      </c>
      <c r="W799" s="333" t="str">
        <f t="shared" ca="1" si="1257"/>
        <v>Db</v>
      </c>
      <c r="X799" s="333" t="str">
        <f t="shared" ca="1" si="1258"/>
        <v>Eb</v>
      </c>
      <c r="Y799" s="333" t="str">
        <f t="shared" ca="1" si="1259"/>
        <v>E</v>
      </c>
      <c r="Z799" s="333" t="str">
        <f t="shared" ca="1" si="1260"/>
        <v>F</v>
      </c>
      <c r="AA799" s="333" t="str">
        <f t="shared" ca="1" si="1261"/>
        <v>Gb</v>
      </c>
      <c r="AB799" s="333" t="str">
        <f t="shared" ca="1" si="1262"/>
        <v>Ab</v>
      </c>
      <c r="AC799" s="333" t="str">
        <f t="shared" ca="1" si="1263"/>
        <v>Bb</v>
      </c>
      <c r="AD799" s="334">
        <f t="shared" si="1264"/>
        <v>66</v>
      </c>
      <c r="AE799" s="334">
        <f t="shared" ca="1" si="1243"/>
        <v>166</v>
      </c>
      <c r="AF799" s="334">
        <f t="shared" ca="1" si="1244"/>
        <v>167</v>
      </c>
      <c r="AG799" s="334">
        <f t="shared" ca="1" si="1249"/>
        <v>69</v>
      </c>
      <c r="AH799" s="334">
        <f t="shared" ca="1" si="1250"/>
        <v>70</v>
      </c>
      <c r="AI799" s="334">
        <f t="shared" ca="1" si="1251"/>
        <v>169</v>
      </c>
      <c r="AJ799" s="334">
        <f t="shared" ca="1" si="1252"/>
        <v>163</v>
      </c>
      <c r="AK799" s="334">
        <f t="shared" ca="1" si="1253"/>
        <v>164</v>
      </c>
      <c r="AL799" s="294" t="str">
        <f>_xlfn.CONCAT(V799," alt b")</f>
        <v>B alt b</v>
      </c>
      <c r="AM799" s="294" t="str">
        <f ca="1">_xlfn.CONCAT(W799," min4")</f>
        <v>Db min4</v>
      </c>
      <c r="AN799" s="301" t="str">
        <f ca="1">_xlfn.CONCAT(X799," sus2/4 -or- *",Z799," min7")</f>
        <v>Eb sus2/4 -or- *F min7</v>
      </c>
      <c r="AO799" s="301" t="str">
        <f ca="1">_xlfn.CONCAT(Y799," sus2/4 -or- *",AA799," min7")</f>
        <v>E sus2/4 -or- *Gb min7</v>
      </c>
      <c r="AP799" s="294" t="str">
        <f ca="1">_xlfn.CONCAT(Z799," dim")</f>
        <v>F dim</v>
      </c>
      <c r="AQ799" s="294" t="str">
        <f ca="1">_xlfn.CONCAT(AA799," maj")</f>
        <v>Gb maj</v>
      </c>
      <c r="AR799" s="294" t="str">
        <f ca="1">_xlfn.CONCAT(AB799," min")</f>
        <v>Ab min</v>
      </c>
      <c r="AS799" s="294" t="str">
        <f t="shared" ca="1" si="1276"/>
        <v>Bb dim</v>
      </c>
      <c r="AT799" s="294" t="str">
        <f t="shared" ca="1" si="1278"/>
        <v/>
      </c>
      <c r="AU799" s="294" t="str">
        <f t="shared" ca="1" si="1278"/>
        <v/>
      </c>
      <c r="AV799" s="294" t="str">
        <f t="shared" ca="1" si="1278"/>
        <v/>
      </c>
      <c r="AW799" s="294">
        <f t="shared" ca="1" si="1278"/>
        <v>1</v>
      </c>
      <c r="AX799" s="294" t="str">
        <f t="shared" ca="1" si="1278"/>
        <v/>
      </c>
      <c r="AY799" s="294">
        <f t="shared" ca="1" si="1278"/>
        <v>1</v>
      </c>
      <c r="AZ799" s="294" t="str">
        <f t="shared" ca="1" si="1278"/>
        <v/>
      </c>
      <c r="BA799" s="294" t="str">
        <f t="shared" ca="1" si="1278"/>
        <v/>
      </c>
      <c r="BB799" s="294" t="str">
        <f t="shared" ca="1" si="1278"/>
        <v/>
      </c>
      <c r="BC799" s="294" t="str">
        <f t="shared" ca="1" si="1278"/>
        <v/>
      </c>
      <c r="BD799" s="294" t="str">
        <f t="shared" ca="1" si="1278"/>
        <v/>
      </c>
      <c r="BE799" s="294" t="str">
        <f t="shared" ca="1" si="1278"/>
        <v/>
      </c>
      <c r="BF799" s="289">
        <f t="shared" ca="1" si="1265"/>
        <v>2</v>
      </c>
      <c r="BG799" s="302">
        <f t="shared" ca="1" si="1266"/>
        <v>25</v>
      </c>
      <c r="BH799" s="289" t="str">
        <f t="shared" ca="1" si="1267"/>
        <v/>
      </c>
      <c r="BI799" s="289" t="str">
        <f t="shared" ca="1" si="1268"/>
        <v/>
      </c>
      <c r="BJ799" s="289" t="str">
        <f t="shared" ca="1" si="1269"/>
        <v/>
      </c>
      <c r="BK799" s="289" t="str">
        <f t="shared" ca="1" si="1270"/>
        <v/>
      </c>
      <c r="BL799" s="289" t="str">
        <f t="shared" ca="1" si="1271"/>
        <v/>
      </c>
      <c r="BM799" s="289" t="str">
        <f t="shared" ca="1" si="1272"/>
        <v/>
      </c>
      <c r="BN799" s="289" t="str">
        <f t="shared" ca="1" si="1273"/>
        <v/>
      </c>
      <c r="BO799" s="289" t="str">
        <f t="shared" ca="1" si="1274"/>
        <v/>
      </c>
      <c r="BP799" s="275"/>
      <c r="BQ799" s="83"/>
      <c r="BR799" s="82"/>
      <c r="BS799" s="83"/>
      <c r="BT799" s="52"/>
      <c r="BV799" s="52"/>
      <c r="BW799" s="84"/>
      <c r="BX799" s="97"/>
      <c r="BY799" s="84"/>
      <c r="BZ799" s="84"/>
      <c r="CA799" s="84"/>
      <c r="CB799" s="84"/>
      <c r="CC799" s="84"/>
      <c r="CD799" s="84"/>
      <c r="CE799" s="84"/>
      <c r="CF799" s="84"/>
      <c r="CG799" s="84"/>
      <c r="CH799" s="97"/>
      <c r="CI799" s="97"/>
      <c r="CJ799" s="97"/>
      <c r="CK799" s="97"/>
      <c r="CL799" s="97"/>
      <c r="CM799" s="97"/>
      <c r="CN799" s="97"/>
      <c r="CO799" s="97"/>
      <c r="CP799" s="99"/>
      <c r="CQ799" s="84"/>
      <c r="DA799" s="83"/>
      <c r="DB799" s="82"/>
      <c r="DC799" s="83"/>
      <c r="DD799" s="52"/>
      <c r="DF799" s="52"/>
      <c r="DG799" s="84"/>
      <c r="DH799" s="97"/>
      <c r="DI799" s="84"/>
      <c r="DJ799" s="84"/>
      <c r="DK799" s="84"/>
      <c r="DL799" s="84"/>
      <c r="DM799" s="84"/>
      <c r="DN799" s="84"/>
      <c r="DO799" s="84"/>
      <c r="DP799" s="84"/>
      <c r="DQ799" s="84"/>
      <c r="DR799" s="97"/>
      <c r="DS799" s="97"/>
      <c r="DT799" s="97"/>
      <c r="DU799" s="97"/>
      <c r="DV799" s="97"/>
      <c r="DW799" s="97"/>
      <c r="DX799" s="97"/>
      <c r="DY799" s="97"/>
      <c r="DZ799" s="99"/>
      <c r="EA799" s="84"/>
    </row>
    <row r="800" spans="1:131" ht="15.6" x14ac:dyDescent="0.3">
      <c r="A800" s="289" t="str">
        <f t="shared" ca="1" si="1223"/>
        <v/>
      </c>
      <c r="B800" s="333">
        <f t="shared" si="1245"/>
        <v>792</v>
      </c>
      <c r="C800" s="334" t="s">
        <v>81</v>
      </c>
      <c r="D800" s="333" t="s">
        <v>5</v>
      </c>
      <c r="E800" s="333">
        <v>7</v>
      </c>
      <c r="F800" s="335">
        <v>2</v>
      </c>
      <c r="G800" s="335">
        <v>2</v>
      </c>
      <c r="H800" s="335">
        <v>1</v>
      </c>
      <c r="I800" s="335">
        <v>2</v>
      </c>
      <c r="J800" s="335">
        <v>2</v>
      </c>
      <c r="K800" s="335">
        <v>2</v>
      </c>
      <c r="L800" s="335">
        <v>1</v>
      </c>
      <c r="M800" s="335"/>
      <c r="N800" s="335">
        <f>SUM($F800:G800)</f>
        <v>4</v>
      </c>
      <c r="O800" s="335">
        <f>SUM($F800:H800)</f>
        <v>5</v>
      </c>
      <c r="P800" s="335">
        <f>SUM($F800:I800)</f>
        <v>7</v>
      </c>
      <c r="Q800" s="335">
        <f>SUM($F800:J800)</f>
        <v>9</v>
      </c>
      <c r="R800" s="335">
        <f>SUM($F800:K800)</f>
        <v>11</v>
      </c>
      <c r="S800" s="335">
        <f>SUM($F800:L800)</f>
        <v>12</v>
      </c>
      <c r="T800" s="335"/>
      <c r="U800" s="334"/>
      <c r="V800" s="333" t="str">
        <f t="shared" si="1256"/>
        <v>B</v>
      </c>
      <c r="W800" s="333" t="str">
        <f t="shared" ca="1" si="1257"/>
        <v>Db</v>
      </c>
      <c r="X800" s="333" t="str">
        <f t="shared" ref="X800:X838" ca="1" si="1279">OFFSET($O$6,0,N800,1,1)</f>
        <v>Eb</v>
      </c>
      <c r="Y800" s="333" t="str">
        <f t="shared" ref="Y800:Y838" ca="1" si="1280">OFFSET($O$6,0,O800,1,1)</f>
        <v>E</v>
      </c>
      <c r="Z800" s="333" t="str">
        <f t="shared" ref="Z800:Z838" ca="1" si="1281">OFFSET($O$6,0,P800,1,1)</f>
        <v>Gb</v>
      </c>
      <c r="AA800" s="333" t="str">
        <f t="shared" ref="AA800:AA838" ca="1" si="1282">OFFSET($O$6,0,Q800,1,1)</f>
        <v>Ab</v>
      </c>
      <c r="AB800" s="333" t="str">
        <f t="shared" ref="AB800:AB838" ca="1" si="1283">OFFSET($O$6,0,R800,1,1)</f>
        <v>Bb</v>
      </c>
      <c r="AC800" s="333"/>
      <c r="AD800" s="334">
        <f t="shared" si="1264"/>
        <v>66</v>
      </c>
      <c r="AE800" s="334">
        <f t="shared" ca="1" si="1243"/>
        <v>166</v>
      </c>
      <c r="AF800" s="334">
        <f t="shared" ca="1" si="1244"/>
        <v>167</v>
      </c>
      <c r="AG800" s="334">
        <f t="shared" ca="1" si="1249"/>
        <v>69</v>
      </c>
      <c r="AH800" s="334">
        <f t="shared" ca="1" si="1250"/>
        <v>169</v>
      </c>
      <c r="AI800" s="334">
        <f t="shared" ca="1" si="1251"/>
        <v>163</v>
      </c>
      <c r="AJ800" s="334">
        <f t="shared" ca="1" si="1252"/>
        <v>164</v>
      </c>
      <c r="AK800" s="334"/>
      <c r="AL800" s="294" t="str">
        <f>_xlfn.CONCAT(V800," maj")</f>
        <v>B maj</v>
      </c>
      <c r="AM800" s="294" t="str">
        <f ca="1">_xlfn.CONCAT(W800," min")</f>
        <v>Db min</v>
      </c>
      <c r="AN800" s="294" t="str">
        <f ca="1">_xlfn.CONCAT(X800," min")</f>
        <v>Eb min</v>
      </c>
      <c r="AO800" s="294" t="str">
        <f ca="1">_xlfn.CONCAT(Y800," maj")</f>
        <v>E maj</v>
      </c>
      <c r="AP800" s="294" t="str">
        <f ca="1">_xlfn.CONCAT(Z800," maj")</f>
        <v>Gb maj</v>
      </c>
      <c r="AQ800" s="294" t="str">
        <f ca="1">_xlfn.CONCAT(AA800," min")</f>
        <v>Ab min</v>
      </c>
      <c r="AR800" s="294" t="str">
        <f ca="1">_xlfn.CONCAT(AB800," dim")</f>
        <v>Bb dim</v>
      </c>
      <c r="AS800" s="294"/>
      <c r="AT800" s="294" t="str">
        <f ca="1">IF(AT$9=$AD800,1,IF(AT$9=$AE800,1,IF(AT$9=$AF800,1,IF(AT$9=$AG800,1,IF(AT$9=$AH800,1,IF(AT$9=$AI800,1,IF(AT$9=$AJ800,1,"")))))))</f>
        <v/>
      </c>
      <c r="AU800" s="294" t="str">
        <f t="shared" ref="AU800:BE815" ca="1" si="1284">IF(AU$9=$AD800,1,IF(AU$9=$AE800,1,IF(AU$9=$AF800,1,IF(AU$9=$AG800,1,IF(AU$9=$AH800,1,IF(AU$9=$AI800,1,IF(AU$9=$AJ800,1,"")))))))</f>
        <v/>
      </c>
      <c r="AV800" s="294" t="str">
        <f t="shared" ca="1" si="1284"/>
        <v/>
      </c>
      <c r="AW800" s="294">
        <f t="shared" ca="1" si="1284"/>
        <v>1</v>
      </c>
      <c r="AX800" s="294" t="str">
        <f t="shared" ca="1" si="1284"/>
        <v/>
      </c>
      <c r="AY800" s="294" t="str">
        <f t="shared" ca="1" si="1284"/>
        <v/>
      </c>
      <c r="AZ800" s="294" t="str">
        <f t="shared" ca="1" si="1284"/>
        <v/>
      </c>
      <c r="BA800" s="294" t="str">
        <f t="shared" ca="1" si="1284"/>
        <v/>
      </c>
      <c r="BB800" s="294" t="str">
        <f t="shared" ca="1" si="1284"/>
        <v/>
      </c>
      <c r="BC800" s="294" t="str">
        <f t="shared" ca="1" si="1284"/>
        <v/>
      </c>
      <c r="BD800" s="294" t="str">
        <f t="shared" ca="1" si="1284"/>
        <v/>
      </c>
      <c r="BE800" s="294" t="str">
        <f t="shared" ca="1" si="1284"/>
        <v/>
      </c>
      <c r="BF800" s="289">
        <f t="shared" ca="1" si="1265"/>
        <v>1</v>
      </c>
      <c r="BG800" s="302">
        <f t="shared" ca="1" si="1266"/>
        <v>14.285714285714285</v>
      </c>
      <c r="BH800" s="289" t="str">
        <f t="shared" ca="1" si="1267"/>
        <v/>
      </c>
      <c r="BI800" s="289" t="str">
        <f t="shared" ca="1" si="1268"/>
        <v/>
      </c>
      <c r="BJ800" s="289" t="str">
        <f t="shared" ca="1" si="1269"/>
        <v/>
      </c>
      <c r="BK800" s="289" t="str">
        <f t="shared" ca="1" si="1270"/>
        <v/>
      </c>
      <c r="BL800" s="289" t="str">
        <f t="shared" ca="1" si="1271"/>
        <v/>
      </c>
      <c r="BM800" s="289" t="str">
        <f t="shared" ca="1" si="1272"/>
        <v/>
      </c>
      <c r="BN800" s="289" t="str">
        <f t="shared" ca="1" si="1273"/>
        <v/>
      </c>
      <c r="BO800" s="289" t="str">
        <f t="shared" ca="1" si="1274"/>
        <v/>
      </c>
      <c r="BP800" s="275"/>
      <c r="BQ800" s="83"/>
      <c r="BR800" s="82"/>
      <c r="BS800" s="83"/>
      <c r="BT800" s="52"/>
      <c r="BV800" s="52"/>
      <c r="BW800" s="84"/>
      <c r="BX800" s="97"/>
      <c r="BY800" s="84"/>
      <c r="BZ800" s="84"/>
      <c r="CA800" s="84"/>
      <c r="CB800" s="84"/>
      <c r="CC800" s="84"/>
      <c r="CD800" s="84"/>
      <c r="CE800" s="84"/>
      <c r="CF800" s="84"/>
      <c r="CG800" s="84"/>
      <c r="CH800" s="97"/>
      <c r="CI800" s="97"/>
      <c r="CJ800" s="97"/>
      <c r="CK800" s="97"/>
      <c r="CL800" s="97"/>
      <c r="CM800" s="97"/>
      <c r="CN800" s="97"/>
      <c r="CO800" s="97"/>
      <c r="CP800" s="99"/>
      <c r="CQ800" s="84"/>
      <c r="DA800" s="83"/>
      <c r="DB800" s="82"/>
      <c r="DC800" s="83"/>
      <c r="DD800" s="52"/>
      <c r="DF800" s="52"/>
      <c r="DG800" s="84"/>
      <c r="DH800" s="97"/>
      <c r="DI800" s="84"/>
      <c r="DJ800" s="84"/>
      <c r="DK800" s="84"/>
      <c r="DL800" s="84"/>
      <c r="DM800" s="84"/>
      <c r="DN800" s="84"/>
      <c r="DO800" s="84"/>
      <c r="DP800" s="84"/>
      <c r="DQ800" s="84"/>
      <c r="DR800" s="97"/>
      <c r="DS800" s="97"/>
      <c r="DT800" s="97"/>
      <c r="DU800" s="97"/>
      <c r="DV800" s="97"/>
      <c r="DW800" s="97"/>
      <c r="DX800" s="97"/>
      <c r="DY800" s="97"/>
      <c r="DZ800" s="99"/>
      <c r="EA800" s="84"/>
    </row>
    <row r="801" spans="1:131" ht="15.6" x14ac:dyDescent="0.3">
      <c r="A801" s="289" t="str">
        <f t="shared" ca="1" si="1223"/>
        <v/>
      </c>
      <c r="B801" s="333">
        <f t="shared" si="1245"/>
        <v>793</v>
      </c>
      <c r="C801" s="334" t="s">
        <v>15</v>
      </c>
      <c r="D801" s="333" t="s">
        <v>5</v>
      </c>
      <c r="E801" s="333">
        <v>7</v>
      </c>
      <c r="F801" s="335">
        <v>2</v>
      </c>
      <c r="G801" s="335">
        <v>2</v>
      </c>
      <c r="H801" s="335">
        <v>1</v>
      </c>
      <c r="I801" s="335">
        <v>1</v>
      </c>
      <c r="J801" s="335">
        <v>3</v>
      </c>
      <c r="K801" s="335">
        <v>2</v>
      </c>
      <c r="L801" s="335">
        <v>1</v>
      </c>
      <c r="M801" s="335"/>
      <c r="N801" s="335">
        <f>SUM($F801:G801)</f>
        <v>4</v>
      </c>
      <c r="O801" s="335">
        <f>SUM($F801:H801)</f>
        <v>5</v>
      </c>
      <c r="P801" s="335">
        <f>SUM($F801:I801)</f>
        <v>6</v>
      </c>
      <c r="Q801" s="335">
        <f>SUM($F801:J801)</f>
        <v>9</v>
      </c>
      <c r="R801" s="335">
        <f>SUM($F801:K801)</f>
        <v>11</v>
      </c>
      <c r="S801" s="335">
        <f>SUM($F801:L801)</f>
        <v>12</v>
      </c>
      <c r="T801" s="335"/>
      <c r="U801" s="334"/>
      <c r="V801" s="333" t="str">
        <f t="shared" si="1256"/>
        <v>B</v>
      </c>
      <c r="W801" s="333" t="str">
        <f t="shared" ca="1" si="1257"/>
        <v>Db</v>
      </c>
      <c r="X801" s="333" t="str">
        <f t="shared" ca="1" si="1279"/>
        <v>Eb</v>
      </c>
      <c r="Y801" s="333" t="str">
        <f t="shared" ca="1" si="1280"/>
        <v>E</v>
      </c>
      <c r="Z801" s="333" t="str">
        <f t="shared" ca="1" si="1281"/>
        <v>F</v>
      </c>
      <c r="AA801" s="333" t="str">
        <f t="shared" ca="1" si="1282"/>
        <v>Ab</v>
      </c>
      <c r="AB801" s="333" t="str">
        <f t="shared" ca="1" si="1283"/>
        <v>Bb</v>
      </c>
      <c r="AC801" s="333"/>
      <c r="AD801" s="334">
        <f t="shared" si="1264"/>
        <v>66</v>
      </c>
      <c r="AE801" s="334">
        <f t="shared" ca="1" si="1243"/>
        <v>166</v>
      </c>
      <c r="AF801" s="334">
        <f t="shared" ca="1" si="1244"/>
        <v>167</v>
      </c>
      <c r="AG801" s="334">
        <f t="shared" ca="1" si="1249"/>
        <v>69</v>
      </c>
      <c r="AH801" s="334">
        <f t="shared" ca="1" si="1250"/>
        <v>70</v>
      </c>
      <c r="AI801" s="334">
        <f t="shared" ca="1" si="1251"/>
        <v>163</v>
      </c>
      <c r="AJ801" s="334">
        <f t="shared" ca="1" si="1252"/>
        <v>164</v>
      </c>
      <c r="AK801" s="334"/>
      <c r="AL801" s="294" t="str">
        <f>_xlfn.CONCAT(V801," alt b")</f>
        <v>B alt b</v>
      </c>
      <c r="AM801" s="294" t="str">
        <f ca="1">_xlfn.CONCAT(W801," min")</f>
        <v>Db min</v>
      </c>
      <c r="AN801" s="294" t="str">
        <f ca="1">_xlfn.CONCAT(X801," sus2")</f>
        <v>Eb sus2</v>
      </c>
      <c r="AO801" s="294" t="str">
        <f ca="1">_xlfn.CONCAT(Y801," maj")</f>
        <v>E maj</v>
      </c>
      <c r="AP801" s="301" t="str">
        <f ca="1">_xlfn.CONCAT("*",AB801," min")</f>
        <v>*Bb min</v>
      </c>
      <c r="AQ801" s="294" t="str">
        <f ca="1">_xlfn.CONCAT(AA801," min")</f>
        <v>Ab min</v>
      </c>
      <c r="AR801" s="294" t="str">
        <f ca="1">_xlfn.CONCAT(AB801," dim")</f>
        <v>Bb dim</v>
      </c>
      <c r="AS801" s="294"/>
      <c r="AT801" s="294" t="str">
        <f t="shared" ref="AT801:BE835" ca="1" si="1285">IF(AT$9=$AD801,1,IF(AT$9=$AE801,1,IF(AT$9=$AF801,1,IF(AT$9=$AG801,1,IF(AT$9=$AH801,1,IF(AT$9=$AI801,1,IF(AT$9=$AJ801,1,"")))))))</f>
        <v/>
      </c>
      <c r="AU801" s="294" t="str">
        <f t="shared" ca="1" si="1284"/>
        <v/>
      </c>
      <c r="AV801" s="294" t="str">
        <f t="shared" ca="1" si="1284"/>
        <v/>
      </c>
      <c r="AW801" s="294">
        <f t="shared" ca="1" si="1284"/>
        <v>1</v>
      </c>
      <c r="AX801" s="294" t="str">
        <f t="shared" ca="1" si="1284"/>
        <v/>
      </c>
      <c r="AY801" s="294">
        <f t="shared" ca="1" si="1284"/>
        <v>1</v>
      </c>
      <c r="AZ801" s="294" t="str">
        <f t="shared" ca="1" si="1284"/>
        <v/>
      </c>
      <c r="BA801" s="294" t="str">
        <f t="shared" ca="1" si="1284"/>
        <v/>
      </c>
      <c r="BB801" s="294" t="str">
        <f t="shared" ca="1" si="1284"/>
        <v/>
      </c>
      <c r="BC801" s="294" t="str">
        <f t="shared" ca="1" si="1284"/>
        <v/>
      </c>
      <c r="BD801" s="294" t="str">
        <f t="shared" ca="1" si="1284"/>
        <v/>
      </c>
      <c r="BE801" s="294" t="str">
        <f t="shared" ca="1" si="1284"/>
        <v/>
      </c>
      <c r="BF801" s="289">
        <f t="shared" ca="1" si="1265"/>
        <v>2</v>
      </c>
      <c r="BG801" s="302">
        <f t="shared" ca="1" si="1266"/>
        <v>28.571428571428569</v>
      </c>
      <c r="BH801" s="289" t="str">
        <f t="shared" ca="1" si="1267"/>
        <v/>
      </c>
      <c r="BI801" s="289" t="str">
        <f t="shared" ca="1" si="1268"/>
        <v/>
      </c>
      <c r="BJ801" s="289" t="str">
        <f t="shared" ca="1" si="1269"/>
        <v/>
      </c>
      <c r="BK801" s="289" t="str">
        <f t="shared" ca="1" si="1270"/>
        <v/>
      </c>
      <c r="BL801" s="289" t="str">
        <f t="shared" ca="1" si="1271"/>
        <v/>
      </c>
      <c r="BM801" s="289" t="str">
        <f t="shared" ca="1" si="1272"/>
        <v/>
      </c>
      <c r="BN801" s="289" t="str">
        <f t="shared" ca="1" si="1273"/>
        <v/>
      </c>
      <c r="BO801" s="289" t="str">
        <f t="shared" ca="1" si="1274"/>
        <v/>
      </c>
      <c r="BP801" s="275"/>
      <c r="BQ801" s="83"/>
      <c r="BR801" s="82"/>
      <c r="BS801" s="83"/>
      <c r="BT801" s="52"/>
      <c r="BV801" s="52"/>
      <c r="BW801" s="84"/>
      <c r="BX801" s="97"/>
      <c r="BY801" s="84"/>
      <c r="BZ801" s="84"/>
      <c r="CA801" s="84"/>
      <c r="CB801" s="84"/>
      <c r="CC801" s="84"/>
      <c r="CD801" s="84"/>
      <c r="CE801" s="84"/>
      <c r="CF801" s="84"/>
      <c r="CG801" s="84"/>
      <c r="CH801" s="97"/>
      <c r="CI801" s="97"/>
      <c r="CJ801" s="97"/>
      <c r="CK801" s="97"/>
      <c r="CL801" s="97"/>
      <c r="CM801" s="97"/>
      <c r="CN801" s="97"/>
      <c r="CO801" s="97"/>
      <c r="CP801" s="99"/>
      <c r="CQ801" s="84"/>
      <c r="DA801" s="83"/>
      <c r="DB801" s="82"/>
      <c r="DC801" s="83"/>
      <c r="DD801" s="52"/>
      <c r="DF801" s="52"/>
      <c r="DG801" s="84"/>
      <c r="DH801" s="97"/>
      <c r="DI801" s="84"/>
      <c r="DJ801" s="84"/>
      <c r="DK801" s="84"/>
      <c r="DL801" s="84"/>
      <c r="DM801" s="84"/>
      <c r="DN801" s="84"/>
      <c r="DO801" s="84"/>
      <c r="DP801" s="84"/>
      <c r="DQ801" s="84"/>
      <c r="DR801" s="97"/>
      <c r="DS801" s="97"/>
      <c r="DT801" s="97"/>
      <c r="DU801" s="97"/>
      <c r="DV801" s="97"/>
      <c r="DW801" s="97"/>
      <c r="DX801" s="97"/>
      <c r="DY801" s="97"/>
      <c r="DZ801" s="99"/>
      <c r="EA801" s="84"/>
    </row>
    <row r="802" spans="1:131" ht="15.6" x14ac:dyDescent="0.3">
      <c r="A802" s="289" t="str">
        <f t="shared" ca="1" si="1223"/>
        <v/>
      </c>
      <c r="B802" s="333">
        <f t="shared" si="1245"/>
        <v>794</v>
      </c>
      <c r="C802" s="334" t="s">
        <v>16</v>
      </c>
      <c r="D802" s="333" t="s">
        <v>5</v>
      </c>
      <c r="E802" s="333">
        <v>7</v>
      </c>
      <c r="F802" s="335">
        <v>2</v>
      </c>
      <c r="G802" s="335">
        <v>1</v>
      </c>
      <c r="H802" s="335">
        <v>2</v>
      </c>
      <c r="I802" s="335">
        <v>2</v>
      </c>
      <c r="J802" s="335">
        <v>2</v>
      </c>
      <c r="K802" s="335">
        <v>1</v>
      </c>
      <c r="L802" s="335">
        <v>2</v>
      </c>
      <c r="M802" s="335"/>
      <c r="N802" s="335">
        <f>SUM($F802:G802)</f>
        <v>3</v>
      </c>
      <c r="O802" s="335">
        <f>SUM($F802:H802)</f>
        <v>5</v>
      </c>
      <c r="P802" s="335">
        <f>SUM($F802:I802)</f>
        <v>7</v>
      </c>
      <c r="Q802" s="335">
        <f>SUM($F802:J802)</f>
        <v>9</v>
      </c>
      <c r="R802" s="335">
        <f>SUM($F802:K802)</f>
        <v>10</v>
      </c>
      <c r="S802" s="335">
        <f>SUM($F802:L802)</f>
        <v>12</v>
      </c>
      <c r="T802" s="335"/>
      <c r="U802" s="334"/>
      <c r="V802" s="333" t="str">
        <f t="shared" si="1256"/>
        <v>B</v>
      </c>
      <c r="W802" s="333" t="str">
        <f t="shared" ca="1" si="1257"/>
        <v>Db</v>
      </c>
      <c r="X802" s="333" t="str">
        <f t="shared" ca="1" si="1279"/>
        <v>D</v>
      </c>
      <c r="Y802" s="333" t="str">
        <f t="shared" ca="1" si="1280"/>
        <v>E</v>
      </c>
      <c r="Z802" s="333" t="str">
        <f t="shared" ca="1" si="1281"/>
        <v>Gb</v>
      </c>
      <c r="AA802" s="333" t="str">
        <f t="shared" ca="1" si="1282"/>
        <v>Ab</v>
      </c>
      <c r="AB802" s="333" t="str">
        <f t="shared" ca="1" si="1283"/>
        <v>A</v>
      </c>
      <c r="AC802" s="333"/>
      <c r="AD802" s="334">
        <f t="shared" si="1264"/>
        <v>66</v>
      </c>
      <c r="AE802" s="334">
        <f t="shared" ca="1" si="1243"/>
        <v>166</v>
      </c>
      <c r="AF802" s="334">
        <f t="shared" ca="1" si="1244"/>
        <v>68</v>
      </c>
      <c r="AG802" s="334">
        <f t="shared" ca="1" si="1249"/>
        <v>69</v>
      </c>
      <c r="AH802" s="334">
        <f t="shared" ca="1" si="1250"/>
        <v>169</v>
      </c>
      <c r="AI802" s="334">
        <f t="shared" ca="1" si="1251"/>
        <v>163</v>
      </c>
      <c r="AJ802" s="334">
        <f t="shared" ca="1" si="1252"/>
        <v>65</v>
      </c>
      <c r="AK802" s="334"/>
      <c r="AL802" s="294" t="str">
        <f>_xlfn.CONCAT(V802," min")</f>
        <v>B min</v>
      </c>
      <c r="AM802" s="294" t="str">
        <f ca="1">_xlfn.CONCAT(W802," min")</f>
        <v>Db min</v>
      </c>
      <c r="AN802" s="294" t="str">
        <f ca="1">_xlfn.CONCAT(X802," maj")</f>
        <v>D maj</v>
      </c>
      <c r="AO802" s="294" t="str">
        <f ca="1">_xlfn.CONCAT(Y802," maj")</f>
        <v>E maj</v>
      </c>
      <c r="AP802" s="294" t="str">
        <f ca="1">_xlfn.CONCAT(Z802," min")</f>
        <v>Gb min</v>
      </c>
      <c r="AQ802" s="294" t="str">
        <f ca="1">_xlfn.CONCAT(AA802," dim")</f>
        <v>Ab dim</v>
      </c>
      <c r="AR802" s="294" t="str">
        <f ca="1">_xlfn.CONCAT(AB802," min")</f>
        <v>A min</v>
      </c>
      <c r="AS802" s="294"/>
      <c r="AT802" s="294" t="str">
        <f t="shared" ca="1" si="1285"/>
        <v/>
      </c>
      <c r="AU802" s="294" t="str">
        <f t="shared" ca="1" si="1284"/>
        <v/>
      </c>
      <c r="AV802" s="294" t="str">
        <f t="shared" ca="1" si="1284"/>
        <v/>
      </c>
      <c r="AW802" s="294" t="str">
        <f t="shared" ca="1" si="1284"/>
        <v/>
      </c>
      <c r="AX802" s="294" t="str">
        <f t="shared" ca="1" si="1284"/>
        <v/>
      </c>
      <c r="AY802" s="294" t="str">
        <f t="shared" ca="1" si="1284"/>
        <v/>
      </c>
      <c r="AZ802" s="294" t="str">
        <f t="shared" ca="1" si="1284"/>
        <v/>
      </c>
      <c r="BA802" s="294" t="str">
        <f t="shared" ca="1" si="1284"/>
        <v/>
      </c>
      <c r="BB802" s="294" t="str">
        <f t="shared" ca="1" si="1284"/>
        <v/>
      </c>
      <c r="BC802" s="294" t="str">
        <f t="shared" ca="1" si="1284"/>
        <v/>
      </c>
      <c r="BD802" s="294" t="str">
        <f t="shared" ca="1" si="1284"/>
        <v/>
      </c>
      <c r="BE802" s="294" t="str">
        <f t="shared" ca="1" si="1284"/>
        <v/>
      </c>
      <c r="BF802" s="289">
        <f t="shared" ca="1" si="1265"/>
        <v>0</v>
      </c>
      <c r="BG802" s="302">
        <f t="shared" ca="1" si="1266"/>
        <v>0</v>
      </c>
      <c r="BH802" s="289" t="str">
        <f t="shared" ca="1" si="1267"/>
        <v/>
      </c>
      <c r="BI802" s="289" t="str">
        <f t="shared" ca="1" si="1268"/>
        <v/>
      </c>
      <c r="BJ802" s="289" t="str">
        <f t="shared" ca="1" si="1269"/>
        <v/>
      </c>
      <c r="BK802" s="289" t="str">
        <f t="shared" ca="1" si="1270"/>
        <v/>
      </c>
      <c r="BL802" s="289" t="str">
        <f t="shared" ca="1" si="1271"/>
        <v/>
      </c>
      <c r="BM802" s="289" t="str">
        <f t="shared" ca="1" si="1272"/>
        <v/>
      </c>
      <c r="BN802" s="289" t="str">
        <f t="shared" ca="1" si="1273"/>
        <v/>
      </c>
      <c r="BO802" s="289" t="str">
        <f t="shared" ca="1" si="1274"/>
        <v/>
      </c>
      <c r="BP802" s="275"/>
      <c r="BQ802" s="83"/>
      <c r="BR802" s="82"/>
      <c r="BS802" s="83"/>
      <c r="BT802" s="52"/>
      <c r="BV802" s="52"/>
      <c r="BW802" s="84"/>
      <c r="BX802" s="97"/>
      <c r="BY802" s="84"/>
      <c r="BZ802" s="84"/>
      <c r="CA802" s="84"/>
      <c r="CB802" s="84"/>
      <c r="CC802" s="84"/>
      <c r="CD802" s="84"/>
      <c r="CE802" s="84"/>
      <c r="CF802" s="84"/>
      <c r="CG802" s="84"/>
      <c r="CH802" s="97"/>
      <c r="CI802" s="97"/>
      <c r="CJ802" s="97"/>
      <c r="CK802" s="97"/>
      <c r="CL802" s="97"/>
      <c r="CM802" s="97"/>
      <c r="CN802" s="97"/>
      <c r="CO802" s="97"/>
      <c r="CP802" s="99"/>
      <c r="CQ802" s="84"/>
      <c r="DA802" s="83"/>
      <c r="DB802" s="82"/>
      <c r="DC802" s="83"/>
      <c r="DD802" s="52"/>
      <c r="DF802" s="52"/>
      <c r="DG802" s="84"/>
      <c r="DH802" s="97"/>
      <c r="DI802" s="84"/>
      <c r="DJ802" s="84"/>
      <c r="DK802" s="84"/>
      <c r="DL802" s="84"/>
      <c r="DM802" s="84"/>
      <c r="DN802" s="84"/>
      <c r="DO802" s="84"/>
      <c r="DP802" s="84"/>
      <c r="DQ802" s="84"/>
      <c r="DR802" s="97"/>
      <c r="DS802" s="97"/>
      <c r="DT802" s="97"/>
      <c r="DU802" s="97"/>
      <c r="DV802" s="97"/>
      <c r="DW802" s="97"/>
      <c r="DX802" s="97"/>
      <c r="DY802" s="97"/>
      <c r="DZ802" s="99"/>
      <c r="EA802" s="84"/>
    </row>
    <row r="803" spans="1:131" ht="15.6" x14ac:dyDescent="0.3">
      <c r="A803" s="289" t="str">
        <f t="shared" ca="1" si="1223"/>
        <v/>
      </c>
      <c r="B803" s="333">
        <f t="shared" si="1245"/>
        <v>795</v>
      </c>
      <c r="C803" s="334" t="s">
        <v>17</v>
      </c>
      <c r="D803" s="333" t="s">
        <v>5</v>
      </c>
      <c r="E803" s="333">
        <v>7</v>
      </c>
      <c r="F803" s="335">
        <v>1</v>
      </c>
      <c r="G803" s="335">
        <v>2</v>
      </c>
      <c r="H803" s="335">
        <v>2</v>
      </c>
      <c r="I803" s="335">
        <v>2</v>
      </c>
      <c r="J803" s="335">
        <v>2</v>
      </c>
      <c r="K803" s="335">
        <v>1</v>
      </c>
      <c r="L803" s="335">
        <v>2</v>
      </c>
      <c r="M803" s="335"/>
      <c r="N803" s="335">
        <f>SUM($F803:G803)</f>
        <v>3</v>
      </c>
      <c r="O803" s="335">
        <f>SUM($F803:H803)</f>
        <v>5</v>
      </c>
      <c r="P803" s="335">
        <f>SUM($F803:I803)</f>
        <v>7</v>
      </c>
      <c r="Q803" s="335">
        <f>SUM($F803:J803)</f>
        <v>9</v>
      </c>
      <c r="R803" s="335">
        <f>SUM($F803:K803)</f>
        <v>10</v>
      </c>
      <c r="S803" s="335">
        <f>SUM($F803:L803)</f>
        <v>12</v>
      </c>
      <c r="T803" s="335"/>
      <c r="U803" s="334"/>
      <c r="V803" s="333" t="str">
        <f t="shared" si="1256"/>
        <v>B</v>
      </c>
      <c r="W803" s="333" t="str">
        <f t="shared" ca="1" si="1257"/>
        <v>C</v>
      </c>
      <c r="X803" s="333" t="str">
        <f t="shared" ca="1" si="1279"/>
        <v>D</v>
      </c>
      <c r="Y803" s="333" t="str">
        <f t="shared" ca="1" si="1280"/>
        <v>E</v>
      </c>
      <c r="Z803" s="333" t="str">
        <f t="shared" ca="1" si="1281"/>
        <v>Gb</v>
      </c>
      <c r="AA803" s="333" t="str">
        <f t="shared" ca="1" si="1282"/>
        <v>Ab</v>
      </c>
      <c r="AB803" s="333" t="str">
        <f t="shared" ca="1" si="1283"/>
        <v>A</v>
      </c>
      <c r="AC803" s="333"/>
      <c r="AD803" s="334">
        <f t="shared" si="1264"/>
        <v>66</v>
      </c>
      <c r="AE803" s="334">
        <f t="shared" ca="1" si="1243"/>
        <v>67</v>
      </c>
      <c r="AF803" s="334">
        <f t="shared" ca="1" si="1244"/>
        <v>68</v>
      </c>
      <c r="AG803" s="334">
        <f t="shared" ca="1" si="1249"/>
        <v>69</v>
      </c>
      <c r="AH803" s="334">
        <f t="shared" ca="1" si="1250"/>
        <v>169</v>
      </c>
      <c r="AI803" s="334">
        <f t="shared" ca="1" si="1251"/>
        <v>163</v>
      </c>
      <c r="AJ803" s="334">
        <f t="shared" ca="1" si="1252"/>
        <v>65</v>
      </c>
      <c r="AK803" s="334"/>
      <c r="AL803" s="294" t="str">
        <f>_xlfn.CONCAT(V803," min")</f>
        <v>B min</v>
      </c>
      <c r="AM803" s="294" t="str">
        <f ca="1">_xlfn.CONCAT(W803," aug")</f>
        <v>C aug</v>
      </c>
      <c r="AN803" s="294" t="str">
        <f ca="1">_xlfn.CONCAT(X803," maj")</f>
        <v>D maj</v>
      </c>
      <c r="AO803" s="294" t="str">
        <f ca="1">_xlfn.CONCAT(Y803," maj")</f>
        <v>E maj</v>
      </c>
      <c r="AP803" s="294" t="str">
        <f ca="1">_xlfn.CONCAT(Z803," dim")</f>
        <v>Gb dim</v>
      </c>
      <c r="AQ803" s="294" t="str">
        <f ca="1">_xlfn.CONCAT(AA803," dim")</f>
        <v>Ab dim</v>
      </c>
      <c r="AR803" s="294" t="str">
        <f ca="1">_xlfn.CONCAT(AB803," min")</f>
        <v>A min</v>
      </c>
      <c r="AS803" s="294"/>
      <c r="AT803" s="294" t="str">
        <f t="shared" ca="1" si="1285"/>
        <v/>
      </c>
      <c r="AU803" s="294" t="str">
        <f t="shared" ca="1" si="1284"/>
        <v/>
      </c>
      <c r="AV803" s="294" t="str">
        <f t="shared" ca="1" si="1284"/>
        <v/>
      </c>
      <c r="AW803" s="294" t="str">
        <f t="shared" ca="1" si="1284"/>
        <v/>
      </c>
      <c r="AX803" s="294" t="str">
        <f t="shared" ca="1" si="1284"/>
        <v/>
      </c>
      <c r="AY803" s="294" t="str">
        <f t="shared" ca="1" si="1284"/>
        <v/>
      </c>
      <c r="AZ803" s="294" t="str">
        <f t="shared" ca="1" si="1284"/>
        <v/>
      </c>
      <c r="BA803" s="294" t="str">
        <f t="shared" ca="1" si="1284"/>
        <v/>
      </c>
      <c r="BB803" s="294" t="str">
        <f t="shared" ca="1" si="1284"/>
        <v/>
      </c>
      <c r="BC803" s="294" t="str">
        <f t="shared" ca="1" si="1284"/>
        <v/>
      </c>
      <c r="BD803" s="294" t="str">
        <f t="shared" ca="1" si="1284"/>
        <v/>
      </c>
      <c r="BE803" s="294" t="str">
        <f t="shared" ca="1" si="1284"/>
        <v/>
      </c>
      <c r="BF803" s="289">
        <f t="shared" ca="1" si="1265"/>
        <v>0</v>
      </c>
      <c r="BG803" s="302">
        <f t="shared" ca="1" si="1266"/>
        <v>0</v>
      </c>
      <c r="BH803" s="289" t="str">
        <f t="shared" ca="1" si="1267"/>
        <v/>
      </c>
      <c r="BI803" s="289" t="str">
        <f t="shared" ca="1" si="1268"/>
        <v/>
      </c>
      <c r="BJ803" s="289" t="str">
        <f t="shared" ca="1" si="1269"/>
        <v/>
      </c>
      <c r="BK803" s="289" t="str">
        <f t="shared" ca="1" si="1270"/>
        <v/>
      </c>
      <c r="BL803" s="289" t="str">
        <f t="shared" ca="1" si="1271"/>
        <v/>
      </c>
      <c r="BM803" s="289" t="str">
        <f t="shared" ca="1" si="1272"/>
        <v/>
      </c>
      <c r="BN803" s="289" t="str">
        <f t="shared" ca="1" si="1273"/>
        <v/>
      </c>
      <c r="BO803" s="289" t="str">
        <f t="shared" ca="1" si="1274"/>
        <v/>
      </c>
      <c r="BP803" s="275"/>
      <c r="BQ803" s="83"/>
      <c r="BR803" s="82"/>
      <c r="BS803" s="83"/>
      <c r="BT803" s="52"/>
      <c r="BV803" s="52"/>
      <c r="BW803" s="84"/>
      <c r="BX803" s="97"/>
      <c r="BY803" s="84"/>
      <c r="BZ803" s="84"/>
      <c r="CA803" s="84"/>
      <c r="CB803" s="84"/>
      <c r="CC803" s="84"/>
      <c r="CD803" s="84"/>
      <c r="CE803" s="84"/>
      <c r="CF803" s="84"/>
      <c r="CG803" s="84"/>
      <c r="CH803" s="97"/>
      <c r="CI803" s="97"/>
      <c r="CJ803" s="97"/>
      <c r="CK803" s="97"/>
      <c r="CL803" s="97"/>
      <c r="CM803" s="97"/>
      <c r="CN803" s="97"/>
      <c r="CO803" s="97"/>
      <c r="CP803" s="99"/>
      <c r="CQ803" s="84"/>
      <c r="DA803" s="83"/>
      <c r="DB803" s="82"/>
      <c r="DC803" s="83"/>
      <c r="DD803" s="52"/>
      <c r="DF803" s="52"/>
      <c r="DG803" s="84"/>
      <c r="DH803" s="97"/>
      <c r="DI803" s="84"/>
      <c r="DJ803" s="84"/>
      <c r="DK803" s="84"/>
      <c r="DL803" s="84"/>
      <c r="DM803" s="84"/>
      <c r="DN803" s="84"/>
      <c r="DO803" s="84"/>
      <c r="DP803" s="84"/>
      <c r="DQ803" s="84"/>
      <c r="DR803" s="97"/>
      <c r="DS803" s="97"/>
      <c r="DT803" s="97"/>
      <c r="DU803" s="97"/>
      <c r="DV803" s="97"/>
      <c r="DW803" s="97"/>
      <c r="DX803" s="97"/>
      <c r="DY803" s="97"/>
      <c r="DZ803" s="99"/>
      <c r="EA803" s="84"/>
    </row>
    <row r="804" spans="1:131" ht="15.6" x14ac:dyDescent="0.3">
      <c r="A804" s="289" t="str">
        <f t="shared" ca="1" si="1223"/>
        <v/>
      </c>
      <c r="B804" s="333">
        <f t="shared" si="1245"/>
        <v>796</v>
      </c>
      <c r="C804" s="334" t="s">
        <v>18</v>
      </c>
      <c r="D804" s="333" t="s">
        <v>5</v>
      </c>
      <c r="E804" s="333">
        <v>7</v>
      </c>
      <c r="F804" s="335">
        <v>2</v>
      </c>
      <c r="G804" s="335">
        <v>1</v>
      </c>
      <c r="H804" s="335">
        <v>3</v>
      </c>
      <c r="I804" s="335">
        <v>1</v>
      </c>
      <c r="J804" s="335">
        <v>2</v>
      </c>
      <c r="K804" s="335">
        <v>1</v>
      </c>
      <c r="L804" s="335">
        <v>2</v>
      </c>
      <c r="M804" s="335"/>
      <c r="N804" s="335">
        <f>SUM($F804:G804)</f>
        <v>3</v>
      </c>
      <c r="O804" s="335">
        <f>SUM($F804:H804)</f>
        <v>6</v>
      </c>
      <c r="P804" s="335">
        <f>SUM($F804:I804)</f>
        <v>7</v>
      </c>
      <c r="Q804" s="335">
        <f>SUM($F804:J804)</f>
        <v>9</v>
      </c>
      <c r="R804" s="335">
        <f>SUM($F804:K804)</f>
        <v>10</v>
      </c>
      <c r="S804" s="335">
        <f>SUM($F804:L804)</f>
        <v>12</v>
      </c>
      <c r="T804" s="335"/>
      <c r="U804" s="334"/>
      <c r="V804" s="333" t="str">
        <f t="shared" si="1256"/>
        <v>B</v>
      </c>
      <c r="W804" s="333" t="str">
        <f t="shared" ca="1" si="1257"/>
        <v>Db</v>
      </c>
      <c r="X804" s="333" t="str">
        <f t="shared" ca="1" si="1279"/>
        <v>D</v>
      </c>
      <c r="Y804" s="333" t="str">
        <f t="shared" ca="1" si="1280"/>
        <v>F</v>
      </c>
      <c r="Z804" s="333" t="str">
        <f t="shared" ca="1" si="1281"/>
        <v>Gb</v>
      </c>
      <c r="AA804" s="333" t="str">
        <f t="shared" ca="1" si="1282"/>
        <v>Ab</v>
      </c>
      <c r="AB804" s="333" t="str">
        <f t="shared" ca="1" si="1283"/>
        <v>A</v>
      </c>
      <c r="AC804" s="333"/>
      <c r="AD804" s="334">
        <f t="shared" si="1264"/>
        <v>66</v>
      </c>
      <c r="AE804" s="334">
        <f t="shared" ca="1" si="1243"/>
        <v>166</v>
      </c>
      <c r="AF804" s="334">
        <f t="shared" ca="1" si="1244"/>
        <v>68</v>
      </c>
      <c r="AG804" s="334">
        <f t="shared" ca="1" si="1249"/>
        <v>70</v>
      </c>
      <c r="AH804" s="334">
        <f t="shared" ca="1" si="1250"/>
        <v>169</v>
      </c>
      <c r="AI804" s="334">
        <f t="shared" ca="1" si="1251"/>
        <v>163</v>
      </c>
      <c r="AJ804" s="334">
        <f t="shared" ca="1" si="1252"/>
        <v>65</v>
      </c>
      <c r="AK804" s="334"/>
      <c r="AL804" s="294" t="str">
        <f>_xlfn.CONCAT(V804," min")</f>
        <v>B min</v>
      </c>
      <c r="AM804" s="294" t="str">
        <f ca="1">_xlfn.CONCAT(W804," maj")</f>
        <v>Db maj</v>
      </c>
      <c r="AN804" s="294" t="str">
        <f ca="1">_xlfn.CONCAT(X804," maj")</f>
        <v>D maj</v>
      </c>
      <c r="AO804" s="294" t="str">
        <f ca="1">_xlfn.CONCAT(Y804," dim")</f>
        <v>F dim</v>
      </c>
      <c r="AP804" s="294" t="str">
        <f ca="1">_xlfn.CONCAT(Z804," min")</f>
        <v>Gb min</v>
      </c>
      <c r="AQ804" s="294" t="str">
        <f ca="1">_xlfn.CONCAT(AA804," dim")</f>
        <v>Ab dim</v>
      </c>
      <c r="AR804" s="294" t="str">
        <f ca="1">_xlfn.CONCAT(AB804," aug")</f>
        <v>A aug</v>
      </c>
      <c r="AS804" s="294"/>
      <c r="AT804" s="294" t="str">
        <f t="shared" ca="1" si="1285"/>
        <v/>
      </c>
      <c r="AU804" s="294" t="str">
        <f t="shared" ca="1" si="1284"/>
        <v/>
      </c>
      <c r="AV804" s="294" t="str">
        <f t="shared" ca="1" si="1284"/>
        <v/>
      </c>
      <c r="AW804" s="294" t="str">
        <f t="shared" ca="1" si="1284"/>
        <v/>
      </c>
      <c r="AX804" s="294" t="str">
        <f t="shared" ca="1" si="1284"/>
        <v/>
      </c>
      <c r="AY804" s="294">
        <f t="shared" ca="1" si="1284"/>
        <v>1</v>
      </c>
      <c r="AZ804" s="294" t="str">
        <f t="shared" ca="1" si="1284"/>
        <v/>
      </c>
      <c r="BA804" s="294" t="str">
        <f t="shared" ca="1" si="1284"/>
        <v/>
      </c>
      <c r="BB804" s="294" t="str">
        <f t="shared" ca="1" si="1284"/>
        <v/>
      </c>
      <c r="BC804" s="294" t="str">
        <f t="shared" ca="1" si="1284"/>
        <v/>
      </c>
      <c r="BD804" s="294" t="str">
        <f t="shared" ca="1" si="1284"/>
        <v/>
      </c>
      <c r="BE804" s="294" t="str">
        <f t="shared" ca="1" si="1284"/>
        <v/>
      </c>
      <c r="BF804" s="289">
        <f t="shared" ca="1" si="1265"/>
        <v>1</v>
      </c>
      <c r="BG804" s="302">
        <f t="shared" ca="1" si="1266"/>
        <v>14.285714285714285</v>
      </c>
      <c r="BH804" s="289" t="str">
        <f t="shared" ca="1" si="1267"/>
        <v/>
      </c>
      <c r="BI804" s="289" t="str">
        <f t="shared" ca="1" si="1268"/>
        <v/>
      </c>
      <c r="BJ804" s="289" t="str">
        <f t="shared" ca="1" si="1269"/>
        <v/>
      </c>
      <c r="BK804" s="289" t="str">
        <f t="shared" ca="1" si="1270"/>
        <v/>
      </c>
      <c r="BL804" s="289" t="str">
        <f t="shared" ca="1" si="1271"/>
        <v/>
      </c>
      <c r="BM804" s="289" t="str">
        <f t="shared" ca="1" si="1272"/>
        <v/>
      </c>
      <c r="BN804" s="289" t="str">
        <f t="shared" ca="1" si="1273"/>
        <v/>
      </c>
      <c r="BO804" s="289" t="str">
        <f t="shared" ca="1" si="1274"/>
        <v/>
      </c>
      <c r="BP804" s="275"/>
      <c r="BQ804" s="83"/>
      <c r="BR804" s="82"/>
      <c r="BS804" s="83"/>
      <c r="BT804" s="52"/>
      <c r="BV804" s="52"/>
      <c r="BW804" s="84"/>
      <c r="BX804" s="97"/>
      <c r="BY804" s="84"/>
      <c r="BZ804" s="84"/>
      <c r="CA804" s="84"/>
      <c r="CB804" s="84"/>
      <c r="CC804" s="84"/>
      <c r="CD804" s="84"/>
      <c r="CE804" s="84"/>
      <c r="CF804" s="84"/>
      <c r="CG804" s="84"/>
      <c r="CH804" s="97"/>
      <c r="CI804" s="97"/>
      <c r="CJ804" s="97"/>
      <c r="CK804" s="97"/>
      <c r="CL804" s="97"/>
      <c r="CM804" s="97"/>
      <c r="CN804" s="97"/>
      <c r="CO804" s="97"/>
      <c r="CP804" s="99"/>
      <c r="CQ804" s="84"/>
      <c r="DA804" s="83"/>
      <c r="DB804" s="82"/>
      <c r="DC804" s="83"/>
      <c r="DD804" s="52"/>
      <c r="DF804" s="52"/>
      <c r="DG804" s="84"/>
      <c r="DH804" s="97"/>
      <c r="DI804" s="84"/>
      <c r="DJ804" s="84"/>
      <c r="DK804" s="84"/>
      <c r="DL804" s="84"/>
      <c r="DM804" s="84"/>
      <c r="DN804" s="84"/>
      <c r="DO804" s="84"/>
      <c r="DP804" s="84"/>
      <c r="DQ804" s="84"/>
      <c r="DR804" s="97"/>
      <c r="DS804" s="97"/>
      <c r="DT804" s="97"/>
      <c r="DU804" s="97"/>
      <c r="DV804" s="97"/>
      <c r="DW804" s="97"/>
      <c r="DX804" s="97"/>
      <c r="DY804" s="97"/>
      <c r="DZ804" s="99"/>
      <c r="EA804" s="84"/>
    </row>
    <row r="805" spans="1:131" ht="15.6" x14ac:dyDescent="0.3">
      <c r="A805" s="289" t="str">
        <f t="shared" ca="1" si="1223"/>
        <v/>
      </c>
      <c r="B805" s="333">
        <f t="shared" si="1245"/>
        <v>797</v>
      </c>
      <c r="C805" s="334" t="s">
        <v>19</v>
      </c>
      <c r="D805" s="333" t="s">
        <v>5</v>
      </c>
      <c r="E805" s="333">
        <v>7</v>
      </c>
      <c r="F805" s="335">
        <v>2</v>
      </c>
      <c r="G805" s="335">
        <v>1</v>
      </c>
      <c r="H805" s="335">
        <v>2</v>
      </c>
      <c r="I805" s="335">
        <v>1</v>
      </c>
      <c r="J805" s="335">
        <v>3</v>
      </c>
      <c r="K805" s="335">
        <v>1</v>
      </c>
      <c r="L805" s="335">
        <v>2</v>
      </c>
      <c r="M805" s="335"/>
      <c r="N805" s="335">
        <f>SUM($F805:G805)</f>
        <v>3</v>
      </c>
      <c r="O805" s="335">
        <f>SUM($F805:H805)</f>
        <v>5</v>
      </c>
      <c r="P805" s="335">
        <f>SUM($F805:I805)</f>
        <v>6</v>
      </c>
      <c r="Q805" s="335">
        <f>SUM($F805:J805)</f>
        <v>9</v>
      </c>
      <c r="R805" s="335">
        <f>SUM($F805:K805)</f>
        <v>10</v>
      </c>
      <c r="S805" s="335">
        <f>SUM($F805:L805)</f>
        <v>12</v>
      </c>
      <c r="T805" s="335"/>
      <c r="U805" s="334"/>
      <c r="V805" s="333" t="str">
        <f t="shared" si="1256"/>
        <v>B</v>
      </c>
      <c r="W805" s="333" t="str">
        <f t="shared" ca="1" si="1257"/>
        <v>Db</v>
      </c>
      <c r="X805" s="333" t="str">
        <f t="shared" ca="1" si="1279"/>
        <v>D</v>
      </c>
      <c r="Y805" s="333" t="str">
        <f t="shared" ca="1" si="1280"/>
        <v>E</v>
      </c>
      <c r="Z805" s="333" t="str">
        <f t="shared" ca="1" si="1281"/>
        <v>F</v>
      </c>
      <c r="AA805" s="333" t="str">
        <f t="shared" ca="1" si="1282"/>
        <v>Ab</v>
      </c>
      <c r="AB805" s="333" t="str">
        <f t="shared" ca="1" si="1283"/>
        <v>A</v>
      </c>
      <c r="AC805" s="333"/>
      <c r="AD805" s="334">
        <f t="shared" si="1264"/>
        <v>66</v>
      </c>
      <c r="AE805" s="334">
        <f t="shared" ca="1" si="1243"/>
        <v>166</v>
      </c>
      <c r="AF805" s="334">
        <f t="shared" ca="1" si="1244"/>
        <v>68</v>
      </c>
      <c r="AG805" s="334">
        <f t="shared" ca="1" si="1249"/>
        <v>69</v>
      </c>
      <c r="AH805" s="334">
        <f t="shared" ca="1" si="1250"/>
        <v>70</v>
      </c>
      <c r="AI805" s="334">
        <f t="shared" ca="1" si="1251"/>
        <v>163</v>
      </c>
      <c r="AJ805" s="334">
        <f t="shared" ca="1" si="1252"/>
        <v>65</v>
      </c>
      <c r="AK805" s="334"/>
      <c r="AL805" s="294" t="str">
        <f>_xlfn.CONCAT(V805," dim")</f>
        <v>B dim</v>
      </c>
      <c r="AM805" s="294" t="str">
        <f ca="1">_xlfn.CONCAT(W805," min")</f>
        <v>Db min</v>
      </c>
      <c r="AN805" s="294" t="str">
        <f ca="1">_xlfn.CONCAT(X805," min")</f>
        <v>D min</v>
      </c>
      <c r="AO805" s="294" t="str">
        <f ca="1">_xlfn.CONCAT(Y805," maj")</f>
        <v>E maj</v>
      </c>
      <c r="AP805" s="294" t="str">
        <f ca="1">_xlfn.CONCAT(Z805," aug")</f>
        <v>F aug</v>
      </c>
      <c r="AQ805" s="294" t="str">
        <f ca="1">_xlfn.CONCAT(AA805," dim")</f>
        <v>Ab dim</v>
      </c>
      <c r="AR805" s="294" t="str">
        <f ca="1">_xlfn.CONCAT(AB805," maj")</f>
        <v>A maj</v>
      </c>
      <c r="AS805" s="294"/>
      <c r="AT805" s="294" t="str">
        <f t="shared" ca="1" si="1285"/>
        <v/>
      </c>
      <c r="AU805" s="294" t="str">
        <f t="shared" ca="1" si="1284"/>
        <v/>
      </c>
      <c r="AV805" s="294" t="str">
        <f t="shared" ca="1" si="1284"/>
        <v/>
      </c>
      <c r="AW805" s="294" t="str">
        <f t="shared" ca="1" si="1284"/>
        <v/>
      </c>
      <c r="AX805" s="294" t="str">
        <f t="shared" ca="1" si="1284"/>
        <v/>
      </c>
      <c r="AY805" s="294">
        <f t="shared" ca="1" si="1284"/>
        <v>1</v>
      </c>
      <c r="AZ805" s="294" t="str">
        <f t="shared" ca="1" si="1284"/>
        <v/>
      </c>
      <c r="BA805" s="294" t="str">
        <f t="shared" ca="1" si="1284"/>
        <v/>
      </c>
      <c r="BB805" s="294" t="str">
        <f t="shared" ca="1" si="1284"/>
        <v/>
      </c>
      <c r="BC805" s="294" t="str">
        <f t="shared" ca="1" si="1284"/>
        <v/>
      </c>
      <c r="BD805" s="294" t="str">
        <f t="shared" ca="1" si="1284"/>
        <v/>
      </c>
      <c r="BE805" s="294" t="str">
        <f t="shared" ca="1" si="1284"/>
        <v/>
      </c>
      <c r="BF805" s="289">
        <f t="shared" ca="1" si="1265"/>
        <v>1</v>
      </c>
      <c r="BG805" s="302">
        <f t="shared" ca="1" si="1266"/>
        <v>14.285714285714285</v>
      </c>
      <c r="BH805" s="289" t="str">
        <f t="shared" ca="1" si="1267"/>
        <v/>
      </c>
      <c r="BI805" s="289" t="str">
        <f t="shared" ca="1" si="1268"/>
        <v/>
      </c>
      <c r="BJ805" s="289" t="str">
        <f t="shared" ca="1" si="1269"/>
        <v/>
      </c>
      <c r="BK805" s="289" t="str">
        <f t="shared" ca="1" si="1270"/>
        <v/>
      </c>
      <c r="BL805" s="289" t="str">
        <f t="shared" ca="1" si="1271"/>
        <v/>
      </c>
      <c r="BM805" s="289" t="str">
        <f t="shared" ca="1" si="1272"/>
        <v/>
      </c>
      <c r="BN805" s="289" t="str">
        <f t="shared" ca="1" si="1273"/>
        <v/>
      </c>
      <c r="BO805" s="289" t="str">
        <f t="shared" ca="1" si="1274"/>
        <v/>
      </c>
      <c r="BP805" s="275"/>
      <c r="BQ805" s="83"/>
      <c r="BR805" s="82"/>
      <c r="BS805" s="83"/>
      <c r="BT805" s="52"/>
      <c r="BV805" s="52"/>
      <c r="BW805" s="84"/>
      <c r="BX805" s="97"/>
      <c r="BY805" s="84"/>
      <c r="BZ805" s="84"/>
      <c r="CA805" s="84"/>
      <c r="CB805" s="84"/>
      <c r="CC805" s="84"/>
      <c r="CD805" s="84"/>
      <c r="CE805" s="84"/>
      <c r="CF805" s="84"/>
      <c r="CG805" s="84"/>
      <c r="CH805" s="97"/>
      <c r="CI805" s="97"/>
      <c r="CJ805" s="97"/>
      <c r="CK805" s="97"/>
      <c r="CL805" s="97"/>
      <c r="CM805" s="97"/>
      <c r="CN805" s="97"/>
      <c r="CO805" s="97"/>
      <c r="CP805" s="99"/>
      <c r="CQ805" s="84"/>
      <c r="DA805" s="83"/>
      <c r="DB805" s="82"/>
      <c r="DC805" s="83"/>
      <c r="DD805" s="52"/>
      <c r="DF805" s="52"/>
      <c r="DG805" s="84"/>
      <c r="DH805" s="97"/>
      <c r="DI805" s="84"/>
      <c r="DJ805" s="84"/>
      <c r="DK805" s="84"/>
      <c r="DL805" s="84"/>
      <c r="DM805" s="84"/>
      <c r="DN805" s="84"/>
      <c r="DO805" s="84"/>
      <c r="DP805" s="84"/>
      <c r="DQ805" s="84"/>
      <c r="DR805" s="97"/>
      <c r="DS805" s="97"/>
      <c r="DT805" s="97"/>
      <c r="DU805" s="97"/>
      <c r="DV805" s="97"/>
      <c r="DW805" s="97"/>
      <c r="DX805" s="97"/>
      <c r="DY805" s="97"/>
      <c r="DZ805" s="99"/>
      <c r="EA805" s="84"/>
    </row>
    <row r="806" spans="1:131" ht="15.6" x14ac:dyDescent="0.3">
      <c r="A806" s="289" t="str">
        <f t="shared" ca="1" si="1223"/>
        <v/>
      </c>
      <c r="B806" s="333">
        <f t="shared" si="1245"/>
        <v>798</v>
      </c>
      <c r="C806" s="334" t="s">
        <v>20</v>
      </c>
      <c r="D806" s="333" t="s">
        <v>5</v>
      </c>
      <c r="E806" s="333">
        <v>7</v>
      </c>
      <c r="F806" s="335">
        <v>1</v>
      </c>
      <c r="G806" s="335">
        <v>2</v>
      </c>
      <c r="H806" s="335">
        <v>2</v>
      </c>
      <c r="I806" s="335">
        <v>2</v>
      </c>
      <c r="J806" s="335">
        <v>1</v>
      </c>
      <c r="K806" s="335">
        <v>2</v>
      </c>
      <c r="L806" s="335">
        <v>2</v>
      </c>
      <c r="M806" s="335"/>
      <c r="N806" s="335">
        <f>SUM($F806:G806)</f>
        <v>3</v>
      </c>
      <c r="O806" s="335">
        <f>SUM($F806:H806)</f>
        <v>5</v>
      </c>
      <c r="P806" s="335">
        <f>SUM($F806:I806)</f>
        <v>7</v>
      </c>
      <c r="Q806" s="335">
        <f>SUM($F806:J806)</f>
        <v>8</v>
      </c>
      <c r="R806" s="335">
        <f>SUM($F806:K806)</f>
        <v>10</v>
      </c>
      <c r="S806" s="335">
        <f>SUM($F806:L806)</f>
        <v>12</v>
      </c>
      <c r="T806" s="335"/>
      <c r="U806" s="334"/>
      <c r="V806" s="333" t="str">
        <f t="shared" si="1256"/>
        <v>B</v>
      </c>
      <c r="W806" s="333" t="str">
        <f t="shared" ca="1" si="1257"/>
        <v>C</v>
      </c>
      <c r="X806" s="333" t="str">
        <f t="shared" ca="1" si="1279"/>
        <v>D</v>
      </c>
      <c r="Y806" s="333" t="str">
        <f t="shared" ca="1" si="1280"/>
        <v>E</v>
      </c>
      <c r="Z806" s="333" t="str">
        <f t="shared" ca="1" si="1281"/>
        <v>Gb</v>
      </c>
      <c r="AA806" s="333" t="str">
        <f t="shared" ca="1" si="1282"/>
        <v>G</v>
      </c>
      <c r="AB806" s="333" t="str">
        <f t="shared" ca="1" si="1283"/>
        <v>A</v>
      </c>
      <c r="AC806" s="333"/>
      <c r="AD806" s="334">
        <f t="shared" si="1264"/>
        <v>66</v>
      </c>
      <c r="AE806" s="334">
        <f t="shared" ca="1" si="1243"/>
        <v>67</v>
      </c>
      <c r="AF806" s="334">
        <f t="shared" ca="1" si="1244"/>
        <v>68</v>
      </c>
      <c r="AG806" s="334">
        <f t="shared" ca="1" si="1249"/>
        <v>69</v>
      </c>
      <c r="AH806" s="334">
        <f t="shared" ca="1" si="1250"/>
        <v>169</v>
      </c>
      <c r="AI806" s="334">
        <f t="shared" ca="1" si="1251"/>
        <v>71</v>
      </c>
      <c r="AJ806" s="334">
        <f t="shared" ca="1" si="1252"/>
        <v>65</v>
      </c>
      <c r="AK806" s="334"/>
      <c r="AL806" s="294" t="str">
        <f>_xlfn.CONCAT(V806," min")</f>
        <v>B min</v>
      </c>
      <c r="AM806" s="294" t="str">
        <f ca="1">_xlfn.CONCAT(W806," maj")</f>
        <v>C maj</v>
      </c>
      <c r="AN806" s="294" t="str">
        <f ca="1">_xlfn.CONCAT(X806," maj")</f>
        <v>D maj</v>
      </c>
      <c r="AO806" s="294" t="str">
        <f ca="1">_xlfn.CONCAT(Y806," min")</f>
        <v>E min</v>
      </c>
      <c r="AP806" s="294" t="str">
        <f ca="1">_xlfn.CONCAT(Z806," dim")</f>
        <v>Gb dim</v>
      </c>
      <c r="AQ806" s="294" t="str">
        <f ca="1">_xlfn.CONCAT(AA806," maj")</f>
        <v>G maj</v>
      </c>
      <c r="AR806" s="294" t="str">
        <f ca="1">_xlfn.CONCAT(AB806," min")</f>
        <v>A min</v>
      </c>
      <c r="AS806" s="294"/>
      <c r="AT806" s="294" t="str">
        <f t="shared" ca="1" si="1285"/>
        <v/>
      </c>
      <c r="AU806" s="294" t="str">
        <f t="shared" ca="1" si="1284"/>
        <v/>
      </c>
      <c r="AV806" s="294" t="str">
        <f t="shared" ca="1" si="1284"/>
        <v/>
      </c>
      <c r="AW806" s="294" t="str">
        <f t="shared" ca="1" si="1284"/>
        <v/>
      </c>
      <c r="AX806" s="294" t="str">
        <f t="shared" ca="1" si="1284"/>
        <v/>
      </c>
      <c r="AY806" s="294" t="str">
        <f t="shared" ca="1" si="1284"/>
        <v/>
      </c>
      <c r="AZ806" s="294" t="str">
        <f t="shared" ca="1" si="1284"/>
        <v/>
      </c>
      <c r="BA806" s="294">
        <f t="shared" ca="1" si="1284"/>
        <v>1</v>
      </c>
      <c r="BB806" s="294" t="str">
        <f t="shared" ca="1" si="1284"/>
        <v/>
      </c>
      <c r="BC806" s="294" t="str">
        <f t="shared" ca="1" si="1284"/>
        <v/>
      </c>
      <c r="BD806" s="294" t="str">
        <f t="shared" ca="1" si="1284"/>
        <v/>
      </c>
      <c r="BE806" s="294" t="str">
        <f t="shared" ca="1" si="1284"/>
        <v/>
      </c>
      <c r="BF806" s="289">
        <f t="shared" ca="1" si="1265"/>
        <v>1</v>
      </c>
      <c r="BG806" s="302">
        <f t="shared" ca="1" si="1266"/>
        <v>14.285714285714285</v>
      </c>
      <c r="BH806" s="289" t="str">
        <f t="shared" ca="1" si="1267"/>
        <v/>
      </c>
      <c r="BI806" s="289" t="str">
        <f t="shared" ca="1" si="1268"/>
        <v/>
      </c>
      <c r="BJ806" s="289" t="str">
        <f t="shared" ca="1" si="1269"/>
        <v/>
      </c>
      <c r="BK806" s="289" t="str">
        <f t="shared" ca="1" si="1270"/>
        <v/>
      </c>
      <c r="BL806" s="289" t="str">
        <f t="shared" ca="1" si="1271"/>
        <v/>
      </c>
      <c r="BM806" s="289" t="str">
        <f t="shared" ca="1" si="1272"/>
        <v/>
      </c>
      <c r="BN806" s="289" t="str">
        <f t="shared" ca="1" si="1273"/>
        <v/>
      </c>
      <c r="BO806" s="289" t="str">
        <f t="shared" ca="1" si="1274"/>
        <v/>
      </c>
      <c r="BP806" s="275"/>
      <c r="BQ806" s="83"/>
      <c r="BR806" s="82"/>
      <c r="BS806" s="83"/>
      <c r="BT806" s="52"/>
      <c r="BV806" s="52"/>
      <c r="BW806" s="84"/>
      <c r="BX806" s="97"/>
      <c r="BY806" s="84"/>
      <c r="BZ806" s="84"/>
      <c r="CA806" s="84"/>
      <c r="CB806" s="84"/>
      <c r="CC806" s="84"/>
      <c r="CD806" s="84"/>
      <c r="CE806" s="84"/>
      <c r="CF806" s="84"/>
      <c r="CG806" s="84"/>
      <c r="CH806" s="97"/>
      <c r="CI806" s="97"/>
      <c r="CJ806" s="97"/>
      <c r="CK806" s="97"/>
      <c r="CL806" s="97"/>
      <c r="CM806" s="97"/>
      <c r="CN806" s="97"/>
      <c r="CO806" s="97"/>
      <c r="CP806" s="99"/>
      <c r="CQ806" s="84"/>
      <c r="DA806" s="83"/>
      <c r="DB806" s="82"/>
      <c r="DC806" s="83"/>
      <c r="DD806" s="52"/>
      <c r="DF806" s="52"/>
      <c r="DG806" s="84"/>
      <c r="DH806" s="97"/>
      <c r="DI806" s="84"/>
      <c r="DJ806" s="84"/>
      <c r="DK806" s="84"/>
      <c r="DL806" s="84"/>
      <c r="DM806" s="84"/>
      <c r="DN806" s="84"/>
      <c r="DO806" s="84"/>
      <c r="DP806" s="84"/>
      <c r="DQ806" s="84"/>
      <c r="DR806" s="97"/>
      <c r="DS806" s="97"/>
      <c r="DT806" s="97"/>
      <c r="DU806" s="97"/>
      <c r="DV806" s="97"/>
      <c r="DW806" s="97"/>
      <c r="DX806" s="97"/>
      <c r="DY806" s="97"/>
      <c r="DZ806" s="99"/>
      <c r="EA806" s="84"/>
    </row>
    <row r="807" spans="1:131" ht="15.6" x14ac:dyDescent="0.3">
      <c r="A807" s="289" t="str">
        <f t="shared" ca="1" si="1223"/>
        <v/>
      </c>
      <c r="B807" s="333">
        <f t="shared" si="1245"/>
        <v>799</v>
      </c>
      <c r="C807" s="334" t="s">
        <v>21</v>
      </c>
      <c r="D807" s="333" t="s">
        <v>5</v>
      </c>
      <c r="E807" s="333">
        <v>7</v>
      </c>
      <c r="F807" s="335">
        <v>1</v>
      </c>
      <c r="G807" s="335">
        <v>2</v>
      </c>
      <c r="H807" s="335">
        <v>1</v>
      </c>
      <c r="I807" s="335">
        <v>3</v>
      </c>
      <c r="J807" s="335">
        <v>1</v>
      </c>
      <c r="K807" s="335">
        <v>2</v>
      </c>
      <c r="L807" s="335">
        <v>2</v>
      </c>
      <c r="M807" s="335"/>
      <c r="N807" s="335">
        <f>SUM($F807:G807)</f>
        <v>3</v>
      </c>
      <c r="O807" s="335">
        <f>SUM($F807:H807)</f>
        <v>4</v>
      </c>
      <c r="P807" s="335">
        <f>SUM($F807:I807)</f>
        <v>7</v>
      </c>
      <c r="Q807" s="335">
        <f>SUM($F807:J807)</f>
        <v>8</v>
      </c>
      <c r="R807" s="335">
        <f>SUM($F807:K807)</f>
        <v>10</v>
      </c>
      <c r="S807" s="335">
        <f>SUM($F807:L807)</f>
        <v>12</v>
      </c>
      <c r="T807" s="335"/>
      <c r="U807" s="334"/>
      <c r="V807" s="333" t="str">
        <f t="shared" si="1256"/>
        <v>B</v>
      </c>
      <c r="W807" s="333" t="str">
        <f t="shared" ca="1" si="1257"/>
        <v>C</v>
      </c>
      <c r="X807" s="333" t="str">
        <f t="shared" ca="1" si="1279"/>
        <v>D</v>
      </c>
      <c r="Y807" s="333" t="str">
        <f t="shared" ca="1" si="1280"/>
        <v>Eb</v>
      </c>
      <c r="Z807" s="333" t="str">
        <f t="shared" ca="1" si="1281"/>
        <v>Gb</v>
      </c>
      <c r="AA807" s="333" t="str">
        <f t="shared" ca="1" si="1282"/>
        <v>G</v>
      </c>
      <c r="AB807" s="333" t="str">
        <f t="shared" ca="1" si="1283"/>
        <v>A</v>
      </c>
      <c r="AC807" s="333"/>
      <c r="AD807" s="334">
        <f t="shared" si="1264"/>
        <v>66</v>
      </c>
      <c r="AE807" s="334">
        <f t="shared" ca="1" si="1243"/>
        <v>67</v>
      </c>
      <c r="AF807" s="334">
        <f t="shared" ca="1" si="1244"/>
        <v>68</v>
      </c>
      <c r="AG807" s="334">
        <f t="shared" ca="1" si="1249"/>
        <v>167</v>
      </c>
      <c r="AH807" s="334">
        <f t="shared" ca="1" si="1250"/>
        <v>169</v>
      </c>
      <c r="AI807" s="334">
        <f t="shared" ca="1" si="1251"/>
        <v>71</v>
      </c>
      <c r="AJ807" s="334">
        <f t="shared" ca="1" si="1252"/>
        <v>65</v>
      </c>
      <c r="AK807" s="334"/>
      <c r="AL807" s="294" t="str">
        <f>_xlfn.CONCAT(V807," min")</f>
        <v>B min</v>
      </c>
      <c r="AM807" s="294" t="str">
        <f ca="1">_xlfn.CONCAT(W807," min")</f>
        <v>C min</v>
      </c>
      <c r="AN807" s="294" t="str">
        <f ca="1">_xlfn.CONCAT(X807," maj")</f>
        <v>D maj</v>
      </c>
      <c r="AO807" s="294" t="str">
        <f ca="1">_xlfn.CONCAT(Y807," aug")</f>
        <v>Eb aug</v>
      </c>
      <c r="AP807" s="294" t="str">
        <f ca="1">_xlfn.CONCAT(Z807," dim")</f>
        <v>Gb dim</v>
      </c>
      <c r="AQ807" s="294" t="str">
        <f ca="1">_xlfn.CONCAT(AA807," maj")</f>
        <v>G maj</v>
      </c>
      <c r="AR807" s="294" t="str">
        <f ca="1">_xlfn.CONCAT(AB807," dim")</f>
        <v>A dim</v>
      </c>
      <c r="AS807" s="294"/>
      <c r="AT807" s="294" t="str">
        <f t="shared" ca="1" si="1285"/>
        <v/>
      </c>
      <c r="AU807" s="294" t="str">
        <f t="shared" ca="1" si="1284"/>
        <v/>
      </c>
      <c r="AV807" s="294" t="str">
        <f t="shared" ca="1" si="1284"/>
        <v/>
      </c>
      <c r="AW807" s="294">
        <f t="shared" ca="1" si="1284"/>
        <v>1</v>
      </c>
      <c r="AX807" s="294" t="str">
        <f t="shared" ca="1" si="1284"/>
        <v/>
      </c>
      <c r="AY807" s="294" t="str">
        <f t="shared" ca="1" si="1284"/>
        <v/>
      </c>
      <c r="AZ807" s="294" t="str">
        <f t="shared" ca="1" si="1284"/>
        <v/>
      </c>
      <c r="BA807" s="294">
        <f t="shared" ca="1" si="1284"/>
        <v>1</v>
      </c>
      <c r="BB807" s="294" t="str">
        <f t="shared" ca="1" si="1284"/>
        <v/>
      </c>
      <c r="BC807" s="294" t="str">
        <f t="shared" ca="1" si="1284"/>
        <v/>
      </c>
      <c r="BD807" s="294" t="str">
        <f t="shared" ca="1" si="1284"/>
        <v/>
      </c>
      <c r="BE807" s="294" t="str">
        <f t="shared" ca="1" si="1284"/>
        <v/>
      </c>
      <c r="BF807" s="289">
        <f t="shared" ca="1" si="1265"/>
        <v>2</v>
      </c>
      <c r="BG807" s="302">
        <f t="shared" ca="1" si="1266"/>
        <v>28.571428571428569</v>
      </c>
      <c r="BH807" s="289" t="str">
        <f t="shared" ca="1" si="1267"/>
        <v/>
      </c>
      <c r="BI807" s="289" t="str">
        <f t="shared" ca="1" si="1268"/>
        <v/>
      </c>
      <c r="BJ807" s="289" t="str">
        <f t="shared" ca="1" si="1269"/>
        <v/>
      </c>
      <c r="BK807" s="289" t="str">
        <f t="shared" ca="1" si="1270"/>
        <v/>
      </c>
      <c r="BL807" s="289" t="str">
        <f t="shared" ca="1" si="1271"/>
        <v/>
      </c>
      <c r="BM807" s="289" t="str">
        <f t="shared" ca="1" si="1272"/>
        <v/>
      </c>
      <c r="BN807" s="289" t="str">
        <f t="shared" ca="1" si="1273"/>
        <v/>
      </c>
      <c r="BO807" s="289" t="str">
        <f t="shared" ca="1" si="1274"/>
        <v/>
      </c>
      <c r="BP807" s="275"/>
      <c r="BQ807" s="83"/>
      <c r="BR807" s="82"/>
      <c r="BS807" s="83"/>
      <c r="BT807" s="52"/>
      <c r="BV807" s="52"/>
      <c r="BW807" s="84"/>
      <c r="BX807" s="97"/>
      <c r="BY807" s="84"/>
      <c r="BZ807" s="84"/>
      <c r="CA807" s="84"/>
      <c r="CB807" s="84"/>
      <c r="CC807" s="84"/>
      <c r="CD807" s="84"/>
      <c r="CE807" s="84"/>
      <c r="CF807" s="84"/>
      <c r="CG807" s="84"/>
      <c r="CH807" s="97"/>
      <c r="CI807" s="97"/>
      <c r="CJ807" s="97"/>
      <c r="CK807" s="97"/>
      <c r="CL807" s="97"/>
      <c r="CM807" s="97"/>
      <c r="CN807" s="97"/>
      <c r="CO807" s="97"/>
      <c r="CP807" s="99"/>
      <c r="CQ807" s="84"/>
      <c r="DA807" s="83"/>
      <c r="DB807" s="82"/>
      <c r="DC807" s="83"/>
      <c r="DD807" s="52"/>
      <c r="DF807" s="52"/>
      <c r="DG807" s="84"/>
      <c r="DH807" s="97"/>
      <c r="DI807" s="84"/>
      <c r="DJ807" s="84"/>
      <c r="DK807" s="84"/>
      <c r="DL807" s="84"/>
      <c r="DM807" s="84"/>
      <c r="DN807" s="84"/>
      <c r="DO807" s="84"/>
      <c r="DP807" s="84"/>
      <c r="DQ807" s="84"/>
      <c r="DR807" s="97"/>
      <c r="DS807" s="97"/>
      <c r="DT807" s="97"/>
      <c r="DU807" s="97"/>
      <c r="DV807" s="97"/>
      <c r="DW807" s="97"/>
      <c r="DX807" s="97"/>
      <c r="DY807" s="97"/>
      <c r="DZ807" s="99"/>
      <c r="EA807" s="84"/>
    </row>
    <row r="808" spans="1:131" ht="15.6" x14ac:dyDescent="0.3">
      <c r="A808" s="289" t="str">
        <f t="shared" ca="1" si="1223"/>
        <v/>
      </c>
      <c r="B808" s="333">
        <f t="shared" si="1245"/>
        <v>800</v>
      </c>
      <c r="C808" s="334" t="s">
        <v>274</v>
      </c>
      <c r="D808" s="333" t="s">
        <v>5</v>
      </c>
      <c r="E808" s="333">
        <v>7</v>
      </c>
      <c r="F808" s="335">
        <v>1</v>
      </c>
      <c r="G808" s="335">
        <v>3</v>
      </c>
      <c r="H808" s="335">
        <v>1</v>
      </c>
      <c r="I808" s="335">
        <v>2</v>
      </c>
      <c r="J808" s="335">
        <v>1</v>
      </c>
      <c r="K808" s="335">
        <v>2</v>
      </c>
      <c r="L808" s="335">
        <v>2</v>
      </c>
      <c r="M808" s="335"/>
      <c r="N808" s="335">
        <f>SUM($F808:G808)</f>
        <v>4</v>
      </c>
      <c r="O808" s="335">
        <f>SUM($F808:H808)</f>
        <v>5</v>
      </c>
      <c r="P808" s="335">
        <f>SUM($F808:I808)</f>
        <v>7</v>
      </c>
      <c r="Q808" s="335">
        <f>SUM($F808:J808)</f>
        <v>8</v>
      </c>
      <c r="R808" s="335">
        <f>SUM($F808:K808)</f>
        <v>10</v>
      </c>
      <c r="S808" s="335">
        <f>SUM($F808:L808)</f>
        <v>12</v>
      </c>
      <c r="T808" s="335"/>
      <c r="U808" s="334"/>
      <c r="V808" s="333" t="str">
        <f t="shared" si="1256"/>
        <v>B</v>
      </c>
      <c r="W808" s="333" t="str">
        <f t="shared" ca="1" si="1257"/>
        <v>C</v>
      </c>
      <c r="X808" s="333" t="str">
        <f t="shared" ca="1" si="1279"/>
        <v>Eb</v>
      </c>
      <c r="Y808" s="333" t="str">
        <f t="shared" ca="1" si="1280"/>
        <v>E</v>
      </c>
      <c r="Z808" s="333" t="str">
        <f t="shared" ca="1" si="1281"/>
        <v>Gb</v>
      </c>
      <c r="AA808" s="333" t="str">
        <f t="shared" ca="1" si="1282"/>
        <v>G</v>
      </c>
      <c r="AB808" s="333" t="str">
        <f t="shared" ca="1" si="1283"/>
        <v>A</v>
      </c>
      <c r="AC808" s="333"/>
      <c r="AD808" s="334">
        <f t="shared" si="1264"/>
        <v>66</v>
      </c>
      <c r="AE808" s="334">
        <f t="shared" ca="1" si="1243"/>
        <v>67</v>
      </c>
      <c r="AF808" s="334">
        <f t="shared" ca="1" si="1244"/>
        <v>167</v>
      </c>
      <c r="AG808" s="334">
        <f t="shared" ca="1" si="1249"/>
        <v>69</v>
      </c>
      <c r="AH808" s="334">
        <f t="shared" ca="1" si="1250"/>
        <v>169</v>
      </c>
      <c r="AI808" s="334">
        <f t="shared" ca="1" si="1251"/>
        <v>71</v>
      </c>
      <c r="AJ808" s="334">
        <f t="shared" ca="1" si="1252"/>
        <v>65</v>
      </c>
      <c r="AK808" s="334"/>
      <c r="AL808" s="294" t="str">
        <f>_xlfn.CONCAT(V808," maj")</f>
        <v>B maj</v>
      </c>
      <c r="AM808" s="294" t="str">
        <f ca="1">_xlfn.CONCAT(W808," maj")</f>
        <v>C maj</v>
      </c>
      <c r="AN808" s="294" t="str">
        <f ca="1">_xlfn.CONCAT(X808," dim")</f>
        <v>Eb dim</v>
      </c>
      <c r="AO808" s="294" t="str">
        <f ca="1">_xlfn.CONCAT(Y808," min")</f>
        <v>E min</v>
      </c>
      <c r="AP808" s="294" t="str">
        <f ca="1">_xlfn.CONCAT(Z808," dim")</f>
        <v>Gb dim</v>
      </c>
      <c r="AQ808" s="294" t="str">
        <f ca="1">_xlfn.CONCAT(AA808," aug")</f>
        <v>G aug</v>
      </c>
      <c r="AR808" s="294" t="str">
        <f ca="1">_xlfn.CONCAT(AB808," min")</f>
        <v>A min</v>
      </c>
      <c r="AS808" s="294"/>
      <c r="AT808" s="294" t="str">
        <f t="shared" ca="1" si="1285"/>
        <v/>
      </c>
      <c r="AU808" s="294" t="str">
        <f t="shared" ca="1" si="1284"/>
        <v/>
      </c>
      <c r="AV808" s="294" t="str">
        <f t="shared" ca="1" si="1284"/>
        <v/>
      </c>
      <c r="AW808" s="294">
        <f t="shared" ca="1" si="1284"/>
        <v>1</v>
      </c>
      <c r="AX808" s="294" t="str">
        <f t="shared" ca="1" si="1284"/>
        <v/>
      </c>
      <c r="AY808" s="294" t="str">
        <f t="shared" ca="1" si="1284"/>
        <v/>
      </c>
      <c r="AZ808" s="294" t="str">
        <f t="shared" ca="1" si="1284"/>
        <v/>
      </c>
      <c r="BA808" s="294">
        <f t="shared" ca="1" si="1284"/>
        <v>1</v>
      </c>
      <c r="BB808" s="294" t="str">
        <f t="shared" ca="1" si="1284"/>
        <v/>
      </c>
      <c r="BC808" s="294" t="str">
        <f t="shared" ca="1" si="1284"/>
        <v/>
      </c>
      <c r="BD808" s="294" t="str">
        <f t="shared" ca="1" si="1284"/>
        <v/>
      </c>
      <c r="BE808" s="294" t="str">
        <f t="shared" ca="1" si="1284"/>
        <v/>
      </c>
      <c r="BF808" s="289">
        <f t="shared" ca="1" si="1265"/>
        <v>2</v>
      </c>
      <c r="BG808" s="302">
        <f t="shared" ca="1" si="1266"/>
        <v>28.571428571428569</v>
      </c>
      <c r="BH808" s="289" t="str">
        <f t="shared" ca="1" si="1267"/>
        <v/>
      </c>
      <c r="BI808" s="289" t="str">
        <f t="shared" ca="1" si="1268"/>
        <v/>
      </c>
      <c r="BJ808" s="289" t="str">
        <f t="shared" ca="1" si="1269"/>
        <v/>
      </c>
      <c r="BK808" s="289" t="str">
        <f t="shared" ca="1" si="1270"/>
        <v/>
      </c>
      <c r="BL808" s="289" t="str">
        <f t="shared" ca="1" si="1271"/>
        <v/>
      </c>
      <c r="BM808" s="289" t="str">
        <f t="shared" ca="1" si="1272"/>
        <v/>
      </c>
      <c r="BN808" s="289" t="str">
        <f t="shared" ca="1" si="1273"/>
        <v/>
      </c>
      <c r="BO808" s="289" t="str">
        <f t="shared" ca="1" si="1274"/>
        <v/>
      </c>
      <c r="BP808" s="275"/>
      <c r="BQ808" s="83"/>
      <c r="BR808" s="82"/>
      <c r="BS808" s="83"/>
      <c r="BT808" s="52"/>
      <c r="BV808" s="52"/>
      <c r="BW808" s="84"/>
      <c r="BX808" s="97"/>
      <c r="BY808" s="84"/>
      <c r="BZ808" s="84"/>
      <c r="CA808" s="84"/>
      <c r="CB808" s="84"/>
      <c r="CC808" s="84"/>
      <c r="CD808" s="84"/>
      <c r="CE808" s="84"/>
      <c r="CF808" s="84"/>
      <c r="CG808" s="84"/>
      <c r="CH808" s="97"/>
      <c r="CI808" s="97"/>
      <c r="CJ808" s="97"/>
      <c r="CK808" s="97"/>
      <c r="CL808" s="97"/>
      <c r="CM808" s="97"/>
      <c r="CN808" s="97"/>
      <c r="CO808" s="97"/>
      <c r="CP808" s="99"/>
      <c r="CQ808" s="84"/>
      <c r="DA808" s="83"/>
      <c r="DB808" s="82"/>
      <c r="DC808" s="83"/>
      <c r="DD808" s="52"/>
      <c r="DF808" s="52"/>
      <c r="DG808" s="84"/>
      <c r="DH808" s="97"/>
      <c r="DI808" s="84"/>
      <c r="DJ808" s="84"/>
      <c r="DK808" s="84"/>
      <c r="DL808" s="84"/>
      <c r="DM808" s="84"/>
      <c r="DN808" s="84"/>
      <c r="DO808" s="84"/>
      <c r="DP808" s="84"/>
      <c r="DQ808" s="84"/>
      <c r="DR808" s="97"/>
      <c r="DS808" s="97"/>
      <c r="DT808" s="97"/>
      <c r="DU808" s="97"/>
      <c r="DV808" s="97"/>
      <c r="DW808" s="97"/>
      <c r="DX808" s="97"/>
      <c r="DY808" s="97"/>
      <c r="DZ808" s="99"/>
      <c r="EA808" s="84"/>
    </row>
    <row r="809" spans="1:131" ht="15.6" x14ac:dyDescent="0.3">
      <c r="A809" s="289" t="str">
        <f t="shared" ca="1" si="1223"/>
        <v/>
      </c>
      <c r="B809" s="333">
        <f t="shared" si="1245"/>
        <v>801</v>
      </c>
      <c r="C809" s="334" t="s">
        <v>22</v>
      </c>
      <c r="D809" s="333" t="s">
        <v>5</v>
      </c>
      <c r="E809" s="333">
        <v>7</v>
      </c>
      <c r="F809" s="335">
        <v>2</v>
      </c>
      <c r="G809" s="335">
        <v>2</v>
      </c>
      <c r="H809" s="335">
        <v>2</v>
      </c>
      <c r="I809" s="335">
        <v>1</v>
      </c>
      <c r="J809" s="335">
        <v>2</v>
      </c>
      <c r="K809" s="335">
        <v>2</v>
      </c>
      <c r="L809" s="335">
        <v>1</v>
      </c>
      <c r="M809" s="335"/>
      <c r="N809" s="335">
        <f>SUM($F809:G809)</f>
        <v>4</v>
      </c>
      <c r="O809" s="335">
        <f>SUM($F809:H809)</f>
        <v>6</v>
      </c>
      <c r="P809" s="335">
        <f>SUM($F809:I809)</f>
        <v>7</v>
      </c>
      <c r="Q809" s="335">
        <f>SUM($F809:J809)</f>
        <v>9</v>
      </c>
      <c r="R809" s="335">
        <f>SUM($F809:K809)</f>
        <v>11</v>
      </c>
      <c r="S809" s="335">
        <f>SUM($F809:L809)</f>
        <v>12</v>
      </c>
      <c r="T809" s="335"/>
      <c r="U809" s="334"/>
      <c r="V809" s="333" t="str">
        <f t="shared" si="1256"/>
        <v>B</v>
      </c>
      <c r="W809" s="333" t="str">
        <f t="shared" ca="1" si="1257"/>
        <v>Db</v>
      </c>
      <c r="X809" s="333" t="str">
        <f t="shared" ca="1" si="1279"/>
        <v>Eb</v>
      </c>
      <c r="Y809" s="333" t="str">
        <f t="shared" ca="1" si="1280"/>
        <v>F</v>
      </c>
      <c r="Z809" s="333" t="str">
        <f t="shared" ca="1" si="1281"/>
        <v>Gb</v>
      </c>
      <c r="AA809" s="333" t="str">
        <f t="shared" ca="1" si="1282"/>
        <v>Ab</v>
      </c>
      <c r="AB809" s="333" t="str">
        <f t="shared" ca="1" si="1283"/>
        <v>Bb</v>
      </c>
      <c r="AC809" s="333"/>
      <c r="AD809" s="334">
        <f t="shared" si="1264"/>
        <v>66</v>
      </c>
      <c r="AE809" s="334">
        <f t="shared" ca="1" si="1243"/>
        <v>166</v>
      </c>
      <c r="AF809" s="334">
        <f t="shared" ca="1" si="1244"/>
        <v>167</v>
      </c>
      <c r="AG809" s="334">
        <f t="shared" ca="1" si="1249"/>
        <v>70</v>
      </c>
      <c r="AH809" s="334">
        <f t="shared" ca="1" si="1250"/>
        <v>169</v>
      </c>
      <c r="AI809" s="334">
        <f t="shared" ca="1" si="1251"/>
        <v>163</v>
      </c>
      <c r="AJ809" s="334">
        <f t="shared" ca="1" si="1252"/>
        <v>164</v>
      </c>
      <c r="AK809" s="334"/>
      <c r="AL809" s="294" t="str">
        <f>_xlfn.CONCAT(V809," maj")</f>
        <v>B maj</v>
      </c>
      <c r="AM809" s="294" t="str">
        <f ca="1">_xlfn.CONCAT(W809," maj")</f>
        <v>Db maj</v>
      </c>
      <c r="AN809" s="294" t="str">
        <f ca="1">_xlfn.CONCAT(X809," min")</f>
        <v>Eb min</v>
      </c>
      <c r="AO809" s="294" t="str">
        <f t="shared" ref="AO809:AO814" ca="1" si="1286">_xlfn.CONCAT(Y809," dim")</f>
        <v>F dim</v>
      </c>
      <c r="AP809" s="294" t="str">
        <f ca="1">_xlfn.CONCAT(Z809," maj")</f>
        <v>Gb maj</v>
      </c>
      <c r="AQ809" s="294" t="str">
        <f ca="1">_xlfn.CONCAT(AA809," min")</f>
        <v>Ab min</v>
      </c>
      <c r="AR809" s="294" t="str">
        <f ca="1">_xlfn.CONCAT(AB809," min")</f>
        <v>Bb min</v>
      </c>
      <c r="AS809" s="294"/>
      <c r="AT809" s="294" t="str">
        <f t="shared" ca="1" si="1285"/>
        <v/>
      </c>
      <c r="AU809" s="294" t="str">
        <f t="shared" ca="1" si="1284"/>
        <v/>
      </c>
      <c r="AV809" s="294" t="str">
        <f t="shared" ca="1" si="1284"/>
        <v/>
      </c>
      <c r="AW809" s="294">
        <f t="shared" ca="1" si="1284"/>
        <v>1</v>
      </c>
      <c r="AX809" s="294" t="str">
        <f t="shared" ca="1" si="1284"/>
        <v/>
      </c>
      <c r="AY809" s="294">
        <f t="shared" ca="1" si="1284"/>
        <v>1</v>
      </c>
      <c r="AZ809" s="294" t="str">
        <f t="shared" ca="1" si="1284"/>
        <v/>
      </c>
      <c r="BA809" s="294" t="str">
        <f t="shared" ca="1" si="1284"/>
        <v/>
      </c>
      <c r="BB809" s="294" t="str">
        <f t="shared" ca="1" si="1284"/>
        <v/>
      </c>
      <c r="BC809" s="294" t="str">
        <f t="shared" ca="1" si="1284"/>
        <v/>
      </c>
      <c r="BD809" s="294" t="str">
        <f t="shared" ca="1" si="1284"/>
        <v/>
      </c>
      <c r="BE809" s="294" t="str">
        <f t="shared" ca="1" si="1284"/>
        <v/>
      </c>
      <c r="BF809" s="289">
        <f t="shared" ca="1" si="1265"/>
        <v>2</v>
      </c>
      <c r="BG809" s="302">
        <f t="shared" ca="1" si="1266"/>
        <v>28.571428571428569</v>
      </c>
      <c r="BH809" s="289" t="str">
        <f t="shared" ca="1" si="1267"/>
        <v/>
      </c>
      <c r="BI809" s="289" t="str">
        <f t="shared" ca="1" si="1268"/>
        <v/>
      </c>
      <c r="BJ809" s="289" t="str">
        <f t="shared" ca="1" si="1269"/>
        <v/>
      </c>
      <c r="BK809" s="289" t="str">
        <f t="shared" ca="1" si="1270"/>
        <v/>
      </c>
      <c r="BL809" s="289" t="str">
        <f t="shared" ca="1" si="1271"/>
        <v/>
      </c>
      <c r="BM809" s="289" t="str">
        <f t="shared" ca="1" si="1272"/>
        <v/>
      </c>
      <c r="BN809" s="289" t="str">
        <f t="shared" ca="1" si="1273"/>
        <v/>
      </c>
      <c r="BO809" s="289" t="str">
        <f t="shared" ca="1" si="1274"/>
        <v/>
      </c>
      <c r="BP809" s="275"/>
      <c r="BQ809" s="83"/>
      <c r="BR809" s="82"/>
      <c r="BS809" s="83"/>
      <c r="BT809" s="52"/>
      <c r="BV809" s="52"/>
      <c r="BW809" s="84"/>
      <c r="BX809" s="97"/>
      <c r="BY809" s="84"/>
      <c r="BZ809" s="84"/>
      <c r="CA809" s="84"/>
      <c r="CB809" s="84"/>
      <c r="CC809" s="84"/>
      <c r="CD809" s="84"/>
      <c r="CE809" s="84"/>
      <c r="CF809" s="84"/>
      <c r="CG809" s="84"/>
      <c r="CH809" s="97"/>
      <c r="CI809" s="97"/>
      <c r="CJ809" s="97"/>
      <c r="CK809" s="97"/>
      <c r="CL809" s="97"/>
      <c r="CM809" s="97"/>
      <c r="CN809" s="97"/>
      <c r="CO809" s="97"/>
      <c r="CP809" s="99"/>
      <c r="CQ809" s="84"/>
      <c r="DA809" s="83"/>
      <c r="DB809" s="82"/>
      <c r="DC809" s="83"/>
      <c r="DD809" s="52"/>
      <c r="DF809" s="52"/>
      <c r="DG809" s="84"/>
      <c r="DH809" s="97"/>
      <c r="DI809" s="84"/>
      <c r="DJ809" s="84"/>
      <c r="DK809" s="84"/>
      <c r="DL809" s="84"/>
      <c r="DM809" s="84"/>
      <c r="DN809" s="84"/>
      <c r="DO809" s="84"/>
      <c r="DP809" s="84"/>
      <c r="DQ809" s="84"/>
      <c r="DR809" s="97"/>
      <c r="DS809" s="97"/>
      <c r="DT809" s="97"/>
      <c r="DU809" s="97"/>
      <c r="DV809" s="97"/>
      <c r="DW809" s="97"/>
      <c r="DX809" s="97"/>
      <c r="DY809" s="97"/>
      <c r="DZ809" s="99"/>
      <c r="EA809" s="84"/>
    </row>
    <row r="810" spans="1:131" ht="15.6" x14ac:dyDescent="0.3">
      <c r="A810" s="289" t="str">
        <f t="shared" ca="1" si="1223"/>
        <v/>
      </c>
      <c r="B810" s="333">
        <f t="shared" si="1245"/>
        <v>802</v>
      </c>
      <c r="C810" s="334" t="s">
        <v>23</v>
      </c>
      <c r="D810" s="333" t="s">
        <v>5</v>
      </c>
      <c r="E810" s="333">
        <v>7</v>
      </c>
      <c r="F810" s="335">
        <v>3</v>
      </c>
      <c r="G810" s="335">
        <v>1</v>
      </c>
      <c r="H810" s="335">
        <v>2</v>
      </c>
      <c r="I810" s="335">
        <v>1</v>
      </c>
      <c r="J810" s="335">
        <v>2</v>
      </c>
      <c r="K810" s="335">
        <v>2</v>
      </c>
      <c r="L810" s="335">
        <v>1</v>
      </c>
      <c r="M810" s="335"/>
      <c r="N810" s="335">
        <f>SUM($F810:G810)</f>
        <v>4</v>
      </c>
      <c r="O810" s="335">
        <f>SUM($F810:H810)</f>
        <v>6</v>
      </c>
      <c r="P810" s="335">
        <f>SUM($F810:I810)</f>
        <v>7</v>
      </c>
      <c r="Q810" s="335">
        <f>SUM($F810:J810)</f>
        <v>9</v>
      </c>
      <c r="R810" s="335">
        <f>SUM($F810:K810)</f>
        <v>11</v>
      </c>
      <c r="S810" s="335">
        <f>SUM($F810:L810)</f>
        <v>12</v>
      </c>
      <c r="T810" s="335"/>
      <c r="U810" s="334"/>
      <c r="V810" s="333" t="str">
        <f t="shared" si="1256"/>
        <v>B</v>
      </c>
      <c r="W810" s="333" t="str">
        <f t="shared" ca="1" si="1257"/>
        <v>D</v>
      </c>
      <c r="X810" s="333" t="str">
        <f t="shared" ca="1" si="1279"/>
        <v>Eb</v>
      </c>
      <c r="Y810" s="333" t="str">
        <f t="shared" ca="1" si="1280"/>
        <v>F</v>
      </c>
      <c r="Z810" s="333" t="str">
        <f t="shared" ca="1" si="1281"/>
        <v>Gb</v>
      </c>
      <c r="AA810" s="333" t="str">
        <f t="shared" ca="1" si="1282"/>
        <v>Ab</v>
      </c>
      <c r="AB810" s="333" t="str">
        <f t="shared" ca="1" si="1283"/>
        <v>Bb</v>
      </c>
      <c r="AC810" s="333"/>
      <c r="AD810" s="334">
        <f t="shared" si="1264"/>
        <v>66</v>
      </c>
      <c r="AE810" s="334">
        <f t="shared" ca="1" si="1243"/>
        <v>68</v>
      </c>
      <c r="AF810" s="334">
        <f t="shared" ca="1" si="1244"/>
        <v>167</v>
      </c>
      <c r="AG810" s="334">
        <f t="shared" ca="1" si="1249"/>
        <v>70</v>
      </c>
      <c r="AH810" s="334">
        <f t="shared" ca="1" si="1250"/>
        <v>169</v>
      </c>
      <c r="AI810" s="334">
        <f t="shared" ca="1" si="1251"/>
        <v>163</v>
      </c>
      <c r="AJ810" s="334">
        <f t="shared" ca="1" si="1252"/>
        <v>164</v>
      </c>
      <c r="AK810" s="334"/>
      <c r="AL810" s="294" t="str">
        <f>_xlfn.CONCAT(V810," maj")</f>
        <v>B maj</v>
      </c>
      <c r="AM810" s="294" t="str">
        <f ca="1">_xlfn.CONCAT(W810," dim")</f>
        <v>D dim</v>
      </c>
      <c r="AN810" s="294" t="str">
        <f ca="1">_xlfn.CONCAT(X810," min")</f>
        <v>Eb min</v>
      </c>
      <c r="AO810" s="294" t="str">
        <f t="shared" ca="1" si="1286"/>
        <v>F dim</v>
      </c>
      <c r="AP810" s="294" t="str">
        <f ca="1">_xlfn.CONCAT(Z810," aug")</f>
        <v>Gb aug</v>
      </c>
      <c r="AQ810" s="294" t="str">
        <f ca="1">_xlfn.CONCAT(AA810," min")</f>
        <v>Ab min</v>
      </c>
      <c r="AR810" s="294" t="str">
        <f ca="1">_xlfn.CONCAT(AB810," maj")</f>
        <v>Bb maj</v>
      </c>
      <c r="AS810" s="294"/>
      <c r="AT810" s="294" t="str">
        <f t="shared" ca="1" si="1285"/>
        <v/>
      </c>
      <c r="AU810" s="294" t="str">
        <f t="shared" ca="1" si="1284"/>
        <v/>
      </c>
      <c r="AV810" s="294" t="str">
        <f t="shared" ca="1" si="1284"/>
        <v/>
      </c>
      <c r="AW810" s="294">
        <f t="shared" ca="1" si="1284"/>
        <v>1</v>
      </c>
      <c r="AX810" s="294" t="str">
        <f t="shared" ca="1" si="1284"/>
        <v/>
      </c>
      <c r="AY810" s="294">
        <f t="shared" ca="1" si="1284"/>
        <v>1</v>
      </c>
      <c r="AZ810" s="294" t="str">
        <f t="shared" ca="1" si="1284"/>
        <v/>
      </c>
      <c r="BA810" s="294" t="str">
        <f t="shared" ca="1" si="1284"/>
        <v/>
      </c>
      <c r="BB810" s="294" t="str">
        <f t="shared" ca="1" si="1284"/>
        <v/>
      </c>
      <c r="BC810" s="294" t="str">
        <f t="shared" ca="1" si="1284"/>
        <v/>
      </c>
      <c r="BD810" s="294" t="str">
        <f t="shared" ca="1" si="1284"/>
        <v/>
      </c>
      <c r="BE810" s="294" t="str">
        <f t="shared" ca="1" si="1284"/>
        <v/>
      </c>
      <c r="BF810" s="289">
        <f t="shared" ca="1" si="1265"/>
        <v>2</v>
      </c>
      <c r="BG810" s="302">
        <f t="shared" ca="1" si="1266"/>
        <v>28.571428571428569</v>
      </c>
      <c r="BH810" s="289" t="str">
        <f t="shared" ca="1" si="1267"/>
        <v/>
      </c>
      <c r="BI810" s="289" t="str">
        <f t="shared" ca="1" si="1268"/>
        <v/>
      </c>
      <c r="BJ810" s="289" t="str">
        <f t="shared" ca="1" si="1269"/>
        <v/>
      </c>
      <c r="BK810" s="289" t="str">
        <f t="shared" ca="1" si="1270"/>
        <v/>
      </c>
      <c r="BL810" s="289" t="str">
        <f t="shared" ca="1" si="1271"/>
        <v/>
      </c>
      <c r="BM810" s="289" t="str">
        <f t="shared" ca="1" si="1272"/>
        <v/>
      </c>
      <c r="BN810" s="289" t="str">
        <f t="shared" ca="1" si="1273"/>
        <v/>
      </c>
      <c r="BO810" s="289" t="str">
        <f t="shared" ca="1" si="1274"/>
        <v/>
      </c>
      <c r="BP810" s="275"/>
      <c r="BQ810" s="83"/>
      <c r="BR810" s="82"/>
      <c r="BS810" s="83"/>
      <c r="BT810" s="52"/>
      <c r="BV810" s="52"/>
      <c r="BW810" s="84"/>
      <c r="BX810" s="97"/>
      <c r="BY810" s="84"/>
      <c r="BZ810" s="84"/>
      <c r="CA810" s="84"/>
      <c r="CB810" s="84"/>
      <c r="CC810" s="84"/>
      <c r="CD810" s="84"/>
      <c r="CE810" s="84"/>
      <c r="CF810" s="84"/>
      <c r="CG810" s="84"/>
      <c r="CH810" s="97"/>
      <c r="CI810" s="97"/>
      <c r="CJ810" s="97"/>
      <c r="CK810" s="97"/>
      <c r="CL810" s="97"/>
      <c r="CM810" s="97"/>
      <c r="CN810" s="97"/>
      <c r="CO810" s="97"/>
      <c r="CP810" s="99"/>
      <c r="CQ810" s="84"/>
      <c r="DA810" s="83"/>
      <c r="DB810" s="82"/>
      <c r="DC810" s="83"/>
      <c r="DD810" s="52"/>
      <c r="DF810" s="52"/>
      <c r="DG810" s="84"/>
      <c r="DH810" s="97"/>
      <c r="DI810" s="84"/>
      <c r="DJ810" s="84"/>
      <c r="DK810" s="84"/>
      <c r="DL810" s="84"/>
      <c r="DM810" s="84"/>
      <c r="DN810" s="84"/>
      <c r="DO810" s="84"/>
      <c r="DP810" s="84"/>
      <c r="DQ810" s="84"/>
      <c r="DR810" s="97"/>
      <c r="DS810" s="97"/>
      <c r="DT810" s="97"/>
      <c r="DU810" s="97"/>
      <c r="DV810" s="97"/>
      <c r="DW810" s="97"/>
      <c r="DX810" s="97"/>
      <c r="DY810" s="97"/>
      <c r="DZ810" s="99"/>
      <c r="EA810" s="84"/>
    </row>
    <row r="811" spans="1:131" ht="15.6" x14ac:dyDescent="0.3">
      <c r="A811" s="289">
        <f t="shared" ca="1" si="1223"/>
        <v>6</v>
      </c>
      <c r="B811" s="333">
        <f t="shared" si="1245"/>
        <v>803</v>
      </c>
      <c r="C811" s="334" t="s">
        <v>24</v>
      </c>
      <c r="D811" s="333" t="s">
        <v>5</v>
      </c>
      <c r="E811" s="333">
        <v>7</v>
      </c>
      <c r="F811" s="335">
        <v>3</v>
      </c>
      <c r="G811" s="335">
        <v>1</v>
      </c>
      <c r="H811" s="335">
        <v>2</v>
      </c>
      <c r="I811" s="335">
        <v>2</v>
      </c>
      <c r="J811" s="335">
        <v>1</v>
      </c>
      <c r="K811" s="335">
        <v>2</v>
      </c>
      <c r="L811" s="335">
        <v>1</v>
      </c>
      <c r="M811" s="335"/>
      <c r="N811" s="335">
        <f>SUM($F811:G811)</f>
        <v>4</v>
      </c>
      <c r="O811" s="335">
        <f>SUM($F811:H811)</f>
        <v>6</v>
      </c>
      <c r="P811" s="335">
        <f>SUM($F811:I811)</f>
        <v>8</v>
      </c>
      <c r="Q811" s="335">
        <f>SUM($F811:J811)</f>
        <v>9</v>
      </c>
      <c r="R811" s="335">
        <f>SUM($F811:K811)</f>
        <v>11</v>
      </c>
      <c r="S811" s="335">
        <f>SUM($F811:L811)</f>
        <v>12</v>
      </c>
      <c r="T811" s="335"/>
      <c r="U811" s="334"/>
      <c r="V811" s="333" t="str">
        <f t="shared" si="1256"/>
        <v>B</v>
      </c>
      <c r="W811" s="333" t="str">
        <f t="shared" ca="1" si="1257"/>
        <v>D</v>
      </c>
      <c r="X811" s="333" t="str">
        <f t="shared" ca="1" si="1279"/>
        <v>Eb</v>
      </c>
      <c r="Y811" s="333" t="str">
        <f t="shared" ca="1" si="1280"/>
        <v>F</v>
      </c>
      <c r="Z811" s="333" t="str">
        <f t="shared" ca="1" si="1281"/>
        <v>G</v>
      </c>
      <c r="AA811" s="333" t="str">
        <f t="shared" ca="1" si="1282"/>
        <v>Ab</v>
      </c>
      <c r="AB811" s="333" t="str">
        <f t="shared" ca="1" si="1283"/>
        <v>Bb</v>
      </c>
      <c r="AC811" s="333"/>
      <c r="AD811" s="334">
        <f t="shared" si="1264"/>
        <v>66</v>
      </c>
      <c r="AE811" s="334">
        <f t="shared" ca="1" si="1243"/>
        <v>68</v>
      </c>
      <c r="AF811" s="334">
        <f t="shared" ca="1" si="1244"/>
        <v>167</v>
      </c>
      <c r="AG811" s="334">
        <f t="shared" ca="1" si="1249"/>
        <v>70</v>
      </c>
      <c r="AH811" s="334">
        <f t="shared" ca="1" si="1250"/>
        <v>71</v>
      </c>
      <c r="AI811" s="334">
        <f t="shared" ca="1" si="1251"/>
        <v>163</v>
      </c>
      <c r="AJ811" s="334">
        <f t="shared" ca="1" si="1252"/>
        <v>164</v>
      </c>
      <c r="AK811" s="334"/>
      <c r="AL811" s="294" t="str">
        <f>_xlfn.CONCAT(V811," aug")</f>
        <v>B aug</v>
      </c>
      <c r="AM811" s="294" t="str">
        <f ca="1">_xlfn.CONCAT(W811," dim")</f>
        <v>D dim</v>
      </c>
      <c r="AN811" s="294" t="str">
        <f ca="1">_xlfn.CONCAT(X811," maj")</f>
        <v>Eb maj</v>
      </c>
      <c r="AO811" s="294" t="str">
        <f t="shared" ca="1" si="1286"/>
        <v>F dim</v>
      </c>
      <c r="AP811" s="294" t="str">
        <f ca="1">_xlfn.CONCAT(Z811," min")</f>
        <v>G min</v>
      </c>
      <c r="AQ811" s="294" t="str">
        <f ca="1">_xlfn.CONCAT(AA811," min")</f>
        <v>Ab min</v>
      </c>
      <c r="AR811" s="294" t="str">
        <f ca="1">_xlfn.CONCAT(AB811," maj")</f>
        <v>Bb maj</v>
      </c>
      <c r="AS811" s="294"/>
      <c r="AT811" s="294" t="str">
        <f t="shared" ca="1" si="1285"/>
        <v/>
      </c>
      <c r="AU811" s="294" t="str">
        <f t="shared" ca="1" si="1284"/>
        <v/>
      </c>
      <c r="AV811" s="294" t="str">
        <f t="shared" ca="1" si="1284"/>
        <v/>
      </c>
      <c r="AW811" s="294">
        <f t="shared" ca="1" si="1284"/>
        <v>1</v>
      </c>
      <c r="AX811" s="294" t="str">
        <f t="shared" ca="1" si="1284"/>
        <v/>
      </c>
      <c r="AY811" s="294">
        <f t="shared" ca="1" si="1284"/>
        <v>1</v>
      </c>
      <c r="AZ811" s="294" t="str">
        <f t="shared" ca="1" si="1284"/>
        <v/>
      </c>
      <c r="BA811" s="294">
        <f t="shared" ca="1" si="1284"/>
        <v>1</v>
      </c>
      <c r="BB811" s="294" t="str">
        <f t="shared" ca="1" si="1284"/>
        <v/>
      </c>
      <c r="BC811" s="294" t="str">
        <f t="shared" ca="1" si="1284"/>
        <v/>
      </c>
      <c r="BD811" s="294" t="str">
        <f t="shared" ca="1" si="1284"/>
        <v/>
      </c>
      <c r="BE811" s="294" t="str">
        <f t="shared" ca="1" si="1284"/>
        <v/>
      </c>
      <c r="BF811" s="289">
        <f t="shared" ca="1" si="1265"/>
        <v>3</v>
      </c>
      <c r="BG811" s="302">
        <f t="shared" ca="1" si="1266"/>
        <v>42.857142857142854</v>
      </c>
      <c r="BH811" s="289">
        <f t="shared" ca="1" si="1267"/>
        <v>6</v>
      </c>
      <c r="BI811" s="289" t="str">
        <f t="shared" ca="1" si="1268"/>
        <v/>
      </c>
      <c r="BJ811" s="289" t="str">
        <f t="shared" ca="1" si="1269"/>
        <v/>
      </c>
      <c r="BK811" s="289" t="str">
        <f t="shared" ca="1" si="1270"/>
        <v/>
      </c>
      <c r="BL811" s="289" t="str">
        <f t="shared" ca="1" si="1271"/>
        <v/>
      </c>
      <c r="BM811" s="289" t="str">
        <f t="shared" ca="1" si="1272"/>
        <v/>
      </c>
      <c r="BN811" s="289">
        <f t="shared" ca="1" si="1273"/>
        <v>1</v>
      </c>
      <c r="BO811" s="289" t="str">
        <f t="shared" ca="1" si="1274"/>
        <v/>
      </c>
      <c r="BP811" s="275"/>
      <c r="BQ811" s="83"/>
      <c r="BR811" s="82"/>
      <c r="BS811" s="83"/>
      <c r="BT811" s="52"/>
      <c r="BV811" s="52"/>
      <c r="BW811" s="84"/>
      <c r="BX811" s="97"/>
      <c r="BY811" s="84"/>
      <c r="BZ811" s="84"/>
      <c r="CA811" s="84"/>
      <c r="CB811" s="84"/>
      <c r="CC811" s="84"/>
      <c r="CD811" s="84"/>
      <c r="CE811" s="84"/>
      <c r="CF811" s="84"/>
      <c r="CG811" s="84"/>
      <c r="CH811" s="97"/>
      <c r="CI811" s="97"/>
      <c r="CJ811" s="97"/>
      <c r="CK811" s="97"/>
      <c r="CL811" s="97"/>
      <c r="CM811" s="97"/>
      <c r="CN811" s="97"/>
      <c r="CO811" s="97"/>
      <c r="CP811" s="99"/>
      <c r="CQ811" s="84"/>
      <c r="DA811" s="83"/>
      <c r="DB811" s="82"/>
      <c r="DC811" s="83"/>
      <c r="DD811" s="52"/>
      <c r="DF811" s="52"/>
      <c r="DG811" s="84"/>
      <c r="DH811" s="97"/>
      <c r="DI811" s="84"/>
      <c r="DJ811" s="84"/>
      <c r="DK811" s="84"/>
      <c r="DL811" s="84"/>
      <c r="DM811" s="84"/>
      <c r="DN811" s="84"/>
      <c r="DO811" s="84"/>
      <c r="DP811" s="84"/>
      <c r="DQ811" s="84"/>
      <c r="DR811" s="97"/>
      <c r="DS811" s="97"/>
      <c r="DT811" s="97"/>
      <c r="DU811" s="97"/>
      <c r="DV811" s="97"/>
      <c r="DW811" s="97"/>
      <c r="DX811" s="97"/>
      <c r="DY811" s="97"/>
      <c r="DZ811" s="99"/>
      <c r="EA811" s="84"/>
    </row>
    <row r="812" spans="1:131" ht="15.6" x14ac:dyDescent="0.3">
      <c r="A812" s="289" t="str">
        <f t="shared" ca="1" si="1223"/>
        <v/>
      </c>
      <c r="B812" s="333">
        <f t="shared" si="1245"/>
        <v>804</v>
      </c>
      <c r="C812" s="334" t="s">
        <v>275</v>
      </c>
      <c r="D812" s="333" t="s">
        <v>5</v>
      </c>
      <c r="E812" s="333">
        <v>7</v>
      </c>
      <c r="F812" s="335">
        <v>2</v>
      </c>
      <c r="G812" s="335">
        <v>1</v>
      </c>
      <c r="H812" s="335">
        <v>3</v>
      </c>
      <c r="I812" s="335">
        <v>1</v>
      </c>
      <c r="J812" s="335">
        <v>2</v>
      </c>
      <c r="K812" s="335">
        <v>2</v>
      </c>
      <c r="L812" s="335">
        <v>1</v>
      </c>
      <c r="M812" s="335"/>
      <c r="N812" s="335">
        <f>SUM($F812:G812)</f>
        <v>3</v>
      </c>
      <c r="O812" s="335">
        <f>SUM($F812:H812)</f>
        <v>6</v>
      </c>
      <c r="P812" s="335">
        <f>SUM($F812:I812)</f>
        <v>7</v>
      </c>
      <c r="Q812" s="335">
        <f>SUM($F812:J812)</f>
        <v>9</v>
      </c>
      <c r="R812" s="335">
        <f>SUM($F812:K812)</f>
        <v>11</v>
      </c>
      <c r="S812" s="335">
        <f>SUM($F812:L812)</f>
        <v>12</v>
      </c>
      <c r="T812" s="335"/>
      <c r="U812" s="334"/>
      <c r="V812" s="333" t="str">
        <f t="shared" si="1256"/>
        <v>B</v>
      </c>
      <c r="W812" s="333" t="str">
        <f t="shared" ca="1" si="1257"/>
        <v>Db</v>
      </c>
      <c r="X812" s="333" t="str">
        <f t="shared" ca="1" si="1279"/>
        <v>D</v>
      </c>
      <c r="Y812" s="333" t="str">
        <f t="shared" ca="1" si="1280"/>
        <v>F</v>
      </c>
      <c r="Z812" s="333" t="str">
        <f t="shared" ca="1" si="1281"/>
        <v>Gb</v>
      </c>
      <c r="AA812" s="333" t="str">
        <f t="shared" ca="1" si="1282"/>
        <v>Ab</v>
      </c>
      <c r="AB812" s="333" t="str">
        <f t="shared" ca="1" si="1283"/>
        <v>Bb</v>
      </c>
      <c r="AC812" s="333"/>
      <c r="AD812" s="334">
        <f t="shared" si="1264"/>
        <v>66</v>
      </c>
      <c r="AE812" s="334">
        <f t="shared" ca="1" si="1243"/>
        <v>166</v>
      </c>
      <c r="AF812" s="334">
        <f t="shared" ca="1" si="1244"/>
        <v>68</v>
      </c>
      <c r="AG812" s="334">
        <f t="shared" ca="1" si="1249"/>
        <v>70</v>
      </c>
      <c r="AH812" s="334">
        <f t="shared" ca="1" si="1250"/>
        <v>169</v>
      </c>
      <c r="AI812" s="334">
        <f t="shared" ca="1" si="1251"/>
        <v>163</v>
      </c>
      <c r="AJ812" s="334">
        <f t="shared" ca="1" si="1252"/>
        <v>164</v>
      </c>
      <c r="AK812" s="334"/>
      <c r="AL812" s="294" t="str">
        <f>_xlfn.CONCAT(V812," min")</f>
        <v>B min</v>
      </c>
      <c r="AM812" s="294" t="str">
        <f ca="1">_xlfn.CONCAT(W812," maj")</f>
        <v>Db maj</v>
      </c>
      <c r="AN812" s="294" t="str">
        <f ca="1">_xlfn.CONCAT(X812," aug")</f>
        <v>D aug</v>
      </c>
      <c r="AO812" s="294" t="str">
        <f t="shared" ca="1" si="1286"/>
        <v>F dim</v>
      </c>
      <c r="AP812" s="294" t="str">
        <f ca="1">_xlfn.CONCAT(Z812," maj")</f>
        <v>Gb maj</v>
      </c>
      <c r="AQ812" s="294" t="str">
        <f ca="1">_xlfn.CONCAT(AA812," dim")</f>
        <v>Ab dim</v>
      </c>
      <c r="AR812" s="294" t="str">
        <f ca="1">_xlfn.CONCAT(AB812," min")</f>
        <v>Bb min</v>
      </c>
      <c r="AS812" s="294"/>
      <c r="AT812" s="294" t="str">
        <f t="shared" ca="1" si="1285"/>
        <v/>
      </c>
      <c r="AU812" s="294" t="str">
        <f t="shared" ca="1" si="1284"/>
        <v/>
      </c>
      <c r="AV812" s="294" t="str">
        <f t="shared" ca="1" si="1284"/>
        <v/>
      </c>
      <c r="AW812" s="294" t="str">
        <f t="shared" ca="1" si="1284"/>
        <v/>
      </c>
      <c r="AX812" s="294" t="str">
        <f t="shared" ca="1" si="1284"/>
        <v/>
      </c>
      <c r="AY812" s="294">
        <f t="shared" ca="1" si="1284"/>
        <v>1</v>
      </c>
      <c r="AZ812" s="294" t="str">
        <f t="shared" ca="1" si="1284"/>
        <v/>
      </c>
      <c r="BA812" s="294" t="str">
        <f t="shared" ca="1" si="1284"/>
        <v/>
      </c>
      <c r="BB812" s="294" t="str">
        <f t="shared" ca="1" si="1284"/>
        <v/>
      </c>
      <c r="BC812" s="294" t="str">
        <f t="shared" ca="1" si="1284"/>
        <v/>
      </c>
      <c r="BD812" s="294" t="str">
        <f t="shared" ca="1" si="1284"/>
        <v/>
      </c>
      <c r="BE812" s="294" t="str">
        <f t="shared" ca="1" si="1284"/>
        <v/>
      </c>
      <c r="BF812" s="289">
        <f t="shared" ca="1" si="1265"/>
        <v>1</v>
      </c>
      <c r="BG812" s="302">
        <f t="shared" ca="1" si="1266"/>
        <v>14.285714285714285</v>
      </c>
      <c r="BH812" s="289" t="str">
        <f t="shared" ca="1" si="1267"/>
        <v/>
      </c>
      <c r="BI812" s="289" t="str">
        <f t="shared" ca="1" si="1268"/>
        <v/>
      </c>
      <c r="BJ812" s="289" t="str">
        <f t="shared" ca="1" si="1269"/>
        <v/>
      </c>
      <c r="BK812" s="289" t="str">
        <f t="shared" ca="1" si="1270"/>
        <v/>
      </c>
      <c r="BL812" s="289" t="str">
        <f t="shared" ca="1" si="1271"/>
        <v/>
      </c>
      <c r="BM812" s="289" t="str">
        <f t="shared" ca="1" si="1272"/>
        <v/>
      </c>
      <c r="BN812" s="289" t="str">
        <f t="shared" ca="1" si="1273"/>
        <v/>
      </c>
      <c r="BO812" s="289" t="str">
        <f t="shared" ca="1" si="1274"/>
        <v/>
      </c>
      <c r="BP812" s="275"/>
      <c r="BQ812" s="83"/>
      <c r="BR812" s="82"/>
      <c r="BS812" s="83"/>
      <c r="BT812" s="52"/>
      <c r="BV812" s="52"/>
      <c r="BW812" s="84"/>
      <c r="BX812" s="97"/>
      <c r="BY812" s="84"/>
      <c r="BZ812" s="84"/>
      <c r="CA812" s="84"/>
      <c r="CB812" s="84"/>
      <c r="CC812" s="84"/>
      <c r="CD812" s="84"/>
      <c r="CE812" s="84"/>
      <c r="CF812" s="84"/>
      <c r="CG812" s="84"/>
      <c r="CH812" s="97"/>
      <c r="CI812" s="97"/>
      <c r="CJ812" s="97"/>
      <c r="CK812" s="97"/>
      <c r="CL812" s="97"/>
      <c r="CM812" s="97"/>
      <c r="CN812" s="97"/>
      <c r="CO812" s="97"/>
      <c r="CP812" s="99"/>
      <c r="CQ812" s="84"/>
      <c r="DA812" s="83"/>
      <c r="DB812" s="82"/>
      <c r="DC812" s="83"/>
      <c r="DD812" s="52"/>
      <c r="DF812" s="52"/>
      <c r="DG812" s="84"/>
      <c r="DH812" s="97"/>
      <c r="DI812" s="84"/>
      <c r="DJ812" s="84"/>
      <c r="DK812" s="84"/>
      <c r="DL812" s="84"/>
      <c r="DM812" s="84"/>
      <c r="DN812" s="84"/>
      <c r="DO812" s="84"/>
      <c r="DP812" s="84"/>
      <c r="DQ812" s="84"/>
      <c r="DR812" s="97"/>
      <c r="DS812" s="97"/>
      <c r="DT812" s="97"/>
      <c r="DU812" s="97"/>
      <c r="DV812" s="97"/>
      <c r="DW812" s="97"/>
      <c r="DX812" s="97"/>
      <c r="DY812" s="97"/>
      <c r="DZ812" s="99"/>
      <c r="EA812" s="84"/>
    </row>
    <row r="813" spans="1:131" ht="15.6" x14ac:dyDescent="0.3">
      <c r="A813" s="289" t="str">
        <f t="shared" ca="1" si="1223"/>
        <v/>
      </c>
      <c r="B813" s="333">
        <f t="shared" si="1245"/>
        <v>805</v>
      </c>
      <c r="C813" s="334" t="s">
        <v>276</v>
      </c>
      <c r="D813" s="333" t="s">
        <v>5</v>
      </c>
      <c r="E813" s="333">
        <v>7</v>
      </c>
      <c r="F813" s="335">
        <v>2</v>
      </c>
      <c r="G813" s="335">
        <v>2</v>
      </c>
      <c r="H813" s="335">
        <v>2</v>
      </c>
      <c r="I813" s="335">
        <v>1</v>
      </c>
      <c r="J813" s="335">
        <v>2</v>
      </c>
      <c r="K813" s="335">
        <v>1</v>
      </c>
      <c r="L813" s="335">
        <v>2</v>
      </c>
      <c r="M813" s="335"/>
      <c r="N813" s="335">
        <f>SUM($F813:G813)</f>
        <v>4</v>
      </c>
      <c r="O813" s="335">
        <f>SUM($F813:H813)</f>
        <v>6</v>
      </c>
      <c r="P813" s="335">
        <f>SUM($F813:I813)</f>
        <v>7</v>
      </c>
      <c r="Q813" s="335">
        <f>SUM($F813:J813)</f>
        <v>9</v>
      </c>
      <c r="R813" s="335">
        <f>SUM($F813:K813)</f>
        <v>10</v>
      </c>
      <c r="S813" s="335">
        <f>SUM($F813:L813)</f>
        <v>12</v>
      </c>
      <c r="T813" s="335"/>
      <c r="U813" s="334"/>
      <c r="V813" s="333" t="str">
        <f t="shared" si="1256"/>
        <v>B</v>
      </c>
      <c r="W813" s="333" t="str">
        <f t="shared" ca="1" si="1257"/>
        <v>Db</v>
      </c>
      <c r="X813" s="333" t="str">
        <f t="shared" ca="1" si="1279"/>
        <v>Eb</v>
      </c>
      <c r="Y813" s="333" t="str">
        <f t="shared" ca="1" si="1280"/>
        <v>F</v>
      </c>
      <c r="Z813" s="333" t="str">
        <f t="shared" ca="1" si="1281"/>
        <v>Gb</v>
      </c>
      <c r="AA813" s="333" t="str">
        <f t="shared" ca="1" si="1282"/>
        <v>Ab</v>
      </c>
      <c r="AB813" s="333" t="str">
        <f t="shared" ca="1" si="1283"/>
        <v>A</v>
      </c>
      <c r="AC813" s="333"/>
      <c r="AD813" s="334">
        <f t="shared" si="1264"/>
        <v>66</v>
      </c>
      <c r="AE813" s="334">
        <f t="shared" ca="1" si="1243"/>
        <v>166</v>
      </c>
      <c r="AF813" s="334">
        <f t="shared" ca="1" si="1244"/>
        <v>167</v>
      </c>
      <c r="AG813" s="334">
        <f t="shared" ca="1" si="1249"/>
        <v>70</v>
      </c>
      <c r="AH813" s="334">
        <f t="shared" ca="1" si="1250"/>
        <v>169</v>
      </c>
      <c r="AI813" s="334">
        <f t="shared" ca="1" si="1251"/>
        <v>163</v>
      </c>
      <c r="AJ813" s="334">
        <f t="shared" ca="1" si="1252"/>
        <v>65</v>
      </c>
      <c r="AK813" s="334"/>
      <c r="AL813" s="294" t="str">
        <f>_xlfn.CONCAT(V813," maj")</f>
        <v>B maj</v>
      </c>
      <c r="AM813" s="294" t="str">
        <f ca="1">_xlfn.CONCAT(W813," maj")</f>
        <v>Db maj</v>
      </c>
      <c r="AN813" s="294" t="str">
        <f ca="1">_xlfn.CONCAT(X813," dim")</f>
        <v>Eb dim</v>
      </c>
      <c r="AO813" s="294" t="str">
        <f t="shared" ca="1" si="1286"/>
        <v>F dim</v>
      </c>
      <c r="AP813" s="294" t="str">
        <f ca="1">_xlfn.CONCAT(Z813," min")</f>
        <v>Gb min</v>
      </c>
      <c r="AQ813" s="294" t="str">
        <f ca="1">_xlfn.CONCAT(AA813," min")</f>
        <v>Ab min</v>
      </c>
      <c r="AR813" s="294" t="str">
        <f ca="1">_xlfn.CONCAT(AB813," aug")</f>
        <v>A aug</v>
      </c>
      <c r="AS813" s="294"/>
      <c r="AT813" s="294" t="str">
        <f t="shared" ca="1" si="1285"/>
        <v/>
      </c>
      <c r="AU813" s="294" t="str">
        <f t="shared" ca="1" si="1284"/>
        <v/>
      </c>
      <c r="AV813" s="294" t="str">
        <f t="shared" ca="1" si="1284"/>
        <v/>
      </c>
      <c r="AW813" s="294">
        <f t="shared" ca="1" si="1284"/>
        <v>1</v>
      </c>
      <c r="AX813" s="294" t="str">
        <f t="shared" ca="1" si="1284"/>
        <v/>
      </c>
      <c r="AY813" s="294">
        <f t="shared" ca="1" si="1284"/>
        <v>1</v>
      </c>
      <c r="AZ813" s="294" t="str">
        <f t="shared" ca="1" si="1284"/>
        <v/>
      </c>
      <c r="BA813" s="294" t="str">
        <f t="shared" ca="1" si="1284"/>
        <v/>
      </c>
      <c r="BB813" s="294" t="str">
        <f t="shared" ca="1" si="1284"/>
        <v/>
      </c>
      <c r="BC813" s="294" t="str">
        <f t="shared" ca="1" si="1284"/>
        <v/>
      </c>
      <c r="BD813" s="294" t="str">
        <f t="shared" ca="1" si="1284"/>
        <v/>
      </c>
      <c r="BE813" s="294" t="str">
        <f t="shared" ca="1" si="1284"/>
        <v/>
      </c>
      <c r="BF813" s="289">
        <f t="shared" ca="1" si="1265"/>
        <v>2</v>
      </c>
      <c r="BG813" s="302">
        <f t="shared" ca="1" si="1266"/>
        <v>28.571428571428569</v>
      </c>
      <c r="BH813" s="289" t="str">
        <f t="shared" ca="1" si="1267"/>
        <v/>
      </c>
      <c r="BI813" s="289" t="str">
        <f t="shared" ca="1" si="1268"/>
        <v/>
      </c>
      <c r="BJ813" s="289" t="str">
        <f t="shared" ca="1" si="1269"/>
        <v/>
      </c>
      <c r="BK813" s="289" t="str">
        <f t="shared" ca="1" si="1270"/>
        <v/>
      </c>
      <c r="BL813" s="289" t="str">
        <f t="shared" ca="1" si="1271"/>
        <v/>
      </c>
      <c r="BM813" s="289" t="str">
        <f t="shared" ca="1" si="1272"/>
        <v/>
      </c>
      <c r="BN813" s="289" t="str">
        <f t="shared" ca="1" si="1273"/>
        <v/>
      </c>
      <c r="BO813" s="289" t="str">
        <f t="shared" ca="1" si="1274"/>
        <v/>
      </c>
      <c r="BP813" s="275"/>
      <c r="BQ813" s="83"/>
      <c r="BR813" s="82"/>
      <c r="BS813" s="83"/>
      <c r="BT813" s="52"/>
      <c r="BV813" s="52"/>
      <c r="BW813" s="84"/>
      <c r="BX813" s="97"/>
      <c r="BY813" s="84"/>
      <c r="BZ813" s="84"/>
      <c r="CA813" s="84"/>
      <c r="CB813" s="84"/>
      <c r="CC813" s="84"/>
      <c r="CD813" s="84"/>
      <c r="CE813" s="84"/>
      <c r="CF813" s="84"/>
      <c r="CG813" s="84"/>
      <c r="CH813" s="97"/>
      <c r="CI813" s="97"/>
      <c r="CJ813" s="97"/>
      <c r="CK813" s="97"/>
      <c r="CL813" s="97"/>
      <c r="CM813" s="97"/>
      <c r="CN813" s="97"/>
      <c r="CO813" s="97"/>
      <c r="CP813" s="99"/>
      <c r="CQ813" s="84"/>
      <c r="DA813" s="83"/>
      <c r="DB813" s="82"/>
      <c r="DC813" s="83"/>
      <c r="DD813" s="52"/>
      <c r="DF813" s="52"/>
      <c r="DG813" s="84"/>
      <c r="DH813" s="97"/>
      <c r="DI813" s="84"/>
      <c r="DJ813" s="84"/>
      <c r="DK813" s="84"/>
      <c r="DL813" s="84"/>
      <c r="DM813" s="84"/>
      <c r="DN813" s="84"/>
      <c r="DO813" s="84"/>
      <c r="DP813" s="84"/>
      <c r="DQ813" s="84"/>
      <c r="DR813" s="97"/>
      <c r="DS813" s="97"/>
      <c r="DT813" s="97"/>
      <c r="DU813" s="97"/>
      <c r="DV813" s="97"/>
      <c r="DW813" s="97"/>
      <c r="DX813" s="97"/>
      <c r="DY813" s="97"/>
      <c r="DZ813" s="99"/>
      <c r="EA813" s="84"/>
    </row>
    <row r="814" spans="1:131" ht="15.6" x14ac:dyDescent="0.3">
      <c r="A814" s="289">
        <f t="shared" ca="1" si="1223"/>
        <v>6</v>
      </c>
      <c r="B814" s="333">
        <f t="shared" si="1245"/>
        <v>806</v>
      </c>
      <c r="C814" s="334" t="s">
        <v>25</v>
      </c>
      <c r="D814" s="333" t="s">
        <v>5</v>
      </c>
      <c r="E814" s="333">
        <v>7</v>
      </c>
      <c r="F814" s="335">
        <v>2</v>
      </c>
      <c r="G814" s="335">
        <v>2</v>
      </c>
      <c r="H814" s="335">
        <v>2</v>
      </c>
      <c r="I814" s="335">
        <v>2</v>
      </c>
      <c r="J814" s="335">
        <v>1</v>
      </c>
      <c r="K814" s="335">
        <v>2</v>
      </c>
      <c r="L814" s="335">
        <v>1</v>
      </c>
      <c r="M814" s="335"/>
      <c r="N814" s="335">
        <f>SUM($F814:G814)</f>
        <v>4</v>
      </c>
      <c r="O814" s="335">
        <f>SUM($F814:H814)</f>
        <v>6</v>
      </c>
      <c r="P814" s="335">
        <f>SUM($F814:I814)</f>
        <v>8</v>
      </c>
      <c r="Q814" s="335">
        <f>SUM($F814:J814)</f>
        <v>9</v>
      </c>
      <c r="R814" s="335">
        <f>SUM($F814:K814)</f>
        <v>11</v>
      </c>
      <c r="S814" s="335">
        <f>SUM($F814:L814)</f>
        <v>12</v>
      </c>
      <c r="T814" s="335"/>
      <c r="U814" s="334"/>
      <c r="V814" s="333" t="str">
        <f t="shared" si="1256"/>
        <v>B</v>
      </c>
      <c r="W814" s="333" t="str">
        <f t="shared" ca="1" si="1257"/>
        <v>Db</v>
      </c>
      <c r="X814" s="333" t="str">
        <f t="shared" ca="1" si="1279"/>
        <v>Eb</v>
      </c>
      <c r="Y814" s="333" t="str">
        <f t="shared" ca="1" si="1280"/>
        <v>F</v>
      </c>
      <c r="Z814" s="333" t="str">
        <f t="shared" ca="1" si="1281"/>
        <v>G</v>
      </c>
      <c r="AA814" s="333" t="str">
        <f t="shared" ca="1" si="1282"/>
        <v>Ab</v>
      </c>
      <c r="AB814" s="333" t="str">
        <f t="shared" ca="1" si="1283"/>
        <v>Bb</v>
      </c>
      <c r="AC814" s="333"/>
      <c r="AD814" s="334">
        <f t="shared" si="1264"/>
        <v>66</v>
      </c>
      <c r="AE814" s="334">
        <f t="shared" ca="1" si="1243"/>
        <v>166</v>
      </c>
      <c r="AF814" s="334">
        <f t="shared" ca="1" si="1244"/>
        <v>167</v>
      </c>
      <c r="AG814" s="334">
        <f t="shared" ca="1" si="1249"/>
        <v>70</v>
      </c>
      <c r="AH814" s="334">
        <f t="shared" ca="1" si="1250"/>
        <v>71</v>
      </c>
      <c r="AI814" s="334">
        <f t="shared" ca="1" si="1251"/>
        <v>163</v>
      </c>
      <c r="AJ814" s="334">
        <f t="shared" ca="1" si="1252"/>
        <v>164</v>
      </c>
      <c r="AK814" s="334"/>
      <c r="AL814" s="294" t="str">
        <f>_xlfn.CONCAT(V814," aug")</f>
        <v>B aug</v>
      </c>
      <c r="AM814" s="294" t="str">
        <f ca="1">_xlfn.CONCAT(W814," maj")</f>
        <v>Db maj</v>
      </c>
      <c r="AN814" s="294" t="str">
        <f ca="1">_xlfn.CONCAT(X814," maj")</f>
        <v>Eb maj</v>
      </c>
      <c r="AO814" s="294" t="str">
        <f t="shared" ca="1" si="1286"/>
        <v>F dim</v>
      </c>
      <c r="AP814" s="294" t="str">
        <f ca="1">_xlfn.CONCAT(Z814," dim")</f>
        <v>G dim</v>
      </c>
      <c r="AQ814" s="294" t="str">
        <f ca="1">_xlfn.CONCAT(AA814," min")</f>
        <v>Ab min</v>
      </c>
      <c r="AR814" s="294" t="str">
        <f ca="1">_xlfn.CONCAT(AB814," min")</f>
        <v>Bb min</v>
      </c>
      <c r="AS814" s="294"/>
      <c r="AT814" s="294" t="str">
        <f t="shared" ca="1" si="1285"/>
        <v/>
      </c>
      <c r="AU814" s="294" t="str">
        <f t="shared" ca="1" si="1284"/>
        <v/>
      </c>
      <c r="AV814" s="294" t="str">
        <f t="shared" ca="1" si="1284"/>
        <v/>
      </c>
      <c r="AW814" s="294">
        <f t="shared" ca="1" si="1284"/>
        <v>1</v>
      </c>
      <c r="AX814" s="294" t="str">
        <f t="shared" ca="1" si="1284"/>
        <v/>
      </c>
      <c r="AY814" s="294">
        <f t="shared" ca="1" si="1284"/>
        <v>1</v>
      </c>
      <c r="AZ814" s="294" t="str">
        <f t="shared" ca="1" si="1284"/>
        <v/>
      </c>
      <c r="BA814" s="294">
        <f t="shared" ca="1" si="1284"/>
        <v>1</v>
      </c>
      <c r="BB814" s="294" t="str">
        <f t="shared" ca="1" si="1284"/>
        <v/>
      </c>
      <c r="BC814" s="294" t="str">
        <f t="shared" ca="1" si="1284"/>
        <v/>
      </c>
      <c r="BD814" s="294" t="str">
        <f t="shared" ca="1" si="1284"/>
        <v/>
      </c>
      <c r="BE814" s="294" t="str">
        <f t="shared" ca="1" si="1284"/>
        <v/>
      </c>
      <c r="BF814" s="289">
        <f t="shared" ca="1" si="1265"/>
        <v>3</v>
      </c>
      <c r="BG814" s="302">
        <f t="shared" ca="1" si="1266"/>
        <v>42.857142857142854</v>
      </c>
      <c r="BH814" s="289">
        <f t="shared" ca="1" si="1267"/>
        <v>6</v>
      </c>
      <c r="BI814" s="289" t="str">
        <f t="shared" ca="1" si="1268"/>
        <v/>
      </c>
      <c r="BJ814" s="289" t="str">
        <f t="shared" ca="1" si="1269"/>
        <v/>
      </c>
      <c r="BK814" s="289" t="str">
        <f t="shared" ca="1" si="1270"/>
        <v/>
      </c>
      <c r="BL814" s="289" t="str">
        <f t="shared" ca="1" si="1271"/>
        <v/>
      </c>
      <c r="BM814" s="289" t="str">
        <f t="shared" ca="1" si="1272"/>
        <v/>
      </c>
      <c r="BN814" s="289">
        <f t="shared" ca="1" si="1273"/>
        <v>1</v>
      </c>
      <c r="BO814" s="289" t="str">
        <f t="shared" ca="1" si="1274"/>
        <v/>
      </c>
      <c r="BP814" s="275"/>
      <c r="BQ814" s="83"/>
      <c r="BR814" s="82"/>
      <c r="BS814" s="83"/>
      <c r="BT814" s="52"/>
      <c r="BV814" s="52"/>
      <c r="BW814" s="84"/>
      <c r="BX814" s="97"/>
      <c r="BY814" s="84"/>
      <c r="BZ814" s="84"/>
      <c r="CA814" s="84"/>
      <c r="CB814" s="84"/>
      <c r="CC814" s="84"/>
      <c r="CD814" s="84"/>
      <c r="CE814" s="84"/>
      <c r="CF814" s="84"/>
      <c r="CG814" s="84"/>
      <c r="CH814" s="97"/>
      <c r="CI814" s="97"/>
      <c r="CJ814" s="97"/>
      <c r="CK814" s="97"/>
      <c r="CL814" s="97"/>
      <c r="CM814" s="97"/>
      <c r="CN814" s="97"/>
      <c r="CO814" s="97"/>
      <c r="CP814" s="99"/>
      <c r="CQ814" s="84"/>
      <c r="DA814" s="83"/>
      <c r="DB814" s="82"/>
      <c r="DC814" s="83"/>
      <c r="DD814" s="52"/>
      <c r="DF814" s="52"/>
      <c r="DG814" s="84"/>
      <c r="DH814" s="97"/>
      <c r="DI814" s="84"/>
      <c r="DJ814" s="84"/>
      <c r="DK814" s="84"/>
      <c r="DL814" s="84"/>
      <c r="DM814" s="84"/>
      <c r="DN814" s="84"/>
      <c r="DO814" s="84"/>
      <c r="DP814" s="84"/>
      <c r="DQ814" s="84"/>
      <c r="DR814" s="97"/>
      <c r="DS814" s="97"/>
      <c r="DT814" s="97"/>
      <c r="DU814" s="97"/>
      <c r="DV814" s="97"/>
      <c r="DW814" s="97"/>
      <c r="DX814" s="97"/>
      <c r="DY814" s="97"/>
      <c r="DZ814" s="99"/>
      <c r="EA814" s="84"/>
    </row>
    <row r="815" spans="1:131" ht="15.6" x14ac:dyDescent="0.3">
      <c r="A815" s="289">
        <f t="shared" ca="1" si="1223"/>
        <v>6</v>
      </c>
      <c r="B815" s="333">
        <f t="shared" si="1245"/>
        <v>807</v>
      </c>
      <c r="C815" s="334" t="s">
        <v>26</v>
      </c>
      <c r="D815" s="333" t="s">
        <v>5</v>
      </c>
      <c r="E815" s="333">
        <v>7</v>
      </c>
      <c r="F815" s="335">
        <v>2</v>
      </c>
      <c r="G815" s="335">
        <v>2</v>
      </c>
      <c r="H815" s="335">
        <v>2</v>
      </c>
      <c r="I815" s="335">
        <v>1</v>
      </c>
      <c r="J815" s="335">
        <v>1</v>
      </c>
      <c r="K815" s="335">
        <v>2</v>
      </c>
      <c r="L815" s="335">
        <v>2</v>
      </c>
      <c r="M815" s="335"/>
      <c r="N815" s="335">
        <f>SUM($F815:G815)</f>
        <v>4</v>
      </c>
      <c r="O815" s="335">
        <f>SUM($F815:H815)</f>
        <v>6</v>
      </c>
      <c r="P815" s="335">
        <f>SUM($F815:I815)</f>
        <v>7</v>
      </c>
      <c r="Q815" s="335">
        <f>SUM($F815:J815)</f>
        <v>8</v>
      </c>
      <c r="R815" s="335">
        <f>SUM($F815:K815)</f>
        <v>10</v>
      </c>
      <c r="S815" s="335">
        <f>SUM($F815:L815)</f>
        <v>12</v>
      </c>
      <c r="T815" s="335"/>
      <c r="U815" s="334"/>
      <c r="V815" s="333" t="str">
        <f t="shared" si="1256"/>
        <v>B</v>
      </c>
      <c r="W815" s="333" t="str">
        <f t="shared" ca="1" si="1257"/>
        <v>Db</v>
      </c>
      <c r="X815" s="333" t="str">
        <f t="shared" ca="1" si="1279"/>
        <v>Eb</v>
      </c>
      <c r="Y815" s="333" t="str">
        <f t="shared" ca="1" si="1280"/>
        <v>F</v>
      </c>
      <c r="Z815" s="333" t="str">
        <f t="shared" ca="1" si="1281"/>
        <v>Gb</v>
      </c>
      <c r="AA815" s="333" t="str">
        <f t="shared" ca="1" si="1282"/>
        <v>G</v>
      </c>
      <c r="AB815" s="333" t="str">
        <f t="shared" ca="1" si="1283"/>
        <v>A</v>
      </c>
      <c r="AC815" s="333"/>
      <c r="AD815" s="334">
        <f t="shared" si="1264"/>
        <v>66</v>
      </c>
      <c r="AE815" s="334">
        <f t="shared" ca="1" si="1243"/>
        <v>166</v>
      </c>
      <c r="AF815" s="334">
        <f t="shared" ca="1" si="1244"/>
        <v>167</v>
      </c>
      <c r="AG815" s="334">
        <f t="shared" ca="1" si="1249"/>
        <v>70</v>
      </c>
      <c r="AH815" s="334">
        <f t="shared" ca="1" si="1250"/>
        <v>169</v>
      </c>
      <c r="AI815" s="334">
        <f t="shared" ca="1" si="1251"/>
        <v>71</v>
      </c>
      <c r="AJ815" s="334">
        <f t="shared" ca="1" si="1252"/>
        <v>65</v>
      </c>
      <c r="AK815" s="334"/>
      <c r="AL815" s="294" t="str">
        <f>_xlfn.CONCAT(V815," maj")</f>
        <v>B maj</v>
      </c>
      <c r="AM815" s="294" t="str">
        <f ca="1">_xlfn.CONCAT(W815," alt b")</f>
        <v>Db alt b</v>
      </c>
      <c r="AN815" s="294" t="str">
        <f ca="1">_xlfn.CONCAT(X815," dim")</f>
        <v>Eb dim</v>
      </c>
      <c r="AO815" s="301" t="str">
        <f ca="1">_xlfn.CONCAT("*",AA815,"7")</f>
        <v>*G7</v>
      </c>
      <c r="AP815" s="294" t="str">
        <f ca="1">_xlfn.CONCAT(Z815," min")</f>
        <v>Gb min</v>
      </c>
      <c r="AQ815" s="294" t="str">
        <f ca="1">_xlfn.CONCAT(AA815," aug")</f>
        <v>G aug</v>
      </c>
      <c r="AR815" s="294" t="str">
        <f ca="1">_xlfn.CONCAT(AB815," aug")</f>
        <v>A aug</v>
      </c>
      <c r="AS815" s="294"/>
      <c r="AT815" s="294" t="str">
        <f t="shared" ca="1" si="1285"/>
        <v/>
      </c>
      <c r="AU815" s="294" t="str">
        <f t="shared" ca="1" si="1284"/>
        <v/>
      </c>
      <c r="AV815" s="294" t="str">
        <f t="shared" ca="1" si="1284"/>
        <v/>
      </c>
      <c r="AW815" s="294">
        <f t="shared" ca="1" si="1284"/>
        <v>1</v>
      </c>
      <c r="AX815" s="294" t="str">
        <f t="shared" ca="1" si="1284"/>
        <v/>
      </c>
      <c r="AY815" s="294">
        <f t="shared" ca="1" si="1284"/>
        <v>1</v>
      </c>
      <c r="AZ815" s="294" t="str">
        <f t="shared" ca="1" si="1284"/>
        <v/>
      </c>
      <c r="BA815" s="294">
        <f t="shared" ca="1" si="1284"/>
        <v>1</v>
      </c>
      <c r="BB815" s="294" t="str">
        <f t="shared" ca="1" si="1284"/>
        <v/>
      </c>
      <c r="BC815" s="294" t="str">
        <f t="shared" ca="1" si="1284"/>
        <v/>
      </c>
      <c r="BD815" s="294" t="str">
        <f t="shared" ca="1" si="1284"/>
        <v/>
      </c>
      <c r="BE815" s="294" t="str">
        <f t="shared" ca="1" si="1284"/>
        <v/>
      </c>
      <c r="BF815" s="289">
        <f t="shared" ca="1" si="1265"/>
        <v>3</v>
      </c>
      <c r="BG815" s="302">
        <f t="shared" ca="1" si="1266"/>
        <v>42.857142857142854</v>
      </c>
      <c r="BH815" s="289">
        <f t="shared" ca="1" si="1267"/>
        <v>6</v>
      </c>
      <c r="BI815" s="289" t="str">
        <f t="shared" ca="1" si="1268"/>
        <v/>
      </c>
      <c r="BJ815" s="289" t="str">
        <f t="shared" ca="1" si="1269"/>
        <v/>
      </c>
      <c r="BK815" s="289" t="str">
        <f t="shared" ca="1" si="1270"/>
        <v/>
      </c>
      <c r="BL815" s="289" t="str">
        <f t="shared" ca="1" si="1271"/>
        <v/>
      </c>
      <c r="BM815" s="289" t="str">
        <f t="shared" ca="1" si="1272"/>
        <v/>
      </c>
      <c r="BN815" s="289">
        <f t="shared" ca="1" si="1273"/>
        <v>1</v>
      </c>
      <c r="BO815" s="289" t="str">
        <f t="shared" ca="1" si="1274"/>
        <v/>
      </c>
      <c r="BP815" s="275"/>
      <c r="BQ815" s="83"/>
      <c r="BR815" s="82"/>
      <c r="BS815" s="83"/>
      <c r="BT815" s="52"/>
      <c r="BV815" s="52"/>
      <c r="BW815" s="84"/>
      <c r="BX815" s="97"/>
      <c r="BY815" s="84"/>
      <c r="BZ815" s="84"/>
      <c r="CA815" s="84"/>
      <c r="CB815" s="84"/>
      <c r="CC815" s="84"/>
      <c r="CD815" s="84"/>
      <c r="CE815" s="84"/>
      <c r="CF815" s="84"/>
      <c r="CG815" s="84"/>
      <c r="CH815" s="97"/>
      <c r="CI815" s="97"/>
      <c r="CJ815" s="97"/>
      <c r="CK815" s="97"/>
      <c r="CL815" s="97"/>
      <c r="CM815" s="97"/>
      <c r="CN815" s="97"/>
      <c r="CO815" s="97"/>
      <c r="CP815" s="99"/>
      <c r="CQ815" s="84"/>
      <c r="DA815" s="83"/>
      <c r="DB815" s="82"/>
      <c r="DC815" s="83"/>
      <c r="DD815" s="52"/>
      <c r="DF815" s="52"/>
      <c r="DG815" s="84"/>
      <c r="DH815" s="97"/>
      <c r="DI815" s="84"/>
      <c r="DJ815" s="84"/>
      <c r="DK815" s="84"/>
      <c r="DL815" s="84"/>
      <c r="DM815" s="84"/>
      <c r="DN815" s="84"/>
      <c r="DO815" s="84"/>
      <c r="DP815" s="84"/>
      <c r="DQ815" s="84"/>
      <c r="DR815" s="97"/>
      <c r="DS815" s="97"/>
      <c r="DT815" s="97"/>
      <c r="DU815" s="97"/>
      <c r="DV815" s="97"/>
      <c r="DW815" s="97"/>
      <c r="DX815" s="97"/>
      <c r="DY815" s="97"/>
      <c r="DZ815" s="99"/>
      <c r="EA815" s="84"/>
    </row>
    <row r="816" spans="1:131" ht="15.6" x14ac:dyDescent="0.3">
      <c r="A816" s="289" t="str">
        <f t="shared" ca="1" si="1223"/>
        <v/>
      </c>
      <c r="B816" s="333">
        <f t="shared" si="1245"/>
        <v>808</v>
      </c>
      <c r="C816" s="334" t="s">
        <v>27</v>
      </c>
      <c r="D816" s="333" t="s">
        <v>5</v>
      </c>
      <c r="E816" s="333">
        <v>7</v>
      </c>
      <c r="F816" s="335">
        <v>2</v>
      </c>
      <c r="G816" s="335">
        <v>2</v>
      </c>
      <c r="H816" s="335">
        <v>1</v>
      </c>
      <c r="I816" s="335">
        <v>2</v>
      </c>
      <c r="J816" s="335">
        <v>2</v>
      </c>
      <c r="K816" s="335">
        <v>1</v>
      </c>
      <c r="L816" s="335">
        <v>2</v>
      </c>
      <c r="M816" s="335"/>
      <c r="N816" s="335">
        <f>SUM($F816:G816)</f>
        <v>4</v>
      </c>
      <c r="O816" s="335">
        <f>SUM($F816:H816)</f>
        <v>5</v>
      </c>
      <c r="P816" s="335">
        <f>SUM($F816:I816)</f>
        <v>7</v>
      </c>
      <c r="Q816" s="335">
        <f>SUM($F816:J816)</f>
        <v>9</v>
      </c>
      <c r="R816" s="335">
        <f>SUM($F816:K816)</f>
        <v>10</v>
      </c>
      <c r="S816" s="335">
        <f>SUM($F816:L816)</f>
        <v>12</v>
      </c>
      <c r="T816" s="335"/>
      <c r="U816" s="334"/>
      <c r="V816" s="333" t="str">
        <f t="shared" si="1256"/>
        <v>B</v>
      </c>
      <c r="W816" s="333" t="str">
        <f t="shared" ca="1" si="1257"/>
        <v>Db</v>
      </c>
      <c r="X816" s="333" t="str">
        <f t="shared" ca="1" si="1279"/>
        <v>Eb</v>
      </c>
      <c r="Y816" s="333" t="str">
        <f t="shared" ca="1" si="1280"/>
        <v>E</v>
      </c>
      <c r="Z816" s="333" t="str">
        <f t="shared" ca="1" si="1281"/>
        <v>Gb</v>
      </c>
      <c r="AA816" s="333" t="str">
        <f t="shared" ca="1" si="1282"/>
        <v>Ab</v>
      </c>
      <c r="AB816" s="333" t="str">
        <f t="shared" ca="1" si="1283"/>
        <v>A</v>
      </c>
      <c r="AC816" s="333"/>
      <c r="AD816" s="334">
        <f t="shared" si="1264"/>
        <v>66</v>
      </c>
      <c r="AE816" s="334">
        <f t="shared" ca="1" si="1243"/>
        <v>166</v>
      </c>
      <c r="AF816" s="334">
        <f t="shared" ca="1" si="1244"/>
        <v>167</v>
      </c>
      <c r="AG816" s="334">
        <f t="shared" ca="1" si="1249"/>
        <v>69</v>
      </c>
      <c r="AH816" s="334">
        <f t="shared" ca="1" si="1250"/>
        <v>169</v>
      </c>
      <c r="AI816" s="334">
        <f t="shared" ca="1" si="1251"/>
        <v>163</v>
      </c>
      <c r="AJ816" s="334">
        <f t="shared" ca="1" si="1252"/>
        <v>65</v>
      </c>
      <c r="AK816" s="334"/>
      <c r="AL816" s="294" t="str">
        <f>_xlfn.CONCAT(V816," maj")</f>
        <v>B maj</v>
      </c>
      <c r="AM816" s="294" t="str">
        <f ca="1">_xlfn.CONCAT(W816," min")</f>
        <v>Db min</v>
      </c>
      <c r="AN816" s="294" t="str">
        <f ca="1">_xlfn.CONCAT(X816," dim")</f>
        <v>Eb dim</v>
      </c>
      <c r="AO816" s="294" t="str">
        <f ca="1">_xlfn.CONCAT(Y816," maj")</f>
        <v>E maj</v>
      </c>
      <c r="AP816" s="294" t="str">
        <f ca="1">_xlfn.CONCAT(Z816," min")</f>
        <v>Gb min</v>
      </c>
      <c r="AQ816" s="294" t="str">
        <f ca="1">_xlfn.CONCAT(AA816," min")</f>
        <v>Ab min</v>
      </c>
      <c r="AR816" s="294" t="str">
        <f ca="1">_xlfn.CONCAT(AB816," maj")</f>
        <v>A maj</v>
      </c>
      <c r="AS816" s="294"/>
      <c r="AT816" s="294" t="str">
        <f t="shared" ca="1" si="1285"/>
        <v/>
      </c>
      <c r="AU816" s="294" t="str">
        <f t="shared" ca="1" si="1285"/>
        <v/>
      </c>
      <c r="AV816" s="294" t="str">
        <f t="shared" ca="1" si="1285"/>
        <v/>
      </c>
      <c r="AW816" s="294">
        <f t="shared" ca="1" si="1285"/>
        <v>1</v>
      </c>
      <c r="AX816" s="294" t="str">
        <f t="shared" ca="1" si="1285"/>
        <v/>
      </c>
      <c r="AY816" s="294" t="str">
        <f t="shared" ca="1" si="1285"/>
        <v/>
      </c>
      <c r="AZ816" s="294" t="str">
        <f t="shared" ca="1" si="1285"/>
        <v/>
      </c>
      <c r="BA816" s="294" t="str">
        <f t="shared" ca="1" si="1285"/>
        <v/>
      </c>
      <c r="BB816" s="294" t="str">
        <f t="shared" ca="1" si="1285"/>
        <v/>
      </c>
      <c r="BC816" s="294" t="str">
        <f t="shared" ca="1" si="1285"/>
        <v/>
      </c>
      <c r="BD816" s="294" t="str">
        <f t="shared" ca="1" si="1285"/>
        <v/>
      </c>
      <c r="BE816" s="294" t="str">
        <f t="shared" ca="1" si="1285"/>
        <v/>
      </c>
      <c r="BF816" s="289">
        <f t="shared" ca="1" si="1265"/>
        <v>1</v>
      </c>
      <c r="BG816" s="302">
        <f t="shared" ca="1" si="1266"/>
        <v>14.285714285714285</v>
      </c>
      <c r="BH816" s="289" t="str">
        <f t="shared" ca="1" si="1267"/>
        <v/>
      </c>
      <c r="BI816" s="289" t="str">
        <f t="shared" ca="1" si="1268"/>
        <v/>
      </c>
      <c r="BJ816" s="289" t="str">
        <f t="shared" ca="1" si="1269"/>
        <v/>
      </c>
      <c r="BK816" s="289" t="str">
        <f t="shared" ca="1" si="1270"/>
        <v/>
      </c>
      <c r="BL816" s="289" t="str">
        <f t="shared" ca="1" si="1271"/>
        <v/>
      </c>
      <c r="BM816" s="289" t="str">
        <f t="shared" ca="1" si="1272"/>
        <v/>
      </c>
      <c r="BN816" s="289" t="str">
        <f t="shared" ca="1" si="1273"/>
        <v/>
      </c>
      <c r="BO816" s="289" t="str">
        <f t="shared" ca="1" si="1274"/>
        <v/>
      </c>
      <c r="BP816" s="275"/>
      <c r="BQ816" s="83"/>
      <c r="BR816" s="82"/>
      <c r="BS816" s="83"/>
      <c r="BT816" s="52"/>
      <c r="BV816" s="52"/>
      <c r="BW816" s="84"/>
      <c r="BX816" s="97"/>
      <c r="BY816" s="84"/>
      <c r="BZ816" s="84"/>
      <c r="CA816" s="84"/>
      <c r="CB816" s="84"/>
      <c r="CC816" s="84"/>
      <c r="CD816" s="84"/>
      <c r="CE816" s="84"/>
      <c r="CF816" s="84"/>
      <c r="CG816" s="84"/>
      <c r="CH816" s="97"/>
      <c r="CI816" s="97"/>
      <c r="CJ816" s="97"/>
      <c r="CK816" s="97"/>
      <c r="CL816" s="97"/>
      <c r="CM816" s="97"/>
      <c r="CN816" s="97"/>
      <c r="CO816" s="97"/>
      <c r="CP816" s="99"/>
      <c r="CQ816" s="84"/>
      <c r="DA816" s="83"/>
      <c r="DB816" s="82"/>
      <c r="DC816" s="83"/>
      <c r="DD816" s="52"/>
      <c r="DF816" s="52"/>
      <c r="DG816" s="84"/>
      <c r="DH816" s="97"/>
      <c r="DI816" s="84"/>
      <c r="DJ816" s="84"/>
      <c r="DK816" s="84"/>
      <c r="DL816" s="84"/>
      <c r="DM816" s="84"/>
      <c r="DN816" s="84"/>
      <c r="DO816" s="84"/>
      <c r="DP816" s="84"/>
      <c r="DQ816" s="84"/>
      <c r="DR816" s="97"/>
      <c r="DS816" s="97"/>
      <c r="DT816" s="97"/>
      <c r="DU816" s="97"/>
      <c r="DV816" s="97"/>
      <c r="DW816" s="97"/>
      <c r="DX816" s="97"/>
      <c r="DY816" s="97"/>
      <c r="DZ816" s="99"/>
      <c r="EA816" s="84"/>
    </row>
    <row r="817" spans="1:131" ht="15.6" x14ac:dyDescent="0.3">
      <c r="A817" s="289" t="str">
        <f t="shared" ca="1" si="1223"/>
        <v/>
      </c>
      <c r="B817" s="333">
        <f t="shared" si="1245"/>
        <v>809</v>
      </c>
      <c r="C817" s="334" t="s">
        <v>28</v>
      </c>
      <c r="D817" s="333" t="s">
        <v>5</v>
      </c>
      <c r="E817" s="333">
        <v>7</v>
      </c>
      <c r="F817" s="335">
        <v>1</v>
      </c>
      <c r="G817" s="335">
        <v>3</v>
      </c>
      <c r="H817" s="335">
        <v>1</v>
      </c>
      <c r="I817" s="335">
        <v>2</v>
      </c>
      <c r="J817" s="335">
        <v>2</v>
      </c>
      <c r="K817" s="335">
        <v>1</v>
      </c>
      <c r="L817" s="335">
        <v>2</v>
      </c>
      <c r="M817" s="335"/>
      <c r="N817" s="335">
        <f>SUM($F817:G817)</f>
        <v>4</v>
      </c>
      <c r="O817" s="335">
        <f>SUM($F817:H817)</f>
        <v>5</v>
      </c>
      <c r="P817" s="335">
        <f>SUM($F817:I817)</f>
        <v>7</v>
      </c>
      <c r="Q817" s="335">
        <f>SUM($F817:J817)</f>
        <v>9</v>
      </c>
      <c r="R817" s="335">
        <f>SUM($F817:K817)</f>
        <v>10</v>
      </c>
      <c r="S817" s="335">
        <f>SUM($F817:L817)</f>
        <v>12</v>
      </c>
      <c r="T817" s="335"/>
      <c r="U817" s="334"/>
      <c r="V817" s="333" t="str">
        <f t="shared" si="1256"/>
        <v>B</v>
      </c>
      <c r="W817" s="333" t="str">
        <f t="shared" ca="1" si="1257"/>
        <v>C</v>
      </c>
      <c r="X817" s="333" t="str">
        <f t="shared" ca="1" si="1279"/>
        <v>Eb</v>
      </c>
      <c r="Y817" s="333" t="str">
        <f t="shared" ca="1" si="1280"/>
        <v>E</v>
      </c>
      <c r="Z817" s="333" t="str">
        <f t="shared" ca="1" si="1281"/>
        <v>Gb</v>
      </c>
      <c r="AA817" s="333" t="str">
        <f t="shared" ca="1" si="1282"/>
        <v>Ab</v>
      </c>
      <c r="AB817" s="333" t="str">
        <f t="shared" ca="1" si="1283"/>
        <v>A</v>
      </c>
      <c r="AC817" s="333"/>
      <c r="AD817" s="334">
        <f t="shared" si="1264"/>
        <v>66</v>
      </c>
      <c r="AE817" s="334">
        <f t="shared" ca="1" si="1243"/>
        <v>67</v>
      </c>
      <c r="AF817" s="334">
        <f t="shared" ca="1" si="1244"/>
        <v>167</v>
      </c>
      <c r="AG817" s="334">
        <f t="shared" ca="1" si="1249"/>
        <v>69</v>
      </c>
      <c r="AH817" s="334">
        <f t="shared" ca="1" si="1250"/>
        <v>169</v>
      </c>
      <c r="AI817" s="334">
        <f t="shared" ca="1" si="1251"/>
        <v>163</v>
      </c>
      <c r="AJ817" s="334">
        <f t="shared" ca="1" si="1252"/>
        <v>65</v>
      </c>
      <c r="AK817" s="334"/>
      <c r="AL817" s="294" t="str">
        <f>_xlfn.CONCAT(V817," maj")</f>
        <v>B maj</v>
      </c>
      <c r="AM817" s="294" t="str">
        <f ca="1">_xlfn.CONCAT(W817," aug")</f>
        <v>C aug</v>
      </c>
      <c r="AN817" s="294" t="str">
        <f ca="1">_xlfn.CONCAT(X817," dim")</f>
        <v>Eb dim</v>
      </c>
      <c r="AO817" s="294" t="str">
        <f ca="1">_xlfn.CONCAT(Y817," maj")</f>
        <v>E maj</v>
      </c>
      <c r="AP817" s="294" t="str">
        <f ca="1">_xlfn.CONCAT(Z817," dim")</f>
        <v>Gb dim</v>
      </c>
      <c r="AQ817" s="294" t="str">
        <f ca="1">_xlfn.CONCAT(AA817," maj")</f>
        <v>Ab maj</v>
      </c>
      <c r="AR817" s="294" t="str">
        <f ca="1">_xlfn.CONCAT(AB817," min")</f>
        <v>A min</v>
      </c>
      <c r="AS817" s="294"/>
      <c r="AT817" s="294" t="str">
        <f t="shared" ca="1" si="1285"/>
        <v/>
      </c>
      <c r="AU817" s="294" t="str">
        <f t="shared" ca="1" si="1285"/>
        <v/>
      </c>
      <c r="AV817" s="294" t="str">
        <f t="shared" ca="1" si="1285"/>
        <v/>
      </c>
      <c r="AW817" s="294">
        <f t="shared" ca="1" si="1285"/>
        <v>1</v>
      </c>
      <c r="AX817" s="294" t="str">
        <f t="shared" ca="1" si="1285"/>
        <v/>
      </c>
      <c r="AY817" s="294" t="str">
        <f t="shared" ca="1" si="1285"/>
        <v/>
      </c>
      <c r="AZ817" s="294" t="str">
        <f t="shared" ca="1" si="1285"/>
        <v/>
      </c>
      <c r="BA817" s="294" t="str">
        <f t="shared" ca="1" si="1285"/>
        <v/>
      </c>
      <c r="BB817" s="294" t="str">
        <f t="shared" ca="1" si="1285"/>
        <v/>
      </c>
      <c r="BC817" s="294" t="str">
        <f t="shared" ca="1" si="1285"/>
        <v/>
      </c>
      <c r="BD817" s="294" t="str">
        <f t="shared" ca="1" si="1285"/>
        <v/>
      </c>
      <c r="BE817" s="294" t="str">
        <f t="shared" ca="1" si="1285"/>
        <v/>
      </c>
      <c r="BF817" s="289">
        <f t="shared" ca="1" si="1265"/>
        <v>1</v>
      </c>
      <c r="BG817" s="302">
        <f t="shared" ca="1" si="1266"/>
        <v>14.285714285714285</v>
      </c>
      <c r="BH817" s="289" t="str">
        <f t="shared" ca="1" si="1267"/>
        <v/>
      </c>
      <c r="BI817" s="289" t="str">
        <f t="shared" ca="1" si="1268"/>
        <v/>
      </c>
      <c r="BJ817" s="289" t="str">
        <f t="shared" ca="1" si="1269"/>
        <v/>
      </c>
      <c r="BK817" s="289" t="str">
        <f t="shared" ca="1" si="1270"/>
        <v/>
      </c>
      <c r="BL817" s="289" t="str">
        <f t="shared" ca="1" si="1271"/>
        <v/>
      </c>
      <c r="BM817" s="289" t="str">
        <f t="shared" ca="1" si="1272"/>
        <v/>
      </c>
      <c r="BN817" s="289" t="str">
        <f t="shared" ca="1" si="1273"/>
        <v/>
      </c>
      <c r="BO817" s="289" t="str">
        <f t="shared" ca="1" si="1274"/>
        <v/>
      </c>
      <c r="BP817" s="275"/>
      <c r="BQ817" s="83"/>
      <c r="BR817" s="82"/>
      <c r="BS817" s="83"/>
      <c r="BT817" s="52"/>
      <c r="BV817" s="52"/>
      <c r="BW817" s="84"/>
      <c r="BX817" s="97"/>
      <c r="BY817" s="84"/>
      <c r="BZ817" s="84"/>
      <c r="CA817" s="84"/>
      <c r="CB817" s="84"/>
      <c r="CC817" s="84"/>
      <c r="CD817" s="84"/>
      <c r="CE817" s="84"/>
      <c r="CF817" s="84"/>
      <c r="CG817" s="84"/>
      <c r="CH817" s="97"/>
      <c r="CI817" s="97"/>
      <c r="CJ817" s="97"/>
      <c r="CK817" s="97"/>
      <c r="CL817" s="97"/>
      <c r="CM817" s="97"/>
      <c r="CN817" s="97"/>
      <c r="CO817" s="97"/>
      <c r="CP817" s="99"/>
      <c r="CQ817" s="84"/>
      <c r="DA817" s="83"/>
      <c r="DB817" s="82"/>
      <c r="DC817" s="83"/>
      <c r="DD817" s="52"/>
      <c r="DF817" s="52"/>
      <c r="DG817" s="84"/>
      <c r="DH817" s="97"/>
      <c r="DI817" s="84"/>
      <c r="DJ817" s="84"/>
      <c r="DK817" s="84"/>
      <c r="DL817" s="84"/>
      <c r="DM817" s="84"/>
      <c r="DN817" s="84"/>
      <c r="DO817" s="84"/>
      <c r="DP817" s="84"/>
      <c r="DQ817" s="84"/>
      <c r="DR817" s="97"/>
      <c r="DS817" s="97"/>
      <c r="DT817" s="97"/>
      <c r="DU817" s="97"/>
      <c r="DV817" s="97"/>
      <c r="DW817" s="97"/>
      <c r="DX817" s="97"/>
      <c r="DY817" s="97"/>
      <c r="DZ817" s="99"/>
      <c r="EA817" s="84"/>
    </row>
    <row r="818" spans="1:131" ht="15.6" x14ac:dyDescent="0.3">
      <c r="A818" s="289" t="str">
        <f t="shared" ca="1" si="1223"/>
        <v/>
      </c>
      <c r="B818" s="333">
        <f t="shared" si="1245"/>
        <v>810</v>
      </c>
      <c r="C818" s="334" t="s">
        <v>277</v>
      </c>
      <c r="D818" s="333" t="s">
        <v>5</v>
      </c>
      <c r="E818" s="333">
        <v>7</v>
      </c>
      <c r="F818" s="335">
        <v>2</v>
      </c>
      <c r="G818" s="335">
        <v>2</v>
      </c>
      <c r="H818" s="335">
        <v>1</v>
      </c>
      <c r="I818" s="335">
        <v>2</v>
      </c>
      <c r="J818" s="335">
        <v>1</v>
      </c>
      <c r="K818" s="335">
        <v>2</v>
      </c>
      <c r="L818" s="335">
        <v>2</v>
      </c>
      <c r="M818" s="335"/>
      <c r="N818" s="335">
        <f>SUM($F818:G818)</f>
        <v>4</v>
      </c>
      <c r="O818" s="335">
        <f>SUM($F818:H818)</f>
        <v>5</v>
      </c>
      <c r="P818" s="335">
        <f>SUM($F818:I818)</f>
        <v>7</v>
      </c>
      <c r="Q818" s="335">
        <f>SUM($F818:J818)</f>
        <v>8</v>
      </c>
      <c r="R818" s="335">
        <f>SUM($F818:K818)</f>
        <v>10</v>
      </c>
      <c r="S818" s="335">
        <f>SUM($F818:L818)</f>
        <v>12</v>
      </c>
      <c r="T818" s="335"/>
      <c r="U818" s="334"/>
      <c r="V818" s="333" t="str">
        <f t="shared" si="1256"/>
        <v>B</v>
      </c>
      <c r="W818" s="333" t="str">
        <f t="shared" ca="1" si="1257"/>
        <v>Db</v>
      </c>
      <c r="X818" s="333" t="str">
        <f t="shared" ca="1" si="1279"/>
        <v>Eb</v>
      </c>
      <c r="Y818" s="333" t="str">
        <f t="shared" ca="1" si="1280"/>
        <v>E</v>
      </c>
      <c r="Z818" s="333" t="str">
        <f t="shared" ca="1" si="1281"/>
        <v>Gb</v>
      </c>
      <c r="AA818" s="333" t="str">
        <f t="shared" ca="1" si="1282"/>
        <v>G</v>
      </c>
      <c r="AB818" s="333" t="str">
        <f t="shared" ca="1" si="1283"/>
        <v>A</v>
      </c>
      <c r="AC818" s="333"/>
      <c r="AD818" s="334">
        <f t="shared" si="1264"/>
        <v>66</v>
      </c>
      <c r="AE818" s="334">
        <f t="shared" ca="1" si="1243"/>
        <v>166</v>
      </c>
      <c r="AF818" s="334">
        <f t="shared" ca="1" si="1244"/>
        <v>167</v>
      </c>
      <c r="AG818" s="334">
        <f t="shared" ca="1" si="1249"/>
        <v>69</v>
      </c>
      <c r="AH818" s="334">
        <f t="shared" ca="1" si="1250"/>
        <v>169</v>
      </c>
      <c r="AI818" s="334">
        <f t="shared" ca="1" si="1251"/>
        <v>71</v>
      </c>
      <c r="AJ818" s="334">
        <f t="shared" ca="1" si="1252"/>
        <v>65</v>
      </c>
      <c r="AK818" s="334"/>
      <c r="AL818" s="294" t="str">
        <f>_xlfn.CONCAT(V818," maj")</f>
        <v>B maj</v>
      </c>
      <c r="AM818" s="294" t="str">
        <f ca="1">_xlfn.CONCAT(W818," dim")</f>
        <v>Db dim</v>
      </c>
      <c r="AN818" s="294" t="str">
        <f ca="1">_xlfn.CONCAT(X818," dim")</f>
        <v>Eb dim</v>
      </c>
      <c r="AO818" s="294" t="str">
        <f ca="1">_xlfn.CONCAT(Y818," min")</f>
        <v>E min</v>
      </c>
      <c r="AP818" s="294" t="str">
        <f ca="1">_xlfn.CONCAT(Z818," min")</f>
        <v>Gb min</v>
      </c>
      <c r="AQ818" s="294" t="str">
        <f ca="1">_xlfn.CONCAT(AA818," aug")</f>
        <v>G aug</v>
      </c>
      <c r="AR818" s="294" t="str">
        <f ca="1">_xlfn.CONCAT(AB818," maj")</f>
        <v>A maj</v>
      </c>
      <c r="AS818" s="294"/>
      <c r="AT818" s="294" t="str">
        <f t="shared" ca="1" si="1285"/>
        <v/>
      </c>
      <c r="AU818" s="294" t="str">
        <f t="shared" ca="1" si="1285"/>
        <v/>
      </c>
      <c r="AV818" s="294" t="str">
        <f t="shared" ca="1" si="1285"/>
        <v/>
      </c>
      <c r="AW818" s="294">
        <f t="shared" ca="1" si="1285"/>
        <v>1</v>
      </c>
      <c r="AX818" s="294" t="str">
        <f t="shared" ca="1" si="1285"/>
        <v/>
      </c>
      <c r="AY818" s="294" t="str">
        <f t="shared" ca="1" si="1285"/>
        <v/>
      </c>
      <c r="AZ818" s="294" t="str">
        <f t="shared" ca="1" si="1285"/>
        <v/>
      </c>
      <c r="BA818" s="294">
        <f t="shared" ca="1" si="1285"/>
        <v>1</v>
      </c>
      <c r="BB818" s="294" t="str">
        <f t="shared" ca="1" si="1285"/>
        <v/>
      </c>
      <c r="BC818" s="294" t="str">
        <f t="shared" ca="1" si="1285"/>
        <v/>
      </c>
      <c r="BD818" s="294" t="str">
        <f t="shared" ca="1" si="1285"/>
        <v/>
      </c>
      <c r="BE818" s="294" t="str">
        <f t="shared" ca="1" si="1285"/>
        <v/>
      </c>
      <c r="BF818" s="289">
        <f t="shared" ca="1" si="1265"/>
        <v>2</v>
      </c>
      <c r="BG818" s="302">
        <f t="shared" ca="1" si="1266"/>
        <v>28.571428571428569</v>
      </c>
      <c r="BH818" s="289" t="str">
        <f t="shared" ca="1" si="1267"/>
        <v/>
      </c>
      <c r="BI818" s="289" t="str">
        <f t="shared" ca="1" si="1268"/>
        <v/>
      </c>
      <c r="BJ818" s="289" t="str">
        <f t="shared" ca="1" si="1269"/>
        <v/>
      </c>
      <c r="BK818" s="289" t="str">
        <f t="shared" ca="1" si="1270"/>
        <v/>
      </c>
      <c r="BL818" s="289" t="str">
        <f t="shared" ca="1" si="1271"/>
        <v/>
      </c>
      <c r="BM818" s="289" t="str">
        <f t="shared" ca="1" si="1272"/>
        <v/>
      </c>
      <c r="BN818" s="289" t="str">
        <f t="shared" ca="1" si="1273"/>
        <v/>
      </c>
      <c r="BO818" s="289" t="str">
        <f t="shared" ca="1" si="1274"/>
        <v/>
      </c>
      <c r="BP818" s="275"/>
      <c r="BQ818" s="83"/>
      <c r="BR818" s="82"/>
      <c r="BS818" s="83"/>
      <c r="BT818" s="52"/>
      <c r="BV818" s="52"/>
      <c r="BW818" s="84"/>
      <c r="BX818" s="97"/>
      <c r="BY818" s="84"/>
      <c r="BZ818" s="84"/>
      <c r="CA818" s="84"/>
      <c r="CB818" s="84"/>
      <c r="CC818" s="84"/>
      <c r="CD818" s="84"/>
      <c r="CE818" s="84"/>
      <c r="CF818" s="84"/>
      <c r="CG818" s="84"/>
      <c r="CH818" s="97"/>
      <c r="CI818" s="97"/>
      <c r="CJ818" s="97"/>
      <c r="CK818" s="97"/>
      <c r="CL818" s="97"/>
      <c r="CM818" s="97"/>
      <c r="CN818" s="97"/>
      <c r="CO818" s="97"/>
      <c r="CP818" s="99"/>
      <c r="CQ818" s="84"/>
      <c r="DA818" s="83"/>
      <c r="DB818" s="82"/>
      <c r="DC818" s="83"/>
      <c r="DD818" s="52"/>
      <c r="DF818" s="52"/>
      <c r="DG818" s="84"/>
      <c r="DH818" s="97"/>
      <c r="DI818" s="84"/>
      <c r="DJ818" s="84"/>
      <c r="DK818" s="84"/>
      <c r="DL818" s="84"/>
      <c r="DM818" s="84"/>
      <c r="DN818" s="84"/>
      <c r="DO818" s="84"/>
      <c r="DP818" s="84"/>
      <c r="DQ818" s="84"/>
      <c r="DR818" s="97"/>
      <c r="DS818" s="97"/>
      <c r="DT818" s="97"/>
      <c r="DU818" s="97"/>
      <c r="DV818" s="97"/>
      <c r="DW818" s="97"/>
      <c r="DX818" s="97"/>
      <c r="DY818" s="97"/>
      <c r="DZ818" s="99"/>
      <c r="EA818" s="84"/>
    </row>
    <row r="819" spans="1:131" ht="15.6" x14ac:dyDescent="0.3">
      <c r="A819" s="289" t="str">
        <f t="shared" ca="1" si="1223"/>
        <v/>
      </c>
      <c r="B819" s="333">
        <f t="shared" si="1245"/>
        <v>811</v>
      </c>
      <c r="C819" s="334" t="s">
        <v>82</v>
      </c>
      <c r="D819" s="333" t="s">
        <v>5</v>
      </c>
      <c r="E819" s="333">
        <v>7</v>
      </c>
      <c r="F819" s="335">
        <v>2</v>
      </c>
      <c r="G819" s="335">
        <v>1</v>
      </c>
      <c r="H819" s="335">
        <v>2</v>
      </c>
      <c r="I819" s="335">
        <v>2</v>
      </c>
      <c r="J819" s="335">
        <v>1</v>
      </c>
      <c r="K819" s="335">
        <v>2</v>
      </c>
      <c r="L819" s="335">
        <v>2</v>
      </c>
      <c r="M819" s="335"/>
      <c r="N819" s="335">
        <f>SUM($F819:G819)</f>
        <v>3</v>
      </c>
      <c r="O819" s="335">
        <f>SUM($F819:H819)</f>
        <v>5</v>
      </c>
      <c r="P819" s="335">
        <f>SUM($F819:I819)</f>
        <v>7</v>
      </c>
      <c r="Q819" s="335">
        <f>SUM($F819:J819)</f>
        <v>8</v>
      </c>
      <c r="R819" s="335">
        <f>SUM($F819:K819)</f>
        <v>10</v>
      </c>
      <c r="S819" s="335">
        <f>SUM($F819:L819)</f>
        <v>12</v>
      </c>
      <c r="T819" s="335"/>
      <c r="U819" s="334"/>
      <c r="V819" s="333" t="str">
        <f t="shared" si="1256"/>
        <v>B</v>
      </c>
      <c r="W819" s="333" t="str">
        <f t="shared" ca="1" si="1257"/>
        <v>Db</v>
      </c>
      <c r="X819" s="333" t="str">
        <f t="shared" ca="1" si="1279"/>
        <v>D</v>
      </c>
      <c r="Y819" s="333" t="str">
        <f t="shared" ca="1" si="1280"/>
        <v>E</v>
      </c>
      <c r="Z819" s="333" t="str">
        <f t="shared" ca="1" si="1281"/>
        <v>Gb</v>
      </c>
      <c r="AA819" s="333" t="str">
        <f t="shared" ca="1" si="1282"/>
        <v>G</v>
      </c>
      <c r="AB819" s="333" t="str">
        <f t="shared" ca="1" si="1283"/>
        <v>A</v>
      </c>
      <c r="AC819" s="333"/>
      <c r="AD819" s="334">
        <f t="shared" si="1264"/>
        <v>66</v>
      </c>
      <c r="AE819" s="334">
        <f t="shared" ca="1" si="1243"/>
        <v>166</v>
      </c>
      <c r="AF819" s="334">
        <f t="shared" ca="1" si="1244"/>
        <v>68</v>
      </c>
      <c r="AG819" s="334">
        <f t="shared" ca="1" si="1249"/>
        <v>69</v>
      </c>
      <c r="AH819" s="334">
        <f t="shared" ca="1" si="1250"/>
        <v>169</v>
      </c>
      <c r="AI819" s="334">
        <f t="shared" ca="1" si="1251"/>
        <v>71</v>
      </c>
      <c r="AJ819" s="334">
        <f t="shared" ca="1" si="1252"/>
        <v>65</v>
      </c>
      <c r="AK819" s="334"/>
      <c r="AL819" s="294" t="str">
        <f>_xlfn.CONCAT(V819," min")</f>
        <v>B min</v>
      </c>
      <c r="AM819" s="294" t="str">
        <f ca="1">_xlfn.CONCAT(W819," dim")</f>
        <v>Db dim</v>
      </c>
      <c r="AN819" s="294" t="str">
        <f ca="1">_xlfn.CONCAT(X819," maj")</f>
        <v>D maj</v>
      </c>
      <c r="AO819" s="294" t="str">
        <f ca="1">_xlfn.CONCAT(Y819," min")</f>
        <v>E min</v>
      </c>
      <c r="AP819" s="294" t="str">
        <f ca="1">_xlfn.CONCAT(Z819," min")</f>
        <v>Gb min</v>
      </c>
      <c r="AQ819" s="294" t="str">
        <f ca="1">_xlfn.CONCAT(AA819," maj")</f>
        <v>G maj</v>
      </c>
      <c r="AR819" s="294" t="str">
        <f ca="1">_xlfn.CONCAT(AB819," maj")</f>
        <v>A maj</v>
      </c>
      <c r="AS819" s="294"/>
      <c r="AT819" s="294" t="str">
        <f t="shared" ca="1" si="1285"/>
        <v/>
      </c>
      <c r="AU819" s="294" t="str">
        <f t="shared" ca="1" si="1285"/>
        <v/>
      </c>
      <c r="AV819" s="294" t="str">
        <f t="shared" ca="1" si="1285"/>
        <v/>
      </c>
      <c r="AW819" s="294" t="str">
        <f t="shared" ca="1" si="1285"/>
        <v/>
      </c>
      <c r="AX819" s="294" t="str">
        <f t="shared" ca="1" si="1285"/>
        <v/>
      </c>
      <c r="AY819" s="294" t="str">
        <f t="shared" ca="1" si="1285"/>
        <v/>
      </c>
      <c r="AZ819" s="294" t="str">
        <f t="shared" ca="1" si="1285"/>
        <v/>
      </c>
      <c r="BA819" s="294">
        <f t="shared" ca="1" si="1285"/>
        <v>1</v>
      </c>
      <c r="BB819" s="294" t="str">
        <f t="shared" ca="1" si="1285"/>
        <v/>
      </c>
      <c r="BC819" s="294" t="str">
        <f t="shared" ca="1" si="1285"/>
        <v/>
      </c>
      <c r="BD819" s="294" t="str">
        <f t="shared" ca="1" si="1285"/>
        <v/>
      </c>
      <c r="BE819" s="294" t="str">
        <f t="shared" ca="1" si="1285"/>
        <v/>
      </c>
      <c r="BF819" s="289">
        <f t="shared" ca="1" si="1265"/>
        <v>1</v>
      </c>
      <c r="BG819" s="302">
        <f t="shared" ca="1" si="1266"/>
        <v>14.285714285714285</v>
      </c>
      <c r="BH819" s="289" t="str">
        <f t="shared" ca="1" si="1267"/>
        <v/>
      </c>
      <c r="BI819" s="289" t="str">
        <f t="shared" ca="1" si="1268"/>
        <v/>
      </c>
      <c r="BJ819" s="289" t="str">
        <f t="shared" ca="1" si="1269"/>
        <v/>
      </c>
      <c r="BK819" s="289" t="str">
        <f t="shared" ca="1" si="1270"/>
        <v/>
      </c>
      <c r="BL819" s="289" t="str">
        <f t="shared" ca="1" si="1271"/>
        <v/>
      </c>
      <c r="BM819" s="289" t="str">
        <f t="shared" ca="1" si="1272"/>
        <v/>
      </c>
      <c r="BN819" s="289" t="str">
        <f t="shared" ca="1" si="1273"/>
        <v/>
      </c>
      <c r="BO819" s="289" t="str">
        <f t="shared" ca="1" si="1274"/>
        <v/>
      </c>
      <c r="BP819" s="275"/>
      <c r="BQ819" s="83"/>
      <c r="BR819" s="82"/>
      <c r="BS819" s="83"/>
      <c r="BT819" s="52"/>
      <c r="BV819" s="52"/>
      <c r="BW819" s="84"/>
      <c r="BX819" s="97"/>
      <c r="BY819" s="84"/>
      <c r="BZ819" s="84"/>
      <c r="CA819" s="84"/>
      <c r="CB819" s="84"/>
      <c r="CC819" s="84"/>
      <c r="CD819" s="84"/>
      <c r="CE819" s="84"/>
      <c r="CF819" s="84"/>
      <c r="CG819" s="84"/>
      <c r="CH819" s="97"/>
      <c r="CI819" s="97"/>
      <c r="CJ819" s="97"/>
      <c r="CK819" s="97"/>
      <c r="CL819" s="97"/>
      <c r="CM819" s="97"/>
      <c r="CN819" s="97"/>
      <c r="CO819" s="97"/>
      <c r="CP819" s="99"/>
      <c r="CQ819" s="84"/>
      <c r="DA819" s="83"/>
      <c r="DB819" s="82"/>
      <c r="DC819" s="83"/>
      <c r="DD819" s="52"/>
      <c r="DF819" s="52"/>
      <c r="DG819" s="84"/>
      <c r="DH819" s="97"/>
      <c r="DI819" s="84"/>
      <c r="DJ819" s="84"/>
      <c r="DK819" s="84"/>
      <c r="DL819" s="84"/>
      <c r="DM819" s="84"/>
      <c r="DN819" s="84"/>
      <c r="DO819" s="84"/>
      <c r="DP819" s="84"/>
      <c r="DQ819" s="84"/>
      <c r="DR819" s="97"/>
      <c r="DS819" s="97"/>
      <c r="DT819" s="97"/>
      <c r="DU819" s="97"/>
      <c r="DV819" s="97"/>
      <c r="DW819" s="97"/>
      <c r="DX819" s="97"/>
      <c r="DY819" s="97"/>
      <c r="DZ819" s="99"/>
      <c r="EA819" s="84"/>
    </row>
    <row r="820" spans="1:131" ht="15.6" x14ac:dyDescent="0.3">
      <c r="A820" s="289" t="str">
        <f t="shared" ca="1" si="1223"/>
        <v/>
      </c>
      <c r="B820" s="333">
        <f t="shared" si="1245"/>
        <v>812</v>
      </c>
      <c r="C820" s="334" t="s">
        <v>29</v>
      </c>
      <c r="D820" s="333" t="s">
        <v>5</v>
      </c>
      <c r="E820" s="333">
        <v>7</v>
      </c>
      <c r="F820" s="335">
        <v>1</v>
      </c>
      <c r="G820" s="335">
        <v>2</v>
      </c>
      <c r="H820" s="335">
        <v>2</v>
      </c>
      <c r="I820" s="335">
        <v>1</v>
      </c>
      <c r="J820" s="335">
        <v>2</v>
      </c>
      <c r="K820" s="335">
        <v>2</v>
      </c>
      <c r="L820" s="335">
        <v>2</v>
      </c>
      <c r="M820" s="335"/>
      <c r="N820" s="335">
        <f>SUM($F820:G820)</f>
        <v>3</v>
      </c>
      <c r="O820" s="335">
        <f>SUM($F820:H820)</f>
        <v>5</v>
      </c>
      <c r="P820" s="335">
        <f>SUM($F820:I820)</f>
        <v>6</v>
      </c>
      <c r="Q820" s="335">
        <f>SUM($F820:J820)</f>
        <v>8</v>
      </c>
      <c r="R820" s="335">
        <f>SUM($F820:K820)</f>
        <v>10</v>
      </c>
      <c r="S820" s="335">
        <f>SUM($F820:L820)</f>
        <v>12</v>
      </c>
      <c r="T820" s="335"/>
      <c r="U820" s="334"/>
      <c r="V820" s="333" t="str">
        <f t="shared" si="1256"/>
        <v>B</v>
      </c>
      <c r="W820" s="333" t="str">
        <f t="shared" ca="1" si="1257"/>
        <v>C</v>
      </c>
      <c r="X820" s="333" t="str">
        <f t="shared" ca="1" si="1279"/>
        <v>D</v>
      </c>
      <c r="Y820" s="333" t="str">
        <f t="shared" ca="1" si="1280"/>
        <v>E</v>
      </c>
      <c r="Z820" s="333" t="str">
        <f t="shared" ca="1" si="1281"/>
        <v>F</v>
      </c>
      <c r="AA820" s="333" t="str">
        <f t="shared" ca="1" si="1282"/>
        <v>G</v>
      </c>
      <c r="AB820" s="333" t="str">
        <f t="shared" ca="1" si="1283"/>
        <v>A</v>
      </c>
      <c r="AC820" s="333"/>
      <c r="AD820" s="334">
        <f t="shared" si="1264"/>
        <v>66</v>
      </c>
      <c r="AE820" s="334">
        <f t="shared" ca="1" si="1243"/>
        <v>67</v>
      </c>
      <c r="AF820" s="334">
        <f t="shared" ca="1" si="1244"/>
        <v>68</v>
      </c>
      <c r="AG820" s="334">
        <f t="shared" ca="1" si="1249"/>
        <v>69</v>
      </c>
      <c r="AH820" s="334">
        <f t="shared" ca="1" si="1250"/>
        <v>70</v>
      </c>
      <c r="AI820" s="334">
        <f t="shared" ca="1" si="1251"/>
        <v>71</v>
      </c>
      <c r="AJ820" s="334">
        <f t="shared" ca="1" si="1252"/>
        <v>65</v>
      </c>
      <c r="AK820" s="334"/>
      <c r="AL820" s="294" t="str">
        <f t="shared" ref="AL820:AL825" si="1287">_xlfn.CONCAT(V820," dim")</f>
        <v>B dim</v>
      </c>
      <c r="AM820" s="294" t="str">
        <f ca="1">_xlfn.CONCAT(W820," maj")</f>
        <v>C maj</v>
      </c>
      <c r="AN820" s="294" t="str">
        <f ca="1">_xlfn.CONCAT(X820," min")</f>
        <v>D min</v>
      </c>
      <c r="AO820" s="294" t="str">
        <f ca="1">_xlfn.CONCAT(Y820," min")</f>
        <v>E min</v>
      </c>
      <c r="AP820" s="294" t="str">
        <f ca="1">_xlfn.CONCAT(Z820," maj")</f>
        <v>F maj</v>
      </c>
      <c r="AQ820" s="294" t="str">
        <f ca="1">_xlfn.CONCAT(AA820," maj")</f>
        <v>G maj</v>
      </c>
      <c r="AR820" s="294" t="str">
        <f ca="1">_xlfn.CONCAT(AB820," min")</f>
        <v>A min</v>
      </c>
      <c r="AS820" s="294"/>
      <c r="AT820" s="294" t="str">
        <f t="shared" ca="1" si="1285"/>
        <v/>
      </c>
      <c r="AU820" s="294" t="str">
        <f t="shared" ca="1" si="1285"/>
        <v/>
      </c>
      <c r="AV820" s="294" t="str">
        <f t="shared" ca="1" si="1285"/>
        <v/>
      </c>
      <c r="AW820" s="294" t="str">
        <f t="shared" ca="1" si="1285"/>
        <v/>
      </c>
      <c r="AX820" s="294" t="str">
        <f t="shared" ca="1" si="1285"/>
        <v/>
      </c>
      <c r="AY820" s="294">
        <f t="shared" ca="1" si="1285"/>
        <v>1</v>
      </c>
      <c r="AZ820" s="294" t="str">
        <f t="shared" ca="1" si="1285"/>
        <v/>
      </c>
      <c r="BA820" s="294">
        <f t="shared" ca="1" si="1285"/>
        <v>1</v>
      </c>
      <c r="BB820" s="294" t="str">
        <f t="shared" ca="1" si="1285"/>
        <v/>
      </c>
      <c r="BC820" s="294" t="str">
        <f t="shared" ca="1" si="1285"/>
        <v/>
      </c>
      <c r="BD820" s="294" t="str">
        <f t="shared" ca="1" si="1285"/>
        <v/>
      </c>
      <c r="BE820" s="294" t="str">
        <f t="shared" ca="1" si="1285"/>
        <v/>
      </c>
      <c r="BF820" s="289">
        <f t="shared" ca="1" si="1265"/>
        <v>2</v>
      </c>
      <c r="BG820" s="302">
        <f t="shared" ca="1" si="1266"/>
        <v>28.571428571428569</v>
      </c>
      <c r="BH820" s="289" t="str">
        <f t="shared" ca="1" si="1267"/>
        <v/>
      </c>
      <c r="BI820" s="289" t="str">
        <f t="shared" ca="1" si="1268"/>
        <v/>
      </c>
      <c r="BJ820" s="289" t="str">
        <f t="shared" ca="1" si="1269"/>
        <v/>
      </c>
      <c r="BK820" s="289" t="str">
        <f t="shared" ca="1" si="1270"/>
        <v/>
      </c>
      <c r="BL820" s="289" t="str">
        <f t="shared" ca="1" si="1271"/>
        <v/>
      </c>
      <c r="BM820" s="289" t="str">
        <f t="shared" ca="1" si="1272"/>
        <v/>
      </c>
      <c r="BN820" s="289" t="str">
        <f t="shared" ca="1" si="1273"/>
        <v/>
      </c>
      <c r="BO820" s="289" t="str">
        <f t="shared" ca="1" si="1274"/>
        <v/>
      </c>
      <c r="BP820" s="275"/>
      <c r="BQ820" s="83"/>
      <c r="BR820" s="82"/>
      <c r="BS820" s="83"/>
      <c r="BT820" s="52"/>
      <c r="BV820" s="52"/>
      <c r="BW820" s="84"/>
      <c r="BX820" s="97"/>
      <c r="BY820" s="84"/>
      <c r="BZ820" s="84"/>
      <c r="CA820" s="84"/>
      <c r="CB820" s="84"/>
      <c r="CC820" s="84"/>
      <c r="CD820" s="84"/>
      <c r="CE820" s="84"/>
      <c r="CF820" s="84"/>
      <c r="CG820" s="84"/>
      <c r="CH820" s="97"/>
      <c r="CI820" s="97"/>
      <c r="CJ820" s="97"/>
      <c r="CK820" s="97"/>
      <c r="CL820" s="97"/>
      <c r="CM820" s="97"/>
      <c r="CN820" s="97"/>
      <c r="CO820" s="97"/>
      <c r="CP820" s="99"/>
      <c r="CQ820" s="84"/>
      <c r="DA820" s="83"/>
      <c r="DB820" s="82"/>
      <c r="DC820" s="83"/>
      <c r="DD820" s="52"/>
      <c r="DF820" s="52"/>
      <c r="DG820" s="84"/>
      <c r="DH820" s="97"/>
      <c r="DI820" s="84"/>
      <c r="DJ820" s="84"/>
      <c r="DK820" s="84"/>
      <c r="DL820" s="84"/>
      <c r="DM820" s="84"/>
      <c r="DN820" s="84"/>
      <c r="DO820" s="84"/>
      <c r="DP820" s="84"/>
      <c r="DQ820" s="84"/>
      <c r="DR820" s="97"/>
      <c r="DS820" s="97"/>
      <c r="DT820" s="97"/>
      <c r="DU820" s="97"/>
      <c r="DV820" s="97"/>
      <c r="DW820" s="97"/>
      <c r="DX820" s="97"/>
      <c r="DY820" s="97"/>
      <c r="DZ820" s="99"/>
      <c r="EA820" s="84"/>
    </row>
    <row r="821" spans="1:131" ht="15.6" x14ac:dyDescent="0.3">
      <c r="A821" s="289" t="str">
        <f t="shared" ca="1" si="1223"/>
        <v/>
      </c>
      <c r="B821" s="333">
        <f t="shared" si="1245"/>
        <v>813</v>
      </c>
      <c r="C821" s="334" t="s">
        <v>278</v>
      </c>
      <c r="D821" s="333" t="s">
        <v>5</v>
      </c>
      <c r="E821" s="333">
        <v>7</v>
      </c>
      <c r="F821" s="335">
        <v>2</v>
      </c>
      <c r="G821" s="335">
        <v>1</v>
      </c>
      <c r="H821" s="335">
        <v>2</v>
      </c>
      <c r="I821" s="335">
        <v>1</v>
      </c>
      <c r="J821" s="335">
        <v>2</v>
      </c>
      <c r="K821" s="335">
        <v>2</v>
      </c>
      <c r="L821" s="335">
        <v>2</v>
      </c>
      <c r="M821" s="335"/>
      <c r="N821" s="335">
        <f>SUM($F821:G821)</f>
        <v>3</v>
      </c>
      <c r="O821" s="335">
        <f>SUM($F821:H821)</f>
        <v>5</v>
      </c>
      <c r="P821" s="335">
        <f>SUM($F821:I821)</f>
        <v>6</v>
      </c>
      <c r="Q821" s="335">
        <f>SUM($F821:J821)</f>
        <v>8</v>
      </c>
      <c r="R821" s="335">
        <f>SUM($F821:K821)</f>
        <v>10</v>
      </c>
      <c r="S821" s="335">
        <f>SUM($F821:L821)</f>
        <v>12</v>
      </c>
      <c r="T821" s="335"/>
      <c r="U821" s="334"/>
      <c r="V821" s="333" t="str">
        <f t="shared" si="1256"/>
        <v>B</v>
      </c>
      <c r="W821" s="333" t="str">
        <f t="shared" ca="1" si="1257"/>
        <v>Db</v>
      </c>
      <c r="X821" s="333" t="str">
        <f t="shared" ca="1" si="1279"/>
        <v>D</v>
      </c>
      <c r="Y821" s="333" t="str">
        <f t="shared" ca="1" si="1280"/>
        <v>E</v>
      </c>
      <c r="Z821" s="333" t="str">
        <f t="shared" ca="1" si="1281"/>
        <v>F</v>
      </c>
      <c r="AA821" s="333" t="str">
        <f t="shared" ca="1" si="1282"/>
        <v>G</v>
      </c>
      <c r="AB821" s="333" t="str">
        <f t="shared" ca="1" si="1283"/>
        <v>A</v>
      </c>
      <c r="AC821" s="333"/>
      <c r="AD821" s="334">
        <f t="shared" si="1264"/>
        <v>66</v>
      </c>
      <c r="AE821" s="334">
        <f t="shared" ca="1" si="1243"/>
        <v>166</v>
      </c>
      <c r="AF821" s="334">
        <f t="shared" ca="1" si="1244"/>
        <v>68</v>
      </c>
      <c r="AG821" s="334">
        <f t="shared" ca="1" si="1249"/>
        <v>69</v>
      </c>
      <c r="AH821" s="334">
        <f t="shared" ca="1" si="1250"/>
        <v>70</v>
      </c>
      <c r="AI821" s="334">
        <f t="shared" ca="1" si="1251"/>
        <v>71</v>
      </c>
      <c r="AJ821" s="334">
        <f t="shared" ca="1" si="1252"/>
        <v>65</v>
      </c>
      <c r="AK821" s="334"/>
      <c r="AL821" s="294" t="str">
        <f t="shared" si="1287"/>
        <v>B dim</v>
      </c>
      <c r="AM821" s="294" t="str">
        <f ca="1">_xlfn.CONCAT(W821," dim")</f>
        <v>Db dim</v>
      </c>
      <c r="AN821" s="294" t="str">
        <f ca="1">_xlfn.CONCAT(X821," min")</f>
        <v>D min</v>
      </c>
      <c r="AO821" s="294" t="str">
        <f ca="1">_xlfn.CONCAT(Y821," min")</f>
        <v>E min</v>
      </c>
      <c r="AP821" s="294" t="str">
        <f ca="1">_xlfn.CONCAT(Z821," aug")</f>
        <v>F aug</v>
      </c>
      <c r="AQ821" s="294" t="str">
        <f ca="1">_xlfn.CONCAT(AA821," maj")</f>
        <v>G maj</v>
      </c>
      <c r="AR821" s="294" t="str">
        <f ca="1">_xlfn.CONCAT(AB821," maj")</f>
        <v>A maj</v>
      </c>
      <c r="AS821" s="294"/>
      <c r="AT821" s="294" t="str">
        <f t="shared" ca="1" si="1285"/>
        <v/>
      </c>
      <c r="AU821" s="294" t="str">
        <f t="shared" ca="1" si="1285"/>
        <v/>
      </c>
      <c r="AV821" s="294" t="str">
        <f t="shared" ca="1" si="1285"/>
        <v/>
      </c>
      <c r="AW821" s="294" t="str">
        <f t="shared" ca="1" si="1285"/>
        <v/>
      </c>
      <c r="AX821" s="294" t="str">
        <f t="shared" ca="1" si="1285"/>
        <v/>
      </c>
      <c r="AY821" s="294">
        <f t="shared" ca="1" si="1285"/>
        <v>1</v>
      </c>
      <c r="AZ821" s="294" t="str">
        <f t="shared" ca="1" si="1285"/>
        <v/>
      </c>
      <c r="BA821" s="294">
        <f t="shared" ca="1" si="1285"/>
        <v>1</v>
      </c>
      <c r="BB821" s="294" t="str">
        <f t="shared" ca="1" si="1285"/>
        <v/>
      </c>
      <c r="BC821" s="294" t="str">
        <f t="shared" ca="1" si="1285"/>
        <v/>
      </c>
      <c r="BD821" s="294" t="str">
        <f t="shared" ca="1" si="1285"/>
        <v/>
      </c>
      <c r="BE821" s="294" t="str">
        <f t="shared" ca="1" si="1285"/>
        <v/>
      </c>
      <c r="BF821" s="289">
        <f t="shared" ca="1" si="1265"/>
        <v>2</v>
      </c>
      <c r="BG821" s="302">
        <f t="shared" ca="1" si="1266"/>
        <v>28.571428571428569</v>
      </c>
      <c r="BH821" s="289" t="str">
        <f t="shared" ca="1" si="1267"/>
        <v/>
      </c>
      <c r="BI821" s="289" t="str">
        <f t="shared" ca="1" si="1268"/>
        <v/>
      </c>
      <c r="BJ821" s="289" t="str">
        <f t="shared" ca="1" si="1269"/>
        <v/>
      </c>
      <c r="BK821" s="289" t="str">
        <f t="shared" ca="1" si="1270"/>
        <v/>
      </c>
      <c r="BL821" s="289" t="str">
        <f t="shared" ca="1" si="1271"/>
        <v/>
      </c>
      <c r="BM821" s="289" t="str">
        <f t="shared" ca="1" si="1272"/>
        <v/>
      </c>
      <c r="BN821" s="289" t="str">
        <f t="shared" ca="1" si="1273"/>
        <v/>
      </c>
      <c r="BO821" s="289" t="str">
        <f t="shared" ca="1" si="1274"/>
        <v/>
      </c>
      <c r="BP821" s="275"/>
      <c r="BQ821" s="83"/>
      <c r="BR821" s="82"/>
      <c r="BS821" s="83"/>
      <c r="BT821" s="52"/>
      <c r="BV821" s="52"/>
      <c r="BW821" s="84"/>
      <c r="BX821" s="97"/>
      <c r="BY821" s="84"/>
      <c r="BZ821" s="84"/>
      <c r="CA821" s="84"/>
      <c r="CB821" s="84"/>
      <c r="CC821" s="84"/>
      <c r="CD821" s="84"/>
      <c r="CE821" s="84"/>
      <c r="CF821" s="84"/>
      <c r="CG821" s="84"/>
      <c r="CH821" s="97"/>
      <c r="CI821" s="97"/>
      <c r="CJ821" s="97"/>
      <c r="CK821" s="97"/>
      <c r="CL821" s="97"/>
      <c r="CM821" s="97"/>
      <c r="CN821" s="97"/>
      <c r="CO821" s="97"/>
      <c r="CP821" s="99"/>
      <c r="CQ821" s="84"/>
      <c r="DA821" s="83"/>
      <c r="DB821" s="82"/>
      <c r="DC821" s="83"/>
      <c r="DD821" s="52"/>
      <c r="DF821" s="52"/>
      <c r="DG821" s="84"/>
      <c r="DH821" s="97"/>
      <c r="DI821" s="84"/>
      <c r="DJ821" s="84"/>
      <c r="DK821" s="84"/>
      <c r="DL821" s="84"/>
      <c r="DM821" s="84"/>
      <c r="DN821" s="84"/>
      <c r="DO821" s="84"/>
      <c r="DP821" s="84"/>
      <c r="DQ821" s="84"/>
      <c r="DR821" s="97"/>
      <c r="DS821" s="97"/>
      <c r="DT821" s="97"/>
      <c r="DU821" s="97"/>
      <c r="DV821" s="97"/>
      <c r="DW821" s="97"/>
      <c r="DX821" s="97"/>
      <c r="DY821" s="97"/>
      <c r="DZ821" s="99"/>
      <c r="EA821" s="84"/>
    </row>
    <row r="822" spans="1:131" ht="15.6" x14ac:dyDescent="0.3">
      <c r="A822" s="289" t="str">
        <f t="shared" ca="1" si="1223"/>
        <v/>
      </c>
      <c r="B822" s="333">
        <f t="shared" si="1245"/>
        <v>814</v>
      </c>
      <c r="C822" s="334" t="s">
        <v>30</v>
      </c>
      <c r="D822" s="333" t="s">
        <v>5</v>
      </c>
      <c r="E822" s="333">
        <v>7</v>
      </c>
      <c r="F822" s="335">
        <v>1</v>
      </c>
      <c r="G822" s="335">
        <v>2</v>
      </c>
      <c r="H822" s="335">
        <v>2</v>
      </c>
      <c r="I822" s="335">
        <v>1</v>
      </c>
      <c r="J822" s="335">
        <v>3</v>
      </c>
      <c r="K822" s="335">
        <v>1</v>
      </c>
      <c r="L822" s="335">
        <v>2</v>
      </c>
      <c r="M822" s="335"/>
      <c r="N822" s="335">
        <f>SUM($F822:G822)</f>
        <v>3</v>
      </c>
      <c r="O822" s="335">
        <f>SUM($F822:H822)</f>
        <v>5</v>
      </c>
      <c r="P822" s="335">
        <f>SUM($F822:I822)</f>
        <v>6</v>
      </c>
      <c r="Q822" s="335">
        <f>SUM($F822:J822)</f>
        <v>9</v>
      </c>
      <c r="R822" s="335">
        <f>SUM($F822:K822)</f>
        <v>10</v>
      </c>
      <c r="S822" s="335">
        <f>SUM($F822:L822)</f>
        <v>12</v>
      </c>
      <c r="T822" s="335"/>
      <c r="U822" s="334"/>
      <c r="V822" s="333" t="str">
        <f t="shared" si="1256"/>
        <v>B</v>
      </c>
      <c r="W822" s="333" t="str">
        <f t="shared" ca="1" si="1257"/>
        <v>C</v>
      </c>
      <c r="X822" s="333" t="str">
        <f t="shared" ca="1" si="1279"/>
        <v>D</v>
      </c>
      <c r="Y822" s="333" t="str">
        <f t="shared" ca="1" si="1280"/>
        <v>E</v>
      </c>
      <c r="Z822" s="333" t="str">
        <f t="shared" ca="1" si="1281"/>
        <v>F</v>
      </c>
      <c r="AA822" s="333" t="str">
        <f t="shared" ca="1" si="1282"/>
        <v>Ab</v>
      </c>
      <c r="AB822" s="333" t="str">
        <f t="shared" ca="1" si="1283"/>
        <v>A</v>
      </c>
      <c r="AC822" s="333"/>
      <c r="AD822" s="334">
        <f t="shared" si="1264"/>
        <v>66</v>
      </c>
      <c r="AE822" s="334">
        <f t="shared" ca="1" si="1243"/>
        <v>67</v>
      </c>
      <c r="AF822" s="334">
        <f t="shared" ca="1" si="1244"/>
        <v>68</v>
      </c>
      <c r="AG822" s="334">
        <f t="shared" ca="1" si="1249"/>
        <v>69</v>
      </c>
      <c r="AH822" s="334">
        <f t="shared" ca="1" si="1250"/>
        <v>70</v>
      </c>
      <c r="AI822" s="334">
        <f t="shared" ca="1" si="1251"/>
        <v>163</v>
      </c>
      <c r="AJ822" s="334">
        <f t="shared" ca="1" si="1252"/>
        <v>65</v>
      </c>
      <c r="AK822" s="334"/>
      <c r="AL822" s="294" t="str">
        <f t="shared" si="1287"/>
        <v>B dim</v>
      </c>
      <c r="AM822" s="294" t="str">
        <f ca="1">_xlfn.CONCAT(W822," aug")</f>
        <v>C aug</v>
      </c>
      <c r="AN822" s="294" t="str">
        <f ca="1">_xlfn.CONCAT(X822," min")</f>
        <v>D min</v>
      </c>
      <c r="AO822" s="294" t="str">
        <f ca="1">_xlfn.CONCAT(Y822," maj")</f>
        <v>E maj</v>
      </c>
      <c r="AP822" s="294" t="str">
        <f ca="1">_xlfn.CONCAT(Z822," maj")</f>
        <v>F maj</v>
      </c>
      <c r="AQ822" s="294" t="str">
        <f ca="1">_xlfn.CONCAT(AA822," dim")</f>
        <v>Ab dim</v>
      </c>
      <c r="AR822" s="294" t="str">
        <f ca="1">_xlfn.CONCAT(AB822," min")</f>
        <v>A min</v>
      </c>
      <c r="AS822" s="294"/>
      <c r="AT822" s="294" t="str">
        <f t="shared" ca="1" si="1285"/>
        <v/>
      </c>
      <c r="AU822" s="294" t="str">
        <f t="shared" ca="1" si="1285"/>
        <v/>
      </c>
      <c r="AV822" s="294" t="str">
        <f t="shared" ca="1" si="1285"/>
        <v/>
      </c>
      <c r="AW822" s="294" t="str">
        <f t="shared" ca="1" si="1285"/>
        <v/>
      </c>
      <c r="AX822" s="294" t="str">
        <f t="shared" ca="1" si="1285"/>
        <v/>
      </c>
      <c r="AY822" s="294">
        <f t="shared" ca="1" si="1285"/>
        <v>1</v>
      </c>
      <c r="AZ822" s="294" t="str">
        <f t="shared" ca="1" si="1285"/>
        <v/>
      </c>
      <c r="BA822" s="294" t="str">
        <f t="shared" ca="1" si="1285"/>
        <v/>
      </c>
      <c r="BB822" s="294" t="str">
        <f t="shared" ca="1" si="1285"/>
        <v/>
      </c>
      <c r="BC822" s="294" t="str">
        <f t="shared" ca="1" si="1285"/>
        <v/>
      </c>
      <c r="BD822" s="294" t="str">
        <f t="shared" ca="1" si="1285"/>
        <v/>
      </c>
      <c r="BE822" s="294" t="str">
        <f t="shared" ca="1" si="1285"/>
        <v/>
      </c>
      <c r="BF822" s="289">
        <f t="shared" ca="1" si="1265"/>
        <v>1</v>
      </c>
      <c r="BG822" s="302">
        <f t="shared" ca="1" si="1266"/>
        <v>14.285714285714285</v>
      </c>
      <c r="BH822" s="289" t="str">
        <f t="shared" ca="1" si="1267"/>
        <v/>
      </c>
      <c r="BI822" s="289" t="str">
        <f t="shared" ca="1" si="1268"/>
        <v/>
      </c>
      <c r="BJ822" s="289" t="str">
        <f t="shared" ca="1" si="1269"/>
        <v/>
      </c>
      <c r="BK822" s="289" t="str">
        <f t="shared" ca="1" si="1270"/>
        <v/>
      </c>
      <c r="BL822" s="289" t="str">
        <f t="shared" ca="1" si="1271"/>
        <v/>
      </c>
      <c r="BM822" s="289" t="str">
        <f t="shared" ca="1" si="1272"/>
        <v/>
      </c>
      <c r="BN822" s="289" t="str">
        <f t="shared" ca="1" si="1273"/>
        <v/>
      </c>
      <c r="BO822" s="289" t="str">
        <f t="shared" ca="1" si="1274"/>
        <v/>
      </c>
      <c r="BP822" s="275"/>
      <c r="BQ822" s="83"/>
      <c r="BR822" s="82"/>
      <c r="BS822" s="83"/>
      <c r="BT822" s="52"/>
      <c r="BV822" s="52"/>
      <c r="BW822" s="84"/>
      <c r="BX822" s="97"/>
      <c r="BY822" s="84"/>
      <c r="BZ822" s="84"/>
      <c r="CA822" s="84"/>
      <c r="CB822" s="84"/>
      <c r="CC822" s="84"/>
      <c r="CD822" s="84"/>
      <c r="CE822" s="84"/>
      <c r="CF822" s="84"/>
      <c r="CG822" s="84"/>
      <c r="CH822" s="97"/>
      <c r="CI822" s="97"/>
      <c r="CJ822" s="97"/>
      <c r="CK822" s="97"/>
      <c r="CL822" s="97"/>
      <c r="CM822" s="97"/>
      <c r="CN822" s="97"/>
      <c r="CO822" s="97"/>
      <c r="CP822" s="99"/>
      <c r="CQ822" s="84"/>
      <c r="DA822" s="83"/>
      <c r="DB822" s="82"/>
      <c r="DC822" s="83"/>
      <c r="DD822" s="52"/>
      <c r="DF822" s="52"/>
      <c r="DG822" s="84"/>
      <c r="DH822" s="97"/>
      <c r="DI822" s="84"/>
      <c r="DJ822" s="84"/>
      <c r="DK822" s="84"/>
      <c r="DL822" s="84"/>
      <c r="DM822" s="84"/>
      <c r="DN822" s="84"/>
      <c r="DO822" s="84"/>
      <c r="DP822" s="84"/>
      <c r="DQ822" s="84"/>
      <c r="DR822" s="97"/>
      <c r="DS822" s="97"/>
      <c r="DT822" s="97"/>
      <c r="DU822" s="97"/>
      <c r="DV822" s="97"/>
      <c r="DW822" s="97"/>
      <c r="DX822" s="97"/>
      <c r="DY822" s="97"/>
      <c r="DZ822" s="99"/>
      <c r="EA822" s="84"/>
    </row>
    <row r="823" spans="1:131" ht="15.6" x14ac:dyDescent="0.3">
      <c r="A823" s="289" t="str">
        <f t="shared" ca="1" si="1223"/>
        <v/>
      </c>
      <c r="B823" s="333">
        <f t="shared" si="1245"/>
        <v>815</v>
      </c>
      <c r="C823" s="334" t="s">
        <v>31</v>
      </c>
      <c r="D823" s="333" t="s">
        <v>5</v>
      </c>
      <c r="E823" s="333">
        <v>7</v>
      </c>
      <c r="F823" s="335">
        <v>1</v>
      </c>
      <c r="G823" s="335">
        <v>2</v>
      </c>
      <c r="H823" s="335">
        <v>2</v>
      </c>
      <c r="I823" s="335">
        <v>1</v>
      </c>
      <c r="J823" s="335">
        <v>2</v>
      </c>
      <c r="K823" s="335">
        <v>1</v>
      </c>
      <c r="L823" s="335">
        <v>3</v>
      </c>
      <c r="M823" s="335"/>
      <c r="N823" s="335">
        <f>SUM($F823:G823)</f>
        <v>3</v>
      </c>
      <c r="O823" s="335">
        <f>SUM($F823:H823)</f>
        <v>5</v>
      </c>
      <c r="P823" s="335">
        <f>SUM($F823:I823)</f>
        <v>6</v>
      </c>
      <c r="Q823" s="335">
        <f>SUM($F823:J823)</f>
        <v>8</v>
      </c>
      <c r="R823" s="335">
        <f>SUM($F823:K823)</f>
        <v>9</v>
      </c>
      <c r="S823" s="335">
        <f>SUM($F823:L823)</f>
        <v>12</v>
      </c>
      <c r="T823" s="335"/>
      <c r="U823" s="334"/>
      <c r="V823" s="333" t="str">
        <f t="shared" si="1256"/>
        <v>B</v>
      </c>
      <c r="W823" s="333" t="str">
        <f t="shared" ca="1" si="1257"/>
        <v>C</v>
      </c>
      <c r="X823" s="333" t="str">
        <f t="shared" ca="1" si="1279"/>
        <v>D</v>
      </c>
      <c r="Y823" s="333" t="str">
        <f t="shared" ca="1" si="1280"/>
        <v>E</v>
      </c>
      <c r="Z823" s="333" t="str">
        <f t="shared" ca="1" si="1281"/>
        <v>F</v>
      </c>
      <c r="AA823" s="333" t="str">
        <f t="shared" ca="1" si="1282"/>
        <v>G</v>
      </c>
      <c r="AB823" s="333" t="str">
        <f t="shared" ca="1" si="1283"/>
        <v>Ab</v>
      </c>
      <c r="AC823" s="333"/>
      <c r="AD823" s="334">
        <f t="shared" si="1264"/>
        <v>66</v>
      </c>
      <c r="AE823" s="334">
        <f t="shared" ca="1" si="1243"/>
        <v>67</v>
      </c>
      <c r="AF823" s="334">
        <f t="shared" ca="1" si="1244"/>
        <v>68</v>
      </c>
      <c r="AG823" s="334">
        <f t="shared" ca="1" si="1249"/>
        <v>69</v>
      </c>
      <c r="AH823" s="334">
        <f t="shared" ca="1" si="1250"/>
        <v>70</v>
      </c>
      <c r="AI823" s="334">
        <f t="shared" ca="1" si="1251"/>
        <v>71</v>
      </c>
      <c r="AJ823" s="334">
        <f t="shared" ca="1" si="1252"/>
        <v>163</v>
      </c>
      <c r="AK823" s="334"/>
      <c r="AL823" s="294" t="str">
        <f t="shared" si="1287"/>
        <v>B dim</v>
      </c>
      <c r="AM823" s="294" t="str">
        <f ca="1">_xlfn.CONCAT(W823," maj")</f>
        <v>C maj</v>
      </c>
      <c r="AN823" s="294" t="str">
        <f ca="1">_xlfn.CONCAT(X823," dim")</f>
        <v>D dim</v>
      </c>
      <c r="AO823" s="294" t="str">
        <f ca="1">_xlfn.CONCAT(Y823," min")</f>
        <v>E min</v>
      </c>
      <c r="AP823" s="294" t="str">
        <f ca="1">_xlfn.CONCAT(Z823," min")</f>
        <v>F min</v>
      </c>
      <c r="AQ823" s="294" t="str">
        <f ca="1">_xlfn.CONCAT(AA823," maj")</f>
        <v>G maj</v>
      </c>
      <c r="AR823" s="294" t="str">
        <f ca="1">_xlfn.CONCAT(AB823," aug")</f>
        <v>Ab aug</v>
      </c>
      <c r="AS823" s="294"/>
      <c r="AT823" s="294" t="str">
        <f t="shared" ca="1" si="1285"/>
        <v/>
      </c>
      <c r="AU823" s="294" t="str">
        <f t="shared" ca="1" si="1285"/>
        <v/>
      </c>
      <c r="AV823" s="294" t="str">
        <f t="shared" ca="1" si="1285"/>
        <v/>
      </c>
      <c r="AW823" s="294" t="str">
        <f t="shared" ca="1" si="1285"/>
        <v/>
      </c>
      <c r="AX823" s="294" t="str">
        <f t="shared" ca="1" si="1285"/>
        <v/>
      </c>
      <c r="AY823" s="294">
        <f t="shared" ca="1" si="1285"/>
        <v>1</v>
      </c>
      <c r="AZ823" s="294" t="str">
        <f t="shared" ca="1" si="1285"/>
        <v/>
      </c>
      <c r="BA823" s="294">
        <f t="shared" ca="1" si="1285"/>
        <v>1</v>
      </c>
      <c r="BB823" s="294" t="str">
        <f t="shared" ca="1" si="1285"/>
        <v/>
      </c>
      <c r="BC823" s="294" t="str">
        <f t="shared" ca="1" si="1285"/>
        <v/>
      </c>
      <c r="BD823" s="294" t="str">
        <f t="shared" ca="1" si="1285"/>
        <v/>
      </c>
      <c r="BE823" s="294" t="str">
        <f t="shared" ca="1" si="1285"/>
        <v/>
      </c>
      <c r="BF823" s="289">
        <f t="shared" ca="1" si="1265"/>
        <v>2</v>
      </c>
      <c r="BG823" s="302">
        <f t="shared" ca="1" si="1266"/>
        <v>28.571428571428569</v>
      </c>
      <c r="BH823" s="289" t="str">
        <f t="shared" ca="1" si="1267"/>
        <v/>
      </c>
      <c r="BI823" s="289" t="str">
        <f t="shared" ca="1" si="1268"/>
        <v/>
      </c>
      <c r="BJ823" s="289" t="str">
        <f t="shared" ca="1" si="1269"/>
        <v/>
      </c>
      <c r="BK823" s="289" t="str">
        <f t="shared" ca="1" si="1270"/>
        <v/>
      </c>
      <c r="BL823" s="289" t="str">
        <f t="shared" ca="1" si="1271"/>
        <v/>
      </c>
      <c r="BM823" s="289" t="str">
        <f t="shared" ca="1" si="1272"/>
        <v/>
      </c>
      <c r="BN823" s="289" t="str">
        <f t="shared" ca="1" si="1273"/>
        <v/>
      </c>
      <c r="BO823" s="289" t="str">
        <f t="shared" ca="1" si="1274"/>
        <v/>
      </c>
      <c r="BP823" s="275"/>
      <c r="BQ823" s="83"/>
      <c r="BR823" s="82"/>
      <c r="BS823" s="83"/>
      <c r="BT823" s="52"/>
      <c r="BV823" s="52"/>
      <c r="BW823" s="84"/>
      <c r="BX823" s="97"/>
      <c r="BY823" s="84"/>
      <c r="BZ823" s="84"/>
      <c r="CA823" s="84"/>
      <c r="CB823" s="84"/>
      <c r="CC823" s="84"/>
      <c r="CD823" s="84"/>
      <c r="CE823" s="84"/>
      <c r="CF823" s="84"/>
      <c r="CG823" s="84"/>
      <c r="CH823" s="97"/>
      <c r="CI823" s="97"/>
      <c r="CJ823" s="97"/>
      <c r="CK823" s="97"/>
      <c r="CL823" s="97"/>
      <c r="CM823" s="97"/>
      <c r="CN823" s="97"/>
      <c r="CO823" s="97"/>
      <c r="CP823" s="99"/>
      <c r="CQ823" s="84"/>
      <c r="DA823" s="83"/>
      <c r="DB823" s="82"/>
      <c r="DC823" s="83"/>
      <c r="DD823" s="52"/>
      <c r="DF823" s="52"/>
      <c r="DG823" s="84"/>
      <c r="DH823" s="97"/>
      <c r="DI823" s="84"/>
      <c r="DJ823" s="84"/>
      <c r="DK823" s="84"/>
      <c r="DL823" s="84"/>
      <c r="DM823" s="84"/>
      <c r="DN823" s="84"/>
      <c r="DO823" s="84"/>
      <c r="DP823" s="84"/>
      <c r="DQ823" s="84"/>
      <c r="DR823" s="97"/>
      <c r="DS823" s="97"/>
      <c r="DT823" s="97"/>
      <c r="DU823" s="97"/>
      <c r="DV823" s="97"/>
      <c r="DW823" s="97"/>
      <c r="DX823" s="97"/>
      <c r="DY823" s="97"/>
      <c r="DZ823" s="99"/>
      <c r="EA823" s="84"/>
    </row>
    <row r="824" spans="1:131" ht="15.6" x14ac:dyDescent="0.3">
      <c r="A824" s="289">
        <f t="shared" ca="1" si="1223"/>
        <v>6</v>
      </c>
      <c r="B824" s="333">
        <f t="shared" si="1245"/>
        <v>816</v>
      </c>
      <c r="C824" s="334" t="s">
        <v>279</v>
      </c>
      <c r="D824" s="333" t="s">
        <v>5</v>
      </c>
      <c r="E824" s="333">
        <v>7</v>
      </c>
      <c r="F824" s="335">
        <v>1</v>
      </c>
      <c r="G824" s="335">
        <v>2</v>
      </c>
      <c r="H824" s="335">
        <v>1</v>
      </c>
      <c r="I824" s="335">
        <v>2</v>
      </c>
      <c r="J824" s="335">
        <v>2</v>
      </c>
      <c r="K824" s="335">
        <v>2</v>
      </c>
      <c r="L824" s="335">
        <v>2</v>
      </c>
      <c r="M824" s="335"/>
      <c r="N824" s="335">
        <f>SUM($F824:G824)</f>
        <v>3</v>
      </c>
      <c r="O824" s="335">
        <f>SUM($F824:H824)</f>
        <v>4</v>
      </c>
      <c r="P824" s="335">
        <f>SUM($F824:I824)</f>
        <v>6</v>
      </c>
      <c r="Q824" s="335">
        <f>SUM($F824:J824)</f>
        <v>8</v>
      </c>
      <c r="R824" s="335">
        <f>SUM($F824:K824)</f>
        <v>10</v>
      </c>
      <c r="S824" s="335">
        <f>SUM($F824:L824)</f>
        <v>12</v>
      </c>
      <c r="T824" s="335"/>
      <c r="U824" s="334"/>
      <c r="V824" s="333" t="str">
        <f t="shared" si="1256"/>
        <v>B</v>
      </c>
      <c r="W824" s="333" t="str">
        <f t="shared" ca="1" si="1257"/>
        <v>C</v>
      </c>
      <c r="X824" s="333" t="str">
        <f t="shared" ca="1" si="1279"/>
        <v>D</v>
      </c>
      <c r="Y824" s="333" t="str">
        <f t="shared" ca="1" si="1280"/>
        <v>Eb</v>
      </c>
      <c r="Z824" s="333" t="str">
        <f t="shared" ca="1" si="1281"/>
        <v>F</v>
      </c>
      <c r="AA824" s="333" t="str">
        <f t="shared" ca="1" si="1282"/>
        <v>G</v>
      </c>
      <c r="AB824" s="333" t="str">
        <f t="shared" ca="1" si="1283"/>
        <v>A</v>
      </c>
      <c r="AC824" s="333"/>
      <c r="AD824" s="334">
        <f t="shared" si="1264"/>
        <v>66</v>
      </c>
      <c r="AE824" s="334">
        <f t="shared" ca="1" si="1243"/>
        <v>67</v>
      </c>
      <c r="AF824" s="334">
        <f t="shared" ca="1" si="1244"/>
        <v>68</v>
      </c>
      <c r="AG824" s="334">
        <f t="shared" ca="1" si="1249"/>
        <v>167</v>
      </c>
      <c r="AH824" s="334">
        <f t="shared" ca="1" si="1250"/>
        <v>70</v>
      </c>
      <c r="AI824" s="334">
        <f t="shared" ca="1" si="1251"/>
        <v>71</v>
      </c>
      <c r="AJ824" s="334">
        <f t="shared" ca="1" si="1252"/>
        <v>65</v>
      </c>
      <c r="AK824" s="334"/>
      <c r="AL824" s="294" t="str">
        <f t="shared" si="1287"/>
        <v>B dim</v>
      </c>
      <c r="AM824" s="294" t="str">
        <f ca="1">_xlfn.CONCAT(W824," min")</f>
        <v>C min</v>
      </c>
      <c r="AN824" s="294" t="str">
        <f ca="1">_xlfn.CONCAT(X824," min")</f>
        <v>D min</v>
      </c>
      <c r="AO824" s="294" t="str">
        <f ca="1">_xlfn.CONCAT(Y824," aug")</f>
        <v>Eb aug</v>
      </c>
      <c r="AP824" s="294" t="str">
        <f ca="1">_xlfn.CONCAT(Z824," maj")</f>
        <v>F maj</v>
      </c>
      <c r="AQ824" s="294" t="str">
        <f ca="1">_xlfn.CONCAT(AA824," maj")</f>
        <v>G maj</v>
      </c>
      <c r="AR824" s="294" t="str">
        <f ca="1">_xlfn.CONCAT(AB824," dim")</f>
        <v>A dim</v>
      </c>
      <c r="AS824" s="294"/>
      <c r="AT824" s="294" t="str">
        <f t="shared" ca="1" si="1285"/>
        <v/>
      </c>
      <c r="AU824" s="294" t="str">
        <f t="shared" ca="1" si="1285"/>
        <v/>
      </c>
      <c r="AV824" s="294" t="str">
        <f t="shared" ca="1" si="1285"/>
        <v/>
      </c>
      <c r="AW824" s="294">
        <f t="shared" ca="1" si="1285"/>
        <v>1</v>
      </c>
      <c r="AX824" s="294" t="str">
        <f t="shared" ca="1" si="1285"/>
        <v/>
      </c>
      <c r="AY824" s="294">
        <f t="shared" ca="1" si="1285"/>
        <v>1</v>
      </c>
      <c r="AZ824" s="294" t="str">
        <f t="shared" ca="1" si="1285"/>
        <v/>
      </c>
      <c r="BA824" s="294">
        <f t="shared" ca="1" si="1285"/>
        <v>1</v>
      </c>
      <c r="BB824" s="294" t="str">
        <f t="shared" ca="1" si="1285"/>
        <v/>
      </c>
      <c r="BC824" s="294" t="str">
        <f t="shared" ca="1" si="1285"/>
        <v/>
      </c>
      <c r="BD824" s="294" t="str">
        <f t="shared" ca="1" si="1285"/>
        <v/>
      </c>
      <c r="BE824" s="294" t="str">
        <f t="shared" ca="1" si="1285"/>
        <v/>
      </c>
      <c r="BF824" s="289">
        <f t="shared" ca="1" si="1265"/>
        <v>3</v>
      </c>
      <c r="BG824" s="302">
        <f t="shared" ca="1" si="1266"/>
        <v>42.857142857142854</v>
      </c>
      <c r="BH824" s="289">
        <f t="shared" ca="1" si="1267"/>
        <v>6</v>
      </c>
      <c r="BI824" s="289" t="str">
        <f t="shared" ca="1" si="1268"/>
        <v/>
      </c>
      <c r="BJ824" s="289" t="str">
        <f t="shared" ca="1" si="1269"/>
        <v/>
      </c>
      <c r="BK824" s="289" t="str">
        <f t="shared" ca="1" si="1270"/>
        <v/>
      </c>
      <c r="BL824" s="289" t="str">
        <f t="shared" ca="1" si="1271"/>
        <v/>
      </c>
      <c r="BM824" s="289" t="str">
        <f t="shared" ca="1" si="1272"/>
        <v/>
      </c>
      <c r="BN824" s="289">
        <f t="shared" ca="1" si="1273"/>
        <v>1</v>
      </c>
      <c r="BO824" s="289" t="str">
        <f t="shared" ca="1" si="1274"/>
        <v/>
      </c>
      <c r="BP824" s="275"/>
      <c r="BQ824" s="83"/>
      <c r="BR824" s="82"/>
      <c r="BS824" s="83"/>
      <c r="BT824" s="52"/>
      <c r="BV824" s="52"/>
      <c r="BW824" s="84"/>
      <c r="BX824" s="97"/>
      <c r="BY824" s="84"/>
      <c r="BZ824" s="84"/>
      <c r="CA824" s="84"/>
      <c r="CB824" s="84"/>
      <c r="CC824" s="84"/>
      <c r="CD824" s="84"/>
      <c r="CE824" s="84"/>
      <c r="CF824" s="84"/>
      <c r="CG824" s="84"/>
      <c r="CH824" s="97"/>
      <c r="CI824" s="97"/>
      <c r="CJ824" s="97"/>
      <c r="CK824" s="97"/>
      <c r="CL824" s="97"/>
      <c r="CM824" s="97"/>
      <c r="CN824" s="97"/>
      <c r="CO824" s="97"/>
      <c r="CP824" s="99"/>
      <c r="CQ824" s="84"/>
      <c r="DA824" s="83"/>
      <c r="DB824" s="82"/>
      <c r="DC824" s="83"/>
      <c r="DD824" s="52"/>
      <c r="DF824" s="52"/>
      <c r="DG824" s="84"/>
      <c r="DH824" s="97"/>
      <c r="DI824" s="84"/>
      <c r="DJ824" s="84"/>
      <c r="DK824" s="84"/>
      <c r="DL824" s="84"/>
      <c r="DM824" s="84"/>
      <c r="DN824" s="84"/>
      <c r="DO824" s="84"/>
      <c r="DP824" s="84"/>
      <c r="DQ824" s="84"/>
      <c r="DR824" s="97"/>
      <c r="DS824" s="97"/>
      <c r="DT824" s="97"/>
      <c r="DU824" s="97"/>
      <c r="DV824" s="97"/>
      <c r="DW824" s="97"/>
      <c r="DX824" s="97"/>
      <c r="DY824" s="97"/>
      <c r="DZ824" s="99"/>
      <c r="EA824" s="84"/>
    </row>
    <row r="825" spans="1:131" ht="15.6" x14ac:dyDescent="0.3">
      <c r="A825" s="289">
        <f t="shared" ca="1" si="1223"/>
        <v>6</v>
      </c>
      <c r="B825" s="333">
        <f t="shared" si="1245"/>
        <v>817</v>
      </c>
      <c r="C825" s="334" t="s">
        <v>280</v>
      </c>
      <c r="D825" s="333" t="s">
        <v>5</v>
      </c>
      <c r="E825" s="333">
        <v>7</v>
      </c>
      <c r="F825" s="335">
        <v>1</v>
      </c>
      <c r="G825" s="335">
        <v>2</v>
      </c>
      <c r="H825" s="335">
        <v>1</v>
      </c>
      <c r="I825" s="335">
        <v>2</v>
      </c>
      <c r="J825" s="335">
        <v>2</v>
      </c>
      <c r="K825" s="335">
        <v>1</v>
      </c>
      <c r="L825" s="335">
        <v>3</v>
      </c>
      <c r="M825" s="335"/>
      <c r="N825" s="335">
        <f>SUM($F825:G825)</f>
        <v>3</v>
      </c>
      <c r="O825" s="335">
        <f>SUM($F825:H825)</f>
        <v>4</v>
      </c>
      <c r="P825" s="335">
        <f>SUM($F825:I825)</f>
        <v>6</v>
      </c>
      <c r="Q825" s="335">
        <f>SUM($F825:J825)</f>
        <v>8</v>
      </c>
      <c r="R825" s="335">
        <f>SUM($F825:K825)</f>
        <v>9</v>
      </c>
      <c r="S825" s="335">
        <f>SUM($F825:L825)</f>
        <v>12</v>
      </c>
      <c r="T825" s="335"/>
      <c r="U825" s="334"/>
      <c r="V825" s="333" t="str">
        <f t="shared" si="1256"/>
        <v>B</v>
      </c>
      <c r="W825" s="333" t="str">
        <f t="shared" ca="1" si="1257"/>
        <v>C</v>
      </c>
      <c r="X825" s="333" t="str">
        <f t="shared" ca="1" si="1279"/>
        <v>D</v>
      </c>
      <c r="Y825" s="333" t="str">
        <f t="shared" ca="1" si="1280"/>
        <v>Eb</v>
      </c>
      <c r="Z825" s="333" t="str">
        <f t="shared" ca="1" si="1281"/>
        <v>F</v>
      </c>
      <c r="AA825" s="333" t="str">
        <f t="shared" ca="1" si="1282"/>
        <v>G</v>
      </c>
      <c r="AB825" s="333" t="str">
        <f t="shared" ca="1" si="1283"/>
        <v>Ab</v>
      </c>
      <c r="AC825" s="333"/>
      <c r="AD825" s="334">
        <f t="shared" si="1264"/>
        <v>66</v>
      </c>
      <c r="AE825" s="334">
        <f t="shared" ca="1" si="1243"/>
        <v>67</v>
      </c>
      <c r="AF825" s="334">
        <f t="shared" ca="1" si="1244"/>
        <v>68</v>
      </c>
      <c r="AG825" s="334">
        <f t="shared" ca="1" si="1249"/>
        <v>167</v>
      </c>
      <c r="AH825" s="334">
        <f t="shared" ca="1" si="1250"/>
        <v>70</v>
      </c>
      <c r="AI825" s="334">
        <f t="shared" ca="1" si="1251"/>
        <v>71</v>
      </c>
      <c r="AJ825" s="334">
        <f t="shared" ca="1" si="1252"/>
        <v>163</v>
      </c>
      <c r="AK825" s="334"/>
      <c r="AL825" s="294" t="str">
        <f t="shared" si="1287"/>
        <v>B dim</v>
      </c>
      <c r="AM825" s="294" t="str">
        <f ca="1">_xlfn.CONCAT(W825," min")</f>
        <v>C min</v>
      </c>
      <c r="AN825" s="294" t="str">
        <f ca="1">_xlfn.CONCAT(X825," dim")</f>
        <v>D dim</v>
      </c>
      <c r="AO825" s="294" t="str">
        <f ca="1">_xlfn.CONCAT(Y825," aug")</f>
        <v>Eb aug</v>
      </c>
      <c r="AP825" s="294" t="str">
        <f ca="1">_xlfn.CONCAT(Z825," min")</f>
        <v>F min</v>
      </c>
      <c r="AQ825" s="294" t="str">
        <f ca="1">_xlfn.CONCAT(AA825," maj")</f>
        <v>G maj</v>
      </c>
      <c r="AR825" s="294" t="str">
        <f ca="1">_xlfn.CONCAT(AB825," maj")</f>
        <v>Ab maj</v>
      </c>
      <c r="AS825" s="294"/>
      <c r="AT825" s="294" t="str">
        <f t="shared" ca="1" si="1285"/>
        <v/>
      </c>
      <c r="AU825" s="294" t="str">
        <f t="shared" ca="1" si="1285"/>
        <v/>
      </c>
      <c r="AV825" s="294" t="str">
        <f t="shared" ca="1" si="1285"/>
        <v/>
      </c>
      <c r="AW825" s="294">
        <f t="shared" ca="1" si="1285"/>
        <v>1</v>
      </c>
      <c r="AX825" s="294" t="str">
        <f t="shared" ca="1" si="1285"/>
        <v/>
      </c>
      <c r="AY825" s="294">
        <f t="shared" ca="1" si="1285"/>
        <v>1</v>
      </c>
      <c r="AZ825" s="294" t="str">
        <f t="shared" ca="1" si="1285"/>
        <v/>
      </c>
      <c r="BA825" s="294">
        <f t="shared" ca="1" si="1285"/>
        <v>1</v>
      </c>
      <c r="BB825" s="294" t="str">
        <f t="shared" ca="1" si="1285"/>
        <v/>
      </c>
      <c r="BC825" s="294" t="str">
        <f t="shared" ca="1" si="1285"/>
        <v/>
      </c>
      <c r="BD825" s="294" t="str">
        <f t="shared" ca="1" si="1285"/>
        <v/>
      </c>
      <c r="BE825" s="294" t="str">
        <f t="shared" ca="1" si="1285"/>
        <v/>
      </c>
      <c r="BF825" s="289">
        <f t="shared" ca="1" si="1265"/>
        <v>3</v>
      </c>
      <c r="BG825" s="302">
        <f t="shared" ca="1" si="1266"/>
        <v>42.857142857142854</v>
      </c>
      <c r="BH825" s="289">
        <f t="shared" ca="1" si="1267"/>
        <v>6</v>
      </c>
      <c r="BI825" s="289" t="str">
        <f t="shared" ca="1" si="1268"/>
        <v/>
      </c>
      <c r="BJ825" s="289" t="str">
        <f t="shared" ca="1" si="1269"/>
        <v/>
      </c>
      <c r="BK825" s="289" t="str">
        <f t="shared" ca="1" si="1270"/>
        <v/>
      </c>
      <c r="BL825" s="289" t="str">
        <f t="shared" ca="1" si="1271"/>
        <v/>
      </c>
      <c r="BM825" s="289" t="str">
        <f t="shared" ca="1" si="1272"/>
        <v/>
      </c>
      <c r="BN825" s="289">
        <f t="shared" ca="1" si="1273"/>
        <v>1</v>
      </c>
      <c r="BO825" s="289" t="str">
        <f t="shared" ca="1" si="1274"/>
        <v/>
      </c>
      <c r="BP825" s="275"/>
      <c r="BQ825" s="83"/>
      <c r="BR825" s="82"/>
      <c r="BS825" s="83"/>
      <c r="BT825" s="52"/>
      <c r="BV825" s="52"/>
      <c r="BW825" s="84"/>
      <c r="BX825" s="97"/>
      <c r="BY825" s="84"/>
      <c r="BZ825" s="84"/>
      <c r="CA825" s="84"/>
      <c r="CB825" s="84"/>
      <c r="CC825" s="84"/>
      <c r="CD825" s="84"/>
      <c r="CE825" s="84"/>
      <c r="CF825" s="84"/>
      <c r="CG825" s="84"/>
      <c r="CH825" s="97"/>
      <c r="CI825" s="97"/>
      <c r="CJ825" s="97"/>
      <c r="CK825" s="97"/>
      <c r="CL825" s="97"/>
      <c r="CM825" s="97"/>
      <c r="CN825" s="97"/>
      <c r="CO825" s="97"/>
      <c r="CP825" s="99"/>
      <c r="CQ825" s="84"/>
      <c r="DA825" s="83"/>
      <c r="DB825" s="82"/>
      <c r="DC825" s="83"/>
      <c r="DD825" s="52"/>
      <c r="DF825" s="52"/>
      <c r="DG825" s="84"/>
      <c r="DH825" s="97"/>
      <c r="DI825" s="84"/>
      <c r="DJ825" s="84"/>
      <c r="DK825" s="84"/>
      <c r="DL825" s="84"/>
      <c r="DM825" s="84"/>
      <c r="DN825" s="84"/>
      <c r="DO825" s="84"/>
      <c r="DP825" s="84"/>
      <c r="DQ825" s="84"/>
      <c r="DR825" s="97"/>
      <c r="DS825" s="97"/>
      <c r="DT825" s="97"/>
      <c r="DU825" s="97"/>
      <c r="DV825" s="97"/>
      <c r="DW825" s="97"/>
      <c r="DX825" s="97"/>
      <c r="DY825" s="97"/>
      <c r="DZ825" s="99"/>
      <c r="EA825" s="84"/>
    </row>
    <row r="826" spans="1:131" ht="15.6" x14ac:dyDescent="0.3">
      <c r="A826" s="289" t="str">
        <f t="shared" ca="1" si="1223"/>
        <v/>
      </c>
      <c r="B826" s="333">
        <f t="shared" si="1245"/>
        <v>818</v>
      </c>
      <c r="C826" s="334" t="s">
        <v>281</v>
      </c>
      <c r="D826" s="333" t="s">
        <v>5</v>
      </c>
      <c r="E826" s="333">
        <v>7</v>
      </c>
      <c r="F826" s="335">
        <v>2</v>
      </c>
      <c r="G826" s="335">
        <v>1</v>
      </c>
      <c r="H826" s="335">
        <v>2</v>
      </c>
      <c r="I826" s="335">
        <v>2</v>
      </c>
      <c r="J826" s="335">
        <v>1</v>
      </c>
      <c r="K826" s="335">
        <v>3</v>
      </c>
      <c r="L826" s="335">
        <v>1</v>
      </c>
      <c r="M826" s="335"/>
      <c r="N826" s="335">
        <f>SUM($F826:G826)</f>
        <v>3</v>
      </c>
      <c r="O826" s="335">
        <f>SUM($F826:H826)</f>
        <v>5</v>
      </c>
      <c r="P826" s="335">
        <f>SUM($F826:I826)</f>
        <v>7</v>
      </c>
      <c r="Q826" s="335">
        <f>SUM($F826:J826)</f>
        <v>8</v>
      </c>
      <c r="R826" s="335">
        <f>SUM($F826:K826)</f>
        <v>11</v>
      </c>
      <c r="S826" s="335">
        <f>SUM($F826:L826)</f>
        <v>12</v>
      </c>
      <c r="T826" s="335"/>
      <c r="U826" s="334"/>
      <c r="V826" s="333" t="str">
        <f t="shared" si="1256"/>
        <v>B</v>
      </c>
      <c r="W826" s="333" t="str">
        <f t="shared" ca="1" si="1257"/>
        <v>Db</v>
      </c>
      <c r="X826" s="333" t="str">
        <f t="shared" ca="1" si="1279"/>
        <v>D</v>
      </c>
      <c r="Y826" s="333" t="str">
        <f t="shared" ca="1" si="1280"/>
        <v>E</v>
      </c>
      <c r="Z826" s="333" t="str">
        <f t="shared" ca="1" si="1281"/>
        <v>Gb</v>
      </c>
      <c r="AA826" s="333" t="str">
        <f t="shared" ca="1" si="1282"/>
        <v>G</v>
      </c>
      <c r="AB826" s="333" t="str">
        <f t="shared" ca="1" si="1283"/>
        <v>Bb</v>
      </c>
      <c r="AC826" s="333"/>
      <c r="AD826" s="334">
        <f t="shared" si="1264"/>
        <v>66</v>
      </c>
      <c r="AE826" s="334">
        <f t="shared" ca="1" si="1243"/>
        <v>166</v>
      </c>
      <c r="AF826" s="334">
        <f t="shared" ca="1" si="1244"/>
        <v>68</v>
      </c>
      <c r="AG826" s="334">
        <f t="shared" ca="1" si="1249"/>
        <v>69</v>
      </c>
      <c r="AH826" s="334">
        <f t="shared" ca="1" si="1250"/>
        <v>169</v>
      </c>
      <c r="AI826" s="334">
        <f t="shared" ca="1" si="1251"/>
        <v>71</v>
      </c>
      <c r="AJ826" s="334">
        <f t="shared" ca="1" si="1252"/>
        <v>164</v>
      </c>
      <c r="AK826" s="334"/>
      <c r="AL826" s="294" t="str">
        <f>_xlfn.CONCAT(V826," min")</f>
        <v>B min</v>
      </c>
      <c r="AM826" s="294" t="str">
        <f ca="1">_xlfn.CONCAT(W826," dim")</f>
        <v>Db dim</v>
      </c>
      <c r="AN826" s="294" t="str">
        <f ca="1">_xlfn.CONCAT(X826," aug")</f>
        <v>D aug</v>
      </c>
      <c r="AO826" s="294" t="str">
        <f ca="1">_xlfn.CONCAT(Y826," min")</f>
        <v>E min</v>
      </c>
      <c r="AP826" s="294" t="str">
        <f ca="1">_xlfn.CONCAT(Z826," maj")</f>
        <v>Gb maj</v>
      </c>
      <c r="AQ826" s="294" t="str">
        <f ca="1">_xlfn.CONCAT(AA826," maj")</f>
        <v>G maj</v>
      </c>
      <c r="AR826" s="294" t="str">
        <f ca="1">_xlfn.CONCAT(AB826," dim")</f>
        <v>Bb dim</v>
      </c>
      <c r="AS826" s="294"/>
      <c r="AT826" s="294" t="str">
        <f t="shared" ca="1" si="1285"/>
        <v/>
      </c>
      <c r="AU826" s="294" t="str">
        <f t="shared" ca="1" si="1285"/>
        <v/>
      </c>
      <c r="AV826" s="294" t="str">
        <f t="shared" ca="1" si="1285"/>
        <v/>
      </c>
      <c r="AW826" s="294" t="str">
        <f t="shared" ca="1" si="1285"/>
        <v/>
      </c>
      <c r="AX826" s="294" t="str">
        <f t="shared" ca="1" si="1285"/>
        <v/>
      </c>
      <c r="AY826" s="294" t="str">
        <f t="shared" ca="1" si="1285"/>
        <v/>
      </c>
      <c r="AZ826" s="294" t="str">
        <f t="shared" ca="1" si="1285"/>
        <v/>
      </c>
      <c r="BA826" s="294">
        <f t="shared" ca="1" si="1285"/>
        <v>1</v>
      </c>
      <c r="BB826" s="294" t="str">
        <f t="shared" ca="1" si="1285"/>
        <v/>
      </c>
      <c r="BC826" s="294" t="str">
        <f t="shared" ca="1" si="1285"/>
        <v/>
      </c>
      <c r="BD826" s="294" t="str">
        <f t="shared" ca="1" si="1285"/>
        <v/>
      </c>
      <c r="BE826" s="294" t="str">
        <f t="shared" ca="1" si="1285"/>
        <v/>
      </c>
      <c r="BF826" s="289">
        <f t="shared" ca="1" si="1265"/>
        <v>1</v>
      </c>
      <c r="BG826" s="302">
        <f t="shared" ca="1" si="1266"/>
        <v>14.285714285714285</v>
      </c>
      <c r="BH826" s="289" t="str">
        <f t="shared" ca="1" si="1267"/>
        <v/>
      </c>
      <c r="BI826" s="289" t="str">
        <f t="shared" ca="1" si="1268"/>
        <v/>
      </c>
      <c r="BJ826" s="289" t="str">
        <f t="shared" ca="1" si="1269"/>
        <v/>
      </c>
      <c r="BK826" s="289" t="str">
        <f t="shared" ca="1" si="1270"/>
        <v/>
      </c>
      <c r="BL826" s="289" t="str">
        <f t="shared" ca="1" si="1271"/>
        <v/>
      </c>
      <c r="BM826" s="289" t="str">
        <f t="shared" ca="1" si="1272"/>
        <v/>
      </c>
      <c r="BN826" s="289" t="str">
        <f t="shared" ca="1" si="1273"/>
        <v/>
      </c>
      <c r="BO826" s="289" t="str">
        <f t="shared" ca="1" si="1274"/>
        <v/>
      </c>
      <c r="BP826" s="275"/>
      <c r="BQ826" s="83"/>
      <c r="BR826" s="82"/>
      <c r="BS826" s="83"/>
      <c r="BT826" s="52"/>
      <c r="BV826" s="52"/>
      <c r="BW826" s="84"/>
      <c r="BX826" s="97"/>
      <c r="BY826" s="84"/>
      <c r="BZ826" s="84"/>
      <c r="CA826" s="84"/>
      <c r="CB826" s="84"/>
      <c r="CC826" s="84"/>
      <c r="CD826" s="84"/>
      <c r="CE826" s="84"/>
      <c r="CF826" s="84"/>
      <c r="CG826" s="84"/>
      <c r="CH826" s="97"/>
      <c r="CI826" s="97"/>
      <c r="CJ826" s="97"/>
      <c r="CK826" s="97"/>
      <c r="CL826" s="97"/>
      <c r="CM826" s="97"/>
      <c r="CN826" s="97"/>
      <c r="CO826" s="97"/>
      <c r="CP826" s="99"/>
      <c r="CQ826" s="84"/>
      <c r="DA826" s="83"/>
      <c r="DB826" s="82"/>
      <c r="DC826" s="83"/>
      <c r="DD826" s="52"/>
      <c r="DF826" s="52"/>
      <c r="DG826" s="84"/>
      <c r="DH826" s="97"/>
      <c r="DI826" s="84"/>
      <c r="DJ826" s="84"/>
      <c r="DK826" s="84"/>
      <c r="DL826" s="84"/>
      <c r="DM826" s="84"/>
      <c r="DN826" s="84"/>
      <c r="DO826" s="84"/>
      <c r="DP826" s="84"/>
      <c r="DQ826" s="84"/>
      <c r="DR826" s="97"/>
      <c r="DS826" s="97"/>
      <c r="DT826" s="97"/>
      <c r="DU826" s="97"/>
      <c r="DV826" s="97"/>
      <c r="DW826" s="97"/>
      <c r="DX826" s="97"/>
      <c r="DY826" s="97"/>
      <c r="DZ826" s="99"/>
      <c r="EA826" s="84"/>
    </row>
    <row r="827" spans="1:131" ht="15.6" x14ac:dyDescent="0.3">
      <c r="A827" s="289" t="str">
        <f t="shared" ca="1" si="1223"/>
        <v/>
      </c>
      <c r="B827" s="333">
        <f t="shared" si="1245"/>
        <v>819</v>
      </c>
      <c r="C827" s="334" t="s">
        <v>273</v>
      </c>
      <c r="D827" s="333" t="s">
        <v>5</v>
      </c>
      <c r="E827" s="333">
        <v>7</v>
      </c>
      <c r="F827" s="335">
        <v>1</v>
      </c>
      <c r="G827" s="335">
        <v>3</v>
      </c>
      <c r="H827" s="335">
        <v>1</v>
      </c>
      <c r="I827" s="335">
        <v>2</v>
      </c>
      <c r="J827" s="335">
        <v>1</v>
      </c>
      <c r="K827" s="335">
        <v>3</v>
      </c>
      <c r="L827" s="335">
        <v>1</v>
      </c>
      <c r="M827" s="335"/>
      <c r="N827" s="335">
        <f>SUM($F827:G827)</f>
        <v>4</v>
      </c>
      <c r="O827" s="335">
        <f>SUM($F827:H827)</f>
        <v>5</v>
      </c>
      <c r="P827" s="335">
        <f>SUM($F827:I827)</f>
        <v>7</v>
      </c>
      <c r="Q827" s="335">
        <f>SUM($F827:J827)</f>
        <v>8</v>
      </c>
      <c r="R827" s="335">
        <f>SUM($F827:K827)</f>
        <v>11</v>
      </c>
      <c r="S827" s="335">
        <f>SUM($F827:L827)</f>
        <v>12</v>
      </c>
      <c r="T827" s="335"/>
      <c r="U827" s="334"/>
      <c r="V827" s="333" t="str">
        <f t="shared" si="1256"/>
        <v>B</v>
      </c>
      <c r="W827" s="333" t="str">
        <f t="shared" ca="1" si="1257"/>
        <v>C</v>
      </c>
      <c r="X827" s="333" t="str">
        <f t="shared" ca="1" si="1279"/>
        <v>Eb</v>
      </c>
      <c r="Y827" s="333" t="str">
        <f t="shared" ca="1" si="1280"/>
        <v>E</v>
      </c>
      <c r="Z827" s="333" t="str">
        <f t="shared" ca="1" si="1281"/>
        <v>Gb</v>
      </c>
      <c r="AA827" s="333" t="str">
        <f t="shared" ca="1" si="1282"/>
        <v>G</v>
      </c>
      <c r="AB827" s="333" t="str">
        <f t="shared" ca="1" si="1283"/>
        <v>Bb</v>
      </c>
      <c r="AC827" s="333"/>
      <c r="AD827" s="334">
        <f t="shared" si="1264"/>
        <v>66</v>
      </c>
      <c r="AE827" s="334">
        <f t="shared" ca="1" si="1243"/>
        <v>67</v>
      </c>
      <c r="AF827" s="334">
        <f t="shared" ca="1" si="1244"/>
        <v>167</v>
      </c>
      <c r="AG827" s="334">
        <f t="shared" ca="1" si="1249"/>
        <v>69</v>
      </c>
      <c r="AH827" s="334">
        <f t="shared" ca="1" si="1250"/>
        <v>169</v>
      </c>
      <c r="AI827" s="334">
        <f t="shared" ca="1" si="1251"/>
        <v>71</v>
      </c>
      <c r="AJ827" s="334">
        <f t="shared" ca="1" si="1252"/>
        <v>164</v>
      </c>
      <c r="AK827" s="334"/>
      <c r="AL827" s="294" t="str">
        <f>_xlfn.CONCAT(V827," maj")</f>
        <v>B maj</v>
      </c>
      <c r="AM827" s="294" t="str">
        <f ca="1">_xlfn.CONCAT(W827," maj")</f>
        <v>C maj</v>
      </c>
      <c r="AN827" s="294" t="str">
        <f ca="1">_xlfn.CONCAT(X827," min")</f>
        <v>Eb min</v>
      </c>
      <c r="AO827" s="294" t="str">
        <f ca="1">_xlfn.CONCAT(Y827," min")</f>
        <v>E min</v>
      </c>
      <c r="AP827" s="294" t="str">
        <f ca="1">_xlfn.CONCAT(Z827," alt b")</f>
        <v>Gb alt b</v>
      </c>
      <c r="AQ827" s="294" t="str">
        <f ca="1">_xlfn.CONCAT(AA827," aug")</f>
        <v>G aug</v>
      </c>
      <c r="AR827" s="301" t="str">
        <f ca="1">_xlfn.CONCAT("*",W827,"7")</f>
        <v>*C7</v>
      </c>
      <c r="AS827" s="294"/>
      <c r="AT827" s="294" t="str">
        <f t="shared" ca="1" si="1285"/>
        <v/>
      </c>
      <c r="AU827" s="294" t="str">
        <f t="shared" ca="1" si="1285"/>
        <v/>
      </c>
      <c r="AV827" s="294" t="str">
        <f t="shared" ca="1" si="1285"/>
        <v/>
      </c>
      <c r="AW827" s="294">
        <f t="shared" ca="1" si="1285"/>
        <v>1</v>
      </c>
      <c r="AX827" s="294" t="str">
        <f t="shared" ca="1" si="1285"/>
        <v/>
      </c>
      <c r="AY827" s="294" t="str">
        <f t="shared" ca="1" si="1285"/>
        <v/>
      </c>
      <c r="AZ827" s="294" t="str">
        <f t="shared" ca="1" si="1285"/>
        <v/>
      </c>
      <c r="BA827" s="294">
        <f t="shared" ca="1" si="1285"/>
        <v>1</v>
      </c>
      <c r="BB827" s="294" t="str">
        <f t="shared" ca="1" si="1285"/>
        <v/>
      </c>
      <c r="BC827" s="294" t="str">
        <f t="shared" ca="1" si="1285"/>
        <v/>
      </c>
      <c r="BD827" s="294" t="str">
        <f t="shared" ca="1" si="1285"/>
        <v/>
      </c>
      <c r="BE827" s="294" t="str">
        <f t="shared" ca="1" si="1285"/>
        <v/>
      </c>
      <c r="BF827" s="289">
        <f t="shared" ca="1" si="1265"/>
        <v>2</v>
      </c>
      <c r="BG827" s="302">
        <f t="shared" ca="1" si="1266"/>
        <v>28.571428571428569</v>
      </c>
      <c r="BH827" s="289" t="str">
        <f t="shared" ca="1" si="1267"/>
        <v/>
      </c>
      <c r="BI827" s="289" t="str">
        <f t="shared" ca="1" si="1268"/>
        <v/>
      </c>
      <c r="BJ827" s="289" t="str">
        <f t="shared" ca="1" si="1269"/>
        <v/>
      </c>
      <c r="BK827" s="289" t="str">
        <f t="shared" ca="1" si="1270"/>
        <v/>
      </c>
      <c r="BL827" s="289" t="str">
        <f t="shared" ca="1" si="1271"/>
        <v/>
      </c>
      <c r="BM827" s="289" t="str">
        <f t="shared" ca="1" si="1272"/>
        <v/>
      </c>
      <c r="BN827" s="289" t="str">
        <f t="shared" ca="1" si="1273"/>
        <v/>
      </c>
      <c r="BO827" s="289" t="str">
        <f t="shared" ca="1" si="1274"/>
        <v/>
      </c>
      <c r="BP827" s="275"/>
      <c r="BQ827" s="83"/>
      <c r="BR827" s="82"/>
      <c r="BS827" s="83"/>
      <c r="BT827" s="52"/>
      <c r="BV827" s="52"/>
      <c r="BW827" s="84"/>
      <c r="BX827" s="97"/>
      <c r="BY827" s="84"/>
      <c r="BZ827" s="84"/>
      <c r="CA827" s="84"/>
      <c r="CB827" s="84"/>
      <c r="CC827" s="84"/>
      <c r="CD827" s="84"/>
      <c r="CE827" s="84"/>
      <c r="CF827" s="84"/>
      <c r="CG827" s="84"/>
      <c r="CH827" s="97"/>
      <c r="CI827" s="97"/>
      <c r="CJ827" s="97"/>
      <c r="CK827" s="97"/>
      <c r="CL827" s="97"/>
      <c r="CM827" s="97"/>
      <c r="CN827" s="97"/>
      <c r="CO827" s="97"/>
      <c r="CP827" s="99"/>
      <c r="CQ827" s="84"/>
      <c r="DA827" s="83"/>
      <c r="DB827" s="82"/>
      <c r="DC827" s="83"/>
      <c r="DD827" s="52"/>
      <c r="DF827" s="52"/>
      <c r="DG827" s="84"/>
      <c r="DH827" s="97"/>
      <c r="DI827" s="84"/>
      <c r="DJ827" s="84"/>
      <c r="DK827" s="84"/>
      <c r="DL827" s="84"/>
      <c r="DM827" s="84"/>
      <c r="DN827" s="84"/>
      <c r="DO827" s="84"/>
      <c r="DP827" s="84"/>
      <c r="DQ827" s="84"/>
      <c r="DR827" s="97"/>
      <c r="DS827" s="97"/>
      <c r="DT827" s="97"/>
      <c r="DU827" s="97"/>
      <c r="DV827" s="97"/>
      <c r="DW827" s="97"/>
      <c r="DX827" s="97"/>
      <c r="DY827" s="97"/>
      <c r="DZ827" s="99"/>
      <c r="EA827" s="84"/>
    </row>
    <row r="828" spans="1:131" ht="15.6" x14ac:dyDescent="0.3">
      <c r="A828" s="289" t="str">
        <f t="shared" ca="1" si="1223"/>
        <v/>
      </c>
      <c r="B828" s="333">
        <f t="shared" si="1245"/>
        <v>820</v>
      </c>
      <c r="C828" s="334" t="s">
        <v>32</v>
      </c>
      <c r="D828" s="333" t="s">
        <v>5</v>
      </c>
      <c r="E828" s="333">
        <v>7</v>
      </c>
      <c r="F828" s="335">
        <v>2</v>
      </c>
      <c r="G828" s="335">
        <v>1</v>
      </c>
      <c r="H828" s="335">
        <v>2</v>
      </c>
      <c r="I828" s="335">
        <v>2</v>
      </c>
      <c r="J828" s="335">
        <v>2</v>
      </c>
      <c r="K828" s="335">
        <v>2</v>
      </c>
      <c r="L828" s="335">
        <v>1</v>
      </c>
      <c r="M828" s="335"/>
      <c r="N828" s="335">
        <f>SUM($F828:G828)</f>
        <v>3</v>
      </c>
      <c r="O828" s="335">
        <f>SUM($F828:H828)</f>
        <v>5</v>
      </c>
      <c r="P828" s="335">
        <f>SUM($F828:I828)</f>
        <v>7</v>
      </c>
      <c r="Q828" s="335">
        <f>SUM($F828:J828)</f>
        <v>9</v>
      </c>
      <c r="R828" s="335">
        <f>SUM($F828:K828)</f>
        <v>11</v>
      </c>
      <c r="S828" s="335">
        <f>SUM($F828:L828)</f>
        <v>12</v>
      </c>
      <c r="T828" s="335"/>
      <c r="U828" s="334"/>
      <c r="V828" s="333" t="str">
        <f t="shared" si="1256"/>
        <v>B</v>
      </c>
      <c r="W828" s="333" t="str">
        <f t="shared" ca="1" si="1257"/>
        <v>Db</v>
      </c>
      <c r="X828" s="333" t="str">
        <f t="shared" ca="1" si="1279"/>
        <v>D</v>
      </c>
      <c r="Y828" s="333" t="str">
        <f t="shared" ca="1" si="1280"/>
        <v>E</v>
      </c>
      <c r="Z828" s="333" t="str">
        <f t="shared" ca="1" si="1281"/>
        <v>Gb</v>
      </c>
      <c r="AA828" s="333" t="str">
        <f t="shared" ca="1" si="1282"/>
        <v>Ab</v>
      </c>
      <c r="AB828" s="333" t="str">
        <f t="shared" ca="1" si="1283"/>
        <v>Bb</v>
      </c>
      <c r="AC828" s="333"/>
      <c r="AD828" s="334">
        <f t="shared" si="1264"/>
        <v>66</v>
      </c>
      <c r="AE828" s="334">
        <f t="shared" ca="1" si="1243"/>
        <v>166</v>
      </c>
      <c r="AF828" s="334">
        <f t="shared" ca="1" si="1244"/>
        <v>68</v>
      </c>
      <c r="AG828" s="334">
        <f t="shared" ca="1" si="1249"/>
        <v>69</v>
      </c>
      <c r="AH828" s="334">
        <f t="shared" ca="1" si="1250"/>
        <v>169</v>
      </c>
      <c r="AI828" s="334">
        <f t="shared" ca="1" si="1251"/>
        <v>163</v>
      </c>
      <c r="AJ828" s="334">
        <f t="shared" ca="1" si="1252"/>
        <v>164</v>
      </c>
      <c r="AK828" s="334"/>
      <c r="AL828" s="294" t="str">
        <f>_xlfn.CONCAT(V828," min")</f>
        <v>B min</v>
      </c>
      <c r="AM828" s="294" t="str">
        <f ca="1">_xlfn.CONCAT(W828," min")</f>
        <v>Db min</v>
      </c>
      <c r="AN828" s="294" t="str">
        <f ca="1">_xlfn.CONCAT(X828," aug")</f>
        <v>D aug</v>
      </c>
      <c r="AO828" s="294" t="str">
        <f ca="1">_xlfn.CONCAT(Y828," maj")</f>
        <v>E maj</v>
      </c>
      <c r="AP828" s="294" t="str">
        <f ca="1">_xlfn.CONCAT(Z828," maj")</f>
        <v>Gb maj</v>
      </c>
      <c r="AQ828" s="294" t="str">
        <f ca="1">_xlfn.CONCAT(AA828," dim")</f>
        <v>Ab dim</v>
      </c>
      <c r="AR828" s="294" t="str">
        <f ca="1">_xlfn.CONCAT(AB828," dim")</f>
        <v>Bb dim</v>
      </c>
      <c r="AS828" s="294"/>
      <c r="AT828" s="294" t="str">
        <f t="shared" ca="1" si="1285"/>
        <v/>
      </c>
      <c r="AU828" s="294" t="str">
        <f t="shared" ca="1" si="1285"/>
        <v/>
      </c>
      <c r="AV828" s="294" t="str">
        <f t="shared" ca="1" si="1285"/>
        <v/>
      </c>
      <c r="AW828" s="294" t="str">
        <f t="shared" ca="1" si="1285"/>
        <v/>
      </c>
      <c r="AX828" s="294" t="str">
        <f t="shared" ca="1" si="1285"/>
        <v/>
      </c>
      <c r="AY828" s="294" t="str">
        <f t="shared" ca="1" si="1285"/>
        <v/>
      </c>
      <c r="AZ828" s="294" t="str">
        <f t="shared" ca="1" si="1285"/>
        <v/>
      </c>
      <c r="BA828" s="294" t="str">
        <f t="shared" ca="1" si="1285"/>
        <v/>
      </c>
      <c r="BB828" s="294" t="str">
        <f t="shared" ca="1" si="1285"/>
        <v/>
      </c>
      <c r="BC828" s="294" t="str">
        <f t="shared" ca="1" si="1285"/>
        <v/>
      </c>
      <c r="BD828" s="294" t="str">
        <f t="shared" ca="1" si="1285"/>
        <v/>
      </c>
      <c r="BE828" s="294" t="str">
        <f t="shared" ca="1" si="1285"/>
        <v/>
      </c>
      <c r="BF828" s="289">
        <f t="shared" ca="1" si="1265"/>
        <v>0</v>
      </c>
      <c r="BG828" s="302">
        <f t="shared" ca="1" si="1266"/>
        <v>0</v>
      </c>
      <c r="BH828" s="289" t="str">
        <f t="shared" ca="1" si="1267"/>
        <v/>
      </c>
      <c r="BI828" s="289" t="str">
        <f t="shared" ca="1" si="1268"/>
        <v/>
      </c>
      <c r="BJ828" s="289" t="str">
        <f t="shared" ca="1" si="1269"/>
        <v/>
      </c>
      <c r="BK828" s="289" t="str">
        <f t="shared" ca="1" si="1270"/>
        <v/>
      </c>
      <c r="BL828" s="289" t="str">
        <f t="shared" ca="1" si="1271"/>
        <v/>
      </c>
      <c r="BM828" s="289" t="str">
        <f t="shared" ca="1" si="1272"/>
        <v/>
      </c>
      <c r="BN828" s="289" t="str">
        <f t="shared" ca="1" si="1273"/>
        <v/>
      </c>
      <c r="BO828" s="289" t="str">
        <f t="shared" ca="1" si="1274"/>
        <v/>
      </c>
      <c r="BP828" s="275"/>
      <c r="BQ828" s="83"/>
      <c r="BR828" s="82"/>
      <c r="BS828" s="83"/>
      <c r="BT828" s="52"/>
      <c r="BV828" s="52"/>
      <c r="BW828" s="84"/>
      <c r="BX828" s="97"/>
      <c r="BY828" s="84"/>
      <c r="BZ828" s="84"/>
      <c r="CA828" s="84"/>
      <c r="CB828" s="84"/>
      <c r="CC828" s="84"/>
      <c r="CD828" s="84"/>
      <c r="CE828" s="84"/>
      <c r="CF828" s="84"/>
      <c r="CG828" s="84"/>
      <c r="CH828" s="97"/>
      <c r="CI828" s="97"/>
      <c r="CJ828" s="97"/>
      <c r="CK828" s="97"/>
      <c r="CL828" s="97"/>
      <c r="CM828" s="97"/>
      <c r="CN828" s="97"/>
      <c r="CO828" s="97"/>
      <c r="CP828" s="99"/>
      <c r="CQ828" s="84"/>
      <c r="DA828" s="83"/>
      <c r="DB828" s="82"/>
      <c r="DC828" s="83"/>
      <c r="DD828" s="52"/>
      <c r="DF828" s="52"/>
      <c r="DG828" s="84"/>
      <c r="DH828" s="97"/>
      <c r="DI828" s="84"/>
      <c r="DJ828" s="84"/>
      <c r="DK828" s="84"/>
      <c r="DL828" s="84"/>
      <c r="DM828" s="84"/>
      <c r="DN828" s="84"/>
      <c r="DO828" s="84"/>
      <c r="DP828" s="84"/>
      <c r="DQ828" s="84"/>
      <c r="DR828" s="97"/>
      <c r="DS828" s="97"/>
      <c r="DT828" s="97"/>
      <c r="DU828" s="97"/>
      <c r="DV828" s="97"/>
      <c r="DW828" s="97"/>
      <c r="DX828" s="97"/>
      <c r="DY828" s="97"/>
      <c r="DZ828" s="99"/>
      <c r="EA828" s="84"/>
    </row>
    <row r="829" spans="1:131" ht="15.6" x14ac:dyDescent="0.3">
      <c r="A829" s="289">
        <f t="shared" ca="1" si="1223"/>
        <v>6</v>
      </c>
      <c r="B829" s="333">
        <f t="shared" si="1245"/>
        <v>821</v>
      </c>
      <c r="C829" s="334" t="s">
        <v>33</v>
      </c>
      <c r="D829" s="333" t="s">
        <v>5</v>
      </c>
      <c r="E829" s="333">
        <v>7</v>
      </c>
      <c r="F829" s="335">
        <v>2</v>
      </c>
      <c r="G829" s="335">
        <v>2</v>
      </c>
      <c r="H829" s="335">
        <v>1</v>
      </c>
      <c r="I829" s="335">
        <v>1</v>
      </c>
      <c r="J829" s="335">
        <v>2</v>
      </c>
      <c r="K829" s="335">
        <v>2</v>
      </c>
      <c r="L829" s="335">
        <v>2</v>
      </c>
      <c r="M829" s="335"/>
      <c r="N829" s="335">
        <f>SUM($F829:G829)</f>
        <v>4</v>
      </c>
      <c r="O829" s="335">
        <f>SUM($F829:H829)</f>
        <v>5</v>
      </c>
      <c r="P829" s="335">
        <f>SUM($F829:I829)</f>
        <v>6</v>
      </c>
      <c r="Q829" s="335">
        <f>SUM($F829:J829)</f>
        <v>8</v>
      </c>
      <c r="R829" s="335">
        <f>SUM($F829:K829)</f>
        <v>10</v>
      </c>
      <c r="S829" s="335">
        <f>SUM($F829:L829)</f>
        <v>12</v>
      </c>
      <c r="T829" s="335"/>
      <c r="U829" s="334"/>
      <c r="V829" s="333" t="str">
        <f t="shared" si="1256"/>
        <v>B</v>
      </c>
      <c r="W829" s="333" t="str">
        <f t="shared" ca="1" si="1257"/>
        <v>Db</v>
      </c>
      <c r="X829" s="333" t="str">
        <f t="shared" ca="1" si="1279"/>
        <v>Eb</v>
      </c>
      <c r="Y829" s="333" t="str">
        <f t="shared" ca="1" si="1280"/>
        <v>E</v>
      </c>
      <c r="Z829" s="333" t="str">
        <f t="shared" ca="1" si="1281"/>
        <v>F</v>
      </c>
      <c r="AA829" s="333" t="str">
        <f t="shared" ca="1" si="1282"/>
        <v>G</v>
      </c>
      <c r="AB829" s="333" t="str">
        <f t="shared" ca="1" si="1283"/>
        <v>A</v>
      </c>
      <c r="AC829" s="333"/>
      <c r="AD829" s="334">
        <f t="shared" si="1264"/>
        <v>66</v>
      </c>
      <c r="AE829" s="334">
        <f t="shared" ca="1" si="1243"/>
        <v>166</v>
      </c>
      <c r="AF829" s="334">
        <f t="shared" ca="1" si="1244"/>
        <v>167</v>
      </c>
      <c r="AG829" s="334">
        <f t="shared" ca="1" si="1249"/>
        <v>69</v>
      </c>
      <c r="AH829" s="334">
        <f t="shared" ca="1" si="1250"/>
        <v>70</v>
      </c>
      <c r="AI829" s="334">
        <f t="shared" ca="1" si="1251"/>
        <v>71</v>
      </c>
      <c r="AJ829" s="334">
        <f t="shared" ca="1" si="1252"/>
        <v>65</v>
      </c>
      <c r="AK829" s="334"/>
      <c r="AL829" s="294" t="str">
        <f>_xlfn.CONCAT(V829," alt b")</f>
        <v>B alt b</v>
      </c>
      <c r="AM829" s="294" t="str">
        <f ca="1">_xlfn.CONCAT(W829," dim")</f>
        <v>Db dim</v>
      </c>
      <c r="AN829" s="301" t="str">
        <f ca="1">_xlfn.CONCAT("*",Z829,"7")</f>
        <v>*F7</v>
      </c>
      <c r="AO829" s="294" t="str">
        <f ca="1">_xlfn.CONCAT(Y829," min")</f>
        <v>E min</v>
      </c>
      <c r="AP829" s="294" t="str">
        <f ca="1">_xlfn.CONCAT(Z829," aug")</f>
        <v>F aug</v>
      </c>
      <c r="AQ829" s="294" t="str">
        <f ca="1">_xlfn.CONCAT(AA829," aug")</f>
        <v>G aug</v>
      </c>
      <c r="AR829" s="294" t="str">
        <f ca="1">_xlfn.CONCAT(AB829," maj")</f>
        <v>A maj</v>
      </c>
      <c r="AS829" s="294"/>
      <c r="AT829" s="294" t="str">
        <f t="shared" ca="1" si="1285"/>
        <v/>
      </c>
      <c r="AU829" s="294" t="str">
        <f t="shared" ca="1" si="1285"/>
        <v/>
      </c>
      <c r="AV829" s="294" t="str">
        <f t="shared" ca="1" si="1285"/>
        <v/>
      </c>
      <c r="AW829" s="294">
        <f t="shared" ca="1" si="1285"/>
        <v>1</v>
      </c>
      <c r="AX829" s="294" t="str">
        <f t="shared" ca="1" si="1285"/>
        <v/>
      </c>
      <c r="AY829" s="294">
        <f t="shared" ca="1" si="1285"/>
        <v>1</v>
      </c>
      <c r="AZ829" s="294" t="str">
        <f t="shared" ca="1" si="1285"/>
        <v/>
      </c>
      <c r="BA829" s="294">
        <f t="shared" ca="1" si="1285"/>
        <v>1</v>
      </c>
      <c r="BB829" s="294" t="str">
        <f t="shared" ca="1" si="1285"/>
        <v/>
      </c>
      <c r="BC829" s="294" t="str">
        <f t="shared" ca="1" si="1285"/>
        <v/>
      </c>
      <c r="BD829" s="294" t="str">
        <f t="shared" ca="1" si="1285"/>
        <v/>
      </c>
      <c r="BE829" s="294" t="str">
        <f t="shared" ca="1" si="1285"/>
        <v/>
      </c>
      <c r="BF829" s="289">
        <f t="shared" ca="1" si="1265"/>
        <v>3</v>
      </c>
      <c r="BG829" s="302">
        <f t="shared" ca="1" si="1266"/>
        <v>42.857142857142854</v>
      </c>
      <c r="BH829" s="289">
        <f t="shared" ca="1" si="1267"/>
        <v>6</v>
      </c>
      <c r="BI829" s="289" t="str">
        <f t="shared" ca="1" si="1268"/>
        <v/>
      </c>
      <c r="BJ829" s="289" t="str">
        <f t="shared" ca="1" si="1269"/>
        <v/>
      </c>
      <c r="BK829" s="289" t="str">
        <f t="shared" ca="1" si="1270"/>
        <v/>
      </c>
      <c r="BL829" s="289" t="str">
        <f t="shared" ca="1" si="1271"/>
        <v/>
      </c>
      <c r="BM829" s="289" t="str">
        <f t="shared" ca="1" si="1272"/>
        <v/>
      </c>
      <c r="BN829" s="289">
        <f t="shared" ca="1" si="1273"/>
        <v>1</v>
      </c>
      <c r="BO829" s="289" t="str">
        <f t="shared" ca="1" si="1274"/>
        <v/>
      </c>
      <c r="BP829" s="275"/>
      <c r="BQ829" s="83"/>
      <c r="BR829" s="82"/>
      <c r="BS829" s="83"/>
      <c r="BT829" s="52"/>
      <c r="BV829" s="52"/>
      <c r="BW829" s="84"/>
      <c r="BX829" s="97"/>
      <c r="BY829" s="84"/>
      <c r="BZ829" s="84"/>
      <c r="CA829" s="84"/>
      <c r="CB829" s="84"/>
      <c r="CC829" s="84"/>
      <c r="CD829" s="84"/>
      <c r="CE829" s="84"/>
      <c r="CF829" s="84"/>
      <c r="CG829" s="84"/>
      <c r="CH829" s="97"/>
      <c r="CI829" s="97"/>
      <c r="CJ829" s="97"/>
      <c r="CK829" s="97"/>
      <c r="CL829" s="97"/>
      <c r="CM829" s="97"/>
      <c r="CN829" s="97"/>
      <c r="CO829" s="97"/>
      <c r="CP829" s="99"/>
      <c r="CQ829" s="84"/>
      <c r="DA829" s="83"/>
      <c r="DB829" s="82"/>
      <c r="DC829" s="83"/>
      <c r="DD829" s="52"/>
      <c r="DF829" s="52"/>
      <c r="DG829" s="84"/>
      <c r="DH829" s="97"/>
      <c r="DI829" s="84"/>
      <c r="DJ829" s="84"/>
      <c r="DK829" s="84"/>
      <c r="DL829" s="84"/>
      <c r="DM829" s="84"/>
      <c r="DN829" s="84"/>
      <c r="DO829" s="84"/>
      <c r="DP829" s="84"/>
      <c r="DQ829" s="84"/>
      <c r="DR829" s="97"/>
      <c r="DS829" s="97"/>
      <c r="DT829" s="97"/>
      <c r="DU829" s="97"/>
      <c r="DV829" s="97"/>
      <c r="DW829" s="97"/>
      <c r="DX829" s="97"/>
      <c r="DY829" s="97"/>
      <c r="DZ829" s="99"/>
      <c r="EA829" s="84"/>
    </row>
    <row r="830" spans="1:131" ht="15.6" x14ac:dyDescent="0.3">
      <c r="A830" s="289">
        <f t="shared" ca="1" si="1223"/>
        <v>6</v>
      </c>
      <c r="B830" s="333">
        <f t="shared" si="1245"/>
        <v>822</v>
      </c>
      <c r="C830" s="334" t="s">
        <v>34</v>
      </c>
      <c r="D830" s="333" t="s">
        <v>5</v>
      </c>
      <c r="E830" s="333">
        <v>7</v>
      </c>
      <c r="F830" s="335">
        <v>1</v>
      </c>
      <c r="G830" s="335">
        <v>3</v>
      </c>
      <c r="H830" s="335">
        <v>2</v>
      </c>
      <c r="I830" s="335">
        <v>2</v>
      </c>
      <c r="J830" s="335">
        <v>2</v>
      </c>
      <c r="K830" s="335">
        <v>1</v>
      </c>
      <c r="L830" s="335">
        <v>1</v>
      </c>
      <c r="M830" s="335"/>
      <c r="N830" s="335">
        <f>SUM($F830:G830)</f>
        <v>4</v>
      </c>
      <c r="O830" s="335">
        <f>SUM($F830:H830)</f>
        <v>6</v>
      </c>
      <c r="P830" s="335">
        <f>SUM($F830:I830)</f>
        <v>8</v>
      </c>
      <c r="Q830" s="335">
        <f>SUM($F830:J830)</f>
        <v>10</v>
      </c>
      <c r="R830" s="335">
        <f>SUM($F830:K830)</f>
        <v>11</v>
      </c>
      <c r="S830" s="335">
        <f>SUM($F830:L830)</f>
        <v>12</v>
      </c>
      <c r="T830" s="335"/>
      <c r="U830" s="334"/>
      <c r="V830" s="333" t="str">
        <f t="shared" si="1256"/>
        <v>B</v>
      </c>
      <c r="W830" s="333" t="str">
        <f t="shared" ca="1" si="1257"/>
        <v>C</v>
      </c>
      <c r="X830" s="333" t="str">
        <f t="shared" ca="1" si="1279"/>
        <v>Eb</v>
      </c>
      <c r="Y830" s="333" t="str">
        <f t="shared" ca="1" si="1280"/>
        <v>F</v>
      </c>
      <c r="Z830" s="333" t="str">
        <f t="shared" ca="1" si="1281"/>
        <v>G</v>
      </c>
      <c r="AA830" s="333" t="str">
        <f t="shared" ca="1" si="1282"/>
        <v>A</v>
      </c>
      <c r="AB830" s="333" t="str">
        <f t="shared" ca="1" si="1283"/>
        <v>Bb</v>
      </c>
      <c r="AC830" s="333"/>
      <c r="AD830" s="334">
        <f t="shared" si="1264"/>
        <v>66</v>
      </c>
      <c r="AE830" s="334">
        <f t="shared" ca="1" si="1243"/>
        <v>67</v>
      </c>
      <c r="AF830" s="334">
        <f t="shared" ca="1" si="1244"/>
        <v>167</v>
      </c>
      <c r="AG830" s="334">
        <f t="shared" ca="1" si="1249"/>
        <v>70</v>
      </c>
      <c r="AH830" s="334">
        <f t="shared" ca="1" si="1250"/>
        <v>71</v>
      </c>
      <c r="AI830" s="334">
        <f t="shared" ca="1" si="1251"/>
        <v>65</v>
      </c>
      <c r="AJ830" s="334">
        <f t="shared" ca="1" si="1252"/>
        <v>164</v>
      </c>
      <c r="AK830" s="334"/>
      <c r="AL830" s="294" t="str">
        <f>_xlfn.CONCAT(V830," aug")</f>
        <v>B aug</v>
      </c>
      <c r="AM830" s="301" t="str">
        <f ca="1">_xlfn.CONCAT("*",Y830," maj")</f>
        <v>*F maj</v>
      </c>
      <c r="AN830" s="294" t="str">
        <f ca="1">_xlfn.CONCAT(X830," maj")</f>
        <v>Eb maj</v>
      </c>
      <c r="AO830" s="294" t="str">
        <f ca="1">_xlfn.CONCAT(Y830," alt b")</f>
        <v>F alt b</v>
      </c>
      <c r="AP830" s="294" t="str">
        <f ca="1">_xlfn.CONCAT(Z830," min4")</f>
        <v>G min4</v>
      </c>
      <c r="AQ830" s="301" t="str">
        <f>_xlfn.CONCAT("*",V830,"7")</f>
        <v>*B7</v>
      </c>
      <c r="AR830" s="294" t="str">
        <f ca="1">_xlfn.CONCAT(AB830," sus2")</f>
        <v>Bb sus2</v>
      </c>
      <c r="AS830" s="294"/>
      <c r="AT830" s="294" t="str">
        <f t="shared" ca="1" si="1285"/>
        <v/>
      </c>
      <c r="AU830" s="294" t="str">
        <f t="shared" ca="1" si="1285"/>
        <v/>
      </c>
      <c r="AV830" s="294" t="str">
        <f t="shared" ca="1" si="1285"/>
        <v/>
      </c>
      <c r="AW830" s="294">
        <f t="shared" ca="1" si="1285"/>
        <v>1</v>
      </c>
      <c r="AX830" s="294" t="str">
        <f t="shared" ca="1" si="1285"/>
        <v/>
      </c>
      <c r="AY830" s="294">
        <f t="shared" ca="1" si="1285"/>
        <v>1</v>
      </c>
      <c r="AZ830" s="294" t="str">
        <f t="shared" ca="1" si="1285"/>
        <v/>
      </c>
      <c r="BA830" s="294">
        <f t="shared" ca="1" si="1285"/>
        <v>1</v>
      </c>
      <c r="BB830" s="294" t="str">
        <f t="shared" ca="1" si="1285"/>
        <v/>
      </c>
      <c r="BC830" s="294" t="str">
        <f t="shared" ca="1" si="1285"/>
        <v/>
      </c>
      <c r="BD830" s="294" t="str">
        <f t="shared" ca="1" si="1285"/>
        <v/>
      </c>
      <c r="BE830" s="294" t="str">
        <f t="shared" ca="1" si="1285"/>
        <v/>
      </c>
      <c r="BF830" s="289">
        <f t="shared" ca="1" si="1265"/>
        <v>3</v>
      </c>
      <c r="BG830" s="302">
        <f t="shared" ca="1" si="1266"/>
        <v>42.857142857142854</v>
      </c>
      <c r="BH830" s="289">
        <f t="shared" ca="1" si="1267"/>
        <v>6</v>
      </c>
      <c r="BI830" s="289" t="str">
        <f t="shared" ca="1" si="1268"/>
        <v/>
      </c>
      <c r="BJ830" s="289" t="str">
        <f t="shared" ca="1" si="1269"/>
        <v/>
      </c>
      <c r="BK830" s="289" t="str">
        <f t="shared" ca="1" si="1270"/>
        <v/>
      </c>
      <c r="BL830" s="289" t="str">
        <f t="shared" ca="1" si="1271"/>
        <v/>
      </c>
      <c r="BM830" s="289" t="str">
        <f t="shared" ca="1" si="1272"/>
        <v/>
      </c>
      <c r="BN830" s="289">
        <f t="shared" ca="1" si="1273"/>
        <v>1</v>
      </c>
      <c r="BO830" s="289" t="str">
        <f t="shared" ca="1" si="1274"/>
        <v/>
      </c>
      <c r="BP830" s="275"/>
      <c r="BQ830" s="83"/>
      <c r="BR830" s="82"/>
      <c r="BS830" s="83"/>
      <c r="BT830" s="52"/>
      <c r="BV830" s="52"/>
      <c r="BW830" s="84"/>
      <c r="BX830" s="97"/>
      <c r="BY830" s="84"/>
      <c r="BZ830" s="84"/>
      <c r="CA830" s="84"/>
      <c r="CB830" s="84"/>
      <c r="CC830" s="84"/>
      <c r="CD830" s="84"/>
      <c r="CE830" s="84"/>
      <c r="CF830" s="84"/>
      <c r="CG830" s="84"/>
      <c r="CH830" s="97"/>
      <c r="CI830" s="97"/>
      <c r="CJ830" s="97"/>
      <c r="CK830" s="97"/>
      <c r="CL830" s="97"/>
      <c r="CM830" s="97"/>
      <c r="CN830" s="97"/>
      <c r="CO830" s="97"/>
      <c r="CP830" s="99"/>
      <c r="CQ830" s="84"/>
      <c r="DA830" s="83"/>
      <c r="DB830" s="82"/>
      <c r="DC830" s="83"/>
      <c r="DD830" s="52"/>
      <c r="DF830" s="52"/>
      <c r="DG830" s="84"/>
      <c r="DH830" s="97"/>
      <c r="DI830" s="84"/>
      <c r="DJ830" s="84"/>
      <c r="DK830" s="84"/>
      <c r="DL830" s="84"/>
      <c r="DM830" s="84"/>
      <c r="DN830" s="84"/>
      <c r="DO830" s="84"/>
      <c r="DP830" s="84"/>
      <c r="DQ830" s="84"/>
      <c r="DR830" s="97"/>
      <c r="DS830" s="97"/>
      <c r="DT830" s="97"/>
      <c r="DU830" s="97"/>
      <c r="DV830" s="97"/>
      <c r="DW830" s="97"/>
      <c r="DX830" s="97"/>
      <c r="DY830" s="97"/>
      <c r="DZ830" s="99"/>
      <c r="EA830" s="84"/>
    </row>
    <row r="831" spans="1:131" ht="15.6" x14ac:dyDescent="0.3">
      <c r="A831" s="289" t="str">
        <f t="shared" ca="1" si="1223"/>
        <v/>
      </c>
      <c r="B831" s="333">
        <f t="shared" si="1245"/>
        <v>823</v>
      </c>
      <c r="C831" s="334" t="s">
        <v>35</v>
      </c>
      <c r="D831" s="333" t="s">
        <v>5</v>
      </c>
      <c r="E831" s="333">
        <v>7</v>
      </c>
      <c r="F831" s="335">
        <v>3</v>
      </c>
      <c r="G831" s="335">
        <v>1</v>
      </c>
      <c r="H831" s="335">
        <v>2</v>
      </c>
      <c r="I831" s="335">
        <v>1</v>
      </c>
      <c r="J831" s="335">
        <v>2</v>
      </c>
      <c r="K831" s="335">
        <v>1</v>
      </c>
      <c r="L831" s="335">
        <v>2</v>
      </c>
      <c r="M831" s="335"/>
      <c r="N831" s="335">
        <f>SUM($F831:G831)</f>
        <v>4</v>
      </c>
      <c r="O831" s="335">
        <f>SUM($F831:H831)</f>
        <v>6</v>
      </c>
      <c r="P831" s="335">
        <f>SUM($F831:I831)</f>
        <v>7</v>
      </c>
      <c r="Q831" s="335">
        <f>SUM($F831:J831)</f>
        <v>9</v>
      </c>
      <c r="R831" s="335">
        <f>SUM($F831:K831)</f>
        <v>10</v>
      </c>
      <c r="S831" s="335">
        <f>SUM($F831:L831)</f>
        <v>12</v>
      </c>
      <c r="T831" s="335"/>
      <c r="U831" s="334"/>
      <c r="V831" s="333" t="str">
        <f t="shared" si="1256"/>
        <v>B</v>
      </c>
      <c r="W831" s="333" t="str">
        <f t="shared" ca="1" si="1257"/>
        <v>D</v>
      </c>
      <c r="X831" s="333" t="str">
        <f t="shared" ca="1" si="1279"/>
        <v>Eb</v>
      </c>
      <c r="Y831" s="333" t="str">
        <f t="shared" ca="1" si="1280"/>
        <v>F</v>
      </c>
      <c r="Z831" s="333" t="str">
        <f t="shared" ca="1" si="1281"/>
        <v>Gb</v>
      </c>
      <c r="AA831" s="333" t="str">
        <f t="shared" ca="1" si="1282"/>
        <v>Ab</v>
      </c>
      <c r="AB831" s="333" t="str">
        <f t="shared" ca="1" si="1283"/>
        <v>A</v>
      </c>
      <c r="AC831" s="333"/>
      <c r="AD831" s="334">
        <f t="shared" si="1264"/>
        <v>66</v>
      </c>
      <c r="AE831" s="334">
        <f t="shared" ca="1" si="1243"/>
        <v>68</v>
      </c>
      <c r="AF831" s="334">
        <f t="shared" ca="1" si="1244"/>
        <v>167</v>
      </c>
      <c r="AG831" s="334">
        <f t="shared" ca="1" si="1249"/>
        <v>70</v>
      </c>
      <c r="AH831" s="334">
        <f t="shared" ca="1" si="1250"/>
        <v>169</v>
      </c>
      <c r="AI831" s="334">
        <f t="shared" ca="1" si="1251"/>
        <v>163</v>
      </c>
      <c r="AJ831" s="334">
        <f t="shared" ca="1" si="1252"/>
        <v>65</v>
      </c>
      <c r="AK831" s="334"/>
      <c r="AL831" s="294" t="str">
        <f>_xlfn.CONCAT(V831," maj")</f>
        <v>B maj</v>
      </c>
      <c r="AM831" s="294" t="str">
        <f ca="1">_xlfn.CONCAT(W831," dim")</f>
        <v>D dim</v>
      </c>
      <c r="AN831" s="294" t="str">
        <f ca="1">_xlfn.CONCAT(X831," dim")</f>
        <v>Eb dim</v>
      </c>
      <c r="AO831" s="294" t="str">
        <f ca="1">_xlfn.CONCAT(Y831," dim")</f>
        <v>F dim</v>
      </c>
      <c r="AP831" s="301" t="str">
        <f ca="1">_xlfn.CONCAT("*",W831," maj")</f>
        <v>*D maj</v>
      </c>
      <c r="AQ831" s="294" t="str">
        <f ca="1">_xlfn.CONCAT(AA831," min")</f>
        <v>Ab min</v>
      </c>
      <c r="AR831" s="301" t="str">
        <f ca="1">_xlfn.CONCAT("*",W831," min")</f>
        <v>*D min</v>
      </c>
      <c r="AS831" s="294"/>
      <c r="AT831" s="294" t="str">
        <f t="shared" ca="1" si="1285"/>
        <v/>
      </c>
      <c r="AU831" s="294" t="str">
        <f t="shared" ca="1" si="1285"/>
        <v/>
      </c>
      <c r="AV831" s="294" t="str">
        <f t="shared" ca="1" si="1285"/>
        <v/>
      </c>
      <c r="AW831" s="294">
        <f t="shared" ca="1" si="1285"/>
        <v>1</v>
      </c>
      <c r="AX831" s="294" t="str">
        <f t="shared" ca="1" si="1285"/>
        <v/>
      </c>
      <c r="AY831" s="294">
        <f t="shared" ca="1" si="1285"/>
        <v>1</v>
      </c>
      <c r="AZ831" s="294" t="str">
        <f t="shared" ca="1" si="1285"/>
        <v/>
      </c>
      <c r="BA831" s="294" t="str">
        <f t="shared" ca="1" si="1285"/>
        <v/>
      </c>
      <c r="BB831" s="294" t="str">
        <f t="shared" ca="1" si="1285"/>
        <v/>
      </c>
      <c r="BC831" s="294" t="str">
        <f t="shared" ca="1" si="1285"/>
        <v/>
      </c>
      <c r="BD831" s="294" t="str">
        <f t="shared" ca="1" si="1285"/>
        <v/>
      </c>
      <c r="BE831" s="294" t="str">
        <f t="shared" ca="1" si="1285"/>
        <v/>
      </c>
      <c r="BF831" s="289">
        <f t="shared" ca="1" si="1265"/>
        <v>2</v>
      </c>
      <c r="BG831" s="302">
        <f t="shared" ca="1" si="1266"/>
        <v>28.571428571428569</v>
      </c>
      <c r="BH831" s="289" t="str">
        <f t="shared" ca="1" si="1267"/>
        <v/>
      </c>
      <c r="BI831" s="289" t="str">
        <f t="shared" ca="1" si="1268"/>
        <v/>
      </c>
      <c r="BJ831" s="289" t="str">
        <f t="shared" ca="1" si="1269"/>
        <v/>
      </c>
      <c r="BK831" s="289" t="str">
        <f t="shared" ca="1" si="1270"/>
        <v/>
      </c>
      <c r="BL831" s="289" t="str">
        <f t="shared" ca="1" si="1271"/>
        <v/>
      </c>
      <c r="BM831" s="289" t="str">
        <f t="shared" ca="1" si="1272"/>
        <v/>
      </c>
      <c r="BN831" s="289" t="str">
        <f t="shared" ca="1" si="1273"/>
        <v/>
      </c>
      <c r="BO831" s="289" t="str">
        <f t="shared" ca="1" si="1274"/>
        <v/>
      </c>
      <c r="BP831" s="275"/>
      <c r="BQ831" s="83"/>
      <c r="BR831" s="82"/>
      <c r="BS831" s="83"/>
      <c r="BT831" s="52"/>
      <c r="BV831" s="52"/>
      <c r="BW831" s="84"/>
      <c r="BX831" s="97"/>
      <c r="BY831" s="84"/>
      <c r="BZ831" s="84"/>
      <c r="CA831" s="84"/>
      <c r="CB831" s="84"/>
      <c r="CC831" s="84"/>
      <c r="CD831" s="84"/>
      <c r="CE831" s="84"/>
      <c r="CF831" s="84"/>
      <c r="CG831" s="84"/>
      <c r="CH831" s="97"/>
      <c r="CI831" s="97"/>
      <c r="CJ831" s="97"/>
      <c r="CK831" s="97"/>
      <c r="CL831" s="97"/>
      <c r="CM831" s="97"/>
      <c r="CN831" s="97"/>
      <c r="CO831" s="97"/>
      <c r="CP831" s="99"/>
      <c r="CQ831" s="84"/>
      <c r="DA831" s="83"/>
      <c r="DB831" s="82"/>
      <c r="DC831" s="83"/>
      <c r="DD831" s="52"/>
      <c r="DF831" s="52"/>
      <c r="DG831" s="84"/>
      <c r="DH831" s="97"/>
      <c r="DI831" s="84"/>
      <c r="DJ831" s="84"/>
      <c r="DK831" s="84"/>
      <c r="DL831" s="84"/>
      <c r="DM831" s="84"/>
      <c r="DN831" s="84"/>
      <c r="DO831" s="84"/>
      <c r="DP831" s="84"/>
      <c r="DQ831" s="84"/>
      <c r="DR831" s="97"/>
      <c r="DS831" s="97"/>
      <c r="DT831" s="97"/>
      <c r="DU831" s="97"/>
      <c r="DV831" s="97"/>
      <c r="DW831" s="97"/>
      <c r="DX831" s="97"/>
      <c r="DY831" s="97"/>
      <c r="DZ831" s="99"/>
      <c r="EA831" s="84"/>
    </row>
    <row r="832" spans="1:131" ht="15.6" x14ac:dyDescent="0.3">
      <c r="A832" s="289" t="str">
        <f t="shared" ca="1" si="1223"/>
        <v/>
      </c>
      <c r="B832" s="333">
        <f t="shared" si="1245"/>
        <v>824</v>
      </c>
      <c r="C832" s="334" t="s">
        <v>282</v>
      </c>
      <c r="D832" s="333" t="s">
        <v>5</v>
      </c>
      <c r="E832" s="333">
        <v>7</v>
      </c>
      <c r="F832" s="335">
        <v>2</v>
      </c>
      <c r="G832" s="335">
        <v>1</v>
      </c>
      <c r="H832" s="335">
        <v>3</v>
      </c>
      <c r="I832" s="335">
        <v>1</v>
      </c>
      <c r="J832" s="335">
        <v>1</v>
      </c>
      <c r="K832" s="335">
        <v>3</v>
      </c>
      <c r="L832" s="335">
        <v>1</v>
      </c>
      <c r="M832" s="335"/>
      <c r="N832" s="335">
        <f>SUM($F832:G832)</f>
        <v>3</v>
      </c>
      <c r="O832" s="335">
        <f>SUM($F832:H832)</f>
        <v>6</v>
      </c>
      <c r="P832" s="335">
        <f>SUM($F832:I832)</f>
        <v>7</v>
      </c>
      <c r="Q832" s="335">
        <f>SUM($F832:J832)</f>
        <v>8</v>
      </c>
      <c r="R832" s="335">
        <f>SUM($F832:K832)</f>
        <v>11</v>
      </c>
      <c r="S832" s="335">
        <f>SUM($F832:L832)</f>
        <v>12</v>
      </c>
      <c r="T832" s="335"/>
      <c r="U832" s="334"/>
      <c r="V832" s="333" t="str">
        <f t="shared" si="1256"/>
        <v>B</v>
      </c>
      <c r="W832" s="333" t="str">
        <f t="shared" ca="1" si="1257"/>
        <v>Db</v>
      </c>
      <c r="X832" s="333" t="str">
        <f t="shared" ca="1" si="1279"/>
        <v>D</v>
      </c>
      <c r="Y832" s="333" t="str">
        <f t="shared" ca="1" si="1280"/>
        <v>F</v>
      </c>
      <c r="Z832" s="333" t="str">
        <f t="shared" ca="1" si="1281"/>
        <v>Gb</v>
      </c>
      <c r="AA832" s="333" t="str">
        <f t="shared" ca="1" si="1282"/>
        <v>G</v>
      </c>
      <c r="AB832" s="333" t="str">
        <f t="shared" ca="1" si="1283"/>
        <v>Bb</v>
      </c>
      <c r="AC832" s="333"/>
      <c r="AD832" s="334">
        <f t="shared" si="1264"/>
        <v>66</v>
      </c>
      <c r="AE832" s="334">
        <f t="shared" ca="1" si="1243"/>
        <v>166</v>
      </c>
      <c r="AF832" s="334">
        <f t="shared" ca="1" si="1244"/>
        <v>68</v>
      </c>
      <c r="AG832" s="334">
        <f t="shared" ca="1" si="1249"/>
        <v>70</v>
      </c>
      <c r="AH832" s="334">
        <f t="shared" ca="1" si="1250"/>
        <v>169</v>
      </c>
      <c r="AI832" s="334">
        <f t="shared" ca="1" si="1251"/>
        <v>71</v>
      </c>
      <c r="AJ832" s="334">
        <f t="shared" ca="1" si="1252"/>
        <v>164</v>
      </c>
      <c r="AK832" s="334"/>
      <c r="AL832" s="294" t="str">
        <f>_xlfn.CONCAT(V832," min")</f>
        <v>B min</v>
      </c>
      <c r="AM832" s="294" t="str">
        <f ca="1">_xlfn.CONCAT(W832," alt b")</f>
        <v>Db alt b</v>
      </c>
      <c r="AN832" s="294" t="str">
        <f ca="1">_xlfn.CONCAT(X832," aug")</f>
        <v>D aug</v>
      </c>
      <c r="AO832" s="301" t="str">
        <f ca="1">_xlfn.CONCAT("*",AA832,"7")</f>
        <v>*G7</v>
      </c>
      <c r="AP832" s="294" t="str">
        <f ca="1">_xlfn.CONCAT(Z832," maj")</f>
        <v>Gb maj</v>
      </c>
      <c r="AQ832" s="294" t="str">
        <f ca="1">_xlfn.CONCAT(AA832," maj")</f>
        <v>G maj</v>
      </c>
      <c r="AR832" s="294" t="str">
        <f ca="1">_xlfn.CONCAT(AB832," maj")</f>
        <v>Bb maj</v>
      </c>
      <c r="AS832" s="294"/>
      <c r="AT832" s="294" t="str">
        <f t="shared" ca="1" si="1285"/>
        <v/>
      </c>
      <c r="AU832" s="294" t="str">
        <f t="shared" ca="1" si="1285"/>
        <v/>
      </c>
      <c r="AV832" s="294" t="str">
        <f t="shared" ca="1" si="1285"/>
        <v/>
      </c>
      <c r="AW832" s="294" t="str">
        <f t="shared" ca="1" si="1285"/>
        <v/>
      </c>
      <c r="AX832" s="294" t="str">
        <f t="shared" ca="1" si="1285"/>
        <v/>
      </c>
      <c r="AY832" s="294">
        <f t="shared" ca="1" si="1285"/>
        <v>1</v>
      </c>
      <c r="AZ832" s="294" t="str">
        <f t="shared" ca="1" si="1285"/>
        <v/>
      </c>
      <c r="BA832" s="294">
        <f t="shared" ca="1" si="1285"/>
        <v>1</v>
      </c>
      <c r="BB832" s="294" t="str">
        <f t="shared" ca="1" si="1285"/>
        <v/>
      </c>
      <c r="BC832" s="294" t="str">
        <f t="shared" ca="1" si="1285"/>
        <v/>
      </c>
      <c r="BD832" s="294" t="str">
        <f t="shared" ca="1" si="1285"/>
        <v/>
      </c>
      <c r="BE832" s="294" t="str">
        <f t="shared" ca="1" si="1285"/>
        <v/>
      </c>
      <c r="BF832" s="289">
        <f t="shared" ca="1" si="1265"/>
        <v>2</v>
      </c>
      <c r="BG832" s="302">
        <f t="shared" ca="1" si="1266"/>
        <v>28.571428571428569</v>
      </c>
      <c r="BH832" s="289" t="str">
        <f t="shared" ca="1" si="1267"/>
        <v/>
      </c>
      <c r="BI832" s="289" t="str">
        <f t="shared" ca="1" si="1268"/>
        <v/>
      </c>
      <c r="BJ832" s="289" t="str">
        <f t="shared" ca="1" si="1269"/>
        <v/>
      </c>
      <c r="BK832" s="289" t="str">
        <f t="shared" ca="1" si="1270"/>
        <v/>
      </c>
      <c r="BL832" s="289" t="str">
        <f t="shared" ca="1" si="1271"/>
        <v/>
      </c>
      <c r="BM832" s="289" t="str">
        <f t="shared" ca="1" si="1272"/>
        <v/>
      </c>
      <c r="BN832" s="289" t="str">
        <f t="shared" ca="1" si="1273"/>
        <v/>
      </c>
      <c r="BO832" s="289" t="str">
        <f t="shared" ca="1" si="1274"/>
        <v/>
      </c>
      <c r="BP832" s="275"/>
      <c r="BQ832" s="83"/>
      <c r="BR832" s="82"/>
      <c r="BS832" s="83"/>
      <c r="BT832" s="52"/>
      <c r="BV832" s="52"/>
      <c r="BW832" s="84"/>
      <c r="BX832" s="97"/>
      <c r="BY832" s="84"/>
      <c r="BZ832" s="84"/>
      <c r="CA832" s="84"/>
      <c r="CB832" s="84"/>
      <c r="CC832" s="84"/>
      <c r="CD832" s="84"/>
      <c r="CE832" s="84"/>
      <c r="CF832" s="84"/>
      <c r="CG832" s="84"/>
      <c r="CH832" s="97"/>
      <c r="CI832" s="97"/>
      <c r="CJ832" s="97"/>
      <c r="CK832" s="97"/>
      <c r="CL832" s="97"/>
      <c r="CM832" s="97"/>
      <c r="CN832" s="97"/>
      <c r="CO832" s="97"/>
      <c r="CP832" s="99"/>
      <c r="CQ832" s="84"/>
      <c r="DA832" s="83"/>
      <c r="DB832" s="82"/>
      <c r="DC832" s="83"/>
      <c r="DD832" s="52"/>
      <c r="DF832" s="52"/>
      <c r="DG832" s="84"/>
      <c r="DH832" s="97"/>
      <c r="DI832" s="84"/>
      <c r="DJ832" s="84"/>
      <c r="DK832" s="84"/>
      <c r="DL832" s="84"/>
      <c r="DM832" s="84"/>
      <c r="DN832" s="84"/>
      <c r="DO832" s="84"/>
      <c r="DP832" s="84"/>
      <c r="DQ832" s="84"/>
      <c r="DR832" s="97"/>
      <c r="DS832" s="97"/>
      <c r="DT832" s="97"/>
      <c r="DU832" s="97"/>
      <c r="DV832" s="97"/>
      <c r="DW832" s="97"/>
      <c r="DX832" s="97"/>
      <c r="DY832" s="97"/>
      <c r="DZ832" s="99"/>
      <c r="EA832" s="84"/>
    </row>
    <row r="833" spans="1:131" ht="15.6" x14ac:dyDescent="0.3">
      <c r="A833" s="289" t="str">
        <f t="shared" ca="1" si="1223"/>
        <v/>
      </c>
      <c r="B833" s="333">
        <f t="shared" si="1245"/>
        <v>825</v>
      </c>
      <c r="C833" s="334" t="s">
        <v>36</v>
      </c>
      <c r="D833" s="333" t="s">
        <v>5</v>
      </c>
      <c r="E833" s="333">
        <v>7</v>
      </c>
      <c r="F833" s="335">
        <v>1</v>
      </c>
      <c r="G833" s="335">
        <v>2</v>
      </c>
      <c r="H833" s="335">
        <v>2</v>
      </c>
      <c r="I833" s="335">
        <v>2</v>
      </c>
      <c r="J833" s="335">
        <v>1</v>
      </c>
      <c r="K833" s="335">
        <v>3</v>
      </c>
      <c r="L833" s="335">
        <v>1</v>
      </c>
      <c r="M833" s="335"/>
      <c r="N833" s="335">
        <f>SUM($F833:G833)</f>
        <v>3</v>
      </c>
      <c r="O833" s="335">
        <f>SUM($F833:H833)</f>
        <v>5</v>
      </c>
      <c r="P833" s="335">
        <f>SUM($F833:I833)</f>
        <v>7</v>
      </c>
      <c r="Q833" s="335">
        <f>SUM($F833:J833)</f>
        <v>8</v>
      </c>
      <c r="R833" s="335">
        <f>SUM($F833:K833)</f>
        <v>11</v>
      </c>
      <c r="S833" s="335">
        <f>SUM($F833:L833)</f>
        <v>12</v>
      </c>
      <c r="T833" s="335"/>
      <c r="U833" s="334"/>
      <c r="V833" s="333" t="str">
        <f t="shared" si="1256"/>
        <v>B</v>
      </c>
      <c r="W833" s="333" t="str">
        <f t="shared" ca="1" si="1257"/>
        <v>C</v>
      </c>
      <c r="X833" s="333" t="str">
        <f t="shared" ca="1" si="1279"/>
        <v>D</v>
      </c>
      <c r="Y833" s="333" t="str">
        <f t="shared" ca="1" si="1280"/>
        <v>E</v>
      </c>
      <c r="Z833" s="333" t="str">
        <f t="shared" ca="1" si="1281"/>
        <v>Gb</v>
      </c>
      <c r="AA833" s="333" t="str">
        <f t="shared" ca="1" si="1282"/>
        <v>G</v>
      </c>
      <c r="AB833" s="333" t="str">
        <f t="shared" ca="1" si="1283"/>
        <v>Bb</v>
      </c>
      <c r="AC833" s="333"/>
      <c r="AD833" s="334">
        <f t="shared" si="1264"/>
        <v>66</v>
      </c>
      <c r="AE833" s="334">
        <f t="shared" ca="1" si="1243"/>
        <v>67</v>
      </c>
      <c r="AF833" s="334">
        <f t="shared" ca="1" si="1244"/>
        <v>68</v>
      </c>
      <c r="AG833" s="334">
        <f t="shared" ca="1" si="1249"/>
        <v>69</v>
      </c>
      <c r="AH833" s="334">
        <f t="shared" ca="1" si="1250"/>
        <v>169</v>
      </c>
      <c r="AI833" s="334">
        <f t="shared" ca="1" si="1251"/>
        <v>71</v>
      </c>
      <c r="AJ833" s="334">
        <f t="shared" ca="1" si="1252"/>
        <v>164</v>
      </c>
      <c r="AK833" s="334"/>
      <c r="AL833" s="294" t="str">
        <f>_xlfn.CONCAT(V833," min")</f>
        <v>B min</v>
      </c>
      <c r="AM833" s="294" t="str">
        <f ca="1">_xlfn.CONCAT(W833," maj")</f>
        <v>C maj</v>
      </c>
      <c r="AN833" s="294" t="str">
        <f ca="1">_xlfn.CONCAT(X833," aug")</f>
        <v>D aug</v>
      </c>
      <c r="AO833" s="294" t="str">
        <f ca="1">_xlfn.CONCAT(Y833," min")</f>
        <v>E min</v>
      </c>
      <c r="AP833" s="294" t="str">
        <f ca="1">_xlfn.CONCAT(Z833," alt b")</f>
        <v>Gb alt b</v>
      </c>
      <c r="AQ833" s="294" t="str">
        <f ca="1">_xlfn.CONCAT(AA833," maj")</f>
        <v>G maj</v>
      </c>
      <c r="AR833" s="301" t="str">
        <f ca="1">_xlfn.CONCAT("*",W833,"7")</f>
        <v>*C7</v>
      </c>
      <c r="AS833" s="294"/>
      <c r="AT833" s="294" t="str">
        <f t="shared" ca="1" si="1285"/>
        <v/>
      </c>
      <c r="AU833" s="294" t="str">
        <f t="shared" ca="1" si="1285"/>
        <v/>
      </c>
      <c r="AV833" s="294" t="str">
        <f t="shared" ca="1" si="1285"/>
        <v/>
      </c>
      <c r="AW833" s="294" t="str">
        <f t="shared" ca="1" si="1285"/>
        <v/>
      </c>
      <c r="AX833" s="294" t="str">
        <f t="shared" ca="1" si="1285"/>
        <v/>
      </c>
      <c r="AY833" s="294" t="str">
        <f t="shared" ca="1" si="1285"/>
        <v/>
      </c>
      <c r="AZ833" s="294" t="str">
        <f t="shared" ca="1" si="1285"/>
        <v/>
      </c>
      <c r="BA833" s="294">
        <f t="shared" ca="1" si="1285"/>
        <v>1</v>
      </c>
      <c r="BB833" s="294" t="str">
        <f t="shared" ca="1" si="1285"/>
        <v/>
      </c>
      <c r="BC833" s="294" t="str">
        <f t="shared" ca="1" si="1285"/>
        <v/>
      </c>
      <c r="BD833" s="294" t="str">
        <f t="shared" ca="1" si="1285"/>
        <v/>
      </c>
      <c r="BE833" s="294" t="str">
        <f t="shared" ca="1" si="1285"/>
        <v/>
      </c>
      <c r="BF833" s="289">
        <f t="shared" ca="1" si="1265"/>
        <v>1</v>
      </c>
      <c r="BG833" s="302">
        <f t="shared" ca="1" si="1266"/>
        <v>14.285714285714285</v>
      </c>
      <c r="BH833" s="289" t="str">
        <f t="shared" ca="1" si="1267"/>
        <v/>
      </c>
      <c r="BI833" s="289" t="str">
        <f t="shared" ca="1" si="1268"/>
        <v/>
      </c>
      <c r="BJ833" s="289" t="str">
        <f t="shared" ca="1" si="1269"/>
        <v/>
      </c>
      <c r="BK833" s="289" t="str">
        <f t="shared" ca="1" si="1270"/>
        <v/>
      </c>
      <c r="BL833" s="289" t="str">
        <f t="shared" ca="1" si="1271"/>
        <v/>
      </c>
      <c r="BM833" s="289" t="str">
        <f t="shared" ca="1" si="1272"/>
        <v/>
      </c>
      <c r="BN833" s="289" t="str">
        <f t="shared" ca="1" si="1273"/>
        <v/>
      </c>
      <c r="BO833" s="289" t="str">
        <f t="shared" ca="1" si="1274"/>
        <v/>
      </c>
      <c r="BP833" s="275"/>
      <c r="BQ833" s="83"/>
      <c r="BR833" s="82"/>
      <c r="BS833" s="83"/>
      <c r="BT833" s="52"/>
      <c r="BV833" s="52"/>
      <c r="BW833" s="84"/>
      <c r="BX833" s="97"/>
      <c r="BY833" s="84"/>
      <c r="BZ833" s="84"/>
      <c r="CA833" s="84"/>
      <c r="CB833" s="84"/>
      <c r="CC833" s="84"/>
      <c r="CD833" s="84"/>
      <c r="CE833" s="84"/>
      <c r="CF833" s="84"/>
      <c r="CG833" s="84"/>
      <c r="CH833" s="97"/>
      <c r="CI833" s="97"/>
      <c r="CJ833" s="97"/>
      <c r="CK833" s="97"/>
      <c r="CL833" s="97"/>
      <c r="CM833" s="97"/>
      <c r="CN833" s="97"/>
      <c r="CO833" s="97"/>
      <c r="CP833" s="99"/>
      <c r="CQ833" s="84"/>
      <c r="DA833" s="83"/>
      <c r="DB833" s="82"/>
      <c r="DC833" s="83"/>
      <c r="DD833" s="52"/>
      <c r="DF833" s="52"/>
      <c r="DG833" s="84"/>
      <c r="DH833" s="97"/>
      <c r="DI833" s="84"/>
      <c r="DJ833" s="84"/>
      <c r="DK833" s="84"/>
      <c r="DL833" s="84"/>
      <c r="DM833" s="84"/>
      <c r="DN833" s="84"/>
      <c r="DO833" s="84"/>
      <c r="DP833" s="84"/>
      <c r="DQ833" s="84"/>
      <c r="DR833" s="97"/>
      <c r="DS833" s="97"/>
      <c r="DT833" s="97"/>
      <c r="DU833" s="97"/>
      <c r="DV833" s="97"/>
      <c r="DW833" s="97"/>
      <c r="DX833" s="97"/>
      <c r="DY833" s="97"/>
      <c r="DZ833" s="99"/>
      <c r="EA833" s="84"/>
    </row>
    <row r="834" spans="1:131" ht="15.6" x14ac:dyDescent="0.3">
      <c r="A834" s="289" t="str">
        <f t="shared" ca="1" si="1223"/>
        <v/>
      </c>
      <c r="B834" s="333">
        <f t="shared" si="1245"/>
        <v>826</v>
      </c>
      <c r="C834" s="334" t="s">
        <v>37</v>
      </c>
      <c r="D834" s="333" t="s">
        <v>5</v>
      </c>
      <c r="E834" s="333">
        <v>7</v>
      </c>
      <c r="F834" s="335">
        <v>1</v>
      </c>
      <c r="G834" s="335">
        <v>2</v>
      </c>
      <c r="H834" s="335">
        <v>2</v>
      </c>
      <c r="I834" s="335">
        <v>2</v>
      </c>
      <c r="J834" s="335">
        <v>2</v>
      </c>
      <c r="K834" s="335">
        <v>2</v>
      </c>
      <c r="L834" s="335">
        <v>1</v>
      </c>
      <c r="M834" s="335"/>
      <c r="N834" s="335">
        <f>SUM($F834:G834)</f>
        <v>3</v>
      </c>
      <c r="O834" s="335">
        <f>SUM($F834:H834)</f>
        <v>5</v>
      </c>
      <c r="P834" s="335">
        <f>SUM($F834:I834)</f>
        <v>7</v>
      </c>
      <c r="Q834" s="335">
        <f>SUM($F834:J834)</f>
        <v>9</v>
      </c>
      <c r="R834" s="335">
        <f>SUM($F834:K834)</f>
        <v>11</v>
      </c>
      <c r="S834" s="335">
        <f>SUM($F834:L834)</f>
        <v>12</v>
      </c>
      <c r="T834" s="335"/>
      <c r="U834" s="334"/>
      <c r="V834" s="333" t="str">
        <f t="shared" si="1256"/>
        <v>B</v>
      </c>
      <c r="W834" s="333" t="str">
        <f t="shared" ca="1" si="1257"/>
        <v>C</v>
      </c>
      <c r="X834" s="333" t="str">
        <f t="shared" ca="1" si="1279"/>
        <v>D</v>
      </c>
      <c r="Y834" s="333" t="str">
        <f t="shared" ca="1" si="1280"/>
        <v>E</v>
      </c>
      <c r="Z834" s="333" t="str">
        <f t="shared" ca="1" si="1281"/>
        <v>Gb</v>
      </c>
      <c r="AA834" s="333" t="str">
        <f t="shared" ca="1" si="1282"/>
        <v>Ab</v>
      </c>
      <c r="AB834" s="333" t="str">
        <f t="shared" ca="1" si="1283"/>
        <v>Bb</v>
      </c>
      <c r="AC834" s="333"/>
      <c r="AD834" s="334">
        <f t="shared" si="1264"/>
        <v>66</v>
      </c>
      <c r="AE834" s="334">
        <f t="shared" ca="1" si="1243"/>
        <v>67</v>
      </c>
      <c r="AF834" s="334">
        <f t="shared" ca="1" si="1244"/>
        <v>68</v>
      </c>
      <c r="AG834" s="334">
        <f t="shared" ca="1" si="1249"/>
        <v>69</v>
      </c>
      <c r="AH834" s="334">
        <f t="shared" ca="1" si="1250"/>
        <v>169</v>
      </c>
      <c r="AI834" s="334">
        <f t="shared" ca="1" si="1251"/>
        <v>163</v>
      </c>
      <c r="AJ834" s="334">
        <f t="shared" ca="1" si="1252"/>
        <v>164</v>
      </c>
      <c r="AK834" s="334"/>
      <c r="AL834" s="294" t="str">
        <f>_xlfn.CONCAT(V834," min")</f>
        <v>B min</v>
      </c>
      <c r="AM834" s="294" t="str">
        <f ca="1">_xlfn.CONCAT(W834," aug")</f>
        <v>C aug</v>
      </c>
      <c r="AN834" s="294" t="str">
        <f ca="1">_xlfn.CONCAT(X834," aug")</f>
        <v>D aug</v>
      </c>
      <c r="AO834" s="294" t="str">
        <f ca="1">_xlfn.CONCAT(Y834," maj")</f>
        <v>E maj</v>
      </c>
      <c r="AP834" s="294" t="str">
        <f ca="1">_xlfn.CONCAT(Z834," alt b")</f>
        <v>Gb alt b</v>
      </c>
      <c r="AQ834" s="294" t="str">
        <f ca="1">_xlfn.CONCAT(AA834," dim")</f>
        <v>Ab dim</v>
      </c>
      <c r="AR834" s="301" t="str">
        <f ca="1">_xlfn.CONCAT("*",W834,"7")</f>
        <v>*C7</v>
      </c>
      <c r="AS834" s="294"/>
      <c r="AT834" s="294" t="str">
        <f t="shared" ca="1" si="1285"/>
        <v/>
      </c>
      <c r="AU834" s="294" t="str">
        <f t="shared" ca="1" si="1285"/>
        <v/>
      </c>
      <c r="AV834" s="294" t="str">
        <f t="shared" ca="1" si="1285"/>
        <v/>
      </c>
      <c r="AW834" s="294" t="str">
        <f t="shared" ca="1" si="1285"/>
        <v/>
      </c>
      <c r="AX834" s="294" t="str">
        <f t="shared" ca="1" si="1285"/>
        <v/>
      </c>
      <c r="AY834" s="294" t="str">
        <f t="shared" ca="1" si="1285"/>
        <v/>
      </c>
      <c r="AZ834" s="294" t="str">
        <f t="shared" ca="1" si="1285"/>
        <v/>
      </c>
      <c r="BA834" s="294" t="str">
        <f t="shared" ca="1" si="1285"/>
        <v/>
      </c>
      <c r="BB834" s="294" t="str">
        <f t="shared" ca="1" si="1285"/>
        <v/>
      </c>
      <c r="BC834" s="294" t="str">
        <f t="shared" ca="1" si="1285"/>
        <v/>
      </c>
      <c r="BD834" s="294" t="str">
        <f t="shared" ca="1" si="1285"/>
        <v/>
      </c>
      <c r="BE834" s="294" t="str">
        <f t="shared" ca="1" si="1285"/>
        <v/>
      </c>
      <c r="BF834" s="289">
        <f t="shared" ca="1" si="1265"/>
        <v>0</v>
      </c>
      <c r="BG834" s="302">
        <f t="shared" ca="1" si="1266"/>
        <v>0</v>
      </c>
      <c r="BH834" s="289" t="str">
        <f t="shared" ca="1" si="1267"/>
        <v/>
      </c>
      <c r="BI834" s="289" t="str">
        <f t="shared" ca="1" si="1268"/>
        <v/>
      </c>
      <c r="BJ834" s="289" t="str">
        <f t="shared" ca="1" si="1269"/>
        <v/>
      </c>
      <c r="BK834" s="289" t="str">
        <f t="shared" ca="1" si="1270"/>
        <v/>
      </c>
      <c r="BL834" s="289" t="str">
        <f t="shared" ca="1" si="1271"/>
        <v/>
      </c>
      <c r="BM834" s="289" t="str">
        <f t="shared" ca="1" si="1272"/>
        <v/>
      </c>
      <c r="BN834" s="289" t="str">
        <f t="shared" ca="1" si="1273"/>
        <v/>
      </c>
      <c r="BO834" s="289" t="str">
        <f t="shared" ca="1" si="1274"/>
        <v/>
      </c>
      <c r="BP834" s="275"/>
      <c r="BQ834" s="83"/>
      <c r="BR834" s="82"/>
      <c r="BS834" s="83"/>
      <c r="BT834" s="52"/>
      <c r="BV834" s="52"/>
      <c r="BW834" s="84"/>
      <c r="BX834" s="97"/>
      <c r="BY834" s="84"/>
      <c r="BZ834" s="84"/>
      <c r="CA834" s="84"/>
      <c r="CB834" s="84"/>
      <c r="CC834" s="84"/>
      <c r="CD834" s="84"/>
      <c r="CE834" s="84"/>
      <c r="CF834" s="84"/>
      <c r="CG834" s="84"/>
      <c r="CH834" s="97"/>
      <c r="CI834" s="97"/>
      <c r="CJ834" s="97"/>
      <c r="CK834" s="97"/>
      <c r="CL834" s="97"/>
      <c r="CM834" s="97"/>
      <c r="CN834" s="97"/>
      <c r="CO834" s="97"/>
      <c r="CP834" s="99"/>
      <c r="CQ834" s="84"/>
      <c r="DA834" s="83"/>
      <c r="DB834" s="82"/>
      <c r="DC834" s="83"/>
      <c r="DD834" s="52"/>
      <c r="DF834" s="52"/>
      <c r="DG834" s="84"/>
      <c r="DH834" s="97"/>
      <c r="DI834" s="84"/>
      <c r="DJ834" s="84"/>
      <c r="DK834" s="84"/>
      <c r="DL834" s="84"/>
      <c r="DM834" s="84"/>
      <c r="DN834" s="84"/>
      <c r="DO834" s="84"/>
      <c r="DP834" s="84"/>
      <c r="DQ834" s="84"/>
      <c r="DR834" s="97"/>
      <c r="DS834" s="97"/>
      <c r="DT834" s="97"/>
      <c r="DU834" s="97"/>
      <c r="DV834" s="97"/>
      <c r="DW834" s="97"/>
      <c r="DX834" s="97"/>
      <c r="DY834" s="97"/>
      <c r="DZ834" s="99"/>
      <c r="EA834" s="84"/>
    </row>
    <row r="835" spans="1:131" ht="15.6" x14ac:dyDescent="0.3">
      <c r="A835" s="289" t="str">
        <f t="shared" ca="1" si="1223"/>
        <v/>
      </c>
      <c r="B835" s="333">
        <f t="shared" si="1245"/>
        <v>827</v>
      </c>
      <c r="C835" s="334" t="s">
        <v>38</v>
      </c>
      <c r="D835" s="333" t="s">
        <v>5</v>
      </c>
      <c r="E835" s="333">
        <v>7</v>
      </c>
      <c r="F835" s="335">
        <v>1</v>
      </c>
      <c r="G835" s="335">
        <v>3</v>
      </c>
      <c r="H835" s="335">
        <v>1</v>
      </c>
      <c r="I835" s="335">
        <v>1</v>
      </c>
      <c r="J835" s="335">
        <v>3</v>
      </c>
      <c r="K835" s="335">
        <v>2</v>
      </c>
      <c r="L835" s="335">
        <v>1</v>
      </c>
      <c r="M835" s="335"/>
      <c r="N835" s="335">
        <f>SUM($F835:G835)</f>
        <v>4</v>
      </c>
      <c r="O835" s="335">
        <f>SUM($F835:H835)</f>
        <v>5</v>
      </c>
      <c r="P835" s="335">
        <f>SUM($F835:I835)</f>
        <v>6</v>
      </c>
      <c r="Q835" s="335">
        <f>SUM($F835:J835)</f>
        <v>9</v>
      </c>
      <c r="R835" s="335">
        <f>SUM($F835:K835)</f>
        <v>11</v>
      </c>
      <c r="S835" s="335">
        <f>SUM($F835:L835)</f>
        <v>12</v>
      </c>
      <c r="T835" s="335"/>
      <c r="U835" s="334"/>
      <c r="V835" s="333" t="str">
        <f t="shared" si="1256"/>
        <v>B</v>
      </c>
      <c r="W835" s="333" t="str">
        <f t="shared" ca="1" si="1257"/>
        <v>C</v>
      </c>
      <c r="X835" s="333" t="str">
        <f t="shared" ca="1" si="1279"/>
        <v>Eb</v>
      </c>
      <c r="Y835" s="333" t="str">
        <f t="shared" ca="1" si="1280"/>
        <v>E</v>
      </c>
      <c r="Z835" s="333" t="str">
        <f t="shared" ca="1" si="1281"/>
        <v>F</v>
      </c>
      <c r="AA835" s="333" t="str">
        <f t="shared" ca="1" si="1282"/>
        <v>Ab</v>
      </c>
      <c r="AB835" s="333" t="str">
        <f t="shared" ca="1" si="1283"/>
        <v>Bb</v>
      </c>
      <c r="AC835" s="333"/>
      <c r="AD835" s="334">
        <f t="shared" si="1264"/>
        <v>66</v>
      </c>
      <c r="AE835" s="334">
        <f t="shared" ca="1" si="1243"/>
        <v>67</v>
      </c>
      <c r="AF835" s="334">
        <f t="shared" ca="1" si="1244"/>
        <v>167</v>
      </c>
      <c r="AG835" s="334">
        <f t="shared" ca="1" si="1249"/>
        <v>69</v>
      </c>
      <c r="AH835" s="334">
        <f t="shared" ca="1" si="1250"/>
        <v>70</v>
      </c>
      <c r="AI835" s="334">
        <f t="shared" ca="1" si="1251"/>
        <v>163</v>
      </c>
      <c r="AJ835" s="334">
        <f t="shared" ca="1" si="1252"/>
        <v>164</v>
      </c>
      <c r="AK835" s="334"/>
      <c r="AL835" s="294" t="str">
        <f>_xlfn.CONCAT(V835," alt b")</f>
        <v>B alt b</v>
      </c>
      <c r="AM835" s="294" t="str">
        <f ca="1">_xlfn.CONCAT(W835," aug")</f>
        <v>C aug</v>
      </c>
      <c r="AN835" s="294" t="str">
        <f ca="1">_xlfn.CONCAT(X835," sus2")</f>
        <v>Eb sus2</v>
      </c>
      <c r="AO835" s="294" t="str">
        <f ca="1">_xlfn.CONCAT(Y835," maj")</f>
        <v>E maj</v>
      </c>
      <c r="AP835" s="294" t="str">
        <f ca="1">_xlfn.CONCAT(Z835," sus4")</f>
        <v>F sus4</v>
      </c>
      <c r="AQ835" s="294" t="str">
        <f ca="1">_xlfn.CONCAT(AA835," min")</f>
        <v>Ab min</v>
      </c>
      <c r="AR835" s="301" t="str">
        <f ca="1">_xlfn.CONCAT("*",W835,"7")</f>
        <v>*C7</v>
      </c>
      <c r="AS835" s="294"/>
      <c r="AT835" s="294" t="str">
        <f t="shared" ca="1" si="1285"/>
        <v/>
      </c>
      <c r="AU835" s="294" t="str">
        <f t="shared" ca="1" si="1285"/>
        <v/>
      </c>
      <c r="AV835" s="294" t="str">
        <f t="shared" ca="1" si="1285"/>
        <v/>
      </c>
      <c r="AW835" s="294">
        <f t="shared" ca="1" si="1285"/>
        <v>1</v>
      </c>
      <c r="AX835" s="294" t="str">
        <f t="shared" ca="1" si="1285"/>
        <v/>
      </c>
      <c r="AY835" s="294">
        <f t="shared" ca="1" si="1285"/>
        <v>1</v>
      </c>
      <c r="AZ835" s="294" t="str">
        <f t="shared" ca="1" si="1285"/>
        <v/>
      </c>
      <c r="BA835" s="294" t="str">
        <f t="shared" ca="1" si="1285"/>
        <v/>
      </c>
      <c r="BB835" s="294" t="str">
        <f t="shared" ca="1" si="1285"/>
        <v/>
      </c>
      <c r="BC835" s="294" t="str">
        <f t="shared" ca="1" si="1285"/>
        <v/>
      </c>
      <c r="BD835" s="294" t="str">
        <f t="shared" ca="1" si="1285"/>
        <v/>
      </c>
      <c r="BE835" s="294" t="str">
        <f t="shared" ca="1" si="1285"/>
        <v/>
      </c>
      <c r="BF835" s="289">
        <f t="shared" ca="1" si="1265"/>
        <v>2</v>
      </c>
      <c r="BG835" s="302">
        <f t="shared" ca="1" si="1266"/>
        <v>28.571428571428569</v>
      </c>
      <c r="BH835" s="289" t="str">
        <f t="shared" ca="1" si="1267"/>
        <v/>
      </c>
      <c r="BI835" s="289" t="str">
        <f t="shared" ca="1" si="1268"/>
        <v/>
      </c>
      <c r="BJ835" s="289" t="str">
        <f t="shared" ca="1" si="1269"/>
        <v/>
      </c>
      <c r="BK835" s="289" t="str">
        <f t="shared" ca="1" si="1270"/>
        <v/>
      </c>
      <c r="BL835" s="289" t="str">
        <f t="shared" ca="1" si="1271"/>
        <v/>
      </c>
      <c r="BM835" s="289" t="str">
        <f t="shared" ca="1" si="1272"/>
        <v/>
      </c>
      <c r="BN835" s="289" t="str">
        <f t="shared" ca="1" si="1273"/>
        <v/>
      </c>
      <c r="BO835" s="289" t="str">
        <f t="shared" ca="1" si="1274"/>
        <v/>
      </c>
      <c r="BP835" s="275"/>
      <c r="BQ835" s="83"/>
      <c r="BR835" s="82"/>
      <c r="BS835" s="83"/>
      <c r="BT835" s="52"/>
      <c r="BV835" s="52"/>
      <c r="BW835" s="84"/>
      <c r="BX835" s="97"/>
      <c r="BY835" s="84"/>
      <c r="BZ835" s="84"/>
      <c r="CA835" s="84"/>
      <c r="CB835" s="84"/>
      <c r="CC835" s="84"/>
      <c r="CD835" s="84"/>
      <c r="CE835" s="84"/>
      <c r="CF835" s="84"/>
      <c r="CG835" s="84"/>
      <c r="CH835" s="97"/>
      <c r="CI835" s="97"/>
      <c r="CJ835" s="97"/>
      <c r="CK835" s="97"/>
      <c r="CL835" s="97"/>
      <c r="CM835" s="97"/>
      <c r="CN835" s="97"/>
      <c r="CO835" s="97"/>
      <c r="CP835" s="99"/>
      <c r="CQ835" s="84"/>
      <c r="DA835" s="83"/>
      <c r="DB835" s="82"/>
      <c r="DC835" s="83"/>
      <c r="DD835" s="52"/>
      <c r="DF835" s="52"/>
      <c r="DG835" s="84"/>
      <c r="DH835" s="97"/>
      <c r="DI835" s="84"/>
      <c r="DJ835" s="84"/>
      <c r="DK835" s="84"/>
      <c r="DL835" s="84"/>
      <c r="DM835" s="84"/>
      <c r="DN835" s="84"/>
      <c r="DO835" s="84"/>
      <c r="DP835" s="84"/>
      <c r="DQ835" s="84"/>
      <c r="DR835" s="97"/>
      <c r="DS835" s="97"/>
      <c r="DT835" s="97"/>
      <c r="DU835" s="97"/>
      <c r="DV835" s="97"/>
      <c r="DW835" s="97"/>
      <c r="DX835" s="97"/>
      <c r="DY835" s="97"/>
      <c r="DZ835" s="99"/>
      <c r="EA835" s="84"/>
    </row>
    <row r="836" spans="1:131" ht="15.6" x14ac:dyDescent="0.3">
      <c r="A836" s="289">
        <f t="shared" ca="1" si="1223"/>
        <v>6</v>
      </c>
      <c r="B836" s="333">
        <f t="shared" si="1245"/>
        <v>828</v>
      </c>
      <c r="C836" s="334" t="s">
        <v>39</v>
      </c>
      <c r="D836" s="333" t="s">
        <v>5</v>
      </c>
      <c r="E836" s="333">
        <v>7</v>
      </c>
      <c r="F836" s="335">
        <v>1</v>
      </c>
      <c r="G836" s="335">
        <v>3</v>
      </c>
      <c r="H836" s="335">
        <v>2</v>
      </c>
      <c r="I836" s="335">
        <v>1</v>
      </c>
      <c r="J836" s="335">
        <v>1</v>
      </c>
      <c r="K836" s="335">
        <v>3</v>
      </c>
      <c r="L836" s="335">
        <v>1</v>
      </c>
      <c r="M836" s="335"/>
      <c r="N836" s="335">
        <f>SUM($F836:G836)</f>
        <v>4</v>
      </c>
      <c r="O836" s="335">
        <f>SUM($F836:H836)</f>
        <v>6</v>
      </c>
      <c r="P836" s="335">
        <f>SUM($F836:I836)</f>
        <v>7</v>
      </c>
      <c r="Q836" s="335">
        <f>SUM($F836:J836)</f>
        <v>8</v>
      </c>
      <c r="R836" s="335">
        <f>SUM($F836:K836)</f>
        <v>11</v>
      </c>
      <c r="S836" s="335">
        <f>SUM($F836:L836)</f>
        <v>12</v>
      </c>
      <c r="T836" s="335"/>
      <c r="U836" s="334"/>
      <c r="V836" s="333" t="str">
        <f t="shared" si="1256"/>
        <v>B</v>
      </c>
      <c r="W836" s="333" t="str">
        <f t="shared" ca="1" si="1257"/>
        <v>C</v>
      </c>
      <c r="X836" s="333" t="str">
        <f t="shared" ca="1" si="1279"/>
        <v>Eb</v>
      </c>
      <c r="Y836" s="333" t="str">
        <f t="shared" ca="1" si="1280"/>
        <v>F</v>
      </c>
      <c r="Z836" s="333" t="str">
        <f t="shared" ca="1" si="1281"/>
        <v>Gb</v>
      </c>
      <c r="AA836" s="333" t="str">
        <f t="shared" ca="1" si="1282"/>
        <v>G</v>
      </c>
      <c r="AB836" s="333" t="str">
        <f t="shared" ca="1" si="1283"/>
        <v>Bb</v>
      </c>
      <c r="AC836" s="333"/>
      <c r="AD836" s="334">
        <f t="shared" si="1264"/>
        <v>66</v>
      </c>
      <c r="AE836" s="334">
        <f t="shared" ca="1" si="1243"/>
        <v>67</v>
      </c>
      <c r="AF836" s="334">
        <f t="shared" ca="1" si="1244"/>
        <v>167</v>
      </c>
      <c r="AG836" s="334">
        <f t="shared" ca="1" si="1249"/>
        <v>70</v>
      </c>
      <c r="AH836" s="334">
        <f t="shared" ca="1" si="1250"/>
        <v>169</v>
      </c>
      <c r="AI836" s="334">
        <f t="shared" ca="1" si="1251"/>
        <v>71</v>
      </c>
      <c r="AJ836" s="334">
        <f t="shared" ca="1" si="1252"/>
        <v>164</v>
      </c>
      <c r="AK836" s="334"/>
      <c r="AL836" s="294" t="str">
        <f>_xlfn.CONCAT(V836," maj")</f>
        <v>B maj</v>
      </c>
      <c r="AM836" s="294" t="str">
        <f ca="1">_xlfn.CONCAT(W836," sus4")</f>
        <v>C sus4</v>
      </c>
      <c r="AN836" s="294" t="str">
        <f ca="1">_xlfn.CONCAT(X836," min")</f>
        <v>Eb min</v>
      </c>
      <c r="AO836" s="301" t="str">
        <f ca="1">_xlfn.CONCAT("*",AA836,"7")</f>
        <v>*G7</v>
      </c>
      <c r="AP836" s="294" t="str">
        <f ca="1">_xlfn.CONCAT(Z836," alt b")</f>
        <v>Gb alt b</v>
      </c>
      <c r="AQ836" s="294" t="str">
        <f ca="1">_xlfn.CONCAT(AA836," aug")</f>
        <v>G aug</v>
      </c>
      <c r="AR836" s="294" t="str">
        <f ca="1">_xlfn.CONCAT(AB836," sus2")</f>
        <v>Bb sus2</v>
      </c>
      <c r="AS836" s="294"/>
      <c r="AT836" s="294" t="str">
        <f t="shared" ref="AT836:BE838" ca="1" si="1288">IF(AT$9=$AD836,1,IF(AT$9=$AE836,1,IF(AT$9=$AF836,1,IF(AT$9=$AG836,1,IF(AT$9=$AH836,1,IF(AT$9=$AI836,1,IF(AT$9=$AJ836,1,"")))))))</f>
        <v/>
      </c>
      <c r="AU836" s="294" t="str">
        <f t="shared" ca="1" si="1288"/>
        <v/>
      </c>
      <c r="AV836" s="294" t="str">
        <f t="shared" ca="1" si="1288"/>
        <v/>
      </c>
      <c r="AW836" s="294">
        <f t="shared" ca="1" si="1288"/>
        <v>1</v>
      </c>
      <c r="AX836" s="294" t="str">
        <f t="shared" ca="1" si="1288"/>
        <v/>
      </c>
      <c r="AY836" s="294">
        <f t="shared" ca="1" si="1288"/>
        <v>1</v>
      </c>
      <c r="AZ836" s="294" t="str">
        <f t="shared" ca="1" si="1288"/>
        <v/>
      </c>
      <c r="BA836" s="294">
        <f t="shared" ca="1" si="1288"/>
        <v>1</v>
      </c>
      <c r="BB836" s="294" t="str">
        <f t="shared" ca="1" si="1288"/>
        <v/>
      </c>
      <c r="BC836" s="294" t="str">
        <f t="shared" ca="1" si="1288"/>
        <v/>
      </c>
      <c r="BD836" s="294" t="str">
        <f t="shared" ca="1" si="1288"/>
        <v/>
      </c>
      <c r="BE836" s="294" t="str">
        <f t="shared" ca="1" si="1288"/>
        <v/>
      </c>
      <c r="BF836" s="289">
        <f t="shared" ca="1" si="1265"/>
        <v>3</v>
      </c>
      <c r="BG836" s="302">
        <f t="shared" ca="1" si="1266"/>
        <v>42.857142857142854</v>
      </c>
      <c r="BH836" s="289">
        <f t="shared" ca="1" si="1267"/>
        <v>6</v>
      </c>
      <c r="BI836" s="289" t="str">
        <f t="shared" ca="1" si="1268"/>
        <v/>
      </c>
      <c r="BJ836" s="289" t="str">
        <f t="shared" ca="1" si="1269"/>
        <v/>
      </c>
      <c r="BK836" s="289" t="str">
        <f t="shared" ca="1" si="1270"/>
        <v/>
      </c>
      <c r="BL836" s="289" t="str">
        <f t="shared" ca="1" si="1271"/>
        <v/>
      </c>
      <c r="BM836" s="289" t="str">
        <f t="shared" ca="1" si="1272"/>
        <v/>
      </c>
      <c r="BN836" s="289">
        <f t="shared" ca="1" si="1273"/>
        <v>1</v>
      </c>
      <c r="BO836" s="289" t="str">
        <f t="shared" ca="1" si="1274"/>
        <v/>
      </c>
      <c r="BP836" s="275"/>
      <c r="BQ836" s="83"/>
      <c r="BR836" s="82"/>
      <c r="BS836" s="83"/>
      <c r="BT836" s="52"/>
      <c r="BV836" s="52"/>
      <c r="BW836" s="84"/>
      <c r="BX836" s="97"/>
      <c r="BY836" s="84"/>
      <c r="BZ836" s="84"/>
      <c r="CA836" s="84"/>
      <c r="CB836" s="84"/>
      <c r="CC836" s="84"/>
      <c r="CD836" s="84"/>
      <c r="CE836" s="84"/>
      <c r="CF836" s="84"/>
      <c r="CG836" s="84"/>
      <c r="CH836" s="97"/>
      <c r="CI836" s="97"/>
      <c r="CJ836" s="97"/>
      <c r="CK836" s="97"/>
      <c r="CL836" s="97"/>
      <c r="CM836" s="97"/>
      <c r="CN836" s="97"/>
      <c r="CO836" s="97"/>
      <c r="CP836" s="99"/>
      <c r="CQ836" s="84"/>
      <c r="DA836" s="83"/>
      <c r="DB836" s="82"/>
      <c r="DC836" s="83"/>
      <c r="DD836" s="52"/>
      <c r="DF836" s="52"/>
      <c r="DG836" s="84"/>
      <c r="DH836" s="97"/>
      <c r="DI836" s="84"/>
      <c r="DJ836" s="84"/>
      <c r="DK836" s="84"/>
      <c r="DL836" s="84"/>
      <c r="DM836" s="84"/>
      <c r="DN836" s="84"/>
      <c r="DO836" s="84"/>
      <c r="DP836" s="84"/>
      <c r="DQ836" s="84"/>
      <c r="DR836" s="97"/>
      <c r="DS836" s="97"/>
      <c r="DT836" s="97"/>
      <c r="DU836" s="97"/>
      <c r="DV836" s="97"/>
      <c r="DW836" s="97"/>
      <c r="DX836" s="97"/>
      <c r="DY836" s="97"/>
      <c r="DZ836" s="99"/>
      <c r="EA836" s="84"/>
    </row>
    <row r="837" spans="1:131" ht="15.6" x14ac:dyDescent="0.3">
      <c r="A837" s="289" t="str">
        <f t="shared" ca="1" si="1223"/>
        <v/>
      </c>
      <c r="B837" s="333">
        <f t="shared" si="1245"/>
        <v>829</v>
      </c>
      <c r="C837" s="334" t="s">
        <v>40</v>
      </c>
      <c r="D837" s="333" t="s">
        <v>5</v>
      </c>
      <c r="E837" s="333">
        <v>7</v>
      </c>
      <c r="F837" s="335">
        <v>1</v>
      </c>
      <c r="G837" s="335">
        <v>2</v>
      </c>
      <c r="H837" s="335">
        <v>3</v>
      </c>
      <c r="I837" s="335">
        <v>1</v>
      </c>
      <c r="J837" s="335">
        <v>1</v>
      </c>
      <c r="K837" s="335">
        <v>3</v>
      </c>
      <c r="L837" s="335">
        <v>1</v>
      </c>
      <c r="M837" s="335"/>
      <c r="N837" s="335">
        <f>SUM($F837:G837)</f>
        <v>3</v>
      </c>
      <c r="O837" s="335">
        <f>SUM($F837:H837)</f>
        <v>6</v>
      </c>
      <c r="P837" s="335">
        <f>SUM($F837:I837)</f>
        <v>7</v>
      </c>
      <c r="Q837" s="335">
        <f>SUM($F837:J837)</f>
        <v>8</v>
      </c>
      <c r="R837" s="335">
        <f>SUM($F837:K837)</f>
        <v>11</v>
      </c>
      <c r="S837" s="335">
        <f>SUM($F837:L837)</f>
        <v>12</v>
      </c>
      <c r="T837" s="335"/>
      <c r="U837" s="334"/>
      <c r="V837" s="333" t="str">
        <f t="shared" si="1256"/>
        <v>B</v>
      </c>
      <c r="W837" s="333" t="str">
        <f t="shared" ca="1" si="1257"/>
        <v>C</v>
      </c>
      <c r="X837" s="333" t="str">
        <f t="shared" ca="1" si="1279"/>
        <v>D</v>
      </c>
      <c r="Y837" s="333" t="str">
        <f t="shared" ca="1" si="1280"/>
        <v>F</v>
      </c>
      <c r="Z837" s="333" t="str">
        <f t="shared" ca="1" si="1281"/>
        <v>Gb</v>
      </c>
      <c r="AA837" s="333" t="str">
        <f t="shared" ca="1" si="1282"/>
        <v>G</v>
      </c>
      <c r="AB837" s="333" t="str">
        <f t="shared" ca="1" si="1283"/>
        <v>Bb</v>
      </c>
      <c r="AC837" s="333"/>
      <c r="AD837" s="334">
        <f t="shared" si="1264"/>
        <v>66</v>
      </c>
      <c r="AE837" s="334">
        <f t="shared" ca="1" si="1243"/>
        <v>67</v>
      </c>
      <c r="AF837" s="334">
        <f t="shared" ca="1" si="1244"/>
        <v>68</v>
      </c>
      <c r="AG837" s="334">
        <f t="shared" ca="1" si="1249"/>
        <v>70</v>
      </c>
      <c r="AH837" s="334">
        <f t="shared" ca="1" si="1250"/>
        <v>169</v>
      </c>
      <c r="AI837" s="334">
        <f t="shared" ca="1" si="1251"/>
        <v>71</v>
      </c>
      <c r="AJ837" s="334">
        <f t="shared" ca="1" si="1252"/>
        <v>164</v>
      </c>
      <c r="AK837" s="334"/>
      <c r="AL837" s="294" t="str">
        <f>_xlfn.CONCAT(V837," min")</f>
        <v>B min</v>
      </c>
      <c r="AM837" s="294" t="str">
        <f ca="1">_xlfn.CONCAT(W837," sus4")</f>
        <v>C sus4</v>
      </c>
      <c r="AN837" s="294" t="str">
        <f ca="1">_xlfn.CONCAT(X837," aug")</f>
        <v>D aug</v>
      </c>
      <c r="AO837" s="301" t="str">
        <f ca="1">_xlfn.CONCAT("*",AA837,"7")</f>
        <v>*G7</v>
      </c>
      <c r="AP837" s="294" t="str">
        <f ca="1">_xlfn.CONCAT(Z837," alt b")</f>
        <v>Gb alt b</v>
      </c>
      <c r="AQ837" s="294" t="str">
        <f ca="1">_xlfn.CONCAT(AA837," maj")</f>
        <v>G maj</v>
      </c>
      <c r="AR837" s="294" t="str">
        <f ca="1">_xlfn.CONCAT(AB837," sus2")</f>
        <v>Bb sus2</v>
      </c>
      <c r="AS837" s="294"/>
      <c r="AT837" s="294" t="str">
        <f t="shared" ca="1" si="1288"/>
        <v/>
      </c>
      <c r="AU837" s="294" t="str">
        <f t="shared" ca="1" si="1288"/>
        <v/>
      </c>
      <c r="AV837" s="294" t="str">
        <f t="shared" ca="1" si="1288"/>
        <v/>
      </c>
      <c r="AW837" s="294" t="str">
        <f t="shared" ca="1" si="1288"/>
        <v/>
      </c>
      <c r="AX837" s="294" t="str">
        <f t="shared" ca="1" si="1288"/>
        <v/>
      </c>
      <c r="AY837" s="294">
        <f t="shared" ca="1" si="1288"/>
        <v>1</v>
      </c>
      <c r="AZ837" s="294" t="str">
        <f t="shared" ca="1" si="1288"/>
        <v/>
      </c>
      <c r="BA837" s="294">
        <f t="shared" ca="1" si="1288"/>
        <v>1</v>
      </c>
      <c r="BB837" s="294" t="str">
        <f t="shared" ca="1" si="1288"/>
        <v/>
      </c>
      <c r="BC837" s="294" t="str">
        <f t="shared" ca="1" si="1288"/>
        <v/>
      </c>
      <c r="BD837" s="294" t="str">
        <f t="shared" ca="1" si="1288"/>
        <v/>
      </c>
      <c r="BE837" s="294" t="str">
        <f t="shared" ca="1" si="1288"/>
        <v/>
      </c>
      <c r="BF837" s="289">
        <f t="shared" ca="1" si="1265"/>
        <v>2</v>
      </c>
      <c r="BG837" s="302">
        <f t="shared" ca="1" si="1266"/>
        <v>28.571428571428569</v>
      </c>
      <c r="BH837" s="289" t="str">
        <f t="shared" ca="1" si="1267"/>
        <v/>
      </c>
      <c r="BI837" s="289" t="str">
        <f t="shared" ca="1" si="1268"/>
        <v/>
      </c>
      <c r="BJ837" s="289" t="str">
        <f t="shared" ca="1" si="1269"/>
        <v/>
      </c>
      <c r="BK837" s="289" t="str">
        <f t="shared" ca="1" si="1270"/>
        <v/>
      </c>
      <c r="BL837" s="289" t="str">
        <f t="shared" ca="1" si="1271"/>
        <v/>
      </c>
      <c r="BM837" s="289" t="str">
        <f t="shared" ca="1" si="1272"/>
        <v/>
      </c>
      <c r="BN837" s="289" t="str">
        <f t="shared" ca="1" si="1273"/>
        <v/>
      </c>
      <c r="BO837" s="289" t="str">
        <f t="shared" ca="1" si="1274"/>
        <v/>
      </c>
      <c r="BP837" s="275"/>
      <c r="BQ837" s="83"/>
      <c r="BR837" s="82"/>
      <c r="BS837" s="83"/>
      <c r="BT837" s="52"/>
      <c r="BV837" s="52"/>
      <c r="BW837" s="84"/>
      <c r="BX837" s="97"/>
      <c r="BY837" s="84"/>
      <c r="BZ837" s="84"/>
      <c r="CA837" s="84"/>
      <c r="CB837" s="84"/>
      <c r="CC837" s="84"/>
      <c r="CD837" s="84"/>
      <c r="CE837" s="84"/>
      <c r="CF837" s="84"/>
      <c r="CG837" s="84"/>
      <c r="CH837" s="97"/>
      <c r="CI837" s="97"/>
      <c r="CJ837" s="97"/>
      <c r="CK837" s="97"/>
      <c r="CL837" s="97"/>
      <c r="CM837" s="97"/>
      <c r="CN837" s="97"/>
      <c r="CO837" s="97"/>
      <c r="CP837" s="99"/>
      <c r="CQ837" s="84"/>
      <c r="DA837" s="83"/>
      <c r="DB837" s="82"/>
      <c r="DC837" s="83"/>
      <c r="DD837" s="52"/>
      <c r="DF837" s="52"/>
      <c r="DG837" s="84"/>
      <c r="DH837" s="97"/>
      <c r="DI837" s="84"/>
      <c r="DJ837" s="84"/>
      <c r="DK837" s="84"/>
      <c r="DL837" s="84"/>
      <c r="DM837" s="84"/>
      <c r="DN837" s="84"/>
      <c r="DO837" s="84"/>
      <c r="DP837" s="84"/>
      <c r="DQ837" s="84"/>
      <c r="DR837" s="97"/>
      <c r="DS837" s="97"/>
      <c r="DT837" s="97"/>
      <c r="DU837" s="97"/>
      <c r="DV837" s="97"/>
      <c r="DW837" s="97"/>
      <c r="DX837" s="97"/>
      <c r="DY837" s="97"/>
      <c r="DZ837" s="99"/>
      <c r="EA837" s="84"/>
    </row>
    <row r="838" spans="1:131" ht="15.6" x14ac:dyDescent="0.3">
      <c r="A838" s="289">
        <f t="shared" ca="1" si="1223"/>
        <v>6</v>
      </c>
      <c r="B838" s="333">
        <f t="shared" si="1245"/>
        <v>830</v>
      </c>
      <c r="C838" s="334" t="s">
        <v>41</v>
      </c>
      <c r="D838" s="333" t="s">
        <v>5</v>
      </c>
      <c r="E838" s="333">
        <v>7</v>
      </c>
      <c r="F838" s="335">
        <v>2</v>
      </c>
      <c r="G838" s="335">
        <v>2</v>
      </c>
      <c r="H838" s="335">
        <v>2</v>
      </c>
      <c r="I838" s="335">
        <v>2</v>
      </c>
      <c r="J838" s="335">
        <v>2</v>
      </c>
      <c r="K838" s="335">
        <v>1</v>
      </c>
      <c r="L838" s="335">
        <v>1</v>
      </c>
      <c r="M838" s="335"/>
      <c r="N838" s="335">
        <f>SUM($F838:G838)</f>
        <v>4</v>
      </c>
      <c r="O838" s="335">
        <f>SUM($F838:H838)</f>
        <v>6</v>
      </c>
      <c r="P838" s="335">
        <f>SUM($F838:I838)</f>
        <v>8</v>
      </c>
      <c r="Q838" s="335">
        <f>SUM($F838:J838)</f>
        <v>10</v>
      </c>
      <c r="R838" s="335">
        <f>SUM($F838:K838)</f>
        <v>11</v>
      </c>
      <c r="S838" s="335">
        <f>SUM($F838:L838)</f>
        <v>12</v>
      </c>
      <c r="T838" s="335"/>
      <c r="U838" s="334"/>
      <c r="V838" s="333" t="str">
        <f t="shared" si="1256"/>
        <v>B</v>
      </c>
      <c r="W838" s="333" t="str">
        <f t="shared" ca="1" si="1257"/>
        <v>Db</v>
      </c>
      <c r="X838" s="333" t="str">
        <f t="shared" ca="1" si="1279"/>
        <v>Eb</v>
      </c>
      <c r="Y838" s="333" t="str">
        <f t="shared" ca="1" si="1280"/>
        <v>F</v>
      </c>
      <c r="Z838" s="333" t="str">
        <f t="shared" ca="1" si="1281"/>
        <v>G</v>
      </c>
      <c r="AA838" s="333" t="str">
        <f t="shared" ca="1" si="1282"/>
        <v>A</v>
      </c>
      <c r="AB838" s="333" t="str">
        <f t="shared" ca="1" si="1283"/>
        <v>Bb</v>
      </c>
      <c r="AC838" s="333"/>
      <c r="AD838" s="334">
        <f t="shared" si="1264"/>
        <v>66</v>
      </c>
      <c r="AE838" s="334">
        <f t="shared" ca="1" si="1243"/>
        <v>166</v>
      </c>
      <c r="AF838" s="334">
        <f t="shared" ca="1" si="1244"/>
        <v>167</v>
      </c>
      <c r="AG838" s="334">
        <f t="shared" ca="1" si="1249"/>
        <v>70</v>
      </c>
      <c r="AH838" s="334">
        <f t="shared" ca="1" si="1250"/>
        <v>71</v>
      </c>
      <c r="AI838" s="334">
        <f t="shared" ca="1" si="1251"/>
        <v>65</v>
      </c>
      <c r="AJ838" s="334">
        <f t="shared" ca="1" si="1252"/>
        <v>164</v>
      </c>
      <c r="AK838" s="334"/>
      <c r="AL838" s="294" t="str">
        <f>_xlfn.CONCAT(V838," aug")</f>
        <v>B aug</v>
      </c>
      <c r="AM838" s="294" t="str">
        <f ca="1">_xlfn.CONCAT(W838," aug")</f>
        <v>Db aug</v>
      </c>
      <c r="AN838" s="294" t="str">
        <f ca="1">_xlfn.CONCAT(X838," maj")</f>
        <v>Eb maj</v>
      </c>
      <c r="AO838" s="294" t="str">
        <f ca="1">_xlfn.CONCAT(Y838," alt b")</f>
        <v>F alt b</v>
      </c>
      <c r="AP838" s="294" t="str">
        <f ca="1">_xlfn.CONCAT(Z838," dim")</f>
        <v>G dim</v>
      </c>
      <c r="AQ838" s="301" t="str">
        <f>_xlfn.CONCAT("*",V838,"7")</f>
        <v>*B7</v>
      </c>
      <c r="AR838" s="294" t="str">
        <f ca="1">_xlfn.CONCAT(AB838," min")</f>
        <v>Bb min</v>
      </c>
      <c r="AS838" s="294"/>
      <c r="AT838" s="294" t="str">
        <f t="shared" ca="1" si="1288"/>
        <v/>
      </c>
      <c r="AU838" s="294" t="str">
        <f t="shared" ca="1" si="1288"/>
        <v/>
      </c>
      <c r="AV838" s="294" t="str">
        <f t="shared" ca="1" si="1288"/>
        <v/>
      </c>
      <c r="AW838" s="294">
        <f t="shared" ca="1" si="1288"/>
        <v>1</v>
      </c>
      <c r="AX838" s="294" t="str">
        <f t="shared" ca="1" si="1288"/>
        <v/>
      </c>
      <c r="AY838" s="294">
        <f t="shared" ca="1" si="1288"/>
        <v>1</v>
      </c>
      <c r="AZ838" s="294" t="str">
        <f t="shared" ca="1" si="1288"/>
        <v/>
      </c>
      <c r="BA838" s="294">
        <f t="shared" ca="1" si="1288"/>
        <v>1</v>
      </c>
      <c r="BB838" s="294" t="str">
        <f t="shared" ca="1" si="1288"/>
        <v/>
      </c>
      <c r="BC838" s="294" t="str">
        <f t="shared" ca="1" si="1288"/>
        <v/>
      </c>
      <c r="BD838" s="294" t="str">
        <f t="shared" ca="1" si="1288"/>
        <v/>
      </c>
      <c r="BE838" s="294" t="str">
        <f t="shared" ca="1" si="1288"/>
        <v/>
      </c>
      <c r="BF838" s="289">
        <f t="shared" ca="1" si="1265"/>
        <v>3</v>
      </c>
      <c r="BG838" s="302">
        <f t="shared" ca="1" si="1266"/>
        <v>42.857142857142854</v>
      </c>
      <c r="BH838" s="289">
        <f t="shared" ca="1" si="1267"/>
        <v>6</v>
      </c>
      <c r="BI838" s="289" t="str">
        <f t="shared" ca="1" si="1268"/>
        <v/>
      </c>
      <c r="BJ838" s="289" t="str">
        <f t="shared" ca="1" si="1269"/>
        <v/>
      </c>
      <c r="BK838" s="289" t="str">
        <f t="shared" ca="1" si="1270"/>
        <v/>
      </c>
      <c r="BL838" s="289" t="str">
        <f t="shared" ca="1" si="1271"/>
        <v/>
      </c>
      <c r="BM838" s="289" t="str">
        <f t="shared" ca="1" si="1272"/>
        <v/>
      </c>
      <c r="BN838" s="289">
        <f t="shared" ca="1" si="1273"/>
        <v>1</v>
      </c>
      <c r="BO838" s="289" t="str">
        <f t="shared" ca="1" si="1274"/>
        <v/>
      </c>
      <c r="BP838" s="275"/>
      <c r="BQ838" s="83"/>
      <c r="BR838" s="82"/>
      <c r="BS838" s="83"/>
      <c r="BT838" s="52"/>
      <c r="BV838" s="52"/>
      <c r="BW838" s="84"/>
      <c r="BX838" s="97"/>
      <c r="BY838" s="84"/>
      <c r="BZ838" s="84"/>
      <c r="CA838" s="84"/>
      <c r="CB838" s="84"/>
      <c r="CC838" s="84"/>
      <c r="CD838" s="84"/>
      <c r="CE838" s="84"/>
      <c r="CF838" s="84"/>
      <c r="CG838" s="84"/>
      <c r="CH838" s="97"/>
      <c r="CI838" s="97"/>
      <c r="CJ838" s="97"/>
      <c r="CK838" s="97"/>
      <c r="CL838" s="97"/>
      <c r="CM838" s="97"/>
      <c r="CN838" s="97"/>
      <c r="CO838" s="97"/>
      <c r="CP838" s="99"/>
      <c r="CQ838" s="84"/>
      <c r="DA838" s="83"/>
      <c r="DB838" s="82"/>
      <c r="DC838" s="83"/>
      <c r="DD838" s="52"/>
      <c r="DF838" s="52"/>
      <c r="DG838" s="84"/>
      <c r="DH838" s="97"/>
      <c r="DI838" s="84"/>
      <c r="DJ838" s="84"/>
      <c r="DK838" s="84"/>
      <c r="DL838" s="84"/>
      <c r="DM838" s="84"/>
      <c r="DN838" s="84"/>
      <c r="DO838" s="84"/>
      <c r="DP838" s="84"/>
      <c r="DQ838" s="84"/>
      <c r="DR838" s="97"/>
      <c r="DS838" s="97"/>
      <c r="DT838" s="97"/>
      <c r="DU838" s="97"/>
      <c r="DV838" s="97"/>
      <c r="DW838" s="97"/>
      <c r="DX838" s="97"/>
      <c r="DY838" s="97"/>
      <c r="DZ838" s="99"/>
      <c r="EA838" s="84"/>
    </row>
    <row r="839" spans="1:131" ht="15.6" x14ac:dyDescent="0.3">
      <c r="A839" s="289" t="str">
        <f t="shared" ca="1" si="1223"/>
        <v/>
      </c>
      <c r="B839" s="333">
        <f t="shared" si="1245"/>
        <v>831</v>
      </c>
      <c r="C839" s="334" t="s">
        <v>42</v>
      </c>
      <c r="D839" s="333" t="s">
        <v>5</v>
      </c>
      <c r="E839" s="333">
        <v>6</v>
      </c>
      <c r="F839" s="335">
        <v>3</v>
      </c>
      <c r="G839" s="335">
        <v>2</v>
      </c>
      <c r="H839" s="335">
        <v>1</v>
      </c>
      <c r="I839" s="335">
        <v>1</v>
      </c>
      <c r="J839" s="335">
        <v>3</v>
      </c>
      <c r="K839" s="335">
        <v>2</v>
      </c>
      <c r="L839" s="335"/>
      <c r="M839" s="335"/>
      <c r="N839" s="335">
        <f>SUM($F839:G839)</f>
        <v>5</v>
      </c>
      <c r="O839" s="335">
        <f>SUM($F839:H839)</f>
        <v>6</v>
      </c>
      <c r="P839" s="335">
        <f>SUM($F839:I839)</f>
        <v>7</v>
      </c>
      <c r="Q839" s="335">
        <f>SUM($F839:J839)</f>
        <v>10</v>
      </c>
      <c r="R839" s="335">
        <f>SUM($F839:K839)</f>
        <v>12</v>
      </c>
      <c r="S839" s="335"/>
      <c r="T839" s="335"/>
      <c r="U839" s="334"/>
      <c r="V839" s="333" t="str">
        <f t="shared" si="1256"/>
        <v>B</v>
      </c>
      <c r="W839" s="333" t="str">
        <f t="shared" ca="1" si="1257"/>
        <v>D</v>
      </c>
      <c r="X839" s="333" t="str">
        <f t="shared" ref="X839:X850" ca="1" si="1289">OFFSET($O$6,0,N839,1,1)</f>
        <v>E</v>
      </c>
      <c r="Y839" s="333" t="str">
        <f t="shared" ref="Y839:Y850" ca="1" si="1290">OFFSET($O$6,0,O839,1,1)</f>
        <v>F</v>
      </c>
      <c r="Z839" s="333" t="str">
        <f t="shared" ref="Z839:Z850" ca="1" si="1291">OFFSET($O$6,0,P839,1,1)</f>
        <v>Gb</v>
      </c>
      <c r="AA839" s="333" t="str">
        <f t="shared" ref="AA839:AA850" ca="1" si="1292">OFFSET($O$6,0,Q839,1,1)</f>
        <v>A</v>
      </c>
      <c r="AB839" s="333"/>
      <c r="AC839" s="333"/>
      <c r="AD839" s="334">
        <f t="shared" si="1264"/>
        <v>66</v>
      </c>
      <c r="AE839" s="334">
        <f t="shared" ca="1" si="1243"/>
        <v>68</v>
      </c>
      <c r="AF839" s="334">
        <f t="shared" ca="1" si="1244"/>
        <v>69</v>
      </c>
      <c r="AG839" s="334">
        <f t="shared" ca="1" si="1249"/>
        <v>70</v>
      </c>
      <c r="AH839" s="334">
        <f t="shared" ca="1" si="1250"/>
        <v>169</v>
      </c>
      <c r="AI839" s="334">
        <f t="shared" ca="1" si="1251"/>
        <v>65</v>
      </c>
      <c r="AJ839" s="334"/>
      <c r="AK839" s="334"/>
      <c r="AL839" s="294" t="str">
        <f>_xlfn.CONCAT(V839," sus4")</f>
        <v>B sus4</v>
      </c>
      <c r="AM839" s="294" t="str">
        <f ca="1">_xlfn.CONCAT(W839," min")</f>
        <v>D min</v>
      </c>
      <c r="AN839" s="294" t="str">
        <f ca="1">_xlfn.CONCAT(X839," sus2")</f>
        <v>E sus2</v>
      </c>
      <c r="AO839" s="301" t="str">
        <f ca="1">_xlfn.CONCAT("*",W839," min")</f>
        <v>*D min</v>
      </c>
      <c r="AP839" s="294" t="str">
        <f ca="1">_xlfn.CONCAT(Z839," sus4/7")</f>
        <v>Gb sus4/7</v>
      </c>
      <c r="AQ839" s="294" t="str">
        <f ca="1">_xlfn.CONCAT(AA839," sus4")</f>
        <v>A sus4</v>
      </c>
      <c r="AR839" s="294"/>
      <c r="AS839" s="294"/>
      <c r="AT839" s="294" t="str">
        <f ca="1">IF(AT$9=$AD839,1,IF(AT$9=$AE839,1,IF(AT$9=$AF839,1,IF(AT$9=$AG839,1,IF(AT$9=$AH839,1,IF(AT$9=$AI839,1,""))))))</f>
        <v/>
      </c>
      <c r="AU839" s="294" t="str">
        <f t="shared" ref="AU839:BE850" ca="1" si="1293">IF(AU$9=$AD839,1,IF(AU$9=$AE839,1,IF(AU$9=$AF839,1,IF(AU$9=$AG839,1,IF(AU$9=$AH839,1,IF(AU$9=$AI839,1,""))))))</f>
        <v/>
      </c>
      <c r="AV839" s="294" t="str">
        <f t="shared" ca="1" si="1293"/>
        <v/>
      </c>
      <c r="AW839" s="294" t="str">
        <f t="shared" ca="1" si="1293"/>
        <v/>
      </c>
      <c r="AX839" s="294" t="str">
        <f t="shared" ca="1" si="1293"/>
        <v/>
      </c>
      <c r="AY839" s="294">
        <f t="shared" ca="1" si="1293"/>
        <v>1</v>
      </c>
      <c r="AZ839" s="294" t="str">
        <f t="shared" ca="1" si="1293"/>
        <v/>
      </c>
      <c r="BA839" s="294" t="str">
        <f t="shared" ca="1" si="1293"/>
        <v/>
      </c>
      <c r="BB839" s="294" t="str">
        <f t="shared" ca="1" si="1293"/>
        <v/>
      </c>
      <c r="BC839" s="294" t="str">
        <f t="shared" ca="1" si="1293"/>
        <v/>
      </c>
      <c r="BD839" s="294" t="str">
        <f t="shared" ca="1" si="1293"/>
        <v/>
      </c>
      <c r="BE839" s="294" t="str">
        <f t="shared" ca="1" si="1293"/>
        <v/>
      </c>
      <c r="BF839" s="289">
        <f t="shared" ca="1" si="1265"/>
        <v>1</v>
      </c>
      <c r="BG839" s="302">
        <f t="shared" ca="1" si="1266"/>
        <v>16.666666666666664</v>
      </c>
      <c r="BH839" s="289" t="str">
        <f t="shared" ca="1" si="1267"/>
        <v/>
      </c>
      <c r="BI839" s="289" t="str">
        <f t="shared" ca="1" si="1268"/>
        <v/>
      </c>
      <c r="BJ839" s="289" t="str">
        <f t="shared" ca="1" si="1269"/>
        <v/>
      </c>
      <c r="BK839" s="289" t="str">
        <f t="shared" ca="1" si="1270"/>
        <v/>
      </c>
      <c r="BL839" s="289" t="str">
        <f t="shared" ca="1" si="1271"/>
        <v/>
      </c>
      <c r="BM839" s="289" t="str">
        <f t="shared" ca="1" si="1272"/>
        <v/>
      </c>
      <c r="BN839" s="289" t="str">
        <f t="shared" ca="1" si="1273"/>
        <v/>
      </c>
      <c r="BO839" s="289" t="str">
        <f t="shared" ca="1" si="1274"/>
        <v/>
      </c>
      <c r="BP839" s="275"/>
      <c r="BQ839" s="83"/>
      <c r="BR839" s="82"/>
      <c r="BS839" s="83"/>
      <c r="BT839" s="52"/>
      <c r="BV839" s="52"/>
      <c r="BW839" s="84"/>
      <c r="BX839" s="97"/>
      <c r="BY839" s="84"/>
      <c r="BZ839" s="84"/>
      <c r="CA839" s="84"/>
      <c r="CB839" s="84"/>
      <c r="CC839" s="84"/>
      <c r="CD839" s="84"/>
      <c r="CE839" s="84"/>
      <c r="CF839" s="84"/>
      <c r="CG839" s="84"/>
      <c r="CH839" s="97"/>
      <c r="CI839" s="97"/>
      <c r="CJ839" s="97"/>
      <c r="CK839" s="97"/>
      <c r="CL839" s="97"/>
      <c r="CM839" s="97"/>
      <c r="CN839" s="97"/>
      <c r="CO839" s="97"/>
      <c r="CP839" s="99"/>
      <c r="CQ839" s="84"/>
      <c r="DA839" s="83"/>
      <c r="DB839" s="82"/>
      <c r="DC839" s="83"/>
      <c r="DD839" s="52"/>
      <c r="DF839" s="52"/>
      <c r="DG839" s="84"/>
      <c r="DH839" s="97"/>
      <c r="DI839" s="84"/>
      <c r="DJ839" s="84"/>
      <c r="DK839" s="84"/>
      <c r="DL839" s="84"/>
      <c r="DM839" s="84"/>
      <c r="DN839" s="84"/>
      <c r="DO839" s="84"/>
      <c r="DP839" s="84"/>
      <c r="DQ839" s="84"/>
      <c r="DR839" s="97"/>
      <c r="DS839" s="97"/>
      <c r="DT839" s="97"/>
      <c r="DU839" s="97"/>
      <c r="DV839" s="97"/>
      <c r="DW839" s="97"/>
      <c r="DX839" s="97"/>
      <c r="DY839" s="97"/>
      <c r="DZ839" s="99"/>
      <c r="EA839" s="84"/>
    </row>
    <row r="840" spans="1:131" ht="15.6" x14ac:dyDescent="0.3">
      <c r="A840" s="289" t="str">
        <f t="shared" ca="1" si="1223"/>
        <v/>
      </c>
      <c r="B840" s="333">
        <f t="shared" si="1245"/>
        <v>832</v>
      </c>
      <c r="C840" s="334" t="s">
        <v>43</v>
      </c>
      <c r="D840" s="333" t="s">
        <v>5</v>
      </c>
      <c r="E840" s="333">
        <v>6</v>
      </c>
      <c r="F840" s="335">
        <v>2</v>
      </c>
      <c r="G840" s="335">
        <v>1</v>
      </c>
      <c r="H840" s="335">
        <v>1</v>
      </c>
      <c r="I840" s="335">
        <v>3</v>
      </c>
      <c r="J840" s="335">
        <v>2</v>
      </c>
      <c r="K840" s="335">
        <v>3</v>
      </c>
      <c r="L840" s="335"/>
      <c r="M840" s="335"/>
      <c r="N840" s="335">
        <f>SUM($F840:G840)</f>
        <v>3</v>
      </c>
      <c r="O840" s="335">
        <f>SUM($F840:H840)</f>
        <v>4</v>
      </c>
      <c r="P840" s="335">
        <f>SUM($F840:I840)</f>
        <v>7</v>
      </c>
      <c r="Q840" s="335">
        <f>SUM($F840:J840)</f>
        <v>9</v>
      </c>
      <c r="R840" s="335">
        <f>SUM($F840:K840)</f>
        <v>12</v>
      </c>
      <c r="S840" s="335"/>
      <c r="T840" s="335"/>
      <c r="U840" s="334"/>
      <c r="V840" s="333" t="str">
        <f t="shared" si="1256"/>
        <v>B</v>
      </c>
      <c r="W840" s="333" t="str">
        <f t="shared" ca="1" si="1257"/>
        <v>Db</v>
      </c>
      <c r="X840" s="333" t="str">
        <f t="shared" ca="1" si="1289"/>
        <v>D</v>
      </c>
      <c r="Y840" s="333" t="str">
        <f t="shared" ca="1" si="1290"/>
        <v>Eb</v>
      </c>
      <c r="Z840" s="333" t="str">
        <f t="shared" ca="1" si="1291"/>
        <v>Gb</v>
      </c>
      <c r="AA840" s="333" t="str">
        <f t="shared" ca="1" si="1292"/>
        <v>Ab</v>
      </c>
      <c r="AB840" s="333"/>
      <c r="AC840" s="333"/>
      <c r="AD840" s="334">
        <f t="shared" si="1264"/>
        <v>66</v>
      </c>
      <c r="AE840" s="334">
        <f t="shared" ca="1" si="1243"/>
        <v>166</v>
      </c>
      <c r="AF840" s="334">
        <f t="shared" ca="1" si="1244"/>
        <v>68</v>
      </c>
      <c r="AG840" s="334">
        <f t="shared" ca="1" si="1249"/>
        <v>167</v>
      </c>
      <c r="AH840" s="334">
        <f t="shared" ca="1" si="1250"/>
        <v>169</v>
      </c>
      <c r="AI840" s="334">
        <f t="shared" ca="1" si="1251"/>
        <v>163</v>
      </c>
      <c r="AJ840" s="334"/>
      <c r="AK840" s="334"/>
      <c r="AL840" s="294" t="str">
        <f>_xlfn.CONCAT(V840," min")</f>
        <v>B min</v>
      </c>
      <c r="AM840" s="294" t="str">
        <f ca="1">_xlfn.CONCAT(W840," sus2")</f>
        <v>Db sus2</v>
      </c>
      <c r="AN840" s="301" t="str">
        <f>_xlfn.CONCAT("*",V840," min")</f>
        <v>*B min</v>
      </c>
      <c r="AO840" s="301" t="str">
        <f ca="1">_xlfn.CONCAT("*",AA840," min")</f>
        <v>*Ab min</v>
      </c>
      <c r="AP840" s="301" t="str">
        <f>_xlfn.CONCAT("*",V840," min")</f>
        <v>*B min</v>
      </c>
      <c r="AQ840" s="294" t="str">
        <f ca="1">_xlfn.CONCAT(AA840," sus4")</f>
        <v>Ab sus4</v>
      </c>
      <c r="AR840" s="294"/>
      <c r="AS840" s="294"/>
      <c r="AT840" s="294" t="str">
        <f t="shared" ref="AT840:AT850" ca="1" si="1294">IF(AT$9=$AD840,1,IF(AT$9=$AE840,1,IF(AT$9=$AF840,1,IF(AT$9=$AG840,1,IF(AT$9=$AH840,1,IF(AT$9=$AI840,1,""))))))</f>
        <v/>
      </c>
      <c r="AU840" s="294" t="str">
        <f t="shared" ca="1" si="1293"/>
        <v/>
      </c>
      <c r="AV840" s="294" t="str">
        <f t="shared" ca="1" si="1293"/>
        <v/>
      </c>
      <c r="AW840" s="294">
        <f t="shared" ca="1" si="1293"/>
        <v>1</v>
      </c>
      <c r="AX840" s="294" t="str">
        <f t="shared" ca="1" si="1293"/>
        <v/>
      </c>
      <c r="AY840" s="294" t="str">
        <f t="shared" ca="1" si="1293"/>
        <v/>
      </c>
      <c r="AZ840" s="294" t="str">
        <f t="shared" ca="1" si="1293"/>
        <v/>
      </c>
      <c r="BA840" s="294" t="str">
        <f t="shared" ca="1" si="1293"/>
        <v/>
      </c>
      <c r="BB840" s="294" t="str">
        <f t="shared" ca="1" si="1293"/>
        <v/>
      </c>
      <c r="BC840" s="294" t="str">
        <f t="shared" ca="1" si="1293"/>
        <v/>
      </c>
      <c r="BD840" s="294" t="str">
        <f t="shared" ca="1" si="1293"/>
        <v/>
      </c>
      <c r="BE840" s="294" t="str">
        <f t="shared" ca="1" si="1293"/>
        <v/>
      </c>
      <c r="BF840" s="289">
        <f t="shared" ca="1" si="1265"/>
        <v>1</v>
      </c>
      <c r="BG840" s="302">
        <f t="shared" ca="1" si="1266"/>
        <v>16.666666666666664</v>
      </c>
      <c r="BH840" s="289" t="str">
        <f t="shared" ca="1" si="1267"/>
        <v/>
      </c>
      <c r="BI840" s="289" t="str">
        <f t="shared" ca="1" si="1268"/>
        <v/>
      </c>
      <c r="BJ840" s="289" t="str">
        <f t="shared" ca="1" si="1269"/>
        <v/>
      </c>
      <c r="BK840" s="289" t="str">
        <f t="shared" ca="1" si="1270"/>
        <v/>
      </c>
      <c r="BL840" s="289" t="str">
        <f t="shared" ca="1" si="1271"/>
        <v/>
      </c>
      <c r="BM840" s="289" t="str">
        <f t="shared" ca="1" si="1272"/>
        <v/>
      </c>
      <c r="BN840" s="289" t="str">
        <f t="shared" ca="1" si="1273"/>
        <v/>
      </c>
      <c r="BO840" s="289" t="str">
        <f t="shared" ca="1" si="1274"/>
        <v/>
      </c>
      <c r="BP840" s="275"/>
      <c r="BQ840" s="83"/>
      <c r="BR840" s="82"/>
      <c r="BS840" s="83"/>
      <c r="BT840" s="52"/>
      <c r="BV840" s="52"/>
      <c r="BW840" s="84"/>
      <c r="BX840" s="97"/>
      <c r="BY840" s="84"/>
      <c r="BZ840" s="84"/>
      <c r="CA840" s="84"/>
      <c r="CB840" s="84"/>
      <c r="CC840" s="84"/>
      <c r="CD840" s="84"/>
      <c r="CE840" s="84"/>
      <c r="CF840" s="84"/>
      <c r="CG840" s="84"/>
      <c r="CH840" s="97"/>
      <c r="CI840" s="97"/>
      <c r="CJ840" s="97"/>
      <c r="CK840" s="97"/>
      <c r="CL840" s="97"/>
      <c r="CM840" s="97"/>
      <c r="CN840" s="97"/>
      <c r="CO840" s="97"/>
      <c r="CP840" s="99"/>
      <c r="CQ840" s="84"/>
      <c r="DA840" s="83"/>
      <c r="DB840" s="82"/>
      <c r="DC840" s="83"/>
      <c r="DD840" s="52"/>
      <c r="DF840" s="52"/>
      <c r="DG840" s="84"/>
      <c r="DH840" s="97"/>
      <c r="DI840" s="84"/>
      <c r="DJ840" s="84"/>
      <c r="DK840" s="84"/>
      <c r="DL840" s="84"/>
      <c r="DM840" s="84"/>
      <c r="DN840" s="84"/>
      <c r="DO840" s="84"/>
      <c r="DP840" s="84"/>
      <c r="DQ840" s="84"/>
      <c r="DR840" s="97"/>
      <c r="DS840" s="97"/>
      <c r="DT840" s="97"/>
      <c r="DU840" s="97"/>
      <c r="DV840" s="97"/>
      <c r="DW840" s="97"/>
      <c r="DX840" s="97"/>
      <c r="DY840" s="97"/>
      <c r="DZ840" s="99"/>
      <c r="EA840" s="84"/>
    </row>
    <row r="841" spans="1:131" ht="15.6" x14ac:dyDescent="0.3">
      <c r="A841" s="289">
        <f t="shared" ca="1" si="1223"/>
        <v>7</v>
      </c>
      <c r="B841" s="333">
        <f t="shared" si="1245"/>
        <v>833</v>
      </c>
      <c r="C841" s="334" t="s">
        <v>83</v>
      </c>
      <c r="D841" s="333" t="s">
        <v>5</v>
      </c>
      <c r="E841" s="333">
        <v>6</v>
      </c>
      <c r="F841" s="335">
        <v>2</v>
      </c>
      <c r="G841" s="335">
        <v>1</v>
      </c>
      <c r="H841" s="335">
        <v>1</v>
      </c>
      <c r="I841" s="335">
        <v>3</v>
      </c>
      <c r="J841" s="335">
        <v>1</v>
      </c>
      <c r="K841" s="335">
        <v>4</v>
      </c>
      <c r="L841" s="335"/>
      <c r="M841" s="335"/>
      <c r="N841" s="335">
        <f>SUM($F841:G841)</f>
        <v>3</v>
      </c>
      <c r="O841" s="335">
        <f>SUM($F841:H841)</f>
        <v>4</v>
      </c>
      <c r="P841" s="335">
        <f>SUM($F841:I841)</f>
        <v>7</v>
      </c>
      <c r="Q841" s="335">
        <f>SUM($F841:J841)</f>
        <v>8</v>
      </c>
      <c r="R841" s="335">
        <f>SUM($F841:K841)</f>
        <v>12</v>
      </c>
      <c r="S841" s="335"/>
      <c r="T841" s="335"/>
      <c r="U841" s="334"/>
      <c r="V841" s="333" t="str">
        <f t="shared" si="1256"/>
        <v>B</v>
      </c>
      <c r="W841" s="333" t="str">
        <f t="shared" ca="1" si="1257"/>
        <v>Db</v>
      </c>
      <c r="X841" s="333" t="str">
        <f t="shared" ca="1" si="1289"/>
        <v>D</v>
      </c>
      <c r="Y841" s="333" t="str">
        <f t="shared" ca="1" si="1290"/>
        <v>Eb</v>
      </c>
      <c r="Z841" s="333" t="str">
        <f t="shared" ca="1" si="1291"/>
        <v>Gb</v>
      </c>
      <c r="AA841" s="333" t="str">
        <f t="shared" ca="1" si="1292"/>
        <v>G</v>
      </c>
      <c r="AB841" s="333"/>
      <c r="AC841" s="333"/>
      <c r="AD841" s="334">
        <f t="shared" si="1264"/>
        <v>66</v>
      </c>
      <c r="AE841" s="334">
        <f t="shared" ca="1" si="1243"/>
        <v>166</v>
      </c>
      <c r="AF841" s="334">
        <f t="shared" ca="1" si="1244"/>
        <v>68</v>
      </c>
      <c r="AG841" s="334">
        <f t="shared" ca="1" si="1249"/>
        <v>167</v>
      </c>
      <c r="AH841" s="334">
        <f t="shared" ca="1" si="1250"/>
        <v>169</v>
      </c>
      <c r="AI841" s="334">
        <f t="shared" ca="1" si="1251"/>
        <v>71</v>
      </c>
      <c r="AJ841" s="334"/>
      <c r="AK841" s="334"/>
      <c r="AL841" s="294" t="str">
        <f>_xlfn.CONCAT(V841," min")</f>
        <v>B min</v>
      </c>
      <c r="AM841" s="301" t="str">
        <f ca="1">_xlfn.CONCAT("*",Y841,"7")</f>
        <v>*Eb7</v>
      </c>
      <c r="AN841" s="301" t="str">
        <f>_xlfn.CONCAT("*",V841," min")</f>
        <v>*B min</v>
      </c>
      <c r="AO841" s="294" t="str">
        <f ca="1">_xlfn.CONCAT(Y841," aug")</f>
        <v>Eb aug</v>
      </c>
      <c r="AP841" s="301" t="str">
        <f>_xlfn.CONCAT("*",V841," min")</f>
        <v>*B min</v>
      </c>
      <c r="AQ841" s="301" t="str">
        <f ca="1">_xlfn.CONCAT("*",Y841,"7")</f>
        <v>*Eb7</v>
      </c>
      <c r="AR841" s="294"/>
      <c r="AS841" s="294"/>
      <c r="AT841" s="294" t="str">
        <f t="shared" ca="1" si="1294"/>
        <v/>
      </c>
      <c r="AU841" s="294" t="str">
        <f t="shared" ca="1" si="1293"/>
        <v/>
      </c>
      <c r="AV841" s="294" t="str">
        <f t="shared" ca="1" si="1293"/>
        <v/>
      </c>
      <c r="AW841" s="294">
        <f t="shared" ca="1" si="1293"/>
        <v>1</v>
      </c>
      <c r="AX841" s="294" t="str">
        <f t="shared" ca="1" si="1293"/>
        <v/>
      </c>
      <c r="AY841" s="294" t="str">
        <f t="shared" ca="1" si="1293"/>
        <v/>
      </c>
      <c r="AZ841" s="294" t="str">
        <f t="shared" ca="1" si="1293"/>
        <v/>
      </c>
      <c r="BA841" s="294">
        <f t="shared" ca="1" si="1293"/>
        <v>1</v>
      </c>
      <c r="BB841" s="294" t="str">
        <f t="shared" ca="1" si="1293"/>
        <v/>
      </c>
      <c r="BC841" s="294" t="str">
        <f t="shared" ca="1" si="1293"/>
        <v/>
      </c>
      <c r="BD841" s="294" t="str">
        <f t="shared" ca="1" si="1293"/>
        <v/>
      </c>
      <c r="BE841" s="294" t="str">
        <f t="shared" ca="1" si="1293"/>
        <v/>
      </c>
      <c r="BF841" s="289">
        <f t="shared" ca="1" si="1265"/>
        <v>2</v>
      </c>
      <c r="BG841" s="302">
        <f t="shared" ca="1" si="1266"/>
        <v>33.333333333333329</v>
      </c>
      <c r="BH841" s="289">
        <f t="shared" ca="1" si="1267"/>
        <v>7</v>
      </c>
      <c r="BI841" s="289" t="str">
        <f t="shared" ca="1" si="1268"/>
        <v/>
      </c>
      <c r="BJ841" s="289" t="str">
        <f t="shared" ca="1" si="1269"/>
        <v/>
      </c>
      <c r="BK841" s="289" t="str">
        <f t="shared" ca="1" si="1270"/>
        <v/>
      </c>
      <c r="BL841" s="289" t="str">
        <f t="shared" ca="1" si="1271"/>
        <v/>
      </c>
      <c r="BM841" s="289" t="str">
        <f t="shared" ca="1" si="1272"/>
        <v/>
      </c>
      <c r="BN841" s="289" t="str">
        <f t="shared" ca="1" si="1273"/>
        <v/>
      </c>
      <c r="BO841" s="289">
        <f t="shared" ca="1" si="1274"/>
        <v>1</v>
      </c>
      <c r="BP841" s="275"/>
      <c r="BQ841" s="83"/>
      <c r="BR841" s="82"/>
      <c r="BS841" s="83"/>
      <c r="BT841" s="52"/>
      <c r="BV841" s="52"/>
      <c r="BW841" s="84"/>
      <c r="BX841" s="97"/>
      <c r="BY841" s="84"/>
      <c r="BZ841" s="84"/>
      <c r="CA841" s="84"/>
      <c r="CB841" s="84"/>
      <c r="CC841" s="84"/>
      <c r="CD841" s="84"/>
      <c r="CE841" s="84"/>
      <c r="CF841" s="84"/>
      <c r="CG841" s="84"/>
      <c r="CH841" s="97"/>
      <c r="CI841" s="97"/>
      <c r="CJ841" s="97"/>
      <c r="CK841" s="97"/>
      <c r="CL841" s="97"/>
      <c r="CM841" s="97"/>
      <c r="CN841" s="97"/>
      <c r="CO841" s="97"/>
      <c r="CP841" s="99"/>
      <c r="CQ841" s="84"/>
      <c r="DA841" s="83"/>
      <c r="DB841" s="82"/>
      <c r="DC841" s="83"/>
      <c r="DD841" s="52"/>
      <c r="DF841" s="52"/>
      <c r="DG841" s="84"/>
      <c r="DH841" s="97"/>
      <c r="DI841" s="84"/>
      <c r="DJ841" s="84"/>
      <c r="DK841" s="84"/>
      <c r="DL841" s="84"/>
      <c r="DM841" s="84"/>
      <c r="DN841" s="84"/>
      <c r="DO841" s="84"/>
      <c r="DP841" s="84"/>
      <c r="DQ841" s="84"/>
      <c r="DR841" s="97"/>
      <c r="DS841" s="97"/>
      <c r="DT841" s="97"/>
      <c r="DU841" s="97"/>
      <c r="DV841" s="97"/>
      <c r="DW841" s="97"/>
      <c r="DX841" s="97"/>
      <c r="DY841" s="97"/>
      <c r="DZ841" s="99"/>
      <c r="EA841" s="84"/>
    </row>
    <row r="842" spans="1:131" ht="15.6" x14ac:dyDescent="0.3">
      <c r="A842" s="289">
        <f t="shared" ca="1" si="1223"/>
        <v>7</v>
      </c>
      <c r="B842" s="333">
        <f t="shared" si="1245"/>
        <v>834</v>
      </c>
      <c r="C842" s="334" t="s">
        <v>44</v>
      </c>
      <c r="D842" s="333" t="s">
        <v>5</v>
      </c>
      <c r="E842" s="333">
        <v>6</v>
      </c>
      <c r="F842" s="335">
        <v>3</v>
      </c>
      <c r="G842" s="335">
        <v>1</v>
      </c>
      <c r="H842" s="335">
        <v>3</v>
      </c>
      <c r="I842" s="335">
        <v>1</v>
      </c>
      <c r="J842" s="335">
        <v>3</v>
      </c>
      <c r="K842" s="335">
        <v>1</v>
      </c>
      <c r="L842" s="335"/>
      <c r="M842" s="335"/>
      <c r="N842" s="335">
        <f>SUM($F842:G842)</f>
        <v>4</v>
      </c>
      <c r="O842" s="335">
        <f>SUM($F842:H842)</f>
        <v>7</v>
      </c>
      <c r="P842" s="335">
        <f>SUM($F842:I842)</f>
        <v>8</v>
      </c>
      <c r="Q842" s="335">
        <f>SUM($F842:J842)</f>
        <v>11</v>
      </c>
      <c r="R842" s="335">
        <f>SUM($F842:K842)</f>
        <v>12</v>
      </c>
      <c r="S842" s="335"/>
      <c r="T842" s="335"/>
      <c r="U842" s="334"/>
      <c r="V842" s="333" t="str">
        <f t="shared" si="1256"/>
        <v>B</v>
      </c>
      <c r="W842" s="333" t="str">
        <f t="shared" ca="1" si="1257"/>
        <v>D</v>
      </c>
      <c r="X842" s="333" t="str">
        <f t="shared" ca="1" si="1289"/>
        <v>Eb</v>
      </c>
      <c r="Y842" s="333" t="str">
        <f t="shared" ca="1" si="1290"/>
        <v>Gb</v>
      </c>
      <c r="Z842" s="333" t="str">
        <f t="shared" ca="1" si="1291"/>
        <v>G</v>
      </c>
      <c r="AA842" s="333" t="str">
        <f t="shared" ca="1" si="1292"/>
        <v>Bb</v>
      </c>
      <c r="AB842" s="333"/>
      <c r="AC842" s="333"/>
      <c r="AD842" s="334">
        <f t="shared" si="1264"/>
        <v>66</v>
      </c>
      <c r="AE842" s="334">
        <f t="shared" ca="1" si="1243"/>
        <v>68</v>
      </c>
      <c r="AF842" s="334">
        <f t="shared" ca="1" si="1244"/>
        <v>167</v>
      </c>
      <c r="AG842" s="334">
        <f t="shared" ca="1" si="1249"/>
        <v>169</v>
      </c>
      <c r="AH842" s="334">
        <f t="shared" ca="1" si="1250"/>
        <v>71</v>
      </c>
      <c r="AI842" s="334">
        <f t="shared" ca="1" si="1251"/>
        <v>164</v>
      </c>
      <c r="AJ842" s="334"/>
      <c r="AK842" s="334"/>
      <c r="AL842" s="294" t="str">
        <f t="shared" ref="AL842:AN843" si="1295">_xlfn.CONCAT(V842," aug")</f>
        <v>B aug</v>
      </c>
      <c r="AM842" s="294" t="str">
        <f t="shared" ca="1" si="1295"/>
        <v>D aug</v>
      </c>
      <c r="AN842" s="294" t="str">
        <f t="shared" ca="1" si="1295"/>
        <v>Eb aug</v>
      </c>
      <c r="AO842" s="294" t="str">
        <f ca="1">_xlfn.CONCAT(Y842," aug")</f>
        <v>Gb aug</v>
      </c>
      <c r="AP842" s="294" t="str">
        <f ca="1">_xlfn.CONCAT(Z842," aug")</f>
        <v>G aug</v>
      </c>
      <c r="AQ842" s="294" t="str">
        <f ca="1">_xlfn.CONCAT(AA842," aug")</f>
        <v>Bb aug</v>
      </c>
      <c r="AR842" s="294"/>
      <c r="AS842" s="294"/>
      <c r="AT842" s="294" t="str">
        <f t="shared" ca="1" si="1294"/>
        <v/>
      </c>
      <c r="AU842" s="294" t="str">
        <f t="shared" ca="1" si="1293"/>
        <v/>
      </c>
      <c r="AV842" s="294" t="str">
        <f t="shared" ca="1" si="1293"/>
        <v/>
      </c>
      <c r="AW842" s="294">
        <f t="shared" ca="1" si="1293"/>
        <v>1</v>
      </c>
      <c r="AX842" s="294" t="str">
        <f t="shared" ca="1" si="1293"/>
        <v/>
      </c>
      <c r="AY842" s="294" t="str">
        <f t="shared" ca="1" si="1293"/>
        <v/>
      </c>
      <c r="AZ842" s="294" t="str">
        <f t="shared" ca="1" si="1293"/>
        <v/>
      </c>
      <c r="BA842" s="294">
        <f t="shared" ca="1" si="1293"/>
        <v>1</v>
      </c>
      <c r="BB842" s="294" t="str">
        <f t="shared" ca="1" si="1293"/>
        <v/>
      </c>
      <c r="BC842" s="294" t="str">
        <f t="shared" ca="1" si="1293"/>
        <v/>
      </c>
      <c r="BD842" s="294" t="str">
        <f t="shared" ca="1" si="1293"/>
        <v/>
      </c>
      <c r="BE842" s="294" t="str">
        <f t="shared" ca="1" si="1293"/>
        <v/>
      </c>
      <c r="BF842" s="289">
        <f t="shared" ca="1" si="1265"/>
        <v>2</v>
      </c>
      <c r="BG842" s="302">
        <f t="shared" ca="1" si="1266"/>
        <v>33.333333333333329</v>
      </c>
      <c r="BH842" s="289">
        <f t="shared" ca="1" si="1267"/>
        <v>7</v>
      </c>
      <c r="BI842" s="289" t="str">
        <f t="shared" ca="1" si="1268"/>
        <v/>
      </c>
      <c r="BJ842" s="289" t="str">
        <f t="shared" ca="1" si="1269"/>
        <v/>
      </c>
      <c r="BK842" s="289" t="str">
        <f t="shared" ca="1" si="1270"/>
        <v/>
      </c>
      <c r="BL842" s="289" t="str">
        <f t="shared" ca="1" si="1271"/>
        <v/>
      </c>
      <c r="BM842" s="289" t="str">
        <f t="shared" ca="1" si="1272"/>
        <v/>
      </c>
      <c r="BN842" s="289" t="str">
        <f t="shared" ca="1" si="1273"/>
        <v/>
      </c>
      <c r="BO842" s="289">
        <f t="shared" ca="1" si="1274"/>
        <v>1</v>
      </c>
      <c r="BP842" s="275"/>
      <c r="BQ842" s="83"/>
      <c r="BR842" s="82"/>
      <c r="BS842" s="83"/>
      <c r="BT842" s="52"/>
      <c r="BV842" s="52"/>
      <c r="BW842" s="84"/>
      <c r="BX842" s="97"/>
      <c r="BY842" s="84"/>
      <c r="BZ842" s="84"/>
      <c r="CA842" s="84"/>
      <c r="CB842" s="84"/>
      <c r="CC842" s="84"/>
      <c r="CD842" s="84"/>
      <c r="CE842" s="84"/>
      <c r="CF842" s="84"/>
      <c r="CG842" s="84"/>
      <c r="CH842" s="97"/>
      <c r="CI842" s="97"/>
      <c r="CJ842" s="97"/>
      <c r="CK842" s="97"/>
      <c r="CL842" s="97"/>
      <c r="CM842" s="97"/>
      <c r="CN842" s="97"/>
      <c r="CO842" s="97"/>
      <c r="CP842" s="99"/>
      <c r="CQ842" s="84"/>
      <c r="DA842" s="83"/>
      <c r="DB842" s="82"/>
      <c r="DC842" s="83"/>
      <c r="DD842" s="52"/>
      <c r="DF842" s="52"/>
      <c r="DG842" s="84"/>
      <c r="DH842" s="97"/>
      <c r="DI842" s="84"/>
      <c r="DJ842" s="84"/>
      <c r="DK842" s="84"/>
      <c r="DL842" s="84"/>
      <c r="DM842" s="84"/>
      <c r="DN842" s="84"/>
      <c r="DO842" s="84"/>
      <c r="DP842" s="84"/>
      <c r="DQ842" s="84"/>
      <c r="DR842" s="97"/>
      <c r="DS842" s="97"/>
      <c r="DT842" s="97"/>
      <c r="DU842" s="97"/>
      <c r="DV842" s="97"/>
      <c r="DW842" s="97"/>
      <c r="DX842" s="97"/>
      <c r="DY842" s="97"/>
      <c r="DZ842" s="99"/>
      <c r="EA842" s="84"/>
    </row>
    <row r="843" spans="1:131" ht="15.6" x14ac:dyDescent="0.3">
      <c r="A843" s="289">
        <f t="shared" ref="A843:A861" ca="1" si="1296">BH843</f>
        <v>7</v>
      </c>
      <c r="B843" s="333">
        <f t="shared" si="1245"/>
        <v>835</v>
      </c>
      <c r="C843" s="334" t="s">
        <v>45</v>
      </c>
      <c r="D843" s="333" t="s">
        <v>5</v>
      </c>
      <c r="E843" s="333">
        <v>6</v>
      </c>
      <c r="F843" s="335">
        <v>1</v>
      </c>
      <c r="G843" s="335">
        <v>3</v>
      </c>
      <c r="H843" s="335">
        <v>1</v>
      </c>
      <c r="I843" s="335">
        <v>3</v>
      </c>
      <c r="J843" s="335">
        <v>1</v>
      </c>
      <c r="K843" s="335">
        <v>3</v>
      </c>
      <c r="L843" s="335"/>
      <c r="M843" s="335"/>
      <c r="N843" s="335">
        <f>SUM($F843:G843)</f>
        <v>4</v>
      </c>
      <c r="O843" s="335">
        <f>SUM($F843:H843)</f>
        <v>5</v>
      </c>
      <c r="P843" s="335">
        <f>SUM($F843:I843)</f>
        <v>8</v>
      </c>
      <c r="Q843" s="335">
        <f>SUM($F843:J843)</f>
        <v>9</v>
      </c>
      <c r="R843" s="335">
        <f>SUM($F843:K843)</f>
        <v>12</v>
      </c>
      <c r="S843" s="335"/>
      <c r="T843" s="335"/>
      <c r="U843" s="334"/>
      <c r="V843" s="333" t="str">
        <f t="shared" si="1256"/>
        <v>B</v>
      </c>
      <c r="W843" s="333" t="str">
        <f t="shared" ca="1" si="1257"/>
        <v>C</v>
      </c>
      <c r="X843" s="333" t="str">
        <f t="shared" ca="1" si="1289"/>
        <v>Eb</v>
      </c>
      <c r="Y843" s="333" t="str">
        <f t="shared" ca="1" si="1290"/>
        <v>E</v>
      </c>
      <c r="Z843" s="333" t="str">
        <f t="shared" ca="1" si="1291"/>
        <v>G</v>
      </c>
      <c r="AA843" s="333" t="str">
        <f t="shared" ca="1" si="1292"/>
        <v>Ab</v>
      </c>
      <c r="AB843" s="333"/>
      <c r="AC843" s="333"/>
      <c r="AD843" s="334">
        <f t="shared" si="1264"/>
        <v>66</v>
      </c>
      <c r="AE843" s="334">
        <f t="shared" ca="1" si="1243"/>
        <v>67</v>
      </c>
      <c r="AF843" s="334">
        <f t="shared" ca="1" si="1244"/>
        <v>167</v>
      </c>
      <c r="AG843" s="334">
        <f t="shared" ca="1" si="1249"/>
        <v>69</v>
      </c>
      <c r="AH843" s="334">
        <f t="shared" ca="1" si="1250"/>
        <v>71</v>
      </c>
      <c r="AI843" s="334">
        <f t="shared" ca="1" si="1251"/>
        <v>163</v>
      </c>
      <c r="AJ843" s="334"/>
      <c r="AK843" s="334"/>
      <c r="AL843" s="294" t="str">
        <f t="shared" si="1295"/>
        <v>B aug</v>
      </c>
      <c r="AM843" s="294" t="str">
        <f t="shared" ca="1" si="1295"/>
        <v>C aug</v>
      </c>
      <c r="AN843" s="294" t="str">
        <f t="shared" ca="1" si="1295"/>
        <v>Eb aug</v>
      </c>
      <c r="AO843" s="294" t="str">
        <f ca="1">_xlfn.CONCAT(Y843," aug")</f>
        <v>E aug</v>
      </c>
      <c r="AP843" s="294" t="str">
        <f ca="1">_xlfn.CONCAT(Z843," aug")</f>
        <v>G aug</v>
      </c>
      <c r="AQ843" s="294" t="str">
        <f ca="1">_xlfn.CONCAT(AA843," aug")</f>
        <v>Ab aug</v>
      </c>
      <c r="AR843" s="294"/>
      <c r="AS843" s="294"/>
      <c r="AT843" s="294" t="str">
        <f t="shared" ca="1" si="1294"/>
        <v/>
      </c>
      <c r="AU843" s="294" t="str">
        <f t="shared" ca="1" si="1293"/>
        <v/>
      </c>
      <c r="AV843" s="294" t="str">
        <f t="shared" ca="1" si="1293"/>
        <v/>
      </c>
      <c r="AW843" s="294">
        <f t="shared" ca="1" si="1293"/>
        <v>1</v>
      </c>
      <c r="AX843" s="294" t="str">
        <f t="shared" ca="1" si="1293"/>
        <v/>
      </c>
      <c r="AY843" s="294" t="str">
        <f t="shared" ca="1" si="1293"/>
        <v/>
      </c>
      <c r="AZ843" s="294" t="str">
        <f t="shared" ca="1" si="1293"/>
        <v/>
      </c>
      <c r="BA843" s="294">
        <f t="shared" ca="1" si="1293"/>
        <v>1</v>
      </c>
      <c r="BB843" s="294" t="str">
        <f t="shared" ca="1" si="1293"/>
        <v/>
      </c>
      <c r="BC843" s="294" t="str">
        <f t="shared" ca="1" si="1293"/>
        <v/>
      </c>
      <c r="BD843" s="294" t="str">
        <f t="shared" ca="1" si="1293"/>
        <v/>
      </c>
      <c r="BE843" s="294" t="str">
        <f t="shared" ca="1" si="1293"/>
        <v/>
      </c>
      <c r="BF843" s="289">
        <f t="shared" ca="1" si="1265"/>
        <v>2</v>
      </c>
      <c r="BG843" s="302">
        <f t="shared" ca="1" si="1266"/>
        <v>33.333333333333329</v>
      </c>
      <c r="BH843" s="289">
        <f t="shared" ca="1" si="1267"/>
        <v>7</v>
      </c>
      <c r="BI843" s="289" t="str">
        <f t="shared" ca="1" si="1268"/>
        <v/>
      </c>
      <c r="BJ843" s="289" t="str">
        <f t="shared" ca="1" si="1269"/>
        <v/>
      </c>
      <c r="BK843" s="289" t="str">
        <f t="shared" ca="1" si="1270"/>
        <v/>
      </c>
      <c r="BL843" s="289" t="str">
        <f t="shared" ca="1" si="1271"/>
        <v/>
      </c>
      <c r="BM843" s="289" t="str">
        <f t="shared" ca="1" si="1272"/>
        <v/>
      </c>
      <c r="BN843" s="289" t="str">
        <f t="shared" ca="1" si="1273"/>
        <v/>
      </c>
      <c r="BO843" s="289">
        <f t="shared" ca="1" si="1274"/>
        <v>1</v>
      </c>
      <c r="BP843" s="275"/>
      <c r="BQ843" s="83"/>
      <c r="BR843" s="82"/>
      <c r="BS843" s="83"/>
      <c r="BT843" s="52"/>
      <c r="BV843" s="52"/>
      <c r="BW843" s="84"/>
      <c r="BX843" s="97"/>
      <c r="BY843" s="84"/>
      <c r="BZ843" s="84"/>
      <c r="CA843" s="84"/>
      <c r="CB843" s="84"/>
      <c r="CC843" s="84"/>
      <c r="CD843" s="84"/>
      <c r="CE843" s="84"/>
      <c r="CF843" s="84"/>
      <c r="CG843" s="84"/>
      <c r="CH843" s="97"/>
      <c r="CI843" s="97"/>
      <c r="CJ843" s="97"/>
      <c r="CK843" s="97"/>
      <c r="CL843" s="97"/>
      <c r="CM843" s="97"/>
      <c r="CN843" s="97"/>
      <c r="CO843" s="97"/>
      <c r="CP843" s="99"/>
      <c r="CQ843" s="84"/>
      <c r="DA843" s="83"/>
      <c r="DB843" s="82"/>
      <c r="DC843" s="83"/>
      <c r="DD843" s="52"/>
      <c r="DF843" s="52"/>
      <c r="DG843" s="84"/>
      <c r="DH843" s="97"/>
      <c r="DI843" s="84"/>
      <c r="DJ843" s="84"/>
      <c r="DK843" s="84"/>
      <c r="DL843" s="84"/>
      <c r="DM843" s="84"/>
      <c r="DN843" s="84"/>
      <c r="DO843" s="84"/>
      <c r="DP843" s="84"/>
      <c r="DQ843" s="84"/>
      <c r="DR843" s="97"/>
      <c r="DS843" s="97"/>
      <c r="DT843" s="97"/>
      <c r="DU843" s="97"/>
      <c r="DV843" s="97"/>
      <c r="DW843" s="97"/>
      <c r="DX843" s="97"/>
      <c r="DY843" s="97"/>
      <c r="DZ843" s="99"/>
      <c r="EA843" s="84"/>
    </row>
    <row r="844" spans="1:131" ht="15.6" x14ac:dyDescent="0.3">
      <c r="A844" s="289" t="str">
        <f t="shared" ca="1" si="1296"/>
        <v/>
      </c>
      <c r="B844" s="333">
        <f t="shared" si="1245"/>
        <v>836</v>
      </c>
      <c r="C844" s="334" t="s">
        <v>46</v>
      </c>
      <c r="D844" s="333" t="s">
        <v>5</v>
      </c>
      <c r="E844" s="333">
        <v>6</v>
      </c>
      <c r="F844" s="335">
        <v>3</v>
      </c>
      <c r="G844" s="335">
        <v>2</v>
      </c>
      <c r="H844" s="335">
        <v>1</v>
      </c>
      <c r="I844" s="335">
        <v>1</v>
      </c>
      <c r="J844" s="335">
        <v>2</v>
      </c>
      <c r="K844" s="335">
        <v>3</v>
      </c>
      <c r="L844" s="335"/>
      <c r="M844" s="335"/>
      <c r="N844" s="335">
        <f>SUM($F844:G844)</f>
        <v>5</v>
      </c>
      <c r="O844" s="335">
        <f>SUM($F844:H844)</f>
        <v>6</v>
      </c>
      <c r="P844" s="335">
        <f>SUM($F844:I844)</f>
        <v>7</v>
      </c>
      <c r="Q844" s="335">
        <f>SUM($F844:J844)</f>
        <v>9</v>
      </c>
      <c r="R844" s="335">
        <f>SUM($F844:K844)</f>
        <v>12</v>
      </c>
      <c r="S844" s="335"/>
      <c r="T844" s="335"/>
      <c r="U844" s="334"/>
      <c r="V844" s="333" t="str">
        <f t="shared" si="1256"/>
        <v>B</v>
      </c>
      <c r="W844" s="333" t="str">
        <f t="shared" ca="1" si="1257"/>
        <v>D</v>
      </c>
      <c r="X844" s="333" t="str">
        <f t="shared" ca="1" si="1289"/>
        <v>E</v>
      </c>
      <c r="Y844" s="333" t="str">
        <f t="shared" ca="1" si="1290"/>
        <v>F</v>
      </c>
      <c r="Z844" s="333" t="str">
        <f t="shared" ca="1" si="1291"/>
        <v>Gb</v>
      </c>
      <c r="AA844" s="333" t="str">
        <f t="shared" ca="1" si="1292"/>
        <v>Ab</v>
      </c>
      <c r="AB844" s="333"/>
      <c r="AC844" s="333"/>
      <c r="AD844" s="334">
        <f t="shared" si="1264"/>
        <v>66</v>
      </c>
      <c r="AE844" s="334">
        <f t="shared" ca="1" si="1243"/>
        <v>68</v>
      </c>
      <c r="AF844" s="334">
        <f t="shared" ca="1" si="1244"/>
        <v>69</v>
      </c>
      <c r="AG844" s="334">
        <f t="shared" ca="1" si="1249"/>
        <v>70</v>
      </c>
      <c r="AH844" s="334">
        <f t="shared" ca="1" si="1250"/>
        <v>169</v>
      </c>
      <c r="AI844" s="334">
        <f t="shared" ca="1" si="1251"/>
        <v>163</v>
      </c>
      <c r="AJ844" s="334"/>
      <c r="AK844" s="334"/>
      <c r="AL844" s="294" t="str">
        <f>_xlfn.CONCAT(V844," sus4")</f>
        <v>B sus4</v>
      </c>
      <c r="AM844" s="294" t="str">
        <f ca="1">_xlfn.CONCAT(W844," dim")</f>
        <v>D dim</v>
      </c>
      <c r="AN844" s="294" t="str">
        <f ca="1">_xlfn.CONCAT(X844," sus2")</f>
        <v>E sus2</v>
      </c>
      <c r="AO844" s="301" t="str">
        <f ca="1">_xlfn.CONCAT("*",W844," dim")</f>
        <v>*D dim</v>
      </c>
      <c r="AP844" s="294" t="str">
        <f ca="1">_xlfn.CONCAT(Z844," sus4/7")</f>
        <v>Gb sus4/7</v>
      </c>
      <c r="AQ844" s="301" t="str">
        <f ca="1">_xlfn.CONCAT(AA844," sus6 -or- *",X844," maj")</f>
        <v>Ab sus6 -or- *E maj</v>
      </c>
      <c r="AR844" s="294"/>
      <c r="AS844" s="294"/>
      <c r="AT844" s="294" t="str">
        <f t="shared" ca="1" si="1294"/>
        <v/>
      </c>
      <c r="AU844" s="294" t="str">
        <f t="shared" ca="1" si="1293"/>
        <v/>
      </c>
      <c r="AV844" s="294" t="str">
        <f t="shared" ca="1" si="1293"/>
        <v/>
      </c>
      <c r="AW844" s="294" t="str">
        <f t="shared" ca="1" si="1293"/>
        <v/>
      </c>
      <c r="AX844" s="294" t="str">
        <f t="shared" ca="1" si="1293"/>
        <v/>
      </c>
      <c r="AY844" s="294">
        <f t="shared" ca="1" si="1293"/>
        <v>1</v>
      </c>
      <c r="AZ844" s="294" t="str">
        <f t="shared" ca="1" si="1293"/>
        <v/>
      </c>
      <c r="BA844" s="294" t="str">
        <f t="shared" ca="1" si="1293"/>
        <v/>
      </c>
      <c r="BB844" s="294" t="str">
        <f t="shared" ca="1" si="1293"/>
        <v/>
      </c>
      <c r="BC844" s="294" t="str">
        <f t="shared" ca="1" si="1293"/>
        <v/>
      </c>
      <c r="BD844" s="294" t="str">
        <f t="shared" ca="1" si="1293"/>
        <v/>
      </c>
      <c r="BE844" s="294" t="str">
        <f t="shared" ca="1" si="1293"/>
        <v/>
      </c>
      <c r="BF844" s="289">
        <f t="shared" ca="1" si="1265"/>
        <v>1</v>
      </c>
      <c r="BG844" s="302">
        <f t="shared" ca="1" si="1266"/>
        <v>16.666666666666664</v>
      </c>
      <c r="BH844" s="289" t="str">
        <f t="shared" ca="1" si="1267"/>
        <v/>
      </c>
      <c r="BI844" s="289" t="str">
        <f t="shared" ca="1" si="1268"/>
        <v/>
      </c>
      <c r="BJ844" s="289" t="str">
        <f t="shared" ca="1" si="1269"/>
        <v/>
      </c>
      <c r="BK844" s="289" t="str">
        <f t="shared" ca="1" si="1270"/>
        <v/>
      </c>
      <c r="BL844" s="289" t="str">
        <f t="shared" ca="1" si="1271"/>
        <v/>
      </c>
      <c r="BM844" s="289" t="str">
        <f t="shared" ca="1" si="1272"/>
        <v/>
      </c>
      <c r="BN844" s="289" t="str">
        <f t="shared" ca="1" si="1273"/>
        <v/>
      </c>
      <c r="BO844" s="289" t="str">
        <f t="shared" ca="1" si="1274"/>
        <v/>
      </c>
      <c r="BP844" s="275"/>
      <c r="BQ844" s="83"/>
      <c r="BR844" s="82"/>
      <c r="BS844" s="83"/>
      <c r="BT844" s="52"/>
      <c r="BV844" s="52"/>
      <c r="BW844" s="84"/>
      <c r="BX844" s="97"/>
      <c r="BY844" s="84"/>
      <c r="BZ844" s="84"/>
      <c r="CA844" s="84"/>
      <c r="CB844" s="84"/>
      <c r="CC844" s="84"/>
      <c r="CD844" s="84"/>
      <c r="CE844" s="84"/>
      <c r="CF844" s="84"/>
      <c r="CG844" s="84"/>
      <c r="CH844" s="97"/>
      <c r="CI844" s="97"/>
      <c r="CJ844" s="97"/>
      <c r="CK844" s="97"/>
      <c r="CL844" s="97"/>
      <c r="CM844" s="97"/>
      <c r="CN844" s="97"/>
      <c r="CO844" s="97"/>
      <c r="CP844" s="99"/>
      <c r="CQ844" s="84"/>
      <c r="DA844" s="83"/>
      <c r="DB844" s="82"/>
      <c r="DC844" s="83"/>
      <c r="DD844" s="52"/>
      <c r="DF844" s="52"/>
      <c r="DG844" s="84"/>
      <c r="DH844" s="97"/>
      <c r="DI844" s="84"/>
      <c r="DJ844" s="84"/>
      <c r="DK844" s="84"/>
      <c r="DL844" s="84"/>
      <c r="DM844" s="84"/>
      <c r="DN844" s="84"/>
      <c r="DO844" s="84"/>
      <c r="DP844" s="84"/>
      <c r="DQ844" s="84"/>
      <c r="DR844" s="97"/>
      <c r="DS844" s="97"/>
      <c r="DT844" s="97"/>
      <c r="DU844" s="97"/>
      <c r="DV844" s="97"/>
      <c r="DW844" s="97"/>
      <c r="DX844" s="97"/>
      <c r="DY844" s="97"/>
      <c r="DZ844" s="99"/>
      <c r="EA844" s="84"/>
    </row>
    <row r="845" spans="1:131" ht="15.6" x14ac:dyDescent="0.3">
      <c r="A845" s="289" t="str">
        <f t="shared" ca="1" si="1296"/>
        <v/>
      </c>
      <c r="B845" s="333">
        <f t="shared" si="1245"/>
        <v>837</v>
      </c>
      <c r="C845" s="334" t="s">
        <v>47</v>
      </c>
      <c r="D845" s="333" t="s">
        <v>5</v>
      </c>
      <c r="E845" s="333">
        <v>6</v>
      </c>
      <c r="F845" s="335">
        <v>1</v>
      </c>
      <c r="G845" s="335">
        <v>2</v>
      </c>
      <c r="H845" s="335">
        <v>3</v>
      </c>
      <c r="I845" s="335">
        <v>3</v>
      </c>
      <c r="J845" s="335">
        <v>2</v>
      </c>
      <c r="K845" s="335">
        <v>1</v>
      </c>
      <c r="L845" s="335"/>
      <c r="M845" s="335"/>
      <c r="N845" s="335">
        <f>SUM($F845:G845)</f>
        <v>3</v>
      </c>
      <c r="O845" s="335">
        <f>SUM($F845:H845)</f>
        <v>6</v>
      </c>
      <c r="P845" s="335">
        <f>SUM($F845:I845)</f>
        <v>9</v>
      </c>
      <c r="Q845" s="335">
        <f>SUM($F845:J845)</f>
        <v>11</v>
      </c>
      <c r="R845" s="335">
        <f>SUM($F845:K845)</f>
        <v>12</v>
      </c>
      <c r="S845" s="335"/>
      <c r="T845" s="335"/>
      <c r="U845" s="334"/>
      <c r="V845" s="333" t="str">
        <f t="shared" si="1256"/>
        <v>B</v>
      </c>
      <c r="W845" s="333" t="str">
        <f t="shared" ca="1" si="1257"/>
        <v>C</v>
      </c>
      <c r="X845" s="333" t="str">
        <f t="shared" ca="1" si="1289"/>
        <v>D</v>
      </c>
      <c r="Y845" s="333" t="str">
        <f t="shared" ca="1" si="1290"/>
        <v>F</v>
      </c>
      <c r="Z845" s="333" t="str">
        <f t="shared" ca="1" si="1291"/>
        <v>Ab</v>
      </c>
      <c r="AA845" s="333" t="str">
        <f t="shared" ca="1" si="1292"/>
        <v>Bb</v>
      </c>
      <c r="AB845" s="333"/>
      <c r="AC845" s="333"/>
      <c r="AD845" s="334">
        <f t="shared" si="1264"/>
        <v>66</v>
      </c>
      <c r="AE845" s="334">
        <f t="shared" ca="1" si="1243"/>
        <v>67</v>
      </c>
      <c r="AF845" s="334">
        <f t="shared" ca="1" si="1244"/>
        <v>68</v>
      </c>
      <c r="AG845" s="334">
        <f t="shared" ca="1" si="1249"/>
        <v>70</v>
      </c>
      <c r="AH845" s="334">
        <f t="shared" ca="1" si="1250"/>
        <v>163</v>
      </c>
      <c r="AI845" s="334">
        <f t="shared" ca="1" si="1251"/>
        <v>164</v>
      </c>
      <c r="AJ845" s="334"/>
      <c r="AK845" s="334"/>
      <c r="AL845" s="301" t="str">
        <f ca="1">_xlfn.CONCAT(V845," min6 -or- *",Z845," dim")</f>
        <v>B min6 -or- *Ab dim</v>
      </c>
      <c r="AM845" s="294" t="str">
        <f ca="1">_xlfn.CONCAT(W845," sus4/7")</f>
        <v>C sus4/7</v>
      </c>
      <c r="AN845" s="301" t="str">
        <f ca="1">_xlfn.CONCAT("*",Z845," dim")</f>
        <v>*Ab dim</v>
      </c>
      <c r="AO845" s="294" t="str">
        <f ca="1">_xlfn.CONCAT(Y845," sus4")</f>
        <v>F sus4</v>
      </c>
      <c r="AP845" s="294" t="str">
        <f ca="1">_xlfn.CONCAT(Z845," dim")</f>
        <v>Ab dim</v>
      </c>
      <c r="AQ845" s="294" t="str">
        <f ca="1">_xlfn.CONCAT(AA845," sus2")</f>
        <v>Bb sus2</v>
      </c>
      <c r="AR845" s="294"/>
      <c r="AS845" s="294"/>
      <c r="AT845" s="294" t="str">
        <f t="shared" ca="1" si="1294"/>
        <v/>
      </c>
      <c r="AU845" s="294" t="str">
        <f t="shared" ca="1" si="1293"/>
        <v/>
      </c>
      <c r="AV845" s="294" t="str">
        <f t="shared" ca="1" si="1293"/>
        <v/>
      </c>
      <c r="AW845" s="294" t="str">
        <f t="shared" ca="1" si="1293"/>
        <v/>
      </c>
      <c r="AX845" s="294" t="str">
        <f t="shared" ca="1" si="1293"/>
        <v/>
      </c>
      <c r="AY845" s="294">
        <f t="shared" ca="1" si="1293"/>
        <v>1</v>
      </c>
      <c r="AZ845" s="294" t="str">
        <f t="shared" ca="1" si="1293"/>
        <v/>
      </c>
      <c r="BA845" s="294" t="str">
        <f t="shared" ca="1" si="1293"/>
        <v/>
      </c>
      <c r="BB845" s="294" t="str">
        <f t="shared" ca="1" si="1293"/>
        <v/>
      </c>
      <c r="BC845" s="294" t="str">
        <f t="shared" ca="1" si="1293"/>
        <v/>
      </c>
      <c r="BD845" s="294" t="str">
        <f t="shared" ca="1" si="1293"/>
        <v/>
      </c>
      <c r="BE845" s="294" t="str">
        <f t="shared" ca="1" si="1293"/>
        <v/>
      </c>
      <c r="BF845" s="289">
        <f t="shared" ca="1" si="1265"/>
        <v>1</v>
      </c>
      <c r="BG845" s="302">
        <f t="shared" ca="1" si="1266"/>
        <v>16.666666666666664</v>
      </c>
      <c r="BH845" s="289" t="str">
        <f t="shared" ca="1" si="1267"/>
        <v/>
      </c>
      <c r="BI845" s="289" t="str">
        <f t="shared" ca="1" si="1268"/>
        <v/>
      </c>
      <c r="BJ845" s="289" t="str">
        <f t="shared" ca="1" si="1269"/>
        <v/>
      </c>
      <c r="BK845" s="289" t="str">
        <f t="shared" ca="1" si="1270"/>
        <v/>
      </c>
      <c r="BL845" s="289" t="str">
        <f t="shared" ca="1" si="1271"/>
        <v/>
      </c>
      <c r="BM845" s="289" t="str">
        <f t="shared" ca="1" si="1272"/>
        <v/>
      </c>
      <c r="BN845" s="289" t="str">
        <f t="shared" ca="1" si="1273"/>
        <v/>
      </c>
      <c r="BO845" s="289" t="str">
        <f t="shared" ca="1" si="1274"/>
        <v/>
      </c>
      <c r="BP845" s="275"/>
      <c r="BQ845" s="83"/>
      <c r="BR845" s="82"/>
      <c r="BS845" s="83"/>
      <c r="BT845" s="52"/>
      <c r="BV845" s="52"/>
      <c r="BW845" s="84"/>
      <c r="BX845" s="97"/>
      <c r="BY845" s="84"/>
      <c r="BZ845" s="84"/>
      <c r="CA845" s="84"/>
      <c r="CB845" s="84"/>
      <c r="CC845" s="84"/>
      <c r="CD845" s="84"/>
      <c r="CE845" s="84"/>
      <c r="CF845" s="84"/>
      <c r="CG845" s="84"/>
      <c r="CH845" s="97"/>
      <c r="CI845" s="97"/>
      <c r="CJ845" s="97"/>
      <c r="CK845" s="97"/>
      <c r="CL845" s="97"/>
      <c r="CM845" s="97"/>
      <c r="CN845" s="97"/>
      <c r="CO845" s="97"/>
      <c r="CP845" s="99"/>
      <c r="CQ845" s="84"/>
      <c r="DA845" s="83"/>
      <c r="DB845" s="82"/>
      <c r="DC845" s="83"/>
      <c r="DD845" s="52"/>
      <c r="DF845" s="52"/>
      <c r="DG845" s="84"/>
      <c r="DH845" s="97"/>
      <c r="DI845" s="84"/>
      <c r="DJ845" s="84"/>
      <c r="DK845" s="84"/>
      <c r="DL845" s="84"/>
      <c r="DM845" s="84"/>
      <c r="DN845" s="84"/>
      <c r="DO845" s="84"/>
      <c r="DP845" s="84"/>
      <c r="DQ845" s="84"/>
      <c r="DR845" s="97"/>
      <c r="DS845" s="97"/>
      <c r="DT845" s="97"/>
      <c r="DU845" s="97"/>
      <c r="DV845" s="97"/>
      <c r="DW845" s="97"/>
      <c r="DX845" s="97"/>
      <c r="DY845" s="97"/>
      <c r="DZ845" s="99"/>
      <c r="EA845" s="84"/>
    </row>
    <row r="846" spans="1:131" ht="15.6" x14ac:dyDescent="0.3">
      <c r="A846" s="289">
        <f t="shared" ca="1" si="1296"/>
        <v>7</v>
      </c>
      <c r="B846" s="333">
        <f t="shared" si="1245"/>
        <v>838</v>
      </c>
      <c r="C846" s="334" t="s">
        <v>48</v>
      </c>
      <c r="D846" s="333" t="s">
        <v>5</v>
      </c>
      <c r="E846" s="333">
        <v>6</v>
      </c>
      <c r="F846" s="335">
        <v>2</v>
      </c>
      <c r="G846" s="335">
        <v>2</v>
      </c>
      <c r="H846" s="335">
        <v>2</v>
      </c>
      <c r="I846" s="335">
        <v>3</v>
      </c>
      <c r="J846" s="335">
        <v>1</v>
      </c>
      <c r="K846" s="335">
        <v>2</v>
      </c>
      <c r="L846" s="335"/>
      <c r="M846" s="335"/>
      <c r="N846" s="335">
        <f>SUM($F846:G846)</f>
        <v>4</v>
      </c>
      <c r="O846" s="335">
        <f>SUM($F846:H846)</f>
        <v>6</v>
      </c>
      <c r="P846" s="335">
        <f>SUM($F846:I846)</f>
        <v>9</v>
      </c>
      <c r="Q846" s="335">
        <f>SUM($F846:J846)</f>
        <v>10</v>
      </c>
      <c r="R846" s="335">
        <f>SUM($F846:K846)</f>
        <v>12</v>
      </c>
      <c r="S846" s="335"/>
      <c r="T846" s="335"/>
      <c r="U846" s="334"/>
      <c r="V846" s="333" t="str">
        <f t="shared" si="1256"/>
        <v>B</v>
      </c>
      <c r="W846" s="333" t="str">
        <f t="shared" ca="1" si="1257"/>
        <v>Db</v>
      </c>
      <c r="X846" s="333" t="str">
        <f t="shared" ca="1" si="1289"/>
        <v>Eb</v>
      </c>
      <c r="Y846" s="333" t="str">
        <f t="shared" ca="1" si="1290"/>
        <v>F</v>
      </c>
      <c r="Z846" s="333" t="str">
        <f t="shared" ca="1" si="1291"/>
        <v>Ab</v>
      </c>
      <c r="AA846" s="333" t="str">
        <f t="shared" ca="1" si="1292"/>
        <v>A</v>
      </c>
      <c r="AB846" s="333"/>
      <c r="AC846" s="333"/>
      <c r="AD846" s="334">
        <f t="shared" si="1264"/>
        <v>66</v>
      </c>
      <c r="AE846" s="334">
        <f t="shared" ca="1" si="1243"/>
        <v>166</v>
      </c>
      <c r="AF846" s="334">
        <f t="shared" ca="1" si="1244"/>
        <v>167</v>
      </c>
      <c r="AG846" s="334">
        <f t="shared" ca="1" si="1249"/>
        <v>70</v>
      </c>
      <c r="AH846" s="334">
        <f t="shared" ca="1" si="1250"/>
        <v>163</v>
      </c>
      <c r="AI846" s="334">
        <f t="shared" ca="1" si="1251"/>
        <v>65</v>
      </c>
      <c r="AJ846" s="334"/>
      <c r="AK846" s="334"/>
      <c r="AL846" s="301" t="str">
        <f ca="1">_xlfn.CONCAT(V846,"6 -or- *",Z846," min")</f>
        <v>B6 -or- *Ab min</v>
      </c>
      <c r="AM846" s="294" t="str">
        <f ca="1">_xlfn.CONCAT(W846," aug")</f>
        <v>Db aug</v>
      </c>
      <c r="AN846" s="301" t="str">
        <f ca="1">_xlfn.CONCAT("*",Z846," min")</f>
        <v>*Ab min</v>
      </c>
      <c r="AO846" s="294" t="str">
        <f ca="1">_xlfn.CONCAT(Y846," aug")</f>
        <v>F aug</v>
      </c>
      <c r="AP846" s="294" t="str">
        <f ca="1">_xlfn.CONCAT(Z846," min")</f>
        <v>Ab min</v>
      </c>
      <c r="AQ846" s="294" t="str">
        <f ca="1">_xlfn.CONCAT(AA846," aug")</f>
        <v>A aug</v>
      </c>
      <c r="AR846" s="294"/>
      <c r="AS846" s="294"/>
      <c r="AT846" s="294" t="str">
        <f t="shared" ca="1" si="1294"/>
        <v/>
      </c>
      <c r="AU846" s="294" t="str">
        <f t="shared" ca="1" si="1293"/>
        <v/>
      </c>
      <c r="AV846" s="294" t="str">
        <f t="shared" ca="1" si="1293"/>
        <v/>
      </c>
      <c r="AW846" s="294">
        <f t="shared" ca="1" si="1293"/>
        <v>1</v>
      </c>
      <c r="AX846" s="294" t="str">
        <f t="shared" ca="1" si="1293"/>
        <v/>
      </c>
      <c r="AY846" s="294">
        <f t="shared" ca="1" si="1293"/>
        <v>1</v>
      </c>
      <c r="AZ846" s="294" t="str">
        <f t="shared" ca="1" si="1293"/>
        <v/>
      </c>
      <c r="BA846" s="294" t="str">
        <f t="shared" ca="1" si="1293"/>
        <v/>
      </c>
      <c r="BB846" s="294" t="str">
        <f t="shared" ca="1" si="1293"/>
        <v/>
      </c>
      <c r="BC846" s="294" t="str">
        <f t="shared" ca="1" si="1293"/>
        <v/>
      </c>
      <c r="BD846" s="294" t="str">
        <f t="shared" ca="1" si="1293"/>
        <v/>
      </c>
      <c r="BE846" s="294" t="str">
        <f t="shared" ca="1" si="1293"/>
        <v/>
      </c>
      <c r="BF846" s="289">
        <f t="shared" ca="1" si="1265"/>
        <v>2</v>
      </c>
      <c r="BG846" s="302">
        <f t="shared" ca="1" si="1266"/>
        <v>33.333333333333329</v>
      </c>
      <c r="BH846" s="289">
        <f t="shared" ca="1" si="1267"/>
        <v>7</v>
      </c>
      <c r="BI846" s="289" t="str">
        <f t="shared" ca="1" si="1268"/>
        <v/>
      </c>
      <c r="BJ846" s="289" t="str">
        <f t="shared" ca="1" si="1269"/>
        <v/>
      </c>
      <c r="BK846" s="289" t="str">
        <f t="shared" ca="1" si="1270"/>
        <v/>
      </c>
      <c r="BL846" s="289" t="str">
        <f t="shared" ca="1" si="1271"/>
        <v/>
      </c>
      <c r="BM846" s="289" t="str">
        <f t="shared" ca="1" si="1272"/>
        <v/>
      </c>
      <c r="BN846" s="289" t="str">
        <f t="shared" ca="1" si="1273"/>
        <v/>
      </c>
      <c r="BO846" s="289">
        <f t="shared" ca="1" si="1274"/>
        <v>1</v>
      </c>
      <c r="BP846" s="275"/>
      <c r="BQ846" s="83"/>
      <c r="BR846" s="82"/>
      <c r="BS846" s="83"/>
      <c r="BT846" s="52"/>
      <c r="BV846" s="52"/>
      <c r="BW846" s="84"/>
      <c r="BX846" s="97"/>
      <c r="BY846" s="84"/>
      <c r="BZ846" s="84"/>
      <c r="CA846" s="84"/>
      <c r="CB846" s="84"/>
      <c r="CC846" s="84"/>
      <c r="CD846" s="84"/>
      <c r="CE846" s="84"/>
      <c r="CF846" s="84"/>
      <c r="CG846" s="84"/>
      <c r="CH846" s="97"/>
      <c r="CI846" s="97"/>
      <c r="CJ846" s="97"/>
      <c r="CK846" s="97"/>
      <c r="CL846" s="97"/>
      <c r="CM846" s="97"/>
      <c r="CN846" s="97"/>
      <c r="CO846" s="97"/>
      <c r="CP846" s="99"/>
      <c r="CQ846" s="84"/>
      <c r="DA846" s="83"/>
      <c r="DB846" s="82"/>
      <c r="DC846" s="83"/>
      <c r="DD846" s="52"/>
      <c r="DF846" s="52"/>
      <c r="DG846" s="84"/>
      <c r="DH846" s="97"/>
      <c r="DI846" s="84"/>
      <c r="DJ846" s="84"/>
      <c r="DK846" s="84"/>
      <c r="DL846" s="84"/>
      <c r="DM846" s="84"/>
      <c r="DN846" s="84"/>
      <c r="DO846" s="84"/>
      <c r="DP846" s="84"/>
      <c r="DQ846" s="84"/>
      <c r="DR846" s="97"/>
      <c r="DS846" s="97"/>
      <c r="DT846" s="97"/>
      <c r="DU846" s="97"/>
      <c r="DV846" s="97"/>
      <c r="DW846" s="97"/>
      <c r="DX846" s="97"/>
      <c r="DY846" s="97"/>
      <c r="DZ846" s="99"/>
      <c r="EA846" s="84"/>
    </row>
    <row r="847" spans="1:131" ht="15.6" x14ac:dyDescent="0.3">
      <c r="A847" s="289">
        <f t="shared" ca="1" si="1296"/>
        <v>7</v>
      </c>
      <c r="B847" s="333">
        <f t="shared" si="1245"/>
        <v>839</v>
      </c>
      <c r="C847" s="334" t="s">
        <v>49</v>
      </c>
      <c r="D847" s="333" t="s">
        <v>5</v>
      </c>
      <c r="E847" s="333">
        <v>6</v>
      </c>
      <c r="F847" s="335">
        <v>1</v>
      </c>
      <c r="G847" s="335">
        <v>3</v>
      </c>
      <c r="H847" s="335">
        <v>2</v>
      </c>
      <c r="I847" s="335">
        <v>3</v>
      </c>
      <c r="J847" s="335">
        <v>1</v>
      </c>
      <c r="K847" s="335">
        <v>2</v>
      </c>
      <c r="L847" s="335"/>
      <c r="M847" s="335"/>
      <c r="N847" s="335">
        <f>SUM($F847:G847)</f>
        <v>4</v>
      </c>
      <c r="O847" s="335">
        <f>SUM($F847:H847)</f>
        <v>6</v>
      </c>
      <c r="P847" s="335">
        <f>SUM($F847:I847)</f>
        <v>9</v>
      </c>
      <c r="Q847" s="335">
        <f>SUM($F847:J847)</f>
        <v>10</v>
      </c>
      <c r="R847" s="335">
        <f>SUM($F847:K847)</f>
        <v>12</v>
      </c>
      <c r="S847" s="335"/>
      <c r="T847" s="335"/>
      <c r="U847" s="334"/>
      <c r="V847" s="333" t="str">
        <f t="shared" si="1256"/>
        <v>B</v>
      </c>
      <c r="W847" s="333" t="str">
        <f t="shared" ca="1" si="1257"/>
        <v>C</v>
      </c>
      <c r="X847" s="333" t="str">
        <f t="shared" ca="1" si="1289"/>
        <v>Eb</v>
      </c>
      <c r="Y847" s="333" t="str">
        <f t="shared" ca="1" si="1290"/>
        <v>F</v>
      </c>
      <c r="Z847" s="333" t="str">
        <f t="shared" ca="1" si="1291"/>
        <v>Ab</v>
      </c>
      <c r="AA847" s="333" t="str">
        <f t="shared" ca="1" si="1292"/>
        <v>A</v>
      </c>
      <c r="AB847" s="333"/>
      <c r="AC847" s="333"/>
      <c r="AD847" s="334">
        <f t="shared" si="1264"/>
        <v>66</v>
      </c>
      <c r="AE847" s="334">
        <f t="shared" ca="1" si="1243"/>
        <v>67</v>
      </c>
      <c r="AF847" s="334">
        <f t="shared" ca="1" si="1244"/>
        <v>167</v>
      </c>
      <c r="AG847" s="334">
        <f t="shared" ca="1" si="1249"/>
        <v>70</v>
      </c>
      <c r="AH847" s="334">
        <f t="shared" ca="1" si="1250"/>
        <v>163</v>
      </c>
      <c r="AI847" s="334">
        <f t="shared" ca="1" si="1251"/>
        <v>65</v>
      </c>
      <c r="AJ847" s="334"/>
      <c r="AK847" s="334"/>
      <c r="AL847" s="301" t="str">
        <f ca="1">_xlfn.CONCAT(V847,"6 -or- *",Z847," min")</f>
        <v>B6 -or- *Ab min</v>
      </c>
      <c r="AM847" s="301" t="str">
        <f ca="1">_xlfn.CONCAT("*",Y847," maj")</f>
        <v>*F maj</v>
      </c>
      <c r="AN847" s="301" t="str">
        <f ca="1">_xlfn.CONCAT("*",Z847," min")</f>
        <v>*Ab min</v>
      </c>
      <c r="AO847" s="294" t="str">
        <f ca="1">_xlfn.CONCAT(Y847," maj")</f>
        <v>F maj</v>
      </c>
      <c r="AP847" s="294" t="str">
        <f ca="1">_xlfn.CONCAT(Z847," min")</f>
        <v>Ab min</v>
      </c>
      <c r="AQ847" s="301" t="str">
        <f ca="1">_xlfn.CONCAT("*",Y847," maj")</f>
        <v>*F maj</v>
      </c>
      <c r="AR847" s="294"/>
      <c r="AS847" s="294"/>
      <c r="AT847" s="294" t="str">
        <f t="shared" ca="1" si="1294"/>
        <v/>
      </c>
      <c r="AU847" s="294" t="str">
        <f t="shared" ca="1" si="1293"/>
        <v/>
      </c>
      <c r="AV847" s="294" t="str">
        <f t="shared" ca="1" si="1293"/>
        <v/>
      </c>
      <c r="AW847" s="294">
        <f t="shared" ca="1" si="1293"/>
        <v>1</v>
      </c>
      <c r="AX847" s="294" t="str">
        <f t="shared" ca="1" si="1293"/>
        <v/>
      </c>
      <c r="AY847" s="294">
        <f t="shared" ca="1" si="1293"/>
        <v>1</v>
      </c>
      <c r="AZ847" s="294" t="str">
        <f t="shared" ca="1" si="1293"/>
        <v/>
      </c>
      <c r="BA847" s="294" t="str">
        <f t="shared" ca="1" si="1293"/>
        <v/>
      </c>
      <c r="BB847" s="294" t="str">
        <f t="shared" ca="1" si="1293"/>
        <v/>
      </c>
      <c r="BC847" s="294" t="str">
        <f t="shared" ca="1" si="1293"/>
        <v/>
      </c>
      <c r="BD847" s="294" t="str">
        <f t="shared" ca="1" si="1293"/>
        <v/>
      </c>
      <c r="BE847" s="294" t="str">
        <f t="shared" ca="1" si="1293"/>
        <v/>
      </c>
      <c r="BF847" s="289">
        <f t="shared" ca="1" si="1265"/>
        <v>2</v>
      </c>
      <c r="BG847" s="302">
        <f t="shared" ca="1" si="1266"/>
        <v>33.333333333333329</v>
      </c>
      <c r="BH847" s="289">
        <f t="shared" ca="1" si="1267"/>
        <v>7</v>
      </c>
      <c r="BI847" s="289" t="str">
        <f t="shared" ca="1" si="1268"/>
        <v/>
      </c>
      <c r="BJ847" s="289" t="str">
        <f t="shared" ca="1" si="1269"/>
        <v/>
      </c>
      <c r="BK847" s="289" t="str">
        <f t="shared" ca="1" si="1270"/>
        <v/>
      </c>
      <c r="BL847" s="289" t="str">
        <f t="shared" ca="1" si="1271"/>
        <v/>
      </c>
      <c r="BM847" s="289" t="str">
        <f t="shared" ca="1" si="1272"/>
        <v/>
      </c>
      <c r="BN847" s="289" t="str">
        <f t="shared" ca="1" si="1273"/>
        <v/>
      </c>
      <c r="BO847" s="289">
        <f t="shared" ca="1" si="1274"/>
        <v>1</v>
      </c>
      <c r="BP847" s="275"/>
      <c r="BQ847" s="83"/>
      <c r="BR847" s="82"/>
      <c r="BS847" s="83"/>
      <c r="BT847" s="52"/>
      <c r="BV847" s="52"/>
      <c r="BW847" s="84"/>
      <c r="BX847" s="97"/>
      <c r="BY847" s="84"/>
      <c r="BZ847" s="84"/>
      <c r="CA847" s="84"/>
      <c r="CB847" s="84"/>
      <c r="CC847" s="84"/>
      <c r="CD847" s="84"/>
      <c r="CE847" s="84"/>
      <c r="CF847" s="84"/>
      <c r="CG847" s="84"/>
      <c r="CH847" s="97"/>
      <c r="CI847" s="97"/>
      <c r="CJ847" s="97"/>
      <c r="CK847" s="97"/>
      <c r="CL847" s="97"/>
      <c r="CM847" s="97"/>
      <c r="CN847" s="97"/>
      <c r="CO847" s="97"/>
      <c r="CP847" s="99"/>
      <c r="CQ847" s="84"/>
      <c r="DA847" s="83"/>
      <c r="DB847" s="82"/>
      <c r="DC847" s="83"/>
      <c r="DD847" s="52"/>
      <c r="DF847" s="52"/>
      <c r="DG847" s="84"/>
      <c r="DH847" s="97"/>
      <c r="DI847" s="84"/>
      <c r="DJ847" s="84"/>
      <c r="DK847" s="84"/>
      <c r="DL847" s="84"/>
      <c r="DM847" s="84"/>
      <c r="DN847" s="84"/>
      <c r="DO847" s="84"/>
      <c r="DP847" s="84"/>
      <c r="DQ847" s="84"/>
      <c r="DR847" s="97"/>
      <c r="DS847" s="97"/>
      <c r="DT847" s="97"/>
      <c r="DU847" s="97"/>
      <c r="DV847" s="97"/>
      <c r="DW847" s="97"/>
      <c r="DX847" s="97"/>
      <c r="DY847" s="97"/>
      <c r="DZ847" s="99"/>
      <c r="EA847" s="84"/>
    </row>
    <row r="848" spans="1:131" ht="15.6" x14ac:dyDescent="0.3">
      <c r="A848" s="289">
        <f t="shared" ca="1" si="1296"/>
        <v>6</v>
      </c>
      <c r="B848" s="333">
        <f t="shared" si="1245"/>
        <v>840</v>
      </c>
      <c r="C848" s="334" t="s">
        <v>50</v>
      </c>
      <c r="D848" s="333" t="s">
        <v>5</v>
      </c>
      <c r="E848" s="333">
        <v>6</v>
      </c>
      <c r="F848" s="335">
        <v>2</v>
      </c>
      <c r="G848" s="335">
        <v>2</v>
      </c>
      <c r="H848" s="335">
        <v>2</v>
      </c>
      <c r="I848" s="335">
        <v>2</v>
      </c>
      <c r="J848" s="335">
        <v>2</v>
      </c>
      <c r="K848" s="335">
        <v>2</v>
      </c>
      <c r="L848" s="335"/>
      <c r="M848" s="335"/>
      <c r="N848" s="335">
        <f>SUM($F848:G848)</f>
        <v>4</v>
      </c>
      <c r="O848" s="335">
        <f>SUM($F848:H848)</f>
        <v>6</v>
      </c>
      <c r="P848" s="335">
        <f>SUM($F848:I848)</f>
        <v>8</v>
      </c>
      <c r="Q848" s="335">
        <f>SUM($F848:J848)</f>
        <v>10</v>
      </c>
      <c r="R848" s="335">
        <f>SUM($F848:K848)</f>
        <v>12</v>
      </c>
      <c r="S848" s="335"/>
      <c r="T848" s="335"/>
      <c r="U848" s="334"/>
      <c r="V848" s="333" t="str">
        <f t="shared" si="1256"/>
        <v>B</v>
      </c>
      <c r="W848" s="333" t="str">
        <f t="shared" ca="1" si="1257"/>
        <v>Db</v>
      </c>
      <c r="X848" s="333" t="str">
        <f t="shared" ca="1" si="1289"/>
        <v>Eb</v>
      </c>
      <c r="Y848" s="333" t="str">
        <f t="shared" ca="1" si="1290"/>
        <v>F</v>
      </c>
      <c r="Z848" s="333" t="str">
        <f t="shared" ca="1" si="1291"/>
        <v>G</v>
      </c>
      <c r="AA848" s="333" t="str">
        <f t="shared" ca="1" si="1292"/>
        <v>A</v>
      </c>
      <c r="AB848" s="333"/>
      <c r="AC848" s="333"/>
      <c r="AD848" s="334">
        <f t="shared" si="1264"/>
        <v>66</v>
      </c>
      <c r="AE848" s="334">
        <f t="shared" ca="1" si="1243"/>
        <v>166</v>
      </c>
      <c r="AF848" s="334">
        <f t="shared" ca="1" si="1244"/>
        <v>167</v>
      </c>
      <c r="AG848" s="334">
        <f t="shared" ca="1" si="1249"/>
        <v>70</v>
      </c>
      <c r="AH848" s="334">
        <f t="shared" ca="1" si="1250"/>
        <v>71</v>
      </c>
      <c r="AI848" s="334">
        <f t="shared" ca="1" si="1251"/>
        <v>65</v>
      </c>
      <c r="AJ848" s="334"/>
      <c r="AK848" s="334"/>
      <c r="AL848" s="294" t="str">
        <f t="shared" ref="AL848:AQ848" si="1297">_xlfn.CONCAT(V848," aug")</f>
        <v>B aug</v>
      </c>
      <c r="AM848" s="294" t="str">
        <f t="shared" ca="1" si="1297"/>
        <v>Db aug</v>
      </c>
      <c r="AN848" s="294" t="str">
        <f t="shared" ca="1" si="1297"/>
        <v>Eb aug</v>
      </c>
      <c r="AO848" s="294" t="str">
        <f t="shared" ca="1" si="1297"/>
        <v>F aug</v>
      </c>
      <c r="AP848" s="294" t="str">
        <f t="shared" ca="1" si="1297"/>
        <v>G aug</v>
      </c>
      <c r="AQ848" s="294" t="str">
        <f t="shared" ca="1" si="1297"/>
        <v>A aug</v>
      </c>
      <c r="AR848" s="294"/>
      <c r="AS848" s="294"/>
      <c r="AT848" s="294" t="str">
        <f t="shared" ca="1" si="1294"/>
        <v/>
      </c>
      <c r="AU848" s="294" t="str">
        <f t="shared" ca="1" si="1293"/>
        <v/>
      </c>
      <c r="AV848" s="294" t="str">
        <f t="shared" ca="1" si="1293"/>
        <v/>
      </c>
      <c r="AW848" s="294">
        <f t="shared" ca="1" si="1293"/>
        <v>1</v>
      </c>
      <c r="AX848" s="294" t="str">
        <f t="shared" ca="1" si="1293"/>
        <v/>
      </c>
      <c r="AY848" s="294">
        <f t="shared" ca="1" si="1293"/>
        <v>1</v>
      </c>
      <c r="AZ848" s="294" t="str">
        <f t="shared" ca="1" si="1293"/>
        <v/>
      </c>
      <c r="BA848" s="294">
        <f t="shared" ca="1" si="1293"/>
        <v>1</v>
      </c>
      <c r="BB848" s="294" t="str">
        <f t="shared" ca="1" si="1293"/>
        <v/>
      </c>
      <c r="BC848" s="294" t="str">
        <f t="shared" ca="1" si="1293"/>
        <v/>
      </c>
      <c r="BD848" s="294" t="str">
        <f t="shared" ca="1" si="1293"/>
        <v/>
      </c>
      <c r="BE848" s="294" t="str">
        <f t="shared" ca="1" si="1293"/>
        <v/>
      </c>
      <c r="BF848" s="289">
        <f t="shared" ca="1" si="1265"/>
        <v>3</v>
      </c>
      <c r="BG848" s="302">
        <f t="shared" ca="1" si="1266"/>
        <v>50</v>
      </c>
      <c r="BH848" s="289">
        <f t="shared" ca="1" si="1267"/>
        <v>6</v>
      </c>
      <c r="BI848" s="289" t="str">
        <f t="shared" ca="1" si="1268"/>
        <v/>
      </c>
      <c r="BJ848" s="289" t="str">
        <f t="shared" ca="1" si="1269"/>
        <v/>
      </c>
      <c r="BK848" s="289" t="str">
        <f t="shared" ca="1" si="1270"/>
        <v/>
      </c>
      <c r="BL848" s="289" t="str">
        <f t="shared" ca="1" si="1271"/>
        <v/>
      </c>
      <c r="BM848" s="289" t="str">
        <f t="shared" ca="1" si="1272"/>
        <v/>
      </c>
      <c r="BN848" s="289">
        <f t="shared" ca="1" si="1273"/>
        <v>1</v>
      </c>
      <c r="BO848" s="289" t="str">
        <f t="shared" ca="1" si="1274"/>
        <v/>
      </c>
      <c r="BP848" s="275"/>
      <c r="BQ848" s="83"/>
      <c r="BR848" s="82"/>
      <c r="BS848" s="83"/>
      <c r="BT848" s="52"/>
      <c r="BV848" s="52"/>
      <c r="BW848" s="84"/>
      <c r="BX848" s="97"/>
      <c r="BY848" s="84"/>
      <c r="BZ848" s="84"/>
      <c r="CA848" s="84"/>
      <c r="CB848" s="84"/>
      <c r="CC848" s="84"/>
      <c r="CD848" s="84"/>
      <c r="CE848" s="84"/>
      <c r="CF848" s="84"/>
      <c r="CG848" s="84"/>
      <c r="CH848" s="97"/>
      <c r="CI848" s="97"/>
      <c r="CJ848" s="97"/>
      <c r="CK848" s="97"/>
      <c r="CL848" s="97"/>
      <c r="CM848" s="97"/>
      <c r="CN848" s="97"/>
      <c r="CO848" s="97"/>
      <c r="CP848" s="99"/>
      <c r="CQ848" s="84"/>
      <c r="DA848" s="83"/>
      <c r="DB848" s="82"/>
      <c r="DC848" s="83"/>
      <c r="DD848" s="52"/>
      <c r="DF848" s="52"/>
      <c r="DG848" s="84"/>
      <c r="DH848" s="97"/>
      <c r="DI848" s="84"/>
      <c r="DJ848" s="84"/>
      <c r="DK848" s="84"/>
      <c r="DL848" s="84"/>
      <c r="DM848" s="84"/>
      <c r="DN848" s="84"/>
      <c r="DO848" s="84"/>
      <c r="DP848" s="84"/>
      <c r="DQ848" s="84"/>
      <c r="DR848" s="97"/>
      <c r="DS848" s="97"/>
      <c r="DT848" s="97"/>
      <c r="DU848" s="97"/>
      <c r="DV848" s="97"/>
      <c r="DW848" s="97"/>
      <c r="DX848" s="97"/>
      <c r="DY848" s="97"/>
      <c r="DZ848" s="99"/>
      <c r="EA848" s="84"/>
    </row>
    <row r="849" spans="1:131" ht="15.6" x14ac:dyDescent="0.3">
      <c r="A849" s="289" t="str">
        <f t="shared" ca="1" si="1296"/>
        <v/>
      </c>
      <c r="B849" s="333">
        <f t="shared" si="1245"/>
        <v>841</v>
      </c>
      <c r="C849" s="334" t="s">
        <v>57</v>
      </c>
      <c r="D849" s="333" t="s">
        <v>5</v>
      </c>
      <c r="E849" s="333">
        <v>5</v>
      </c>
      <c r="F849" s="333">
        <v>1</v>
      </c>
      <c r="G849" s="333">
        <v>2</v>
      </c>
      <c r="H849" s="333">
        <v>2</v>
      </c>
      <c r="I849" s="333">
        <v>3</v>
      </c>
      <c r="J849" s="333">
        <v>3</v>
      </c>
      <c r="K849" s="333">
        <v>1</v>
      </c>
      <c r="L849" s="333"/>
      <c r="M849" s="333"/>
      <c r="N849" s="335">
        <f>SUM($F849:G849)</f>
        <v>3</v>
      </c>
      <c r="O849" s="335">
        <f>SUM($F849:H849)</f>
        <v>5</v>
      </c>
      <c r="P849" s="335">
        <f>SUM($F849:I849)</f>
        <v>8</v>
      </c>
      <c r="Q849" s="335">
        <f>SUM($F849:J849)</f>
        <v>11</v>
      </c>
      <c r="R849" s="335">
        <f>SUM($F849:K849)</f>
        <v>12</v>
      </c>
      <c r="S849" s="335"/>
      <c r="T849" s="335"/>
      <c r="U849" s="334"/>
      <c r="V849" s="333" t="str">
        <f t="shared" si="1256"/>
        <v>B</v>
      </c>
      <c r="W849" s="333" t="str">
        <f t="shared" ca="1" si="1257"/>
        <v>C</v>
      </c>
      <c r="X849" s="333" t="str">
        <f t="shared" ca="1" si="1289"/>
        <v>D</v>
      </c>
      <c r="Y849" s="333" t="str">
        <f t="shared" ca="1" si="1290"/>
        <v>E</v>
      </c>
      <c r="Z849" s="333" t="str">
        <f t="shared" ca="1" si="1291"/>
        <v>G</v>
      </c>
      <c r="AA849" s="333" t="str">
        <f t="shared" ca="1" si="1292"/>
        <v>Bb</v>
      </c>
      <c r="AB849" s="333"/>
      <c r="AC849" s="333"/>
      <c r="AD849" s="334">
        <f t="shared" si="1264"/>
        <v>66</v>
      </c>
      <c r="AE849" s="334">
        <f t="shared" ca="1" si="1243"/>
        <v>67</v>
      </c>
      <c r="AF849" s="334">
        <f t="shared" ca="1" si="1244"/>
        <v>68</v>
      </c>
      <c r="AG849" s="334">
        <f t="shared" ca="1" si="1249"/>
        <v>69</v>
      </c>
      <c r="AH849" s="334">
        <f t="shared" ca="1" si="1250"/>
        <v>71</v>
      </c>
      <c r="AI849" s="334">
        <f t="shared" ca="1" si="1251"/>
        <v>164</v>
      </c>
      <c r="AJ849" s="334"/>
      <c r="AK849" s="334"/>
      <c r="AL849" s="301" t="str">
        <f ca="1">_xlfn.CONCAT("*",Z849," maj")</f>
        <v>*G maj</v>
      </c>
      <c r="AM849" s="294" t="str">
        <f ca="1">_xlfn.CONCAT(W849,"7")</f>
        <v>C7</v>
      </c>
      <c r="AN849" s="301" t="str">
        <f ca="1">_xlfn.CONCAT("*",Z849," maj")</f>
        <v>*G maj</v>
      </c>
      <c r="AO849" s="301" t="str">
        <f ca="1">_xlfn.CONCAT("*",W849,"7")</f>
        <v>*C7</v>
      </c>
      <c r="AP849" s="294" t="str">
        <f ca="1">_xlfn.CONCAT(Z849," maj")</f>
        <v>G maj</v>
      </c>
      <c r="AQ849" s="301" t="str">
        <f ca="1">_xlfn.CONCAT(AA849," alt b -or- *",W849,"7")</f>
        <v>Bb alt b -or- *C7</v>
      </c>
      <c r="AR849" s="294"/>
      <c r="AS849" s="294"/>
      <c r="AT849" s="294" t="str">
        <f t="shared" ca="1" si="1294"/>
        <v/>
      </c>
      <c r="AU849" s="294" t="str">
        <f t="shared" ca="1" si="1293"/>
        <v/>
      </c>
      <c r="AV849" s="294" t="str">
        <f t="shared" ca="1" si="1293"/>
        <v/>
      </c>
      <c r="AW849" s="294" t="str">
        <f t="shared" ca="1" si="1293"/>
        <v/>
      </c>
      <c r="AX849" s="294" t="str">
        <f t="shared" ca="1" si="1293"/>
        <v/>
      </c>
      <c r="AY849" s="294" t="str">
        <f t="shared" ca="1" si="1293"/>
        <v/>
      </c>
      <c r="AZ849" s="294" t="str">
        <f t="shared" ca="1" si="1293"/>
        <v/>
      </c>
      <c r="BA849" s="294">
        <f t="shared" ca="1" si="1293"/>
        <v>1</v>
      </c>
      <c r="BB849" s="294" t="str">
        <f t="shared" ca="1" si="1293"/>
        <v/>
      </c>
      <c r="BC849" s="294" t="str">
        <f t="shared" ca="1" si="1293"/>
        <v/>
      </c>
      <c r="BD849" s="294" t="str">
        <f t="shared" ca="1" si="1293"/>
        <v/>
      </c>
      <c r="BE849" s="294" t="str">
        <f t="shared" ca="1" si="1293"/>
        <v/>
      </c>
      <c r="BF849" s="289">
        <f t="shared" ca="1" si="1265"/>
        <v>1</v>
      </c>
      <c r="BG849" s="302">
        <f t="shared" ca="1" si="1266"/>
        <v>20</v>
      </c>
      <c r="BH849" s="289" t="str">
        <f t="shared" ca="1" si="1267"/>
        <v/>
      </c>
      <c r="BI849" s="289" t="str">
        <f t="shared" ca="1" si="1268"/>
        <v/>
      </c>
      <c r="BJ849" s="289" t="str">
        <f t="shared" ca="1" si="1269"/>
        <v/>
      </c>
      <c r="BK849" s="289" t="str">
        <f t="shared" ca="1" si="1270"/>
        <v/>
      </c>
      <c r="BL849" s="289" t="str">
        <f t="shared" ca="1" si="1271"/>
        <v/>
      </c>
      <c r="BM849" s="289" t="str">
        <f t="shared" ca="1" si="1272"/>
        <v/>
      </c>
      <c r="BN849" s="289" t="str">
        <f t="shared" ca="1" si="1273"/>
        <v/>
      </c>
      <c r="BO849" s="289" t="str">
        <f t="shared" ca="1" si="1274"/>
        <v/>
      </c>
      <c r="BP849" s="275"/>
      <c r="BQ849" s="83"/>
      <c r="BR849" s="82"/>
      <c r="BS849" s="83"/>
      <c r="BT849" s="52"/>
      <c r="BV849" s="52"/>
      <c r="BW849" s="84"/>
      <c r="BX849" s="97"/>
      <c r="BY849" s="84"/>
      <c r="BZ849" s="84"/>
      <c r="CA849" s="84"/>
      <c r="CB849" s="84"/>
      <c r="CC849" s="84"/>
      <c r="CD849" s="84"/>
      <c r="CE849" s="84"/>
      <c r="CF849" s="84"/>
      <c r="CG849" s="84"/>
      <c r="CH849" s="97"/>
      <c r="CI849" s="97"/>
      <c r="CJ849" s="97"/>
      <c r="CK849" s="97"/>
      <c r="CL849" s="97"/>
      <c r="CM849" s="97"/>
      <c r="CN849" s="97"/>
      <c r="CO849" s="97"/>
      <c r="CP849" s="99"/>
      <c r="CQ849" s="84"/>
      <c r="DA849" s="83"/>
      <c r="DB849" s="82"/>
      <c r="DC849" s="83"/>
      <c r="DD849" s="52"/>
      <c r="DF849" s="52"/>
      <c r="DG849" s="84"/>
      <c r="DH849" s="97"/>
      <c r="DI849" s="84"/>
      <c r="DJ849" s="84"/>
      <c r="DK849" s="84"/>
      <c r="DL849" s="84"/>
      <c r="DM849" s="84"/>
      <c r="DN849" s="84"/>
      <c r="DO849" s="84"/>
      <c r="DP849" s="84"/>
      <c r="DQ849" s="84"/>
      <c r="DR849" s="97"/>
      <c r="DS849" s="97"/>
      <c r="DT849" s="97"/>
      <c r="DU849" s="97"/>
      <c r="DV849" s="97"/>
      <c r="DW849" s="97"/>
      <c r="DX849" s="97"/>
      <c r="DY849" s="97"/>
      <c r="DZ849" s="99"/>
      <c r="EA849" s="84"/>
    </row>
    <row r="850" spans="1:131" ht="15.6" x14ac:dyDescent="0.3">
      <c r="A850" s="289" t="str">
        <f t="shared" ca="1" si="1296"/>
        <v/>
      </c>
      <c r="B850" s="333">
        <f t="shared" si="1245"/>
        <v>842</v>
      </c>
      <c r="C850" s="334" t="s">
        <v>58</v>
      </c>
      <c r="D850" s="333" t="s">
        <v>5</v>
      </c>
      <c r="E850" s="333">
        <v>5</v>
      </c>
      <c r="F850" s="333">
        <v>1</v>
      </c>
      <c r="G850" s="333">
        <v>2</v>
      </c>
      <c r="H850" s="333">
        <v>2</v>
      </c>
      <c r="I850" s="333">
        <v>4</v>
      </c>
      <c r="J850" s="333">
        <v>2</v>
      </c>
      <c r="K850" s="333">
        <v>1</v>
      </c>
      <c r="L850" s="333"/>
      <c r="M850" s="333"/>
      <c r="N850" s="335">
        <f>SUM($F850:G850)</f>
        <v>3</v>
      </c>
      <c r="O850" s="335">
        <f>SUM($F850:H850)</f>
        <v>5</v>
      </c>
      <c r="P850" s="335">
        <f>SUM($F850:I850)</f>
        <v>9</v>
      </c>
      <c r="Q850" s="335">
        <f>SUM($F850:J850)</f>
        <v>11</v>
      </c>
      <c r="R850" s="335">
        <f>SUM($F850:K850)</f>
        <v>12</v>
      </c>
      <c r="S850" s="335"/>
      <c r="T850" s="335"/>
      <c r="U850" s="334"/>
      <c r="V850" s="333" t="str">
        <f t="shared" si="1256"/>
        <v>B</v>
      </c>
      <c r="W850" s="333" t="str">
        <f t="shared" ca="1" si="1257"/>
        <v>C</v>
      </c>
      <c r="X850" s="333" t="str">
        <f t="shared" ca="1" si="1289"/>
        <v>D</v>
      </c>
      <c r="Y850" s="333" t="str">
        <f t="shared" ca="1" si="1290"/>
        <v>E</v>
      </c>
      <c r="Z850" s="333" t="str">
        <f t="shared" ca="1" si="1291"/>
        <v>Ab</v>
      </c>
      <c r="AA850" s="333" t="str">
        <f t="shared" ca="1" si="1292"/>
        <v>Bb</v>
      </c>
      <c r="AB850" s="333"/>
      <c r="AC850" s="333"/>
      <c r="AD850" s="334">
        <f t="shared" si="1264"/>
        <v>66</v>
      </c>
      <c r="AE850" s="334">
        <f t="shared" ref="AE850:AE861" ca="1" si="1298">IF(LEN(W850)=1,_xlfn.UNICODE(W850),_xlfn.UNICODE(W850)+_xlfn.UNICODE("b"))</f>
        <v>67</v>
      </c>
      <c r="AF850" s="334">
        <f t="shared" ref="AF850:AF861" ca="1" si="1299">IF(LEN(X850)=1,_xlfn.UNICODE(X850),_xlfn.UNICODE(X850)+_xlfn.UNICODE("b"))</f>
        <v>68</v>
      </c>
      <c r="AG850" s="334">
        <f t="shared" ca="1" si="1249"/>
        <v>69</v>
      </c>
      <c r="AH850" s="334">
        <f t="shared" ca="1" si="1250"/>
        <v>163</v>
      </c>
      <c r="AI850" s="334">
        <f t="shared" ca="1" si="1251"/>
        <v>164</v>
      </c>
      <c r="AJ850" s="334"/>
      <c r="AK850" s="334"/>
      <c r="AL850" s="301" t="str">
        <f ca="1">_xlfn.CONCAT(V850,"6 -or- *",Z850," min")</f>
        <v>B6 -or- *Ab min</v>
      </c>
      <c r="AM850" s="294" t="str">
        <f ca="1">_xlfn.CONCAT(W850,"7")</f>
        <v>C7</v>
      </c>
      <c r="AN850" s="301" t="str">
        <f ca="1">_xlfn.CONCAT("*",Z850," dim")</f>
        <v>*Ab dim</v>
      </c>
      <c r="AO850" s="301" t="str">
        <f ca="1">_xlfn.CONCAT("*",W850,"7")</f>
        <v>*C7</v>
      </c>
      <c r="AP850" s="294" t="str">
        <f ca="1">_xlfn.CONCAT(Z850," dim")</f>
        <v>Ab dim</v>
      </c>
      <c r="AQ850" s="301" t="str">
        <f ca="1">_xlfn.CONCAT(AA850," alt b -or- *",W850,"7")</f>
        <v>Bb alt b -or- *C7</v>
      </c>
      <c r="AR850" s="294"/>
      <c r="AS850" s="294"/>
      <c r="AT850" s="294" t="str">
        <f t="shared" ca="1" si="1294"/>
        <v/>
      </c>
      <c r="AU850" s="294" t="str">
        <f t="shared" ca="1" si="1293"/>
        <v/>
      </c>
      <c r="AV850" s="294" t="str">
        <f t="shared" ca="1" si="1293"/>
        <v/>
      </c>
      <c r="AW850" s="294" t="str">
        <f t="shared" ca="1" si="1293"/>
        <v/>
      </c>
      <c r="AX850" s="294" t="str">
        <f t="shared" ca="1" si="1293"/>
        <v/>
      </c>
      <c r="AY850" s="294" t="str">
        <f t="shared" ca="1" si="1293"/>
        <v/>
      </c>
      <c r="AZ850" s="294" t="str">
        <f t="shared" ca="1" si="1293"/>
        <v/>
      </c>
      <c r="BA850" s="294" t="str">
        <f t="shared" ca="1" si="1293"/>
        <v/>
      </c>
      <c r="BB850" s="294" t="str">
        <f t="shared" ca="1" si="1293"/>
        <v/>
      </c>
      <c r="BC850" s="294" t="str">
        <f t="shared" ca="1" si="1293"/>
        <v/>
      </c>
      <c r="BD850" s="294" t="str">
        <f t="shared" ca="1" si="1293"/>
        <v/>
      </c>
      <c r="BE850" s="294" t="str">
        <f t="shared" ca="1" si="1293"/>
        <v/>
      </c>
      <c r="BF850" s="289">
        <f t="shared" ca="1" si="1265"/>
        <v>0</v>
      </c>
      <c r="BG850" s="302">
        <f t="shared" ca="1" si="1266"/>
        <v>0</v>
      </c>
      <c r="BH850" s="289" t="str">
        <f t="shared" ca="1" si="1267"/>
        <v/>
      </c>
      <c r="BI850" s="289" t="str">
        <f t="shared" ca="1" si="1268"/>
        <v/>
      </c>
      <c r="BJ850" s="289" t="str">
        <f t="shared" ca="1" si="1269"/>
        <v/>
      </c>
      <c r="BK850" s="289" t="str">
        <f t="shared" ca="1" si="1270"/>
        <v/>
      </c>
      <c r="BL850" s="289" t="str">
        <f t="shared" ca="1" si="1271"/>
        <v/>
      </c>
      <c r="BM850" s="289" t="str">
        <f t="shared" ca="1" si="1272"/>
        <v/>
      </c>
      <c r="BN850" s="289" t="str">
        <f t="shared" ca="1" si="1273"/>
        <v/>
      </c>
      <c r="BO850" s="289" t="str">
        <f t="shared" ca="1" si="1274"/>
        <v/>
      </c>
      <c r="BP850" s="275"/>
      <c r="BQ850" s="83"/>
      <c r="BR850" s="82"/>
      <c r="BS850" s="83"/>
      <c r="BT850" s="52"/>
      <c r="BV850" s="52"/>
      <c r="BW850" s="84"/>
      <c r="BX850" s="97"/>
      <c r="BY850" s="84"/>
      <c r="BZ850" s="84"/>
      <c r="CA850" s="84"/>
      <c r="CB850" s="84"/>
      <c r="CC850" s="84"/>
      <c r="CD850" s="84"/>
      <c r="CE850" s="84"/>
      <c r="CF850" s="84"/>
      <c r="CG850" s="84"/>
      <c r="CH850" s="97"/>
      <c r="CI850" s="97"/>
      <c r="CJ850" s="97"/>
      <c r="CK850" s="97"/>
      <c r="CL850" s="97"/>
      <c r="CM850" s="97"/>
      <c r="CN850" s="97"/>
      <c r="CO850" s="97"/>
      <c r="CP850" s="99"/>
      <c r="CQ850" s="84"/>
      <c r="DA850" s="83"/>
      <c r="DB850" s="82"/>
      <c r="DC850" s="83"/>
      <c r="DD850" s="52"/>
      <c r="DF850" s="52"/>
      <c r="DG850" s="84"/>
      <c r="DH850" s="97"/>
      <c r="DI850" s="84"/>
      <c r="DJ850" s="84"/>
      <c r="DK850" s="84"/>
      <c r="DL850" s="84"/>
      <c r="DM850" s="84"/>
      <c r="DN850" s="84"/>
      <c r="DO850" s="84"/>
      <c r="DP850" s="84"/>
      <c r="DQ850" s="84"/>
      <c r="DR850" s="97"/>
      <c r="DS850" s="97"/>
      <c r="DT850" s="97"/>
      <c r="DU850" s="97"/>
      <c r="DV850" s="97"/>
      <c r="DW850" s="97"/>
      <c r="DX850" s="97"/>
      <c r="DY850" s="97"/>
      <c r="DZ850" s="99"/>
      <c r="EA850" s="84"/>
    </row>
    <row r="851" spans="1:131" ht="15.6" x14ac:dyDescent="0.3">
      <c r="A851" s="289" t="str">
        <f t="shared" ca="1" si="1296"/>
        <v/>
      </c>
      <c r="B851" s="333">
        <f t="shared" si="1245"/>
        <v>843</v>
      </c>
      <c r="C851" s="334" t="s">
        <v>51</v>
      </c>
      <c r="D851" s="333" t="s">
        <v>5</v>
      </c>
      <c r="E851" s="333">
        <v>5</v>
      </c>
      <c r="F851" s="335">
        <v>3</v>
      </c>
      <c r="G851" s="335">
        <v>2</v>
      </c>
      <c r="H851" s="335">
        <v>2</v>
      </c>
      <c r="I851" s="335">
        <v>3</v>
      </c>
      <c r="J851" s="335">
        <v>2</v>
      </c>
      <c r="K851" s="335"/>
      <c r="L851" s="335"/>
      <c r="M851" s="335"/>
      <c r="N851" s="335">
        <f>SUM($F851:G851)</f>
        <v>5</v>
      </c>
      <c r="O851" s="335">
        <f>SUM($F851:H851)</f>
        <v>7</v>
      </c>
      <c r="P851" s="335">
        <f>SUM($F851:I851)</f>
        <v>10</v>
      </c>
      <c r="Q851" s="335">
        <f>SUM($F851:J851)</f>
        <v>12</v>
      </c>
      <c r="R851" s="335"/>
      <c r="S851" s="335"/>
      <c r="T851" s="335"/>
      <c r="U851" s="334"/>
      <c r="V851" s="333" t="str">
        <f t="shared" si="1256"/>
        <v>B</v>
      </c>
      <c r="W851" s="333" t="str">
        <f t="shared" ca="1" si="1257"/>
        <v>D</v>
      </c>
      <c r="X851" s="333" t="str">
        <f t="shared" ref="X851:X859" ca="1" si="1300">OFFSET($O$6,0,N851,1,1)</f>
        <v>E</v>
      </c>
      <c r="Y851" s="333" t="str">
        <f t="shared" ref="Y851:Y859" ca="1" si="1301">OFFSET($O$6,0,O851,1,1)</f>
        <v>Gb</v>
      </c>
      <c r="Z851" s="333" t="str">
        <f t="shared" ref="Z851:Z859" ca="1" si="1302">OFFSET($O$6,0,P851,1,1)</f>
        <v>A</v>
      </c>
      <c r="AA851" s="333"/>
      <c r="AB851" s="333"/>
      <c r="AC851" s="333"/>
      <c r="AD851" s="334">
        <f t="shared" si="1264"/>
        <v>66</v>
      </c>
      <c r="AE851" s="334">
        <f t="shared" ca="1" si="1298"/>
        <v>68</v>
      </c>
      <c r="AF851" s="334">
        <f t="shared" ca="1" si="1299"/>
        <v>69</v>
      </c>
      <c r="AG851" s="334">
        <f t="shared" ca="1" si="1249"/>
        <v>169</v>
      </c>
      <c r="AH851" s="334">
        <f t="shared" ca="1" si="1250"/>
        <v>65</v>
      </c>
      <c r="AI851" s="334"/>
      <c r="AJ851" s="334"/>
      <c r="AK851" s="334"/>
      <c r="AL851" s="301" t="str">
        <f ca="1">_xlfn.CONCAT(V851," sus4/7  -or- *",X851," sus4 -or- *",Z851," sus2")</f>
        <v>B sus4/7  -or- *E sus4 -or- *A sus2</v>
      </c>
      <c r="AM851" s="301" t="str">
        <f>_xlfn.CONCAT("*",V851," min")</f>
        <v>*B min</v>
      </c>
      <c r="AN851" s="301" t="str">
        <f ca="1">_xlfn.CONCAT(X851," sus4/7  -or- *",AA851," sus4")</f>
        <v>E sus4/7  -or- * sus4</v>
      </c>
      <c r="AO851" s="301" t="str">
        <f ca="1">_xlfn.CONCAT(Y851," sus4/7  -or- *",V851," sus4")</f>
        <v>Gb sus4/7  -or- *B sus4</v>
      </c>
      <c r="AP851" s="301" t="str">
        <f ca="1">_xlfn.CONCAT("*",W851," maj")</f>
        <v>*D maj</v>
      </c>
      <c r="AQ851" s="294"/>
      <c r="AR851" s="294"/>
      <c r="AS851" s="294"/>
      <c r="AT851" s="294" t="str">
        <f ca="1">IF(AT$9=$AD851,1,IF(AT$9=$AE851,1,IF(AT$9=$AF851,1,IF(AT$9=$AG851,1,IF(AT$9=$AH851,1,"")))))</f>
        <v/>
      </c>
      <c r="AU851" s="294" t="str">
        <f t="shared" ref="AU851:BE859" ca="1" si="1303">IF(AU$9=$AD851,1,IF(AU$9=$AE851,1,IF(AU$9=$AF851,1,IF(AU$9=$AG851,1,IF(AU$9=$AH851,1,"")))))</f>
        <v/>
      </c>
      <c r="AV851" s="294" t="str">
        <f t="shared" ca="1" si="1303"/>
        <v/>
      </c>
      <c r="AW851" s="294" t="str">
        <f t="shared" ca="1" si="1303"/>
        <v/>
      </c>
      <c r="AX851" s="294" t="str">
        <f t="shared" ca="1" si="1303"/>
        <v/>
      </c>
      <c r="AY851" s="294" t="str">
        <f t="shared" ca="1" si="1303"/>
        <v/>
      </c>
      <c r="AZ851" s="294" t="str">
        <f t="shared" ca="1" si="1303"/>
        <v/>
      </c>
      <c r="BA851" s="294" t="str">
        <f t="shared" ca="1" si="1303"/>
        <v/>
      </c>
      <c r="BB851" s="294" t="str">
        <f t="shared" ca="1" si="1303"/>
        <v/>
      </c>
      <c r="BC851" s="294" t="str">
        <f t="shared" ca="1" si="1303"/>
        <v/>
      </c>
      <c r="BD851" s="294" t="str">
        <f t="shared" ca="1" si="1303"/>
        <v/>
      </c>
      <c r="BE851" s="294" t="str">
        <f t="shared" ca="1" si="1303"/>
        <v/>
      </c>
      <c r="BF851" s="289">
        <f t="shared" ca="1" si="1265"/>
        <v>0</v>
      </c>
      <c r="BG851" s="302">
        <f t="shared" ca="1" si="1266"/>
        <v>0</v>
      </c>
      <c r="BH851" s="289" t="str">
        <f t="shared" ca="1" si="1267"/>
        <v/>
      </c>
      <c r="BI851" s="289" t="str">
        <f t="shared" ca="1" si="1268"/>
        <v/>
      </c>
      <c r="BJ851" s="289" t="str">
        <f t="shared" ca="1" si="1269"/>
        <v/>
      </c>
      <c r="BK851" s="289" t="str">
        <f t="shared" ca="1" si="1270"/>
        <v/>
      </c>
      <c r="BL851" s="289" t="str">
        <f t="shared" ca="1" si="1271"/>
        <v/>
      </c>
      <c r="BM851" s="289" t="str">
        <f t="shared" ca="1" si="1272"/>
        <v/>
      </c>
      <c r="BN851" s="289" t="str">
        <f t="shared" ca="1" si="1273"/>
        <v/>
      </c>
      <c r="BO851" s="289" t="str">
        <f t="shared" ca="1" si="1274"/>
        <v/>
      </c>
      <c r="BP851" s="275"/>
      <c r="BQ851" s="83"/>
      <c r="BR851" s="82"/>
      <c r="BS851" s="83"/>
      <c r="BT851" s="52"/>
      <c r="BV851" s="52"/>
      <c r="BW851" s="84"/>
      <c r="BX851" s="97"/>
      <c r="BY851" s="84"/>
      <c r="BZ851" s="84"/>
      <c r="CA851" s="84"/>
      <c r="CB851" s="84"/>
      <c r="CC851" s="84"/>
      <c r="CD851" s="84"/>
      <c r="CE851" s="84"/>
      <c r="CF851" s="84"/>
      <c r="CG851" s="84"/>
      <c r="CH851" s="97"/>
      <c r="CI851" s="97"/>
      <c r="CJ851" s="97"/>
      <c r="CK851" s="97"/>
      <c r="CL851" s="97"/>
      <c r="CM851" s="97"/>
      <c r="CN851" s="97"/>
      <c r="CO851" s="97"/>
      <c r="CP851" s="99"/>
      <c r="CQ851" s="84"/>
      <c r="DA851" s="83"/>
      <c r="DB851" s="82"/>
      <c r="DC851" s="83"/>
      <c r="DD851" s="52"/>
      <c r="DF851" s="52"/>
      <c r="DG851" s="84"/>
      <c r="DH851" s="97"/>
      <c r="DI851" s="84"/>
      <c r="DJ851" s="84"/>
      <c r="DK851" s="84"/>
      <c r="DL851" s="84"/>
      <c r="DM851" s="84"/>
      <c r="DN851" s="84"/>
      <c r="DO851" s="84"/>
      <c r="DP851" s="84"/>
      <c r="DQ851" s="84"/>
      <c r="DR851" s="97"/>
      <c r="DS851" s="97"/>
      <c r="DT851" s="97"/>
      <c r="DU851" s="97"/>
      <c r="DV851" s="97"/>
      <c r="DW851" s="97"/>
      <c r="DX851" s="97"/>
      <c r="DY851" s="97"/>
      <c r="DZ851" s="99"/>
      <c r="EA851" s="84"/>
    </row>
    <row r="852" spans="1:131" ht="15.6" x14ac:dyDescent="0.3">
      <c r="A852" s="289" t="str">
        <f t="shared" ca="1" si="1296"/>
        <v/>
      </c>
      <c r="B852" s="333">
        <f t="shared" si="1245"/>
        <v>844</v>
      </c>
      <c r="C852" s="334" t="s">
        <v>271</v>
      </c>
      <c r="D852" s="333" t="s">
        <v>5</v>
      </c>
      <c r="E852" s="333">
        <v>5</v>
      </c>
      <c r="F852" s="335">
        <v>2</v>
      </c>
      <c r="G852" s="335">
        <v>2</v>
      </c>
      <c r="H852" s="335">
        <v>3</v>
      </c>
      <c r="I852" s="335">
        <v>2</v>
      </c>
      <c r="J852" s="335">
        <v>3</v>
      </c>
      <c r="K852" s="335"/>
      <c r="L852" s="335"/>
      <c r="M852" s="335"/>
      <c r="N852" s="335">
        <f>SUM($F852:G852)</f>
        <v>4</v>
      </c>
      <c r="O852" s="335">
        <f>SUM($F852:H852)</f>
        <v>7</v>
      </c>
      <c r="P852" s="335">
        <f>SUM($F852:I852)</f>
        <v>9</v>
      </c>
      <c r="Q852" s="335">
        <f>SUM($F852:J852)</f>
        <v>12</v>
      </c>
      <c r="R852" s="335"/>
      <c r="S852" s="335"/>
      <c r="T852" s="335"/>
      <c r="U852" s="334"/>
      <c r="V852" s="333" t="str">
        <f t="shared" si="1256"/>
        <v>B</v>
      </c>
      <c r="W852" s="333" t="str">
        <f t="shared" ca="1" si="1257"/>
        <v>Db</v>
      </c>
      <c r="X852" s="333" t="str">
        <f t="shared" ca="1" si="1300"/>
        <v>Eb</v>
      </c>
      <c r="Y852" s="333" t="str">
        <f t="shared" ca="1" si="1301"/>
        <v>Gb</v>
      </c>
      <c r="Z852" s="333" t="str">
        <f t="shared" ca="1" si="1302"/>
        <v>Ab</v>
      </c>
      <c r="AA852" s="333"/>
      <c r="AB852" s="333"/>
      <c r="AC852" s="333"/>
      <c r="AD852" s="334">
        <f t="shared" si="1264"/>
        <v>66</v>
      </c>
      <c r="AE852" s="334">
        <f t="shared" ca="1" si="1298"/>
        <v>166</v>
      </c>
      <c r="AF852" s="334">
        <f t="shared" ca="1" si="1299"/>
        <v>167</v>
      </c>
      <c r="AG852" s="334">
        <f t="shared" ca="1" si="1249"/>
        <v>169</v>
      </c>
      <c r="AH852" s="334">
        <f t="shared" ca="1" si="1250"/>
        <v>163</v>
      </c>
      <c r="AI852" s="334"/>
      <c r="AJ852" s="334"/>
      <c r="AK852" s="334"/>
      <c r="AL852" s="301" t="str">
        <f ca="1">_xlfn.CONCAT("*",Z852," min")</f>
        <v>*Ab min</v>
      </c>
      <c r="AM852" s="294" t="str">
        <f ca="1">_xlfn.CONCAT(W852," sus4/7")</f>
        <v>Db sus4/7</v>
      </c>
      <c r="AN852" s="294" t="str">
        <f ca="1">_xlfn.CONCAT(X852," sus4/7")</f>
        <v>Eb sus4/7</v>
      </c>
      <c r="AO852" s="301" t="str">
        <f ca="1">_xlfn.CONCAT(Y852," sus4/6 -or-","*", V852," maj")</f>
        <v>Gb sus4/6 -or-*B maj</v>
      </c>
      <c r="AP852" s="294" t="str">
        <f ca="1">_xlfn.CONCAT(Z852," sus4/7")</f>
        <v>Ab sus4/7</v>
      </c>
      <c r="AQ852" s="294"/>
      <c r="AR852" s="294"/>
      <c r="AS852" s="294"/>
      <c r="AT852" s="294" t="str">
        <f t="shared" ref="AT852:AT859" ca="1" si="1304">IF(AT$9=$AD852,1,IF(AT$9=$AE852,1,IF(AT$9=$AF852,1,IF(AT$9=$AG852,1,IF(AT$9=$AH852,1,"")))))</f>
        <v/>
      </c>
      <c r="AU852" s="294" t="str">
        <f t="shared" ca="1" si="1303"/>
        <v/>
      </c>
      <c r="AV852" s="294" t="str">
        <f t="shared" ca="1" si="1303"/>
        <v/>
      </c>
      <c r="AW852" s="294">
        <f t="shared" ca="1" si="1303"/>
        <v>1</v>
      </c>
      <c r="AX852" s="294" t="str">
        <f t="shared" ca="1" si="1303"/>
        <v/>
      </c>
      <c r="AY852" s="294" t="str">
        <f t="shared" ca="1" si="1303"/>
        <v/>
      </c>
      <c r="AZ852" s="294" t="str">
        <f t="shared" ca="1" si="1303"/>
        <v/>
      </c>
      <c r="BA852" s="294" t="str">
        <f t="shared" ca="1" si="1303"/>
        <v/>
      </c>
      <c r="BB852" s="294" t="str">
        <f t="shared" ca="1" si="1303"/>
        <v/>
      </c>
      <c r="BC852" s="294" t="str">
        <f t="shared" ca="1" si="1303"/>
        <v/>
      </c>
      <c r="BD852" s="294" t="str">
        <f t="shared" ca="1" si="1303"/>
        <v/>
      </c>
      <c r="BE852" s="294" t="str">
        <f t="shared" ca="1" si="1303"/>
        <v/>
      </c>
      <c r="BF852" s="289">
        <f t="shared" ca="1" si="1265"/>
        <v>1</v>
      </c>
      <c r="BG852" s="302">
        <f t="shared" ca="1" si="1266"/>
        <v>20</v>
      </c>
      <c r="BH852" s="289" t="str">
        <f t="shared" ca="1" si="1267"/>
        <v/>
      </c>
      <c r="BI852" s="289" t="str">
        <f t="shared" ca="1" si="1268"/>
        <v/>
      </c>
      <c r="BJ852" s="289" t="str">
        <f t="shared" ca="1" si="1269"/>
        <v/>
      </c>
      <c r="BK852" s="289" t="str">
        <f t="shared" ca="1" si="1270"/>
        <v/>
      </c>
      <c r="BL852" s="289" t="str">
        <f t="shared" ca="1" si="1271"/>
        <v/>
      </c>
      <c r="BM852" s="289" t="str">
        <f t="shared" ca="1" si="1272"/>
        <v/>
      </c>
      <c r="BN852" s="289" t="str">
        <f t="shared" ca="1" si="1273"/>
        <v/>
      </c>
      <c r="BO852" s="289" t="str">
        <f t="shared" ca="1" si="1274"/>
        <v/>
      </c>
      <c r="BP852" s="275"/>
      <c r="BQ852" s="83"/>
      <c r="BR852" s="82"/>
      <c r="BS852" s="83"/>
      <c r="BT852" s="52"/>
      <c r="BV852" s="52"/>
      <c r="BW852" s="84"/>
      <c r="BX852" s="97"/>
      <c r="BY852" s="84"/>
      <c r="BZ852" s="84"/>
      <c r="CA852" s="84"/>
      <c r="CB852" s="84"/>
      <c r="CC852" s="84"/>
      <c r="CD852" s="84"/>
      <c r="CE852" s="84"/>
      <c r="CF852" s="84"/>
      <c r="CG852" s="84"/>
      <c r="CH852" s="97"/>
      <c r="CI852" s="97"/>
      <c r="CJ852" s="97"/>
      <c r="CK852" s="97"/>
      <c r="CL852" s="97"/>
      <c r="CM852" s="97"/>
      <c r="CN852" s="97"/>
      <c r="CO852" s="97"/>
      <c r="CP852" s="99"/>
      <c r="CQ852" s="84"/>
      <c r="DA852" s="83"/>
      <c r="DB852" s="82"/>
      <c r="DC852" s="83"/>
      <c r="DD852" s="52"/>
      <c r="DF852" s="52"/>
      <c r="DG852" s="84"/>
      <c r="DH852" s="97"/>
      <c r="DI852" s="84"/>
      <c r="DJ852" s="84"/>
      <c r="DK852" s="84"/>
      <c r="DL852" s="84"/>
      <c r="DM852" s="84"/>
      <c r="DN852" s="84"/>
      <c r="DO852" s="84"/>
      <c r="DP852" s="84"/>
      <c r="DQ852" s="84"/>
      <c r="DR852" s="97"/>
      <c r="DS852" s="97"/>
      <c r="DT852" s="97"/>
      <c r="DU852" s="97"/>
      <c r="DV852" s="97"/>
      <c r="DW852" s="97"/>
      <c r="DX852" s="97"/>
      <c r="DY852" s="97"/>
      <c r="DZ852" s="99"/>
      <c r="EA852" s="84"/>
    </row>
    <row r="853" spans="1:131" ht="15.6" x14ac:dyDescent="0.3">
      <c r="A853" s="289" t="str">
        <f t="shared" ca="1" si="1296"/>
        <v/>
      </c>
      <c r="B853" s="333">
        <f t="shared" ref="B853:B861" si="1305">B852+1</f>
        <v>845</v>
      </c>
      <c r="C853" s="334" t="s">
        <v>272</v>
      </c>
      <c r="D853" s="333" t="s">
        <v>5</v>
      </c>
      <c r="E853" s="333">
        <v>5</v>
      </c>
      <c r="F853" s="335">
        <v>1</v>
      </c>
      <c r="G853" s="335">
        <v>2</v>
      </c>
      <c r="H853" s="335">
        <v>4</v>
      </c>
      <c r="I853" s="335">
        <v>1</v>
      </c>
      <c r="J853" s="335">
        <v>4</v>
      </c>
      <c r="K853" s="335"/>
      <c r="L853" s="335"/>
      <c r="M853" s="335"/>
      <c r="N853" s="335">
        <f>SUM($F853:G853)</f>
        <v>3</v>
      </c>
      <c r="O853" s="335">
        <f>SUM($F853:H853)</f>
        <v>7</v>
      </c>
      <c r="P853" s="335">
        <f>SUM($F853:I853)</f>
        <v>8</v>
      </c>
      <c r="Q853" s="335">
        <f>SUM($F853:J853)</f>
        <v>12</v>
      </c>
      <c r="R853" s="335"/>
      <c r="S853" s="335"/>
      <c r="T853" s="335"/>
      <c r="U853" s="334"/>
      <c r="V853" s="333" t="str">
        <f t="shared" si="1256"/>
        <v>B</v>
      </c>
      <c r="W853" s="333" t="str">
        <f t="shared" ca="1" si="1257"/>
        <v>C</v>
      </c>
      <c r="X853" s="333" t="str">
        <f t="shared" ca="1" si="1300"/>
        <v>D</v>
      </c>
      <c r="Y853" s="333" t="str">
        <f t="shared" ca="1" si="1301"/>
        <v>Gb</v>
      </c>
      <c r="Z853" s="333" t="str">
        <f t="shared" ca="1" si="1302"/>
        <v>G</v>
      </c>
      <c r="AA853" s="333"/>
      <c r="AB853" s="333"/>
      <c r="AC853" s="333"/>
      <c r="AD853" s="334">
        <f t="shared" si="1264"/>
        <v>66</v>
      </c>
      <c r="AE853" s="334">
        <f t="shared" ca="1" si="1298"/>
        <v>67</v>
      </c>
      <c r="AF853" s="334">
        <f t="shared" ca="1" si="1299"/>
        <v>68</v>
      </c>
      <c r="AG853" s="334">
        <f t="shared" ca="1" si="1249"/>
        <v>169</v>
      </c>
      <c r="AH853" s="334">
        <f t="shared" ca="1" si="1250"/>
        <v>71</v>
      </c>
      <c r="AI853" s="334"/>
      <c r="AJ853" s="334"/>
      <c r="AK853" s="334"/>
      <c r="AL853" s="301" t="str">
        <f ca="1">_xlfn.CONCAT("*",Z853," maj")</f>
        <v>*G maj</v>
      </c>
      <c r="AM853" s="301" t="str">
        <f>_xlfn.CONCAT("*",V853," sus b2")</f>
        <v>*B sus b2</v>
      </c>
      <c r="AN853" s="294" t="str">
        <f ca="1">_xlfn.CONCAT(X853," sus4/7")</f>
        <v>D sus4/7</v>
      </c>
      <c r="AO853" s="301" t="str">
        <f>_xlfn.CONCAT("*", V853," min")</f>
        <v>*B min</v>
      </c>
      <c r="AP853" s="294" t="str">
        <f ca="1">_xlfn.CONCAT(Z853," sus4/M7")</f>
        <v>G sus4/M7</v>
      </c>
      <c r="AQ853" s="294"/>
      <c r="AR853" s="294"/>
      <c r="AS853" s="294"/>
      <c r="AT853" s="294" t="str">
        <f t="shared" ca="1" si="1304"/>
        <v/>
      </c>
      <c r="AU853" s="294" t="str">
        <f t="shared" ca="1" si="1303"/>
        <v/>
      </c>
      <c r="AV853" s="294" t="str">
        <f t="shared" ca="1" si="1303"/>
        <v/>
      </c>
      <c r="AW853" s="294" t="str">
        <f t="shared" ca="1" si="1303"/>
        <v/>
      </c>
      <c r="AX853" s="294" t="str">
        <f t="shared" ca="1" si="1303"/>
        <v/>
      </c>
      <c r="AY853" s="294" t="str">
        <f t="shared" ca="1" si="1303"/>
        <v/>
      </c>
      <c r="AZ853" s="294" t="str">
        <f t="shared" ca="1" si="1303"/>
        <v/>
      </c>
      <c r="BA853" s="294">
        <f t="shared" ca="1" si="1303"/>
        <v>1</v>
      </c>
      <c r="BB853" s="294" t="str">
        <f t="shared" ca="1" si="1303"/>
        <v/>
      </c>
      <c r="BC853" s="294" t="str">
        <f t="shared" ca="1" si="1303"/>
        <v/>
      </c>
      <c r="BD853" s="294" t="str">
        <f t="shared" ca="1" si="1303"/>
        <v/>
      </c>
      <c r="BE853" s="294" t="str">
        <f t="shared" ca="1" si="1303"/>
        <v/>
      </c>
      <c r="BF853" s="289">
        <f t="shared" ca="1" si="1265"/>
        <v>1</v>
      </c>
      <c r="BG853" s="302">
        <f t="shared" ca="1" si="1266"/>
        <v>20</v>
      </c>
      <c r="BH853" s="289" t="str">
        <f t="shared" ca="1" si="1267"/>
        <v/>
      </c>
      <c r="BI853" s="289" t="str">
        <f t="shared" ca="1" si="1268"/>
        <v/>
      </c>
      <c r="BJ853" s="289" t="str">
        <f t="shared" ca="1" si="1269"/>
        <v/>
      </c>
      <c r="BK853" s="289" t="str">
        <f t="shared" ca="1" si="1270"/>
        <v/>
      </c>
      <c r="BL853" s="289" t="str">
        <f t="shared" ca="1" si="1271"/>
        <v/>
      </c>
      <c r="BM853" s="289" t="str">
        <f t="shared" ca="1" si="1272"/>
        <v/>
      </c>
      <c r="BN853" s="289" t="str">
        <f t="shared" ca="1" si="1273"/>
        <v/>
      </c>
      <c r="BO853" s="289" t="str">
        <f t="shared" ca="1" si="1274"/>
        <v/>
      </c>
      <c r="BP853" s="275"/>
      <c r="BQ853" s="83"/>
      <c r="BR853" s="82"/>
      <c r="BS853" s="83"/>
      <c r="BT853" s="52"/>
      <c r="BV853" s="52"/>
      <c r="BW853" s="84"/>
      <c r="BX853" s="97"/>
      <c r="BY853" s="84"/>
      <c r="BZ853" s="84"/>
      <c r="CA853" s="84"/>
      <c r="CB853" s="84"/>
      <c r="CC853" s="84"/>
      <c r="CD853" s="84"/>
      <c r="CE853" s="84"/>
      <c r="CF853" s="84"/>
      <c r="CG853" s="84"/>
      <c r="CH853" s="97"/>
      <c r="CI853" s="97"/>
      <c r="CJ853" s="97"/>
      <c r="CK853" s="97"/>
      <c r="CL853" s="97"/>
      <c r="CM853" s="97"/>
      <c r="CN853" s="97"/>
      <c r="CO853" s="97"/>
      <c r="CP853" s="99"/>
      <c r="CQ853" s="84"/>
      <c r="DA853" s="83"/>
      <c r="DB853" s="82"/>
      <c r="DC853" s="83"/>
      <c r="DD853" s="52"/>
      <c r="DF853" s="52"/>
      <c r="DG853" s="84"/>
      <c r="DH853" s="97"/>
      <c r="DI853" s="84"/>
      <c r="DJ853" s="84"/>
      <c r="DK853" s="84"/>
      <c r="DL853" s="84"/>
      <c r="DM853" s="84"/>
      <c r="DN853" s="84"/>
      <c r="DO853" s="84"/>
      <c r="DP853" s="84"/>
      <c r="DQ853" s="84"/>
      <c r="DR853" s="97"/>
      <c r="DS853" s="97"/>
      <c r="DT853" s="97"/>
      <c r="DU853" s="97"/>
      <c r="DV853" s="97"/>
      <c r="DW853" s="97"/>
      <c r="DX853" s="97"/>
      <c r="DY853" s="97"/>
      <c r="DZ853" s="99"/>
      <c r="EA853" s="84"/>
    </row>
    <row r="854" spans="1:131" ht="15.6" x14ac:dyDescent="0.3">
      <c r="A854" s="289">
        <f t="shared" ca="1" si="1296"/>
        <v>7</v>
      </c>
      <c r="B854" s="333">
        <f t="shared" si="1305"/>
        <v>846</v>
      </c>
      <c r="C854" s="334" t="s">
        <v>52</v>
      </c>
      <c r="D854" s="333" t="s">
        <v>5</v>
      </c>
      <c r="E854" s="333">
        <v>5</v>
      </c>
      <c r="F854" s="335">
        <v>4</v>
      </c>
      <c r="G854" s="335">
        <v>2</v>
      </c>
      <c r="H854" s="335">
        <v>1</v>
      </c>
      <c r="I854" s="335">
        <v>4</v>
      </c>
      <c r="J854" s="335">
        <v>1</v>
      </c>
      <c r="K854" s="335"/>
      <c r="L854" s="335"/>
      <c r="M854" s="335"/>
      <c r="N854" s="335">
        <f>SUM($F854:G854)</f>
        <v>6</v>
      </c>
      <c r="O854" s="335">
        <f>SUM($F854:H854)</f>
        <v>7</v>
      </c>
      <c r="P854" s="335">
        <f>SUM($F854:I854)</f>
        <v>11</v>
      </c>
      <c r="Q854" s="335">
        <f>SUM($F854:J854)</f>
        <v>12</v>
      </c>
      <c r="R854" s="335"/>
      <c r="S854" s="335"/>
      <c r="T854" s="335"/>
      <c r="U854" s="334"/>
      <c r="V854" s="333" t="str">
        <f t="shared" si="1256"/>
        <v>B</v>
      </c>
      <c r="W854" s="333" t="str">
        <f t="shared" ca="1" si="1257"/>
        <v>Eb</v>
      </c>
      <c r="X854" s="333" t="str">
        <f t="shared" ca="1" si="1300"/>
        <v>F</v>
      </c>
      <c r="Y854" s="333" t="str">
        <f t="shared" ca="1" si="1301"/>
        <v>Gb</v>
      </c>
      <c r="Z854" s="333" t="str">
        <f t="shared" ca="1" si="1302"/>
        <v>Bb</v>
      </c>
      <c r="AA854" s="333"/>
      <c r="AB854" s="333"/>
      <c r="AC854" s="333"/>
      <c r="AD854" s="334">
        <f t="shared" si="1264"/>
        <v>66</v>
      </c>
      <c r="AE854" s="334">
        <f t="shared" ca="1" si="1298"/>
        <v>167</v>
      </c>
      <c r="AF854" s="334">
        <f t="shared" ca="1" si="1299"/>
        <v>70</v>
      </c>
      <c r="AG854" s="334">
        <f t="shared" ca="1" si="1249"/>
        <v>169</v>
      </c>
      <c r="AH854" s="334">
        <f t="shared" ca="1" si="1250"/>
        <v>164</v>
      </c>
      <c r="AI854" s="334"/>
      <c r="AJ854" s="334"/>
      <c r="AK854" s="334"/>
      <c r="AL854" s="301" t="str">
        <f ca="1">_xlfn.CONCAT("*",Z854," sus b2")</f>
        <v>*Bb sus b2</v>
      </c>
      <c r="AM854" s="301" t="str">
        <f>_xlfn.CONCAT("*",V854," maj")</f>
        <v>*B maj</v>
      </c>
      <c r="AN854" s="294" t="str">
        <f ca="1">_xlfn.CONCAT(X854," sus4/7")</f>
        <v>F sus4/7</v>
      </c>
      <c r="AO854" s="301" t="str">
        <f>_xlfn.CONCAT("*",V854," sus4/M7")</f>
        <v>*B sus4/M7</v>
      </c>
      <c r="AP854" s="301" t="str">
        <f ca="1">_xlfn.CONCAT("*",W854," min")</f>
        <v>*Eb min</v>
      </c>
      <c r="AQ854" s="294"/>
      <c r="AR854" s="294"/>
      <c r="AS854" s="294"/>
      <c r="AT854" s="294" t="str">
        <f t="shared" ca="1" si="1304"/>
        <v/>
      </c>
      <c r="AU854" s="294" t="str">
        <f t="shared" ca="1" si="1303"/>
        <v/>
      </c>
      <c r="AV854" s="294" t="str">
        <f t="shared" ca="1" si="1303"/>
        <v/>
      </c>
      <c r="AW854" s="294">
        <f t="shared" ca="1" si="1303"/>
        <v>1</v>
      </c>
      <c r="AX854" s="294" t="str">
        <f t="shared" ca="1" si="1303"/>
        <v/>
      </c>
      <c r="AY854" s="294">
        <f t="shared" ca="1" si="1303"/>
        <v>1</v>
      </c>
      <c r="AZ854" s="294" t="str">
        <f t="shared" ca="1" si="1303"/>
        <v/>
      </c>
      <c r="BA854" s="294" t="str">
        <f t="shared" ca="1" si="1303"/>
        <v/>
      </c>
      <c r="BB854" s="294" t="str">
        <f t="shared" ca="1" si="1303"/>
        <v/>
      </c>
      <c r="BC854" s="294" t="str">
        <f t="shared" ca="1" si="1303"/>
        <v/>
      </c>
      <c r="BD854" s="294" t="str">
        <f t="shared" ca="1" si="1303"/>
        <v/>
      </c>
      <c r="BE854" s="294" t="str">
        <f t="shared" ca="1" si="1303"/>
        <v/>
      </c>
      <c r="BF854" s="289">
        <f t="shared" ca="1" si="1265"/>
        <v>2</v>
      </c>
      <c r="BG854" s="302">
        <f t="shared" ca="1" si="1266"/>
        <v>40</v>
      </c>
      <c r="BH854" s="289">
        <f t="shared" ca="1" si="1267"/>
        <v>7</v>
      </c>
      <c r="BI854" s="289" t="str">
        <f t="shared" ca="1" si="1268"/>
        <v/>
      </c>
      <c r="BJ854" s="289" t="str">
        <f t="shared" ca="1" si="1269"/>
        <v/>
      </c>
      <c r="BK854" s="289" t="str">
        <f t="shared" ca="1" si="1270"/>
        <v/>
      </c>
      <c r="BL854" s="289" t="str">
        <f t="shared" ca="1" si="1271"/>
        <v/>
      </c>
      <c r="BM854" s="289" t="str">
        <f t="shared" ca="1" si="1272"/>
        <v/>
      </c>
      <c r="BN854" s="289" t="str">
        <f t="shared" ca="1" si="1273"/>
        <v/>
      </c>
      <c r="BO854" s="289">
        <f t="shared" ca="1" si="1274"/>
        <v>1</v>
      </c>
      <c r="BP854" s="275"/>
      <c r="BQ854" s="83"/>
      <c r="BR854" s="82"/>
      <c r="BS854" s="83"/>
      <c r="BT854" s="52"/>
      <c r="BV854" s="52"/>
      <c r="BW854" s="84"/>
      <c r="BX854" s="97"/>
      <c r="BY854" s="84"/>
      <c r="BZ854" s="84"/>
      <c r="CA854" s="84"/>
      <c r="CB854" s="84"/>
      <c r="CC854" s="84"/>
      <c r="CD854" s="84"/>
      <c r="CE854" s="84"/>
      <c r="CF854" s="84"/>
      <c r="CG854" s="84"/>
      <c r="CH854" s="97"/>
      <c r="CI854" s="97"/>
      <c r="CJ854" s="97"/>
      <c r="CK854" s="97"/>
      <c r="CL854" s="97"/>
      <c r="CM854" s="97"/>
      <c r="CN854" s="97"/>
      <c r="CO854" s="97"/>
      <c r="CP854" s="99"/>
      <c r="CQ854" s="84"/>
      <c r="DA854" s="83"/>
      <c r="DB854" s="82"/>
      <c r="DC854" s="83"/>
      <c r="DD854" s="52"/>
      <c r="DF854" s="52"/>
      <c r="DG854" s="84"/>
      <c r="DH854" s="97"/>
      <c r="DI854" s="84"/>
      <c r="DJ854" s="84"/>
      <c r="DK854" s="84"/>
      <c r="DL854" s="84"/>
      <c r="DM854" s="84"/>
      <c r="DN854" s="84"/>
      <c r="DO854" s="84"/>
      <c r="DP854" s="84"/>
      <c r="DQ854" s="84"/>
      <c r="DR854" s="97"/>
      <c r="DS854" s="97"/>
      <c r="DT854" s="97"/>
      <c r="DU854" s="97"/>
      <c r="DV854" s="97"/>
      <c r="DW854" s="97"/>
      <c r="DX854" s="97"/>
      <c r="DY854" s="97"/>
      <c r="DZ854" s="99"/>
      <c r="EA854" s="84"/>
    </row>
    <row r="855" spans="1:131" ht="15.6" x14ac:dyDescent="0.3">
      <c r="A855" s="289" t="str">
        <f t="shared" ca="1" si="1296"/>
        <v/>
      </c>
      <c r="B855" s="333">
        <f t="shared" si="1305"/>
        <v>847</v>
      </c>
      <c r="C855" s="334" t="s">
        <v>53</v>
      </c>
      <c r="D855" s="333" t="s">
        <v>5</v>
      </c>
      <c r="E855" s="333">
        <v>5</v>
      </c>
      <c r="F855" s="335">
        <v>2</v>
      </c>
      <c r="G855" s="335">
        <v>3</v>
      </c>
      <c r="H855" s="335">
        <v>2</v>
      </c>
      <c r="I855" s="335">
        <v>3</v>
      </c>
      <c r="J855" s="335">
        <v>2</v>
      </c>
      <c r="K855" s="335"/>
      <c r="L855" s="335"/>
      <c r="M855" s="335"/>
      <c r="N855" s="335">
        <f>SUM($F855:G855)</f>
        <v>5</v>
      </c>
      <c r="O855" s="335">
        <f>SUM($F855:H855)</f>
        <v>7</v>
      </c>
      <c r="P855" s="335">
        <f>SUM($F855:I855)</f>
        <v>10</v>
      </c>
      <c r="Q855" s="335">
        <f>SUM($F855:J855)</f>
        <v>12</v>
      </c>
      <c r="R855" s="335"/>
      <c r="S855" s="335"/>
      <c r="T855" s="335"/>
      <c r="U855" s="334"/>
      <c r="V855" s="333" t="str">
        <f t="shared" si="1256"/>
        <v>B</v>
      </c>
      <c r="W855" s="333" t="str">
        <f t="shared" ca="1" si="1257"/>
        <v>Db</v>
      </c>
      <c r="X855" s="333" t="str">
        <f t="shared" ca="1" si="1300"/>
        <v>E</v>
      </c>
      <c r="Y855" s="333" t="str">
        <f t="shared" ca="1" si="1301"/>
        <v>Gb</v>
      </c>
      <c r="Z855" s="333" t="str">
        <f t="shared" ca="1" si="1302"/>
        <v>A</v>
      </c>
      <c r="AA855" s="333"/>
      <c r="AB855" s="333"/>
      <c r="AC855" s="333"/>
      <c r="AD855" s="334">
        <f t="shared" si="1264"/>
        <v>66</v>
      </c>
      <c r="AE855" s="334">
        <f t="shared" ca="1" si="1298"/>
        <v>166</v>
      </c>
      <c r="AF855" s="334">
        <f t="shared" ca="1" si="1299"/>
        <v>69</v>
      </c>
      <c r="AG855" s="334">
        <f t="shared" ref="AG855:AG860" ca="1" si="1306">IF(LEN(Y855)=1,_xlfn.UNICODE(Y855),_xlfn.UNICODE(Y855)+_xlfn.UNICODE("b"))</f>
        <v>169</v>
      </c>
      <c r="AH855" s="334">
        <f ca="1">IF(LEN(Z855)=1,_xlfn.UNICODE(Z855),_xlfn.UNICODE(Z855)+_xlfn.UNICODE("b"))</f>
        <v>65</v>
      </c>
      <c r="AI855" s="334"/>
      <c r="AJ855" s="334"/>
      <c r="AK855" s="334"/>
      <c r="AL855" s="294" t="str">
        <f>_xlfn.CONCAT(V855," sus4/7")</f>
        <v>B sus4/7</v>
      </c>
      <c r="AM855" s="294" t="str">
        <f ca="1">_xlfn.CONCAT(W855," sus4/7")</f>
        <v>Db sus4/7</v>
      </c>
      <c r="AN855" s="294" t="str">
        <f ca="1">_xlfn.CONCAT(X855," sus4")</f>
        <v>E sus4</v>
      </c>
      <c r="AO855" s="294" t="str">
        <f ca="1">_xlfn.CONCAT(Y855," sus4/7")</f>
        <v>Gb sus4/7</v>
      </c>
      <c r="AP855" s="301" t="str">
        <f ca="1">_xlfn.CONCAT("*",Y855," min")</f>
        <v>*Gb min</v>
      </c>
      <c r="AQ855" s="294"/>
      <c r="AR855" s="294"/>
      <c r="AS855" s="294"/>
      <c r="AT855" s="294" t="str">
        <f t="shared" ca="1" si="1304"/>
        <v/>
      </c>
      <c r="AU855" s="294" t="str">
        <f t="shared" ca="1" si="1303"/>
        <v/>
      </c>
      <c r="AV855" s="294" t="str">
        <f t="shared" ca="1" si="1303"/>
        <v/>
      </c>
      <c r="AW855" s="294" t="str">
        <f t="shared" ca="1" si="1303"/>
        <v/>
      </c>
      <c r="AX855" s="294" t="str">
        <f t="shared" ca="1" si="1303"/>
        <v/>
      </c>
      <c r="AY855" s="294" t="str">
        <f t="shared" ca="1" si="1303"/>
        <v/>
      </c>
      <c r="AZ855" s="294" t="str">
        <f t="shared" ca="1" si="1303"/>
        <v/>
      </c>
      <c r="BA855" s="294" t="str">
        <f t="shared" ca="1" si="1303"/>
        <v/>
      </c>
      <c r="BB855" s="294" t="str">
        <f t="shared" ca="1" si="1303"/>
        <v/>
      </c>
      <c r="BC855" s="294" t="str">
        <f t="shared" ca="1" si="1303"/>
        <v/>
      </c>
      <c r="BD855" s="294" t="str">
        <f t="shared" ca="1" si="1303"/>
        <v/>
      </c>
      <c r="BE855" s="294" t="str">
        <f t="shared" ca="1" si="1303"/>
        <v/>
      </c>
      <c r="BF855" s="289">
        <f t="shared" ca="1" si="1265"/>
        <v>0</v>
      </c>
      <c r="BG855" s="302">
        <f t="shared" ca="1" si="1266"/>
        <v>0</v>
      </c>
      <c r="BH855" s="289" t="str">
        <f t="shared" ca="1" si="1267"/>
        <v/>
      </c>
      <c r="BI855" s="289" t="str">
        <f t="shared" ca="1" si="1268"/>
        <v/>
      </c>
      <c r="BJ855" s="289" t="str">
        <f t="shared" ca="1" si="1269"/>
        <v/>
      </c>
      <c r="BK855" s="289" t="str">
        <f t="shared" ca="1" si="1270"/>
        <v/>
      </c>
      <c r="BL855" s="289" t="str">
        <f t="shared" ca="1" si="1271"/>
        <v/>
      </c>
      <c r="BM855" s="289" t="str">
        <f t="shared" ca="1" si="1272"/>
        <v/>
      </c>
      <c r="BN855" s="289" t="str">
        <f t="shared" ca="1" si="1273"/>
        <v/>
      </c>
      <c r="BO855" s="289" t="str">
        <f t="shared" ca="1" si="1274"/>
        <v/>
      </c>
      <c r="BP855" s="275"/>
      <c r="BQ855" s="83"/>
      <c r="BR855" s="82"/>
      <c r="BS855" s="83"/>
      <c r="BT855" s="52"/>
      <c r="BV855" s="52"/>
      <c r="BW855" s="84"/>
      <c r="BX855" s="97"/>
      <c r="BY855" s="84"/>
      <c r="BZ855" s="84"/>
      <c r="CA855" s="84"/>
      <c r="CB855" s="84"/>
      <c r="CC855" s="84"/>
      <c r="CD855" s="84"/>
      <c r="CE855" s="84"/>
      <c r="CF855" s="84"/>
      <c r="CG855" s="84"/>
      <c r="CH855" s="97"/>
      <c r="CI855" s="97"/>
      <c r="CJ855" s="97"/>
      <c r="CK855" s="97"/>
      <c r="CL855" s="97"/>
      <c r="CM855" s="97"/>
      <c r="CN855" s="97"/>
      <c r="CO855" s="97"/>
      <c r="CP855" s="99"/>
      <c r="CQ855" s="84"/>
      <c r="DA855" s="83"/>
      <c r="DB855" s="82"/>
      <c r="DC855" s="83"/>
      <c r="DD855" s="52"/>
      <c r="DF855" s="52"/>
      <c r="DG855" s="84"/>
      <c r="DH855" s="97"/>
      <c r="DI855" s="84"/>
      <c r="DJ855" s="84"/>
      <c r="DK855" s="84"/>
      <c r="DL855" s="84"/>
      <c r="DM855" s="84"/>
      <c r="DN855" s="84"/>
      <c r="DO855" s="84"/>
      <c r="DP855" s="84"/>
      <c r="DQ855" s="84"/>
      <c r="DR855" s="97"/>
      <c r="DS855" s="97"/>
      <c r="DT855" s="97"/>
      <c r="DU855" s="97"/>
      <c r="DV855" s="97"/>
      <c r="DW855" s="97"/>
      <c r="DX855" s="97"/>
      <c r="DY855" s="97"/>
      <c r="DZ855" s="99"/>
      <c r="EA855" s="84"/>
    </row>
    <row r="856" spans="1:131" ht="15.6" x14ac:dyDescent="0.3">
      <c r="A856" s="289" t="str">
        <f t="shared" ca="1" si="1296"/>
        <v/>
      </c>
      <c r="B856" s="333">
        <f t="shared" si="1305"/>
        <v>848</v>
      </c>
      <c r="C856" s="334" t="s">
        <v>54</v>
      </c>
      <c r="D856" s="333" t="s">
        <v>5</v>
      </c>
      <c r="E856" s="333">
        <v>5</v>
      </c>
      <c r="F856" s="335">
        <v>2</v>
      </c>
      <c r="G856" s="335">
        <v>1</v>
      </c>
      <c r="H856" s="335">
        <v>4</v>
      </c>
      <c r="I856" s="335">
        <v>1</v>
      </c>
      <c r="J856" s="335">
        <v>4</v>
      </c>
      <c r="K856" s="335"/>
      <c r="L856" s="335"/>
      <c r="M856" s="335"/>
      <c r="N856" s="335">
        <f>SUM($F856:G856)</f>
        <v>3</v>
      </c>
      <c r="O856" s="335">
        <f>SUM($F856:H856)</f>
        <v>7</v>
      </c>
      <c r="P856" s="335">
        <f>SUM($F856:I856)</f>
        <v>8</v>
      </c>
      <c r="Q856" s="335">
        <f>SUM($F856:J856)</f>
        <v>12</v>
      </c>
      <c r="R856" s="335"/>
      <c r="S856" s="335"/>
      <c r="T856" s="335"/>
      <c r="U856" s="334"/>
      <c r="V856" s="333" t="str">
        <f t="shared" ref="V856:V861" si="1307">$O$6</f>
        <v>B</v>
      </c>
      <c r="W856" s="333" t="str">
        <f t="shared" ref="W856:W861" ca="1" si="1308">OFFSET($O$6,0,$F856,1,1)</f>
        <v>Db</v>
      </c>
      <c r="X856" s="333" t="str">
        <f t="shared" ca="1" si="1300"/>
        <v>D</v>
      </c>
      <c r="Y856" s="333" t="str">
        <f t="shared" ca="1" si="1301"/>
        <v>Gb</v>
      </c>
      <c r="Z856" s="333" t="str">
        <f t="shared" ca="1" si="1302"/>
        <v>G</v>
      </c>
      <c r="AA856" s="333"/>
      <c r="AB856" s="333"/>
      <c r="AC856" s="333"/>
      <c r="AD856" s="334">
        <f t="shared" ref="AD856:AD861" si="1309">IF(LEN(V856)=1,_xlfn.UNICODE(V856),_xlfn.UNICODE(V856)+_xlfn.UNICODE("b"))</f>
        <v>66</v>
      </c>
      <c r="AE856" s="334">
        <f t="shared" ca="1" si="1298"/>
        <v>166</v>
      </c>
      <c r="AF856" s="334">
        <f t="shared" ca="1" si="1299"/>
        <v>68</v>
      </c>
      <c r="AG856" s="334">
        <f t="shared" ca="1" si="1306"/>
        <v>169</v>
      </c>
      <c r="AH856" s="334">
        <f ca="1">IF(LEN(Z856)=1,_xlfn.UNICODE(Z856),_xlfn.UNICODE(Z856)+_xlfn.UNICODE("b"))</f>
        <v>71</v>
      </c>
      <c r="AI856" s="334"/>
      <c r="AJ856" s="334"/>
      <c r="AK856" s="334"/>
      <c r="AL856" s="301" t="str">
        <f ca="1">_xlfn.CONCAT("*",Z856," maj")</f>
        <v>*G maj</v>
      </c>
      <c r="AM856" s="294" t="str">
        <f ca="1">_xlfn.CONCAT(W856," sus4/7")</f>
        <v>Db sus4/7</v>
      </c>
      <c r="AN856" s="294" t="str">
        <f ca="1">_xlfn.CONCAT(X856," sus4/M7")</f>
        <v>D sus4/M7</v>
      </c>
      <c r="AO856" s="301" t="str">
        <f>_xlfn.CONCAT("*", V856," min")</f>
        <v>*B min</v>
      </c>
      <c r="AP856" s="294" t="str">
        <f ca="1">_xlfn.CONCAT(Z856," sus4/7")</f>
        <v>G sus4/7</v>
      </c>
      <c r="AQ856" s="294"/>
      <c r="AR856" s="294"/>
      <c r="AS856" s="294"/>
      <c r="AT856" s="294" t="str">
        <f t="shared" ca="1" si="1304"/>
        <v/>
      </c>
      <c r="AU856" s="294" t="str">
        <f t="shared" ca="1" si="1303"/>
        <v/>
      </c>
      <c r="AV856" s="294" t="str">
        <f t="shared" ca="1" si="1303"/>
        <v/>
      </c>
      <c r="AW856" s="294" t="str">
        <f t="shared" ca="1" si="1303"/>
        <v/>
      </c>
      <c r="AX856" s="294" t="str">
        <f t="shared" ca="1" si="1303"/>
        <v/>
      </c>
      <c r="AY856" s="294" t="str">
        <f t="shared" ca="1" si="1303"/>
        <v/>
      </c>
      <c r="AZ856" s="294" t="str">
        <f t="shared" ca="1" si="1303"/>
        <v/>
      </c>
      <c r="BA856" s="294">
        <f t="shared" ca="1" si="1303"/>
        <v>1</v>
      </c>
      <c r="BB856" s="294" t="str">
        <f t="shared" ca="1" si="1303"/>
        <v/>
      </c>
      <c r="BC856" s="294" t="str">
        <f t="shared" ca="1" si="1303"/>
        <v/>
      </c>
      <c r="BD856" s="294" t="str">
        <f t="shared" ca="1" si="1303"/>
        <v/>
      </c>
      <c r="BE856" s="294" t="str">
        <f t="shared" ca="1" si="1303"/>
        <v/>
      </c>
      <c r="BF856" s="289">
        <f t="shared" ref="BF856:BF861" ca="1" si="1310">COUNT(AT856:BE856)</f>
        <v>1</v>
      </c>
      <c r="BG856" s="302">
        <f t="shared" ref="BG856:BG861" ca="1" si="1311">BF856/E856*100</f>
        <v>20</v>
      </c>
      <c r="BH856" s="289" t="str">
        <f t="shared" ref="BH856:BH861" ca="1" si="1312">IF(AND(BG856&lt;=100,BG856&gt;90),1,IF(AND(BG856&lt;=90,BG856&gt;80),2,IF(AND(BG856&lt;=80,BG856&gt;70),3,IF(AND(BG856&lt;=70,BG856&gt;60),4,IF(AND(BG856&lt;=60,BG856&gt;50),5,IF(AND(BG856&lt;=50,BG856&gt;40),6,IF(AND(BG856&lt;=40,BG856&gt;30),7,"")))))))</f>
        <v/>
      </c>
      <c r="BI856" s="289" t="str">
        <f t="shared" ref="BI856:BI861" ca="1" si="1313">IF($BH856=1,1,"")</f>
        <v/>
      </c>
      <c r="BJ856" s="289" t="str">
        <f t="shared" ref="BJ856:BJ861" ca="1" si="1314">IF($BH856=2,1,"")</f>
        <v/>
      </c>
      <c r="BK856" s="289" t="str">
        <f t="shared" ref="BK856:BK861" ca="1" si="1315">IF($BH856=3,1,"")</f>
        <v/>
      </c>
      <c r="BL856" s="289" t="str">
        <f t="shared" ref="BL856:BL861" ca="1" si="1316">IF($BH856=4,1,"")</f>
        <v/>
      </c>
      <c r="BM856" s="289" t="str">
        <f t="shared" ref="BM856:BM861" ca="1" si="1317">IF($BH856=5,1,"")</f>
        <v/>
      </c>
      <c r="BN856" s="289" t="str">
        <f t="shared" ref="BN856:BN861" ca="1" si="1318">IF($BH856=6,1,"")</f>
        <v/>
      </c>
      <c r="BO856" s="289" t="str">
        <f t="shared" ref="BO856:BO861" ca="1" si="1319">IF($BH856=7,1,"")</f>
        <v/>
      </c>
      <c r="BP856" s="275"/>
      <c r="BQ856" s="83"/>
      <c r="BR856" s="82"/>
      <c r="BS856" s="83"/>
      <c r="BT856" s="52"/>
      <c r="BV856" s="52"/>
      <c r="BW856" s="84"/>
      <c r="BX856" s="97"/>
      <c r="BY856" s="84"/>
      <c r="BZ856" s="84"/>
      <c r="CA856" s="84"/>
      <c r="CB856" s="84"/>
      <c r="CC856" s="84"/>
      <c r="CD856" s="84"/>
      <c r="CE856" s="84"/>
      <c r="CF856" s="84"/>
      <c r="CG856" s="84"/>
      <c r="CH856" s="97"/>
      <c r="CI856" s="97"/>
      <c r="CJ856" s="97"/>
      <c r="CK856" s="97"/>
      <c r="CL856" s="97"/>
      <c r="CM856" s="97"/>
      <c r="CN856" s="97"/>
      <c r="CO856" s="97"/>
      <c r="CP856" s="99"/>
      <c r="CQ856" s="84"/>
      <c r="DA856" s="83"/>
      <c r="DB856" s="82"/>
      <c r="DC856" s="83"/>
      <c r="DD856" s="52"/>
      <c r="DF856" s="52"/>
      <c r="DG856" s="84"/>
      <c r="DH856" s="97"/>
      <c r="DI856" s="84"/>
      <c r="DJ856" s="84"/>
      <c r="DK856" s="84"/>
      <c r="DL856" s="84"/>
      <c r="DM856" s="84"/>
      <c r="DN856" s="84"/>
      <c r="DO856" s="84"/>
      <c r="DP856" s="84"/>
      <c r="DQ856" s="84"/>
      <c r="DR856" s="97"/>
      <c r="DS856" s="97"/>
      <c r="DT856" s="97"/>
      <c r="DU856" s="97"/>
      <c r="DV856" s="97"/>
      <c r="DW856" s="97"/>
      <c r="DX856" s="97"/>
      <c r="DY856" s="97"/>
      <c r="DZ856" s="99"/>
      <c r="EA856" s="84"/>
    </row>
    <row r="857" spans="1:131" ht="15.6" x14ac:dyDescent="0.3">
      <c r="A857" s="289" t="str">
        <f t="shared" ca="1" si="1296"/>
        <v/>
      </c>
      <c r="B857" s="333">
        <f t="shared" si="1305"/>
        <v>849</v>
      </c>
      <c r="C857" s="334" t="s">
        <v>55</v>
      </c>
      <c r="D857" s="333" t="s">
        <v>5</v>
      </c>
      <c r="E857" s="333">
        <v>5</v>
      </c>
      <c r="F857" s="335">
        <v>4</v>
      </c>
      <c r="G857" s="335">
        <v>1</v>
      </c>
      <c r="H857" s="335">
        <v>2</v>
      </c>
      <c r="I857" s="335">
        <v>3</v>
      </c>
      <c r="J857" s="335">
        <v>2</v>
      </c>
      <c r="K857" s="335"/>
      <c r="L857" s="335"/>
      <c r="M857" s="335"/>
      <c r="N857" s="335">
        <f>SUM($F857:G857)</f>
        <v>5</v>
      </c>
      <c r="O857" s="335">
        <f>SUM($F857:H857)</f>
        <v>7</v>
      </c>
      <c r="P857" s="335">
        <f>SUM($F857:I857)</f>
        <v>10</v>
      </c>
      <c r="Q857" s="335">
        <f>SUM($F857:J857)</f>
        <v>12</v>
      </c>
      <c r="R857" s="335"/>
      <c r="S857" s="335"/>
      <c r="T857" s="335"/>
      <c r="U857" s="334"/>
      <c r="V857" s="333" t="str">
        <f t="shared" si="1307"/>
        <v>B</v>
      </c>
      <c r="W857" s="333" t="str">
        <f t="shared" ca="1" si="1308"/>
        <v>Eb</v>
      </c>
      <c r="X857" s="333" t="str">
        <f t="shared" ca="1" si="1300"/>
        <v>E</v>
      </c>
      <c r="Y857" s="333" t="str">
        <f t="shared" ca="1" si="1301"/>
        <v>Gb</v>
      </c>
      <c r="Z857" s="333" t="str">
        <f t="shared" ca="1" si="1302"/>
        <v>A</v>
      </c>
      <c r="AA857" s="333"/>
      <c r="AB857" s="333"/>
      <c r="AC857" s="333"/>
      <c r="AD857" s="334">
        <f t="shared" si="1309"/>
        <v>66</v>
      </c>
      <c r="AE857" s="334">
        <f t="shared" ca="1" si="1298"/>
        <v>167</v>
      </c>
      <c r="AF857" s="334">
        <f t="shared" ca="1" si="1299"/>
        <v>69</v>
      </c>
      <c r="AG857" s="334">
        <f t="shared" ca="1" si="1306"/>
        <v>169</v>
      </c>
      <c r="AH857" s="334">
        <f ca="1">IF(LEN(Z857)=1,_xlfn.UNICODE(Z857),_xlfn.UNICODE(Z857)+_xlfn.UNICODE("b"))</f>
        <v>65</v>
      </c>
      <c r="AI857" s="334"/>
      <c r="AJ857" s="334"/>
      <c r="AK857" s="334"/>
      <c r="AL857" s="294" t="str">
        <f>_xlfn.CONCAT(V857," sus4/7")</f>
        <v>B sus4/7</v>
      </c>
      <c r="AM857" s="301" t="str">
        <f>_xlfn.CONCAT("*",V857," maj")</f>
        <v>*B maj</v>
      </c>
      <c r="AN857" s="294" t="str">
        <f ca="1">_xlfn.CONCAT(X857," sus4/M7")</f>
        <v>E sus4/M7</v>
      </c>
      <c r="AO857" s="294" t="str">
        <f ca="1">_xlfn.CONCAT(Y857," sus4/7")</f>
        <v>Gb sus4/7</v>
      </c>
      <c r="AP857" s="301" t="str">
        <f ca="1">_xlfn.CONCAT("*",W857," dim")</f>
        <v>*Eb dim</v>
      </c>
      <c r="AQ857" s="294"/>
      <c r="AR857" s="294"/>
      <c r="AS857" s="294"/>
      <c r="AT857" s="294" t="str">
        <f t="shared" ca="1" si="1304"/>
        <v/>
      </c>
      <c r="AU857" s="294" t="str">
        <f t="shared" ca="1" si="1303"/>
        <v/>
      </c>
      <c r="AV857" s="294" t="str">
        <f t="shared" ca="1" si="1303"/>
        <v/>
      </c>
      <c r="AW857" s="294">
        <f t="shared" ca="1" si="1303"/>
        <v>1</v>
      </c>
      <c r="AX857" s="294" t="str">
        <f t="shared" ca="1" si="1303"/>
        <v/>
      </c>
      <c r="AY857" s="294" t="str">
        <f t="shared" ca="1" si="1303"/>
        <v/>
      </c>
      <c r="AZ857" s="294" t="str">
        <f t="shared" ca="1" si="1303"/>
        <v/>
      </c>
      <c r="BA857" s="294" t="str">
        <f t="shared" ca="1" si="1303"/>
        <v/>
      </c>
      <c r="BB857" s="294" t="str">
        <f t="shared" ca="1" si="1303"/>
        <v/>
      </c>
      <c r="BC857" s="294" t="str">
        <f t="shared" ca="1" si="1303"/>
        <v/>
      </c>
      <c r="BD857" s="294" t="str">
        <f t="shared" ca="1" si="1303"/>
        <v/>
      </c>
      <c r="BE857" s="294" t="str">
        <f t="shared" ca="1" si="1303"/>
        <v/>
      </c>
      <c r="BF857" s="289">
        <f t="shared" ca="1" si="1310"/>
        <v>1</v>
      </c>
      <c r="BG857" s="302">
        <f t="shared" ca="1" si="1311"/>
        <v>20</v>
      </c>
      <c r="BH857" s="289" t="str">
        <f t="shared" ca="1" si="1312"/>
        <v/>
      </c>
      <c r="BI857" s="289" t="str">
        <f t="shared" ca="1" si="1313"/>
        <v/>
      </c>
      <c r="BJ857" s="289" t="str">
        <f t="shared" ca="1" si="1314"/>
        <v/>
      </c>
      <c r="BK857" s="289" t="str">
        <f t="shared" ca="1" si="1315"/>
        <v/>
      </c>
      <c r="BL857" s="289" t="str">
        <f t="shared" ca="1" si="1316"/>
        <v/>
      </c>
      <c r="BM857" s="289" t="str">
        <f t="shared" ca="1" si="1317"/>
        <v/>
      </c>
      <c r="BN857" s="289" t="str">
        <f t="shared" ca="1" si="1318"/>
        <v/>
      </c>
      <c r="BO857" s="289" t="str">
        <f t="shared" ca="1" si="1319"/>
        <v/>
      </c>
      <c r="BP857" s="275"/>
      <c r="BQ857" s="83"/>
      <c r="BR857" s="82"/>
      <c r="BS857" s="83"/>
      <c r="BT857" s="52"/>
      <c r="BV857" s="52"/>
      <c r="BW857" s="84"/>
      <c r="BX857" s="97"/>
      <c r="BY857" s="84"/>
      <c r="BZ857" s="84"/>
      <c r="CA857" s="84"/>
      <c r="CB857" s="84"/>
      <c r="CC857" s="84"/>
      <c r="CD857" s="84"/>
      <c r="CE857" s="84"/>
      <c r="CF857" s="84"/>
      <c r="CG857" s="84"/>
      <c r="CH857" s="97"/>
      <c r="CI857" s="97"/>
      <c r="CJ857" s="97"/>
      <c r="CK857" s="97"/>
      <c r="CL857" s="97"/>
      <c r="CM857" s="97"/>
      <c r="CN857" s="97"/>
      <c r="CO857" s="97"/>
      <c r="CP857" s="99"/>
      <c r="CQ857" s="84"/>
      <c r="DA857" s="83"/>
      <c r="DB857" s="82"/>
      <c r="DC857" s="83"/>
      <c r="DD857" s="52"/>
      <c r="DF857" s="52"/>
      <c r="DG857" s="84"/>
      <c r="DH857" s="97"/>
      <c r="DI857" s="84"/>
      <c r="DJ857" s="84"/>
      <c r="DK857" s="84"/>
      <c r="DL857" s="84"/>
      <c r="DM857" s="84"/>
      <c r="DN857" s="84"/>
      <c r="DO857" s="84"/>
      <c r="DP857" s="84"/>
      <c r="DQ857" s="84"/>
      <c r="DR857" s="97"/>
      <c r="DS857" s="97"/>
      <c r="DT857" s="97"/>
      <c r="DU857" s="97"/>
      <c r="DV857" s="97"/>
      <c r="DW857" s="97"/>
      <c r="DX857" s="97"/>
      <c r="DY857" s="97"/>
      <c r="DZ857" s="99"/>
      <c r="EA857" s="84"/>
    </row>
    <row r="858" spans="1:131" ht="15.6" x14ac:dyDescent="0.3">
      <c r="A858" s="289" t="str">
        <f t="shared" ca="1" si="1296"/>
        <v/>
      </c>
      <c r="B858" s="333">
        <f t="shared" si="1305"/>
        <v>850</v>
      </c>
      <c r="C858" s="334" t="s">
        <v>56</v>
      </c>
      <c r="D858" s="333" t="s">
        <v>5</v>
      </c>
      <c r="E858" s="333">
        <v>5</v>
      </c>
      <c r="F858" s="335">
        <v>2</v>
      </c>
      <c r="G858" s="335">
        <v>1</v>
      </c>
      <c r="H858" s="335">
        <v>4</v>
      </c>
      <c r="I858" s="335">
        <v>2</v>
      </c>
      <c r="J858" s="335">
        <v>3</v>
      </c>
      <c r="K858" s="335"/>
      <c r="L858" s="335"/>
      <c r="M858" s="335"/>
      <c r="N858" s="335">
        <f>SUM($F858:G858)</f>
        <v>3</v>
      </c>
      <c r="O858" s="335">
        <f>SUM($F858:H858)</f>
        <v>7</v>
      </c>
      <c r="P858" s="335">
        <f>SUM($F858:I858)</f>
        <v>9</v>
      </c>
      <c r="Q858" s="335">
        <f>SUM($F858:J858)</f>
        <v>12</v>
      </c>
      <c r="R858" s="335"/>
      <c r="S858" s="335"/>
      <c r="T858" s="335"/>
      <c r="U858" s="334"/>
      <c r="V858" s="333" t="str">
        <f t="shared" si="1307"/>
        <v>B</v>
      </c>
      <c r="W858" s="333" t="str">
        <f t="shared" ca="1" si="1308"/>
        <v>Db</v>
      </c>
      <c r="X858" s="333" t="str">
        <f t="shared" ca="1" si="1300"/>
        <v>D</v>
      </c>
      <c r="Y858" s="333" t="str">
        <f t="shared" ca="1" si="1301"/>
        <v>Gb</v>
      </c>
      <c r="Z858" s="333" t="str">
        <f t="shared" ca="1" si="1302"/>
        <v>Ab</v>
      </c>
      <c r="AA858" s="333"/>
      <c r="AB858" s="333"/>
      <c r="AC858" s="333"/>
      <c r="AD858" s="334">
        <f t="shared" si="1309"/>
        <v>66</v>
      </c>
      <c r="AE858" s="334">
        <f t="shared" ca="1" si="1298"/>
        <v>166</v>
      </c>
      <c r="AF858" s="334">
        <f t="shared" ca="1" si="1299"/>
        <v>68</v>
      </c>
      <c r="AG858" s="334">
        <f t="shared" ca="1" si="1306"/>
        <v>169</v>
      </c>
      <c r="AH858" s="334">
        <f ca="1">IF(LEN(Z858)=1,_xlfn.UNICODE(Z858),_xlfn.UNICODE(Z858)+_xlfn.UNICODE("b"))</f>
        <v>163</v>
      </c>
      <c r="AI858" s="334"/>
      <c r="AJ858" s="334"/>
      <c r="AK858" s="334"/>
      <c r="AL858" s="301" t="str">
        <f ca="1">_xlfn.CONCAT(V858," min6 -or- *",Z858," dim")</f>
        <v>B min6 -or- *Ab dim</v>
      </c>
      <c r="AM858" s="294" t="str">
        <f ca="1">_xlfn.CONCAT(W858," sus4/7")</f>
        <v>Db sus4/7</v>
      </c>
      <c r="AN858" s="301" t="str">
        <f ca="1">_xlfn.CONCAT("*",Z858," dim")</f>
        <v>*Ab dim</v>
      </c>
      <c r="AO858" s="301" t="str">
        <f>_xlfn.CONCAT("*", V858," min")</f>
        <v>*B min</v>
      </c>
      <c r="AP858" s="294" t="str">
        <f ca="1">_xlfn.CONCAT(Z858," sus4/7")</f>
        <v>Ab sus4/7</v>
      </c>
      <c r="AQ858" s="294"/>
      <c r="AR858" s="294"/>
      <c r="AS858" s="294"/>
      <c r="AT858" s="294" t="str">
        <f t="shared" ca="1" si="1304"/>
        <v/>
      </c>
      <c r="AU858" s="294" t="str">
        <f t="shared" ca="1" si="1303"/>
        <v/>
      </c>
      <c r="AV858" s="294" t="str">
        <f t="shared" ca="1" si="1303"/>
        <v/>
      </c>
      <c r="AW858" s="294" t="str">
        <f t="shared" ca="1" si="1303"/>
        <v/>
      </c>
      <c r="AX858" s="294" t="str">
        <f t="shared" ca="1" si="1303"/>
        <v/>
      </c>
      <c r="AY858" s="294" t="str">
        <f t="shared" ca="1" si="1303"/>
        <v/>
      </c>
      <c r="AZ858" s="294" t="str">
        <f t="shared" ca="1" si="1303"/>
        <v/>
      </c>
      <c r="BA858" s="294" t="str">
        <f t="shared" ca="1" si="1303"/>
        <v/>
      </c>
      <c r="BB858" s="294" t="str">
        <f t="shared" ca="1" si="1303"/>
        <v/>
      </c>
      <c r="BC858" s="294" t="str">
        <f t="shared" ca="1" si="1303"/>
        <v/>
      </c>
      <c r="BD858" s="294" t="str">
        <f t="shared" ca="1" si="1303"/>
        <v/>
      </c>
      <c r="BE858" s="294" t="str">
        <f t="shared" ca="1" si="1303"/>
        <v/>
      </c>
      <c r="BF858" s="289">
        <f t="shared" ca="1" si="1310"/>
        <v>0</v>
      </c>
      <c r="BG858" s="302">
        <f t="shared" ca="1" si="1311"/>
        <v>0</v>
      </c>
      <c r="BH858" s="289" t="str">
        <f t="shared" ca="1" si="1312"/>
        <v/>
      </c>
      <c r="BI858" s="289" t="str">
        <f t="shared" ca="1" si="1313"/>
        <v/>
      </c>
      <c r="BJ858" s="289" t="str">
        <f t="shared" ca="1" si="1314"/>
        <v/>
      </c>
      <c r="BK858" s="289" t="str">
        <f t="shared" ca="1" si="1315"/>
        <v/>
      </c>
      <c r="BL858" s="289" t="str">
        <f t="shared" ca="1" si="1316"/>
        <v/>
      </c>
      <c r="BM858" s="289" t="str">
        <f t="shared" ca="1" si="1317"/>
        <v/>
      </c>
      <c r="BN858" s="289" t="str">
        <f t="shared" ca="1" si="1318"/>
        <v/>
      </c>
      <c r="BO858" s="289" t="str">
        <f t="shared" ca="1" si="1319"/>
        <v/>
      </c>
      <c r="BP858" s="275"/>
      <c r="BQ858" s="83"/>
      <c r="BR858" s="82"/>
      <c r="BS858" s="83"/>
      <c r="BT858" s="52"/>
      <c r="BV858" s="52"/>
      <c r="BW858" s="84"/>
      <c r="BX858" s="97"/>
      <c r="BY858" s="84"/>
      <c r="BZ858" s="84"/>
      <c r="CA858" s="84"/>
      <c r="CB858" s="84"/>
      <c r="CC858" s="84"/>
      <c r="CD858" s="84"/>
      <c r="CE858" s="84"/>
      <c r="CF858" s="84"/>
      <c r="CG858" s="84"/>
      <c r="CH858" s="97"/>
      <c r="CI858" s="97"/>
      <c r="CJ858" s="97"/>
      <c r="CK858" s="97"/>
      <c r="CL858" s="97"/>
      <c r="CM858" s="97"/>
      <c r="CN858" s="97"/>
      <c r="CO858" s="97"/>
      <c r="CP858" s="99"/>
      <c r="CQ858" s="84"/>
      <c r="DA858" s="83"/>
      <c r="DB858" s="82"/>
      <c r="DC858" s="83"/>
      <c r="DD858" s="52"/>
      <c r="DF858" s="52"/>
      <c r="DG858" s="84"/>
      <c r="DH858" s="97"/>
      <c r="DI858" s="84"/>
      <c r="DJ858" s="84"/>
      <c r="DK858" s="84"/>
      <c r="DL858" s="84"/>
      <c r="DM858" s="84"/>
      <c r="DN858" s="84"/>
      <c r="DO858" s="84"/>
      <c r="DP858" s="84"/>
      <c r="DQ858" s="84"/>
      <c r="DR858" s="97"/>
      <c r="DS858" s="97"/>
      <c r="DT858" s="97"/>
      <c r="DU858" s="97"/>
      <c r="DV858" s="97"/>
      <c r="DW858" s="97"/>
      <c r="DX858" s="97"/>
      <c r="DY858" s="97"/>
      <c r="DZ858" s="99"/>
      <c r="EA858" s="84"/>
    </row>
    <row r="859" spans="1:131" ht="15.6" x14ac:dyDescent="0.3">
      <c r="A859" s="289" t="str">
        <f t="shared" ca="1" si="1296"/>
        <v/>
      </c>
      <c r="B859" s="333">
        <f t="shared" si="1305"/>
        <v>851</v>
      </c>
      <c r="C859" s="334" t="s">
        <v>59</v>
      </c>
      <c r="D859" s="333" t="s">
        <v>5</v>
      </c>
      <c r="E859" s="333">
        <v>5</v>
      </c>
      <c r="F859" s="335">
        <v>4</v>
      </c>
      <c r="G859" s="335">
        <v>1</v>
      </c>
      <c r="H859" s="335">
        <v>2</v>
      </c>
      <c r="I859" s="335">
        <v>2</v>
      </c>
      <c r="J859" s="335">
        <v>3</v>
      </c>
      <c r="K859" s="335"/>
      <c r="L859" s="335"/>
      <c r="M859" s="335"/>
      <c r="N859" s="335">
        <f>SUM($F859:G859)</f>
        <v>5</v>
      </c>
      <c r="O859" s="335">
        <f>SUM($F859:H859)</f>
        <v>7</v>
      </c>
      <c r="P859" s="335">
        <f>SUM($F859:I859)</f>
        <v>9</v>
      </c>
      <c r="Q859" s="335">
        <f>SUM($F859:J859)</f>
        <v>12</v>
      </c>
      <c r="R859" s="335"/>
      <c r="S859" s="335"/>
      <c r="T859" s="335"/>
      <c r="U859" s="334"/>
      <c r="V859" s="333" t="str">
        <f t="shared" si="1307"/>
        <v>B</v>
      </c>
      <c r="W859" s="333" t="str">
        <f t="shared" ca="1" si="1308"/>
        <v>Eb</v>
      </c>
      <c r="X859" s="333" t="str">
        <f t="shared" ca="1" si="1300"/>
        <v>E</v>
      </c>
      <c r="Y859" s="333" t="str">
        <f t="shared" ca="1" si="1301"/>
        <v>Gb</v>
      </c>
      <c r="Z859" s="333" t="str">
        <f t="shared" ca="1" si="1302"/>
        <v>Ab</v>
      </c>
      <c r="AA859" s="333"/>
      <c r="AB859" s="333"/>
      <c r="AC859" s="333"/>
      <c r="AD859" s="334">
        <f t="shared" si="1309"/>
        <v>66</v>
      </c>
      <c r="AE859" s="334">
        <f t="shared" ca="1" si="1298"/>
        <v>167</v>
      </c>
      <c r="AF859" s="334">
        <f t="shared" ca="1" si="1299"/>
        <v>69</v>
      </c>
      <c r="AG859" s="334">
        <f t="shared" ca="1" si="1306"/>
        <v>169</v>
      </c>
      <c r="AH859" s="334">
        <f ca="1">IF(LEN(Z859)=1,_xlfn.UNICODE(Z859),_xlfn.UNICODE(Z859)+_xlfn.UNICODE("b"))</f>
        <v>163</v>
      </c>
      <c r="AI859" s="334"/>
      <c r="AJ859" s="334"/>
      <c r="AK859" s="334"/>
      <c r="AL859" s="294" t="str">
        <f>_xlfn.CONCAT(V859," aug")</f>
        <v>B aug</v>
      </c>
      <c r="AM859" s="301" t="str">
        <f>_xlfn.CONCAT("*",V859," maj")</f>
        <v>*B maj</v>
      </c>
      <c r="AN859" s="294" t="str">
        <f ca="1">_xlfn.CONCAT(X859," maj")</f>
        <v>E maj</v>
      </c>
      <c r="AO859" s="294" t="str">
        <f ca="1">_xlfn.CONCAT(Y859," sus4/7")</f>
        <v>Gb sus4/7</v>
      </c>
      <c r="AP859" s="294" t="str">
        <f ca="1">_xlfn.CONCAT(Z859," sus7")</f>
        <v>Ab sus7</v>
      </c>
      <c r="AQ859" s="294"/>
      <c r="AR859" s="294"/>
      <c r="AS859" s="294"/>
      <c r="AT859" s="294" t="str">
        <f t="shared" ca="1" si="1304"/>
        <v/>
      </c>
      <c r="AU859" s="294" t="str">
        <f t="shared" ca="1" si="1303"/>
        <v/>
      </c>
      <c r="AV859" s="294" t="str">
        <f t="shared" ca="1" si="1303"/>
        <v/>
      </c>
      <c r="AW859" s="294">
        <f t="shared" ca="1" si="1303"/>
        <v>1</v>
      </c>
      <c r="AX859" s="294" t="str">
        <f t="shared" ca="1" si="1303"/>
        <v/>
      </c>
      <c r="AY859" s="294" t="str">
        <f t="shared" ca="1" si="1303"/>
        <v/>
      </c>
      <c r="AZ859" s="294" t="str">
        <f t="shared" ca="1" si="1303"/>
        <v/>
      </c>
      <c r="BA859" s="294" t="str">
        <f t="shared" ca="1" si="1303"/>
        <v/>
      </c>
      <c r="BB859" s="294" t="str">
        <f t="shared" ca="1" si="1303"/>
        <v/>
      </c>
      <c r="BC859" s="294" t="str">
        <f t="shared" ca="1" si="1303"/>
        <v/>
      </c>
      <c r="BD859" s="294" t="str">
        <f t="shared" ca="1" si="1303"/>
        <v/>
      </c>
      <c r="BE859" s="294" t="str">
        <f t="shared" ca="1" si="1303"/>
        <v/>
      </c>
      <c r="BF859" s="289">
        <f t="shared" ca="1" si="1310"/>
        <v>1</v>
      </c>
      <c r="BG859" s="302">
        <f t="shared" ca="1" si="1311"/>
        <v>20</v>
      </c>
      <c r="BH859" s="289" t="str">
        <f t="shared" ca="1" si="1312"/>
        <v/>
      </c>
      <c r="BI859" s="289" t="str">
        <f t="shared" ca="1" si="1313"/>
        <v/>
      </c>
      <c r="BJ859" s="289" t="str">
        <f t="shared" ca="1" si="1314"/>
        <v/>
      </c>
      <c r="BK859" s="289" t="str">
        <f t="shared" ca="1" si="1315"/>
        <v/>
      </c>
      <c r="BL859" s="289" t="str">
        <f t="shared" ca="1" si="1316"/>
        <v/>
      </c>
      <c r="BM859" s="289" t="str">
        <f t="shared" ca="1" si="1317"/>
        <v/>
      </c>
      <c r="BN859" s="289" t="str">
        <f t="shared" ca="1" si="1318"/>
        <v/>
      </c>
      <c r="BO859" s="289" t="str">
        <f t="shared" ca="1" si="1319"/>
        <v/>
      </c>
      <c r="BP859" s="275"/>
      <c r="BQ859" s="83"/>
      <c r="BR859" s="82"/>
      <c r="BS859" s="83"/>
      <c r="BT859" s="52"/>
      <c r="BV859" s="52"/>
      <c r="BW859" s="84"/>
      <c r="BX859" s="97"/>
      <c r="BY859" s="84"/>
      <c r="BZ859" s="84"/>
      <c r="CA859" s="84"/>
      <c r="CB859" s="84"/>
      <c r="CC859" s="84"/>
      <c r="CD859" s="84"/>
      <c r="CE859" s="84"/>
      <c r="CF859" s="84"/>
      <c r="CG859" s="84"/>
      <c r="CH859" s="97"/>
      <c r="CI859" s="97"/>
      <c r="CJ859" s="97"/>
      <c r="CK859" s="97"/>
      <c r="CL859" s="97"/>
      <c r="CM859" s="97"/>
      <c r="CN859" s="97"/>
      <c r="CO859" s="97"/>
      <c r="CP859" s="99"/>
      <c r="CQ859" s="84"/>
      <c r="DA859" s="83"/>
      <c r="DB859" s="82"/>
      <c r="DC859" s="83"/>
      <c r="DD859" s="52"/>
      <c r="DF859" s="52"/>
      <c r="DG859" s="84"/>
      <c r="DH859" s="97"/>
      <c r="DI859" s="84"/>
      <c r="DJ859" s="84"/>
      <c r="DK859" s="84"/>
      <c r="DL859" s="84"/>
      <c r="DM859" s="84"/>
      <c r="DN859" s="84"/>
      <c r="DO859" s="84"/>
      <c r="DP859" s="84"/>
      <c r="DQ859" s="84"/>
      <c r="DR859" s="97"/>
      <c r="DS859" s="97"/>
      <c r="DT859" s="97"/>
      <c r="DU859" s="97"/>
      <c r="DV859" s="97"/>
      <c r="DW859" s="97"/>
      <c r="DX859" s="97"/>
      <c r="DY859" s="97"/>
      <c r="DZ859" s="99"/>
      <c r="EA859" s="84"/>
    </row>
    <row r="860" spans="1:131" ht="15.6" x14ac:dyDescent="0.3">
      <c r="A860" s="289" t="str">
        <f t="shared" ca="1" si="1296"/>
        <v/>
      </c>
      <c r="B860" s="333">
        <f t="shared" si="1305"/>
        <v>852</v>
      </c>
      <c r="C860" s="334" t="s">
        <v>60</v>
      </c>
      <c r="D860" s="333" t="s">
        <v>5</v>
      </c>
      <c r="E860" s="333">
        <v>4</v>
      </c>
      <c r="F860" s="335">
        <v>3</v>
      </c>
      <c r="G860" s="335">
        <v>3</v>
      </c>
      <c r="H860" s="335">
        <v>3</v>
      </c>
      <c r="I860" s="335">
        <v>3</v>
      </c>
      <c r="J860" s="335"/>
      <c r="K860" s="335"/>
      <c r="L860" s="335"/>
      <c r="M860" s="335"/>
      <c r="N860" s="335">
        <f>SUM($F860:G860)</f>
        <v>6</v>
      </c>
      <c r="O860" s="335">
        <f>SUM($F860:H860)</f>
        <v>9</v>
      </c>
      <c r="P860" s="335">
        <f>SUM($F860:I860)</f>
        <v>12</v>
      </c>
      <c r="Q860" s="335"/>
      <c r="R860" s="335"/>
      <c r="S860" s="335"/>
      <c r="T860" s="335"/>
      <c r="U860" s="334"/>
      <c r="V860" s="333" t="str">
        <f t="shared" si="1307"/>
        <v>B</v>
      </c>
      <c r="W860" s="333" t="str">
        <f t="shared" ca="1" si="1308"/>
        <v>D</v>
      </c>
      <c r="X860" s="333" t="str">
        <f ca="1">OFFSET($O$6,0,N860,1,1)</f>
        <v>F</v>
      </c>
      <c r="Y860" s="333" t="str">
        <f ca="1">OFFSET($O$6,0,O860,1,1)</f>
        <v>Ab</v>
      </c>
      <c r="Z860" s="333"/>
      <c r="AA860" s="333"/>
      <c r="AB860" s="333"/>
      <c r="AC860" s="333"/>
      <c r="AD860" s="334">
        <f t="shared" si="1309"/>
        <v>66</v>
      </c>
      <c r="AE860" s="334">
        <f t="shared" ca="1" si="1298"/>
        <v>68</v>
      </c>
      <c r="AF860" s="334">
        <f t="shared" ca="1" si="1299"/>
        <v>70</v>
      </c>
      <c r="AG860" s="334">
        <f t="shared" ca="1" si="1306"/>
        <v>163</v>
      </c>
      <c r="AH860" s="334"/>
      <c r="AI860" s="334"/>
      <c r="AJ860" s="334"/>
      <c r="AK860" s="334"/>
      <c r="AL860" s="294" t="str">
        <f>_xlfn.CONCAT(V860," dim")</f>
        <v>B dim</v>
      </c>
      <c r="AM860" s="294" t="str">
        <f ca="1">_xlfn.CONCAT(W860," dim")</f>
        <v>D dim</v>
      </c>
      <c r="AN860" s="294" t="str">
        <f ca="1">_xlfn.CONCAT(X860," dim")</f>
        <v>F dim</v>
      </c>
      <c r="AO860" s="294" t="str">
        <f ca="1">_xlfn.CONCAT(Y860," dim")</f>
        <v>Ab dim</v>
      </c>
      <c r="AP860" s="294"/>
      <c r="AQ860" s="294"/>
      <c r="AR860" s="294"/>
      <c r="AS860" s="294"/>
      <c r="AT860" s="294" t="str">
        <f ca="1">IF(AT$9=$AD860,1,IF(AT$9=$AE860,1,IF(AT$9=$AF860,1,IF(AT$9=$AG860,1,""))))</f>
        <v/>
      </c>
      <c r="AU860" s="294" t="str">
        <f t="shared" ref="AU860:BE860" ca="1" si="1320">IF(AU$9=$AD860,1,IF(AU$9=$AE860,1,IF(AU$9=$AF860,1,IF(AU$9=$AG860,1,""))))</f>
        <v/>
      </c>
      <c r="AV860" s="294" t="str">
        <f t="shared" ca="1" si="1320"/>
        <v/>
      </c>
      <c r="AW860" s="294" t="str">
        <f t="shared" ca="1" si="1320"/>
        <v/>
      </c>
      <c r="AX860" s="294" t="str">
        <f t="shared" ca="1" si="1320"/>
        <v/>
      </c>
      <c r="AY860" s="294">
        <f t="shared" ca="1" si="1320"/>
        <v>1</v>
      </c>
      <c r="AZ860" s="294" t="str">
        <f t="shared" ca="1" si="1320"/>
        <v/>
      </c>
      <c r="BA860" s="294" t="str">
        <f t="shared" ca="1" si="1320"/>
        <v/>
      </c>
      <c r="BB860" s="294" t="str">
        <f t="shared" ca="1" si="1320"/>
        <v/>
      </c>
      <c r="BC860" s="294" t="str">
        <f t="shared" ca="1" si="1320"/>
        <v/>
      </c>
      <c r="BD860" s="294" t="str">
        <f t="shared" ca="1" si="1320"/>
        <v/>
      </c>
      <c r="BE860" s="294" t="str">
        <f t="shared" ca="1" si="1320"/>
        <v/>
      </c>
      <c r="BF860" s="289">
        <f t="shared" ca="1" si="1310"/>
        <v>1</v>
      </c>
      <c r="BG860" s="302">
        <f t="shared" ca="1" si="1311"/>
        <v>25</v>
      </c>
      <c r="BH860" s="289" t="str">
        <f t="shared" ca="1" si="1312"/>
        <v/>
      </c>
      <c r="BI860" s="289" t="str">
        <f t="shared" ca="1" si="1313"/>
        <v/>
      </c>
      <c r="BJ860" s="289" t="str">
        <f t="shared" ca="1" si="1314"/>
        <v/>
      </c>
      <c r="BK860" s="289" t="str">
        <f t="shared" ca="1" si="1315"/>
        <v/>
      </c>
      <c r="BL860" s="289" t="str">
        <f t="shared" ca="1" si="1316"/>
        <v/>
      </c>
      <c r="BM860" s="289" t="str">
        <f t="shared" ca="1" si="1317"/>
        <v/>
      </c>
      <c r="BN860" s="289" t="str">
        <f t="shared" ca="1" si="1318"/>
        <v/>
      </c>
      <c r="BO860" s="289" t="str">
        <f t="shared" ca="1" si="1319"/>
        <v/>
      </c>
      <c r="BP860" s="275"/>
      <c r="BQ860" s="83"/>
      <c r="BR860" s="82"/>
      <c r="BS860" s="83"/>
      <c r="BT860" s="52"/>
      <c r="BV860" s="52"/>
      <c r="BW860" s="84"/>
      <c r="BX860" s="97"/>
      <c r="BY860" s="84"/>
      <c r="BZ860" s="84"/>
      <c r="CA860" s="84"/>
      <c r="CB860" s="84"/>
      <c r="CC860" s="84"/>
      <c r="CD860" s="84"/>
      <c r="CE860" s="84"/>
      <c r="CF860" s="84"/>
      <c r="CG860" s="84"/>
      <c r="CH860" s="97"/>
      <c r="CI860" s="97"/>
      <c r="CJ860" s="97"/>
      <c r="CK860" s="97"/>
      <c r="CL860" s="97"/>
      <c r="CM860" s="97"/>
      <c r="CN860" s="97"/>
      <c r="CO860" s="97"/>
      <c r="CP860" s="99"/>
      <c r="CQ860" s="84"/>
      <c r="DA860" s="83"/>
      <c r="DB860" s="82"/>
      <c r="DC860" s="83"/>
      <c r="DD860" s="52"/>
      <c r="DF860" s="52"/>
      <c r="DG860" s="84"/>
      <c r="DH860" s="97"/>
      <c r="DI860" s="84"/>
      <c r="DJ860" s="84"/>
      <c r="DK860" s="84"/>
      <c r="DL860" s="84"/>
      <c r="DM860" s="84"/>
      <c r="DN860" s="84"/>
      <c r="DO860" s="84"/>
      <c r="DP860" s="84"/>
      <c r="DQ860" s="84"/>
      <c r="DR860" s="97"/>
      <c r="DS860" s="97"/>
      <c r="DT860" s="97"/>
      <c r="DU860" s="97"/>
      <c r="DV860" s="97"/>
      <c r="DW860" s="97"/>
      <c r="DX860" s="97"/>
      <c r="DY860" s="97"/>
      <c r="DZ860" s="99"/>
      <c r="EA860" s="84"/>
    </row>
    <row r="861" spans="1:131" ht="15.6" x14ac:dyDescent="0.3">
      <c r="A861" s="289">
        <f t="shared" ca="1" si="1296"/>
        <v>4</v>
      </c>
      <c r="B861" s="333">
        <f t="shared" si="1305"/>
        <v>853</v>
      </c>
      <c r="C861" s="334" t="s">
        <v>61</v>
      </c>
      <c r="D861" s="333" t="s">
        <v>5</v>
      </c>
      <c r="E861" s="333">
        <v>3</v>
      </c>
      <c r="F861" s="335">
        <v>4</v>
      </c>
      <c r="G861" s="335">
        <v>4</v>
      </c>
      <c r="H861" s="335">
        <v>4</v>
      </c>
      <c r="I861" s="335"/>
      <c r="J861" s="335"/>
      <c r="K861" s="335"/>
      <c r="L861" s="335"/>
      <c r="M861" s="335"/>
      <c r="N861" s="335">
        <f>SUM($F861:G861)</f>
        <v>8</v>
      </c>
      <c r="O861" s="335">
        <f>SUM($F861:H861)</f>
        <v>12</v>
      </c>
      <c r="P861" s="335"/>
      <c r="Q861" s="335"/>
      <c r="R861" s="335"/>
      <c r="S861" s="335"/>
      <c r="T861" s="335"/>
      <c r="U861" s="334"/>
      <c r="V861" s="333" t="str">
        <f t="shared" si="1307"/>
        <v>B</v>
      </c>
      <c r="W861" s="333" t="str">
        <f t="shared" ca="1" si="1308"/>
        <v>Eb</v>
      </c>
      <c r="X861" s="333" t="str">
        <f ca="1">OFFSET($O$6,0,N861,1,1)</f>
        <v>G</v>
      </c>
      <c r="Y861" s="333"/>
      <c r="Z861" s="333"/>
      <c r="AA861" s="333"/>
      <c r="AB861" s="333"/>
      <c r="AC861" s="333"/>
      <c r="AD861" s="334">
        <f t="shared" si="1309"/>
        <v>66</v>
      </c>
      <c r="AE861" s="334">
        <f t="shared" ca="1" si="1298"/>
        <v>167</v>
      </c>
      <c r="AF861" s="334">
        <f t="shared" ca="1" si="1299"/>
        <v>71</v>
      </c>
      <c r="AG861" s="334"/>
      <c r="AH861" s="334"/>
      <c r="AI861" s="334"/>
      <c r="AJ861" s="334"/>
      <c r="AK861" s="334"/>
      <c r="AL861" s="294" t="str">
        <f>_xlfn.CONCAT(V861," aug")</f>
        <v>B aug</v>
      </c>
      <c r="AM861" s="294" t="str">
        <f ca="1">_xlfn.CONCAT(W861," aug")</f>
        <v>Eb aug</v>
      </c>
      <c r="AN861" s="294" t="str">
        <f ca="1">_xlfn.CONCAT(X861," aug")</f>
        <v>G aug</v>
      </c>
      <c r="AO861" s="294"/>
      <c r="AP861" s="294"/>
      <c r="AQ861" s="294"/>
      <c r="AR861" s="294"/>
      <c r="AS861" s="294"/>
      <c r="AT861" s="294" t="str">
        <f ca="1">IF(AT$9=$AD861,1,IF(AT$9=$AE861,1,IF(AT$9=$AF861,1,"")))</f>
        <v/>
      </c>
      <c r="AU861" s="294" t="str">
        <f t="shared" ref="AU861:BE861" ca="1" si="1321">IF(AU$9=$AD861,1,IF(AU$9=$AE861,1,IF(AU$9=$AF861,1,"")))</f>
        <v/>
      </c>
      <c r="AV861" s="294" t="str">
        <f t="shared" ca="1" si="1321"/>
        <v/>
      </c>
      <c r="AW861" s="294">
        <f t="shared" ca="1" si="1321"/>
        <v>1</v>
      </c>
      <c r="AX861" s="294" t="str">
        <f t="shared" ca="1" si="1321"/>
        <v/>
      </c>
      <c r="AY861" s="294" t="str">
        <f t="shared" ca="1" si="1321"/>
        <v/>
      </c>
      <c r="AZ861" s="294" t="str">
        <f t="shared" ca="1" si="1321"/>
        <v/>
      </c>
      <c r="BA861" s="294">
        <f t="shared" ca="1" si="1321"/>
        <v>1</v>
      </c>
      <c r="BB861" s="294" t="str">
        <f t="shared" ca="1" si="1321"/>
        <v/>
      </c>
      <c r="BC861" s="294" t="str">
        <f t="shared" ca="1" si="1321"/>
        <v/>
      </c>
      <c r="BD861" s="294" t="str">
        <f t="shared" ca="1" si="1321"/>
        <v/>
      </c>
      <c r="BE861" s="294" t="str">
        <f t="shared" ca="1" si="1321"/>
        <v/>
      </c>
      <c r="BF861" s="289">
        <f t="shared" ca="1" si="1310"/>
        <v>2</v>
      </c>
      <c r="BG861" s="302">
        <f t="shared" ca="1" si="1311"/>
        <v>66.666666666666657</v>
      </c>
      <c r="BH861" s="289">
        <f t="shared" ca="1" si="1312"/>
        <v>4</v>
      </c>
      <c r="BI861" s="289" t="str">
        <f t="shared" ca="1" si="1313"/>
        <v/>
      </c>
      <c r="BJ861" s="289" t="str">
        <f t="shared" ca="1" si="1314"/>
        <v/>
      </c>
      <c r="BK861" s="289" t="str">
        <f t="shared" ca="1" si="1315"/>
        <v/>
      </c>
      <c r="BL861" s="289">
        <f t="shared" ca="1" si="1316"/>
        <v>1</v>
      </c>
      <c r="BM861" s="289" t="str">
        <f t="shared" ca="1" si="1317"/>
        <v/>
      </c>
      <c r="BN861" s="289" t="str">
        <f t="shared" ca="1" si="1318"/>
        <v/>
      </c>
      <c r="BO861" s="289" t="str">
        <f t="shared" ca="1" si="1319"/>
        <v/>
      </c>
      <c r="BP861" s="275"/>
      <c r="BQ861" s="83"/>
      <c r="BR861" s="82"/>
      <c r="BS861" s="83"/>
      <c r="BT861" s="52"/>
      <c r="BV861" s="52"/>
      <c r="BW861" s="84"/>
      <c r="BX861" s="97"/>
      <c r="BY861" s="84"/>
      <c r="BZ861" s="84"/>
      <c r="CA861" s="84"/>
      <c r="CB861" s="84"/>
      <c r="CC861" s="84"/>
      <c r="CD861" s="84"/>
      <c r="CE861" s="84"/>
      <c r="CF861" s="84"/>
      <c r="CG861" s="84"/>
      <c r="CH861" s="97"/>
      <c r="CI861" s="97"/>
      <c r="CJ861" s="97"/>
      <c r="CK861" s="97"/>
      <c r="CL861" s="97"/>
      <c r="CM861" s="97"/>
      <c r="CN861" s="97"/>
      <c r="CO861" s="97"/>
      <c r="CP861" s="99"/>
      <c r="CQ861" s="84"/>
      <c r="DA861" s="83"/>
      <c r="DB861" s="82"/>
      <c r="DC861" s="83"/>
      <c r="DD861" s="52"/>
      <c r="DF861" s="52"/>
      <c r="DG861" s="84"/>
      <c r="DH861" s="97"/>
      <c r="DI861" s="84"/>
      <c r="DJ861" s="84"/>
      <c r="DK861" s="84"/>
      <c r="DL861" s="84"/>
      <c r="DM861" s="84"/>
      <c r="DN861" s="84"/>
      <c r="DO861" s="84"/>
      <c r="DP861" s="84"/>
      <c r="DQ861" s="84"/>
      <c r="DR861" s="97"/>
      <c r="DS861" s="97"/>
      <c r="DT861" s="97"/>
      <c r="DU861" s="97"/>
      <c r="DV861" s="97"/>
      <c r="DW861" s="97"/>
      <c r="DX861" s="97"/>
      <c r="DY861" s="97"/>
      <c r="DZ861" s="99"/>
      <c r="EA861" s="84"/>
    </row>
    <row r="862" spans="1:131" ht="15.6" x14ac:dyDescent="0.3">
      <c r="A862" s="276"/>
      <c r="B862" s="275"/>
      <c r="C862" s="276"/>
      <c r="D862" s="276"/>
      <c r="E862" s="275"/>
      <c r="F862" s="275"/>
      <c r="G862" s="275"/>
      <c r="H862" s="275"/>
      <c r="I862" s="275"/>
      <c r="J862" s="275"/>
      <c r="K862" s="275"/>
      <c r="L862" s="275"/>
      <c r="M862" s="275"/>
      <c r="N862" s="275"/>
      <c r="O862" s="275"/>
      <c r="P862" s="275"/>
      <c r="Q862" s="275"/>
      <c r="R862" s="275"/>
      <c r="S862" s="275"/>
      <c r="T862" s="275"/>
      <c r="U862" s="275"/>
      <c r="V862" s="275"/>
      <c r="W862" s="275"/>
      <c r="X862" s="275"/>
      <c r="Y862" s="275"/>
      <c r="Z862" s="275"/>
      <c r="AA862" s="275"/>
      <c r="AB862" s="275"/>
      <c r="AC862" s="276"/>
      <c r="AD862" s="276"/>
      <c r="AE862" s="276"/>
      <c r="AF862" s="276"/>
      <c r="AG862" s="276"/>
      <c r="AH862" s="276"/>
      <c r="AI862" s="276"/>
      <c r="AJ862" s="276"/>
      <c r="AK862" s="276"/>
      <c r="AL862" s="276"/>
      <c r="AM862" s="276"/>
      <c r="AN862" s="276"/>
      <c r="AO862" s="276"/>
      <c r="AP862" s="276"/>
      <c r="AQ862" s="276"/>
      <c r="AR862" s="276"/>
      <c r="AS862" s="276"/>
      <c r="AT862" s="276"/>
      <c r="AU862" s="276"/>
      <c r="AV862" s="276"/>
      <c r="AW862" s="276"/>
      <c r="AX862" s="276"/>
      <c r="AY862" s="276"/>
      <c r="AZ862" s="276"/>
      <c r="BA862" s="276"/>
      <c r="BB862" s="276"/>
      <c r="BC862" s="276"/>
      <c r="BD862" s="276"/>
      <c r="BE862" s="276"/>
      <c r="BF862" s="276"/>
      <c r="BG862" s="276"/>
      <c r="BH862" s="275"/>
      <c r="BI862" s="275"/>
      <c r="BJ862" s="275"/>
      <c r="BK862" s="275"/>
      <c r="BL862" s="275"/>
      <c r="BM862" s="275"/>
      <c r="BN862" s="275"/>
      <c r="BO862" s="275"/>
      <c r="BP862" s="275"/>
      <c r="BQ862" s="83"/>
      <c r="BR862" s="82"/>
      <c r="BS862" s="83"/>
      <c r="BT862" s="52"/>
      <c r="BV862" s="52"/>
      <c r="BW862" s="84"/>
      <c r="BX862" s="97"/>
      <c r="BY862" s="84"/>
      <c r="BZ862" s="84"/>
      <c r="CA862" s="84"/>
      <c r="CB862" s="84"/>
      <c r="CC862" s="84"/>
      <c r="CD862" s="84"/>
      <c r="CE862" s="84"/>
      <c r="CF862" s="84"/>
      <c r="CG862" s="84"/>
      <c r="CH862" s="97"/>
      <c r="CI862" s="97"/>
      <c r="CJ862" s="97"/>
      <c r="CK862" s="97"/>
      <c r="CL862" s="97"/>
      <c r="CM862" s="97"/>
      <c r="CN862" s="97"/>
      <c r="CO862" s="97"/>
      <c r="CP862" s="99"/>
      <c r="CQ862" s="84"/>
      <c r="DA862" s="83"/>
      <c r="DB862" s="82"/>
      <c r="DC862" s="83"/>
      <c r="DD862" s="52"/>
      <c r="DF862" s="52"/>
      <c r="DG862" s="84"/>
      <c r="DH862" s="97"/>
      <c r="DI862" s="84"/>
      <c r="DJ862" s="84"/>
      <c r="DK862" s="84"/>
      <c r="DL862" s="84"/>
      <c r="DM862" s="84"/>
      <c r="DN862" s="84"/>
      <c r="DO862" s="84"/>
      <c r="DP862" s="84"/>
      <c r="DQ862" s="84"/>
      <c r="DR862" s="97"/>
      <c r="DS862" s="97"/>
      <c r="DT862" s="97"/>
      <c r="DU862" s="97"/>
      <c r="DV862" s="97"/>
      <c r="DW862" s="97"/>
      <c r="DX862" s="97"/>
      <c r="DY862" s="97"/>
      <c r="DZ862" s="99"/>
      <c r="EA862" s="84"/>
    </row>
    <row r="863" spans="1:131" ht="15.6" x14ac:dyDescent="0.3">
      <c r="A863" s="276"/>
      <c r="B863" s="275"/>
      <c r="C863" s="276"/>
      <c r="D863" s="276"/>
      <c r="E863" s="275"/>
      <c r="F863" s="275"/>
      <c r="G863" s="275"/>
      <c r="H863" s="275"/>
      <c r="I863" s="275"/>
      <c r="J863" s="275"/>
      <c r="K863" s="275"/>
      <c r="L863" s="275"/>
      <c r="M863" s="275"/>
      <c r="N863" s="275"/>
      <c r="O863" s="275"/>
      <c r="P863" s="275"/>
      <c r="Q863" s="275"/>
      <c r="R863" s="275"/>
      <c r="S863" s="275"/>
      <c r="T863" s="275"/>
      <c r="U863" s="275"/>
      <c r="V863" s="275"/>
      <c r="W863" s="275"/>
      <c r="X863" s="275"/>
      <c r="Y863" s="275"/>
      <c r="Z863" s="275"/>
      <c r="AA863" s="275"/>
      <c r="AB863" s="275"/>
      <c r="AC863" s="276"/>
      <c r="AD863" s="276"/>
      <c r="AE863" s="276"/>
      <c r="AF863" s="276"/>
      <c r="AG863" s="276"/>
      <c r="AH863" s="276"/>
      <c r="AI863" s="276"/>
      <c r="AJ863" s="276"/>
      <c r="AK863" s="276"/>
      <c r="AL863" s="276"/>
      <c r="AM863" s="276"/>
      <c r="AN863" s="276"/>
      <c r="AO863" s="276"/>
      <c r="AP863" s="276"/>
      <c r="AQ863" s="276"/>
      <c r="AR863" s="276"/>
      <c r="AS863" s="276"/>
      <c r="AT863" s="276"/>
      <c r="AU863" s="276"/>
      <c r="AV863" s="276"/>
      <c r="AW863" s="276"/>
      <c r="AX863" s="276"/>
      <c r="AY863" s="276"/>
      <c r="AZ863" s="276"/>
      <c r="BA863" s="276"/>
      <c r="BB863" s="276"/>
      <c r="BC863" s="276"/>
      <c r="BD863" s="276"/>
      <c r="BE863" s="276"/>
      <c r="BF863" s="276"/>
      <c r="BG863" s="276"/>
      <c r="BH863" s="275"/>
      <c r="BI863" s="275"/>
      <c r="BJ863" s="275"/>
      <c r="BK863" s="275"/>
      <c r="BL863" s="275"/>
      <c r="BM863" s="275"/>
      <c r="BN863" s="275"/>
      <c r="BO863" s="275"/>
      <c r="BP863" s="275"/>
      <c r="BQ863" s="83"/>
      <c r="BR863" s="82"/>
      <c r="BS863" s="83"/>
      <c r="BT863" s="52"/>
      <c r="BV863" s="52"/>
      <c r="BW863" s="84"/>
      <c r="BX863" s="97"/>
      <c r="BY863" s="84"/>
      <c r="BZ863" s="84"/>
      <c r="CA863" s="84"/>
      <c r="CB863" s="84"/>
      <c r="CC863" s="84"/>
      <c r="CD863" s="84"/>
      <c r="CE863" s="84"/>
      <c r="CF863" s="84"/>
      <c r="CG863" s="84"/>
      <c r="CH863" s="97"/>
      <c r="CI863" s="97"/>
      <c r="CJ863" s="97"/>
      <c r="CK863" s="97"/>
      <c r="CL863" s="97"/>
      <c r="CM863" s="97"/>
      <c r="CN863" s="97"/>
      <c r="CO863" s="97"/>
      <c r="CP863" s="99"/>
      <c r="CQ863" s="84"/>
      <c r="DA863" s="83"/>
      <c r="DB863" s="82"/>
      <c r="DC863" s="83"/>
      <c r="DD863" s="52"/>
      <c r="DF863" s="52"/>
      <c r="DG863" s="84"/>
      <c r="DH863" s="97"/>
      <c r="DI863" s="84"/>
      <c r="DJ863" s="84"/>
      <c r="DK863" s="84"/>
      <c r="DL863" s="84"/>
      <c r="DM863" s="84"/>
      <c r="DN863" s="84"/>
      <c r="DO863" s="84"/>
      <c r="DP863" s="84"/>
      <c r="DQ863" s="84"/>
      <c r="DR863" s="97"/>
      <c r="DS863" s="97"/>
      <c r="DT863" s="97"/>
      <c r="DU863" s="97"/>
      <c r="DV863" s="97"/>
      <c r="DW863" s="97"/>
      <c r="DX863" s="97"/>
      <c r="DY863" s="97"/>
      <c r="DZ863" s="99"/>
      <c r="EA863" s="84"/>
    </row>
    <row r="864" spans="1:131" ht="15.6" x14ac:dyDescent="0.3">
      <c r="A864" s="276"/>
      <c r="B864" s="275"/>
      <c r="C864" s="276"/>
      <c r="D864" s="276"/>
      <c r="E864" s="275"/>
      <c r="F864" s="275"/>
      <c r="G864" s="275"/>
      <c r="H864" s="275"/>
      <c r="I864" s="275"/>
      <c r="J864" s="275"/>
      <c r="K864" s="275"/>
      <c r="L864" s="275"/>
      <c r="M864" s="275"/>
      <c r="N864" s="275"/>
      <c r="O864" s="275"/>
      <c r="P864" s="275"/>
      <c r="Q864" s="275"/>
      <c r="R864" s="275"/>
      <c r="S864" s="275"/>
      <c r="T864" s="275"/>
      <c r="U864" s="275"/>
      <c r="V864" s="275"/>
      <c r="W864" s="275"/>
      <c r="X864" s="275"/>
      <c r="Y864" s="275"/>
      <c r="Z864" s="275"/>
      <c r="AA864" s="275"/>
      <c r="AB864" s="275"/>
      <c r="AC864" s="276"/>
      <c r="AD864" s="276"/>
      <c r="AE864" s="276"/>
      <c r="AF864" s="276"/>
      <c r="AG864" s="276"/>
      <c r="AH864" s="276"/>
      <c r="AI864" s="276"/>
      <c r="AJ864" s="276"/>
      <c r="AK864" s="276"/>
      <c r="AL864" s="276"/>
      <c r="AM864" s="276"/>
      <c r="AN864" s="276"/>
      <c r="AO864" s="276"/>
      <c r="AP864" s="276"/>
      <c r="AQ864" s="276"/>
      <c r="AR864" s="276"/>
      <c r="AS864" s="276"/>
      <c r="AT864" s="276"/>
      <c r="AU864" s="276"/>
      <c r="AV864" s="276"/>
      <c r="AW864" s="276"/>
      <c r="AX864" s="276"/>
      <c r="AY864" s="276"/>
      <c r="AZ864" s="276"/>
      <c r="BA864" s="276"/>
      <c r="BB864" s="276"/>
      <c r="BC864" s="276"/>
      <c r="BD864" s="276"/>
      <c r="BE864" s="276"/>
      <c r="BF864" s="276"/>
      <c r="BG864" s="276"/>
      <c r="BH864" s="275"/>
      <c r="BI864" s="275"/>
      <c r="BJ864" s="275"/>
      <c r="BK864" s="275"/>
      <c r="BL864" s="275"/>
      <c r="BM864" s="275"/>
      <c r="BN864" s="275"/>
      <c r="BO864" s="275"/>
      <c r="BP864" s="275"/>
      <c r="BQ864" s="83"/>
      <c r="BR864" s="82"/>
      <c r="BS864" s="83"/>
      <c r="BT864" s="52"/>
      <c r="BV864" s="52"/>
      <c r="BW864" s="84"/>
      <c r="BX864" s="97"/>
      <c r="BY864" s="84"/>
      <c r="BZ864" s="84"/>
      <c r="CA864" s="84"/>
      <c r="CB864" s="84"/>
      <c r="CC864" s="84"/>
      <c r="CD864" s="84"/>
      <c r="CE864" s="84"/>
      <c r="CF864" s="84"/>
      <c r="CG864" s="84"/>
      <c r="CH864" s="97"/>
      <c r="CI864" s="97"/>
      <c r="CJ864" s="97"/>
      <c r="CK864" s="97"/>
      <c r="CL864" s="97"/>
      <c r="CM864" s="97"/>
      <c r="CN864" s="97"/>
      <c r="CO864" s="97"/>
      <c r="CP864" s="99"/>
      <c r="CQ864" s="84"/>
      <c r="DA864" s="83"/>
      <c r="DB864" s="82"/>
      <c r="DC864" s="83"/>
      <c r="DD864" s="52"/>
      <c r="DF864" s="52"/>
      <c r="DG864" s="84"/>
      <c r="DH864" s="97"/>
      <c r="DI864" s="84"/>
      <c r="DJ864" s="84"/>
      <c r="DK864" s="84"/>
      <c r="DL864" s="84"/>
      <c r="DM864" s="84"/>
      <c r="DN864" s="84"/>
      <c r="DO864" s="84"/>
      <c r="DP864" s="84"/>
      <c r="DQ864" s="84"/>
      <c r="DR864" s="97"/>
      <c r="DS864" s="97"/>
      <c r="DT864" s="97"/>
      <c r="DU864" s="97"/>
      <c r="DV864" s="97"/>
      <c r="DW864" s="97"/>
      <c r="DX864" s="97"/>
      <c r="DY864" s="97"/>
      <c r="DZ864" s="99"/>
      <c r="EA864" s="84"/>
    </row>
    <row r="865" spans="1:131" ht="15.6" x14ac:dyDescent="0.3">
      <c r="A865" s="276"/>
      <c r="B865" s="275"/>
      <c r="C865" s="276"/>
      <c r="D865" s="276"/>
      <c r="E865" s="275"/>
      <c r="F865" s="275"/>
      <c r="G865" s="275"/>
      <c r="H865" s="275"/>
      <c r="I865" s="275"/>
      <c r="J865" s="275"/>
      <c r="K865" s="275"/>
      <c r="L865" s="275"/>
      <c r="M865" s="275"/>
      <c r="N865" s="275"/>
      <c r="O865" s="275"/>
      <c r="P865" s="275"/>
      <c r="Q865" s="275"/>
      <c r="R865" s="275"/>
      <c r="S865" s="275"/>
      <c r="T865" s="275"/>
      <c r="U865" s="275"/>
      <c r="V865" s="275"/>
      <c r="W865" s="275"/>
      <c r="X865" s="275"/>
      <c r="Y865" s="275"/>
      <c r="Z865" s="275"/>
      <c r="AA865" s="275"/>
      <c r="AB865" s="275"/>
      <c r="AC865" s="276"/>
      <c r="AD865" s="276"/>
      <c r="AE865" s="276"/>
      <c r="AF865" s="276"/>
      <c r="AG865" s="276"/>
      <c r="AH865" s="276"/>
      <c r="AI865" s="276"/>
      <c r="AJ865" s="276"/>
      <c r="AK865" s="276"/>
      <c r="AL865" s="276"/>
      <c r="AM865" s="276"/>
      <c r="AN865" s="276"/>
      <c r="AO865" s="276"/>
      <c r="AP865" s="276"/>
      <c r="AQ865" s="276"/>
      <c r="AR865" s="276"/>
      <c r="AS865" s="276"/>
      <c r="AT865" s="276"/>
      <c r="AU865" s="276"/>
      <c r="AV865" s="276"/>
      <c r="AW865" s="276"/>
      <c r="AX865" s="276"/>
      <c r="AY865" s="276"/>
      <c r="AZ865" s="276"/>
      <c r="BA865" s="276"/>
      <c r="BB865" s="276"/>
      <c r="BC865" s="276"/>
      <c r="BD865" s="276"/>
      <c r="BE865" s="276"/>
      <c r="BF865" s="276"/>
      <c r="BG865" s="276"/>
      <c r="BH865" s="275"/>
      <c r="BI865" s="275"/>
      <c r="BJ865" s="275"/>
      <c r="BK865" s="275"/>
      <c r="BL865" s="275"/>
      <c r="BM865" s="275"/>
      <c r="BN865" s="275"/>
      <c r="BO865" s="275"/>
      <c r="BP865" s="275"/>
      <c r="BQ865" s="83"/>
      <c r="BR865" s="82"/>
      <c r="BS865" s="83"/>
      <c r="BT865" s="52"/>
      <c r="BV865" s="52"/>
      <c r="BW865" s="84"/>
      <c r="BX865" s="97"/>
      <c r="BY865" s="84"/>
      <c r="BZ865" s="84"/>
      <c r="CA865" s="84"/>
      <c r="CB865" s="84"/>
      <c r="CC865" s="84"/>
      <c r="CD865" s="84"/>
      <c r="CE865" s="84"/>
      <c r="CF865" s="84"/>
      <c r="CG865" s="84"/>
      <c r="CH865" s="97"/>
      <c r="CI865" s="97"/>
      <c r="CJ865" s="97"/>
      <c r="CK865" s="97"/>
      <c r="CL865" s="97"/>
      <c r="CM865" s="97"/>
      <c r="CN865" s="97"/>
      <c r="CO865" s="97"/>
      <c r="CP865" s="99"/>
      <c r="CQ865" s="84"/>
      <c r="DA865" s="83"/>
      <c r="DB865" s="82"/>
      <c r="DC865" s="83"/>
      <c r="DD865" s="52"/>
      <c r="DF865" s="52"/>
      <c r="DG865" s="84"/>
      <c r="DH865" s="97"/>
      <c r="DI865" s="84"/>
      <c r="DJ865" s="84"/>
      <c r="DK865" s="84"/>
      <c r="DL865" s="84"/>
      <c r="DM865" s="84"/>
      <c r="DN865" s="84"/>
      <c r="DO865" s="84"/>
      <c r="DP865" s="84"/>
      <c r="DQ865" s="84"/>
      <c r="DR865" s="97"/>
      <c r="DS865" s="97"/>
      <c r="DT865" s="97"/>
      <c r="DU865" s="97"/>
      <c r="DV865" s="97"/>
      <c r="DW865" s="97"/>
      <c r="DX865" s="97"/>
      <c r="DY865" s="97"/>
      <c r="DZ865" s="99"/>
      <c r="EA865" s="84"/>
    </row>
    <row r="866" spans="1:131" ht="15.6" x14ac:dyDescent="0.3">
      <c r="A866" s="276"/>
      <c r="B866" s="275"/>
      <c r="C866" s="276"/>
      <c r="D866" s="276"/>
      <c r="E866" s="275"/>
      <c r="F866" s="275"/>
      <c r="G866" s="275"/>
      <c r="H866" s="275"/>
      <c r="I866" s="275"/>
      <c r="J866" s="275"/>
      <c r="K866" s="275"/>
      <c r="L866" s="275"/>
      <c r="M866" s="275"/>
      <c r="N866" s="275"/>
      <c r="O866" s="275"/>
      <c r="P866" s="275"/>
      <c r="Q866" s="275"/>
      <c r="R866" s="275"/>
      <c r="S866" s="275"/>
      <c r="T866" s="275"/>
      <c r="U866" s="275"/>
      <c r="V866" s="275"/>
      <c r="W866" s="275"/>
      <c r="X866" s="275"/>
      <c r="Y866" s="275"/>
      <c r="Z866" s="275"/>
      <c r="AA866" s="275"/>
      <c r="AB866" s="275"/>
      <c r="AC866" s="276"/>
      <c r="AD866" s="276"/>
      <c r="AE866" s="276"/>
      <c r="AF866" s="276"/>
      <c r="AG866" s="276"/>
      <c r="AH866" s="276"/>
      <c r="AI866" s="276"/>
      <c r="AJ866" s="276"/>
      <c r="AK866" s="276"/>
      <c r="AL866" s="276"/>
      <c r="AM866" s="276"/>
      <c r="AN866" s="276"/>
      <c r="AO866" s="276"/>
      <c r="AP866" s="276"/>
      <c r="AQ866" s="276"/>
      <c r="AR866" s="276"/>
      <c r="AS866" s="276"/>
      <c r="AT866" s="276"/>
      <c r="AU866" s="276"/>
      <c r="AV866" s="276"/>
      <c r="AW866" s="276"/>
      <c r="AX866" s="276"/>
      <c r="AY866" s="276"/>
      <c r="AZ866" s="276"/>
      <c r="BA866" s="276"/>
      <c r="BB866" s="276"/>
      <c r="BC866" s="276"/>
      <c r="BD866" s="276"/>
      <c r="BE866" s="276"/>
      <c r="BF866" s="276"/>
      <c r="BG866" s="276"/>
      <c r="BH866" s="275"/>
      <c r="BI866" s="275"/>
      <c r="BJ866" s="275"/>
      <c r="BK866" s="275"/>
      <c r="BL866" s="275"/>
      <c r="BM866" s="275"/>
      <c r="BN866" s="275"/>
      <c r="BO866" s="275"/>
      <c r="BP866" s="275"/>
      <c r="BQ866" s="83"/>
      <c r="BR866" s="82"/>
      <c r="BS866" s="83"/>
      <c r="BT866" s="52"/>
      <c r="BV866" s="52"/>
      <c r="BW866" s="84"/>
      <c r="BX866" s="97"/>
      <c r="BY866" s="84"/>
      <c r="BZ866" s="84"/>
      <c r="CA866" s="84"/>
      <c r="CB866" s="84"/>
      <c r="CC866" s="84"/>
      <c r="CD866" s="84"/>
      <c r="CE866" s="84"/>
      <c r="CF866" s="84"/>
      <c r="CG866" s="84"/>
      <c r="CH866" s="97"/>
      <c r="CI866" s="97"/>
      <c r="CJ866" s="97"/>
      <c r="CK866" s="97"/>
      <c r="CL866" s="97"/>
      <c r="CM866" s="97"/>
      <c r="CN866" s="97"/>
      <c r="CO866" s="97"/>
      <c r="CP866" s="99"/>
      <c r="CQ866" s="84"/>
      <c r="DA866" s="83"/>
      <c r="DB866" s="82"/>
      <c r="DC866" s="83"/>
      <c r="DD866" s="52"/>
      <c r="DF866" s="52"/>
      <c r="DG866" s="84"/>
      <c r="DH866" s="97"/>
      <c r="DI866" s="84"/>
      <c r="DJ866" s="84"/>
      <c r="DK866" s="84"/>
      <c r="DL866" s="84"/>
      <c r="DM866" s="84"/>
      <c r="DN866" s="84"/>
      <c r="DO866" s="84"/>
      <c r="DP866" s="84"/>
      <c r="DQ866" s="84"/>
      <c r="DR866" s="97"/>
      <c r="DS866" s="97"/>
      <c r="DT866" s="97"/>
      <c r="DU866" s="97"/>
      <c r="DV866" s="97"/>
      <c r="DW866" s="97"/>
      <c r="DX866" s="97"/>
      <c r="DY866" s="97"/>
      <c r="DZ866" s="99"/>
      <c r="EA866" s="84"/>
    </row>
    <row r="867" spans="1:131" ht="15.6" x14ac:dyDescent="0.3">
      <c r="A867" s="276"/>
      <c r="B867" s="275"/>
      <c r="C867" s="276"/>
      <c r="D867" s="276"/>
      <c r="E867" s="275"/>
      <c r="F867" s="275"/>
      <c r="G867" s="275"/>
      <c r="H867" s="275"/>
      <c r="I867" s="275"/>
      <c r="J867" s="275"/>
      <c r="K867" s="275"/>
      <c r="L867" s="275"/>
      <c r="M867" s="275"/>
      <c r="N867" s="275"/>
      <c r="O867" s="275"/>
      <c r="P867" s="275"/>
      <c r="Q867" s="275"/>
      <c r="R867" s="275"/>
      <c r="S867" s="275"/>
      <c r="T867" s="275"/>
      <c r="U867" s="275"/>
      <c r="V867" s="275"/>
      <c r="W867" s="275"/>
      <c r="X867" s="275"/>
      <c r="Y867" s="275"/>
      <c r="Z867" s="275"/>
      <c r="AA867" s="275"/>
      <c r="AB867" s="275"/>
      <c r="AC867" s="276"/>
      <c r="AD867" s="276"/>
      <c r="AE867" s="276"/>
      <c r="AF867" s="276"/>
      <c r="AG867" s="276"/>
      <c r="AH867" s="276"/>
      <c r="AI867" s="276"/>
      <c r="AJ867" s="276"/>
      <c r="AK867" s="276"/>
      <c r="AL867" s="276"/>
      <c r="AM867" s="276"/>
      <c r="AN867" s="276"/>
      <c r="AO867" s="276"/>
      <c r="AP867" s="276"/>
      <c r="AQ867" s="276"/>
      <c r="AR867" s="276"/>
      <c r="AS867" s="276"/>
      <c r="AT867" s="276"/>
      <c r="AU867" s="276"/>
      <c r="AV867" s="276"/>
      <c r="AW867" s="276"/>
      <c r="AX867" s="276"/>
      <c r="AY867" s="276"/>
      <c r="AZ867" s="276"/>
      <c r="BA867" s="276"/>
      <c r="BB867" s="276"/>
      <c r="BC867" s="276"/>
      <c r="BD867" s="276"/>
      <c r="BE867" s="276"/>
      <c r="BF867" s="276"/>
      <c r="BG867" s="276"/>
      <c r="BH867" s="275"/>
      <c r="BI867" s="275"/>
      <c r="BJ867" s="275"/>
      <c r="BK867" s="275"/>
      <c r="BL867" s="275"/>
      <c r="BM867" s="275"/>
      <c r="BN867" s="275"/>
      <c r="BO867" s="275"/>
      <c r="BP867" s="275"/>
      <c r="BQ867" s="83"/>
      <c r="BR867" s="82"/>
      <c r="BS867" s="83"/>
      <c r="BT867" s="52"/>
      <c r="BV867" s="52"/>
      <c r="BW867" s="84"/>
      <c r="BX867" s="97"/>
      <c r="BY867" s="84"/>
      <c r="BZ867" s="84"/>
      <c r="CA867" s="84"/>
      <c r="CB867" s="84"/>
      <c r="CC867" s="84"/>
      <c r="CD867" s="84"/>
      <c r="CE867" s="84"/>
      <c r="CF867" s="84"/>
      <c r="CG867" s="84"/>
      <c r="CH867" s="97"/>
      <c r="CI867" s="97"/>
      <c r="CJ867" s="97"/>
      <c r="CK867" s="97"/>
      <c r="CL867" s="97"/>
      <c r="CM867" s="97"/>
      <c r="CN867" s="97"/>
      <c r="CO867" s="97"/>
      <c r="CP867" s="99"/>
      <c r="CQ867" s="84"/>
      <c r="DA867" s="83"/>
      <c r="DB867" s="82"/>
      <c r="DC867" s="83"/>
      <c r="DD867" s="52"/>
      <c r="DF867" s="52"/>
      <c r="DG867" s="84"/>
      <c r="DH867" s="97"/>
      <c r="DI867" s="84"/>
      <c r="DJ867" s="84"/>
      <c r="DK867" s="84"/>
      <c r="DL867" s="84"/>
      <c r="DM867" s="84"/>
      <c r="DN867" s="84"/>
      <c r="DO867" s="84"/>
      <c r="DP867" s="84"/>
      <c r="DQ867" s="84"/>
      <c r="DR867" s="97"/>
      <c r="DS867" s="97"/>
      <c r="DT867" s="97"/>
      <c r="DU867" s="97"/>
      <c r="DV867" s="97"/>
      <c r="DW867" s="97"/>
      <c r="DX867" s="97"/>
      <c r="DY867" s="97"/>
      <c r="DZ867" s="99"/>
      <c r="EA867" s="84"/>
    </row>
    <row r="868" spans="1:131" ht="15.6" x14ac:dyDescent="0.3">
      <c r="A868" s="276"/>
      <c r="B868" s="275"/>
      <c r="C868" s="276"/>
      <c r="D868" s="276"/>
      <c r="E868" s="275"/>
      <c r="F868" s="275"/>
      <c r="G868" s="275"/>
      <c r="H868" s="275"/>
      <c r="I868" s="275"/>
      <c r="J868" s="275"/>
      <c r="K868" s="275"/>
      <c r="L868" s="275"/>
      <c r="M868" s="275"/>
      <c r="N868" s="275"/>
      <c r="O868" s="275"/>
      <c r="P868" s="275"/>
      <c r="Q868" s="275"/>
      <c r="R868" s="275"/>
      <c r="S868" s="275"/>
      <c r="T868" s="275"/>
      <c r="U868" s="275"/>
      <c r="V868" s="275"/>
      <c r="W868" s="275"/>
      <c r="X868" s="275"/>
      <c r="Y868" s="275"/>
      <c r="Z868" s="275"/>
      <c r="AA868" s="275"/>
      <c r="AB868" s="275"/>
      <c r="AC868" s="276"/>
      <c r="AD868" s="276"/>
      <c r="AE868" s="276"/>
      <c r="AF868" s="276"/>
      <c r="AG868" s="276"/>
      <c r="AH868" s="276"/>
      <c r="AI868" s="276"/>
      <c r="AJ868" s="276"/>
      <c r="AK868" s="276"/>
      <c r="AL868" s="276"/>
      <c r="AM868" s="276"/>
      <c r="AN868" s="276"/>
      <c r="AO868" s="276"/>
      <c r="AP868" s="276"/>
      <c r="AQ868" s="276"/>
      <c r="AR868" s="276"/>
      <c r="AS868" s="276"/>
      <c r="AT868" s="276"/>
      <c r="AU868" s="276"/>
      <c r="AV868" s="276"/>
      <c r="AW868" s="276"/>
      <c r="AX868" s="276"/>
      <c r="AY868" s="276"/>
      <c r="AZ868" s="276"/>
      <c r="BA868" s="276"/>
      <c r="BB868" s="276"/>
      <c r="BC868" s="276"/>
      <c r="BD868" s="276"/>
      <c r="BE868" s="276"/>
      <c r="BF868" s="276"/>
      <c r="BG868" s="276"/>
      <c r="BH868" s="275"/>
      <c r="BI868" s="275"/>
      <c r="BJ868" s="275"/>
      <c r="BK868" s="275"/>
      <c r="BL868" s="275"/>
      <c r="BM868" s="275"/>
      <c r="BN868" s="275"/>
      <c r="BO868" s="275"/>
      <c r="BP868" s="275"/>
      <c r="BQ868" s="83"/>
      <c r="BR868" s="82"/>
      <c r="BS868" s="83"/>
      <c r="BT868" s="52"/>
      <c r="BV868" s="52"/>
      <c r="BW868" s="84"/>
      <c r="BX868" s="97"/>
      <c r="BY868" s="84"/>
      <c r="BZ868" s="84"/>
      <c r="CA868" s="84"/>
      <c r="CB868" s="84"/>
      <c r="CC868" s="84"/>
      <c r="CD868" s="84"/>
      <c r="CE868" s="84"/>
      <c r="CF868" s="84"/>
      <c r="CG868" s="84"/>
      <c r="CH868" s="97"/>
      <c r="CI868" s="97"/>
      <c r="CJ868" s="97"/>
      <c r="CK868" s="97"/>
      <c r="CL868" s="97"/>
      <c r="CM868" s="97"/>
      <c r="CN868" s="97"/>
      <c r="CO868" s="97"/>
      <c r="CP868" s="99"/>
      <c r="CQ868" s="84"/>
      <c r="DA868" s="83"/>
      <c r="DB868" s="82"/>
      <c r="DC868" s="83"/>
      <c r="DD868" s="52"/>
      <c r="DF868" s="52"/>
      <c r="DG868" s="84"/>
      <c r="DH868" s="97"/>
      <c r="DI868" s="84"/>
      <c r="DJ868" s="84"/>
      <c r="DK868" s="84"/>
      <c r="DL868" s="84"/>
      <c r="DM868" s="84"/>
      <c r="DN868" s="84"/>
      <c r="DO868" s="84"/>
      <c r="DP868" s="84"/>
      <c r="DQ868" s="84"/>
      <c r="DR868" s="97"/>
      <c r="DS868" s="97"/>
      <c r="DT868" s="97"/>
      <c r="DU868" s="97"/>
      <c r="DV868" s="97"/>
      <c r="DW868" s="97"/>
      <c r="DX868" s="97"/>
      <c r="DY868" s="97"/>
      <c r="DZ868" s="99"/>
      <c r="EA868" s="84"/>
    </row>
    <row r="869" spans="1:131" ht="15.6" x14ac:dyDescent="0.3">
      <c r="A869" s="276"/>
      <c r="B869" s="275"/>
      <c r="C869" s="276"/>
      <c r="D869" s="276"/>
      <c r="E869" s="275"/>
      <c r="F869" s="275"/>
      <c r="G869" s="275"/>
      <c r="H869" s="275"/>
      <c r="I869" s="275"/>
      <c r="J869" s="275"/>
      <c r="K869" s="275"/>
      <c r="L869" s="275"/>
      <c r="M869" s="275"/>
      <c r="N869" s="275"/>
      <c r="O869" s="275"/>
      <c r="P869" s="275"/>
      <c r="Q869" s="275"/>
      <c r="R869" s="275"/>
      <c r="S869" s="275"/>
      <c r="T869" s="275"/>
      <c r="U869" s="275"/>
      <c r="V869" s="275"/>
      <c r="W869" s="275"/>
      <c r="X869" s="275"/>
      <c r="Y869" s="275"/>
      <c r="Z869" s="275"/>
      <c r="AA869" s="275"/>
      <c r="AB869" s="275"/>
      <c r="AC869" s="276"/>
      <c r="AD869" s="276"/>
      <c r="AE869" s="276"/>
      <c r="AF869" s="276"/>
      <c r="AG869" s="276"/>
      <c r="AH869" s="276"/>
      <c r="AI869" s="276"/>
      <c r="AJ869" s="276"/>
      <c r="AK869" s="276"/>
      <c r="AL869" s="276"/>
      <c r="AM869" s="276"/>
      <c r="AN869" s="276"/>
      <c r="AO869" s="276"/>
      <c r="AP869" s="276"/>
      <c r="AQ869" s="276"/>
      <c r="AR869" s="276"/>
      <c r="AS869" s="276"/>
      <c r="AT869" s="276"/>
      <c r="AU869" s="276"/>
      <c r="AV869" s="276"/>
      <c r="AW869" s="276"/>
      <c r="AX869" s="276"/>
      <c r="AY869" s="276"/>
      <c r="AZ869" s="276"/>
      <c r="BA869" s="276"/>
      <c r="BB869" s="276"/>
      <c r="BC869" s="276"/>
      <c r="BD869" s="276"/>
      <c r="BE869" s="276"/>
      <c r="BF869" s="276"/>
      <c r="BG869" s="276"/>
      <c r="BH869" s="275"/>
      <c r="BI869" s="275"/>
      <c r="BJ869" s="275"/>
      <c r="BK869" s="275"/>
      <c r="BL869" s="275"/>
      <c r="BM869" s="275"/>
      <c r="BN869" s="275"/>
      <c r="BO869" s="275"/>
      <c r="BP869" s="275"/>
      <c r="BQ869" s="83"/>
      <c r="BR869" s="82"/>
      <c r="BS869" s="83"/>
      <c r="BT869" s="52"/>
      <c r="BV869" s="52"/>
      <c r="BW869" s="84"/>
      <c r="BX869" s="97"/>
      <c r="BY869" s="84"/>
      <c r="BZ869" s="84"/>
      <c r="CA869" s="84"/>
      <c r="CB869" s="84"/>
      <c r="CC869" s="84"/>
      <c r="CD869" s="84"/>
      <c r="CE869" s="84"/>
      <c r="CF869" s="84"/>
      <c r="CG869" s="84"/>
      <c r="CH869" s="97"/>
      <c r="CI869" s="97"/>
      <c r="CJ869" s="97"/>
      <c r="CK869" s="97"/>
      <c r="CL869" s="97"/>
      <c r="CM869" s="97"/>
      <c r="CN869" s="97"/>
      <c r="CO869" s="97"/>
      <c r="CP869" s="99"/>
      <c r="CQ869" s="84"/>
      <c r="DA869" s="83"/>
      <c r="DB869" s="82"/>
      <c r="DC869" s="83"/>
      <c r="DD869" s="52"/>
      <c r="DF869" s="52"/>
      <c r="DG869" s="84"/>
      <c r="DH869" s="97"/>
      <c r="DI869" s="84"/>
      <c r="DJ869" s="84"/>
      <c r="DK869" s="84"/>
      <c r="DL869" s="84"/>
      <c r="DM869" s="84"/>
      <c r="DN869" s="84"/>
      <c r="DO869" s="84"/>
      <c r="DP869" s="84"/>
      <c r="DQ869" s="84"/>
      <c r="DR869" s="97"/>
      <c r="DS869" s="97"/>
      <c r="DT869" s="97"/>
      <c r="DU869" s="97"/>
      <c r="DV869" s="97"/>
      <c r="DW869" s="97"/>
      <c r="DX869" s="97"/>
      <c r="DY869" s="97"/>
      <c r="DZ869" s="99"/>
      <c r="EA869" s="84"/>
    </row>
    <row r="870" spans="1:131" ht="15.6" x14ac:dyDescent="0.3">
      <c r="A870" s="276"/>
      <c r="B870" s="275"/>
      <c r="C870" s="276"/>
      <c r="D870" s="276"/>
      <c r="E870" s="275"/>
      <c r="F870" s="275"/>
      <c r="G870" s="275"/>
      <c r="H870" s="275"/>
      <c r="I870" s="275"/>
      <c r="J870" s="275"/>
      <c r="K870" s="275"/>
      <c r="L870" s="275"/>
      <c r="M870" s="275"/>
      <c r="N870" s="275"/>
      <c r="O870" s="275"/>
      <c r="P870" s="275"/>
      <c r="Q870" s="275"/>
      <c r="R870" s="275"/>
      <c r="S870" s="275"/>
      <c r="T870" s="275"/>
      <c r="U870" s="275"/>
      <c r="V870" s="275"/>
      <c r="W870" s="275"/>
      <c r="X870" s="275"/>
      <c r="Y870" s="275"/>
      <c r="Z870" s="275"/>
      <c r="AA870" s="275"/>
      <c r="AB870" s="275"/>
      <c r="AC870" s="276"/>
      <c r="AD870" s="276"/>
      <c r="AE870" s="276"/>
      <c r="AF870" s="276"/>
      <c r="AG870" s="276"/>
      <c r="AH870" s="276"/>
      <c r="AI870" s="276"/>
      <c r="AJ870" s="276"/>
      <c r="AK870" s="276"/>
      <c r="AL870" s="276"/>
      <c r="AM870" s="276"/>
      <c r="AN870" s="276"/>
      <c r="AO870" s="276"/>
      <c r="AP870" s="276"/>
      <c r="AQ870" s="276"/>
      <c r="AR870" s="276"/>
      <c r="AS870" s="276"/>
      <c r="AT870" s="276"/>
      <c r="AU870" s="276"/>
      <c r="AV870" s="276"/>
      <c r="AW870" s="276"/>
      <c r="AX870" s="276"/>
      <c r="AY870" s="276"/>
      <c r="AZ870" s="276"/>
      <c r="BA870" s="276"/>
      <c r="BB870" s="276"/>
      <c r="BC870" s="276"/>
      <c r="BD870" s="276"/>
      <c r="BE870" s="276"/>
      <c r="BF870" s="276"/>
      <c r="BG870" s="276"/>
      <c r="BH870" s="275"/>
      <c r="BI870" s="275"/>
      <c r="BJ870" s="275"/>
      <c r="BK870" s="275"/>
      <c r="BL870" s="275"/>
      <c r="BM870" s="275"/>
      <c r="BN870" s="275"/>
      <c r="BO870" s="275"/>
      <c r="BP870" s="275"/>
      <c r="BQ870" s="83"/>
      <c r="BR870" s="82"/>
      <c r="BS870" s="83"/>
      <c r="BT870" s="52"/>
      <c r="BV870" s="52"/>
      <c r="BW870" s="84"/>
      <c r="BX870" s="97"/>
      <c r="BY870" s="84"/>
      <c r="BZ870" s="84"/>
      <c r="CA870" s="84"/>
      <c r="CB870" s="84"/>
      <c r="CC870" s="84"/>
      <c r="CD870" s="84"/>
      <c r="CE870" s="84"/>
      <c r="CF870" s="84"/>
      <c r="CG870" s="84"/>
      <c r="CH870" s="97"/>
      <c r="CI870" s="97"/>
      <c r="CJ870" s="97"/>
      <c r="CK870" s="97"/>
      <c r="CL870" s="97"/>
      <c r="CM870" s="97"/>
      <c r="CN870" s="97"/>
      <c r="CO870" s="97"/>
      <c r="CP870" s="99"/>
      <c r="CQ870" s="84"/>
      <c r="DA870" s="83"/>
      <c r="DB870" s="82"/>
      <c r="DC870" s="83"/>
      <c r="DD870" s="52"/>
      <c r="DF870" s="52"/>
      <c r="DG870" s="84"/>
      <c r="DH870" s="97"/>
      <c r="DI870" s="84"/>
      <c r="DJ870" s="84"/>
      <c r="DK870" s="84"/>
      <c r="DL870" s="84"/>
      <c r="DM870" s="84"/>
      <c r="DN870" s="84"/>
      <c r="DO870" s="84"/>
      <c r="DP870" s="84"/>
      <c r="DQ870" s="84"/>
      <c r="DR870" s="97"/>
      <c r="DS870" s="97"/>
      <c r="DT870" s="97"/>
      <c r="DU870" s="97"/>
      <c r="DV870" s="97"/>
      <c r="DW870" s="97"/>
      <c r="DX870" s="97"/>
      <c r="DY870" s="97"/>
      <c r="DZ870" s="99"/>
      <c r="EA870" s="84"/>
    </row>
    <row r="871" spans="1:131" ht="15.6" x14ac:dyDescent="0.3">
      <c r="A871" s="276"/>
      <c r="B871" s="275"/>
      <c r="C871" s="276"/>
      <c r="D871" s="276"/>
      <c r="E871" s="275"/>
      <c r="F871" s="275"/>
      <c r="G871" s="275"/>
      <c r="H871" s="275"/>
      <c r="I871" s="275"/>
      <c r="J871" s="275"/>
      <c r="K871" s="275"/>
      <c r="L871" s="275"/>
      <c r="M871" s="275"/>
      <c r="N871" s="275"/>
      <c r="O871" s="275"/>
      <c r="P871" s="275"/>
      <c r="Q871" s="275"/>
      <c r="R871" s="275"/>
      <c r="S871" s="275"/>
      <c r="T871" s="275"/>
      <c r="U871" s="275"/>
      <c r="V871" s="275"/>
      <c r="W871" s="275"/>
      <c r="X871" s="275"/>
      <c r="Y871" s="275"/>
      <c r="Z871" s="275"/>
      <c r="AA871" s="275"/>
      <c r="AB871" s="275"/>
      <c r="AC871" s="276"/>
      <c r="AD871" s="276"/>
      <c r="AE871" s="276"/>
      <c r="AF871" s="276"/>
      <c r="AG871" s="276"/>
      <c r="AH871" s="276"/>
      <c r="AI871" s="276"/>
      <c r="AJ871" s="276"/>
      <c r="AK871" s="276"/>
      <c r="AL871" s="276"/>
      <c r="AM871" s="276"/>
      <c r="AN871" s="276"/>
      <c r="AO871" s="276"/>
      <c r="AP871" s="276"/>
      <c r="AQ871" s="276"/>
      <c r="AR871" s="276"/>
      <c r="AS871" s="276"/>
      <c r="AT871" s="276"/>
      <c r="AU871" s="276"/>
      <c r="AV871" s="276"/>
      <c r="AW871" s="276"/>
      <c r="AX871" s="276"/>
      <c r="AY871" s="276"/>
      <c r="AZ871" s="276"/>
      <c r="BA871" s="276"/>
      <c r="BB871" s="276"/>
      <c r="BC871" s="276"/>
      <c r="BD871" s="276"/>
      <c r="BE871" s="276"/>
      <c r="BF871" s="276"/>
      <c r="BG871" s="276"/>
      <c r="BH871" s="275"/>
      <c r="BI871" s="275"/>
      <c r="BJ871" s="275"/>
      <c r="BK871" s="275"/>
      <c r="BL871" s="275"/>
      <c r="BM871" s="275"/>
      <c r="BN871" s="275"/>
      <c r="BO871" s="275"/>
      <c r="BP871" s="275"/>
      <c r="BQ871" s="83"/>
      <c r="BR871" s="82"/>
      <c r="BS871" s="83"/>
      <c r="BT871" s="52"/>
      <c r="BV871" s="52"/>
      <c r="BW871" s="84"/>
      <c r="BX871" s="97"/>
      <c r="BY871" s="84"/>
      <c r="BZ871" s="84"/>
      <c r="CA871" s="84"/>
      <c r="CB871" s="84"/>
      <c r="CC871" s="84"/>
      <c r="CD871" s="84"/>
      <c r="CE871" s="84"/>
      <c r="CF871" s="84"/>
      <c r="CG871" s="84"/>
      <c r="CH871" s="97"/>
      <c r="CI871" s="97"/>
      <c r="CJ871" s="97"/>
      <c r="CK871" s="97"/>
      <c r="CL871" s="97"/>
      <c r="CM871" s="97"/>
      <c r="CN871" s="97"/>
      <c r="CO871" s="97"/>
      <c r="CP871" s="99"/>
      <c r="CQ871" s="84"/>
      <c r="DA871" s="83"/>
      <c r="DB871" s="82"/>
      <c r="DC871" s="83"/>
      <c r="DD871" s="52"/>
      <c r="DF871" s="52"/>
      <c r="DG871" s="84"/>
      <c r="DH871" s="97"/>
      <c r="DI871" s="84"/>
      <c r="DJ871" s="84"/>
      <c r="DK871" s="84"/>
      <c r="DL871" s="84"/>
      <c r="DM871" s="84"/>
      <c r="DN871" s="84"/>
      <c r="DO871" s="84"/>
      <c r="DP871" s="84"/>
      <c r="DQ871" s="84"/>
      <c r="DR871" s="97"/>
      <c r="DS871" s="97"/>
      <c r="DT871" s="97"/>
      <c r="DU871" s="97"/>
      <c r="DV871" s="97"/>
      <c r="DW871" s="97"/>
      <c r="DX871" s="97"/>
      <c r="DY871" s="97"/>
      <c r="DZ871" s="99"/>
      <c r="EA871" s="84"/>
    </row>
    <row r="872" spans="1:131" ht="15.6" x14ac:dyDescent="0.3">
      <c r="A872" s="276"/>
      <c r="B872" s="275"/>
      <c r="C872" s="276"/>
      <c r="D872" s="276"/>
      <c r="E872" s="275"/>
      <c r="F872" s="275"/>
      <c r="G872" s="275"/>
      <c r="H872" s="275"/>
      <c r="I872" s="275"/>
      <c r="J872" s="275"/>
      <c r="K872" s="275"/>
      <c r="L872" s="275"/>
      <c r="M872" s="275"/>
      <c r="N872" s="275"/>
      <c r="O872" s="275"/>
      <c r="P872" s="275"/>
      <c r="Q872" s="275"/>
      <c r="R872" s="275"/>
      <c r="S872" s="275"/>
      <c r="T872" s="275"/>
      <c r="U872" s="275"/>
      <c r="V872" s="275"/>
      <c r="W872" s="275"/>
      <c r="X872" s="275"/>
      <c r="Y872" s="275"/>
      <c r="Z872" s="275"/>
      <c r="AA872" s="275"/>
      <c r="AB872" s="275"/>
      <c r="AC872" s="276"/>
      <c r="AD872" s="276"/>
      <c r="AE872" s="276"/>
      <c r="AF872" s="276"/>
      <c r="AG872" s="276"/>
      <c r="AH872" s="276"/>
      <c r="AI872" s="276"/>
      <c r="AJ872" s="276"/>
      <c r="AK872" s="276"/>
      <c r="AL872" s="276"/>
      <c r="AM872" s="276"/>
      <c r="AN872" s="276"/>
      <c r="AO872" s="276"/>
      <c r="AP872" s="276"/>
      <c r="AQ872" s="276"/>
      <c r="AR872" s="276"/>
      <c r="AS872" s="276"/>
      <c r="AT872" s="276"/>
      <c r="AU872" s="276"/>
      <c r="AV872" s="276"/>
      <c r="AW872" s="276"/>
      <c r="AX872" s="276"/>
      <c r="AY872" s="276"/>
      <c r="AZ872" s="276"/>
      <c r="BA872" s="276"/>
      <c r="BB872" s="276"/>
      <c r="BC872" s="276"/>
      <c r="BD872" s="276"/>
      <c r="BE872" s="276"/>
      <c r="BF872" s="276"/>
      <c r="BG872" s="276"/>
      <c r="BH872" s="275"/>
      <c r="BI872" s="275"/>
      <c r="BJ872" s="275"/>
      <c r="BK872" s="275"/>
      <c r="BL872" s="275"/>
      <c r="BM872" s="275"/>
      <c r="BN872" s="275"/>
      <c r="BO872" s="275"/>
      <c r="BP872" s="275"/>
      <c r="BQ872" s="83"/>
      <c r="BR872" s="82"/>
      <c r="BS872" s="83"/>
      <c r="BT872" s="52"/>
      <c r="BV872" s="52"/>
      <c r="BW872" s="84"/>
      <c r="BX872" s="97"/>
      <c r="BY872" s="84"/>
      <c r="BZ872" s="84"/>
      <c r="CA872" s="84"/>
      <c r="CB872" s="84"/>
      <c r="CC872" s="84"/>
      <c r="CD872" s="84"/>
      <c r="CE872" s="84"/>
      <c r="CF872" s="84"/>
      <c r="CG872" s="84"/>
      <c r="CH872" s="97"/>
      <c r="CI872" s="97"/>
      <c r="CJ872" s="97"/>
      <c r="CK872" s="97"/>
      <c r="CL872" s="97"/>
      <c r="CM872" s="97"/>
      <c r="CN872" s="97"/>
      <c r="CO872" s="97"/>
      <c r="CP872" s="99"/>
      <c r="CQ872" s="84"/>
      <c r="DA872" s="83"/>
      <c r="DB872" s="82"/>
      <c r="DC872" s="83"/>
      <c r="DD872" s="52"/>
      <c r="DF872" s="52"/>
      <c r="DG872" s="84"/>
      <c r="DH872" s="97"/>
      <c r="DI872" s="84"/>
      <c r="DJ872" s="84"/>
      <c r="DK872" s="84"/>
      <c r="DL872" s="84"/>
      <c r="DM872" s="84"/>
      <c r="DN872" s="84"/>
      <c r="DO872" s="84"/>
      <c r="DP872" s="84"/>
      <c r="DQ872" s="84"/>
      <c r="DR872" s="97"/>
      <c r="DS872" s="97"/>
      <c r="DT872" s="97"/>
      <c r="DU872" s="97"/>
      <c r="DV872" s="97"/>
      <c r="DW872" s="97"/>
      <c r="DX872" s="97"/>
      <c r="DY872" s="97"/>
      <c r="DZ872" s="99"/>
      <c r="EA872" s="84"/>
    </row>
    <row r="873" spans="1:131" ht="15.6" x14ac:dyDescent="0.3">
      <c r="A873" s="276"/>
      <c r="B873" s="275"/>
      <c r="C873" s="276"/>
      <c r="D873" s="276"/>
      <c r="E873" s="275"/>
      <c r="F873" s="275"/>
      <c r="G873" s="275"/>
      <c r="H873" s="275"/>
      <c r="I873" s="275"/>
      <c r="J873" s="275"/>
      <c r="K873" s="275"/>
      <c r="L873" s="275"/>
      <c r="M873" s="275"/>
      <c r="N873" s="275"/>
      <c r="O873" s="275"/>
      <c r="P873" s="275"/>
      <c r="Q873" s="275"/>
      <c r="R873" s="275"/>
      <c r="S873" s="275"/>
      <c r="T873" s="275"/>
      <c r="U873" s="275"/>
      <c r="V873" s="275"/>
      <c r="W873" s="275"/>
      <c r="X873" s="275"/>
      <c r="Y873" s="275"/>
      <c r="Z873" s="275"/>
      <c r="AA873" s="275"/>
      <c r="AB873" s="275"/>
      <c r="AC873" s="276"/>
      <c r="AD873" s="276"/>
      <c r="AE873" s="276"/>
      <c r="AF873" s="276"/>
      <c r="AG873" s="276"/>
      <c r="AH873" s="276"/>
      <c r="AI873" s="276"/>
      <c r="AJ873" s="276"/>
      <c r="AK873" s="276"/>
      <c r="AL873" s="276"/>
      <c r="AM873" s="276"/>
      <c r="AN873" s="276"/>
      <c r="AO873" s="276"/>
      <c r="AP873" s="276"/>
      <c r="AQ873" s="276"/>
      <c r="AR873" s="276"/>
      <c r="AS873" s="276"/>
      <c r="AT873" s="276"/>
      <c r="AU873" s="276"/>
      <c r="AV873" s="276"/>
      <c r="AW873" s="276"/>
      <c r="AX873" s="276"/>
      <c r="AY873" s="276"/>
      <c r="AZ873" s="276"/>
      <c r="BA873" s="276"/>
      <c r="BB873" s="276"/>
      <c r="BC873" s="276"/>
      <c r="BD873" s="276"/>
      <c r="BE873" s="276"/>
      <c r="BF873" s="276"/>
      <c r="BG873" s="276"/>
      <c r="BH873" s="275"/>
      <c r="BI873" s="275"/>
      <c r="BJ873" s="275"/>
      <c r="BK873" s="275"/>
      <c r="BL873" s="275"/>
      <c r="BM873" s="275"/>
      <c r="BN873" s="275"/>
      <c r="BO873" s="275"/>
      <c r="BP873" s="275"/>
      <c r="BQ873" s="83"/>
      <c r="BR873" s="82"/>
      <c r="BS873" s="83"/>
      <c r="BT873" s="52"/>
      <c r="BV873" s="52"/>
      <c r="BW873" s="84"/>
      <c r="BX873" s="97"/>
      <c r="BY873" s="84"/>
      <c r="BZ873" s="84"/>
      <c r="CA873" s="84"/>
      <c r="CB873" s="84"/>
      <c r="CC873" s="84"/>
      <c r="CD873" s="84"/>
      <c r="CE873" s="84"/>
      <c r="CF873" s="84"/>
      <c r="CG873" s="84"/>
      <c r="CH873" s="97"/>
      <c r="CI873" s="97"/>
      <c r="CJ873" s="97"/>
      <c r="CK873" s="97"/>
      <c r="CL873" s="97"/>
      <c r="CM873" s="97"/>
      <c r="CN873" s="97"/>
      <c r="CO873" s="97"/>
      <c r="CP873" s="99"/>
      <c r="CQ873" s="84"/>
      <c r="DA873" s="83"/>
      <c r="DB873" s="82"/>
      <c r="DC873" s="83"/>
      <c r="DD873" s="52"/>
      <c r="DF873" s="52"/>
      <c r="DG873" s="84"/>
      <c r="DH873" s="97"/>
      <c r="DI873" s="84"/>
      <c r="DJ873" s="84"/>
      <c r="DK873" s="84"/>
      <c r="DL873" s="84"/>
      <c r="DM873" s="84"/>
      <c r="DN873" s="84"/>
      <c r="DO873" s="84"/>
      <c r="DP873" s="84"/>
      <c r="DQ873" s="84"/>
      <c r="DR873" s="97"/>
      <c r="DS873" s="97"/>
      <c r="DT873" s="97"/>
      <c r="DU873" s="97"/>
      <c r="DV873" s="97"/>
      <c r="DW873" s="97"/>
      <c r="DX873" s="97"/>
      <c r="DY873" s="97"/>
      <c r="DZ873" s="99"/>
      <c r="EA873" s="84"/>
    </row>
    <row r="874" spans="1:131" ht="15.6" x14ac:dyDescent="0.3">
      <c r="A874" s="276"/>
      <c r="B874" s="275"/>
      <c r="C874" s="276"/>
      <c r="D874" s="276"/>
      <c r="E874" s="275"/>
      <c r="F874" s="275"/>
      <c r="G874" s="275"/>
      <c r="H874" s="275"/>
      <c r="I874" s="275"/>
      <c r="J874" s="275"/>
      <c r="K874" s="275"/>
      <c r="L874" s="275"/>
      <c r="M874" s="275"/>
      <c r="N874" s="275"/>
      <c r="O874" s="275"/>
      <c r="P874" s="275"/>
      <c r="Q874" s="275"/>
      <c r="R874" s="275"/>
      <c r="S874" s="275"/>
      <c r="T874" s="275"/>
      <c r="U874" s="275"/>
      <c r="V874" s="275"/>
      <c r="W874" s="275"/>
      <c r="X874" s="275"/>
      <c r="Y874" s="275"/>
      <c r="Z874" s="275"/>
      <c r="AA874" s="275"/>
      <c r="AB874" s="275"/>
      <c r="AC874" s="276"/>
      <c r="AD874" s="276"/>
      <c r="AE874" s="276"/>
      <c r="AF874" s="276"/>
      <c r="AG874" s="276"/>
      <c r="AH874" s="276"/>
      <c r="AI874" s="276"/>
      <c r="AJ874" s="276"/>
      <c r="AK874" s="276"/>
      <c r="AL874" s="276"/>
      <c r="AM874" s="276"/>
      <c r="AN874" s="276"/>
      <c r="AO874" s="276"/>
      <c r="AP874" s="276"/>
      <c r="AQ874" s="276"/>
      <c r="AR874" s="276"/>
      <c r="AS874" s="276"/>
      <c r="AT874" s="276"/>
      <c r="AU874" s="276"/>
      <c r="AV874" s="276"/>
      <c r="AW874" s="276"/>
      <c r="AX874" s="276"/>
      <c r="AY874" s="276"/>
      <c r="AZ874" s="276"/>
      <c r="BA874" s="276"/>
      <c r="BB874" s="276"/>
      <c r="BC874" s="276"/>
      <c r="BD874" s="276"/>
      <c r="BE874" s="276"/>
      <c r="BF874" s="276"/>
      <c r="BG874" s="276"/>
      <c r="BH874" s="275"/>
      <c r="BI874" s="275"/>
      <c r="BJ874" s="275"/>
      <c r="BK874" s="275"/>
      <c r="BL874" s="275"/>
      <c r="BM874" s="275"/>
      <c r="BN874" s="275"/>
      <c r="BO874" s="275"/>
      <c r="BP874" s="275"/>
      <c r="BQ874" s="83"/>
      <c r="BR874" s="82"/>
      <c r="BS874" s="83"/>
      <c r="BT874" s="52"/>
      <c r="BV874" s="52"/>
      <c r="BW874" s="84"/>
      <c r="BX874" s="97"/>
      <c r="BY874" s="84"/>
      <c r="BZ874" s="84"/>
      <c r="CA874" s="84"/>
      <c r="CB874" s="84"/>
      <c r="CC874" s="84"/>
      <c r="CD874" s="84"/>
      <c r="CE874" s="84"/>
      <c r="CF874" s="84"/>
      <c r="CG874" s="84"/>
      <c r="CH874" s="97"/>
      <c r="CI874" s="97"/>
      <c r="CJ874" s="97"/>
      <c r="CK874" s="97"/>
      <c r="CL874" s="97"/>
      <c r="CM874" s="97"/>
      <c r="CN874" s="97"/>
      <c r="CO874" s="97"/>
      <c r="CP874" s="99"/>
      <c r="CQ874" s="84"/>
      <c r="DA874" s="83"/>
      <c r="DB874" s="82"/>
      <c r="DC874" s="83"/>
      <c r="DD874" s="52"/>
      <c r="DF874" s="52"/>
      <c r="DG874" s="84"/>
      <c r="DH874" s="97"/>
      <c r="DI874" s="84"/>
      <c r="DJ874" s="84"/>
      <c r="DK874" s="84"/>
      <c r="DL874" s="84"/>
      <c r="DM874" s="84"/>
      <c r="DN874" s="84"/>
      <c r="DO874" s="84"/>
      <c r="DP874" s="84"/>
      <c r="DQ874" s="84"/>
      <c r="DR874" s="97"/>
      <c r="DS874" s="97"/>
      <c r="DT874" s="97"/>
      <c r="DU874" s="97"/>
      <c r="DV874" s="97"/>
      <c r="DW874" s="97"/>
      <c r="DX874" s="97"/>
      <c r="DY874" s="97"/>
      <c r="DZ874" s="99"/>
      <c r="EA874" s="84"/>
    </row>
    <row r="875" spans="1:131" ht="15.6" x14ac:dyDescent="0.3">
      <c r="A875" s="276"/>
      <c r="B875" s="275"/>
      <c r="C875" s="276"/>
      <c r="D875" s="276"/>
      <c r="E875" s="275"/>
      <c r="F875" s="275"/>
      <c r="G875" s="275"/>
      <c r="H875" s="275"/>
      <c r="I875" s="275"/>
      <c r="J875" s="275"/>
      <c r="K875" s="275"/>
      <c r="L875" s="275"/>
      <c r="M875" s="275"/>
      <c r="N875" s="275"/>
      <c r="O875" s="275"/>
      <c r="P875" s="275"/>
      <c r="Q875" s="275"/>
      <c r="R875" s="275"/>
      <c r="S875" s="275"/>
      <c r="T875" s="275"/>
      <c r="U875" s="275"/>
      <c r="V875" s="275"/>
      <c r="W875" s="275"/>
      <c r="X875" s="275"/>
      <c r="Y875" s="275"/>
      <c r="Z875" s="275"/>
      <c r="AA875" s="275"/>
      <c r="AB875" s="275"/>
      <c r="AC875" s="276"/>
      <c r="AD875" s="276"/>
      <c r="AE875" s="276"/>
      <c r="AF875" s="276"/>
      <c r="AG875" s="276"/>
      <c r="AH875" s="276"/>
      <c r="AI875" s="276"/>
      <c r="AJ875" s="276"/>
      <c r="AK875" s="276"/>
      <c r="AL875" s="276"/>
      <c r="AM875" s="276"/>
      <c r="AN875" s="276"/>
      <c r="AO875" s="276"/>
      <c r="AP875" s="276"/>
      <c r="AQ875" s="276"/>
      <c r="AR875" s="276"/>
      <c r="AS875" s="276"/>
      <c r="AT875" s="276"/>
      <c r="AU875" s="276"/>
      <c r="AV875" s="276"/>
      <c r="AW875" s="276"/>
      <c r="AX875" s="276"/>
      <c r="AY875" s="276"/>
      <c r="AZ875" s="276"/>
      <c r="BA875" s="276"/>
      <c r="BB875" s="276"/>
      <c r="BC875" s="276"/>
      <c r="BD875" s="276"/>
      <c r="BE875" s="276"/>
      <c r="BF875" s="276"/>
      <c r="BG875" s="276"/>
      <c r="BH875" s="275"/>
      <c r="BI875" s="275"/>
      <c r="BJ875" s="275"/>
      <c r="BK875" s="275"/>
      <c r="BL875" s="275"/>
      <c r="BM875" s="275"/>
      <c r="BN875" s="275"/>
      <c r="BO875" s="275"/>
      <c r="BP875" s="275"/>
      <c r="BQ875" s="83"/>
      <c r="BR875" s="82"/>
      <c r="BS875" s="83"/>
      <c r="BT875" s="52"/>
      <c r="BV875" s="52"/>
      <c r="BW875" s="84"/>
      <c r="BX875" s="97"/>
      <c r="BY875" s="84"/>
      <c r="BZ875" s="84"/>
      <c r="CA875" s="84"/>
      <c r="CB875" s="84"/>
      <c r="CC875" s="84"/>
      <c r="CD875" s="84"/>
      <c r="CE875" s="84"/>
      <c r="CF875" s="84"/>
      <c r="CG875" s="84"/>
      <c r="CH875" s="97"/>
      <c r="CI875" s="97"/>
      <c r="CJ875" s="97"/>
      <c r="CK875" s="97"/>
      <c r="CL875" s="97"/>
      <c r="CM875" s="97"/>
      <c r="CN875" s="97"/>
      <c r="CO875" s="97"/>
      <c r="CP875" s="99"/>
      <c r="CQ875" s="84"/>
      <c r="DA875" s="83"/>
      <c r="DB875" s="82"/>
      <c r="DC875" s="83"/>
      <c r="DD875" s="52"/>
      <c r="DF875" s="52"/>
      <c r="DG875" s="84"/>
      <c r="DH875" s="97"/>
      <c r="DI875" s="84"/>
      <c r="DJ875" s="84"/>
      <c r="DK875" s="84"/>
      <c r="DL875" s="84"/>
      <c r="DM875" s="84"/>
      <c r="DN875" s="84"/>
      <c r="DO875" s="84"/>
      <c r="DP875" s="84"/>
      <c r="DQ875" s="84"/>
      <c r="DR875" s="97"/>
      <c r="DS875" s="97"/>
      <c r="DT875" s="97"/>
      <c r="DU875" s="97"/>
      <c r="DV875" s="97"/>
      <c r="DW875" s="97"/>
      <c r="DX875" s="97"/>
      <c r="DY875" s="97"/>
      <c r="DZ875" s="99"/>
      <c r="EA875" s="84"/>
    </row>
    <row r="876" spans="1:131" ht="15.6" x14ac:dyDescent="0.3">
      <c r="A876" s="276"/>
      <c r="B876" s="275"/>
      <c r="C876" s="276"/>
      <c r="D876" s="276"/>
      <c r="E876" s="275"/>
      <c r="F876" s="275"/>
      <c r="G876" s="275"/>
      <c r="H876" s="275"/>
      <c r="I876" s="275"/>
      <c r="J876" s="275"/>
      <c r="K876" s="275"/>
      <c r="L876" s="275"/>
      <c r="M876" s="275"/>
      <c r="N876" s="275"/>
      <c r="O876" s="275"/>
      <c r="P876" s="275"/>
      <c r="Q876" s="275"/>
      <c r="R876" s="275"/>
      <c r="S876" s="275"/>
      <c r="T876" s="275"/>
      <c r="U876" s="275"/>
      <c r="V876" s="275"/>
      <c r="W876" s="275"/>
      <c r="X876" s="275"/>
      <c r="Y876" s="275"/>
      <c r="Z876" s="275"/>
      <c r="AA876" s="275"/>
      <c r="AB876" s="275"/>
      <c r="AC876" s="276"/>
      <c r="AD876" s="276"/>
      <c r="AE876" s="276"/>
      <c r="AF876" s="276"/>
      <c r="AG876" s="276"/>
      <c r="AH876" s="276"/>
      <c r="AI876" s="276"/>
      <c r="AJ876" s="276"/>
      <c r="AK876" s="276"/>
      <c r="AL876" s="276"/>
      <c r="AM876" s="276"/>
      <c r="AN876" s="276"/>
      <c r="AO876" s="276"/>
      <c r="AP876" s="276"/>
      <c r="AQ876" s="276"/>
      <c r="AR876" s="276"/>
      <c r="AS876" s="276"/>
      <c r="AT876" s="276"/>
      <c r="AU876" s="276"/>
      <c r="AV876" s="276"/>
      <c r="AW876" s="276"/>
      <c r="AX876" s="276"/>
      <c r="AY876" s="276"/>
      <c r="AZ876" s="276"/>
      <c r="BA876" s="276"/>
      <c r="BB876" s="276"/>
      <c r="BC876" s="276"/>
      <c r="BD876" s="276"/>
      <c r="BE876" s="276"/>
      <c r="BF876" s="276"/>
      <c r="BG876" s="276"/>
      <c r="BH876" s="275"/>
      <c r="BI876" s="275"/>
      <c r="BJ876" s="275"/>
      <c r="BK876" s="275"/>
      <c r="BL876" s="275"/>
      <c r="BM876" s="275"/>
      <c r="BN876" s="275"/>
      <c r="BO876" s="275"/>
      <c r="BP876" s="275"/>
      <c r="BQ876" s="83"/>
      <c r="BR876" s="82"/>
      <c r="BS876" s="83"/>
      <c r="BT876" s="52"/>
      <c r="BV876" s="52"/>
      <c r="BW876" s="84"/>
      <c r="BX876" s="97"/>
      <c r="BY876" s="84"/>
      <c r="BZ876" s="84"/>
      <c r="CA876" s="84"/>
      <c r="CB876" s="84"/>
      <c r="CC876" s="84"/>
      <c r="CD876" s="84"/>
      <c r="CE876" s="84"/>
      <c r="CF876" s="84"/>
      <c r="CG876" s="84"/>
      <c r="CH876" s="97"/>
      <c r="CI876" s="97"/>
      <c r="CJ876" s="97"/>
      <c r="CK876" s="97"/>
      <c r="CL876" s="97"/>
      <c r="CM876" s="97"/>
      <c r="CN876" s="97"/>
      <c r="CO876" s="97"/>
      <c r="CP876" s="99"/>
      <c r="CQ876" s="84"/>
      <c r="DA876" s="83"/>
      <c r="DB876" s="82"/>
      <c r="DC876" s="83"/>
      <c r="DD876" s="52"/>
      <c r="DF876" s="52"/>
      <c r="DG876" s="84"/>
      <c r="DH876" s="97"/>
      <c r="DI876" s="84"/>
      <c r="DJ876" s="84"/>
      <c r="DK876" s="84"/>
      <c r="DL876" s="84"/>
      <c r="DM876" s="84"/>
      <c r="DN876" s="84"/>
      <c r="DO876" s="84"/>
      <c r="DP876" s="84"/>
      <c r="DQ876" s="84"/>
      <c r="DR876" s="97"/>
      <c r="DS876" s="97"/>
      <c r="DT876" s="97"/>
      <c r="DU876" s="97"/>
      <c r="DV876" s="97"/>
      <c r="DW876" s="97"/>
      <c r="DX876" s="97"/>
      <c r="DY876" s="97"/>
      <c r="DZ876" s="99"/>
      <c r="EA876" s="84"/>
    </row>
    <row r="877" spans="1:131" ht="15.6" x14ac:dyDescent="0.3">
      <c r="A877" s="276"/>
      <c r="B877" s="275"/>
      <c r="C877" s="276"/>
      <c r="D877" s="276"/>
      <c r="E877" s="275"/>
      <c r="F877" s="275"/>
      <c r="G877" s="275"/>
      <c r="H877" s="275"/>
      <c r="I877" s="275"/>
      <c r="J877" s="275"/>
      <c r="K877" s="275"/>
      <c r="L877" s="275"/>
      <c r="M877" s="275"/>
      <c r="N877" s="275"/>
      <c r="O877" s="275"/>
      <c r="P877" s="275"/>
      <c r="Q877" s="275"/>
      <c r="R877" s="275"/>
      <c r="S877" s="275"/>
      <c r="T877" s="275"/>
      <c r="U877" s="275"/>
      <c r="V877" s="275"/>
      <c r="W877" s="275"/>
      <c r="X877" s="275"/>
      <c r="Y877" s="275"/>
      <c r="Z877" s="275"/>
      <c r="AA877" s="275"/>
      <c r="AB877" s="275"/>
      <c r="AC877" s="276"/>
      <c r="AD877" s="276"/>
      <c r="AE877" s="276"/>
      <c r="AF877" s="276"/>
      <c r="AG877" s="276"/>
      <c r="AH877" s="276"/>
      <c r="AI877" s="276"/>
      <c r="AJ877" s="276"/>
      <c r="AK877" s="276"/>
      <c r="AL877" s="276"/>
      <c r="AM877" s="276"/>
      <c r="AN877" s="276"/>
      <c r="AO877" s="276"/>
      <c r="AP877" s="276"/>
      <c r="AQ877" s="276"/>
      <c r="AR877" s="276"/>
      <c r="AS877" s="276"/>
      <c r="AT877" s="276"/>
      <c r="AU877" s="276"/>
      <c r="AV877" s="276"/>
      <c r="AW877" s="276"/>
      <c r="AX877" s="276"/>
      <c r="AY877" s="276"/>
      <c r="AZ877" s="276"/>
      <c r="BA877" s="276"/>
      <c r="BB877" s="276"/>
      <c r="BC877" s="276"/>
      <c r="BD877" s="276"/>
      <c r="BE877" s="276"/>
      <c r="BF877" s="276"/>
      <c r="BG877" s="276"/>
      <c r="BH877" s="275"/>
      <c r="BI877" s="275"/>
      <c r="BJ877" s="275"/>
      <c r="BK877" s="275"/>
      <c r="BL877" s="275"/>
      <c r="BM877" s="275"/>
      <c r="BN877" s="275"/>
      <c r="BO877" s="275"/>
      <c r="BP877" s="275"/>
      <c r="BQ877" s="83"/>
      <c r="BR877" s="82"/>
      <c r="BS877" s="83"/>
      <c r="BT877" s="52"/>
      <c r="BV877" s="52"/>
      <c r="BW877" s="84"/>
      <c r="BX877" s="97"/>
      <c r="BY877" s="84"/>
      <c r="BZ877" s="84"/>
      <c r="CA877" s="84"/>
      <c r="CB877" s="84"/>
      <c r="CC877" s="84"/>
      <c r="CD877" s="84"/>
      <c r="CE877" s="84"/>
      <c r="CF877" s="84"/>
      <c r="CG877" s="84"/>
      <c r="CH877" s="97"/>
      <c r="CI877" s="97"/>
      <c r="CJ877" s="97"/>
      <c r="CK877" s="97"/>
      <c r="CL877" s="97"/>
      <c r="CM877" s="97"/>
      <c r="CN877" s="97"/>
      <c r="CO877" s="97"/>
      <c r="CP877" s="99"/>
      <c r="CQ877" s="84"/>
      <c r="DA877" s="83"/>
      <c r="DB877" s="82"/>
      <c r="DC877" s="83"/>
      <c r="DD877" s="52"/>
      <c r="DF877" s="52"/>
      <c r="DG877" s="84"/>
      <c r="DH877" s="97"/>
      <c r="DI877" s="84"/>
      <c r="DJ877" s="84"/>
      <c r="DK877" s="84"/>
      <c r="DL877" s="84"/>
      <c r="DM877" s="84"/>
      <c r="DN877" s="84"/>
      <c r="DO877" s="84"/>
      <c r="DP877" s="84"/>
      <c r="DQ877" s="84"/>
      <c r="DR877" s="97"/>
      <c r="DS877" s="97"/>
      <c r="DT877" s="97"/>
      <c r="DU877" s="97"/>
      <c r="DV877" s="97"/>
      <c r="DW877" s="97"/>
      <c r="DX877" s="97"/>
      <c r="DY877" s="97"/>
      <c r="DZ877" s="99"/>
      <c r="EA877" s="84"/>
    </row>
    <row r="878" spans="1:131" ht="15.6" x14ac:dyDescent="0.3">
      <c r="A878" s="276"/>
      <c r="B878" s="275"/>
      <c r="C878" s="276"/>
      <c r="D878" s="276"/>
      <c r="E878" s="275"/>
      <c r="F878" s="275"/>
      <c r="G878" s="275"/>
      <c r="H878" s="275"/>
      <c r="I878" s="275"/>
      <c r="J878" s="275"/>
      <c r="K878" s="275"/>
      <c r="L878" s="275"/>
      <c r="M878" s="275"/>
      <c r="N878" s="275"/>
      <c r="O878" s="275"/>
      <c r="P878" s="275"/>
      <c r="Q878" s="275"/>
      <c r="R878" s="275"/>
      <c r="S878" s="275"/>
      <c r="T878" s="275"/>
      <c r="U878" s="275"/>
      <c r="V878" s="275"/>
      <c r="W878" s="275"/>
      <c r="X878" s="275"/>
      <c r="Y878" s="275"/>
      <c r="Z878" s="275"/>
      <c r="AA878" s="275"/>
      <c r="AB878" s="275"/>
      <c r="AC878" s="276"/>
      <c r="AD878" s="276"/>
      <c r="AE878" s="276"/>
      <c r="AF878" s="276"/>
      <c r="AG878" s="276"/>
      <c r="AH878" s="276"/>
      <c r="AI878" s="276"/>
      <c r="AJ878" s="276"/>
      <c r="AK878" s="276"/>
      <c r="AL878" s="276"/>
      <c r="AM878" s="276"/>
      <c r="AN878" s="276"/>
      <c r="AO878" s="276"/>
      <c r="AP878" s="276"/>
      <c r="AQ878" s="276"/>
      <c r="AR878" s="276"/>
      <c r="AS878" s="276"/>
      <c r="AT878" s="276"/>
      <c r="AU878" s="276"/>
      <c r="AV878" s="276"/>
      <c r="AW878" s="276"/>
      <c r="AX878" s="276"/>
      <c r="AY878" s="276"/>
      <c r="AZ878" s="276"/>
      <c r="BA878" s="276"/>
      <c r="BB878" s="276"/>
      <c r="BC878" s="276"/>
      <c r="BD878" s="276"/>
      <c r="BE878" s="276"/>
      <c r="BF878" s="276"/>
      <c r="BG878" s="276"/>
      <c r="BH878" s="275"/>
      <c r="BI878" s="275"/>
      <c r="BJ878" s="275"/>
      <c r="BK878" s="275"/>
      <c r="BL878" s="275"/>
      <c r="BM878" s="275"/>
      <c r="BN878" s="275"/>
      <c r="BO878" s="275"/>
      <c r="BP878" s="275"/>
      <c r="BQ878" s="83"/>
      <c r="BR878" s="82"/>
      <c r="BS878" s="83"/>
      <c r="BT878" s="52"/>
      <c r="BV878" s="52"/>
      <c r="BW878" s="84"/>
      <c r="BX878" s="97"/>
      <c r="BY878" s="84"/>
      <c r="BZ878" s="84"/>
      <c r="CA878" s="84"/>
      <c r="CB878" s="84"/>
      <c r="CC878" s="84"/>
      <c r="CD878" s="84"/>
      <c r="CE878" s="84"/>
      <c r="CF878" s="84"/>
      <c r="CG878" s="84"/>
      <c r="CH878" s="97"/>
      <c r="CI878" s="97"/>
      <c r="CJ878" s="97"/>
      <c r="CK878" s="97"/>
      <c r="CL878" s="97"/>
      <c r="CM878" s="97"/>
      <c r="CN878" s="97"/>
      <c r="CO878" s="97"/>
      <c r="CP878" s="99"/>
      <c r="CQ878" s="84"/>
      <c r="DA878" s="83"/>
      <c r="DB878" s="82"/>
      <c r="DC878" s="83"/>
      <c r="DD878" s="52"/>
      <c r="DF878" s="52"/>
      <c r="DG878" s="84"/>
      <c r="DH878" s="97"/>
      <c r="DI878" s="84"/>
      <c r="DJ878" s="84"/>
      <c r="DK878" s="84"/>
      <c r="DL878" s="84"/>
      <c r="DM878" s="84"/>
      <c r="DN878" s="84"/>
      <c r="DO878" s="84"/>
      <c r="DP878" s="84"/>
      <c r="DQ878" s="84"/>
      <c r="DR878" s="97"/>
      <c r="DS878" s="97"/>
      <c r="DT878" s="97"/>
      <c r="DU878" s="97"/>
      <c r="DV878" s="97"/>
      <c r="DW878" s="97"/>
      <c r="DX878" s="97"/>
      <c r="DY878" s="97"/>
      <c r="DZ878" s="99"/>
      <c r="EA878" s="84"/>
    </row>
    <row r="879" spans="1:131" ht="15.6" x14ac:dyDescent="0.3">
      <c r="A879" s="276"/>
      <c r="B879" s="275"/>
      <c r="C879" s="276"/>
      <c r="D879" s="276"/>
      <c r="E879" s="275"/>
      <c r="F879" s="275"/>
      <c r="G879" s="275"/>
      <c r="H879" s="275"/>
      <c r="I879" s="275"/>
      <c r="J879" s="275"/>
      <c r="K879" s="275"/>
      <c r="L879" s="275"/>
      <c r="M879" s="275"/>
      <c r="N879" s="275"/>
      <c r="O879" s="275"/>
      <c r="P879" s="275"/>
      <c r="Q879" s="275"/>
      <c r="R879" s="275"/>
      <c r="S879" s="275"/>
      <c r="T879" s="275"/>
      <c r="U879" s="275"/>
      <c r="V879" s="275"/>
      <c r="W879" s="275"/>
      <c r="X879" s="275"/>
      <c r="Y879" s="275"/>
      <c r="Z879" s="275"/>
      <c r="AA879" s="275"/>
      <c r="AB879" s="275"/>
      <c r="AC879" s="276"/>
      <c r="AD879" s="276"/>
      <c r="AE879" s="276"/>
      <c r="AF879" s="276"/>
      <c r="AG879" s="276"/>
      <c r="AH879" s="276"/>
      <c r="AI879" s="276"/>
      <c r="AJ879" s="276"/>
      <c r="AK879" s="276"/>
      <c r="AL879" s="276"/>
      <c r="AM879" s="276"/>
      <c r="AN879" s="276"/>
      <c r="AO879" s="276"/>
      <c r="AP879" s="276"/>
      <c r="AQ879" s="276"/>
      <c r="AR879" s="276"/>
      <c r="AS879" s="276"/>
      <c r="AT879" s="276"/>
      <c r="AU879" s="276"/>
      <c r="AV879" s="276"/>
      <c r="AW879" s="276"/>
      <c r="AX879" s="276"/>
      <c r="AY879" s="276"/>
      <c r="AZ879" s="276"/>
      <c r="BA879" s="276"/>
      <c r="BB879" s="276"/>
      <c r="BC879" s="276"/>
      <c r="BD879" s="276"/>
      <c r="BE879" s="276"/>
      <c r="BF879" s="276"/>
      <c r="BG879" s="276"/>
      <c r="BH879" s="275"/>
      <c r="BI879" s="275"/>
      <c r="BJ879" s="275"/>
      <c r="BK879" s="275"/>
      <c r="BL879" s="275"/>
      <c r="BM879" s="275"/>
      <c r="BN879" s="275"/>
      <c r="BO879" s="275"/>
      <c r="BP879" s="275"/>
      <c r="BQ879" s="83"/>
      <c r="BR879" s="82"/>
      <c r="BS879" s="83"/>
      <c r="BT879" s="52"/>
      <c r="BV879" s="52"/>
      <c r="BW879" s="84"/>
      <c r="BX879" s="97"/>
      <c r="BY879" s="84"/>
      <c r="BZ879" s="84"/>
      <c r="CA879" s="84"/>
      <c r="CB879" s="84"/>
      <c r="CC879" s="84"/>
      <c r="CD879" s="84"/>
      <c r="CE879" s="84"/>
      <c r="CF879" s="84"/>
      <c r="CG879" s="84"/>
      <c r="CH879" s="97"/>
      <c r="CI879" s="97"/>
      <c r="CJ879" s="97"/>
      <c r="CK879" s="97"/>
      <c r="CL879" s="97"/>
      <c r="CM879" s="97"/>
      <c r="CN879" s="97"/>
      <c r="CO879" s="97"/>
      <c r="CP879" s="99"/>
      <c r="CQ879" s="84"/>
      <c r="DA879" s="83"/>
      <c r="DB879" s="82"/>
      <c r="DC879" s="83"/>
      <c r="DD879" s="52"/>
      <c r="DF879" s="52"/>
      <c r="DG879" s="84"/>
      <c r="DH879" s="97"/>
      <c r="DI879" s="84"/>
      <c r="DJ879" s="84"/>
      <c r="DK879" s="84"/>
      <c r="DL879" s="84"/>
      <c r="DM879" s="84"/>
      <c r="DN879" s="84"/>
      <c r="DO879" s="84"/>
      <c r="DP879" s="84"/>
      <c r="DQ879" s="84"/>
      <c r="DR879" s="97"/>
      <c r="DS879" s="97"/>
      <c r="DT879" s="97"/>
      <c r="DU879" s="97"/>
      <c r="DV879" s="97"/>
      <c r="DW879" s="97"/>
      <c r="DX879" s="97"/>
      <c r="DY879" s="97"/>
      <c r="DZ879" s="99"/>
      <c r="EA879" s="84"/>
    </row>
    <row r="880" spans="1:131" ht="15.6" x14ac:dyDescent="0.3">
      <c r="BQ880" s="83"/>
      <c r="BR880" s="82"/>
      <c r="BS880" s="83"/>
      <c r="BT880" s="52"/>
      <c r="BV880" s="52"/>
      <c r="BW880" s="84"/>
      <c r="BX880" s="97"/>
      <c r="BY880" s="84"/>
      <c r="BZ880" s="84"/>
      <c r="CA880" s="84"/>
      <c r="CB880" s="84"/>
      <c r="CC880" s="84"/>
      <c r="CD880" s="84"/>
      <c r="CE880" s="84"/>
      <c r="CF880" s="84"/>
      <c r="CG880" s="84"/>
      <c r="CH880" s="97"/>
      <c r="CI880" s="97"/>
      <c r="CJ880" s="97"/>
      <c r="CK880" s="97"/>
      <c r="CL880" s="97"/>
      <c r="CM880" s="97"/>
      <c r="CN880" s="97"/>
      <c r="CO880" s="97"/>
      <c r="CP880" s="99"/>
      <c r="CQ880" s="84"/>
      <c r="DA880" s="83"/>
      <c r="DB880" s="82"/>
      <c r="DC880" s="83"/>
      <c r="DD880" s="52"/>
      <c r="DF880" s="52"/>
      <c r="DG880" s="84"/>
      <c r="DH880" s="97"/>
      <c r="DI880" s="84"/>
      <c r="DJ880" s="84"/>
      <c r="DK880" s="84"/>
      <c r="DL880" s="84"/>
      <c r="DM880" s="84"/>
      <c r="DN880" s="84"/>
      <c r="DO880" s="84"/>
      <c r="DP880" s="84"/>
      <c r="DQ880" s="84"/>
      <c r="DR880" s="97"/>
      <c r="DS880" s="97"/>
      <c r="DT880" s="97"/>
      <c r="DU880" s="97"/>
      <c r="DV880" s="97"/>
      <c r="DW880" s="97"/>
      <c r="DX880" s="97"/>
      <c r="DY880" s="97"/>
      <c r="DZ880" s="99"/>
      <c r="EA880" s="84"/>
    </row>
    <row r="881" spans="69:131" ht="15.6" x14ac:dyDescent="0.3">
      <c r="BQ881" s="83"/>
      <c r="BR881" s="82"/>
      <c r="BS881" s="83"/>
      <c r="BT881" s="52"/>
      <c r="BV881" s="52"/>
      <c r="BW881" s="84"/>
      <c r="BX881" s="97"/>
      <c r="BY881" s="84"/>
      <c r="BZ881" s="84"/>
      <c r="CA881" s="84"/>
      <c r="CB881" s="84"/>
      <c r="CC881" s="84"/>
      <c r="CD881" s="84"/>
      <c r="CE881" s="84"/>
      <c r="CF881" s="84"/>
      <c r="CG881" s="84"/>
      <c r="CH881" s="97"/>
      <c r="CI881" s="97"/>
      <c r="CJ881" s="97"/>
      <c r="CK881" s="97"/>
      <c r="CL881" s="97"/>
      <c r="CM881" s="97"/>
      <c r="CN881" s="97"/>
      <c r="CO881" s="97"/>
      <c r="CP881" s="99"/>
      <c r="CQ881" s="84"/>
      <c r="DA881" s="83"/>
      <c r="DB881" s="82"/>
      <c r="DC881" s="83"/>
      <c r="DD881" s="52"/>
      <c r="DF881" s="52"/>
      <c r="DG881" s="84"/>
      <c r="DH881" s="97"/>
      <c r="DI881" s="84"/>
      <c r="DJ881" s="84"/>
      <c r="DK881" s="84"/>
      <c r="DL881" s="84"/>
      <c r="DM881" s="84"/>
      <c r="DN881" s="84"/>
      <c r="DO881" s="84"/>
      <c r="DP881" s="84"/>
      <c r="DQ881" s="84"/>
      <c r="DR881" s="97"/>
      <c r="DS881" s="97"/>
      <c r="DT881" s="97"/>
      <c r="DU881" s="97"/>
      <c r="DV881" s="97"/>
      <c r="DW881" s="97"/>
      <c r="DX881" s="97"/>
      <c r="DY881" s="97"/>
      <c r="DZ881" s="99"/>
      <c r="EA881" s="84"/>
    </row>
    <row r="882" spans="69:131" ht="15.6" x14ac:dyDescent="0.3">
      <c r="BQ882" s="83"/>
      <c r="BR882" s="82"/>
      <c r="BS882" s="83"/>
      <c r="BT882" s="52"/>
      <c r="BV882" s="52"/>
      <c r="BW882" s="84"/>
      <c r="BX882" s="97"/>
      <c r="BY882" s="84"/>
      <c r="BZ882" s="84"/>
      <c r="CA882" s="84"/>
      <c r="CB882" s="84"/>
      <c r="CC882" s="84"/>
      <c r="CD882" s="84"/>
      <c r="CE882" s="84"/>
      <c r="CF882" s="84"/>
      <c r="CG882" s="84"/>
      <c r="CH882" s="97"/>
      <c r="CI882" s="97"/>
      <c r="CJ882" s="97"/>
      <c r="CK882" s="97"/>
      <c r="CL882" s="97"/>
      <c r="CM882" s="97"/>
      <c r="CN882" s="97"/>
      <c r="CO882" s="97"/>
      <c r="CP882" s="99"/>
      <c r="CQ882" s="84"/>
      <c r="DA882" s="83"/>
      <c r="DB882" s="82"/>
      <c r="DC882" s="83"/>
      <c r="DD882" s="52"/>
      <c r="DF882" s="52"/>
      <c r="DG882" s="84"/>
      <c r="DH882" s="97"/>
      <c r="DI882" s="84"/>
      <c r="DJ882" s="84"/>
      <c r="DK882" s="84"/>
      <c r="DL882" s="84"/>
      <c r="DM882" s="84"/>
      <c r="DN882" s="84"/>
      <c r="DO882" s="84"/>
      <c r="DP882" s="84"/>
      <c r="DQ882" s="84"/>
      <c r="DR882" s="97"/>
      <c r="DS882" s="97"/>
      <c r="DT882" s="97"/>
      <c r="DU882" s="97"/>
      <c r="DV882" s="97"/>
      <c r="DW882" s="97"/>
      <c r="DX882" s="97"/>
      <c r="DY882" s="97"/>
      <c r="DZ882" s="99"/>
      <c r="EA882" s="84"/>
    </row>
    <row r="883" spans="69:131" ht="15.6" x14ac:dyDescent="0.3">
      <c r="BQ883" s="83"/>
      <c r="BR883" s="82"/>
      <c r="BS883" s="83"/>
      <c r="BT883" s="52"/>
      <c r="BV883" s="52"/>
      <c r="BW883" s="84"/>
      <c r="BX883" s="97"/>
      <c r="BY883" s="84"/>
      <c r="BZ883" s="84"/>
      <c r="CA883" s="84"/>
      <c r="CB883" s="84"/>
      <c r="CC883" s="84"/>
      <c r="CD883" s="84"/>
      <c r="CE883" s="84"/>
      <c r="CF883" s="84"/>
      <c r="CG883" s="84"/>
      <c r="CH883" s="97"/>
      <c r="CI883" s="97"/>
      <c r="CJ883" s="97"/>
      <c r="CK883" s="97"/>
      <c r="CL883" s="97"/>
      <c r="CM883" s="97"/>
      <c r="CN883" s="97"/>
      <c r="CO883" s="97"/>
      <c r="CP883" s="99"/>
      <c r="CQ883" s="84"/>
      <c r="DA883" s="83"/>
      <c r="DB883" s="82"/>
      <c r="DC883" s="83"/>
      <c r="DD883" s="52"/>
      <c r="DF883" s="52"/>
      <c r="DG883" s="84"/>
      <c r="DH883" s="97"/>
      <c r="DI883" s="84"/>
      <c r="DJ883" s="84"/>
      <c r="DK883" s="84"/>
      <c r="DL883" s="84"/>
      <c r="DM883" s="84"/>
      <c r="DN883" s="84"/>
      <c r="DO883" s="84"/>
      <c r="DP883" s="84"/>
      <c r="DQ883" s="84"/>
      <c r="DR883" s="97"/>
      <c r="DS883" s="97"/>
      <c r="DT883" s="97"/>
      <c r="DU883" s="97"/>
      <c r="DV883" s="97"/>
      <c r="DW883" s="97"/>
      <c r="DX883" s="97"/>
      <c r="DY883" s="97"/>
      <c r="DZ883" s="99"/>
      <c r="EA883" s="84"/>
    </row>
    <row r="884" spans="69:131" ht="15.6" x14ac:dyDescent="0.3">
      <c r="BQ884" s="83"/>
      <c r="BR884" s="82"/>
      <c r="BS884" s="83"/>
      <c r="BT884" s="52"/>
      <c r="BV884" s="52"/>
      <c r="BW884" s="84"/>
      <c r="BX884" s="97"/>
      <c r="BY884" s="84"/>
      <c r="BZ884" s="84"/>
      <c r="CA884" s="84"/>
      <c r="CB884" s="84"/>
      <c r="CC884" s="84"/>
      <c r="CD884" s="84"/>
      <c r="CE884" s="84"/>
      <c r="CF884" s="84"/>
      <c r="CG884" s="84"/>
      <c r="CH884" s="97"/>
      <c r="CI884" s="97"/>
      <c r="CJ884" s="97"/>
      <c r="CK884" s="97"/>
      <c r="CL884" s="97"/>
      <c r="CM884" s="97"/>
      <c r="CN884" s="97"/>
      <c r="CO884" s="97"/>
      <c r="CP884" s="99"/>
      <c r="CQ884" s="84"/>
      <c r="DA884" s="83"/>
      <c r="DB884" s="82"/>
      <c r="DC884" s="83"/>
      <c r="DD884" s="52"/>
      <c r="DF884" s="52"/>
      <c r="DG884" s="84"/>
      <c r="DH884" s="97"/>
      <c r="DI884" s="84"/>
      <c r="DJ884" s="84"/>
      <c r="DK884" s="84"/>
      <c r="DL884" s="84"/>
      <c r="DM884" s="84"/>
      <c r="DN884" s="84"/>
      <c r="DO884" s="84"/>
      <c r="DP884" s="84"/>
      <c r="DQ884" s="84"/>
      <c r="DR884" s="97"/>
      <c r="DS884" s="97"/>
      <c r="DT884" s="97"/>
      <c r="DU884" s="97"/>
      <c r="DV884" s="97"/>
      <c r="DW884" s="97"/>
      <c r="DX884" s="97"/>
      <c r="DY884" s="97"/>
      <c r="DZ884" s="99"/>
      <c r="EA884" s="84"/>
    </row>
    <row r="885" spans="69:131" ht="15.6" x14ac:dyDescent="0.3">
      <c r="BQ885" s="83"/>
      <c r="BR885" s="82"/>
      <c r="BS885" s="83"/>
      <c r="BT885" s="52"/>
      <c r="BV885" s="52"/>
      <c r="BW885" s="84"/>
      <c r="BX885" s="97"/>
      <c r="BY885" s="84"/>
      <c r="BZ885" s="84"/>
      <c r="CA885" s="84"/>
      <c r="CB885" s="84"/>
      <c r="CC885" s="84"/>
      <c r="CD885" s="84"/>
      <c r="CE885" s="84"/>
      <c r="CF885" s="84"/>
      <c r="CG885" s="84"/>
      <c r="CH885" s="97"/>
      <c r="CI885" s="97"/>
      <c r="CJ885" s="97"/>
      <c r="CK885" s="97"/>
      <c r="CL885" s="97"/>
      <c r="CM885" s="97"/>
      <c r="CN885" s="97"/>
      <c r="CO885" s="97"/>
      <c r="CP885" s="99"/>
      <c r="CQ885" s="84"/>
      <c r="DA885" s="83"/>
      <c r="DB885" s="82"/>
      <c r="DC885" s="83"/>
      <c r="DD885" s="52"/>
      <c r="DF885" s="52"/>
      <c r="DG885" s="84"/>
      <c r="DH885" s="97"/>
      <c r="DI885" s="84"/>
      <c r="DJ885" s="84"/>
      <c r="DK885" s="84"/>
      <c r="DL885" s="84"/>
      <c r="DM885" s="84"/>
      <c r="DN885" s="84"/>
      <c r="DO885" s="84"/>
      <c r="DP885" s="84"/>
      <c r="DQ885" s="84"/>
      <c r="DR885" s="97"/>
      <c r="DS885" s="97"/>
      <c r="DT885" s="97"/>
      <c r="DU885" s="97"/>
      <c r="DV885" s="97"/>
      <c r="DW885" s="97"/>
      <c r="DX885" s="97"/>
      <c r="DY885" s="97"/>
      <c r="DZ885" s="99"/>
      <c r="EA885" s="84"/>
    </row>
    <row r="886" spans="69:131" ht="15.6" x14ac:dyDescent="0.3">
      <c r="BQ886" s="83"/>
      <c r="BR886" s="82"/>
      <c r="BS886" s="83"/>
      <c r="BT886" s="52"/>
      <c r="BV886" s="52"/>
      <c r="BW886" s="84"/>
      <c r="BX886" s="97"/>
      <c r="BY886" s="84"/>
      <c r="BZ886" s="84"/>
      <c r="CA886" s="84"/>
      <c r="CB886" s="84"/>
      <c r="CC886" s="84"/>
      <c r="CD886" s="84"/>
      <c r="CE886" s="84"/>
      <c r="CF886" s="84"/>
      <c r="CG886" s="84"/>
      <c r="CH886" s="97"/>
      <c r="CI886" s="97"/>
      <c r="CJ886" s="97"/>
      <c r="CK886" s="97"/>
      <c r="CL886" s="97"/>
      <c r="CM886" s="97"/>
      <c r="CN886" s="97"/>
      <c r="CO886" s="97"/>
      <c r="CP886" s="99"/>
      <c r="CQ886" s="84"/>
      <c r="DA886" s="83"/>
      <c r="DB886" s="82"/>
      <c r="DC886" s="83"/>
      <c r="DD886" s="52"/>
      <c r="DF886" s="52"/>
      <c r="DG886" s="84"/>
      <c r="DH886" s="97"/>
      <c r="DI886" s="84"/>
      <c r="DJ886" s="84"/>
      <c r="DK886" s="84"/>
      <c r="DL886" s="84"/>
      <c r="DM886" s="84"/>
      <c r="DN886" s="84"/>
      <c r="DO886" s="84"/>
      <c r="DP886" s="84"/>
      <c r="DQ886" s="84"/>
      <c r="DR886" s="97"/>
      <c r="DS886" s="97"/>
      <c r="DT886" s="97"/>
      <c r="DU886" s="97"/>
      <c r="DV886" s="97"/>
      <c r="DW886" s="97"/>
      <c r="DX886" s="97"/>
      <c r="DY886" s="97"/>
      <c r="DZ886" s="99"/>
      <c r="EA886" s="84"/>
    </row>
    <row r="887" spans="69:131" ht="15.6" x14ac:dyDescent="0.3">
      <c r="BQ887" s="83"/>
      <c r="BR887" s="82"/>
      <c r="BS887" s="83"/>
      <c r="BT887" s="52"/>
      <c r="BV887" s="52"/>
      <c r="BW887" s="84"/>
      <c r="BX887" s="97"/>
      <c r="BY887" s="84"/>
      <c r="BZ887" s="84"/>
      <c r="CA887" s="84"/>
      <c r="CB887" s="84"/>
      <c r="CC887" s="84"/>
      <c r="CD887" s="84"/>
      <c r="CE887" s="84"/>
      <c r="CF887" s="84"/>
      <c r="CG887" s="84"/>
      <c r="CH887" s="97"/>
      <c r="CI887" s="97"/>
      <c r="CJ887" s="97"/>
      <c r="CK887" s="97"/>
      <c r="CL887" s="97"/>
      <c r="CM887" s="97"/>
      <c r="CN887" s="97"/>
      <c r="CO887" s="97"/>
      <c r="CP887" s="99"/>
      <c r="CQ887" s="84"/>
      <c r="DA887" s="83"/>
      <c r="DB887" s="82"/>
      <c r="DC887" s="83"/>
      <c r="DD887" s="52"/>
      <c r="DF887" s="52"/>
      <c r="DG887" s="84"/>
      <c r="DH887" s="97"/>
      <c r="DI887" s="84"/>
      <c r="DJ887" s="84"/>
      <c r="DK887" s="84"/>
      <c r="DL887" s="84"/>
      <c r="DM887" s="84"/>
      <c r="DN887" s="84"/>
      <c r="DO887" s="84"/>
      <c r="DP887" s="84"/>
      <c r="DQ887" s="84"/>
      <c r="DR887" s="97"/>
      <c r="DS887" s="97"/>
      <c r="DT887" s="97"/>
      <c r="DU887" s="97"/>
      <c r="DV887" s="97"/>
      <c r="DW887" s="97"/>
      <c r="DX887" s="97"/>
      <c r="DY887" s="97"/>
      <c r="DZ887" s="99"/>
      <c r="EA887" s="84"/>
    </row>
    <row r="888" spans="69:131" ht="15.6" x14ac:dyDescent="0.3">
      <c r="BQ888" s="83"/>
      <c r="BR888" s="82"/>
      <c r="BS888" s="83"/>
      <c r="BT888" s="52"/>
      <c r="BV888" s="52"/>
      <c r="BW888" s="84"/>
      <c r="BX888" s="97"/>
      <c r="BY888" s="84"/>
      <c r="BZ888" s="84"/>
      <c r="CA888" s="84"/>
      <c r="CB888" s="84"/>
      <c r="CC888" s="84"/>
      <c r="CD888" s="84"/>
      <c r="CE888" s="84"/>
      <c r="CF888" s="84"/>
      <c r="CG888" s="84"/>
      <c r="CH888" s="97"/>
      <c r="CI888" s="97"/>
      <c r="CJ888" s="97"/>
      <c r="CK888" s="97"/>
      <c r="CL888" s="97"/>
      <c r="CM888" s="97"/>
      <c r="CN888" s="97"/>
      <c r="CO888" s="97"/>
      <c r="CP888" s="99"/>
      <c r="CQ888" s="84"/>
      <c r="DA888" s="83"/>
      <c r="DB888" s="82"/>
      <c r="DC888" s="83"/>
      <c r="DD888" s="52"/>
      <c r="DF888" s="52"/>
      <c r="DG888" s="84"/>
      <c r="DH888" s="97"/>
      <c r="DI888" s="84"/>
      <c r="DJ888" s="84"/>
      <c r="DK888" s="84"/>
      <c r="DL888" s="84"/>
      <c r="DM888" s="84"/>
      <c r="DN888" s="84"/>
      <c r="DO888" s="84"/>
      <c r="DP888" s="84"/>
      <c r="DQ888" s="84"/>
      <c r="DR888" s="97"/>
      <c r="DS888" s="97"/>
      <c r="DT888" s="97"/>
      <c r="DU888" s="97"/>
      <c r="DV888" s="97"/>
      <c r="DW888" s="97"/>
      <c r="DX888" s="97"/>
      <c r="DY888" s="97"/>
      <c r="DZ888" s="99"/>
      <c r="EA888" s="84"/>
    </row>
    <row r="889" spans="69:131" ht="15.6" x14ac:dyDescent="0.3">
      <c r="BQ889" s="83"/>
      <c r="BR889" s="82"/>
      <c r="BS889" s="83"/>
      <c r="BT889" s="52"/>
      <c r="BV889" s="52"/>
      <c r="BW889" s="84"/>
      <c r="BX889" s="97"/>
      <c r="BY889" s="84"/>
      <c r="BZ889" s="84"/>
      <c r="CA889" s="84"/>
      <c r="CB889" s="84"/>
      <c r="CC889" s="84"/>
      <c r="CD889" s="84"/>
      <c r="CE889" s="84"/>
      <c r="CF889" s="84"/>
      <c r="CG889" s="84"/>
      <c r="CH889" s="97"/>
      <c r="CI889" s="97"/>
      <c r="CJ889" s="97"/>
      <c r="CK889" s="97"/>
      <c r="CL889" s="97"/>
      <c r="CM889" s="97"/>
      <c r="CN889" s="97"/>
      <c r="CO889" s="97"/>
      <c r="CP889" s="99"/>
      <c r="CQ889" s="84"/>
      <c r="DA889" s="83"/>
      <c r="DB889" s="82"/>
      <c r="DC889" s="83"/>
      <c r="DD889" s="52"/>
      <c r="DF889" s="52"/>
      <c r="DG889" s="84"/>
      <c r="DH889" s="97"/>
      <c r="DI889" s="84"/>
      <c r="DJ889" s="84"/>
      <c r="DK889" s="84"/>
      <c r="DL889" s="84"/>
      <c r="DM889" s="84"/>
      <c r="DN889" s="84"/>
      <c r="DO889" s="84"/>
      <c r="DP889" s="84"/>
      <c r="DQ889" s="84"/>
      <c r="DR889" s="97"/>
      <c r="DS889" s="97"/>
      <c r="DT889" s="97"/>
      <c r="DU889" s="97"/>
      <c r="DV889" s="97"/>
      <c r="DW889" s="97"/>
      <c r="DX889" s="97"/>
      <c r="DY889" s="97"/>
      <c r="DZ889" s="99"/>
      <c r="EA889" s="84"/>
    </row>
    <row r="890" spans="69:131" ht="15.6" x14ac:dyDescent="0.3">
      <c r="BQ890" s="83"/>
      <c r="BR890" s="82"/>
      <c r="BS890" s="83"/>
      <c r="BT890" s="52"/>
      <c r="BV890" s="52"/>
      <c r="BW890" s="84"/>
      <c r="BX890" s="97"/>
      <c r="BY890" s="84"/>
      <c r="BZ890" s="84"/>
      <c r="CA890" s="84"/>
      <c r="CB890" s="84"/>
      <c r="CC890" s="84"/>
      <c r="CD890" s="84"/>
      <c r="CE890" s="84"/>
      <c r="CF890" s="84"/>
      <c r="CG890" s="84"/>
      <c r="CH890" s="97"/>
      <c r="CI890" s="97"/>
      <c r="CJ890" s="97"/>
      <c r="CK890" s="97"/>
      <c r="CL890" s="97"/>
      <c r="CM890" s="97"/>
      <c r="CN890" s="97"/>
      <c r="CO890" s="97"/>
      <c r="CP890" s="99"/>
      <c r="CQ890" s="84"/>
      <c r="DA890" s="83"/>
      <c r="DB890" s="82"/>
      <c r="DC890" s="83"/>
      <c r="DD890" s="52"/>
      <c r="DF890" s="52"/>
      <c r="DG890" s="84"/>
      <c r="DH890" s="97"/>
      <c r="DI890" s="84"/>
      <c r="DJ890" s="84"/>
      <c r="DK890" s="84"/>
      <c r="DL890" s="84"/>
      <c r="DM890" s="84"/>
      <c r="DN890" s="84"/>
      <c r="DO890" s="84"/>
      <c r="DP890" s="84"/>
      <c r="DQ890" s="84"/>
      <c r="DR890" s="97"/>
      <c r="DS890" s="97"/>
      <c r="DT890" s="97"/>
      <c r="DU890" s="97"/>
      <c r="DV890" s="97"/>
      <c r="DW890" s="97"/>
      <c r="DX890" s="97"/>
      <c r="DY890" s="97"/>
      <c r="DZ890" s="99"/>
      <c r="EA890" s="84"/>
    </row>
    <row r="891" spans="69:131" ht="15.6" x14ac:dyDescent="0.3">
      <c r="BQ891" s="83"/>
      <c r="BR891" s="82"/>
      <c r="BS891" s="83"/>
      <c r="BT891" s="52"/>
      <c r="BV891" s="52"/>
      <c r="BW891" s="84"/>
      <c r="BX891" s="97"/>
      <c r="BY891" s="84"/>
      <c r="BZ891" s="84"/>
      <c r="CA891" s="84"/>
      <c r="CB891" s="84"/>
      <c r="CC891" s="84"/>
      <c r="CD891" s="84"/>
      <c r="CE891" s="84"/>
      <c r="CF891" s="84"/>
      <c r="CG891" s="84"/>
      <c r="CH891" s="97"/>
      <c r="CI891" s="97"/>
      <c r="CJ891" s="97"/>
      <c r="CK891" s="97"/>
      <c r="CL891" s="97"/>
      <c r="CM891" s="97"/>
      <c r="CN891" s="97"/>
      <c r="CO891" s="97"/>
      <c r="CP891" s="99"/>
      <c r="CQ891" s="84"/>
      <c r="DA891" s="83"/>
      <c r="DB891" s="82"/>
      <c r="DC891" s="83"/>
      <c r="DD891" s="52"/>
      <c r="DF891" s="52"/>
      <c r="DG891" s="84"/>
      <c r="DH891" s="97"/>
      <c r="DI891" s="84"/>
      <c r="DJ891" s="84"/>
      <c r="DK891" s="84"/>
      <c r="DL891" s="84"/>
      <c r="DM891" s="84"/>
      <c r="DN891" s="84"/>
      <c r="DO891" s="84"/>
      <c r="DP891" s="84"/>
      <c r="DQ891" s="84"/>
      <c r="DR891" s="97"/>
      <c r="DS891" s="97"/>
      <c r="DT891" s="97"/>
      <c r="DU891" s="97"/>
      <c r="DV891" s="97"/>
      <c r="DW891" s="97"/>
      <c r="DX891" s="97"/>
      <c r="DY891" s="97"/>
      <c r="DZ891" s="99"/>
      <c r="EA891" s="84"/>
    </row>
    <row r="892" spans="69:131" ht="15.6" x14ac:dyDescent="0.3">
      <c r="BQ892" s="83"/>
      <c r="BR892" s="82"/>
      <c r="BS892" s="83"/>
      <c r="BT892" s="52"/>
      <c r="BV892" s="52"/>
      <c r="BW892" s="84"/>
      <c r="BX892" s="97"/>
      <c r="BY892" s="84"/>
      <c r="BZ892" s="84"/>
      <c r="CA892" s="84"/>
      <c r="CB892" s="84"/>
      <c r="CC892" s="84"/>
      <c r="CD892" s="84"/>
      <c r="CE892" s="84"/>
      <c r="CF892" s="84"/>
      <c r="CG892" s="84"/>
      <c r="CH892" s="97"/>
      <c r="CI892" s="97"/>
      <c r="CJ892" s="97"/>
      <c r="CK892" s="97"/>
      <c r="CL892" s="97"/>
      <c r="CM892" s="97"/>
      <c r="CN892" s="97"/>
      <c r="CO892" s="97"/>
      <c r="CP892" s="99"/>
      <c r="CQ892" s="84"/>
      <c r="DA892" s="83"/>
      <c r="DB892" s="82"/>
      <c r="DC892" s="83"/>
      <c r="DD892" s="52"/>
      <c r="DF892" s="52"/>
      <c r="DG892" s="84"/>
      <c r="DH892" s="97"/>
      <c r="DI892" s="84"/>
      <c r="DJ892" s="84"/>
      <c r="DK892" s="84"/>
      <c r="DL892" s="84"/>
      <c r="DM892" s="84"/>
      <c r="DN892" s="84"/>
      <c r="DO892" s="84"/>
      <c r="DP892" s="84"/>
      <c r="DQ892" s="84"/>
      <c r="DR892" s="97"/>
      <c r="DS892" s="97"/>
      <c r="DT892" s="97"/>
      <c r="DU892" s="97"/>
      <c r="DV892" s="97"/>
      <c r="DW892" s="97"/>
      <c r="DX892" s="97"/>
      <c r="DY892" s="97"/>
      <c r="DZ892" s="99"/>
      <c r="EA892" s="84"/>
    </row>
    <row r="893" spans="69:131" ht="15.6" x14ac:dyDescent="0.3">
      <c r="BQ893" s="83"/>
      <c r="BR893" s="82"/>
      <c r="BS893" s="83"/>
      <c r="BT893" s="52"/>
      <c r="BV893" s="52"/>
      <c r="BW893" s="84"/>
      <c r="BX893" s="97"/>
      <c r="BY893" s="84"/>
      <c r="BZ893" s="84"/>
      <c r="CA893" s="84"/>
      <c r="CB893" s="84"/>
      <c r="CC893" s="84"/>
      <c r="CD893" s="84"/>
      <c r="CE893" s="84"/>
      <c r="CF893" s="84"/>
      <c r="CG893" s="84"/>
      <c r="CH893" s="97"/>
      <c r="CI893" s="97"/>
      <c r="CJ893" s="97"/>
      <c r="CK893" s="97"/>
      <c r="CL893" s="97"/>
      <c r="CM893" s="97"/>
      <c r="CN893" s="97"/>
      <c r="CO893" s="97"/>
      <c r="CP893" s="99"/>
      <c r="CQ893" s="84"/>
      <c r="DA893" s="83"/>
      <c r="DB893" s="82"/>
      <c r="DC893" s="83"/>
      <c r="DD893" s="52"/>
      <c r="DF893" s="52"/>
      <c r="DG893" s="84"/>
      <c r="DH893" s="97"/>
      <c r="DI893" s="84"/>
      <c r="DJ893" s="84"/>
      <c r="DK893" s="84"/>
      <c r="DL893" s="84"/>
      <c r="DM893" s="84"/>
      <c r="DN893" s="84"/>
      <c r="DO893" s="84"/>
      <c r="DP893" s="84"/>
      <c r="DQ893" s="84"/>
      <c r="DR893" s="97"/>
      <c r="DS893" s="97"/>
      <c r="DT893" s="97"/>
      <c r="DU893" s="97"/>
      <c r="DV893" s="97"/>
      <c r="DW893" s="97"/>
      <c r="DX893" s="97"/>
      <c r="DY893" s="97"/>
      <c r="DZ893" s="99"/>
      <c r="EA893" s="84"/>
    </row>
    <row r="894" spans="69:131" ht="15.6" x14ac:dyDescent="0.3">
      <c r="BQ894" s="83"/>
      <c r="BR894" s="82"/>
      <c r="BS894" s="83"/>
      <c r="BT894" s="52"/>
      <c r="BV894" s="52"/>
      <c r="BW894" s="84"/>
      <c r="BX894" s="97"/>
      <c r="BY894" s="84"/>
      <c r="BZ894" s="84"/>
      <c r="CA894" s="84"/>
      <c r="CB894" s="84"/>
      <c r="CC894" s="84"/>
      <c r="CD894" s="84"/>
      <c r="CE894" s="84"/>
      <c r="CF894" s="84"/>
      <c r="CG894" s="84"/>
      <c r="CH894" s="97"/>
      <c r="CI894" s="97"/>
      <c r="CJ894" s="97"/>
      <c r="CK894" s="97"/>
      <c r="CL894" s="97"/>
      <c r="CM894" s="97"/>
      <c r="CN894" s="97"/>
      <c r="CO894" s="97"/>
      <c r="CP894" s="99"/>
      <c r="CQ894" s="84"/>
      <c r="DA894" s="83"/>
      <c r="DB894" s="82"/>
      <c r="DC894" s="83"/>
      <c r="DD894" s="52"/>
      <c r="DF894" s="52"/>
      <c r="DG894" s="84"/>
      <c r="DH894" s="97"/>
      <c r="DI894" s="84"/>
      <c r="DJ894" s="84"/>
      <c r="DK894" s="84"/>
      <c r="DL894" s="84"/>
      <c r="DM894" s="84"/>
      <c r="DN894" s="84"/>
      <c r="DO894" s="84"/>
      <c r="DP894" s="84"/>
      <c r="DQ894" s="84"/>
      <c r="DR894" s="97"/>
      <c r="DS894" s="97"/>
      <c r="DT894" s="97"/>
      <c r="DU894" s="97"/>
      <c r="DV894" s="97"/>
      <c r="DW894" s="97"/>
      <c r="DX894" s="97"/>
      <c r="DY894" s="97"/>
      <c r="DZ894" s="99"/>
      <c r="EA894" s="84"/>
    </row>
    <row r="895" spans="69:131" ht="15.6" x14ac:dyDescent="0.3">
      <c r="BQ895" s="83"/>
      <c r="BR895" s="82"/>
      <c r="BS895" s="83"/>
      <c r="BT895" s="52"/>
      <c r="BV895" s="52"/>
      <c r="BW895" s="84"/>
      <c r="BX895" s="97"/>
      <c r="BY895" s="84"/>
      <c r="BZ895" s="84"/>
      <c r="CA895" s="84"/>
      <c r="CB895" s="84"/>
      <c r="CC895" s="84"/>
      <c r="CD895" s="84"/>
      <c r="CE895" s="84"/>
      <c r="CF895" s="84"/>
      <c r="CG895" s="84"/>
      <c r="CH895" s="97"/>
      <c r="CI895" s="97"/>
      <c r="CJ895" s="97"/>
      <c r="CK895" s="97"/>
      <c r="CL895" s="97"/>
      <c r="CM895" s="97"/>
      <c r="CN895" s="97"/>
      <c r="CO895" s="97"/>
      <c r="CP895" s="99"/>
      <c r="CQ895" s="84"/>
      <c r="DA895" s="83"/>
      <c r="DB895" s="82"/>
      <c r="DC895" s="83"/>
      <c r="DD895" s="52"/>
      <c r="DF895" s="52"/>
      <c r="DG895" s="84"/>
      <c r="DH895" s="97"/>
      <c r="DI895" s="84"/>
      <c r="DJ895" s="84"/>
      <c r="DK895" s="84"/>
      <c r="DL895" s="84"/>
      <c r="DM895" s="84"/>
      <c r="DN895" s="84"/>
      <c r="DO895" s="84"/>
      <c r="DP895" s="84"/>
      <c r="DQ895" s="84"/>
      <c r="DR895" s="97"/>
      <c r="DS895" s="97"/>
      <c r="DT895" s="97"/>
      <c r="DU895" s="97"/>
      <c r="DV895" s="97"/>
      <c r="DW895" s="97"/>
      <c r="DX895" s="97"/>
      <c r="DY895" s="97"/>
      <c r="DZ895" s="99"/>
      <c r="EA895" s="84"/>
    </row>
    <row r="896" spans="69:131" ht="15.6" x14ac:dyDescent="0.3">
      <c r="BQ896" s="83"/>
      <c r="BR896" s="82"/>
      <c r="BS896" s="83"/>
      <c r="BT896" s="52"/>
      <c r="BV896" s="52"/>
      <c r="BW896" s="84"/>
      <c r="BX896" s="97"/>
      <c r="BY896" s="84"/>
      <c r="BZ896" s="84"/>
      <c r="CA896" s="84"/>
      <c r="CB896" s="84"/>
      <c r="CC896" s="84"/>
      <c r="CD896" s="84"/>
      <c r="CE896" s="84"/>
      <c r="CF896" s="84"/>
      <c r="CG896" s="84"/>
      <c r="CH896" s="97"/>
      <c r="CI896" s="97"/>
      <c r="CJ896" s="97"/>
      <c r="CK896" s="97"/>
      <c r="CL896" s="97"/>
      <c r="CM896" s="97"/>
      <c r="CN896" s="97"/>
      <c r="CO896" s="97"/>
      <c r="CP896" s="99"/>
      <c r="CQ896" s="84"/>
      <c r="DA896" s="83"/>
      <c r="DB896" s="82"/>
      <c r="DC896" s="83"/>
      <c r="DD896" s="52"/>
      <c r="DF896" s="52"/>
      <c r="DG896" s="84"/>
      <c r="DH896" s="97"/>
      <c r="DI896" s="84"/>
      <c r="DJ896" s="84"/>
      <c r="DK896" s="84"/>
      <c r="DL896" s="84"/>
      <c r="DM896" s="84"/>
      <c r="DN896" s="84"/>
      <c r="DO896" s="84"/>
      <c r="DP896" s="84"/>
      <c r="DQ896" s="84"/>
      <c r="DR896" s="97"/>
      <c r="DS896" s="97"/>
      <c r="DT896" s="97"/>
      <c r="DU896" s="97"/>
      <c r="DV896" s="97"/>
      <c r="DW896" s="97"/>
      <c r="DX896" s="97"/>
      <c r="DY896" s="97"/>
      <c r="DZ896" s="99"/>
      <c r="EA896" s="84"/>
    </row>
    <row r="897" spans="69:131" ht="15.6" x14ac:dyDescent="0.3">
      <c r="BQ897" s="83"/>
      <c r="BR897" s="82"/>
      <c r="BS897" s="83"/>
      <c r="BT897" s="52"/>
      <c r="BV897" s="52"/>
      <c r="BW897" s="84"/>
      <c r="BX897" s="97"/>
      <c r="BY897" s="84"/>
      <c r="BZ897" s="84"/>
      <c r="CA897" s="84"/>
      <c r="CB897" s="84"/>
      <c r="CC897" s="84"/>
      <c r="CD897" s="84"/>
      <c r="CE897" s="84"/>
      <c r="CF897" s="84"/>
      <c r="CG897" s="84"/>
      <c r="CH897" s="97"/>
      <c r="CI897" s="97"/>
      <c r="CJ897" s="97"/>
      <c r="CK897" s="97"/>
      <c r="CL897" s="97"/>
      <c r="CM897" s="97"/>
      <c r="CN897" s="97"/>
      <c r="CO897" s="97"/>
      <c r="CP897" s="99"/>
      <c r="CQ897" s="84"/>
      <c r="DA897" s="83"/>
      <c r="DB897" s="82"/>
      <c r="DC897" s="83"/>
      <c r="DD897" s="52"/>
      <c r="DF897" s="52"/>
      <c r="DG897" s="84"/>
      <c r="DH897" s="97"/>
      <c r="DI897" s="84"/>
      <c r="DJ897" s="84"/>
      <c r="DK897" s="84"/>
      <c r="DL897" s="84"/>
      <c r="DM897" s="84"/>
      <c r="DN897" s="84"/>
      <c r="DO897" s="84"/>
      <c r="DP897" s="84"/>
      <c r="DQ897" s="84"/>
      <c r="DR897" s="97"/>
      <c r="DS897" s="97"/>
      <c r="DT897" s="97"/>
      <c r="DU897" s="97"/>
      <c r="DV897" s="97"/>
      <c r="DW897" s="97"/>
      <c r="DX897" s="97"/>
      <c r="DY897" s="97"/>
      <c r="DZ897" s="99"/>
      <c r="EA897" s="84"/>
    </row>
    <row r="898" spans="69:131" ht="15.6" x14ac:dyDescent="0.3">
      <c r="BQ898" s="83"/>
      <c r="BR898" s="82"/>
      <c r="BS898" s="83"/>
      <c r="BT898" s="52"/>
      <c r="BV898" s="52"/>
      <c r="BW898" s="84"/>
      <c r="BX898" s="97"/>
      <c r="BY898" s="84"/>
      <c r="BZ898" s="84"/>
      <c r="CA898" s="84"/>
      <c r="CB898" s="84"/>
      <c r="CC898" s="84"/>
      <c r="CD898" s="84"/>
      <c r="CE898" s="84"/>
      <c r="CF898" s="84"/>
      <c r="CG898" s="84"/>
      <c r="CH898" s="97"/>
      <c r="CI898" s="97"/>
      <c r="CJ898" s="97"/>
      <c r="CK898" s="97"/>
      <c r="CL898" s="97"/>
      <c r="CM898" s="97"/>
      <c r="CN898" s="97"/>
      <c r="CO898" s="97"/>
      <c r="CP898" s="99"/>
      <c r="CQ898" s="84"/>
      <c r="DA898" s="83"/>
      <c r="DB898" s="82"/>
      <c r="DC898" s="83"/>
      <c r="DD898" s="52"/>
      <c r="DF898" s="52"/>
      <c r="DG898" s="84"/>
      <c r="DH898" s="97"/>
      <c r="DI898" s="84"/>
      <c r="DJ898" s="84"/>
      <c r="DK898" s="84"/>
      <c r="DL898" s="84"/>
      <c r="DM898" s="84"/>
      <c r="DN898" s="84"/>
      <c r="DO898" s="84"/>
      <c r="DP898" s="84"/>
      <c r="DQ898" s="84"/>
      <c r="DR898" s="97"/>
      <c r="DS898" s="97"/>
      <c r="DT898" s="97"/>
      <c r="DU898" s="97"/>
      <c r="DV898" s="97"/>
      <c r="DW898" s="97"/>
      <c r="DX898" s="97"/>
      <c r="DY898" s="97"/>
      <c r="DZ898" s="99"/>
      <c r="EA898" s="84"/>
    </row>
    <row r="899" spans="69:131" ht="15.6" x14ac:dyDescent="0.3">
      <c r="BQ899" s="83"/>
      <c r="BR899" s="82"/>
      <c r="BS899" s="83"/>
      <c r="BT899" s="52"/>
      <c r="BV899" s="52"/>
      <c r="BW899" s="84"/>
      <c r="BX899" s="97"/>
      <c r="BY899" s="84"/>
      <c r="BZ899" s="84"/>
      <c r="CA899" s="84"/>
      <c r="CB899" s="84"/>
      <c r="CC899" s="84"/>
      <c r="CD899" s="84"/>
      <c r="CE899" s="84"/>
      <c r="CF899" s="84"/>
      <c r="CG899" s="84"/>
      <c r="CH899" s="97"/>
      <c r="CI899" s="97"/>
      <c r="CJ899" s="97"/>
      <c r="CK899" s="97"/>
      <c r="CL899" s="97"/>
      <c r="CM899" s="97"/>
      <c r="CN899" s="97"/>
      <c r="CO899" s="97"/>
      <c r="CP899" s="99"/>
      <c r="CQ899" s="84"/>
      <c r="DA899" s="83"/>
      <c r="DB899" s="82"/>
      <c r="DC899" s="83"/>
      <c r="DD899" s="52"/>
      <c r="DF899" s="52"/>
      <c r="DG899" s="84"/>
      <c r="DH899" s="97"/>
      <c r="DI899" s="84"/>
      <c r="DJ899" s="84"/>
      <c r="DK899" s="84"/>
      <c r="DL899" s="84"/>
      <c r="DM899" s="84"/>
      <c r="DN899" s="84"/>
      <c r="DO899" s="84"/>
      <c r="DP899" s="84"/>
      <c r="DQ899" s="84"/>
      <c r="DR899" s="97"/>
      <c r="DS899" s="97"/>
      <c r="DT899" s="97"/>
      <c r="DU899" s="97"/>
      <c r="DV899" s="97"/>
      <c r="DW899" s="97"/>
      <c r="DX899" s="97"/>
      <c r="DY899" s="97"/>
      <c r="DZ899" s="99"/>
      <c r="EA899" s="84"/>
    </row>
    <row r="900" spans="69:131" ht="15.6" x14ac:dyDescent="0.3">
      <c r="BQ900" s="83"/>
      <c r="BR900" s="82"/>
      <c r="BS900" s="83"/>
      <c r="BT900" s="52"/>
      <c r="BV900" s="52"/>
      <c r="BW900" s="84"/>
      <c r="BX900" s="97"/>
      <c r="BY900" s="84"/>
      <c r="BZ900" s="84"/>
      <c r="CA900" s="84"/>
      <c r="CB900" s="84"/>
      <c r="CC900" s="84"/>
      <c r="CD900" s="84"/>
      <c r="CE900" s="84"/>
      <c r="CF900" s="84"/>
      <c r="CG900" s="84"/>
      <c r="CH900" s="97"/>
      <c r="CI900" s="97"/>
      <c r="CJ900" s="97"/>
      <c r="CK900" s="97"/>
      <c r="CL900" s="97"/>
      <c r="CM900" s="97"/>
      <c r="CN900" s="97"/>
      <c r="CO900" s="97"/>
      <c r="CP900" s="99"/>
      <c r="CQ900" s="84"/>
      <c r="DA900" s="83"/>
      <c r="DB900" s="82"/>
      <c r="DC900" s="83"/>
      <c r="DD900" s="52"/>
      <c r="DF900" s="52"/>
      <c r="DG900" s="84"/>
      <c r="DH900" s="97"/>
      <c r="DI900" s="84"/>
      <c r="DJ900" s="84"/>
      <c r="DK900" s="84"/>
      <c r="DL900" s="84"/>
      <c r="DM900" s="84"/>
      <c r="DN900" s="84"/>
      <c r="DO900" s="84"/>
      <c r="DP900" s="84"/>
      <c r="DQ900" s="84"/>
      <c r="DR900" s="97"/>
      <c r="DS900" s="97"/>
      <c r="DT900" s="97"/>
      <c r="DU900" s="97"/>
      <c r="DV900" s="97"/>
      <c r="DW900" s="97"/>
      <c r="DX900" s="97"/>
      <c r="DY900" s="97"/>
      <c r="DZ900" s="99"/>
      <c r="EA900" s="84"/>
    </row>
    <row r="901" spans="69:131" ht="15.6" x14ac:dyDescent="0.3">
      <c r="BQ901" s="83"/>
      <c r="BR901" s="82"/>
      <c r="BS901" s="83"/>
      <c r="BT901" s="52"/>
      <c r="BV901" s="52"/>
      <c r="BW901" s="84"/>
      <c r="BX901" s="97"/>
      <c r="BY901" s="84"/>
      <c r="BZ901" s="84"/>
      <c r="CA901" s="84"/>
      <c r="CB901" s="84"/>
      <c r="CC901" s="84"/>
      <c r="CD901" s="84"/>
      <c r="CE901" s="84"/>
      <c r="CF901" s="84"/>
      <c r="CG901" s="84"/>
      <c r="CH901" s="97"/>
      <c r="CI901" s="97"/>
      <c r="CJ901" s="97"/>
      <c r="CK901" s="97"/>
      <c r="CL901" s="97"/>
      <c r="CM901" s="97"/>
      <c r="CN901" s="97"/>
      <c r="CO901" s="97"/>
      <c r="CP901" s="99"/>
      <c r="CQ901" s="84"/>
      <c r="DA901" s="83"/>
      <c r="DB901" s="82"/>
      <c r="DC901" s="83"/>
      <c r="DD901" s="52"/>
      <c r="DF901" s="52"/>
      <c r="DG901" s="84"/>
      <c r="DH901" s="97"/>
      <c r="DI901" s="84"/>
      <c r="DJ901" s="84"/>
      <c r="DK901" s="84"/>
      <c r="DL901" s="84"/>
      <c r="DM901" s="84"/>
      <c r="DN901" s="84"/>
      <c r="DO901" s="84"/>
      <c r="DP901" s="84"/>
      <c r="DQ901" s="84"/>
      <c r="DR901" s="97"/>
      <c r="DS901" s="97"/>
      <c r="DT901" s="97"/>
      <c r="DU901" s="97"/>
      <c r="DV901" s="97"/>
      <c r="DW901" s="97"/>
      <c r="DX901" s="97"/>
      <c r="DY901" s="97"/>
      <c r="DZ901" s="99"/>
      <c r="EA901" s="84"/>
    </row>
    <row r="902" spans="69:131" ht="15.6" x14ac:dyDescent="0.3">
      <c r="BQ902" s="83"/>
      <c r="BR902" s="82"/>
      <c r="BS902" s="83"/>
      <c r="BT902" s="52"/>
      <c r="BV902" s="52"/>
      <c r="BW902" s="84"/>
      <c r="BX902" s="97"/>
      <c r="BY902" s="84"/>
      <c r="BZ902" s="84"/>
      <c r="CA902" s="84"/>
      <c r="CB902" s="84"/>
      <c r="CC902" s="84"/>
      <c r="CD902" s="84"/>
      <c r="CE902" s="84"/>
      <c r="CF902" s="84"/>
      <c r="CG902" s="84"/>
      <c r="CH902" s="97"/>
      <c r="CI902" s="97"/>
      <c r="CJ902" s="97"/>
      <c r="CK902" s="97"/>
      <c r="CL902" s="97"/>
      <c r="CM902" s="97"/>
      <c r="CN902" s="97"/>
      <c r="CO902" s="97"/>
      <c r="CP902" s="99"/>
      <c r="CQ902" s="84"/>
      <c r="DA902" s="83"/>
      <c r="DB902" s="82"/>
      <c r="DC902" s="83"/>
      <c r="DD902" s="52"/>
      <c r="DF902" s="52"/>
      <c r="DG902" s="84"/>
      <c r="DH902" s="97"/>
      <c r="DI902" s="84"/>
      <c r="DJ902" s="84"/>
      <c r="DK902" s="84"/>
      <c r="DL902" s="84"/>
      <c r="DM902" s="84"/>
      <c r="DN902" s="84"/>
      <c r="DO902" s="84"/>
      <c r="DP902" s="84"/>
      <c r="DQ902" s="84"/>
      <c r="DR902" s="97"/>
      <c r="DS902" s="97"/>
      <c r="DT902" s="97"/>
      <c r="DU902" s="97"/>
      <c r="DV902" s="97"/>
      <c r="DW902" s="97"/>
      <c r="DX902" s="97"/>
      <c r="DY902" s="97"/>
      <c r="DZ902" s="99"/>
      <c r="EA902" s="84"/>
    </row>
    <row r="903" spans="69:131" ht="15.6" x14ac:dyDescent="0.3">
      <c r="BQ903" s="83"/>
      <c r="BR903" s="82"/>
      <c r="BS903" s="83"/>
      <c r="BT903" s="52"/>
      <c r="BV903" s="52"/>
      <c r="BW903" s="84"/>
      <c r="BX903" s="97"/>
      <c r="BY903" s="84"/>
      <c r="BZ903" s="84"/>
      <c r="CA903" s="84"/>
      <c r="CB903" s="84"/>
      <c r="CC903" s="84"/>
      <c r="CD903" s="84"/>
      <c r="CE903" s="84"/>
      <c r="CF903" s="84"/>
      <c r="CG903" s="84"/>
      <c r="CH903" s="97"/>
      <c r="CI903" s="97"/>
      <c r="CJ903" s="97"/>
      <c r="CK903" s="97"/>
      <c r="CL903" s="97"/>
      <c r="CM903" s="97"/>
      <c r="CN903" s="97"/>
      <c r="CO903" s="97"/>
      <c r="CP903" s="99"/>
      <c r="CQ903" s="84"/>
      <c r="DA903" s="83"/>
      <c r="DB903" s="82"/>
      <c r="DC903" s="83"/>
      <c r="DD903" s="52"/>
      <c r="DF903" s="52"/>
      <c r="DG903" s="84"/>
      <c r="DH903" s="97"/>
      <c r="DI903" s="84"/>
      <c r="DJ903" s="84"/>
      <c r="DK903" s="84"/>
      <c r="DL903" s="84"/>
      <c r="DM903" s="84"/>
      <c r="DN903" s="84"/>
      <c r="DO903" s="84"/>
      <c r="DP903" s="84"/>
      <c r="DQ903" s="84"/>
      <c r="DR903" s="97"/>
      <c r="DS903" s="97"/>
      <c r="DT903" s="97"/>
      <c r="DU903" s="97"/>
      <c r="DV903" s="97"/>
      <c r="DW903" s="97"/>
      <c r="DX903" s="97"/>
      <c r="DY903" s="97"/>
      <c r="DZ903" s="99"/>
      <c r="EA903" s="84"/>
    </row>
    <row r="904" spans="69:131" ht="15.6" x14ac:dyDescent="0.3">
      <c r="BQ904" s="83"/>
      <c r="BR904" s="82"/>
      <c r="BS904" s="83"/>
      <c r="BT904" s="52"/>
      <c r="BV904" s="52"/>
      <c r="BW904" s="84"/>
      <c r="BX904" s="97"/>
      <c r="BY904" s="84"/>
      <c r="BZ904" s="84"/>
      <c r="CA904" s="84"/>
      <c r="CB904" s="84"/>
      <c r="CC904" s="84"/>
      <c r="CD904" s="84"/>
      <c r="CE904" s="84"/>
      <c r="CF904" s="84"/>
      <c r="CG904" s="84"/>
      <c r="CH904" s="97"/>
      <c r="CI904" s="97"/>
      <c r="CJ904" s="97"/>
      <c r="CK904" s="97"/>
      <c r="CL904" s="97"/>
      <c r="CM904" s="97"/>
      <c r="CN904" s="97"/>
      <c r="CO904" s="97"/>
      <c r="CP904" s="99"/>
      <c r="CQ904" s="84"/>
      <c r="DA904" s="83"/>
      <c r="DB904" s="82"/>
      <c r="DC904" s="83"/>
      <c r="DD904" s="52"/>
      <c r="DF904" s="52"/>
      <c r="DG904" s="84"/>
      <c r="DH904" s="97"/>
      <c r="DI904" s="84"/>
      <c r="DJ904" s="84"/>
      <c r="DK904" s="84"/>
      <c r="DL904" s="84"/>
      <c r="DM904" s="84"/>
      <c r="DN904" s="84"/>
      <c r="DO904" s="84"/>
      <c r="DP904" s="84"/>
      <c r="DQ904" s="84"/>
      <c r="DR904" s="97"/>
      <c r="DS904" s="97"/>
      <c r="DT904" s="97"/>
      <c r="DU904" s="97"/>
      <c r="DV904" s="97"/>
      <c r="DW904" s="97"/>
      <c r="DX904" s="97"/>
      <c r="DY904" s="97"/>
      <c r="DZ904" s="99"/>
      <c r="EA904" s="84"/>
    </row>
    <row r="905" spans="69:131" ht="15.6" x14ac:dyDescent="0.3">
      <c r="BQ905" s="83"/>
      <c r="BR905" s="82"/>
      <c r="BS905" s="83"/>
      <c r="BT905" s="52"/>
      <c r="BV905" s="52"/>
      <c r="BW905" s="84"/>
      <c r="BX905" s="97"/>
      <c r="BY905" s="84"/>
      <c r="BZ905" s="84"/>
      <c r="CA905" s="84"/>
      <c r="CB905" s="84"/>
      <c r="CC905" s="84"/>
      <c r="CD905" s="84"/>
      <c r="CE905" s="84"/>
      <c r="CF905" s="84"/>
      <c r="CG905" s="84"/>
      <c r="CH905" s="97"/>
      <c r="CI905" s="97"/>
      <c r="CJ905" s="97"/>
      <c r="CK905" s="97"/>
      <c r="CL905" s="97"/>
      <c r="CM905" s="97"/>
      <c r="CN905" s="97"/>
      <c r="CO905" s="97"/>
      <c r="CP905" s="99"/>
      <c r="CQ905" s="84"/>
      <c r="DA905" s="83"/>
      <c r="DB905" s="82"/>
      <c r="DC905" s="83"/>
      <c r="DD905" s="52"/>
      <c r="DF905" s="52"/>
      <c r="DG905" s="84"/>
      <c r="DH905" s="97"/>
      <c r="DI905" s="84"/>
      <c r="DJ905" s="84"/>
      <c r="DK905" s="84"/>
      <c r="DL905" s="84"/>
      <c r="DM905" s="84"/>
      <c r="DN905" s="84"/>
      <c r="DO905" s="84"/>
      <c r="DP905" s="84"/>
      <c r="DQ905" s="84"/>
      <c r="DR905" s="97"/>
      <c r="DS905" s="97"/>
      <c r="DT905" s="97"/>
      <c r="DU905" s="97"/>
      <c r="DV905" s="97"/>
      <c r="DW905" s="97"/>
      <c r="DX905" s="97"/>
      <c r="DY905" s="97"/>
      <c r="DZ905" s="99"/>
      <c r="EA905" s="84"/>
    </row>
    <row r="906" spans="69:131" ht="15.6" x14ac:dyDescent="0.3">
      <c r="BQ906" s="83"/>
      <c r="BR906" s="82"/>
      <c r="BS906" s="83"/>
      <c r="BT906" s="52"/>
      <c r="BV906" s="52"/>
      <c r="BW906" s="84"/>
      <c r="BX906" s="97"/>
      <c r="BY906" s="84"/>
      <c r="BZ906" s="84"/>
      <c r="CA906" s="84"/>
      <c r="CB906" s="84"/>
      <c r="CC906" s="84"/>
      <c r="CD906" s="84"/>
      <c r="CE906" s="84"/>
      <c r="CF906" s="84"/>
      <c r="CG906" s="84"/>
      <c r="CH906" s="97"/>
      <c r="CI906" s="97"/>
      <c r="CJ906" s="97"/>
      <c r="CK906" s="97"/>
      <c r="CL906" s="97"/>
      <c r="CM906" s="97"/>
      <c r="CN906" s="97"/>
      <c r="CO906" s="97"/>
      <c r="CP906" s="99"/>
      <c r="CQ906" s="84"/>
      <c r="DA906" s="83"/>
      <c r="DB906" s="82"/>
      <c r="DC906" s="83"/>
      <c r="DD906" s="52"/>
      <c r="DF906" s="52"/>
      <c r="DG906" s="84"/>
      <c r="DH906" s="97"/>
      <c r="DI906" s="84"/>
      <c r="DJ906" s="84"/>
      <c r="DK906" s="84"/>
      <c r="DL906" s="84"/>
      <c r="DM906" s="84"/>
      <c r="DN906" s="84"/>
      <c r="DO906" s="84"/>
      <c r="DP906" s="84"/>
      <c r="DQ906" s="84"/>
      <c r="DR906" s="97"/>
      <c r="DS906" s="97"/>
      <c r="DT906" s="97"/>
      <c r="DU906" s="97"/>
      <c r="DV906" s="97"/>
      <c r="DW906" s="97"/>
      <c r="DX906" s="97"/>
      <c r="DY906" s="97"/>
      <c r="DZ906" s="99"/>
      <c r="EA906" s="84"/>
    </row>
    <row r="907" spans="69:131" ht="15.6" x14ac:dyDescent="0.3">
      <c r="BQ907" s="83"/>
      <c r="BR907" s="82"/>
      <c r="BS907" s="83"/>
      <c r="BT907" s="52"/>
      <c r="BV907" s="52"/>
      <c r="BW907" s="84"/>
      <c r="BX907" s="97"/>
      <c r="BY907" s="84"/>
      <c r="BZ907" s="84"/>
      <c r="CA907" s="84"/>
      <c r="CB907" s="84"/>
      <c r="CC907" s="84"/>
      <c r="CD907" s="84"/>
      <c r="CE907" s="84"/>
      <c r="CF907" s="84"/>
      <c r="CG907" s="84"/>
      <c r="CH907" s="97"/>
      <c r="CI907" s="97"/>
      <c r="CJ907" s="97"/>
      <c r="CK907" s="97"/>
      <c r="CL907" s="97"/>
      <c r="CM907" s="97"/>
      <c r="CN907" s="97"/>
      <c r="CO907" s="97"/>
      <c r="CP907" s="99"/>
      <c r="CQ907" s="84"/>
      <c r="DA907" s="83"/>
      <c r="DB907" s="82"/>
      <c r="DC907" s="83"/>
      <c r="DD907" s="52"/>
      <c r="DF907" s="52"/>
      <c r="DG907" s="84"/>
      <c r="DH907" s="97"/>
      <c r="DI907" s="84"/>
      <c r="DJ907" s="84"/>
      <c r="DK907" s="84"/>
      <c r="DL907" s="84"/>
      <c r="DM907" s="84"/>
      <c r="DN907" s="84"/>
      <c r="DO907" s="84"/>
      <c r="DP907" s="84"/>
      <c r="DQ907" s="84"/>
      <c r="DR907" s="97"/>
      <c r="DS907" s="97"/>
      <c r="DT907" s="97"/>
      <c r="DU907" s="97"/>
      <c r="DV907" s="97"/>
      <c r="DW907" s="97"/>
      <c r="DX907" s="97"/>
      <c r="DY907" s="97"/>
      <c r="DZ907" s="99"/>
      <c r="EA907" s="84"/>
    </row>
    <row r="908" spans="69:131" ht="15.6" x14ac:dyDescent="0.3">
      <c r="BQ908" s="83"/>
      <c r="BR908" s="82"/>
      <c r="BS908" s="83"/>
      <c r="BT908" s="52"/>
      <c r="BV908" s="52"/>
      <c r="BW908" s="84"/>
      <c r="BX908" s="97"/>
      <c r="BY908" s="84"/>
      <c r="BZ908" s="84"/>
      <c r="CA908" s="84"/>
      <c r="CB908" s="84"/>
      <c r="CC908" s="84"/>
      <c r="CD908" s="84"/>
      <c r="CE908" s="84"/>
      <c r="CF908" s="84"/>
      <c r="CG908" s="84"/>
      <c r="CH908" s="97"/>
      <c r="CI908" s="97"/>
      <c r="CJ908" s="97"/>
      <c r="CK908" s="97"/>
      <c r="CL908" s="97"/>
      <c r="CM908" s="97"/>
      <c r="CN908" s="97"/>
      <c r="CO908" s="97"/>
      <c r="CP908" s="99"/>
      <c r="CQ908" s="84"/>
      <c r="DA908" s="83"/>
      <c r="DB908" s="82"/>
      <c r="DC908" s="83"/>
      <c r="DD908" s="52"/>
      <c r="DF908" s="52"/>
      <c r="DG908" s="84"/>
      <c r="DH908" s="97"/>
      <c r="DI908" s="84"/>
      <c r="DJ908" s="84"/>
      <c r="DK908" s="84"/>
      <c r="DL908" s="84"/>
      <c r="DM908" s="84"/>
      <c r="DN908" s="84"/>
      <c r="DO908" s="84"/>
      <c r="DP908" s="84"/>
      <c r="DQ908" s="84"/>
      <c r="DR908" s="97"/>
      <c r="DS908" s="97"/>
      <c r="DT908" s="97"/>
      <c r="DU908" s="97"/>
      <c r="DV908" s="97"/>
      <c r="DW908" s="97"/>
      <c r="DX908" s="97"/>
      <c r="DY908" s="97"/>
      <c r="DZ908" s="99"/>
      <c r="EA908" s="84"/>
    </row>
    <row r="909" spans="69:131" ht="15.6" x14ac:dyDescent="0.3">
      <c r="BQ909" s="83"/>
      <c r="BR909" s="82"/>
      <c r="BS909" s="83"/>
      <c r="BT909" s="52"/>
      <c r="BV909" s="52"/>
      <c r="BW909" s="84"/>
      <c r="BX909" s="97"/>
      <c r="BY909" s="84"/>
      <c r="BZ909" s="84"/>
      <c r="CA909" s="84"/>
      <c r="CB909" s="84"/>
      <c r="CC909" s="84"/>
      <c r="CD909" s="84"/>
      <c r="CE909" s="84"/>
      <c r="CF909" s="84"/>
      <c r="CG909" s="84"/>
      <c r="CH909" s="97"/>
      <c r="CI909" s="97"/>
      <c r="CJ909" s="97"/>
      <c r="CK909" s="97"/>
      <c r="CL909" s="97"/>
      <c r="CM909" s="97"/>
      <c r="CN909" s="97"/>
      <c r="CO909" s="97"/>
      <c r="CP909" s="99"/>
      <c r="CQ909" s="84"/>
      <c r="DA909" s="83"/>
      <c r="DB909" s="82"/>
      <c r="DC909" s="83"/>
      <c r="DD909" s="52"/>
      <c r="DF909" s="52"/>
      <c r="DG909" s="84"/>
      <c r="DH909" s="97"/>
      <c r="DI909" s="84"/>
      <c r="DJ909" s="84"/>
      <c r="DK909" s="84"/>
      <c r="DL909" s="84"/>
      <c r="DM909" s="84"/>
      <c r="DN909" s="84"/>
      <c r="DO909" s="84"/>
      <c r="DP909" s="84"/>
      <c r="DQ909" s="84"/>
      <c r="DR909" s="97"/>
      <c r="DS909" s="97"/>
      <c r="DT909" s="97"/>
      <c r="DU909" s="97"/>
      <c r="DV909" s="97"/>
      <c r="DW909" s="97"/>
      <c r="DX909" s="97"/>
      <c r="DY909" s="97"/>
      <c r="DZ909" s="99"/>
      <c r="EA909" s="84"/>
    </row>
    <row r="910" spans="69:131" ht="15.6" x14ac:dyDescent="0.3">
      <c r="BQ910" s="83"/>
      <c r="BR910" s="82"/>
      <c r="BS910" s="83"/>
      <c r="BT910" s="52"/>
      <c r="BV910" s="52"/>
      <c r="BW910" s="84"/>
      <c r="BX910" s="97"/>
      <c r="BY910" s="84"/>
      <c r="BZ910" s="84"/>
      <c r="CA910" s="84"/>
      <c r="CB910" s="84"/>
      <c r="CC910" s="84"/>
      <c r="CD910" s="84"/>
      <c r="CE910" s="84"/>
      <c r="CF910" s="84"/>
      <c r="CG910" s="84"/>
      <c r="CH910" s="97"/>
      <c r="CI910" s="97"/>
      <c r="CJ910" s="97"/>
      <c r="CK910" s="97"/>
      <c r="CL910" s="97"/>
      <c r="CM910" s="97"/>
      <c r="CN910" s="97"/>
      <c r="CO910" s="97"/>
      <c r="CP910" s="99"/>
      <c r="CQ910" s="84"/>
      <c r="DA910" s="83"/>
      <c r="DB910" s="82"/>
      <c r="DC910" s="83"/>
      <c r="DD910" s="52"/>
      <c r="DF910" s="52"/>
      <c r="DG910" s="84"/>
      <c r="DH910" s="97"/>
      <c r="DI910" s="84"/>
      <c r="DJ910" s="84"/>
      <c r="DK910" s="84"/>
      <c r="DL910" s="84"/>
      <c r="DM910" s="84"/>
      <c r="DN910" s="84"/>
      <c r="DO910" s="84"/>
      <c r="DP910" s="84"/>
      <c r="DQ910" s="84"/>
      <c r="DR910" s="97"/>
      <c r="DS910" s="97"/>
      <c r="DT910" s="97"/>
      <c r="DU910" s="97"/>
      <c r="DV910" s="97"/>
      <c r="DW910" s="97"/>
      <c r="DX910" s="97"/>
      <c r="DY910" s="97"/>
      <c r="DZ910" s="99"/>
      <c r="EA910" s="84"/>
    </row>
    <row r="911" spans="69:131" ht="15.6" x14ac:dyDescent="0.3">
      <c r="BQ911" s="83"/>
      <c r="BR911" s="82"/>
      <c r="BS911" s="83"/>
      <c r="BT911" s="52"/>
      <c r="BV911" s="52"/>
      <c r="BW911" s="84"/>
      <c r="BX911" s="97"/>
      <c r="BY911" s="84"/>
      <c r="BZ911" s="84"/>
      <c r="CA911" s="84"/>
      <c r="CB911" s="84"/>
      <c r="CC911" s="84"/>
      <c r="CD911" s="84"/>
      <c r="CE911" s="84"/>
      <c r="CF911" s="84"/>
      <c r="CG911" s="84"/>
      <c r="CH911" s="97"/>
      <c r="CI911" s="97"/>
      <c r="CJ911" s="97"/>
      <c r="CK911" s="97"/>
      <c r="CL911" s="97"/>
      <c r="CM911" s="97"/>
      <c r="CN911" s="97"/>
      <c r="CO911" s="97"/>
      <c r="CP911" s="99"/>
      <c r="CQ911" s="84"/>
      <c r="DA911" s="83"/>
      <c r="DB911" s="82"/>
      <c r="DC911" s="83"/>
      <c r="DD911" s="52"/>
      <c r="DF911" s="52"/>
      <c r="DG911" s="84"/>
      <c r="DH911" s="97"/>
      <c r="DI911" s="84"/>
      <c r="DJ911" s="84"/>
      <c r="DK911" s="84"/>
      <c r="DL911" s="84"/>
      <c r="DM911" s="84"/>
      <c r="DN911" s="84"/>
      <c r="DO911" s="84"/>
      <c r="DP911" s="84"/>
      <c r="DQ911" s="84"/>
      <c r="DR911" s="97"/>
      <c r="DS911" s="97"/>
      <c r="DT911" s="97"/>
      <c r="DU911" s="97"/>
      <c r="DV911" s="97"/>
      <c r="DW911" s="97"/>
      <c r="DX911" s="97"/>
      <c r="DY911" s="97"/>
      <c r="DZ911" s="99"/>
      <c r="EA911" s="84"/>
    </row>
    <row r="912" spans="69:131" ht="15.6" x14ac:dyDescent="0.3">
      <c r="BQ912" s="83"/>
      <c r="BR912" s="82"/>
      <c r="BS912" s="83"/>
      <c r="BT912" s="52"/>
      <c r="BV912" s="52"/>
      <c r="BW912" s="84"/>
      <c r="BX912" s="97"/>
      <c r="BY912" s="84"/>
      <c r="BZ912" s="84"/>
      <c r="CA912" s="84"/>
      <c r="CB912" s="84"/>
      <c r="CC912" s="84"/>
      <c r="CD912" s="84"/>
      <c r="CE912" s="84"/>
      <c r="CF912" s="84"/>
      <c r="CG912" s="84"/>
      <c r="CH912" s="97"/>
      <c r="CI912" s="97"/>
      <c r="CJ912" s="97"/>
      <c r="CK912" s="97"/>
      <c r="CL912" s="97"/>
      <c r="CM912" s="97"/>
      <c r="CN912" s="97"/>
      <c r="CO912" s="97"/>
      <c r="CP912" s="99"/>
      <c r="CQ912" s="84"/>
      <c r="DA912" s="83"/>
      <c r="DB912" s="82"/>
      <c r="DC912" s="83"/>
      <c r="DD912" s="52"/>
      <c r="DF912" s="52"/>
      <c r="DG912" s="84"/>
      <c r="DH912" s="97"/>
      <c r="DI912" s="84"/>
      <c r="DJ912" s="84"/>
      <c r="DK912" s="84"/>
      <c r="DL912" s="84"/>
      <c r="DM912" s="84"/>
      <c r="DN912" s="84"/>
      <c r="DO912" s="84"/>
      <c r="DP912" s="84"/>
      <c r="DQ912" s="84"/>
      <c r="DR912" s="97"/>
      <c r="DS912" s="97"/>
      <c r="DT912" s="97"/>
      <c r="DU912" s="97"/>
      <c r="DV912" s="97"/>
      <c r="DW912" s="97"/>
      <c r="DX912" s="97"/>
      <c r="DY912" s="97"/>
      <c r="DZ912" s="99"/>
      <c r="EA912" s="84"/>
    </row>
    <row r="913" spans="69:131" ht="15.6" x14ac:dyDescent="0.3">
      <c r="BQ913" s="83"/>
      <c r="BR913" s="82"/>
      <c r="BS913" s="83"/>
      <c r="BT913" s="52"/>
      <c r="BV913" s="52"/>
      <c r="BW913" s="84"/>
      <c r="BX913" s="97"/>
      <c r="BY913" s="84"/>
      <c r="BZ913" s="84"/>
      <c r="CA913" s="84"/>
      <c r="CB913" s="84"/>
      <c r="CC913" s="84"/>
      <c r="CD913" s="84"/>
      <c r="CE913" s="84"/>
      <c r="CF913" s="84"/>
      <c r="CG913" s="84"/>
      <c r="CH913" s="97"/>
      <c r="CI913" s="97"/>
      <c r="CJ913" s="97"/>
      <c r="CK913" s="97"/>
      <c r="CL913" s="97"/>
      <c r="CM913" s="97"/>
      <c r="CN913" s="97"/>
      <c r="CO913" s="97"/>
      <c r="CP913" s="99"/>
      <c r="CQ913" s="84"/>
      <c r="DA913" s="83"/>
      <c r="DB913" s="82"/>
      <c r="DC913" s="83"/>
      <c r="DD913" s="52"/>
      <c r="DF913" s="52"/>
      <c r="DG913" s="84"/>
      <c r="DH913" s="97"/>
      <c r="DI913" s="84"/>
      <c r="DJ913" s="84"/>
      <c r="DK913" s="84"/>
      <c r="DL913" s="84"/>
      <c r="DM913" s="84"/>
      <c r="DN913" s="84"/>
      <c r="DO913" s="84"/>
      <c r="DP913" s="84"/>
      <c r="DQ913" s="84"/>
      <c r="DR913" s="97"/>
      <c r="DS913" s="97"/>
      <c r="DT913" s="97"/>
      <c r="DU913" s="97"/>
      <c r="DV913" s="97"/>
      <c r="DW913" s="97"/>
      <c r="DX913" s="97"/>
      <c r="DY913" s="97"/>
      <c r="DZ913" s="99"/>
      <c r="EA913" s="84"/>
    </row>
    <row r="914" spans="69:131" ht="15.6" x14ac:dyDescent="0.3">
      <c r="BQ914" s="83"/>
      <c r="BR914" s="82"/>
      <c r="BS914" s="83"/>
      <c r="BT914" s="52"/>
      <c r="BV914" s="52"/>
      <c r="BW914" s="84"/>
      <c r="BX914" s="97"/>
      <c r="BY914" s="84"/>
      <c r="BZ914" s="84"/>
      <c r="CA914" s="84"/>
      <c r="CB914" s="84"/>
      <c r="CC914" s="84"/>
      <c r="CD914" s="84"/>
      <c r="CE914" s="84"/>
      <c r="CF914" s="84"/>
      <c r="CG914" s="84"/>
      <c r="CH914" s="97"/>
      <c r="CI914" s="97"/>
      <c r="CJ914" s="97"/>
      <c r="CK914" s="97"/>
      <c r="CL914" s="97"/>
      <c r="CM914" s="97"/>
      <c r="CN914" s="97"/>
      <c r="CO914" s="97"/>
      <c r="CP914" s="99"/>
      <c r="CQ914" s="84"/>
      <c r="DA914" s="83"/>
      <c r="DB914" s="82"/>
      <c r="DC914" s="83"/>
      <c r="DD914" s="52"/>
      <c r="DF914" s="52"/>
      <c r="DG914" s="84"/>
      <c r="DH914" s="97"/>
      <c r="DI914" s="84"/>
      <c r="DJ914" s="84"/>
      <c r="DK914" s="84"/>
      <c r="DL914" s="84"/>
      <c r="DM914" s="84"/>
      <c r="DN914" s="84"/>
      <c r="DO914" s="84"/>
      <c r="DP914" s="84"/>
      <c r="DQ914" s="84"/>
      <c r="DR914" s="97"/>
      <c r="DS914" s="97"/>
      <c r="DT914" s="97"/>
      <c r="DU914" s="97"/>
      <c r="DV914" s="97"/>
      <c r="DW914" s="97"/>
      <c r="DX914" s="97"/>
      <c r="DY914" s="97"/>
      <c r="DZ914" s="99"/>
      <c r="EA914" s="84"/>
    </row>
    <row r="915" spans="69:131" ht="15.6" x14ac:dyDescent="0.3">
      <c r="BQ915" s="83"/>
      <c r="BR915" s="82"/>
      <c r="BS915" s="83"/>
      <c r="BT915" s="52"/>
      <c r="BV915" s="52"/>
      <c r="BW915" s="84"/>
      <c r="BX915" s="97"/>
      <c r="BY915" s="84"/>
      <c r="BZ915" s="84"/>
      <c r="CA915" s="84"/>
      <c r="CB915" s="84"/>
      <c r="CC915" s="84"/>
      <c r="CD915" s="84"/>
      <c r="CE915" s="84"/>
      <c r="CF915" s="84"/>
      <c r="CG915" s="84"/>
      <c r="CH915" s="97"/>
      <c r="CI915" s="97"/>
      <c r="CJ915" s="97"/>
      <c r="CK915" s="97"/>
      <c r="CL915" s="97"/>
      <c r="CM915" s="97"/>
      <c r="CN915" s="97"/>
      <c r="CO915" s="97"/>
      <c r="CP915" s="99"/>
      <c r="CQ915" s="84"/>
      <c r="DA915" s="83"/>
      <c r="DB915" s="82"/>
      <c r="DC915" s="83"/>
      <c r="DD915" s="52"/>
      <c r="DF915" s="52"/>
      <c r="DG915" s="84"/>
      <c r="DH915" s="97"/>
      <c r="DI915" s="84"/>
      <c r="DJ915" s="84"/>
      <c r="DK915" s="84"/>
      <c r="DL915" s="84"/>
      <c r="DM915" s="84"/>
      <c r="DN915" s="84"/>
      <c r="DO915" s="84"/>
      <c r="DP915" s="84"/>
      <c r="DQ915" s="84"/>
      <c r="DR915" s="97"/>
      <c r="DS915" s="97"/>
      <c r="DT915" s="97"/>
      <c r="DU915" s="97"/>
      <c r="DV915" s="97"/>
      <c r="DW915" s="97"/>
      <c r="DX915" s="97"/>
      <c r="DY915" s="97"/>
      <c r="DZ915" s="99"/>
      <c r="EA915" s="84"/>
    </row>
    <row r="916" spans="69:131" ht="15.6" x14ac:dyDescent="0.3">
      <c r="BQ916" s="83"/>
      <c r="BR916" s="82"/>
      <c r="BS916" s="83"/>
      <c r="BT916" s="52"/>
      <c r="BV916" s="52"/>
      <c r="BW916" s="84"/>
      <c r="BX916" s="97"/>
      <c r="BY916" s="84"/>
      <c r="BZ916" s="84"/>
      <c r="CA916" s="84"/>
      <c r="CB916" s="84"/>
      <c r="CC916" s="84"/>
      <c r="CD916" s="84"/>
      <c r="CE916" s="84"/>
      <c r="CF916" s="84"/>
      <c r="CG916" s="84"/>
      <c r="CH916" s="97"/>
      <c r="CI916" s="97"/>
      <c r="CJ916" s="97"/>
      <c r="CK916" s="97"/>
      <c r="CL916" s="97"/>
      <c r="CM916" s="97"/>
      <c r="CN916" s="97"/>
      <c r="CO916" s="97"/>
      <c r="CP916" s="99"/>
      <c r="CQ916" s="84"/>
      <c r="DA916" s="83"/>
      <c r="DB916" s="82"/>
      <c r="DC916" s="83"/>
      <c r="DD916" s="52"/>
      <c r="DF916" s="52"/>
      <c r="DG916" s="84"/>
      <c r="DH916" s="97"/>
      <c r="DI916" s="84"/>
      <c r="DJ916" s="84"/>
      <c r="DK916" s="84"/>
      <c r="DL916" s="84"/>
      <c r="DM916" s="84"/>
      <c r="DN916" s="84"/>
      <c r="DO916" s="84"/>
      <c r="DP916" s="84"/>
      <c r="DQ916" s="84"/>
      <c r="DR916" s="97"/>
      <c r="DS916" s="97"/>
      <c r="DT916" s="97"/>
      <c r="DU916" s="97"/>
      <c r="DV916" s="97"/>
      <c r="DW916" s="97"/>
      <c r="DX916" s="97"/>
      <c r="DY916" s="97"/>
      <c r="DZ916" s="99"/>
      <c r="EA916" s="84"/>
    </row>
    <row r="917" spans="69:131" ht="15.6" x14ac:dyDescent="0.3">
      <c r="BQ917" s="83"/>
      <c r="BR917" s="82"/>
      <c r="BS917" s="83"/>
      <c r="BT917" s="52"/>
      <c r="BV917" s="52"/>
      <c r="BW917" s="84"/>
      <c r="BX917" s="97"/>
      <c r="BY917" s="84"/>
      <c r="BZ917" s="84"/>
      <c r="CA917" s="84"/>
      <c r="CB917" s="84"/>
      <c r="CC917" s="84"/>
      <c r="CD917" s="84"/>
      <c r="CE917" s="84"/>
      <c r="CF917" s="84"/>
      <c r="CG917" s="84"/>
      <c r="CH917" s="97"/>
      <c r="CI917" s="97"/>
      <c r="CJ917" s="97"/>
      <c r="CK917" s="97"/>
      <c r="CL917" s="97"/>
      <c r="CM917" s="97"/>
      <c r="CN917" s="97"/>
      <c r="CO917" s="97"/>
      <c r="CP917" s="99"/>
      <c r="CQ917" s="84"/>
      <c r="DA917" s="83"/>
      <c r="DB917" s="82"/>
      <c r="DC917" s="83"/>
      <c r="DD917" s="52"/>
      <c r="DF917" s="52"/>
      <c r="DG917" s="84"/>
      <c r="DH917" s="97"/>
      <c r="DI917" s="84"/>
      <c r="DJ917" s="84"/>
      <c r="DK917" s="84"/>
      <c r="DL917" s="84"/>
      <c r="DM917" s="84"/>
      <c r="DN917" s="84"/>
      <c r="DO917" s="84"/>
      <c r="DP917" s="84"/>
      <c r="DQ917" s="84"/>
      <c r="DR917" s="97"/>
      <c r="DS917" s="97"/>
      <c r="DT917" s="97"/>
      <c r="DU917" s="97"/>
      <c r="DV917" s="97"/>
      <c r="DW917" s="97"/>
      <c r="DX917" s="97"/>
      <c r="DY917" s="97"/>
      <c r="DZ917" s="99"/>
      <c r="EA917" s="84"/>
    </row>
    <row r="918" spans="69:131" ht="15.6" x14ac:dyDescent="0.3">
      <c r="BQ918" s="83"/>
      <c r="BR918" s="82"/>
      <c r="BS918" s="83"/>
      <c r="BT918" s="52"/>
      <c r="BV918" s="52"/>
      <c r="BW918" s="84"/>
      <c r="BX918" s="97"/>
      <c r="BY918" s="84"/>
      <c r="BZ918" s="84"/>
      <c r="CA918" s="84"/>
      <c r="CB918" s="84"/>
      <c r="CC918" s="84"/>
      <c r="CD918" s="84"/>
      <c r="CE918" s="84"/>
      <c r="CF918" s="84"/>
      <c r="CG918" s="84"/>
      <c r="CH918" s="97"/>
      <c r="CI918" s="97"/>
      <c r="CJ918" s="97"/>
      <c r="CK918" s="97"/>
      <c r="CL918" s="97"/>
      <c r="CM918" s="97"/>
      <c r="CN918" s="97"/>
      <c r="CO918" s="97"/>
      <c r="CP918" s="99"/>
      <c r="CQ918" s="84"/>
      <c r="DA918" s="83"/>
      <c r="DB918" s="82"/>
      <c r="DC918" s="83"/>
      <c r="DD918" s="52"/>
      <c r="DF918" s="52"/>
      <c r="DG918" s="84"/>
      <c r="DH918" s="97"/>
      <c r="DI918" s="84"/>
      <c r="DJ918" s="84"/>
      <c r="DK918" s="84"/>
      <c r="DL918" s="84"/>
      <c r="DM918" s="84"/>
      <c r="DN918" s="84"/>
      <c r="DO918" s="84"/>
      <c r="DP918" s="84"/>
      <c r="DQ918" s="84"/>
      <c r="DR918" s="97"/>
      <c r="DS918" s="97"/>
      <c r="DT918" s="97"/>
      <c r="DU918" s="97"/>
      <c r="DV918" s="97"/>
      <c r="DW918" s="97"/>
      <c r="DX918" s="97"/>
      <c r="DY918" s="97"/>
      <c r="DZ918" s="99"/>
      <c r="EA918" s="84"/>
    </row>
    <row r="919" spans="69:131" ht="15.6" x14ac:dyDescent="0.3">
      <c r="BQ919" s="83"/>
      <c r="BR919" s="82"/>
      <c r="BS919" s="83"/>
      <c r="BT919" s="52"/>
      <c r="BV919" s="52"/>
      <c r="BW919" s="84"/>
      <c r="BX919" s="97"/>
      <c r="BY919" s="84"/>
      <c r="BZ919" s="84"/>
      <c r="CA919" s="84"/>
      <c r="CB919" s="84"/>
      <c r="CC919" s="84"/>
      <c r="CD919" s="84"/>
      <c r="CE919" s="84"/>
      <c r="CF919" s="84"/>
      <c r="CG919" s="84"/>
      <c r="CH919" s="97"/>
      <c r="CI919" s="97"/>
      <c r="CJ919" s="97"/>
      <c r="CK919" s="97"/>
      <c r="CL919" s="97"/>
      <c r="CM919" s="97"/>
      <c r="CN919" s="97"/>
      <c r="CO919" s="97"/>
      <c r="CP919" s="99"/>
      <c r="CQ919" s="84"/>
      <c r="DA919" s="83"/>
      <c r="DB919" s="82"/>
      <c r="DC919" s="83"/>
      <c r="DD919" s="52"/>
      <c r="DF919" s="52"/>
      <c r="DG919" s="84"/>
      <c r="DH919" s="97"/>
      <c r="DI919" s="84"/>
      <c r="DJ919" s="84"/>
      <c r="DK919" s="84"/>
      <c r="DL919" s="84"/>
      <c r="DM919" s="84"/>
      <c r="DN919" s="84"/>
      <c r="DO919" s="84"/>
      <c r="DP919" s="84"/>
      <c r="DQ919" s="84"/>
      <c r="DR919" s="97"/>
      <c r="DS919" s="97"/>
      <c r="DT919" s="97"/>
      <c r="DU919" s="97"/>
      <c r="DV919" s="97"/>
      <c r="DW919" s="97"/>
      <c r="DX919" s="97"/>
      <c r="DY919" s="97"/>
      <c r="DZ919" s="99"/>
      <c r="EA919" s="84"/>
    </row>
    <row r="920" spans="69:131" ht="15.6" x14ac:dyDescent="0.3">
      <c r="BQ920" s="83"/>
      <c r="BR920" s="82"/>
      <c r="BS920" s="83"/>
      <c r="BT920" s="52"/>
      <c r="BV920" s="52"/>
      <c r="BW920" s="84"/>
      <c r="BX920" s="97"/>
      <c r="BY920" s="84"/>
      <c r="BZ920" s="84"/>
      <c r="CA920" s="84"/>
      <c r="CB920" s="84"/>
      <c r="CC920" s="84"/>
      <c r="CD920" s="84"/>
      <c r="CE920" s="84"/>
      <c r="CF920" s="84"/>
      <c r="CG920" s="84"/>
      <c r="CH920" s="97"/>
      <c r="CI920" s="97"/>
      <c r="CJ920" s="97"/>
      <c r="CK920" s="97"/>
      <c r="CL920" s="97"/>
      <c r="CM920" s="97"/>
      <c r="CN920" s="97"/>
      <c r="CO920" s="97"/>
      <c r="CP920" s="99"/>
      <c r="CQ920" s="84"/>
      <c r="DA920" s="83"/>
      <c r="DB920" s="82"/>
      <c r="DC920" s="83"/>
      <c r="DD920" s="52"/>
      <c r="DF920" s="52"/>
      <c r="DG920" s="84"/>
      <c r="DH920" s="97"/>
      <c r="DI920" s="84"/>
      <c r="DJ920" s="84"/>
      <c r="DK920" s="84"/>
      <c r="DL920" s="84"/>
      <c r="DM920" s="84"/>
      <c r="DN920" s="84"/>
      <c r="DO920" s="84"/>
      <c r="DP920" s="84"/>
      <c r="DQ920" s="84"/>
      <c r="DR920" s="97"/>
      <c r="DS920" s="97"/>
      <c r="DT920" s="97"/>
      <c r="DU920" s="97"/>
      <c r="DV920" s="97"/>
      <c r="DW920" s="97"/>
      <c r="DX920" s="97"/>
      <c r="DY920" s="97"/>
      <c r="DZ920" s="99"/>
      <c r="EA920" s="84"/>
    </row>
    <row r="921" spans="69:131" ht="15.6" x14ac:dyDescent="0.3">
      <c r="BQ921" s="83"/>
      <c r="BR921" s="82"/>
      <c r="BS921" s="83"/>
      <c r="BT921" s="52"/>
      <c r="BV921" s="52"/>
      <c r="BW921" s="84"/>
      <c r="BX921" s="97"/>
      <c r="BY921" s="84"/>
      <c r="BZ921" s="84"/>
      <c r="CA921" s="84"/>
      <c r="CB921" s="84"/>
      <c r="CC921" s="84"/>
      <c r="CD921" s="84"/>
      <c r="CE921" s="84"/>
      <c r="CF921" s="84"/>
      <c r="CG921" s="84"/>
      <c r="CH921" s="97"/>
      <c r="CI921" s="97"/>
      <c r="CJ921" s="97"/>
      <c r="CK921" s="97"/>
      <c r="CL921" s="97"/>
      <c r="CM921" s="97"/>
      <c r="CN921" s="97"/>
      <c r="CO921" s="97"/>
      <c r="CP921" s="99"/>
      <c r="CQ921" s="84"/>
      <c r="DA921" s="83"/>
      <c r="DB921" s="82"/>
      <c r="DC921" s="83"/>
      <c r="DD921" s="52"/>
      <c r="DF921" s="52"/>
      <c r="DG921" s="84"/>
      <c r="DH921" s="97"/>
      <c r="DI921" s="84"/>
      <c r="DJ921" s="84"/>
      <c r="DK921" s="84"/>
      <c r="DL921" s="84"/>
      <c r="DM921" s="84"/>
      <c r="DN921" s="84"/>
      <c r="DO921" s="84"/>
      <c r="DP921" s="84"/>
      <c r="DQ921" s="84"/>
      <c r="DR921" s="97"/>
      <c r="DS921" s="97"/>
      <c r="DT921" s="97"/>
      <c r="DU921" s="97"/>
      <c r="DV921" s="97"/>
      <c r="DW921" s="97"/>
      <c r="DX921" s="97"/>
      <c r="DY921" s="97"/>
      <c r="DZ921" s="99"/>
      <c r="EA921" s="84"/>
    </row>
    <row r="922" spans="69:131" ht="15.6" x14ac:dyDescent="0.3">
      <c r="BQ922" s="83"/>
      <c r="BR922" s="82"/>
      <c r="BS922" s="83"/>
      <c r="BT922" s="52"/>
      <c r="BV922" s="52"/>
      <c r="BW922" s="84"/>
      <c r="BX922" s="97"/>
      <c r="BY922" s="84"/>
      <c r="BZ922" s="84"/>
      <c r="CA922" s="84"/>
      <c r="CB922" s="84"/>
      <c r="CC922" s="84"/>
      <c r="CD922" s="84"/>
      <c r="CE922" s="84"/>
      <c r="CF922" s="84"/>
      <c r="CG922" s="84"/>
      <c r="CH922" s="97"/>
      <c r="CI922" s="97"/>
      <c r="CJ922" s="97"/>
      <c r="CK922" s="97"/>
      <c r="CL922" s="97"/>
      <c r="CM922" s="97"/>
      <c r="CN922" s="97"/>
      <c r="CO922" s="97"/>
      <c r="CP922" s="99"/>
      <c r="CQ922" s="84"/>
      <c r="DA922" s="83"/>
      <c r="DB922" s="82"/>
      <c r="DC922" s="83"/>
      <c r="DD922" s="52"/>
      <c r="DF922" s="52"/>
      <c r="DG922" s="84"/>
      <c r="DH922" s="97"/>
      <c r="DI922" s="84"/>
      <c r="DJ922" s="84"/>
      <c r="DK922" s="84"/>
      <c r="DL922" s="84"/>
      <c r="DM922" s="84"/>
      <c r="DN922" s="84"/>
      <c r="DO922" s="84"/>
      <c r="DP922" s="84"/>
      <c r="DQ922" s="84"/>
      <c r="DR922" s="97"/>
      <c r="DS922" s="97"/>
      <c r="DT922" s="97"/>
      <c r="DU922" s="97"/>
      <c r="DV922" s="97"/>
      <c r="DW922" s="97"/>
      <c r="DX922" s="97"/>
      <c r="DY922" s="97"/>
      <c r="DZ922" s="99"/>
      <c r="EA922" s="84"/>
    </row>
    <row r="923" spans="69:131" ht="15.6" x14ac:dyDescent="0.3">
      <c r="BQ923" s="83"/>
      <c r="BR923" s="82"/>
      <c r="BS923" s="83"/>
      <c r="BT923" s="52"/>
      <c r="BV923" s="52"/>
      <c r="BW923" s="84"/>
      <c r="BX923" s="97"/>
      <c r="BY923" s="84"/>
      <c r="BZ923" s="84"/>
      <c r="CA923" s="84"/>
      <c r="CB923" s="84"/>
      <c r="CC923" s="84"/>
      <c r="CD923" s="84"/>
      <c r="CE923" s="84"/>
      <c r="CF923" s="84"/>
      <c r="CG923" s="84"/>
      <c r="CH923" s="97"/>
      <c r="CI923" s="97"/>
      <c r="CJ923" s="97"/>
      <c r="CK923" s="97"/>
      <c r="CL923" s="97"/>
      <c r="CM923" s="97"/>
      <c r="CN923" s="97"/>
      <c r="CO923" s="97"/>
      <c r="CP923" s="99"/>
      <c r="CQ923" s="84"/>
      <c r="DA923" s="83"/>
      <c r="DB923" s="82"/>
      <c r="DC923" s="83"/>
      <c r="DD923" s="52"/>
      <c r="DF923" s="52"/>
      <c r="DG923" s="84"/>
      <c r="DH923" s="97"/>
      <c r="DI923" s="84"/>
      <c r="DJ923" s="84"/>
      <c r="DK923" s="84"/>
      <c r="DL923" s="84"/>
      <c r="DM923" s="84"/>
      <c r="DN923" s="84"/>
      <c r="DO923" s="84"/>
      <c r="DP923" s="84"/>
      <c r="DQ923" s="84"/>
      <c r="DR923" s="97"/>
      <c r="DS923" s="97"/>
      <c r="DT923" s="97"/>
      <c r="DU923" s="97"/>
      <c r="DV923" s="97"/>
      <c r="DW923" s="97"/>
      <c r="DX923" s="97"/>
      <c r="DY923" s="97"/>
      <c r="DZ923" s="99"/>
      <c r="EA923" s="84"/>
    </row>
    <row r="924" spans="69:131" ht="15.6" x14ac:dyDescent="0.3">
      <c r="BQ924" s="83"/>
      <c r="BR924" s="82"/>
      <c r="BS924" s="83"/>
      <c r="BT924" s="52"/>
      <c r="BV924" s="52"/>
      <c r="BW924" s="84"/>
      <c r="BX924" s="97"/>
      <c r="BY924" s="84"/>
      <c r="BZ924" s="84"/>
      <c r="CA924" s="84"/>
      <c r="CB924" s="84"/>
      <c r="CC924" s="84"/>
      <c r="CD924" s="84"/>
      <c r="CE924" s="84"/>
      <c r="CF924" s="84"/>
      <c r="CG924" s="84"/>
      <c r="CH924" s="97"/>
      <c r="CI924" s="97"/>
      <c r="CJ924" s="97"/>
      <c r="CK924" s="97"/>
      <c r="CL924" s="97"/>
      <c r="CM924" s="97"/>
      <c r="CN924" s="97"/>
      <c r="CO924" s="97"/>
      <c r="CP924" s="99"/>
      <c r="CQ924" s="84"/>
      <c r="DA924" s="83"/>
      <c r="DB924" s="82"/>
      <c r="DC924" s="83"/>
      <c r="DD924" s="52"/>
      <c r="DF924" s="52"/>
      <c r="DG924" s="84"/>
      <c r="DH924" s="97"/>
      <c r="DI924" s="84"/>
      <c r="DJ924" s="84"/>
      <c r="DK924" s="84"/>
      <c r="DL924" s="84"/>
      <c r="DM924" s="84"/>
      <c r="DN924" s="84"/>
      <c r="DO924" s="84"/>
      <c r="DP924" s="84"/>
      <c r="DQ924" s="84"/>
      <c r="DR924" s="97"/>
      <c r="DS924" s="97"/>
      <c r="DT924" s="97"/>
      <c r="DU924" s="97"/>
      <c r="DV924" s="97"/>
      <c r="DW924" s="97"/>
      <c r="DX924" s="97"/>
      <c r="DY924" s="97"/>
      <c r="DZ924" s="99"/>
      <c r="EA924" s="84"/>
    </row>
    <row r="925" spans="69:131" ht="15.6" x14ac:dyDescent="0.3">
      <c r="BQ925" s="83"/>
      <c r="BR925" s="82"/>
      <c r="BS925" s="83"/>
      <c r="BT925" s="52"/>
      <c r="BV925" s="52"/>
      <c r="BW925" s="84"/>
      <c r="BX925" s="97"/>
      <c r="BY925" s="84"/>
      <c r="BZ925" s="84"/>
      <c r="CA925" s="84"/>
      <c r="CB925" s="84"/>
      <c r="CC925" s="84"/>
      <c r="CD925" s="84"/>
      <c r="CE925" s="84"/>
      <c r="CF925" s="84"/>
      <c r="CG925" s="84"/>
      <c r="CH925" s="97"/>
      <c r="CI925" s="97"/>
      <c r="CJ925" s="97"/>
      <c r="CK925" s="97"/>
      <c r="CL925" s="97"/>
      <c r="CM925" s="97"/>
      <c r="CN925" s="97"/>
      <c r="CO925" s="97"/>
      <c r="CP925" s="99"/>
      <c r="CQ925" s="84"/>
      <c r="DA925" s="83"/>
      <c r="DB925" s="82"/>
      <c r="DC925" s="83"/>
      <c r="DD925" s="52"/>
      <c r="DF925" s="52"/>
      <c r="DG925" s="84"/>
      <c r="DH925" s="97"/>
      <c r="DI925" s="84"/>
      <c r="DJ925" s="84"/>
      <c r="DK925" s="84"/>
      <c r="DL925" s="84"/>
      <c r="DM925" s="84"/>
      <c r="DN925" s="84"/>
      <c r="DO925" s="84"/>
      <c r="DP925" s="84"/>
      <c r="DQ925" s="84"/>
      <c r="DR925" s="97"/>
      <c r="DS925" s="97"/>
      <c r="DT925" s="97"/>
      <c r="DU925" s="97"/>
      <c r="DV925" s="97"/>
      <c r="DW925" s="97"/>
      <c r="DX925" s="97"/>
      <c r="DY925" s="97"/>
      <c r="DZ925" s="99"/>
      <c r="EA925" s="84"/>
    </row>
    <row r="926" spans="69:131" ht="15.6" x14ac:dyDescent="0.3">
      <c r="BQ926" s="83"/>
      <c r="BR926" s="82"/>
      <c r="BS926" s="83"/>
      <c r="BT926" s="52"/>
      <c r="BV926" s="52"/>
      <c r="BW926" s="84"/>
      <c r="BX926" s="97"/>
      <c r="BY926" s="84"/>
      <c r="BZ926" s="84"/>
      <c r="CA926" s="84"/>
      <c r="CB926" s="84"/>
      <c r="CC926" s="84"/>
      <c r="CD926" s="84"/>
      <c r="CE926" s="84"/>
      <c r="CF926" s="84"/>
      <c r="CG926" s="84"/>
      <c r="CH926" s="97"/>
      <c r="CI926" s="97"/>
      <c r="CJ926" s="97"/>
      <c r="CK926" s="97"/>
      <c r="CL926" s="97"/>
      <c r="CM926" s="97"/>
      <c r="CN926" s="97"/>
      <c r="CO926" s="97"/>
      <c r="CP926" s="99"/>
      <c r="CQ926" s="84"/>
      <c r="DA926" s="83"/>
      <c r="DB926" s="82"/>
      <c r="DC926" s="83"/>
      <c r="DD926" s="52"/>
      <c r="DF926" s="52"/>
      <c r="DG926" s="84"/>
      <c r="DH926" s="97"/>
      <c r="DI926" s="84"/>
      <c r="DJ926" s="84"/>
      <c r="DK926" s="84"/>
      <c r="DL926" s="84"/>
      <c r="DM926" s="84"/>
      <c r="DN926" s="84"/>
      <c r="DO926" s="84"/>
      <c r="DP926" s="84"/>
      <c r="DQ926" s="84"/>
      <c r="DR926" s="97"/>
      <c r="DS926" s="97"/>
      <c r="DT926" s="97"/>
      <c r="DU926" s="97"/>
      <c r="DV926" s="97"/>
      <c r="DW926" s="97"/>
      <c r="DX926" s="97"/>
      <c r="DY926" s="97"/>
      <c r="DZ926" s="99"/>
      <c r="EA926" s="84"/>
    </row>
    <row r="927" spans="69:131" ht="15.6" x14ac:dyDescent="0.3">
      <c r="BQ927" s="83"/>
      <c r="BR927" s="82"/>
      <c r="BS927" s="83"/>
      <c r="BT927" s="52"/>
      <c r="BV927" s="52"/>
      <c r="BW927" s="84"/>
      <c r="BX927" s="97"/>
      <c r="BY927" s="84"/>
      <c r="BZ927" s="84"/>
      <c r="CA927" s="84"/>
      <c r="CB927" s="84"/>
      <c r="CC927" s="84"/>
      <c r="CD927" s="84"/>
      <c r="CE927" s="84"/>
      <c r="CF927" s="84"/>
      <c r="CG927" s="84"/>
      <c r="CH927" s="97"/>
      <c r="CI927" s="97"/>
      <c r="CJ927" s="97"/>
      <c r="CK927" s="97"/>
      <c r="CL927" s="97"/>
      <c r="CM927" s="97"/>
      <c r="CN927" s="97"/>
      <c r="CO927" s="97"/>
      <c r="CP927" s="99"/>
      <c r="CQ927" s="84"/>
      <c r="DA927" s="83"/>
      <c r="DB927" s="82"/>
      <c r="DC927" s="83"/>
      <c r="DD927" s="52"/>
      <c r="DF927" s="52"/>
      <c r="DG927" s="84"/>
      <c r="DH927" s="97"/>
      <c r="DI927" s="84"/>
      <c r="DJ927" s="84"/>
      <c r="DK927" s="84"/>
      <c r="DL927" s="84"/>
      <c r="DM927" s="84"/>
      <c r="DN927" s="84"/>
      <c r="DO927" s="84"/>
      <c r="DP927" s="84"/>
      <c r="DQ927" s="84"/>
      <c r="DR927" s="97"/>
      <c r="DS927" s="97"/>
      <c r="DT927" s="97"/>
      <c r="DU927" s="97"/>
      <c r="DV927" s="97"/>
      <c r="DW927" s="97"/>
      <c r="DX927" s="97"/>
      <c r="DY927" s="97"/>
      <c r="DZ927" s="99"/>
      <c r="EA927" s="84"/>
    </row>
    <row r="928" spans="69:131" ht="15.6" x14ac:dyDescent="0.3">
      <c r="BQ928" s="83"/>
      <c r="BR928" s="82"/>
      <c r="BS928" s="83"/>
      <c r="BT928" s="52"/>
      <c r="BV928" s="52"/>
      <c r="BW928" s="84"/>
      <c r="BX928" s="97"/>
      <c r="BY928" s="84"/>
      <c r="BZ928" s="84"/>
      <c r="CA928" s="84"/>
      <c r="CB928" s="84"/>
      <c r="CC928" s="84"/>
      <c r="CD928" s="84"/>
      <c r="CE928" s="84"/>
      <c r="CF928" s="84"/>
      <c r="CG928" s="84"/>
      <c r="CH928" s="97"/>
      <c r="CI928" s="97"/>
      <c r="CJ928" s="97"/>
      <c r="CK928" s="97"/>
      <c r="CL928" s="97"/>
      <c r="CM928" s="97"/>
      <c r="CN928" s="97"/>
      <c r="CO928" s="97"/>
      <c r="CP928" s="99"/>
      <c r="CQ928" s="84"/>
      <c r="DA928" s="83"/>
      <c r="DB928" s="82"/>
      <c r="DC928" s="83"/>
      <c r="DD928" s="52"/>
      <c r="DF928" s="52"/>
      <c r="DG928" s="84"/>
      <c r="DH928" s="97"/>
      <c r="DI928" s="84"/>
      <c r="DJ928" s="84"/>
      <c r="DK928" s="84"/>
      <c r="DL928" s="84"/>
      <c r="DM928" s="84"/>
      <c r="DN928" s="84"/>
      <c r="DO928" s="84"/>
      <c r="DP928" s="84"/>
      <c r="DQ928" s="84"/>
      <c r="DR928" s="97"/>
      <c r="DS928" s="97"/>
      <c r="DT928" s="97"/>
      <c r="DU928" s="97"/>
      <c r="DV928" s="97"/>
      <c r="DW928" s="97"/>
      <c r="DX928" s="97"/>
      <c r="DY928" s="97"/>
      <c r="DZ928" s="99"/>
      <c r="EA928" s="84"/>
    </row>
    <row r="929" spans="69:131" ht="15.6" x14ac:dyDescent="0.3">
      <c r="BQ929" s="83"/>
      <c r="BR929" s="82"/>
      <c r="BS929" s="83"/>
      <c r="BT929" s="52"/>
      <c r="BV929" s="52"/>
      <c r="BW929" s="84"/>
      <c r="BX929" s="97"/>
      <c r="BY929" s="84"/>
      <c r="BZ929" s="84"/>
      <c r="CA929" s="84"/>
      <c r="CB929" s="84"/>
      <c r="CC929" s="84"/>
      <c r="CD929" s="84"/>
      <c r="CE929" s="84"/>
      <c r="CF929" s="84"/>
      <c r="CG929" s="84"/>
      <c r="CH929" s="97"/>
      <c r="CI929" s="97"/>
      <c r="CJ929" s="97"/>
      <c r="CK929" s="97"/>
      <c r="CL929" s="97"/>
      <c r="CM929" s="97"/>
      <c r="CN929" s="97"/>
      <c r="CO929" s="97"/>
      <c r="CP929" s="99"/>
      <c r="CQ929" s="84"/>
      <c r="DA929" s="83"/>
      <c r="DB929" s="82"/>
      <c r="DC929" s="83"/>
      <c r="DD929" s="52"/>
      <c r="DF929" s="52"/>
      <c r="DG929" s="84"/>
      <c r="DH929" s="97"/>
      <c r="DI929" s="84"/>
      <c r="DJ929" s="84"/>
      <c r="DK929" s="84"/>
      <c r="DL929" s="84"/>
      <c r="DM929" s="84"/>
      <c r="DN929" s="84"/>
      <c r="DO929" s="84"/>
      <c r="DP929" s="84"/>
      <c r="DQ929" s="84"/>
      <c r="DR929" s="97"/>
      <c r="DS929" s="97"/>
      <c r="DT929" s="97"/>
      <c r="DU929" s="97"/>
      <c r="DV929" s="97"/>
      <c r="DW929" s="97"/>
      <c r="DX929" s="97"/>
      <c r="DY929" s="97"/>
      <c r="DZ929" s="99"/>
      <c r="EA929" s="84"/>
    </row>
    <row r="930" spans="69:131" ht="15.6" x14ac:dyDescent="0.3">
      <c r="BQ930" s="83"/>
      <c r="BR930" s="82"/>
      <c r="BS930" s="83"/>
      <c r="BT930" s="52"/>
      <c r="BV930" s="52"/>
      <c r="BW930" s="84"/>
      <c r="BX930" s="97"/>
      <c r="BY930" s="84"/>
      <c r="BZ930" s="84"/>
      <c r="CA930" s="84"/>
      <c r="CB930" s="84"/>
      <c r="CC930" s="84"/>
      <c r="CD930" s="84"/>
      <c r="CE930" s="84"/>
      <c r="CF930" s="84"/>
      <c r="CG930" s="84"/>
      <c r="CH930" s="97"/>
      <c r="CI930" s="97"/>
      <c r="CJ930" s="97"/>
      <c r="CK930" s="97"/>
      <c r="CL930" s="97"/>
      <c r="CM930" s="97"/>
      <c r="CN930" s="97"/>
      <c r="CO930" s="97"/>
      <c r="CP930" s="99"/>
      <c r="CQ930" s="84"/>
      <c r="DA930" s="83"/>
      <c r="DB930" s="82"/>
      <c r="DC930" s="83"/>
      <c r="DD930" s="52"/>
      <c r="DF930" s="52"/>
      <c r="DG930" s="84"/>
      <c r="DH930" s="97"/>
      <c r="DI930" s="84"/>
      <c r="DJ930" s="84"/>
      <c r="DK930" s="84"/>
      <c r="DL930" s="84"/>
      <c r="DM930" s="84"/>
      <c r="DN930" s="84"/>
      <c r="DO930" s="84"/>
      <c r="DP930" s="84"/>
      <c r="DQ930" s="84"/>
      <c r="DR930" s="97"/>
      <c r="DS930" s="97"/>
      <c r="DT930" s="97"/>
      <c r="DU930" s="97"/>
      <c r="DV930" s="97"/>
      <c r="DW930" s="97"/>
      <c r="DX930" s="97"/>
      <c r="DY930" s="97"/>
      <c r="DZ930" s="99"/>
      <c r="EA930" s="84"/>
    </row>
    <row r="931" spans="69:131" ht="15.6" x14ac:dyDescent="0.3">
      <c r="BQ931" s="83"/>
      <c r="BR931" s="82"/>
      <c r="BS931" s="83"/>
      <c r="BT931" s="52"/>
      <c r="BV931" s="52"/>
      <c r="BW931" s="84"/>
      <c r="BX931" s="97"/>
      <c r="BY931" s="84"/>
      <c r="BZ931" s="84"/>
      <c r="CA931" s="84"/>
      <c r="CB931" s="84"/>
      <c r="CC931" s="84"/>
      <c r="CD931" s="84"/>
      <c r="CE931" s="84"/>
      <c r="CF931" s="84"/>
      <c r="CG931" s="84"/>
      <c r="CH931" s="97"/>
      <c r="CI931" s="97"/>
      <c r="CJ931" s="97"/>
      <c r="CK931" s="97"/>
      <c r="CL931" s="97"/>
      <c r="CM931" s="97"/>
      <c r="CN931" s="97"/>
      <c r="CO931" s="97"/>
      <c r="CP931" s="99"/>
      <c r="CQ931" s="84"/>
      <c r="DA931" s="83"/>
      <c r="DB931" s="82"/>
      <c r="DC931" s="83"/>
      <c r="DD931" s="52"/>
      <c r="DF931" s="52"/>
      <c r="DG931" s="84"/>
      <c r="DH931" s="97"/>
      <c r="DI931" s="84"/>
      <c r="DJ931" s="84"/>
      <c r="DK931" s="84"/>
      <c r="DL931" s="84"/>
      <c r="DM931" s="84"/>
      <c r="DN931" s="84"/>
      <c r="DO931" s="84"/>
      <c r="DP931" s="84"/>
      <c r="DQ931" s="84"/>
      <c r="DR931" s="97"/>
      <c r="DS931" s="97"/>
      <c r="DT931" s="97"/>
      <c r="DU931" s="97"/>
      <c r="DV931" s="97"/>
      <c r="DW931" s="97"/>
      <c r="DX931" s="97"/>
      <c r="DY931" s="97"/>
      <c r="DZ931" s="99"/>
      <c r="EA931" s="84"/>
    </row>
    <row r="932" spans="69:131" ht="15.6" x14ac:dyDescent="0.3">
      <c r="BQ932" s="83"/>
      <c r="BR932" s="82"/>
      <c r="BS932" s="83"/>
      <c r="BT932" s="52"/>
      <c r="BV932" s="52"/>
      <c r="BW932" s="84"/>
      <c r="BX932" s="97"/>
      <c r="BY932" s="84"/>
      <c r="BZ932" s="84"/>
      <c r="CA932" s="84"/>
      <c r="CB932" s="84"/>
      <c r="CC932" s="84"/>
      <c r="CD932" s="84"/>
      <c r="CE932" s="84"/>
      <c r="CF932" s="84"/>
      <c r="CG932" s="84"/>
      <c r="CH932" s="97"/>
      <c r="CI932" s="97"/>
      <c r="CJ932" s="97"/>
      <c r="CK932" s="97"/>
      <c r="CL932" s="97"/>
      <c r="CM932" s="97"/>
      <c r="CN932" s="97"/>
      <c r="CO932" s="97"/>
      <c r="CP932" s="99"/>
      <c r="CQ932" s="84"/>
      <c r="DA932" s="83"/>
      <c r="DB932" s="82"/>
      <c r="DC932" s="83"/>
      <c r="DD932" s="52"/>
      <c r="DF932" s="52"/>
      <c r="DG932" s="84"/>
      <c r="DH932" s="97"/>
      <c r="DI932" s="84"/>
      <c r="DJ932" s="84"/>
      <c r="DK932" s="84"/>
      <c r="DL932" s="84"/>
      <c r="DM932" s="84"/>
      <c r="DN932" s="84"/>
      <c r="DO932" s="84"/>
      <c r="DP932" s="84"/>
      <c r="DQ932" s="84"/>
      <c r="DR932" s="97"/>
      <c r="DS932" s="97"/>
      <c r="DT932" s="97"/>
      <c r="DU932" s="97"/>
      <c r="DV932" s="97"/>
      <c r="DW932" s="97"/>
      <c r="DX932" s="97"/>
      <c r="DY932" s="97"/>
      <c r="DZ932" s="99"/>
      <c r="EA932" s="84"/>
    </row>
    <row r="933" spans="69:131" ht="15.6" x14ac:dyDescent="0.3">
      <c r="BQ933" s="83"/>
      <c r="BR933" s="82"/>
      <c r="BS933" s="83"/>
      <c r="BT933" s="52"/>
      <c r="BV933" s="52"/>
      <c r="BW933" s="84"/>
      <c r="BX933" s="97"/>
      <c r="BY933" s="84"/>
      <c r="BZ933" s="84"/>
      <c r="CA933" s="84"/>
      <c r="CB933" s="84"/>
      <c r="CC933" s="84"/>
      <c r="CD933" s="84"/>
      <c r="CE933" s="84"/>
      <c r="CF933" s="84"/>
      <c r="CG933" s="84"/>
      <c r="CH933" s="97"/>
      <c r="CI933" s="97"/>
      <c r="CJ933" s="97"/>
      <c r="CK933" s="97"/>
      <c r="CL933" s="97"/>
      <c r="CM933" s="97"/>
      <c r="CN933" s="97"/>
      <c r="CO933" s="97"/>
      <c r="CP933" s="99"/>
      <c r="CQ933" s="84"/>
      <c r="DA933" s="83"/>
      <c r="DB933" s="82"/>
      <c r="DC933" s="83"/>
      <c r="DD933" s="52"/>
      <c r="DF933" s="52"/>
      <c r="DG933" s="84"/>
      <c r="DH933" s="97"/>
      <c r="DI933" s="84"/>
      <c r="DJ933" s="84"/>
      <c r="DK933" s="84"/>
      <c r="DL933" s="84"/>
      <c r="DM933" s="84"/>
      <c r="DN933" s="84"/>
      <c r="DO933" s="84"/>
      <c r="DP933" s="84"/>
      <c r="DQ933" s="84"/>
      <c r="DR933" s="97"/>
      <c r="DS933" s="97"/>
      <c r="DT933" s="97"/>
      <c r="DU933" s="97"/>
      <c r="DV933" s="97"/>
      <c r="DW933" s="97"/>
      <c r="DX933" s="97"/>
      <c r="DY933" s="97"/>
      <c r="DZ933" s="99"/>
      <c r="EA933" s="84"/>
    </row>
    <row r="934" spans="69:131" ht="15.6" x14ac:dyDescent="0.3">
      <c r="BQ934" s="83"/>
      <c r="BR934" s="82"/>
      <c r="BS934" s="83"/>
      <c r="BT934" s="52"/>
      <c r="BV934" s="52"/>
      <c r="BW934" s="84"/>
      <c r="BX934" s="97"/>
      <c r="BY934" s="84"/>
      <c r="BZ934" s="84"/>
      <c r="CA934" s="84"/>
      <c r="CB934" s="84"/>
      <c r="CC934" s="84"/>
      <c r="CD934" s="84"/>
      <c r="CE934" s="84"/>
      <c r="CF934" s="84"/>
      <c r="CG934" s="84"/>
      <c r="CH934" s="97"/>
      <c r="CI934" s="97"/>
      <c r="CJ934" s="97"/>
      <c r="CK934" s="97"/>
      <c r="CL934" s="97"/>
      <c r="CM934" s="97"/>
      <c r="CN934" s="97"/>
      <c r="CO934" s="97"/>
      <c r="CP934" s="99"/>
      <c r="CQ934" s="84"/>
      <c r="DA934" s="83"/>
      <c r="DB934" s="82"/>
      <c r="DC934" s="83"/>
      <c r="DD934" s="52"/>
      <c r="DF934" s="52"/>
      <c r="DG934" s="84"/>
      <c r="DH934" s="97"/>
      <c r="DI934" s="84"/>
      <c r="DJ934" s="84"/>
      <c r="DK934" s="84"/>
      <c r="DL934" s="84"/>
      <c r="DM934" s="84"/>
      <c r="DN934" s="84"/>
      <c r="DO934" s="84"/>
      <c r="DP934" s="84"/>
      <c r="DQ934" s="84"/>
      <c r="DR934" s="97"/>
      <c r="DS934" s="97"/>
      <c r="DT934" s="97"/>
      <c r="DU934" s="97"/>
      <c r="DV934" s="97"/>
      <c r="DW934" s="97"/>
      <c r="DX934" s="97"/>
      <c r="DY934" s="97"/>
      <c r="DZ934" s="99"/>
      <c r="EA934" s="84"/>
    </row>
    <row r="935" spans="69:131" ht="15.6" x14ac:dyDescent="0.3">
      <c r="BQ935" s="83"/>
      <c r="BR935" s="82"/>
      <c r="BS935" s="83"/>
      <c r="BT935" s="52"/>
      <c r="BV935" s="52"/>
      <c r="BW935" s="84"/>
      <c r="BX935" s="97"/>
      <c r="BY935" s="84"/>
      <c r="BZ935" s="84"/>
      <c r="CA935" s="84"/>
      <c r="CB935" s="84"/>
      <c r="CC935" s="84"/>
      <c r="CD935" s="84"/>
      <c r="CE935" s="84"/>
      <c r="CF935" s="84"/>
      <c r="CG935" s="84"/>
      <c r="CH935" s="97"/>
      <c r="CI935" s="97"/>
      <c r="CJ935" s="97"/>
      <c r="CK935" s="97"/>
      <c r="CL935" s="97"/>
      <c r="CM935" s="97"/>
      <c r="CN935" s="97"/>
      <c r="CO935" s="97"/>
      <c r="CP935" s="99"/>
      <c r="CQ935" s="84"/>
      <c r="DA935" s="83"/>
      <c r="DB935" s="82"/>
      <c r="DC935" s="83"/>
      <c r="DD935" s="52"/>
      <c r="DF935" s="52"/>
      <c r="DG935" s="84"/>
      <c r="DH935" s="97"/>
      <c r="DI935" s="84"/>
      <c r="DJ935" s="84"/>
      <c r="DK935" s="84"/>
      <c r="DL935" s="84"/>
      <c r="DM935" s="84"/>
      <c r="DN935" s="84"/>
      <c r="DO935" s="84"/>
      <c r="DP935" s="84"/>
      <c r="DQ935" s="84"/>
      <c r="DR935" s="97"/>
      <c r="DS935" s="97"/>
      <c r="DT935" s="97"/>
      <c r="DU935" s="97"/>
      <c r="DV935" s="97"/>
      <c r="DW935" s="97"/>
      <c r="DX935" s="97"/>
      <c r="DY935" s="97"/>
      <c r="DZ935" s="99"/>
      <c r="EA935" s="84"/>
    </row>
    <row r="936" spans="69:131" ht="15.6" x14ac:dyDescent="0.3">
      <c r="BQ936" s="83"/>
      <c r="BR936" s="82"/>
      <c r="BS936" s="83"/>
      <c r="BT936" s="52"/>
      <c r="BV936" s="52"/>
      <c r="BW936" s="84"/>
      <c r="BX936" s="97"/>
      <c r="BY936" s="84"/>
      <c r="BZ936" s="84"/>
      <c r="CA936" s="84"/>
      <c r="CB936" s="84"/>
      <c r="CC936" s="84"/>
      <c r="CD936" s="84"/>
      <c r="CE936" s="84"/>
      <c r="CF936" s="84"/>
      <c r="CG936" s="84"/>
      <c r="CH936" s="97"/>
      <c r="CI936" s="97"/>
      <c r="CJ936" s="97"/>
      <c r="CK936" s="97"/>
      <c r="CL936" s="97"/>
      <c r="CM936" s="97"/>
      <c r="CN936" s="97"/>
      <c r="CO936" s="97"/>
      <c r="CP936" s="99"/>
      <c r="CQ936" s="84"/>
      <c r="DA936" s="83"/>
      <c r="DB936" s="82"/>
      <c r="DC936" s="83"/>
      <c r="DD936" s="52"/>
      <c r="DF936" s="52"/>
      <c r="DG936" s="84"/>
      <c r="DH936" s="97"/>
      <c r="DI936" s="84"/>
      <c r="DJ936" s="84"/>
      <c r="DK936" s="84"/>
      <c r="DL936" s="84"/>
      <c r="DM936" s="84"/>
      <c r="DN936" s="84"/>
      <c r="DO936" s="84"/>
      <c r="DP936" s="84"/>
      <c r="DQ936" s="84"/>
      <c r="DR936" s="97"/>
      <c r="DS936" s="97"/>
      <c r="DT936" s="97"/>
      <c r="DU936" s="97"/>
      <c r="DV936" s="97"/>
      <c r="DW936" s="97"/>
      <c r="DX936" s="97"/>
      <c r="DY936" s="97"/>
      <c r="DZ936" s="99"/>
      <c r="EA936" s="84"/>
    </row>
    <row r="937" spans="69:131" ht="15.6" x14ac:dyDescent="0.3">
      <c r="BQ937" s="83"/>
      <c r="BR937" s="82"/>
      <c r="BS937" s="83"/>
      <c r="BT937" s="52"/>
      <c r="BV937" s="52"/>
      <c r="BW937" s="84"/>
      <c r="BX937" s="97"/>
      <c r="BY937" s="84"/>
      <c r="BZ937" s="84"/>
      <c r="CA937" s="84"/>
      <c r="CB937" s="84"/>
      <c r="CC937" s="84"/>
      <c r="CD937" s="84"/>
      <c r="CE937" s="84"/>
      <c r="CF937" s="84"/>
      <c r="CG937" s="84"/>
      <c r="CH937" s="97"/>
      <c r="CI937" s="97"/>
      <c r="CJ937" s="97"/>
      <c r="CK937" s="97"/>
      <c r="CL937" s="97"/>
      <c r="CM937" s="97"/>
      <c r="CN937" s="97"/>
      <c r="CO937" s="97"/>
      <c r="CP937" s="99"/>
      <c r="CQ937" s="84"/>
      <c r="DA937" s="83"/>
      <c r="DB937" s="82"/>
      <c r="DC937" s="83"/>
      <c r="DD937" s="52"/>
      <c r="DF937" s="52"/>
      <c r="DG937" s="84"/>
      <c r="DH937" s="97"/>
      <c r="DI937" s="84"/>
      <c r="DJ937" s="84"/>
      <c r="DK937" s="84"/>
      <c r="DL937" s="84"/>
      <c r="DM937" s="84"/>
      <c r="DN937" s="84"/>
      <c r="DO937" s="84"/>
      <c r="DP937" s="84"/>
      <c r="DQ937" s="84"/>
      <c r="DR937" s="97"/>
      <c r="DS937" s="97"/>
      <c r="DT937" s="97"/>
      <c r="DU937" s="97"/>
      <c r="DV937" s="97"/>
      <c r="DW937" s="97"/>
      <c r="DX937" s="97"/>
      <c r="DY937" s="97"/>
      <c r="DZ937" s="99"/>
      <c r="EA937" s="84"/>
    </row>
    <row r="938" spans="69:131" ht="15.6" x14ac:dyDescent="0.3">
      <c r="BQ938" s="83"/>
      <c r="BR938" s="82"/>
      <c r="BS938" s="83"/>
      <c r="BT938" s="52"/>
      <c r="BV938" s="52"/>
      <c r="BW938" s="84"/>
      <c r="BX938" s="97"/>
      <c r="BY938" s="84"/>
      <c r="BZ938" s="84"/>
      <c r="CA938" s="84"/>
      <c r="CB938" s="84"/>
      <c r="CC938" s="84"/>
      <c r="CD938" s="84"/>
      <c r="CE938" s="84"/>
      <c r="CF938" s="84"/>
      <c r="CG938" s="84"/>
      <c r="CH938" s="97"/>
      <c r="CI938" s="97"/>
      <c r="CJ938" s="97"/>
      <c r="CK938" s="97"/>
      <c r="CL938" s="97"/>
      <c r="CM938" s="97"/>
      <c r="CN938" s="97"/>
      <c r="CO938" s="97"/>
      <c r="CP938" s="99"/>
      <c r="CQ938" s="84"/>
      <c r="DA938" s="83"/>
      <c r="DB938" s="82"/>
      <c r="DC938" s="83"/>
      <c r="DD938" s="52"/>
      <c r="DF938" s="52"/>
      <c r="DG938" s="84"/>
      <c r="DH938" s="97"/>
      <c r="DI938" s="84"/>
      <c r="DJ938" s="84"/>
      <c r="DK938" s="84"/>
      <c r="DL938" s="84"/>
      <c r="DM938" s="84"/>
      <c r="DN938" s="84"/>
      <c r="DO938" s="84"/>
      <c r="DP938" s="84"/>
      <c r="DQ938" s="84"/>
      <c r="DR938" s="97"/>
      <c r="DS938" s="97"/>
      <c r="DT938" s="97"/>
      <c r="DU938" s="97"/>
      <c r="DV938" s="97"/>
      <c r="DW938" s="97"/>
      <c r="DX938" s="97"/>
      <c r="DY938" s="97"/>
      <c r="DZ938" s="99"/>
      <c r="EA938" s="84"/>
    </row>
    <row r="939" spans="69:131" ht="15.6" x14ac:dyDescent="0.3">
      <c r="BQ939" s="83"/>
      <c r="BR939" s="82"/>
      <c r="BS939" s="83"/>
      <c r="BT939" s="52"/>
      <c r="BV939" s="52"/>
      <c r="BW939" s="84"/>
      <c r="BX939" s="97"/>
      <c r="BY939" s="84"/>
      <c r="BZ939" s="84"/>
      <c r="CA939" s="84"/>
      <c r="CB939" s="84"/>
      <c r="CC939" s="84"/>
      <c r="CD939" s="84"/>
      <c r="CE939" s="84"/>
      <c r="CF939" s="84"/>
      <c r="CG939" s="84"/>
      <c r="CH939" s="97"/>
      <c r="CI939" s="97"/>
      <c r="CJ939" s="97"/>
      <c r="CK939" s="97"/>
      <c r="CL939" s="97"/>
      <c r="CM939" s="97"/>
      <c r="CN939" s="97"/>
      <c r="CO939" s="97"/>
      <c r="CP939" s="99"/>
      <c r="CQ939" s="84"/>
      <c r="DA939" s="83"/>
      <c r="DB939" s="82"/>
      <c r="DC939" s="83"/>
      <c r="DD939" s="52"/>
      <c r="DF939" s="52"/>
      <c r="DG939" s="84"/>
      <c r="DH939" s="97"/>
      <c r="DI939" s="84"/>
      <c r="DJ939" s="84"/>
      <c r="DK939" s="84"/>
      <c r="DL939" s="84"/>
      <c r="DM939" s="84"/>
      <c r="DN939" s="84"/>
      <c r="DO939" s="84"/>
      <c r="DP939" s="84"/>
      <c r="DQ939" s="84"/>
      <c r="DR939" s="97"/>
      <c r="DS939" s="97"/>
      <c r="DT939" s="97"/>
      <c r="DU939" s="97"/>
      <c r="DV939" s="97"/>
      <c r="DW939" s="97"/>
      <c r="DX939" s="97"/>
      <c r="DY939" s="97"/>
      <c r="DZ939" s="99"/>
      <c r="EA939" s="84"/>
    </row>
    <row r="940" spans="69:131" ht="15.6" x14ac:dyDescent="0.3">
      <c r="BQ940" s="83"/>
      <c r="BR940" s="82"/>
      <c r="BS940" s="83"/>
      <c r="BT940" s="52"/>
      <c r="BV940" s="52"/>
      <c r="BW940" s="84"/>
      <c r="BX940" s="97"/>
      <c r="BY940" s="84"/>
      <c r="BZ940" s="84"/>
      <c r="CA940" s="84"/>
      <c r="CB940" s="84"/>
      <c r="CC940" s="84"/>
      <c r="CD940" s="84"/>
      <c r="CE940" s="84"/>
      <c r="CF940" s="84"/>
      <c r="CG940" s="84"/>
      <c r="CH940" s="97"/>
      <c r="CI940" s="97"/>
      <c r="CJ940" s="97"/>
      <c r="CK940" s="97"/>
      <c r="CL940" s="97"/>
      <c r="CM940" s="97"/>
      <c r="CN940" s="97"/>
      <c r="CO940" s="97"/>
      <c r="CP940" s="99"/>
      <c r="CQ940" s="84"/>
      <c r="DA940" s="83"/>
      <c r="DB940" s="82"/>
      <c r="DC940" s="83"/>
      <c r="DD940" s="52"/>
      <c r="DF940" s="52"/>
      <c r="DG940" s="84"/>
      <c r="DH940" s="97"/>
      <c r="DI940" s="84"/>
      <c r="DJ940" s="84"/>
      <c r="DK940" s="84"/>
      <c r="DL940" s="84"/>
      <c r="DM940" s="84"/>
      <c r="DN940" s="84"/>
      <c r="DO940" s="84"/>
      <c r="DP940" s="84"/>
      <c r="DQ940" s="84"/>
      <c r="DR940" s="97"/>
      <c r="DS940" s="97"/>
      <c r="DT940" s="97"/>
      <c r="DU940" s="97"/>
      <c r="DV940" s="97"/>
      <c r="DW940" s="97"/>
      <c r="DX940" s="97"/>
      <c r="DY940" s="97"/>
      <c r="DZ940" s="99"/>
      <c r="EA940" s="84"/>
    </row>
    <row r="941" spans="69:131" ht="15.6" x14ac:dyDescent="0.3">
      <c r="BQ941" s="83"/>
      <c r="BR941" s="82"/>
      <c r="BS941" s="83"/>
      <c r="BT941" s="52"/>
      <c r="BV941" s="52"/>
      <c r="BW941" s="84"/>
      <c r="BX941" s="97"/>
      <c r="BY941" s="84"/>
      <c r="BZ941" s="84"/>
      <c r="CA941" s="84"/>
      <c r="CB941" s="84"/>
      <c r="CC941" s="84"/>
      <c r="CD941" s="84"/>
      <c r="CE941" s="84"/>
      <c r="CF941" s="84"/>
      <c r="CG941" s="84"/>
      <c r="CH941" s="97"/>
      <c r="CI941" s="97"/>
      <c r="CJ941" s="97"/>
      <c r="CK941" s="97"/>
      <c r="CL941" s="97"/>
      <c r="CM941" s="97"/>
      <c r="CN941" s="97"/>
      <c r="CO941" s="97"/>
      <c r="CP941" s="99"/>
      <c r="CQ941" s="84"/>
      <c r="DA941" s="83"/>
      <c r="DB941" s="82"/>
      <c r="DC941" s="83"/>
      <c r="DD941" s="52"/>
      <c r="DF941" s="52"/>
      <c r="DG941" s="84"/>
      <c r="DH941" s="97"/>
      <c r="DI941" s="84"/>
      <c r="DJ941" s="84"/>
      <c r="DK941" s="84"/>
      <c r="DL941" s="84"/>
      <c r="DM941" s="84"/>
      <c r="DN941" s="84"/>
      <c r="DO941" s="84"/>
      <c r="DP941" s="84"/>
      <c r="DQ941" s="84"/>
      <c r="DR941" s="97"/>
      <c r="DS941" s="97"/>
      <c r="DT941" s="97"/>
      <c r="DU941" s="97"/>
      <c r="DV941" s="97"/>
      <c r="DW941" s="97"/>
      <c r="DX941" s="97"/>
      <c r="DY941" s="97"/>
      <c r="DZ941" s="99"/>
      <c r="EA941" s="84"/>
    </row>
    <row r="942" spans="69:131" ht="15.6" x14ac:dyDescent="0.3">
      <c r="BQ942" s="83"/>
      <c r="BR942" s="82"/>
      <c r="BS942" s="83"/>
      <c r="BT942" s="52"/>
      <c r="BV942" s="52"/>
      <c r="BW942" s="84"/>
      <c r="BX942" s="97"/>
      <c r="BY942" s="84"/>
      <c r="BZ942" s="84"/>
      <c r="CA942" s="84"/>
      <c r="CB942" s="84"/>
      <c r="CC942" s="84"/>
      <c r="CD942" s="84"/>
      <c r="CE942" s="84"/>
      <c r="CF942" s="84"/>
      <c r="CG942" s="84"/>
      <c r="CH942" s="97"/>
      <c r="CI942" s="97"/>
      <c r="CJ942" s="97"/>
      <c r="CK942" s="97"/>
      <c r="CL942" s="97"/>
      <c r="CM942" s="97"/>
      <c r="CN942" s="97"/>
      <c r="CO942" s="97"/>
      <c r="CP942" s="99"/>
      <c r="CQ942" s="84"/>
      <c r="DA942" s="83"/>
      <c r="DB942" s="82"/>
      <c r="DC942" s="83"/>
      <c r="DD942" s="52"/>
      <c r="DF942" s="52"/>
      <c r="DG942" s="84"/>
      <c r="DH942" s="97"/>
      <c r="DI942" s="84"/>
      <c r="DJ942" s="84"/>
      <c r="DK942" s="84"/>
      <c r="DL942" s="84"/>
      <c r="DM942" s="84"/>
      <c r="DN942" s="84"/>
      <c r="DO942" s="84"/>
      <c r="DP942" s="84"/>
      <c r="DQ942" s="84"/>
      <c r="DR942" s="97"/>
      <c r="DS942" s="97"/>
      <c r="DT942" s="97"/>
      <c r="DU942" s="97"/>
      <c r="DV942" s="97"/>
      <c r="DW942" s="97"/>
      <c r="DX942" s="97"/>
      <c r="DY942" s="97"/>
      <c r="DZ942" s="99"/>
      <c r="EA942" s="84"/>
    </row>
    <row r="943" spans="69:131" ht="15.6" x14ac:dyDescent="0.3">
      <c r="BQ943" s="83"/>
      <c r="BR943" s="82"/>
      <c r="BS943" s="83"/>
      <c r="BT943" s="52"/>
      <c r="BV943" s="52"/>
      <c r="BW943" s="84"/>
      <c r="BX943" s="97"/>
      <c r="BY943" s="84"/>
      <c r="BZ943" s="84"/>
      <c r="CA943" s="84"/>
      <c r="CB943" s="84"/>
      <c r="CC943" s="84"/>
      <c r="CD943" s="84"/>
      <c r="CE943" s="84"/>
      <c r="CF943" s="84"/>
      <c r="CG943" s="84"/>
      <c r="CH943" s="97"/>
      <c r="CI943" s="97"/>
      <c r="CJ943" s="97"/>
      <c r="CK943" s="97"/>
      <c r="CL943" s="97"/>
      <c r="CM943" s="97"/>
      <c r="CN943" s="97"/>
      <c r="CO943" s="97"/>
      <c r="CP943" s="99"/>
      <c r="CQ943" s="84"/>
      <c r="DA943" s="83"/>
      <c r="DB943" s="82"/>
      <c r="DC943" s="83"/>
      <c r="DD943" s="52"/>
      <c r="DF943" s="52"/>
      <c r="DG943" s="84"/>
      <c r="DH943" s="97"/>
      <c r="DI943" s="84"/>
      <c r="DJ943" s="84"/>
      <c r="DK943" s="84"/>
      <c r="DL943" s="84"/>
      <c r="DM943" s="84"/>
      <c r="DN943" s="84"/>
      <c r="DO943" s="84"/>
      <c r="DP943" s="84"/>
      <c r="DQ943" s="84"/>
      <c r="DR943" s="97"/>
      <c r="DS943" s="97"/>
      <c r="DT943" s="97"/>
      <c r="DU943" s="97"/>
      <c r="DV943" s="97"/>
      <c r="DW943" s="97"/>
      <c r="DX943" s="97"/>
      <c r="DY943" s="97"/>
      <c r="DZ943" s="99"/>
      <c r="EA943" s="84"/>
    </row>
    <row r="944" spans="69:131" ht="15.6" x14ac:dyDescent="0.3">
      <c r="BQ944" s="83"/>
      <c r="BR944" s="82"/>
      <c r="BS944" s="83"/>
      <c r="BT944" s="52"/>
      <c r="BV944" s="52"/>
      <c r="BW944" s="84"/>
      <c r="BX944" s="97"/>
      <c r="BY944" s="84"/>
      <c r="BZ944" s="84"/>
      <c r="CA944" s="84"/>
      <c r="CB944" s="84"/>
      <c r="CC944" s="84"/>
      <c r="CD944" s="84"/>
      <c r="CE944" s="84"/>
      <c r="CF944" s="84"/>
      <c r="CG944" s="84"/>
      <c r="CH944" s="97"/>
      <c r="CI944" s="97"/>
      <c r="CJ944" s="97"/>
      <c r="CK944" s="97"/>
      <c r="CL944" s="97"/>
      <c r="CM944" s="97"/>
      <c r="CN944" s="97"/>
      <c r="CO944" s="97"/>
      <c r="CP944" s="99"/>
      <c r="CQ944" s="84"/>
      <c r="DA944" s="83"/>
      <c r="DB944" s="82"/>
      <c r="DC944" s="83"/>
      <c r="DD944" s="52"/>
      <c r="DF944" s="52"/>
      <c r="DG944" s="84"/>
      <c r="DH944" s="97"/>
      <c r="DI944" s="84"/>
      <c r="DJ944" s="84"/>
      <c r="DK944" s="84"/>
      <c r="DL944" s="84"/>
      <c r="DM944" s="84"/>
      <c r="DN944" s="84"/>
      <c r="DO944" s="84"/>
      <c r="DP944" s="84"/>
      <c r="DQ944" s="84"/>
      <c r="DR944" s="97"/>
      <c r="DS944" s="97"/>
      <c r="DT944" s="97"/>
      <c r="DU944" s="97"/>
      <c r="DV944" s="97"/>
      <c r="DW944" s="97"/>
      <c r="DX944" s="97"/>
      <c r="DY944" s="97"/>
      <c r="DZ944" s="99"/>
      <c r="EA944" s="84"/>
    </row>
    <row r="945" spans="69:131" ht="15.6" x14ac:dyDescent="0.3">
      <c r="BQ945" s="83"/>
      <c r="BR945" s="82"/>
      <c r="BS945" s="83"/>
      <c r="BT945" s="52"/>
      <c r="BV945" s="52"/>
      <c r="BW945" s="84"/>
      <c r="BX945" s="97"/>
      <c r="BY945" s="84"/>
      <c r="BZ945" s="84"/>
      <c r="CA945" s="84"/>
      <c r="CB945" s="84"/>
      <c r="CC945" s="84"/>
      <c r="CD945" s="84"/>
      <c r="CE945" s="84"/>
      <c r="CF945" s="84"/>
      <c r="CG945" s="84"/>
      <c r="CH945" s="97"/>
      <c r="CI945" s="97"/>
      <c r="CJ945" s="97"/>
      <c r="CK945" s="97"/>
      <c r="CL945" s="97"/>
      <c r="CM945" s="97"/>
      <c r="CN945" s="97"/>
      <c r="CO945" s="97"/>
      <c r="CP945" s="99"/>
      <c r="CQ945" s="84"/>
      <c r="DA945" s="83"/>
      <c r="DB945" s="82"/>
      <c r="DC945" s="83"/>
      <c r="DD945" s="52"/>
      <c r="DF945" s="52"/>
      <c r="DG945" s="84"/>
      <c r="DH945" s="97"/>
      <c r="DI945" s="84"/>
      <c r="DJ945" s="84"/>
      <c r="DK945" s="84"/>
      <c r="DL945" s="84"/>
      <c r="DM945" s="84"/>
      <c r="DN945" s="84"/>
      <c r="DO945" s="84"/>
      <c r="DP945" s="84"/>
      <c r="DQ945" s="84"/>
      <c r="DR945" s="97"/>
      <c r="DS945" s="97"/>
      <c r="DT945" s="97"/>
      <c r="DU945" s="97"/>
      <c r="DV945" s="97"/>
      <c r="DW945" s="97"/>
      <c r="DX945" s="97"/>
      <c r="DY945" s="97"/>
      <c r="DZ945" s="99"/>
      <c r="EA945" s="84"/>
    </row>
    <row r="946" spans="69:131" ht="15.6" x14ac:dyDescent="0.3">
      <c r="BQ946" s="83"/>
      <c r="BR946" s="82"/>
      <c r="BS946" s="83"/>
      <c r="BT946" s="52"/>
      <c r="BV946" s="52"/>
      <c r="BW946" s="84"/>
      <c r="BX946" s="97"/>
      <c r="BY946" s="84"/>
      <c r="BZ946" s="84"/>
      <c r="CA946" s="84"/>
      <c r="CB946" s="84"/>
      <c r="CC946" s="84"/>
      <c r="CD946" s="84"/>
      <c r="CE946" s="84"/>
      <c r="CF946" s="84"/>
      <c r="CG946" s="84"/>
      <c r="CH946" s="97"/>
      <c r="CI946" s="97"/>
      <c r="CJ946" s="97"/>
      <c r="CK946" s="97"/>
      <c r="CL946" s="97"/>
      <c r="CM946" s="97"/>
      <c r="CN946" s="97"/>
      <c r="CO946" s="97"/>
      <c r="CP946" s="99"/>
      <c r="CQ946" s="84"/>
      <c r="DA946" s="83"/>
      <c r="DB946" s="82"/>
      <c r="DC946" s="83"/>
      <c r="DD946" s="52"/>
      <c r="DF946" s="52"/>
      <c r="DG946" s="84"/>
      <c r="DH946" s="97"/>
      <c r="DI946" s="84"/>
      <c r="DJ946" s="84"/>
      <c r="DK946" s="84"/>
      <c r="DL946" s="84"/>
      <c r="DM946" s="84"/>
      <c r="DN946" s="84"/>
      <c r="DO946" s="84"/>
      <c r="DP946" s="84"/>
      <c r="DQ946" s="84"/>
      <c r="DR946" s="97"/>
      <c r="DS946" s="97"/>
      <c r="DT946" s="97"/>
      <c r="DU946" s="97"/>
      <c r="DV946" s="97"/>
      <c r="DW946" s="97"/>
      <c r="DX946" s="97"/>
      <c r="DY946" s="97"/>
      <c r="DZ946" s="99"/>
      <c r="EA946" s="84"/>
    </row>
    <row r="947" spans="69:131" ht="15.6" x14ac:dyDescent="0.3">
      <c r="BQ947" s="83"/>
      <c r="BR947" s="82"/>
      <c r="BS947" s="83"/>
      <c r="BT947" s="52"/>
      <c r="BV947" s="52"/>
      <c r="BW947" s="84"/>
      <c r="BX947" s="97"/>
      <c r="BY947" s="84"/>
      <c r="BZ947" s="84"/>
      <c r="CA947" s="84"/>
      <c r="CB947" s="84"/>
      <c r="CC947" s="84"/>
      <c r="CD947" s="84"/>
      <c r="CE947" s="84"/>
      <c r="CF947" s="84"/>
      <c r="CG947" s="84"/>
      <c r="CH947" s="97"/>
      <c r="CI947" s="97"/>
      <c r="CJ947" s="97"/>
      <c r="CK947" s="97"/>
      <c r="CL947" s="97"/>
      <c r="CM947" s="97"/>
      <c r="CN947" s="97"/>
      <c r="CO947" s="97"/>
      <c r="CP947" s="99"/>
      <c r="CQ947" s="84"/>
      <c r="DA947" s="83"/>
      <c r="DB947" s="82"/>
      <c r="DC947" s="83"/>
      <c r="DD947" s="52"/>
      <c r="DF947" s="52"/>
      <c r="DG947" s="84"/>
      <c r="DH947" s="97"/>
      <c r="DI947" s="84"/>
      <c r="DJ947" s="84"/>
      <c r="DK947" s="84"/>
      <c r="DL947" s="84"/>
      <c r="DM947" s="84"/>
      <c r="DN947" s="84"/>
      <c r="DO947" s="84"/>
      <c r="DP947" s="84"/>
      <c r="DQ947" s="84"/>
      <c r="DR947" s="97"/>
      <c r="DS947" s="97"/>
      <c r="DT947" s="97"/>
      <c r="DU947" s="97"/>
      <c r="DV947" s="97"/>
      <c r="DW947" s="97"/>
      <c r="DX947" s="97"/>
      <c r="DY947" s="97"/>
      <c r="DZ947" s="99"/>
      <c r="EA947" s="84"/>
    </row>
    <row r="948" spans="69:131" ht="15.6" x14ac:dyDescent="0.3">
      <c r="BQ948" s="83"/>
      <c r="BR948" s="82"/>
      <c r="BS948" s="83"/>
      <c r="BT948" s="52"/>
      <c r="BV948" s="52"/>
      <c r="BW948" s="84"/>
      <c r="BX948" s="97"/>
      <c r="BY948" s="84"/>
      <c r="BZ948" s="84"/>
      <c r="CA948" s="84"/>
      <c r="CB948" s="84"/>
      <c r="CC948" s="84"/>
      <c r="CD948" s="84"/>
      <c r="CE948" s="84"/>
      <c r="CF948" s="84"/>
      <c r="CG948" s="84"/>
      <c r="CH948" s="97"/>
      <c r="CI948" s="97"/>
      <c r="CJ948" s="97"/>
      <c r="CK948" s="97"/>
      <c r="CL948" s="97"/>
      <c r="CM948" s="97"/>
      <c r="CN948" s="97"/>
      <c r="CO948" s="97"/>
      <c r="CP948" s="99"/>
      <c r="CQ948" s="84"/>
      <c r="DA948" s="83"/>
      <c r="DB948" s="82"/>
      <c r="DC948" s="83"/>
      <c r="DD948" s="52"/>
      <c r="DF948" s="52"/>
      <c r="DG948" s="84"/>
      <c r="DH948" s="97"/>
      <c r="DI948" s="84"/>
      <c r="DJ948" s="84"/>
      <c r="DK948" s="84"/>
      <c r="DL948" s="84"/>
      <c r="DM948" s="84"/>
      <c r="DN948" s="84"/>
      <c r="DO948" s="84"/>
      <c r="DP948" s="84"/>
      <c r="DQ948" s="84"/>
      <c r="DR948" s="97"/>
      <c r="DS948" s="97"/>
      <c r="DT948" s="97"/>
      <c r="DU948" s="97"/>
      <c r="DV948" s="97"/>
      <c r="DW948" s="97"/>
      <c r="DX948" s="97"/>
      <c r="DY948" s="97"/>
      <c r="DZ948" s="99"/>
      <c r="EA948" s="84"/>
    </row>
    <row r="949" spans="69:131" ht="15.6" x14ac:dyDescent="0.3">
      <c r="BQ949" s="83"/>
      <c r="BR949" s="82"/>
      <c r="BS949" s="83"/>
      <c r="BT949" s="52"/>
      <c r="BV949" s="52"/>
      <c r="BW949" s="84"/>
      <c r="BX949" s="97"/>
      <c r="BY949" s="84"/>
      <c r="BZ949" s="84"/>
      <c r="CA949" s="84"/>
      <c r="CB949" s="84"/>
      <c r="CC949" s="84"/>
      <c r="CD949" s="84"/>
      <c r="CE949" s="84"/>
      <c r="CF949" s="84"/>
      <c r="CG949" s="84"/>
      <c r="CH949" s="97"/>
      <c r="CI949" s="97"/>
      <c r="CJ949" s="97"/>
      <c r="CK949" s="97"/>
      <c r="CL949" s="97"/>
      <c r="CM949" s="97"/>
      <c r="CN949" s="97"/>
      <c r="CO949" s="97"/>
      <c r="CP949" s="99"/>
      <c r="CQ949" s="84"/>
      <c r="DA949" s="83"/>
      <c r="DB949" s="82"/>
      <c r="DC949" s="83"/>
      <c r="DD949" s="52"/>
      <c r="DF949" s="52"/>
      <c r="DG949" s="84"/>
      <c r="DH949" s="97"/>
      <c r="DI949" s="84"/>
      <c r="DJ949" s="84"/>
      <c r="DK949" s="84"/>
      <c r="DL949" s="84"/>
      <c r="DM949" s="84"/>
      <c r="DN949" s="84"/>
      <c r="DO949" s="84"/>
      <c r="DP949" s="84"/>
      <c r="DQ949" s="84"/>
      <c r="DR949" s="97"/>
      <c r="DS949" s="97"/>
      <c r="DT949" s="97"/>
      <c r="DU949" s="97"/>
      <c r="DV949" s="97"/>
      <c r="DW949" s="97"/>
      <c r="DX949" s="97"/>
      <c r="DY949" s="97"/>
      <c r="DZ949" s="99"/>
      <c r="EA949" s="84"/>
    </row>
    <row r="950" spans="69:131" ht="15.6" x14ac:dyDescent="0.3">
      <c r="BQ950" s="83"/>
      <c r="BR950" s="82"/>
      <c r="BS950" s="83"/>
      <c r="BT950" s="52"/>
      <c r="BV950" s="52"/>
      <c r="BW950" s="84"/>
      <c r="BX950" s="97"/>
      <c r="BY950" s="84"/>
      <c r="BZ950" s="84"/>
      <c r="CA950" s="84"/>
      <c r="CB950" s="84"/>
      <c r="CC950" s="84"/>
      <c r="CD950" s="84"/>
      <c r="CE950" s="84"/>
      <c r="CF950" s="84"/>
      <c r="CG950" s="84"/>
      <c r="CH950" s="97"/>
      <c r="CI950" s="97"/>
      <c r="CJ950" s="97"/>
      <c r="CK950" s="97"/>
      <c r="CL950" s="97"/>
      <c r="CM950" s="97"/>
      <c r="CN950" s="97"/>
      <c r="CO950" s="97"/>
      <c r="CP950" s="99"/>
      <c r="CQ950" s="84"/>
      <c r="DA950" s="83"/>
      <c r="DB950" s="82"/>
      <c r="DC950" s="83"/>
      <c r="DD950" s="52"/>
      <c r="DF950" s="52"/>
      <c r="DG950" s="84"/>
      <c r="DH950" s="97"/>
      <c r="DI950" s="84"/>
      <c r="DJ950" s="84"/>
      <c r="DK950" s="84"/>
      <c r="DL950" s="84"/>
      <c r="DM950" s="84"/>
      <c r="DN950" s="84"/>
      <c r="DO950" s="84"/>
      <c r="DP950" s="84"/>
      <c r="DQ950" s="84"/>
      <c r="DR950" s="97"/>
      <c r="DS950" s="97"/>
      <c r="DT950" s="97"/>
      <c r="DU950" s="97"/>
      <c r="DV950" s="97"/>
      <c r="DW950" s="97"/>
      <c r="DX950" s="97"/>
      <c r="DY950" s="97"/>
      <c r="DZ950" s="99"/>
      <c r="EA950" s="84"/>
    </row>
    <row r="951" spans="69:131" ht="15.6" x14ac:dyDescent="0.3">
      <c r="BQ951" s="83"/>
      <c r="BR951" s="82"/>
      <c r="BS951" s="83"/>
      <c r="BT951" s="52"/>
      <c r="BV951" s="52"/>
      <c r="BW951" s="84"/>
      <c r="BX951" s="97"/>
      <c r="BY951" s="84"/>
      <c r="BZ951" s="84"/>
      <c r="CA951" s="84"/>
      <c r="CB951" s="84"/>
      <c r="CC951" s="84"/>
      <c r="CD951" s="84"/>
      <c r="CE951" s="84"/>
      <c r="CF951" s="84"/>
      <c r="CG951" s="84"/>
      <c r="CH951" s="97"/>
      <c r="CI951" s="97"/>
      <c r="CJ951" s="97"/>
      <c r="CK951" s="97"/>
      <c r="CL951" s="97"/>
      <c r="CM951" s="97"/>
      <c r="CN951" s="97"/>
      <c r="CO951" s="97"/>
      <c r="CP951" s="99"/>
      <c r="CQ951" s="84"/>
      <c r="DA951" s="83"/>
      <c r="DB951" s="82"/>
      <c r="DC951" s="83"/>
      <c r="DD951" s="52"/>
      <c r="DF951" s="52"/>
      <c r="DG951" s="84"/>
      <c r="DH951" s="97"/>
      <c r="DI951" s="84"/>
      <c r="DJ951" s="84"/>
      <c r="DK951" s="84"/>
      <c r="DL951" s="84"/>
      <c r="DM951" s="84"/>
      <c r="DN951" s="84"/>
      <c r="DO951" s="84"/>
      <c r="DP951" s="84"/>
      <c r="DQ951" s="84"/>
      <c r="DR951" s="97"/>
      <c r="DS951" s="97"/>
      <c r="DT951" s="97"/>
      <c r="DU951" s="97"/>
      <c r="DV951" s="97"/>
      <c r="DW951" s="97"/>
      <c r="DX951" s="97"/>
      <c r="DY951" s="97"/>
      <c r="DZ951" s="99"/>
      <c r="EA951" s="84"/>
    </row>
    <row r="952" spans="69:131" ht="15.6" x14ac:dyDescent="0.3">
      <c r="BQ952" s="83"/>
      <c r="BR952" s="82"/>
      <c r="BS952" s="83"/>
      <c r="BT952" s="52"/>
      <c r="BV952" s="52"/>
      <c r="BW952" s="84"/>
      <c r="BX952" s="97"/>
      <c r="BY952" s="84"/>
      <c r="BZ952" s="84"/>
      <c r="CA952" s="84"/>
      <c r="CB952" s="84"/>
      <c r="CC952" s="84"/>
      <c r="CD952" s="84"/>
      <c r="CE952" s="84"/>
      <c r="CF952" s="84"/>
      <c r="CG952" s="84"/>
      <c r="CH952" s="97"/>
      <c r="CI952" s="97"/>
      <c r="CJ952" s="97"/>
      <c r="CK952" s="97"/>
      <c r="CL952" s="97"/>
      <c r="CM952" s="97"/>
      <c r="CN952" s="97"/>
      <c r="CO952" s="97"/>
      <c r="CP952" s="99"/>
      <c r="CQ952" s="84"/>
      <c r="DA952" s="83"/>
      <c r="DB952" s="82"/>
      <c r="DC952" s="83"/>
      <c r="DD952" s="52"/>
      <c r="DF952" s="52"/>
      <c r="DG952" s="84"/>
      <c r="DH952" s="97"/>
      <c r="DI952" s="84"/>
      <c r="DJ952" s="84"/>
      <c r="DK952" s="84"/>
      <c r="DL952" s="84"/>
      <c r="DM952" s="84"/>
      <c r="DN952" s="84"/>
      <c r="DO952" s="84"/>
      <c r="DP952" s="84"/>
      <c r="DQ952" s="84"/>
      <c r="DR952" s="97"/>
      <c r="DS952" s="97"/>
      <c r="DT952" s="97"/>
      <c r="DU952" s="97"/>
      <c r="DV952" s="97"/>
      <c r="DW952" s="97"/>
      <c r="DX952" s="97"/>
      <c r="DY952" s="97"/>
      <c r="DZ952" s="99"/>
      <c r="EA952" s="84"/>
    </row>
    <row r="953" spans="69:131" ht="15.6" x14ac:dyDescent="0.3">
      <c r="BQ953" s="83"/>
      <c r="BR953" s="82"/>
      <c r="BS953" s="83"/>
      <c r="BT953" s="52"/>
      <c r="BV953" s="52"/>
      <c r="BW953" s="84"/>
      <c r="BX953" s="97"/>
      <c r="BY953" s="84"/>
      <c r="BZ953" s="84"/>
      <c r="CA953" s="84"/>
      <c r="CB953" s="84"/>
      <c r="CC953" s="84"/>
      <c r="CD953" s="84"/>
      <c r="CE953" s="84"/>
      <c r="CF953" s="84"/>
      <c r="CG953" s="84"/>
      <c r="CH953" s="97"/>
      <c r="CI953" s="97"/>
      <c r="CJ953" s="97"/>
      <c r="CK953" s="97"/>
      <c r="CL953" s="97"/>
      <c r="CM953" s="97"/>
      <c r="CN953" s="97"/>
      <c r="CO953" s="97"/>
      <c r="CP953" s="99"/>
      <c r="CQ953" s="84"/>
      <c r="DA953" s="83"/>
      <c r="DB953" s="82"/>
      <c r="DC953" s="83"/>
      <c r="DD953" s="52"/>
      <c r="DF953" s="52"/>
      <c r="DG953" s="84"/>
      <c r="DH953" s="97"/>
      <c r="DI953" s="84"/>
      <c r="DJ953" s="84"/>
      <c r="DK953" s="84"/>
      <c r="DL953" s="84"/>
      <c r="DM953" s="84"/>
      <c r="DN953" s="84"/>
      <c r="DO953" s="84"/>
      <c r="DP953" s="84"/>
      <c r="DQ953" s="84"/>
      <c r="DR953" s="97"/>
      <c r="DS953" s="97"/>
      <c r="DT953" s="97"/>
      <c r="DU953" s="97"/>
      <c r="DV953" s="97"/>
      <c r="DW953" s="97"/>
      <c r="DX953" s="97"/>
      <c r="DY953" s="97"/>
      <c r="DZ953" s="99"/>
      <c r="EA953" s="84"/>
    </row>
    <row r="954" spans="69:131" ht="15.6" x14ac:dyDescent="0.3">
      <c r="BQ954" s="83"/>
      <c r="BR954" s="82"/>
      <c r="BS954" s="83"/>
      <c r="BT954" s="52"/>
      <c r="BV954" s="52"/>
      <c r="BW954" s="84"/>
      <c r="BX954" s="97"/>
      <c r="BY954" s="84"/>
      <c r="BZ954" s="84"/>
      <c r="CA954" s="84"/>
      <c r="CB954" s="84"/>
      <c r="CC954" s="84"/>
      <c r="CD954" s="84"/>
      <c r="CE954" s="84"/>
      <c r="CF954" s="84"/>
      <c r="CG954" s="84"/>
      <c r="CH954" s="97"/>
      <c r="CI954" s="97"/>
      <c r="CJ954" s="97"/>
      <c r="CK954" s="97"/>
      <c r="CL954" s="97"/>
      <c r="CM954" s="97"/>
      <c r="CN954" s="97"/>
      <c r="CO954" s="97"/>
      <c r="CP954" s="99"/>
      <c r="CQ954" s="84"/>
      <c r="DA954" s="83"/>
      <c r="DB954" s="82"/>
      <c r="DC954" s="83"/>
      <c r="DD954" s="52"/>
      <c r="DF954" s="52"/>
      <c r="DG954" s="84"/>
      <c r="DH954" s="97"/>
      <c r="DI954" s="84"/>
      <c r="DJ954" s="84"/>
      <c r="DK954" s="84"/>
      <c r="DL954" s="84"/>
      <c r="DM954" s="84"/>
      <c r="DN954" s="84"/>
      <c r="DO954" s="84"/>
      <c r="DP954" s="84"/>
      <c r="DQ954" s="84"/>
      <c r="DR954" s="97"/>
      <c r="DS954" s="97"/>
      <c r="DT954" s="97"/>
      <c r="DU954" s="97"/>
      <c r="DV954" s="97"/>
      <c r="DW954" s="97"/>
      <c r="DX954" s="97"/>
      <c r="DY954" s="97"/>
      <c r="DZ954" s="99"/>
      <c r="EA954" s="84"/>
    </row>
    <row r="955" spans="69:131" ht="15.6" x14ac:dyDescent="0.3">
      <c r="BQ955" s="83"/>
      <c r="BR955" s="82"/>
      <c r="BS955" s="83"/>
      <c r="BT955" s="52"/>
      <c r="BV955" s="52"/>
      <c r="BW955" s="84"/>
      <c r="BX955" s="97"/>
      <c r="BY955" s="84"/>
      <c r="BZ955" s="84"/>
      <c r="CA955" s="84"/>
      <c r="CB955" s="84"/>
      <c r="CC955" s="84"/>
      <c r="CD955" s="84"/>
      <c r="CE955" s="84"/>
      <c r="CF955" s="84"/>
      <c r="CG955" s="84"/>
      <c r="CH955" s="97"/>
      <c r="CI955" s="97"/>
      <c r="CJ955" s="97"/>
      <c r="CK955" s="97"/>
      <c r="CL955" s="97"/>
      <c r="CM955" s="97"/>
      <c r="CN955" s="97"/>
      <c r="CO955" s="97"/>
      <c r="CP955" s="99"/>
      <c r="CQ955" s="84"/>
      <c r="DA955" s="83"/>
      <c r="DB955" s="82"/>
      <c r="DC955" s="83"/>
      <c r="DD955" s="52"/>
      <c r="DF955" s="52"/>
      <c r="DG955" s="84"/>
      <c r="DH955" s="97"/>
      <c r="DI955" s="84"/>
      <c r="DJ955" s="84"/>
      <c r="DK955" s="84"/>
      <c r="DL955" s="84"/>
      <c r="DM955" s="84"/>
      <c r="DN955" s="84"/>
      <c r="DO955" s="84"/>
      <c r="DP955" s="84"/>
      <c r="DQ955" s="84"/>
      <c r="DR955" s="97"/>
      <c r="DS955" s="97"/>
      <c r="DT955" s="97"/>
      <c r="DU955" s="97"/>
      <c r="DV955" s="97"/>
      <c r="DW955" s="97"/>
      <c r="DX955" s="97"/>
      <c r="DY955" s="97"/>
      <c r="DZ955" s="99"/>
      <c r="EA955" s="84"/>
    </row>
    <row r="956" spans="69:131" ht="15.6" x14ac:dyDescent="0.3">
      <c r="BQ956" s="83"/>
      <c r="BR956" s="82"/>
      <c r="BS956" s="83"/>
      <c r="BT956" s="52"/>
      <c r="BV956" s="52"/>
      <c r="BW956" s="84"/>
      <c r="BX956" s="97"/>
      <c r="BY956" s="84"/>
      <c r="BZ956" s="84"/>
      <c r="CA956" s="84"/>
      <c r="CB956" s="84"/>
      <c r="CC956" s="84"/>
      <c r="CD956" s="84"/>
      <c r="CE956" s="84"/>
      <c r="CF956" s="84"/>
      <c r="CG956" s="84"/>
      <c r="CH956" s="97"/>
      <c r="CI956" s="97"/>
      <c r="CJ956" s="97"/>
      <c r="CK956" s="97"/>
      <c r="CL956" s="97"/>
      <c r="CM956" s="97"/>
      <c r="CN956" s="97"/>
      <c r="CO956" s="97"/>
      <c r="CP956" s="99"/>
      <c r="CQ956" s="84"/>
      <c r="DA956" s="83"/>
      <c r="DB956" s="82"/>
      <c r="DC956" s="83"/>
      <c r="DD956" s="52"/>
      <c r="DF956" s="52"/>
      <c r="DG956" s="84"/>
      <c r="DH956" s="97"/>
      <c r="DI956" s="84"/>
      <c r="DJ956" s="84"/>
      <c r="DK956" s="84"/>
      <c r="DL956" s="84"/>
      <c r="DM956" s="84"/>
      <c r="DN956" s="84"/>
      <c r="DO956" s="84"/>
      <c r="DP956" s="84"/>
      <c r="DQ956" s="84"/>
      <c r="DR956" s="97"/>
      <c r="DS956" s="97"/>
      <c r="DT956" s="97"/>
      <c r="DU956" s="97"/>
      <c r="DV956" s="97"/>
      <c r="DW956" s="97"/>
      <c r="DX956" s="97"/>
      <c r="DY956" s="97"/>
      <c r="DZ956" s="99"/>
      <c r="EA956" s="84"/>
    </row>
    <row r="957" spans="69:131" ht="15.6" x14ac:dyDescent="0.3">
      <c r="BQ957" s="83"/>
      <c r="BR957" s="82"/>
      <c r="BS957" s="83"/>
      <c r="BT957" s="52"/>
      <c r="BV957" s="52"/>
      <c r="BW957" s="84"/>
      <c r="BX957" s="97"/>
      <c r="BY957" s="84"/>
      <c r="BZ957" s="84"/>
      <c r="CA957" s="84"/>
      <c r="CB957" s="84"/>
      <c r="CC957" s="84"/>
      <c r="CD957" s="84"/>
      <c r="CE957" s="84"/>
      <c r="CF957" s="84"/>
      <c r="CG957" s="84"/>
      <c r="CH957" s="97"/>
      <c r="CI957" s="97"/>
      <c r="CJ957" s="97"/>
      <c r="CK957" s="97"/>
      <c r="CL957" s="97"/>
      <c r="CM957" s="97"/>
      <c r="CN957" s="97"/>
      <c r="CO957" s="97"/>
      <c r="CP957" s="99"/>
      <c r="CQ957" s="84"/>
      <c r="DA957" s="83"/>
      <c r="DB957" s="82"/>
      <c r="DC957" s="83"/>
      <c r="DD957" s="52"/>
      <c r="DF957" s="52"/>
      <c r="DG957" s="84"/>
      <c r="DH957" s="97"/>
      <c r="DI957" s="84"/>
      <c r="DJ957" s="84"/>
      <c r="DK957" s="84"/>
      <c r="DL957" s="84"/>
      <c r="DM957" s="84"/>
      <c r="DN957" s="84"/>
      <c r="DO957" s="84"/>
      <c r="DP957" s="84"/>
      <c r="DQ957" s="84"/>
      <c r="DR957" s="97"/>
      <c r="DS957" s="97"/>
      <c r="DT957" s="97"/>
      <c r="DU957" s="97"/>
      <c r="DV957" s="97"/>
      <c r="DW957" s="97"/>
      <c r="DX957" s="97"/>
      <c r="DY957" s="97"/>
      <c r="DZ957" s="99"/>
      <c r="EA957" s="84"/>
    </row>
    <row r="958" spans="69:131" ht="15.6" x14ac:dyDescent="0.3">
      <c r="BQ958" s="83"/>
      <c r="BR958" s="82"/>
      <c r="BS958" s="83"/>
      <c r="BT958" s="52"/>
      <c r="BV958" s="52"/>
      <c r="BW958" s="84"/>
      <c r="BX958" s="97"/>
      <c r="BY958" s="84"/>
      <c r="BZ958" s="84"/>
      <c r="CA958" s="84"/>
      <c r="CB958" s="84"/>
      <c r="CC958" s="84"/>
      <c r="CD958" s="84"/>
      <c r="CE958" s="84"/>
      <c r="CF958" s="84"/>
      <c r="CG958" s="84"/>
      <c r="CH958" s="97"/>
      <c r="CI958" s="97"/>
      <c r="CJ958" s="97"/>
      <c r="CK958" s="97"/>
      <c r="CL958" s="97"/>
      <c r="CM958" s="97"/>
      <c r="CN958" s="97"/>
      <c r="CO958" s="97"/>
      <c r="CP958" s="99"/>
      <c r="CQ958" s="84"/>
      <c r="DA958" s="83"/>
      <c r="DB958" s="82"/>
      <c r="DC958" s="83"/>
      <c r="DD958" s="52"/>
      <c r="DF958" s="52"/>
      <c r="DG958" s="84"/>
      <c r="DH958" s="97"/>
      <c r="DI958" s="84"/>
      <c r="DJ958" s="84"/>
      <c r="DK958" s="84"/>
      <c r="DL958" s="84"/>
      <c r="DM958" s="84"/>
      <c r="DN958" s="84"/>
      <c r="DO958" s="84"/>
      <c r="DP958" s="84"/>
      <c r="DQ958" s="84"/>
      <c r="DR958" s="97"/>
      <c r="DS958" s="97"/>
      <c r="DT958" s="97"/>
      <c r="DU958" s="97"/>
      <c r="DV958" s="97"/>
      <c r="DW958" s="97"/>
      <c r="DX958" s="97"/>
      <c r="DY958" s="97"/>
      <c r="DZ958" s="99"/>
      <c r="EA958" s="84"/>
    </row>
    <row r="959" spans="69:131" ht="15.6" x14ac:dyDescent="0.3">
      <c r="BQ959" s="83"/>
      <c r="BR959" s="82"/>
      <c r="BS959" s="83"/>
      <c r="BT959" s="52"/>
      <c r="BV959" s="52"/>
      <c r="BW959" s="84"/>
      <c r="BX959" s="97"/>
      <c r="BY959" s="84"/>
      <c r="BZ959" s="84"/>
      <c r="CA959" s="84"/>
      <c r="CB959" s="84"/>
      <c r="CC959" s="84"/>
      <c r="CD959" s="84"/>
      <c r="CE959" s="84"/>
      <c r="CF959" s="84"/>
      <c r="CG959" s="84"/>
      <c r="CH959" s="97"/>
      <c r="CI959" s="97"/>
      <c r="CJ959" s="97"/>
      <c r="CK959" s="97"/>
      <c r="CL959" s="97"/>
      <c r="CM959" s="97"/>
      <c r="CN959" s="97"/>
      <c r="CO959" s="97"/>
      <c r="CP959" s="99"/>
      <c r="CQ959" s="84"/>
      <c r="DA959" s="83"/>
      <c r="DB959" s="82"/>
      <c r="DC959" s="83"/>
      <c r="DD959" s="52"/>
      <c r="DF959" s="52"/>
      <c r="DG959" s="84"/>
      <c r="DH959" s="97"/>
      <c r="DI959" s="84"/>
      <c r="DJ959" s="84"/>
      <c r="DK959" s="84"/>
      <c r="DL959" s="84"/>
      <c r="DM959" s="84"/>
      <c r="DN959" s="84"/>
      <c r="DO959" s="84"/>
      <c r="DP959" s="84"/>
      <c r="DQ959" s="84"/>
      <c r="DR959" s="97"/>
      <c r="DS959" s="97"/>
      <c r="DT959" s="97"/>
      <c r="DU959" s="97"/>
      <c r="DV959" s="97"/>
      <c r="DW959" s="97"/>
      <c r="DX959" s="97"/>
      <c r="DY959" s="97"/>
      <c r="DZ959" s="99"/>
      <c r="EA959" s="84"/>
    </row>
    <row r="960" spans="69:131" ht="15.6" x14ac:dyDescent="0.3">
      <c r="BQ960" s="83"/>
      <c r="BR960" s="82"/>
      <c r="BS960" s="83"/>
      <c r="BT960" s="52"/>
      <c r="BV960" s="52"/>
      <c r="BW960" s="84"/>
      <c r="BX960" s="97"/>
      <c r="BY960" s="84"/>
      <c r="BZ960" s="84"/>
      <c r="CA960" s="84"/>
      <c r="CB960" s="84"/>
      <c r="CC960" s="84"/>
      <c r="CD960" s="84"/>
      <c r="CE960" s="84"/>
      <c r="CF960" s="84"/>
      <c r="CG960" s="84"/>
      <c r="CH960" s="97"/>
      <c r="CI960" s="97"/>
      <c r="CJ960" s="97"/>
      <c r="CK960" s="97"/>
      <c r="CL960" s="97"/>
      <c r="CM960" s="97"/>
      <c r="CN960" s="97"/>
      <c r="CO960" s="97"/>
      <c r="CP960" s="99"/>
      <c r="CQ960" s="84"/>
      <c r="DA960" s="83"/>
      <c r="DB960" s="82"/>
      <c r="DC960" s="83"/>
      <c r="DD960" s="52"/>
      <c r="DF960" s="52"/>
      <c r="DG960" s="84"/>
      <c r="DH960" s="97"/>
      <c r="DI960" s="84"/>
      <c r="DJ960" s="84"/>
      <c r="DK960" s="84"/>
      <c r="DL960" s="84"/>
      <c r="DM960" s="84"/>
      <c r="DN960" s="84"/>
      <c r="DO960" s="84"/>
      <c r="DP960" s="84"/>
      <c r="DQ960" s="84"/>
      <c r="DR960" s="97"/>
      <c r="DS960" s="97"/>
      <c r="DT960" s="97"/>
      <c r="DU960" s="97"/>
      <c r="DV960" s="97"/>
      <c r="DW960" s="97"/>
      <c r="DX960" s="97"/>
      <c r="DY960" s="97"/>
      <c r="DZ960" s="99"/>
      <c r="EA960" s="84"/>
    </row>
    <row r="961" spans="69:131" ht="15.6" x14ac:dyDescent="0.3">
      <c r="BQ961" s="83"/>
      <c r="BR961" s="82"/>
      <c r="BS961" s="83"/>
      <c r="BT961" s="52"/>
      <c r="BV961" s="52"/>
      <c r="BW961" s="84"/>
      <c r="BX961" s="97"/>
      <c r="BY961" s="84"/>
      <c r="BZ961" s="84"/>
      <c r="CA961" s="84"/>
      <c r="CB961" s="84"/>
      <c r="CC961" s="84"/>
      <c r="CD961" s="84"/>
      <c r="CE961" s="84"/>
      <c r="CF961" s="84"/>
      <c r="CG961" s="84"/>
      <c r="CH961" s="97"/>
      <c r="CI961" s="97"/>
      <c r="CJ961" s="97"/>
      <c r="CK961" s="97"/>
      <c r="CL961" s="97"/>
      <c r="CM961" s="97"/>
      <c r="CN961" s="97"/>
      <c r="CO961" s="97"/>
      <c r="CP961" s="99"/>
      <c r="CQ961" s="84"/>
      <c r="DA961" s="83"/>
      <c r="DB961" s="82"/>
      <c r="DC961" s="83"/>
      <c r="DD961" s="52"/>
      <c r="DF961" s="52"/>
      <c r="DG961" s="84"/>
      <c r="DH961" s="97"/>
      <c r="DI961" s="84"/>
      <c r="DJ961" s="84"/>
      <c r="DK961" s="84"/>
      <c r="DL961" s="84"/>
      <c r="DM961" s="84"/>
      <c r="DN961" s="84"/>
      <c r="DO961" s="84"/>
      <c r="DP961" s="84"/>
      <c r="DQ961" s="84"/>
      <c r="DR961" s="97"/>
      <c r="DS961" s="97"/>
      <c r="DT961" s="97"/>
      <c r="DU961" s="97"/>
      <c r="DV961" s="97"/>
      <c r="DW961" s="97"/>
      <c r="DX961" s="97"/>
      <c r="DY961" s="97"/>
      <c r="DZ961" s="99"/>
      <c r="EA961" s="84"/>
    </row>
  </sheetData>
  <mergeCells count="15">
    <mergeCell ref="DJ215:DQ215"/>
    <mergeCell ref="BZ252:CG252"/>
    <mergeCell ref="N9:T9"/>
    <mergeCell ref="BZ109:CG109"/>
    <mergeCell ref="BZ56:CG56"/>
    <mergeCell ref="DB2:DR2"/>
    <mergeCell ref="DJ3:DQ3"/>
    <mergeCell ref="BR2:CH2"/>
    <mergeCell ref="DJ56:DQ56"/>
    <mergeCell ref="DJ109:DQ109"/>
    <mergeCell ref="V8:AC8"/>
    <mergeCell ref="AD8:AK8"/>
    <mergeCell ref="AL8:AS8"/>
    <mergeCell ref="AT8:BE8"/>
    <mergeCell ref="BZ3:C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F1A12-5B0F-4FC4-B110-9DDBC6B62A67}">
  <dimension ref="B4:V169"/>
  <sheetViews>
    <sheetView topLeftCell="A4" zoomScaleNormal="100" workbookViewId="0">
      <selection activeCell="P142" sqref="P142"/>
    </sheetView>
  </sheetViews>
  <sheetFormatPr defaultRowHeight="14.4" x14ac:dyDescent="0.3"/>
  <cols>
    <col min="2" max="2" width="11" customWidth="1"/>
    <col min="3" max="3" width="38.21875" customWidth="1"/>
    <col min="4" max="11" width="7.5546875" customWidth="1"/>
    <col min="12" max="15" width="12.6640625" customWidth="1"/>
    <col min="16" max="16" width="20" customWidth="1"/>
    <col min="17" max="17" width="16" customWidth="1"/>
    <col min="18" max="18" width="19.21875" customWidth="1"/>
    <col min="19" max="19" width="36" customWidth="1"/>
    <col min="21" max="21" width="12.44140625" customWidth="1"/>
    <col min="22" max="22" width="11.6640625" customWidth="1"/>
  </cols>
  <sheetData>
    <row r="4" spans="2:22" ht="15" thickBot="1" x14ac:dyDescent="0.35"/>
    <row r="5" spans="2:22" ht="15" thickBot="1" x14ac:dyDescent="0.35">
      <c r="D5" s="369" t="s">
        <v>169</v>
      </c>
      <c r="E5" s="370"/>
      <c r="F5" s="370"/>
      <c r="G5" s="370"/>
      <c r="H5" s="370"/>
      <c r="I5" s="370"/>
      <c r="J5" s="370"/>
      <c r="K5" s="371"/>
      <c r="L5" s="369" t="s">
        <v>170</v>
      </c>
      <c r="M5" s="370"/>
      <c r="N5" s="370"/>
      <c r="O5" s="370"/>
      <c r="P5" s="370"/>
      <c r="Q5" s="370"/>
      <c r="R5" s="370"/>
      <c r="S5" s="371"/>
    </row>
    <row r="6" spans="2:22" ht="15" thickBot="1" x14ac:dyDescent="0.35">
      <c r="B6" s="35" t="s">
        <v>167</v>
      </c>
      <c r="C6" s="34" t="s">
        <v>168</v>
      </c>
      <c r="D6" s="39">
        <v>1</v>
      </c>
      <c r="E6" s="29">
        <v>2</v>
      </c>
      <c r="F6" s="29">
        <v>3</v>
      </c>
      <c r="G6" s="29">
        <v>4</v>
      </c>
      <c r="H6" s="29">
        <v>5</v>
      </c>
      <c r="I6" s="29">
        <v>6</v>
      </c>
      <c r="J6" s="29">
        <v>7</v>
      </c>
      <c r="K6" s="30">
        <v>8</v>
      </c>
      <c r="L6" s="39">
        <v>1</v>
      </c>
      <c r="M6" s="29">
        <v>2</v>
      </c>
      <c r="N6" s="29">
        <v>3</v>
      </c>
      <c r="O6" s="29">
        <v>4</v>
      </c>
      <c r="P6" s="29">
        <v>5</v>
      </c>
      <c r="Q6" s="29">
        <v>6</v>
      </c>
      <c r="R6" s="29">
        <v>7</v>
      </c>
      <c r="S6" s="30">
        <v>8</v>
      </c>
      <c r="U6" s="44" t="s">
        <v>167</v>
      </c>
      <c r="V6" s="35" t="s">
        <v>250</v>
      </c>
    </row>
    <row r="7" spans="2:22" x14ac:dyDescent="0.3">
      <c r="B7" s="6">
        <v>1</v>
      </c>
      <c r="C7" s="9" t="s">
        <v>7</v>
      </c>
      <c r="D7" s="18">
        <v>2</v>
      </c>
      <c r="E7" s="19">
        <v>2</v>
      </c>
      <c r="F7" s="19">
        <v>1</v>
      </c>
      <c r="G7" s="19">
        <v>2</v>
      </c>
      <c r="H7" s="19">
        <v>2</v>
      </c>
      <c r="I7" s="19">
        <v>1</v>
      </c>
      <c r="J7" s="19">
        <v>1</v>
      </c>
      <c r="K7" s="42">
        <v>1</v>
      </c>
      <c r="L7" s="11" t="s">
        <v>171</v>
      </c>
      <c r="M7" s="2" t="s">
        <v>172</v>
      </c>
      <c r="N7" s="2" t="s">
        <v>173</v>
      </c>
      <c r="O7" s="2" t="s">
        <v>174</v>
      </c>
      <c r="P7" s="27" t="s">
        <v>283</v>
      </c>
      <c r="Q7" s="27" t="s">
        <v>284</v>
      </c>
      <c r="R7" s="27" t="s">
        <v>176</v>
      </c>
      <c r="S7" s="31" t="s">
        <v>177</v>
      </c>
      <c r="U7" s="18">
        <v>11</v>
      </c>
      <c r="V7" s="20" t="s">
        <v>6</v>
      </c>
    </row>
    <row r="8" spans="2:22" x14ac:dyDescent="0.3">
      <c r="B8" s="7">
        <f>B7+1</f>
        <v>2</v>
      </c>
      <c r="C8" s="8" t="s">
        <v>8</v>
      </c>
      <c r="D8" s="23">
        <v>2</v>
      </c>
      <c r="E8" s="37">
        <v>1</v>
      </c>
      <c r="F8" s="37">
        <v>1</v>
      </c>
      <c r="G8" s="37">
        <v>1</v>
      </c>
      <c r="H8" s="37">
        <v>2</v>
      </c>
      <c r="I8" s="37">
        <v>2</v>
      </c>
      <c r="J8" s="37">
        <v>1</v>
      </c>
      <c r="K8" s="38">
        <v>2</v>
      </c>
      <c r="L8" s="11" t="s">
        <v>192</v>
      </c>
      <c r="M8" s="27" t="s">
        <v>179</v>
      </c>
      <c r="N8" s="27" t="s">
        <v>180</v>
      </c>
      <c r="O8" s="2" t="s">
        <v>173</v>
      </c>
      <c r="P8" s="11" t="s">
        <v>201</v>
      </c>
      <c r="Q8" s="2" t="s">
        <v>175</v>
      </c>
      <c r="R8" s="2" t="s">
        <v>181</v>
      </c>
      <c r="S8" s="12" t="s">
        <v>285</v>
      </c>
      <c r="U8" s="23">
        <f>U7+1</f>
        <v>12</v>
      </c>
      <c r="V8" s="40" t="s">
        <v>77</v>
      </c>
    </row>
    <row r="9" spans="2:22" x14ac:dyDescent="0.3">
      <c r="B9" s="7">
        <f t="shared" ref="B9:B72" si="0">B8+1</f>
        <v>3</v>
      </c>
      <c r="C9" s="8" t="s">
        <v>9</v>
      </c>
      <c r="D9" s="23">
        <v>2</v>
      </c>
      <c r="E9" s="37">
        <v>2</v>
      </c>
      <c r="F9" s="37">
        <v>1</v>
      </c>
      <c r="G9" s="37">
        <v>2</v>
      </c>
      <c r="H9" s="37">
        <v>1</v>
      </c>
      <c r="I9" s="37">
        <v>1</v>
      </c>
      <c r="J9" s="37">
        <v>2</v>
      </c>
      <c r="K9" s="38">
        <v>1</v>
      </c>
      <c r="L9" s="11" t="s">
        <v>171</v>
      </c>
      <c r="M9" s="2" t="s">
        <v>182</v>
      </c>
      <c r="N9" s="2" t="s">
        <v>183</v>
      </c>
      <c r="O9" s="2" t="s">
        <v>184</v>
      </c>
      <c r="P9" s="27" t="s">
        <v>286</v>
      </c>
      <c r="Q9" s="2" t="s">
        <v>185</v>
      </c>
      <c r="R9" s="2" t="s">
        <v>186</v>
      </c>
      <c r="S9" s="12" t="s">
        <v>177</v>
      </c>
      <c r="U9" s="23">
        <f t="shared" ref="U9:U19" si="1">U8+1</f>
        <v>13</v>
      </c>
      <c r="V9" s="40" t="s">
        <v>5</v>
      </c>
    </row>
    <row r="10" spans="2:22" x14ac:dyDescent="0.3">
      <c r="B10" s="7">
        <f t="shared" si="0"/>
        <v>4</v>
      </c>
      <c r="C10" s="8" t="s">
        <v>10</v>
      </c>
      <c r="D10" s="23">
        <v>2</v>
      </c>
      <c r="E10" s="37">
        <v>1</v>
      </c>
      <c r="F10" s="37">
        <v>2</v>
      </c>
      <c r="G10" s="37">
        <v>2</v>
      </c>
      <c r="H10" s="37">
        <v>1</v>
      </c>
      <c r="I10" s="37">
        <v>1</v>
      </c>
      <c r="J10" s="37">
        <v>2</v>
      </c>
      <c r="K10" s="38">
        <v>1</v>
      </c>
      <c r="L10" s="11" t="s">
        <v>187</v>
      </c>
      <c r="M10" s="2" t="s">
        <v>182</v>
      </c>
      <c r="N10" s="2" t="s">
        <v>287</v>
      </c>
      <c r="O10" s="2" t="s">
        <v>184</v>
      </c>
      <c r="P10" s="27" t="s">
        <v>286</v>
      </c>
      <c r="Q10" s="2" t="s">
        <v>185</v>
      </c>
      <c r="R10" s="2" t="s">
        <v>181</v>
      </c>
      <c r="S10" s="12" t="s">
        <v>177</v>
      </c>
      <c r="U10" s="23">
        <f t="shared" si="1"/>
        <v>14</v>
      </c>
      <c r="V10" s="40" t="s">
        <v>0</v>
      </c>
    </row>
    <row r="11" spans="2:22" x14ac:dyDescent="0.3">
      <c r="B11" s="7">
        <f t="shared" si="0"/>
        <v>5</v>
      </c>
      <c r="C11" s="8" t="s">
        <v>11</v>
      </c>
      <c r="D11" s="23">
        <v>2</v>
      </c>
      <c r="E11" s="37">
        <v>1</v>
      </c>
      <c r="F11" s="37">
        <v>2</v>
      </c>
      <c r="G11" s="37">
        <v>2</v>
      </c>
      <c r="H11" s="37">
        <v>1</v>
      </c>
      <c r="I11" s="37">
        <v>2</v>
      </c>
      <c r="J11" s="37">
        <v>1</v>
      </c>
      <c r="K11" s="38">
        <v>1</v>
      </c>
      <c r="L11" s="11" t="s">
        <v>187</v>
      </c>
      <c r="M11" s="2" t="s">
        <v>182</v>
      </c>
      <c r="N11" s="2" t="s">
        <v>188</v>
      </c>
      <c r="O11" s="2" t="s">
        <v>184</v>
      </c>
      <c r="P11" s="2" t="s">
        <v>288</v>
      </c>
      <c r="Q11" s="2" t="s">
        <v>185</v>
      </c>
      <c r="R11" s="27" t="s">
        <v>289</v>
      </c>
      <c r="S11" s="12" t="s">
        <v>177</v>
      </c>
      <c r="U11" s="23">
        <f t="shared" si="1"/>
        <v>15</v>
      </c>
      <c r="V11" s="40" t="s">
        <v>1</v>
      </c>
    </row>
    <row r="12" spans="2:22" x14ac:dyDescent="0.3">
      <c r="B12" s="7">
        <f t="shared" si="0"/>
        <v>6</v>
      </c>
      <c r="C12" s="8" t="s">
        <v>12</v>
      </c>
      <c r="D12" s="23">
        <v>1</v>
      </c>
      <c r="E12" s="37">
        <v>2</v>
      </c>
      <c r="F12" s="37">
        <v>1</v>
      </c>
      <c r="G12" s="37">
        <v>1</v>
      </c>
      <c r="H12" s="37">
        <v>1</v>
      </c>
      <c r="I12" s="37">
        <v>2</v>
      </c>
      <c r="J12" s="37">
        <v>2</v>
      </c>
      <c r="K12" s="38">
        <v>2</v>
      </c>
      <c r="L12" s="11" t="s">
        <v>178</v>
      </c>
      <c r="M12" s="2" t="s">
        <v>193</v>
      </c>
      <c r="N12" s="27" t="s">
        <v>290</v>
      </c>
      <c r="O12" s="27" t="s">
        <v>291</v>
      </c>
      <c r="P12" s="2" t="s">
        <v>210</v>
      </c>
      <c r="Q12" s="2" t="s">
        <v>189</v>
      </c>
      <c r="R12" s="2" t="s">
        <v>190</v>
      </c>
      <c r="S12" s="12" t="s">
        <v>191</v>
      </c>
      <c r="U12" s="23">
        <f t="shared" si="1"/>
        <v>16</v>
      </c>
      <c r="V12" s="40" t="s">
        <v>73</v>
      </c>
    </row>
    <row r="13" spans="2:22" x14ac:dyDescent="0.3">
      <c r="B13" s="7">
        <f t="shared" si="0"/>
        <v>7</v>
      </c>
      <c r="C13" s="8" t="s">
        <v>62</v>
      </c>
      <c r="D13" s="23">
        <v>1</v>
      </c>
      <c r="E13" s="37">
        <v>2</v>
      </c>
      <c r="F13" s="37">
        <v>1</v>
      </c>
      <c r="G13" s="37">
        <v>2</v>
      </c>
      <c r="H13" s="37">
        <v>1</v>
      </c>
      <c r="I13" s="37">
        <v>2</v>
      </c>
      <c r="J13" s="37">
        <v>1</v>
      </c>
      <c r="K13" s="38">
        <v>2</v>
      </c>
      <c r="L13" s="11" t="s">
        <v>192</v>
      </c>
      <c r="M13" s="2" t="s">
        <v>193</v>
      </c>
      <c r="N13" s="2" t="s">
        <v>194</v>
      </c>
      <c r="O13" s="2" t="s">
        <v>173</v>
      </c>
      <c r="P13" s="2" t="s">
        <v>206</v>
      </c>
      <c r="Q13" s="2" t="s">
        <v>196</v>
      </c>
      <c r="R13" s="2" t="s">
        <v>181</v>
      </c>
      <c r="S13" s="12" t="s">
        <v>191</v>
      </c>
      <c r="U13" s="23">
        <f t="shared" si="1"/>
        <v>17</v>
      </c>
      <c r="V13" s="40" t="s">
        <v>2</v>
      </c>
    </row>
    <row r="14" spans="2:22" x14ac:dyDescent="0.3">
      <c r="B14" s="7">
        <f t="shared" si="0"/>
        <v>8</v>
      </c>
      <c r="C14" s="8" t="s">
        <v>13</v>
      </c>
      <c r="D14" s="23">
        <v>2</v>
      </c>
      <c r="E14" s="37">
        <v>1</v>
      </c>
      <c r="F14" s="37">
        <v>2</v>
      </c>
      <c r="G14" s="37">
        <v>1</v>
      </c>
      <c r="H14" s="37">
        <v>2</v>
      </c>
      <c r="I14" s="37">
        <v>1</v>
      </c>
      <c r="J14" s="37">
        <v>2</v>
      </c>
      <c r="K14" s="38">
        <v>1</v>
      </c>
      <c r="L14" s="11" t="s">
        <v>192</v>
      </c>
      <c r="M14" s="2" t="s">
        <v>182</v>
      </c>
      <c r="N14" s="2" t="s">
        <v>194</v>
      </c>
      <c r="O14" s="2" t="s">
        <v>184</v>
      </c>
      <c r="P14" s="2" t="s">
        <v>206</v>
      </c>
      <c r="Q14" s="2" t="s">
        <v>185</v>
      </c>
      <c r="R14" s="2" t="s">
        <v>181</v>
      </c>
      <c r="S14" s="12" t="s">
        <v>177</v>
      </c>
      <c r="U14" s="23">
        <f t="shared" si="1"/>
        <v>18</v>
      </c>
      <c r="V14" s="40" t="s">
        <v>74</v>
      </c>
    </row>
    <row r="15" spans="2:22" x14ac:dyDescent="0.3">
      <c r="B15" s="7">
        <f t="shared" si="0"/>
        <v>9</v>
      </c>
      <c r="C15" s="8" t="s">
        <v>14</v>
      </c>
      <c r="D15" s="23">
        <v>2</v>
      </c>
      <c r="E15" s="37">
        <v>2</v>
      </c>
      <c r="F15" s="37">
        <v>1</v>
      </c>
      <c r="G15" s="37">
        <v>1</v>
      </c>
      <c r="H15" s="37">
        <v>1</v>
      </c>
      <c r="I15" s="37">
        <v>2</v>
      </c>
      <c r="J15" s="37">
        <v>2</v>
      </c>
      <c r="K15" s="38">
        <v>1</v>
      </c>
      <c r="L15" s="11" t="s">
        <v>292</v>
      </c>
      <c r="M15" s="2" t="s">
        <v>199</v>
      </c>
      <c r="N15" s="27" t="s">
        <v>293</v>
      </c>
      <c r="O15" s="27" t="s">
        <v>294</v>
      </c>
      <c r="P15" s="2" t="s">
        <v>206</v>
      </c>
      <c r="Q15" s="2" t="s">
        <v>198</v>
      </c>
      <c r="R15" s="2" t="s">
        <v>186</v>
      </c>
      <c r="S15" s="12" t="s">
        <v>177</v>
      </c>
      <c r="U15" s="23">
        <f t="shared" si="1"/>
        <v>19</v>
      </c>
      <c r="V15" s="40" t="s">
        <v>3</v>
      </c>
    </row>
    <row r="16" spans="2:22" x14ac:dyDescent="0.3">
      <c r="B16" s="7">
        <f t="shared" si="0"/>
        <v>10</v>
      </c>
      <c r="C16" s="8" t="s">
        <v>81</v>
      </c>
      <c r="D16" s="23">
        <v>2</v>
      </c>
      <c r="E16" s="37">
        <v>2</v>
      </c>
      <c r="F16" s="37">
        <v>1</v>
      </c>
      <c r="G16" s="37">
        <v>2</v>
      </c>
      <c r="H16" s="37">
        <v>2</v>
      </c>
      <c r="I16" s="37">
        <v>2</v>
      </c>
      <c r="J16" s="37">
        <v>1</v>
      </c>
      <c r="K16" s="38"/>
      <c r="L16" s="11" t="s">
        <v>171</v>
      </c>
      <c r="M16" s="2" t="s">
        <v>172</v>
      </c>
      <c r="N16" s="2" t="s">
        <v>200</v>
      </c>
      <c r="O16" s="2" t="s">
        <v>201</v>
      </c>
      <c r="P16" s="2" t="s">
        <v>198</v>
      </c>
      <c r="Q16" s="2" t="s">
        <v>186</v>
      </c>
      <c r="R16" s="2" t="s">
        <v>177</v>
      </c>
      <c r="S16" s="12"/>
      <c r="U16" s="23">
        <f t="shared" si="1"/>
        <v>20</v>
      </c>
      <c r="V16" s="40" t="s">
        <v>75</v>
      </c>
    </row>
    <row r="17" spans="2:22" x14ac:dyDescent="0.3">
      <c r="B17" s="7">
        <f t="shared" si="0"/>
        <v>11</v>
      </c>
      <c r="C17" s="8" t="s">
        <v>15</v>
      </c>
      <c r="D17" s="23">
        <v>2</v>
      </c>
      <c r="E17" s="37">
        <v>2</v>
      </c>
      <c r="F17" s="37">
        <v>1</v>
      </c>
      <c r="G17" s="37">
        <v>1</v>
      </c>
      <c r="H17" s="37">
        <v>3</v>
      </c>
      <c r="I17" s="37">
        <v>2</v>
      </c>
      <c r="J17" s="37">
        <v>1</v>
      </c>
      <c r="K17" s="38"/>
      <c r="L17" s="11" t="s">
        <v>292</v>
      </c>
      <c r="M17" s="2" t="s">
        <v>172</v>
      </c>
      <c r="N17" s="2" t="s">
        <v>202</v>
      </c>
      <c r="O17" s="2" t="s">
        <v>201</v>
      </c>
      <c r="P17" s="27" t="s">
        <v>203</v>
      </c>
      <c r="Q17" s="2" t="s">
        <v>186</v>
      </c>
      <c r="R17" s="2" t="s">
        <v>177</v>
      </c>
      <c r="S17" s="12"/>
      <c r="U17" s="23">
        <f t="shared" si="1"/>
        <v>21</v>
      </c>
      <c r="V17" s="40" t="s">
        <v>76</v>
      </c>
    </row>
    <row r="18" spans="2:22" x14ac:dyDescent="0.3">
      <c r="B18" s="7">
        <f t="shared" si="0"/>
        <v>12</v>
      </c>
      <c r="C18" s="8" t="s">
        <v>16</v>
      </c>
      <c r="D18" s="23">
        <v>2</v>
      </c>
      <c r="E18" s="37">
        <v>1</v>
      </c>
      <c r="F18" s="37">
        <v>2</v>
      </c>
      <c r="G18" s="37">
        <v>2</v>
      </c>
      <c r="H18" s="37">
        <v>2</v>
      </c>
      <c r="I18" s="37">
        <v>1</v>
      </c>
      <c r="J18" s="37">
        <v>2</v>
      </c>
      <c r="K18" s="38"/>
      <c r="L18" s="11" t="s">
        <v>187</v>
      </c>
      <c r="M18" s="2" t="s">
        <v>172</v>
      </c>
      <c r="N18" s="2" t="s">
        <v>188</v>
      </c>
      <c r="O18" s="2" t="s">
        <v>201</v>
      </c>
      <c r="P18" s="2" t="s">
        <v>175</v>
      </c>
      <c r="Q18" s="2" t="s">
        <v>181</v>
      </c>
      <c r="R18" s="2" t="s">
        <v>295</v>
      </c>
      <c r="S18" s="12"/>
      <c r="U18" s="23">
        <f t="shared" si="1"/>
        <v>22</v>
      </c>
      <c r="V18" s="40" t="s">
        <v>4</v>
      </c>
    </row>
    <row r="19" spans="2:22" ht="15" thickBot="1" x14ac:dyDescent="0.35">
      <c r="B19" s="7">
        <f t="shared" si="0"/>
        <v>13</v>
      </c>
      <c r="C19" s="8" t="s">
        <v>17</v>
      </c>
      <c r="D19" s="23">
        <v>1</v>
      </c>
      <c r="E19" s="37">
        <v>2</v>
      </c>
      <c r="F19" s="37">
        <v>2</v>
      </c>
      <c r="G19" s="37">
        <v>2</v>
      </c>
      <c r="H19" s="37">
        <v>2</v>
      </c>
      <c r="I19" s="37">
        <v>1</v>
      </c>
      <c r="J19" s="37">
        <v>2</v>
      </c>
      <c r="K19" s="38"/>
      <c r="L19" s="11" t="s">
        <v>187</v>
      </c>
      <c r="M19" s="2" t="s">
        <v>204</v>
      </c>
      <c r="N19" s="2" t="s">
        <v>188</v>
      </c>
      <c r="O19" s="2" t="s">
        <v>201</v>
      </c>
      <c r="P19" s="2" t="s">
        <v>196</v>
      </c>
      <c r="Q19" s="2" t="s">
        <v>181</v>
      </c>
      <c r="R19" s="2" t="s">
        <v>295</v>
      </c>
      <c r="S19" s="12"/>
      <c r="U19" s="21">
        <f t="shared" si="1"/>
        <v>23</v>
      </c>
      <c r="V19" s="41" t="s">
        <v>2</v>
      </c>
    </row>
    <row r="20" spans="2:22" x14ac:dyDescent="0.3">
      <c r="B20" s="7">
        <f t="shared" si="0"/>
        <v>14</v>
      </c>
      <c r="C20" s="8" t="s">
        <v>18</v>
      </c>
      <c r="D20" s="23">
        <v>2</v>
      </c>
      <c r="E20" s="37">
        <v>1</v>
      </c>
      <c r="F20" s="37">
        <v>3</v>
      </c>
      <c r="G20" s="37">
        <v>1</v>
      </c>
      <c r="H20" s="37">
        <v>2</v>
      </c>
      <c r="I20" s="37">
        <v>1</v>
      </c>
      <c r="J20" s="37">
        <v>2</v>
      </c>
      <c r="K20" s="38"/>
      <c r="L20" s="11" t="s">
        <v>187</v>
      </c>
      <c r="M20" s="2" t="s">
        <v>205</v>
      </c>
      <c r="N20" s="2" t="s">
        <v>188</v>
      </c>
      <c r="O20" s="2" t="s">
        <v>206</v>
      </c>
      <c r="P20" s="2" t="s">
        <v>175</v>
      </c>
      <c r="Q20" s="2" t="s">
        <v>181</v>
      </c>
      <c r="R20" s="2" t="s">
        <v>296</v>
      </c>
      <c r="S20" s="12"/>
      <c r="U20" s="1"/>
      <c r="V20" s="1"/>
    </row>
    <row r="21" spans="2:22" x14ac:dyDescent="0.3">
      <c r="B21" s="7">
        <f t="shared" si="0"/>
        <v>15</v>
      </c>
      <c r="C21" s="8" t="s">
        <v>19</v>
      </c>
      <c r="D21" s="23">
        <v>2</v>
      </c>
      <c r="E21" s="37">
        <v>1</v>
      </c>
      <c r="F21" s="37">
        <v>2</v>
      </c>
      <c r="G21" s="37">
        <v>1</v>
      </c>
      <c r="H21" s="37">
        <v>3</v>
      </c>
      <c r="I21" s="37">
        <v>1</v>
      </c>
      <c r="J21" s="37">
        <v>2</v>
      </c>
      <c r="K21" s="38"/>
      <c r="L21" s="11" t="s">
        <v>192</v>
      </c>
      <c r="M21" s="2" t="s">
        <v>172</v>
      </c>
      <c r="N21" s="2" t="s">
        <v>207</v>
      </c>
      <c r="O21" s="2" t="s">
        <v>201</v>
      </c>
      <c r="P21" s="2" t="s">
        <v>208</v>
      </c>
      <c r="Q21" s="2" t="s">
        <v>181</v>
      </c>
      <c r="R21" s="2" t="s">
        <v>297</v>
      </c>
      <c r="S21" s="12"/>
      <c r="U21" s="1"/>
      <c r="V21" s="1"/>
    </row>
    <row r="22" spans="2:22" x14ac:dyDescent="0.3">
      <c r="B22" s="7">
        <f t="shared" si="0"/>
        <v>16</v>
      </c>
      <c r="C22" s="8" t="s">
        <v>20</v>
      </c>
      <c r="D22" s="23">
        <v>1</v>
      </c>
      <c r="E22" s="37">
        <v>2</v>
      </c>
      <c r="F22" s="37">
        <v>2</v>
      </c>
      <c r="G22" s="37">
        <v>2</v>
      </c>
      <c r="H22" s="37">
        <v>1</v>
      </c>
      <c r="I22" s="37">
        <v>2</v>
      </c>
      <c r="J22" s="37">
        <v>2</v>
      </c>
      <c r="K22" s="38"/>
      <c r="L22" s="11" t="s">
        <v>187</v>
      </c>
      <c r="M22" s="2" t="s">
        <v>209</v>
      </c>
      <c r="N22" s="2" t="s">
        <v>188</v>
      </c>
      <c r="O22" s="2" t="s">
        <v>210</v>
      </c>
      <c r="P22" s="2" t="s">
        <v>196</v>
      </c>
      <c r="Q22" s="2" t="s">
        <v>190</v>
      </c>
      <c r="R22" s="2" t="s">
        <v>295</v>
      </c>
      <c r="S22" s="12"/>
      <c r="U22" s="1"/>
      <c r="V22" s="1"/>
    </row>
    <row r="23" spans="2:22" x14ac:dyDescent="0.3">
      <c r="B23" s="7">
        <f t="shared" si="0"/>
        <v>17</v>
      </c>
      <c r="C23" s="8" t="s">
        <v>21</v>
      </c>
      <c r="D23" s="23">
        <v>1</v>
      </c>
      <c r="E23" s="37">
        <v>2</v>
      </c>
      <c r="F23" s="37">
        <v>1</v>
      </c>
      <c r="G23" s="37">
        <v>3</v>
      </c>
      <c r="H23" s="37">
        <v>1</v>
      </c>
      <c r="I23" s="37">
        <v>2</v>
      </c>
      <c r="J23" s="37">
        <v>2</v>
      </c>
      <c r="K23" s="38"/>
      <c r="L23" s="11" t="s">
        <v>187</v>
      </c>
      <c r="M23" s="2" t="s">
        <v>211</v>
      </c>
      <c r="N23" s="2" t="s">
        <v>188</v>
      </c>
      <c r="O23" s="2" t="s">
        <v>212</v>
      </c>
      <c r="P23" s="2" t="s">
        <v>196</v>
      </c>
      <c r="Q23" s="2" t="s">
        <v>190</v>
      </c>
      <c r="R23" s="2" t="s">
        <v>191</v>
      </c>
      <c r="S23" s="12"/>
      <c r="U23" s="1"/>
      <c r="V23" s="1"/>
    </row>
    <row r="24" spans="2:22" x14ac:dyDescent="0.3">
      <c r="B24" s="7">
        <f t="shared" si="0"/>
        <v>18</v>
      </c>
      <c r="C24" s="8" t="s">
        <v>274</v>
      </c>
      <c r="D24" s="23">
        <v>1</v>
      </c>
      <c r="E24" s="37">
        <v>3</v>
      </c>
      <c r="F24" s="37">
        <v>1</v>
      </c>
      <c r="G24" s="37">
        <v>2</v>
      </c>
      <c r="H24" s="37">
        <v>1</v>
      </c>
      <c r="I24" s="37">
        <v>2</v>
      </c>
      <c r="J24" s="37">
        <v>2</v>
      </c>
      <c r="K24" s="38"/>
      <c r="L24" s="11" t="s">
        <v>171</v>
      </c>
      <c r="M24" s="2" t="s">
        <v>209</v>
      </c>
      <c r="N24" s="2" t="s">
        <v>173</v>
      </c>
      <c r="O24" s="2" t="s">
        <v>210</v>
      </c>
      <c r="P24" s="2" t="s">
        <v>196</v>
      </c>
      <c r="Q24" s="2" t="s">
        <v>213</v>
      </c>
      <c r="R24" s="2" t="s">
        <v>295</v>
      </c>
      <c r="S24" s="12"/>
      <c r="U24" s="1"/>
      <c r="V24" s="1"/>
    </row>
    <row r="25" spans="2:22" x14ac:dyDescent="0.3">
      <c r="B25" s="7">
        <f t="shared" si="0"/>
        <v>19</v>
      </c>
      <c r="C25" s="8" t="s">
        <v>22</v>
      </c>
      <c r="D25" s="23">
        <v>2</v>
      </c>
      <c r="E25" s="37">
        <v>2</v>
      </c>
      <c r="F25" s="37">
        <v>2</v>
      </c>
      <c r="G25" s="37">
        <v>1</v>
      </c>
      <c r="H25" s="37">
        <v>2</v>
      </c>
      <c r="I25" s="37">
        <v>2</v>
      </c>
      <c r="J25" s="37">
        <v>1</v>
      </c>
      <c r="K25" s="38"/>
      <c r="L25" s="11" t="s">
        <v>171</v>
      </c>
      <c r="M25" s="2" t="s">
        <v>205</v>
      </c>
      <c r="N25" s="2" t="s">
        <v>200</v>
      </c>
      <c r="O25" s="2" t="s">
        <v>206</v>
      </c>
      <c r="P25" s="2" t="s">
        <v>198</v>
      </c>
      <c r="Q25" s="2" t="s">
        <v>186</v>
      </c>
      <c r="R25" s="2" t="s">
        <v>298</v>
      </c>
      <c r="S25" s="12"/>
      <c r="U25" s="1"/>
      <c r="V25" s="1"/>
    </row>
    <row r="26" spans="2:22" x14ac:dyDescent="0.3">
      <c r="B26" s="7">
        <f t="shared" si="0"/>
        <v>20</v>
      </c>
      <c r="C26" s="8" t="s">
        <v>23</v>
      </c>
      <c r="D26" s="23">
        <v>3</v>
      </c>
      <c r="E26" s="37">
        <v>1</v>
      </c>
      <c r="F26" s="37">
        <v>2</v>
      </c>
      <c r="G26" s="37">
        <v>1</v>
      </c>
      <c r="H26" s="37">
        <v>2</v>
      </c>
      <c r="I26" s="37">
        <v>2</v>
      </c>
      <c r="J26" s="37">
        <v>1</v>
      </c>
      <c r="K26" s="38"/>
      <c r="L26" s="11" t="s">
        <v>171</v>
      </c>
      <c r="M26" s="2" t="s">
        <v>194</v>
      </c>
      <c r="N26" s="2" t="s">
        <v>200</v>
      </c>
      <c r="O26" s="2" t="s">
        <v>206</v>
      </c>
      <c r="P26" s="2" t="s">
        <v>214</v>
      </c>
      <c r="Q26" s="2" t="s">
        <v>186</v>
      </c>
      <c r="R26" s="2" t="s">
        <v>299</v>
      </c>
      <c r="S26" s="12"/>
      <c r="U26" s="1"/>
      <c r="V26" s="1"/>
    </row>
    <row r="27" spans="2:22" x14ac:dyDescent="0.3">
      <c r="B27" s="7">
        <f t="shared" si="0"/>
        <v>21</v>
      </c>
      <c r="C27" s="8" t="s">
        <v>24</v>
      </c>
      <c r="D27" s="23">
        <v>3</v>
      </c>
      <c r="E27" s="37">
        <v>1</v>
      </c>
      <c r="F27" s="37">
        <v>2</v>
      </c>
      <c r="G27" s="37">
        <v>2</v>
      </c>
      <c r="H27" s="37">
        <v>1</v>
      </c>
      <c r="I27" s="37">
        <v>2</v>
      </c>
      <c r="J27" s="37">
        <v>1</v>
      </c>
      <c r="K27" s="38"/>
      <c r="L27" s="11" t="s">
        <v>215</v>
      </c>
      <c r="M27" s="2" t="s">
        <v>194</v>
      </c>
      <c r="N27" s="2" t="s">
        <v>216</v>
      </c>
      <c r="O27" s="2" t="s">
        <v>206</v>
      </c>
      <c r="P27" s="2" t="s">
        <v>217</v>
      </c>
      <c r="Q27" s="2" t="s">
        <v>186</v>
      </c>
      <c r="R27" s="2" t="s">
        <v>299</v>
      </c>
      <c r="S27" s="12"/>
      <c r="U27" s="1"/>
      <c r="V27" s="1"/>
    </row>
    <row r="28" spans="2:22" x14ac:dyDescent="0.3">
      <c r="B28" s="7">
        <f t="shared" si="0"/>
        <v>22</v>
      </c>
      <c r="C28" s="8" t="s">
        <v>275</v>
      </c>
      <c r="D28" s="23">
        <v>2</v>
      </c>
      <c r="E28" s="37">
        <v>1</v>
      </c>
      <c r="F28" s="37">
        <v>3</v>
      </c>
      <c r="G28" s="37">
        <v>1</v>
      </c>
      <c r="H28" s="37">
        <v>2</v>
      </c>
      <c r="I28" s="37">
        <v>2</v>
      </c>
      <c r="J28" s="37">
        <v>1</v>
      </c>
      <c r="K28" s="38"/>
      <c r="L28" s="11" t="s">
        <v>187</v>
      </c>
      <c r="M28" s="2" t="s">
        <v>205</v>
      </c>
      <c r="N28" s="2" t="s">
        <v>218</v>
      </c>
      <c r="O28" s="2" t="s">
        <v>206</v>
      </c>
      <c r="P28" s="2" t="s">
        <v>198</v>
      </c>
      <c r="Q28" s="2" t="s">
        <v>181</v>
      </c>
      <c r="R28" s="2" t="s">
        <v>298</v>
      </c>
      <c r="S28" s="12"/>
      <c r="U28" s="1"/>
      <c r="V28" s="1"/>
    </row>
    <row r="29" spans="2:22" x14ac:dyDescent="0.3">
      <c r="B29" s="7">
        <f t="shared" si="0"/>
        <v>23</v>
      </c>
      <c r="C29" s="8" t="s">
        <v>276</v>
      </c>
      <c r="D29" s="23">
        <v>2</v>
      </c>
      <c r="E29" s="37">
        <v>2</v>
      </c>
      <c r="F29" s="37">
        <v>2</v>
      </c>
      <c r="G29" s="37">
        <v>1</v>
      </c>
      <c r="H29" s="37">
        <v>2</v>
      </c>
      <c r="I29" s="37">
        <v>1</v>
      </c>
      <c r="J29" s="37">
        <v>2</v>
      </c>
      <c r="K29" s="38"/>
      <c r="L29" s="11" t="s">
        <v>171</v>
      </c>
      <c r="M29" s="2" t="s">
        <v>205</v>
      </c>
      <c r="N29" s="2" t="s">
        <v>173</v>
      </c>
      <c r="O29" s="2" t="s">
        <v>206</v>
      </c>
      <c r="P29" s="2" t="s">
        <v>175</v>
      </c>
      <c r="Q29" s="2" t="s">
        <v>186</v>
      </c>
      <c r="R29" s="2" t="s">
        <v>296</v>
      </c>
      <c r="S29" s="12"/>
      <c r="U29" s="1"/>
      <c r="V29" s="1"/>
    </row>
    <row r="30" spans="2:22" x14ac:dyDescent="0.3">
      <c r="B30" s="7">
        <f t="shared" si="0"/>
        <v>24</v>
      </c>
      <c r="C30" s="8" t="s">
        <v>25</v>
      </c>
      <c r="D30" s="23">
        <v>2</v>
      </c>
      <c r="E30" s="37">
        <v>2</v>
      </c>
      <c r="F30" s="37">
        <v>2</v>
      </c>
      <c r="G30" s="37">
        <v>2</v>
      </c>
      <c r="H30" s="37">
        <v>1</v>
      </c>
      <c r="I30" s="37">
        <v>2</v>
      </c>
      <c r="J30" s="37">
        <v>1</v>
      </c>
      <c r="K30" s="38"/>
      <c r="L30" s="11" t="s">
        <v>215</v>
      </c>
      <c r="M30" s="2" t="s">
        <v>205</v>
      </c>
      <c r="N30" s="2" t="s">
        <v>216</v>
      </c>
      <c r="O30" s="2" t="s">
        <v>206</v>
      </c>
      <c r="P30" s="2" t="s">
        <v>185</v>
      </c>
      <c r="Q30" s="2" t="s">
        <v>186</v>
      </c>
      <c r="R30" s="2" t="s">
        <v>298</v>
      </c>
      <c r="S30" s="12"/>
      <c r="U30" s="1"/>
      <c r="V30" s="1"/>
    </row>
    <row r="31" spans="2:22" x14ac:dyDescent="0.3">
      <c r="B31" s="7">
        <f t="shared" si="0"/>
        <v>25</v>
      </c>
      <c r="C31" s="8" t="s">
        <v>26</v>
      </c>
      <c r="D31" s="23">
        <v>2</v>
      </c>
      <c r="E31" s="37">
        <v>2</v>
      </c>
      <c r="F31" s="37">
        <v>2</v>
      </c>
      <c r="G31" s="37">
        <v>1</v>
      </c>
      <c r="H31" s="37">
        <v>1</v>
      </c>
      <c r="I31" s="37">
        <v>2</v>
      </c>
      <c r="J31" s="37">
        <v>2</v>
      </c>
      <c r="K31" s="38"/>
      <c r="L31" s="11" t="s">
        <v>171</v>
      </c>
      <c r="M31" s="2" t="s">
        <v>300</v>
      </c>
      <c r="N31" s="2" t="s">
        <v>173</v>
      </c>
      <c r="O31" s="27" t="s">
        <v>219</v>
      </c>
      <c r="P31" s="2" t="s">
        <v>175</v>
      </c>
      <c r="Q31" s="2" t="s">
        <v>213</v>
      </c>
      <c r="R31" s="2" t="s">
        <v>296</v>
      </c>
      <c r="S31" s="12"/>
    </row>
    <row r="32" spans="2:22" x14ac:dyDescent="0.3">
      <c r="B32" s="7">
        <f t="shared" si="0"/>
        <v>26</v>
      </c>
      <c r="C32" s="8" t="s">
        <v>27</v>
      </c>
      <c r="D32" s="23">
        <v>2</v>
      </c>
      <c r="E32" s="37">
        <v>2</v>
      </c>
      <c r="F32" s="37">
        <v>1</v>
      </c>
      <c r="G32" s="37">
        <v>2</v>
      </c>
      <c r="H32" s="37">
        <v>2</v>
      </c>
      <c r="I32" s="37">
        <v>1</v>
      </c>
      <c r="J32" s="37">
        <v>2</v>
      </c>
      <c r="K32" s="38"/>
      <c r="L32" s="11" t="s">
        <v>171</v>
      </c>
      <c r="M32" s="2" t="s">
        <v>172</v>
      </c>
      <c r="N32" s="2" t="s">
        <v>173</v>
      </c>
      <c r="O32" s="2" t="s">
        <v>201</v>
      </c>
      <c r="P32" s="2" t="s">
        <v>175</v>
      </c>
      <c r="Q32" s="2" t="s">
        <v>186</v>
      </c>
      <c r="R32" s="2" t="s">
        <v>297</v>
      </c>
      <c r="S32" s="12"/>
    </row>
    <row r="33" spans="2:22" x14ac:dyDescent="0.3">
      <c r="B33" s="7">
        <f t="shared" si="0"/>
        <v>27</v>
      </c>
      <c r="C33" s="8" t="s">
        <v>28</v>
      </c>
      <c r="D33" s="23">
        <v>1</v>
      </c>
      <c r="E33" s="37">
        <v>3</v>
      </c>
      <c r="F33" s="37">
        <v>1</v>
      </c>
      <c r="G33" s="37">
        <v>2</v>
      </c>
      <c r="H33" s="37">
        <v>2</v>
      </c>
      <c r="I33" s="37">
        <v>1</v>
      </c>
      <c r="J33" s="37">
        <v>2</v>
      </c>
      <c r="K33" s="38"/>
      <c r="L33" s="11" t="s">
        <v>171</v>
      </c>
      <c r="M33" s="2" t="s">
        <v>204</v>
      </c>
      <c r="N33" s="2" t="s">
        <v>173</v>
      </c>
      <c r="O33" s="2" t="s">
        <v>201</v>
      </c>
      <c r="P33" s="2" t="s">
        <v>196</v>
      </c>
      <c r="Q33" s="2" t="s">
        <v>220</v>
      </c>
      <c r="R33" s="2" t="s">
        <v>295</v>
      </c>
      <c r="S33" s="12"/>
    </row>
    <row r="34" spans="2:22" x14ac:dyDescent="0.3">
      <c r="B34" s="7">
        <f t="shared" si="0"/>
        <v>28</v>
      </c>
      <c r="C34" s="8" t="s">
        <v>277</v>
      </c>
      <c r="D34" s="23">
        <v>2</v>
      </c>
      <c r="E34" s="37">
        <v>2</v>
      </c>
      <c r="F34" s="37">
        <v>1</v>
      </c>
      <c r="G34" s="37">
        <v>2</v>
      </c>
      <c r="H34" s="37">
        <v>1</v>
      </c>
      <c r="I34" s="37">
        <v>2</v>
      </c>
      <c r="J34" s="37">
        <v>2</v>
      </c>
      <c r="K34" s="38"/>
      <c r="L34" s="11" t="s">
        <v>171</v>
      </c>
      <c r="M34" s="2" t="s">
        <v>182</v>
      </c>
      <c r="N34" s="2" t="s">
        <v>173</v>
      </c>
      <c r="O34" s="2" t="s">
        <v>210</v>
      </c>
      <c r="P34" s="2" t="s">
        <v>175</v>
      </c>
      <c r="Q34" s="2" t="s">
        <v>213</v>
      </c>
      <c r="R34" s="2" t="s">
        <v>297</v>
      </c>
      <c r="S34" s="12"/>
    </row>
    <row r="35" spans="2:22" x14ac:dyDescent="0.3">
      <c r="B35" s="7">
        <f t="shared" si="0"/>
        <v>29</v>
      </c>
      <c r="C35" s="8" t="s">
        <v>82</v>
      </c>
      <c r="D35" s="23">
        <v>2</v>
      </c>
      <c r="E35" s="37">
        <v>1</v>
      </c>
      <c r="F35" s="37">
        <v>2</v>
      </c>
      <c r="G35" s="37">
        <v>2</v>
      </c>
      <c r="H35" s="37">
        <v>1</v>
      </c>
      <c r="I35" s="37">
        <v>2</v>
      </c>
      <c r="J35" s="37">
        <v>2</v>
      </c>
      <c r="K35" s="38"/>
      <c r="L35" s="11" t="s">
        <v>187</v>
      </c>
      <c r="M35" s="2" t="s">
        <v>182</v>
      </c>
      <c r="N35" s="2" t="s">
        <v>188</v>
      </c>
      <c r="O35" s="2" t="s">
        <v>210</v>
      </c>
      <c r="P35" s="2" t="s">
        <v>175</v>
      </c>
      <c r="Q35" s="2" t="s">
        <v>190</v>
      </c>
      <c r="R35" s="2" t="s">
        <v>297</v>
      </c>
      <c r="S35" s="12"/>
    </row>
    <row r="36" spans="2:22" ht="15" thickBot="1" x14ac:dyDescent="0.35">
      <c r="B36" s="7">
        <f t="shared" si="0"/>
        <v>30</v>
      </c>
      <c r="C36" s="8" t="s">
        <v>29</v>
      </c>
      <c r="D36" s="23">
        <v>1</v>
      </c>
      <c r="E36" s="37">
        <v>2</v>
      </c>
      <c r="F36" s="37">
        <v>2</v>
      </c>
      <c r="G36" s="37">
        <v>1</v>
      </c>
      <c r="H36" s="37">
        <v>2</v>
      </c>
      <c r="I36" s="37">
        <v>2</v>
      </c>
      <c r="J36" s="37">
        <v>2</v>
      </c>
      <c r="K36" s="38"/>
      <c r="L36" s="11" t="s">
        <v>192</v>
      </c>
      <c r="M36" s="2" t="s">
        <v>209</v>
      </c>
      <c r="N36" s="2" t="s">
        <v>207</v>
      </c>
      <c r="O36" s="2" t="s">
        <v>210</v>
      </c>
      <c r="P36" s="2" t="s">
        <v>189</v>
      </c>
      <c r="Q36" s="2" t="s">
        <v>190</v>
      </c>
      <c r="R36" s="2" t="s">
        <v>295</v>
      </c>
      <c r="S36" s="12"/>
    </row>
    <row r="37" spans="2:22" ht="15" thickBot="1" x14ac:dyDescent="0.35">
      <c r="B37" s="7">
        <f t="shared" si="0"/>
        <v>31</v>
      </c>
      <c r="C37" s="8" t="s">
        <v>278</v>
      </c>
      <c r="D37" s="23">
        <v>2</v>
      </c>
      <c r="E37" s="37">
        <v>1</v>
      </c>
      <c r="F37" s="37">
        <v>2</v>
      </c>
      <c r="G37" s="37">
        <v>1</v>
      </c>
      <c r="H37" s="37">
        <v>2</v>
      </c>
      <c r="I37" s="37">
        <v>2</v>
      </c>
      <c r="J37" s="37">
        <v>2</v>
      </c>
      <c r="K37" s="38"/>
      <c r="L37" s="11" t="s">
        <v>192</v>
      </c>
      <c r="M37" s="2" t="s">
        <v>182</v>
      </c>
      <c r="N37" s="2" t="s">
        <v>207</v>
      </c>
      <c r="O37" s="2" t="s">
        <v>210</v>
      </c>
      <c r="P37" s="2" t="s">
        <v>208</v>
      </c>
      <c r="Q37" s="2" t="s">
        <v>190</v>
      </c>
      <c r="R37" s="2" t="s">
        <v>297</v>
      </c>
      <c r="S37" s="12"/>
      <c r="U37" s="44" t="s">
        <v>167</v>
      </c>
      <c r="V37" s="36" t="s">
        <v>170</v>
      </c>
    </row>
    <row r="38" spans="2:22" x14ac:dyDescent="0.3">
      <c r="B38" s="7">
        <f t="shared" si="0"/>
        <v>32</v>
      </c>
      <c r="C38" s="8" t="s">
        <v>30</v>
      </c>
      <c r="D38" s="23">
        <v>1</v>
      </c>
      <c r="E38" s="37">
        <v>2</v>
      </c>
      <c r="F38" s="37">
        <v>2</v>
      </c>
      <c r="G38" s="37">
        <v>1</v>
      </c>
      <c r="H38" s="37">
        <v>3</v>
      </c>
      <c r="I38" s="37">
        <v>1</v>
      </c>
      <c r="J38" s="37">
        <v>2</v>
      </c>
      <c r="K38" s="38"/>
      <c r="L38" s="11" t="s">
        <v>192</v>
      </c>
      <c r="M38" s="2" t="s">
        <v>204</v>
      </c>
      <c r="N38" s="2" t="s">
        <v>207</v>
      </c>
      <c r="O38" s="2" t="s">
        <v>201</v>
      </c>
      <c r="P38" s="2" t="s">
        <v>189</v>
      </c>
      <c r="Q38" s="2" t="s">
        <v>181</v>
      </c>
      <c r="R38" s="2" t="s">
        <v>295</v>
      </c>
      <c r="S38" s="12"/>
      <c r="U38" s="18">
        <v>111</v>
      </c>
      <c r="V38" s="20">
        <v>6</v>
      </c>
    </row>
    <row r="39" spans="2:22" x14ac:dyDescent="0.3">
      <c r="B39" s="7">
        <f t="shared" si="0"/>
        <v>33</v>
      </c>
      <c r="C39" s="8" t="s">
        <v>31</v>
      </c>
      <c r="D39" s="23">
        <v>1</v>
      </c>
      <c r="E39" s="37">
        <v>2</v>
      </c>
      <c r="F39" s="37">
        <v>2</v>
      </c>
      <c r="G39" s="37">
        <v>1</v>
      </c>
      <c r="H39" s="37">
        <v>2</v>
      </c>
      <c r="I39" s="37">
        <v>1</v>
      </c>
      <c r="J39" s="37">
        <v>3</v>
      </c>
      <c r="K39" s="38"/>
      <c r="L39" s="11" t="s">
        <v>192</v>
      </c>
      <c r="M39" s="2" t="s">
        <v>209</v>
      </c>
      <c r="N39" s="2" t="s">
        <v>194</v>
      </c>
      <c r="O39" s="2" t="s">
        <v>210</v>
      </c>
      <c r="P39" s="2" t="s">
        <v>195</v>
      </c>
      <c r="Q39" s="2" t="s">
        <v>190</v>
      </c>
      <c r="R39" s="2" t="s">
        <v>301</v>
      </c>
      <c r="S39" s="12"/>
      <c r="U39" s="23">
        <f>U38+1</f>
        <v>112</v>
      </c>
      <c r="V39" s="40">
        <v>7</v>
      </c>
    </row>
    <row r="40" spans="2:22" x14ac:dyDescent="0.3">
      <c r="B40" s="7">
        <f t="shared" si="0"/>
        <v>34</v>
      </c>
      <c r="C40" s="8" t="s">
        <v>279</v>
      </c>
      <c r="D40" s="23">
        <v>1</v>
      </c>
      <c r="E40" s="37">
        <v>2</v>
      </c>
      <c r="F40" s="37">
        <v>1</v>
      </c>
      <c r="G40" s="37">
        <v>2</v>
      </c>
      <c r="H40" s="37">
        <v>2</v>
      </c>
      <c r="I40" s="37">
        <v>2</v>
      </c>
      <c r="J40" s="37">
        <v>2</v>
      </c>
      <c r="K40" s="38"/>
      <c r="L40" s="11" t="s">
        <v>192</v>
      </c>
      <c r="M40" s="2" t="s">
        <v>211</v>
      </c>
      <c r="N40" s="2" t="s">
        <v>207</v>
      </c>
      <c r="O40" s="2" t="s">
        <v>212</v>
      </c>
      <c r="P40" s="2" t="s">
        <v>189</v>
      </c>
      <c r="Q40" s="2" t="s">
        <v>190</v>
      </c>
      <c r="R40" s="2" t="s">
        <v>191</v>
      </c>
      <c r="S40" s="12"/>
      <c r="U40" s="23">
        <v>121</v>
      </c>
      <c r="V40" s="40" t="s">
        <v>251</v>
      </c>
    </row>
    <row r="41" spans="2:22" x14ac:dyDescent="0.3">
      <c r="B41" s="7">
        <f t="shared" si="0"/>
        <v>35</v>
      </c>
      <c r="C41" s="8" t="s">
        <v>280</v>
      </c>
      <c r="D41" s="23">
        <v>1</v>
      </c>
      <c r="E41" s="37">
        <v>2</v>
      </c>
      <c r="F41" s="37">
        <v>1</v>
      </c>
      <c r="G41" s="37">
        <v>2</v>
      </c>
      <c r="H41" s="37">
        <v>2</v>
      </c>
      <c r="I41" s="37">
        <v>1</v>
      </c>
      <c r="J41" s="37">
        <v>3</v>
      </c>
      <c r="K41" s="38"/>
      <c r="L41" s="11" t="s">
        <v>192</v>
      </c>
      <c r="M41" s="2" t="s">
        <v>211</v>
      </c>
      <c r="N41" s="2" t="s">
        <v>194</v>
      </c>
      <c r="O41" s="2" t="s">
        <v>212</v>
      </c>
      <c r="P41" s="2" t="s">
        <v>195</v>
      </c>
      <c r="Q41" s="2" t="s">
        <v>190</v>
      </c>
      <c r="R41" s="2" t="s">
        <v>220</v>
      </c>
      <c r="S41" s="12"/>
      <c r="U41" s="23">
        <f>U40+1</f>
        <v>122</v>
      </c>
      <c r="V41" s="40" t="s">
        <v>252</v>
      </c>
    </row>
    <row r="42" spans="2:22" x14ac:dyDescent="0.3">
      <c r="B42" s="7">
        <f t="shared" si="0"/>
        <v>36</v>
      </c>
      <c r="C42" s="8" t="s">
        <v>281</v>
      </c>
      <c r="D42" s="23">
        <v>2</v>
      </c>
      <c r="E42" s="37">
        <v>1</v>
      </c>
      <c r="F42" s="37">
        <v>2</v>
      </c>
      <c r="G42" s="37">
        <v>2</v>
      </c>
      <c r="H42" s="37">
        <v>1</v>
      </c>
      <c r="I42" s="37">
        <v>3</v>
      </c>
      <c r="J42" s="37">
        <v>1</v>
      </c>
      <c r="K42" s="38"/>
      <c r="L42" s="11" t="s">
        <v>187</v>
      </c>
      <c r="M42" s="2" t="s">
        <v>182</v>
      </c>
      <c r="N42" s="2" t="s">
        <v>218</v>
      </c>
      <c r="O42" s="2" t="s">
        <v>210</v>
      </c>
      <c r="P42" s="2" t="s">
        <v>198</v>
      </c>
      <c r="Q42" s="2" t="s">
        <v>190</v>
      </c>
      <c r="R42" s="2" t="s">
        <v>177</v>
      </c>
      <c r="S42" s="12"/>
      <c r="U42" s="23">
        <f>U41+1</f>
        <v>123</v>
      </c>
      <c r="V42" s="40" t="s">
        <v>253</v>
      </c>
    </row>
    <row r="43" spans="2:22" x14ac:dyDescent="0.3">
      <c r="B43" s="7">
        <f t="shared" si="0"/>
        <v>37</v>
      </c>
      <c r="C43" s="8" t="s">
        <v>273</v>
      </c>
      <c r="D43" s="23">
        <v>1</v>
      </c>
      <c r="E43" s="37">
        <v>3</v>
      </c>
      <c r="F43" s="37">
        <v>1</v>
      </c>
      <c r="G43" s="37">
        <v>2</v>
      </c>
      <c r="H43" s="37">
        <v>1</v>
      </c>
      <c r="I43" s="37">
        <v>3</v>
      </c>
      <c r="J43" s="37">
        <v>1</v>
      </c>
      <c r="K43" s="38"/>
      <c r="L43" s="11" t="s">
        <v>171</v>
      </c>
      <c r="M43" s="2" t="s">
        <v>209</v>
      </c>
      <c r="N43" s="2" t="s">
        <v>200</v>
      </c>
      <c r="O43" s="2" t="s">
        <v>210</v>
      </c>
      <c r="P43" s="2" t="s">
        <v>302</v>
      </c>
      <c r="Q43" s="2" t="s">
        <v>213</v>
      </c>
      <c r="R43" s="27" t="s">
        <v>303</v>
      </c>
      <c r="S43" s="12"/>
      <c r="U43" s="23">
        <v>131</v>
      </c>
      <c r="V43" s="40" t="s">
        <v>254</v>
      </c>
    </row>
    <row r="44" spans="2:22" x14ac:dyDescent="0.3">
      <c r="B44" s="7">
        <f t="shared" si="0"/>
        <v>38</v>
      </c>
      <c r="C44" s="8" t="s">
        <v>32</v>
      </c>
      <c r="D44" s="23">
        <v>2</v>
      </c>
      <c r="E44" s="37">
        <v>1</v>
      </c>
      <c r="F44" s="37">
        <v>2</v>
      </c>
      <c r="G44" s="37">
        <v>2</v>
      </c>
      <c r="H44" s="37">
        <v>2</v>
      </c>
      <c r="I44" s="37">
        <v>2</v>
      </c>
      <c r="J44" s="37">
        <v>1</v>
      </c>
      <c r="K44" s="38"/>
      <c r="L44" s="11" t="s">
        <v>187</v>
      </c>
      <c r="M44" s="2" t="s">
        <v>172</v>
      </c>
      <c r="N44" s="2" t="s">
        <v>218</v>
      </c>
      <c r="O44" s="2" t="s">
        <v>201</v>
      </c>
      <c r="P44" s="2" t="s">
        <v>198</v>
      </c>
      <c r="Q44" s="2" t="s">
        <v>181</v>
      </c>
      <c r="R44" s="2" t="s">
        <v>177</v>
      </c>
      <c r="S44" s="12"/>
      <c r="U44" s="23">
        <f>U43+1</f>
        <v>132</v>
      </c>
      <c r="V44" s="40" t="s">
        <v>255</v>
      </c>
    </row>
    <row r="45" spans="2:22" x14ac:dyDescent="0.3">
      <c r="B45" s="7">
        <f t="shared" si="0"/>
        <v>39</v>
      </c>
      <c r="C45" s="8" t="s">
        <v>33</v>
      </c>
      <c r="D45" s="23">
        <v>2</v>
      </c>
      <c r="E45" s="37">
        <v>2</v>
      </c>
      <c r="F45" s="37">
        <v>1</v>
      </c>
      <c r="G45" s="37">
        <v>1</v>
      </c>
      <c r="H45" s="37">
        <v>2</v>
      </c>
      <c r="I45" s="37">
        <v>2</v>
      </c>
      <c r="J45" s="37">
        <v>2</v>
      </c>
      <c r="K45" s="38"/>
      <c r="L45" s="11" t="s">
        <v>292</v>
      </c>
      <c r="M45" s="2" t="s">
        <v>182</v>
      </c>
      <c r="N45" s="27" t="s">
        <v>221</v>
      </c>
      <c r="O45" s="2" t="s">
        <v>210</v>
      </c>
      <c r="P45" s="2" t="s">
        <v>208</v>
      </c>
      <c r="Q45" s="2" t="s">
        <v>213</v>
      </c>
      <c r="R45" s="2" t="s">
        <v>297</v>
      </c>
      <c r="S45" s="12"/>
      <c r="U45" s="23">
        <f>U44+1</f>
        <v>133</v>
      </c>
      <c r="V45" s="40" t="s">
        <v>256</v>
      </c>
    </row>
    <row r="46" spans="2:22" x14ac:dyDescent="0.3">
      <c r="B46" s="7">
        <f t="shared" si="0"/>
        <v>40</v>
      </c>
      <c r="C46" s="8" t="s">
        <v>34</v>
      </c>
      <c r="D46" s="23">
        <v>1</v>
      </c>
      <c r="E46" s="37">
        <v>3</v>
      </c>
      <c r="F46" s="37">
        <v>2</v>
      </c>
      <c r="G46" s="37">
        <v>2</v>
      </c>
      <c r="H46" s="37">
        <v>2</v>
      </c>
      <c r="I46" s="37">
        <v>1</v>
      </c>
      <c r="J46" s="37">
        <v>1</v>
      </c>
      <c r="K46" s="38"/>
      <c r="L46" s="11" t="s">
        <v>215</v>
      </c>
      <c r="M46" s="27" t="s">
        <v>222</v>
      </c>
      <c r="N46" s="2" t="s">
        <v>216</v>
      </c>
      <c r="O46" s="2" t="s">
        <v>304</v>
      </c>
      <c r="P46" s="2" t="s">
        <v>305</v>
      </c>
      <c r="Q46" s="27" t="s">
        <v>176</v>
      </c>
      <c r="R46" s="2" t="s">
        <v>306</v>
      </c>
      <c r="S46" s="12"/>
      <c r="U46" s="23">
        <v>141</v>
      </c>
      <c r="V46" s="40" t="s">
        <v>257</v>
      </c>
    </row>
    <row r="47" spans="2:22" x14ac:dyDescent="0.3">
      <c r="B47" s="7">
        <f t="shared" si="0"/>
        <v>41</v>
      </c>
      <c r="C47" s="8" t="s">
        <v>35</v>
      </c>
      <c r="D47" s="23">
        <v>3</v>
      </c>
      <c r="E47" s="37">
        <v>1</v>
      </c>
      <c r="F47" s="37">
        <v>2</v>
      </c>
      <c r="G47" s="37">
        <v>1</v>
      </c>
      <c r="H47" s="37">
        <v>2</v>
      </c>
      <c r="I47" s="37">
        <v>1</v>
      </c>
      <c r="J47" s="37">
        <v>2</v>
      </c>
      <c r="K47" s="38"/>
      <c r="L47" s="11" t="s">
        <v>171</v>
      </c>
      <c r="M47" s="2" t="s">
        <v>194</v>
      </c>
      <c r="N47" s="2" t="s">
        <v>173</v>
      </c>
      <c r="O47" s="2" t="s">
        <v>206</v>
      </c>
      <c r="P47" s="27" t="s">
        <v>223</v>
      </c>
      <c r="Q47" s="2" t="s">
        <v>186</v>
      </c>
      <c r="R47" s="27" t="s">
        <v>307</v>
      </c>
      <c r="S47" s="12"/>
      <c r="U47" s="23">
        <f>U46+1</f>
        <v>142</v>
      </c>
      <c r="V47" s="40" t="s">
        <v>258</v>
      </c>
    </row>
    <row r="48" spans="2:22" x14ac:dyDescent="0.3">
      <c r="B48" s="7">
        <f t="shared" si="0"/>
        <v>42</v>
      </c>
      <c r="C48" s="8" t="s">
        <v>282</v>
      </c>
      <c r="D48" s="23">
        <v>2</v>
      </c>
      <c r="E48" s="37">
        <v>1</v>
      </c>
      <c r="F48" s="37">
        <v>3</v>
      </c>
      <c r="G48" s="37">
        <v>1</v>
      </c>
      <c r="H48" s="37">
        <v>1</v>
      </c>
      <c r="I48" s="37">
        <v>3</v>
      </c>
      <c r="J48" s="37">
        <v>1</v>
      </c>
      <c r="K48" s="38"/>
      <c r="L48" s="11" t="s">
        <v>187</v>
      </c>
      <c r="M48" s="2" t="s">
        <v>300</v>
      </c>
      <c r="N48" s="2" t="s">
        <v>218</v>
      </c>
      <c r="O48" s="27" t="s">
        <v>219</v>
      </c>
      <c r="P48" s="2" t="s">
        <v>198</v>
      </c>
      <c r="Q48" s="2" t="s">
        <v>190</v>
      </c>
      <c r="R48" s="2" t="s">
        <v>299</v>
      </c>
      <c r="S48" s="12"/>
      <c r="U48" s="23">
        <v>151</v>
      </c>
      <c r="V48" s="40" t="s">
        <v>259</v>
      </c>
    </row>
    <row r="49" spans="2:22" x14ac:dyDescent="0.3">
      <c r="B49" s="7">
        <f t="shared" si="0"/>
        <v>43</v>
      </c>
      <c r="C49" s="8" t="s">
        <v>36</v>
      </c>
      <c r="D49" s="23">
        <v>1</v>
      </c>
      <c r="E49" s="37">
        <v>2</v>
      </c>
      <c r="F49" s="37">
        <v>2</v>
      </c>
      <c r="G49" s="37">
        <v>2</v>
      </c>
      <c r="H49" s="37">
        <v>1</v>
      </c>
      <c r="I49" s="37">
        <v>3</v>
      </c>
      <c r="J49" s="37">
        <v>1</v>
      </c>
      <c r="K49" s="38"/>
      <c r="L49" s="11" t="s">
        <v>187</v>
      </c>
      <c r="M49" s="2" t="s">
        <v>209</v>
      </c>
      <c r="N49" s="2" t="s">
        <v>218</v>
      </c>
      <c r="O49" s="2" t="s">
        <v>210</v>
      </c>
      <c r="P49" s="2" t="s">
        <v>302</v>
      </c>
      <c r="Q49" s="2" t="s">
        <v>190</v>
      </c>
      <c r="R49" s="27" t="s">
        <v>303</v>
      </c>
      <c r="S49" s="12"/>
      <c r="U49" s="23">
        <f>U48+1</f>
        <v>152</v>
      </c>
      <c r="V49" s="40" t="s">
        <v>260</v>
      </c>
    </row>
    <row r="50" spans="2:22" x14ac:dyDescent="0.3">
      <c r="B50" s="7">
        <f t="shared" si="0"/>
        <v>44</v>
      </c>
      <c r="C50" s="8" t="s">
        <v>37</v>
      </c>
      <c r="D50" s="23">
        <v>1</v>
      </c>
      <c r="E50" s="37">
        <v>2</v>
      </c>
      <c r="F50" s="37">
        <v>2</v>
      </c>
      <c r="G50" s="37">
        <v>2</v>
      </c>
      <c r="H50" s="37">
        <v>2</v>
      </c>
      <c r="I50" s="37">
        <v>2</v>
      </c>
      <c r="J50" s="37">
        <v>1</v>
      </c>
      <c r="K50" s="38"/>
      <c r="L50" s="11" t="s">
        <v>187</v>
      </c>
      <c r="M50" s="2" t="s">
        <v>204</v>
      </c>
      <c r="N50" s="2" t="s">
        <v>218</v>
      </c>
      <c r="O50" s="2" t="s">
        <v>201</v>
      </c>
      <c r="P50" s="2" t="s">
        <v>302</v>
      </c>
      <c r="Q50" s="2" t="s">
        <v>181</v>
      </c>
      <c r="R50" s="27" t="s">
        <v>303</v>
      </c>
      <c r="S50" s="12"/>
      <c r="U50" s="23">
        <v>160</v>
      </c>
      <c r="V50" s="40" t="s">
        <v>261</v>
      </c>
    </row>
    <row r="51" spans="2:22" x14ac:dyDescent="0.3">
      <c r="B51" s="7">
        <f t="shared" si="0"/>
        <v>45</v>
      </c>
      <c r="C51" s="8" t="s">
        <v>38</v>
      </c>
      <c r="D51" s="23">
        <v>1</v>
      </c>
      <c r="E51" s="37">
        <v>3</v>
      </c>
      <c r="F51" s="37">
        <v>1</v>
      </c>
      <c r="G51" s="37">
        <v>1</v>
      </c>
      <c r="H51" s="37">
        <v>3</v>
      </c>
      <c r="I51" s="37">
        <v>2</v>
      </c>
      <c r="J51" s="37">
        <v>1</v>
      </c>
      <c r="K51" s="38"/>
      <c r="L51" s="2" t="s">
        <v>292</v>
      </c>
      <c r="M51" s="2" t="s">
        <v>204</v>
      </c>
      <c r="N51" s="2" t="s">
        <v>202</v>
      </c>
      <c r="O51" s="2" t="s">
        <v>201</v>
      </c>
      <c r="P51" s="2" t="s">
        <v>224</v>
      </c>
      <c r="Q51" s="2" t="s">
        <v>186</v>
      </c>
      <c r="R51" s="27" t="s">
        <v>303</v>
      </c>
      <c r="S51" s="12"/>
      <c r="U51" s="23">
        <f>U50+1</f>
        <v>161</v>
      </c>
      <c r="V51" s="40" t="s">
        <v>262</v>
      </c>
    </row>
    <row r="52" spans="2:22" x14ac:dyDescent="0.3">
      <c r="B52" s="7">
        <f t="shared" si="0"/>
        <v>46</v>
      </c>
      <c r="C52" s="8" t="s">
        <v>39</v>
      </c>
      <c r="D52" s="23">
        <v>1</v>
      </c>
      <c r="E52" s="37">
        <v>3</v>
      </c>
      <c r="F52" s="37">
        <v>2</v>
      </c>
      <c r="G52" s="37">
        <v>1</v>
      </c>
      <c r="H52" s="37">
        <v>1</v>
      </c>
      <c r="I52" s="37">
        <v>3</v>
      </c>
      <c r="J52" s="37">
        <v>1</v>
      </c>
      <c r="K52" s="38"/>
      <c r="L52" s="11" t="s">
        <v>171</v>
      </c>
      <c r="M52" s="2" t="s">
        <v>225</v>
      </c>
      <c r="N52" s="2" t="s">
        <v>200</v>
      </c>
      <c r="O52" s="27" t="s">
        <v>219</v>
      </c>
      <c r="P52" s="2" t="s">
        <v>302</v>
      </c>
      <c r="Q52" s="2" t="s">
        <v>213</v>
      </c>
      <c r="R52" s="2" t="s">
        <v>306</v>
      </c>
      <c r="S52" s="12"/>
      <c r="U52" s="23">
        <f t="shared" ref="U52:U59" si="2">U51+1</f>
        <v>162</v>
      </c>
      <c r="V52" s="40" t="s">
        <v>263</v>
      </c>
    </row>
    <row r="53" spans="2:22" x14ac:dyDescent="0.3">
      <c r="B53" s="7">
        <f t="shared" si="0"/>
        <v>47</v>
      </c>
      <c r="C53" s="8" t="s">
        <v>40</v>
      </c>
      <c r="D53" s="23">
        <v>1</v>
      </c>
      <c r="E53" s="37">
        <v>2</v>
      </c>
      <c r="F53" s="37">
        <v>3</v>
      </c>
      <c r="G53" s="37">
        <v>1</v>
      </c>
      <c r="H53" s="37">
        <v>1</v>
      </c>
      <c r="I53" s="37">
        <v>3</v>
      </c>
      <c r="J53" s="37">
        <v>1</v>
      </c>
      <c r="K53" s="38"/>
      <c r="L53" s="11" t="s">
        <v>187</v>
      </c>
      <c r="M53" s="2" t="s">
        <v>225</v>
      </c>
      <c r="N53" s="2" t="s">
        <v>218</v>
      </c>
      <c r="O53" s="27" t="s">
        <v>219</v>
      </c>
      <c r="P53" s="2" t="s">
        <v>302</v>
      </c>
      <c r="Q53" s="2" t="s">
        <v>190</v>
      </c>
      <c r="R53" s="2" t="s">
        <v>306</v>
      </c>
      <c r="S53" s="12"/>
      <c r="U53" s="23">
        <f t="shared" si="2"/>
        <v>163</v>
      </c>
      <c r="V53" s="40" t="s">
        <v>264</v>
      </c>
    </row>
    <row r="54" spans="2:22" ht="15" thickBot="1" x14ac:dyDescent="0.35">
      <c r="B54" s="7">
        <f t="shared" si="0"/>
        <v>48</v>
      </c>
      <c r="C54" s="8" t="s">
        <v>41</v>
      </c>
      <c r="D54" s="23">
        <v>2</v>
      </c>
      <c r="E54" s="37">
        <v>2</v>
      </c>
      <c r="F54" s="37">
        <v>2</v>
      </c>
      <c r="G54" s="37">
        <v>2</v>
      </c>
      <c r="H54" s="37">
        <v>2</v>
      </c>
      <c r="I54" s="37">
        <v>1</v>
      </c>
      <c r="J54" s="37">
        <v>1</v>
      </c>
      <c r="K54" s="38"/>
      <c r="L54" s="11" t="s">
        <v>215</v>
      </c>
      <c r="M54" s="2" t="s">
        <v>226</v>
      </c>
      <c r="N54" s="2" t="s">
        <v>216</v>
      </c>
      <c r="O54" s="2" t="s">
        <v>304</v>
      </c>
      <c r="P54" s="2" t="s">
        <v>185</v>
      </c>
      <c r="Q54" s="27" t="s">
        <v>176</v>
      </c>
      <c r="R54" s="2" t="s">
        <v>298</v>
      </c>
      <c r="S54" s="14"/>
      <c r="U54" s="23">
        <f t="shared" si="2"/>
        <v>164</v>
      </c>
      <c r="V54" s="40" t="s">
        <v>265</v>
      </c>
    </row>
    <row r="55" spans="2:22" x14ac:dyDescent="0.3">
      <c r="B55" s="7">
        <f t="shared" si="0"/>
        <v>49</v>
      </c>
      <c r="C55" s="8" t="s">
        <v>42</v>
      </c>
      <c r="D55" s="23">
        <v>3</v>
      </c>
      <c r="E55" s="37">
        <v>2</v>
      </c>
      <c r="F55" s="37">
        <v>1</v>
      </c>
      <c r="G55" s="37">
        <v>1</v>
      </c>
      <c r="H55" s="37">
        <v>3</v>
      </c>
      <c r="I55" s="37">
        <v>2</v>
      </c>
      <c r="J55" s="37"/>
      <c r="K55" s="38"/>
      <c r="L55" s="11" t="s">
        <v>227</v>
      </c>
      <c r="M55" s="2" t="s">
        <v>207</v>
      </c>
      <c r="N55" s="2" t="s">
        <v>228</v>
      </c>
      <c r="O55" s="27" t="s">
        <v>307</v>
      </c>
      <c r="P55" s="2" t="s">
        <v>236</v>
      </c>
      <c r="Q55" s="2" t="s">
        <v>308</v>
      </c>
      <c r="R55" s="2"/>
      <c r="S55" s="33"/>
      <c r="U55" s="23">
        <f t="shared" si="2"/>
        <v>165</v>
      </c>
      <c r="V55" s="40" t="s">
        <v>266</v>
      </c>
    </row>
    <row r="56" spans="2:22" x14ac:dyDescent="0.3">
      <c r="B56" s="7">
        <f t="shared" si="0"/>
        <v>50</v>
      </c>
      <c r="C56" s="8" t="s">
        <v>43</v>
      </c>
      <c r="D56" s="23">
        <v>2</v>
      </c>
      <c r="E56" s="37">
        <v>1</v>
      </c>
      <c r="F56" s="37">
        <v>1</v>
      </c>
      <c r="G56" s="37">
        <v>3</v>
      </c>
      <c r="H56" s="37">
        <v>2</v>
      </c>
      <c r="I56" s="37">
        <v>3</v>
      </c>
      <c r="J56" s="37"/>
      <c r="K56" s="38"/>
      <c r="L56" s="11" t="s">
        <v>187</v>
      </c>
      <c r="M56" s="2" t="s">
        <v>229</v>
      </c>
      <c r="N56" s="27" t="s">
        <v>230</v>
      </c>
      <c r="O56" s="27" t="s">
        <v>231</v>
      </c>
      <c r="P56" s="27" t="s">
        <v>230</v>
      </c>
      <c r="Q56" s="11" t="s">
        <v>309</v>
      </c>
      <c r="R56" s="2"/>
      <c r="S56" s="12"/>
      <c r="U56" s="23">
        <f t="shared" si="2"/>
        <v>166</v>
      </c>
      <c r="V56" s="40" t="s">
        <v>267</v>
      </c>
    </row>
    <row r="57" spans="2:22" x14ac:dyDescent="0.3">
      <c r="B57" s="7">
        <f t="shared" si="0"/>
        <v>51</v>
      </c>
      <c r="C57" s="8" t="s">
        <v>83</v>
      </c>
      <c r="D57" s="23">
        <v>2</v>
      </c>
      <c r="E57" s="37">
        <v>1</v>
      </c>
      <c r="F57" s="37">
        <v>1</v>
      </c>
      <c r="G57" s="37">
        <v>3</v>
      </c>
      <c r="H57" s="37">
        <v>1</v>
      </c>
      <c r="I57" s="37">
        <v>4</v>
      </c>
      <c r="J57" s="37"/>
      <c r="K57" s="38"/>
      <c r="L57" s="11" t="s">
        <v>187</v>
      </c>
      <c r="M57" s="27" t="s">
        <v>310</v>
      </c>
      <c r="N57" s="27" t="s">
        <v>230</v>
      </c>
      <c r="O57" s="2" t="s">
        <v>212</v>
      </c>
      <c r="P57" s="27" t="s">
        <v>230</v>
      </c>
      <c r="Q57" s="27" t="s">
        <v>310</v>
      </c>
      <c r="R57" s="2"/>
      <c r="S57" s="12"/>
      <c r="U57" s="23">
        <f t="shared" si="2"/>
        <v>167</v>
      </c>
      <c r="V57" s="40" t="s">
        <v>268</v>
      </c>
    </row>
    <row r="58" spans="2:22" x14ac:dyDescent="0.3">
      <c r="B58" s="7">
        <f t="shared" si="0"/>
        <v>52</v>
      </c>
      <c r="C58" s="8" t="s">
        <v>44</v>
      </c>
      <c r="D58" s="23">
        <v>3</v>
      </c>
      <c r="E58" s="37">
        <v>1</v>
      </c>
      <c r="F58" s="37">
        <v>3</v>
      </c>
      <c r="G58" s="37">
        <v>1</v>
      </c>
      <c r="H58" s="37">
        <v>3</v>
      </c>
      <c r="I58" s="37">
        <v>1</v>
      </c>
      <c r="J58" s="37"/>
      <c r="K58" s="38"/>
      <c r="L58" s="11" t="s">
        <v>215</v>
      </c>
      <c r="M58" s="2" t="s">
        <v>218</v>
      </c>
      <c r="N58" s="2" t="s">
        <v>212</v>
      </c>
      <c r="O58" s="2" t="s">
        <v>214</v>
      </c>
      <c r="P58" s="2" t="s">
        <v>213</v>
      </c>
      <c r="Q58" s="2" t="s">
        <v>311</v>
      </c>
      <c r="R58" s="2"/>
      <c r="S58" s="12"/>
      <c r="U58" s="23">
        <f t="shared" si="2"/>
        <v>168</v>
      </c>
      <c r="V58" s="40" t="s">
        <v>269</v>
      </c>
    </row>
    <row r="59" spans="2:22" ht="15" thickBot="1" x14ac:dyDescent="0.35">
      <c r="B59" s="7">
        <f t="shared" si="0"/>
        <v>53</v>
      </c>
      <c r="C59" s="8" t="s">
        <v>45</v>
      </c>
      <c r="D59" s="23">
        <v>1</v>
      </c>
      <c r="E59" s="37">
        <v>3</v>
      </c>
      <c r="F59" s="37">
        <v>1</v>
      </c>
      <c r="G59" s="37">
        <v>3</v>
      </c>
      <c r="H59" s="37">
        <v>1</v>
      </c>
      <c r="I59" s="37">
        <v>3</v>
      </c>
      <c r="J59" s="37"/>
      <c r="K59" s="38"/>
      <c r="L59" s="11" t="s">
        <v>215</v>
      </c>
      <c r="M59" s="2" t="s">
        <v>204</v>
      </c>
      <c r="N59" s="2" t="s">
        <v>212</v>
      </c>
      <c r="O59" s="2" t="s">
        <v>197</v>
      </c>
      <c r="P59" s="2" t="s">
        <v>213</v>
      </c>
      <c r="Q59" s="2" t="s">
        <v>301</v>
      </c>
      <c r="R59" s="2"/>
      <c r="S59" s="12"/>
      <c r="U59" s="21">
        <f t="shared" si="2"/>
        <v>169</v>
      </c>
      <c r="V59" s="41" t="s">
        <v>270</v>
      </c>
    </row>
    <row r="60" spans="2:22" x14ac:dyDescent="0.3">
      <c r="B60" s="7">
        <f t="shared" si="0"/>
        <v>54</v>
      </c>
      <c r="C60" s="8" t="s">
        <v>46</v>
      </c>
      <c r="D60" s="23">
        <v>3</v>
      </c>
      <c r="E60" s="37">
        <v>2</v>
      </c>
      <c r="F60" s="37">
        <v>1</v>
      </c>
      <c r="G60" s="37">
        <v>1</v>
      </c>
      <c r="H60" s="37">
        <v>2</v>
      </c>
      <c r="I60" s="37">
        <v>3</v>
      </c>
      <c r="J60" s="37"/>
      <c r="K60" s="38"/>
      <c r="L60" s="11" t="s">
        <v>227</v>
      </c>
      <c r="M60" s="2" t="s">
        <v>194</v>
      </c>
      <c r="N60" s="2" t="s">
        <v>228</v>
      </c>
      <c r="O60" s="27" t="s">
        <v>312</v>
      </c>
      <c r="P60" s="2" t="s">
        <v>236</v>
      </c>
      <c r="Q60" s="27" t="s">
        <v>313</v>
      </c>
      <c r="R60" s="2"/>
      <c r="S60" s="12"/>
      <c r="U60" s="1"/>
      <c r="V60" s="1"/>
    </row>
    <row r="61" spans="2:22" x14ac:dyDescent="0.3">
      <c r="B61" s="7">
        <f t="shared" si="0"/>
        <v>55</v>
      </c>
      <c r="C61" s="8" t="s">
        <v>47</v>
      </c>
      <c r="D61" s="23">
        <v>1</v>
      </c>
      <c r="E61" s="37">
        <v>2</v>
      </c>
      <c r="F61" s="37">
        <v>3</v>
      </c>
      <c r="G61" s="37">
        <v>3</v>
      </c>
      <c r="H61" s="37">
        <v>2</v>
      </c>
      <c r="I61" s="37">
        <v>1</v>
      </c>
      <c r="J61" s="37"/>
      <c r="K61" s="38"/>
      <c r="L61" s="28" t="s">
        <v>314</v>
      </c>
      <c r="M61" s="2" t="s">
        <v>315</v>
      </c>
      <c r="N61" s="27" t="s">
        <v>232</v>
      </c>
      <c r="O61" s="2" t="s">
        <v>224</v>
      </c>
      <c r="P61" s="2" t="s">
        <v>181</v>
      </c>
      <c r="Q61" s="2" t="s">
        <v>306</v>
      </c>
      <c r="R61" s="2"/>
      <c r="S61" s="12"/>
      <c r="U61" s="1"/>
      <c r="V61" s="1"/>
    </row>
    <row r="62" spans="2:22" x14ac:dyDescent="0.3">
      <c r="B62" s="7">
        <f t="shared" si="0"/>
        <v>56</v>
      </c>
      <c r="C62" s="8" t="s">
        <v>48</v>
      </c>
      <c r="D62" s="23">
        <v>2</v>
      </c>
      <c r="E62" s="37">
        <v>2</v>
      </c>
      <c r="F62" s="37">
        <v>2</v>
      </c>
      <c r="G62" s="37">
        <v>3</v>
      </c>
      <c r="H62" s="37">
        <v>1</v>
      </c>
      <c r="I62" s="37">
        <v>2</v>
      </c>
      <c r="J62" s="37"/>
      <c r="K62" s="38"/>
      <c r="L62" s="28" t="s">
        <v>316</v>
      </c>
      <c r="M62" s="2" t="s">
        <v>226</v>
      </c>
      <c r="N62" s="27" t="s">
        <v>231</v>
      </c>
      <c r="O62" s="2" t="s">
        <v>208</v>
      </c>
      <c r="P62" s="2" t="s">
        <v>186</v>
      </c>
      <c r="Q62" s="2" t="s">
        <v>296</v>
      </c>
      <c r="R62" s="2"/>
      <c r="S62" s="12"/>
    </row>
    <row r="63" spans="2:22" x14ac:dyDescent="0.3">
      <c r="B63" s="7">
        <f t="shared" si="0"/>
        <v>57</v>
      </c>
      <c r="C63" s="8" t="s">
        <v>49</v>
      </c>
      <c r="D63" s="23">
        <v>1</v>
      </c>
      <c r="E63" s="37">
        <v>3</v>
      </c>
      <c r="F63" s="37">
        <v>2</v>
      </c>
      <c r="G63" s="37">
        <v>3</v>
      </c>
      <c r="H63" s="37">
        <v>1</v>
      </c>
      <c r="I63" s="37">
        <v>2</v>
      </c>
      <c r="J63" s="37"/>
      <c r="K63" s="38"/>
      <c r="L63" s="28" t="s">
        <v>316</v>
      </c>
      <c r="M63" s="27" t="s">
        <v>222</v>
      </c>
      <c r="N63" s="27" t="s">
        <v>231</v>
      </c>
      <c r="O63" s="2" t="s">
        <v>189</v>
      </c>
      <c r="P63" s="2" t="s">
        <v>186</v>
      </c>
      <c r="Q63" s="27" t="s">
        <v>222</v>
      </c>
      <c r="R63" s="2"/>
      <c r="S63" s="12"/>
    </row>
    <row r="64" spans="2:22" x14ac:dyDescent="0.3">
      <c r="B64" s="7">
        <f t="shared" si="0"/>
        <v>58</v>
      </c>
      <c r="C64" s="8" t="s">
        <v>50</v>
      </c>
      <c r="D64" s="23">
        <v>2</v>
      </c>
      <c r="E64" s="37">
        <v>2</v>
      </c>
      <c r="F64" s="37">
        <v>2</v>
      </c>
      <c r="G64" s="37">
        <v>2</v>
      </c>
      <c r="H64" s="37">
        <v>2</v>
      </c>
      <c r="I64" s="37">
        <v>2</v>
      </c>
      <c r="J64" s="37"/>
      <c r="K64" s="38"/>
      <c r="L64" s="11" t="s">
        <v>215</v>
      </c>
      <c r="M64" s="2" t="s">
        <v>226</v>
      </c>
      <c r="N64" s="2" t="s">
        <v>212</v>
      </c>
      <c r="O64" s="2" t="s">
        <v>208</v>
      </c>
      <c r="P64" s="2" t="s">
        <v>213</v>
      </c>
      <c r="Q64" s="2" t="s">
        <v>296</v>
      </c>
      <c r="R64" s="2"/>
      <c r="S64" s="12"/>
    </row>
    <row r="65" spans="2:21" x14ac:dyDescent="0.3">
      <c r="B65" s="7">
        <f t="shared" si="0"/>
        <v>59</v>
      </c>
      <c r="C65" s="8" t="s">
        <v>57</v>
      </c>
      <c r="D65" s="23">
        <v>1</v>
      </c>
      <c r="E65" s="37">
        <v>2</v>
      </c>
      <c r="F65" s="37">
        <v>2</v>
      </c>
      <c r="G65" s="37">
        <v>3</v>
      </c>
      <c r="H65" s="37">
        <v>3</v>
      </c>
      <c r="I65" s="37">
        <v>1</v>
      </c>
      <c r="J65" s="37"/>
      <c r="K65" s="38"/>
      <c r="L65" s="28" t="s">
        <v>234</v>
      </c>
      <c r="M65" s="2" t="s">
        <v>235</v>
      </c>
      <c r="N65" s="27" t="s">
        <v>234</v>
      </c>
      <c r="O65" s="27" t="s">
        <v>303</v>
      </c>
      <c r="P65" s="2" t="s">
        <v>190</v>
      </c>
      <c r="Q65" s="27" t="s">
        <v>317</v>
      </c>
      <c r="R65" s="2"/>
      <c r="S65" s="12"/>
    </row>
    <row r="66" spans="2:21" ht="15" thickBot="1" x14ac:dyDescent="0.35">
      <c r="B66" s="7">
        <f t="shared" si="0"/>
        <v>60</v>
      </c>
      <c r="C66" s="8" t="s">
        <v>58</v>
      </c>
      <c r="D66" s="23">
        <v>1</v>
      </c>
      <c r="E66" s="37">
        <v>2</v>
      </c>
      <c r="F66" s="37">
        <v>2</v>
      </c>
      <c r="G66" s="37">
        <v>4</v>
      </c>
      <c r="H66" s="37">
        <v>2</v>
      </c>
      <c r="I66" s="37">
        <v>1</v>
      </c>
      <c r="J66" s="37"/>
      <c r="K66" s="38"/>
      <c r="L66" s="28" t="s">
        <v>316</v>
      </c>
      <c r="M66" s="2" t="s">
        <v>235</v>
      </c>
      <c r="N66" s="27" t="s">
        <v>232</v>
      </c>
      <c r="O66" s="27" t="s">
        <v>303</v>
      </c>
      <c r="P66" s="2" t="s">
        <v>181</v>
      </c>
      <c r="Q66" s="27" t="s">
        <v>317</v>
      </c>
      <c r="R66" s="13"/>
      <c r="S66" s="14"/>
    </row>
    <row r="67" spans="2:21" x14ac:dyDescent="0.3">
      <c r="B67" s="7">
        <f t="shared" si="0"/>
        <v>61</v>
      </c>
      <c r="C67" s="8" t="s">
        <v>51</v>
      </c>
      <c r="D67" s="23">
        <v>3</v>
      </c>
      <c r="E67" s="37">
        <v>2</v>
      </c>
      <c r="F67" s="37">
        <v>2</v>
      </c>
      <c r="G67" s="37">
        <v>3</v>
      </c>
      <c r="H67" s="37">
        <v>2</v>
      </c>
      <c r="I67" s="37"/>
      <c r="J67" s="37"/>
      <c r="K67" s="38"/>
      <c r="L67" s="28" t="s">
        <v>318</v>
      </c>
      <c r="M67" s="27" t="s">
        <v>230</v>
      </c>
      <c r="N67" s="27" t="s">
        <v>319</v>
      </c>
      <c r="O67" s="27" t="s">
        <v>320</v>
      </c>
      <c r="P67" s="27" t="s">
        <v>223</v>
      </c>
      <c r="Q67" s="2"/>
      <c r="R67" s="32"/>
      <c r="S67" s="33"/>
    </row>
    <row r="68" spans="2:21" x14ac:dyDescent="0.3">
      <c r="B68" s="7">
        <f t="shared" si="0"/>
        <v>62</v>
      </c>
      <c r="C68" s="8" t="s">
        <v>271</v>
      </c>
      <c r="D68" s="23">
        <v>2</v>
      </c>
      <c r="E68" s="37">
        <v>2</v>
      </c>
      <c r="F68" s="37">
        <v>3</v>
      </c>
      <c r="G68" s="37">
        <v>2</v>
      </c>
      <c r="H68" s="37">
        <v>3</v>
      </c>
      <c r="I68" s="37"/>
      <c r="J68" s="37"/>
      <c r="K68" s="38"/>
      <c r="L68" s="28" t="s">
        <v>231</v>
      </c>
      <c r="M68" s="2" t="s">
        <v>237</v>
      </c>
      <c r="N68" s="2" t="s">
        <v>238</v>
      </c>
      <c r="O68" s="27" t="s">
        <v>239</v>
      </c>
      <c r="P68" s="2" t="s">
        <v>240</v>
      </c>
      <c r="Q68" s="2"/>
      <c r="R68" s="2"/>
      <c r="S68" s="12"/>
    </row>
    <row r="69" spans="2:21" x14ac:dyDescent="0.3">
      <c r="B69" s="7">
        <f t="shared" si="0"/>
        <v>63</v>
      </c>
      <c r="C69" s="8" t="s">
        <v>272</v>
      </c>
      <c r="D69" s="23">
        <v>1</v>
      </c>
      <c r="E69" s="37">
        <v>2</v>
      </c>
      <c r="F69" s="37">
        <v>4</v>
      </c>
      <c r="G69" s="37">
        <v>1</v>
      </c>
      <c r="H69" s="37">
        <v>4</v>
      </c>
      <c r="I69" s="37"/>
      <c r="J69" s="37"/>
      <c r="K69" s="38"/>
      <c r="L69" s="28" t="s">
        <v>234</v>
      </c>
      <c r="M69" s="27" t="s">
        <v>241</v>
      </c>
      <c r="N69" s="2" t="s">
        <v>242</v>
      </c>
      <c r="O69" s="27" t="s">
        <v>230</v>
      </c>
      <c r="P69" s="2" t="s">
        <v>321</v>
      </c>
      <c r="Q69" s="2"/>
      <c r="R69" s="2"/>
      <c r="S69" s="12"/>
    </row>
    <row r="70" spans="2:21" x14ac:dyDescent="0.3">
      <c r="B70" s="7">
        <f t="shared" si="0"/>
        <v>64</v>
      </c>
      <c r="C70" s="8" t="s">
        <v>52</v>
      </c>
      <c r="D70" s="23">
        <v>4</v>
      </c>
      <c r="E70" s="37">
        <v>2</v>
      </c>
      <c r="F70" s="37">
        <v>1</v>
      </c>
      <c r="G70" s="37">
        <v>4</v>
      </c>
      <c r="H70" s="37">
        <v>1</v>
      </c>
      <c r="I70" s="37"/>
      <c r="J70" s="37"/>
      <c r="K70" s="38"/>
      <c r="L70" s="28" t="s">
        <v>233</v>
      </c>
      <c r="M70" s="27" t="s">
        <v>243</v>
      </c>
      <c r="N70" s="2" t="s">
        <v>244</v>
      </c>
      <c r="O70" s="27" t="s">
        <v>322</v>
      </c>
      <c r="P70" s="27" t="s">
        <v>245</v>
      </c>
      <c r="Q70" s="2"/>
      <c r="R70" s="2"/>
      <c r="S70" s="12"/>
    </row>
    <row r="71" spans="2:21" x14ac:dyDescent="0.3">
      <c r="B71" s="7">
        <f t="shared" si="0"/>
        <v>65</v>
      </c>
      <c r="C71" s="8" t="s">
        <v>53</v>
      </c>
      <c r="D71" s="23">
        <v>2</v>
      </c>
      <c r="E71" s="37">
        <v>3</v>
      </c>
      <c r="F71" s="37">
        <v>2</v>
      </c>
      <c r="G71" s="37">
        <v>3</v>
      </c>
      <c r="H71" s="37">
        <v>2</v>
      </c>
      <c r="I71" s="37"/>
      <c r="J71" s="37"/>
      <c r="K71" s="38"/>
      <c r="L71" s="11" t="s">
        <v>246</v>
      </c>
      <c r="M71" s="2" t="s">
        <v>237</v>
      </c>
      <c r="N71" s="2" t="s">
        <v>323</v>
      </c>
      <c r="O71" s="2" t="s">
        <v>236</v>
      </c>
      <c r="P71" s="27" t="s">
        <v>247</v>
      </c>
      <c r="Q71" s="2"/>
      <c r="R71" s="2"/>
      <c r="S71" s="12"/>
    </row>
    <row r="72" spans="2:21" x14ac:dyDescent="0.3">
      <c r="B72" s="7">
        <f t="shared" si="0"/>
        <v>66</v>
      </c>
      <c r="C72" s="8" t="s">
        <v>54</v>
      </c>
      <c r="D72" s="23">
        <v>2</v>
      </c>
      <c r="E72" s="37">
        <v>1</v>
      </c>
      <c r="F72" s="37">
        <v>4</v>
      </c>
      <c r="G72" s="37">
        <v>1</v>
      </c>
      <c r="H72" s="37">
        <v>4</v>
      </c>
      <c r="I72" s="37"/>
      <c r="J72" s="37"/>
      <c r="K72" s="38"/>
      <c r="L72" s="28" t="s">
        <v>234</v>
      </c>
      <c r="M72" s="2" t="s">
        <v>237</v>
      </c>
      <c r="N72" s="2" t="s">
        <v>324</v>
      </c>
      <c r="O72" s="27" t="s">
        <v>230</v>
      </c>
      <c r="P72" s="2" t="s">
        <v>325</v>
      </c>
      <c r="Q72" s="2"/>
      <c r="R72" s="2"/>
      <c r="S72" s="12"/>
    </row>
    <row r="73" spans="2:21" x14ac:dyDescent="0.3">
      <c r="B73" s="7">
        <f>B72+1</f>
        <v>67</v>
      </c>
      <c r="C73" s="8" t="s">
        <v>55</v>
      </c>
      <c r="D73" s="23">
        <v>4</v>
      </c>
      <c r="E73" s="37">
        <v>1</v>
      </c>
      <c r="F73" s="37">
        <v>2</v>
      </c>
      <c r="G73" s="37">
        <v>3</v>
      </c>
      <c r="H73" s="37">
        <v>2</v>
      </c>
      <c r="I73" s="37"/>
      <c r="J73" s="37"/>
      <c r="K73" s="38"/>
      <c r="L73" s="11" t="s">
        <v>246</v>
      </c>
      <c r="M73" s="27" t="s">
        <v>243</v>
      </c>
      <c r="N73" s="2" t="s">
        <v>326</v>
      </c>
      <c r="O73" s="2" t="s">
        <v>236</v>
      </c>
      <c r="P73" s="27" t="s">
        <v>248</v>
      </c>
      <c r="Q73" s="2"/>
      <c r="R73" s="2"/>
      <c r="S73" s="12"/>
    </row>
    <row r="74" spans="2:21" x14ac:dyDescent="0.3">
      <c r="B74" s="7">
        <f>B73+1</f>
        <v>68</v>
      </c>
      <c r="C74" s="8" t="s">
        <v>56</v>
      </c>
      <c r="D74" s="23">
        <v>2</v>
      </c>
      <c r="E74" s="37">
        <v>1</v>
      </c>
      <c r="F74" s="37">
        <v>4</v>
      </c>
      <c r="G74" s="37">
        <v>2</v>
      </c>
      <c r="H74" s="37">
        <v>3</v>
      </c>
      <c r="I74" s="37"/>
      <c r="J74" s="37"/>
      <c r="K74" s="38"/>
      <c r="L74" s="28" t="s">
        <v>314</v>
      </c>
      <c r="M74" s="2" t="s">
        <v>237</v>
      </c>
      <c r="N74" s="27" t="s">
        <v>232</v>
      </c>
      <c r="O74" s="27" t="s">
        <v>230</v>
      </c>
      <c r="P74" s="2" t="s">
        <v>240</v>
      </c>
      <c r="Q74" s="2"/>
      <c r="R74" s="2"/>
      <c r="S74" s="12"/>
    </row>
    <row r="75" spans="2:21" ht="15" thickBot="1" x14ac:dyDescent="0.35">
      <c r="B75" s="7">
        <f>B74+1</f>
        <v>69</v>
      </c>
      <c r="C75" s="8" t="s">
        <v>59</v>
      </c>
      <c r="D75" s="23">
        <v>4</v>
      </c>
      <c r="E75" s="37">
        <v>1</v>
      </c>
      <c r="F75" s="37">
        <v>2</v>
      </c>
      <c r="G75" s="37">
        <v>2</v>
      </c>
      <c r="H75" s="37">
        <v>3</v>
      </c>
      <c r="I75" s="37"/>
      <c r="J75" s="37"/>
      <c r="K75" s="38"/>
      <c r="L75" s="11" t="s">
        <v>215</v>
      </c>
      <c r="M75" s="27" t="s">
        <v>243</v>
      </c>
      <c r="N75" s="2" t="s">
        <v>201</v>
      </c>
      <c r="O75" s="2" t="s">
        <v>236</v>
      </c>
      <c r="P75" s="2" t="s">
        <v>249</v>
      </c>
      <c r="Q75" s="13"/>
      <c r="R75" s="13"/>
      <c r="S75" s="14"/>
    </row>
    <row r="76" spans="2:21" x14ac:dyDescent="0.3">
      <c r="B76" s="7">
        <f>B75+1</f>
        <v>70</v>
      </c>
      <c r="C76" s="8" t="s">
        <v>60</v>
      </c>
      <c r="D76" s="23">
        <v>3</v>
      </c>
      <c r="E76" s="37">
        <v>3</v>
      </c>
      <c r="F76" s="37">
        <v>3</v>
      </c>
      <c r="G76" s="37">
        <v>3</v>
      </c>
      <c r="H76" s="37"/>
      <c r="I76" s="37"/>
      <c r="J76" s="37"/>
      <c r="K76" s="38"/>
      <c r="L76" s="11" t="s">
        <v>192</v>
      </c>
      <c r="M76" s="11" t="s">
        <v>194</v>
      </c>
      <c r="N76" s="11" t="s">
        <v>206</v>
      </c>
      <c r="O76" s="11" t="s">
        <v>181</v>
      </c>
      <c r="P76" s="2"/>
      <c r="Q76" s="32"/>
      <c r="R76" s="32"/>
      <c r="S76" s="33"/>
    </row>
    <row r="77" spans="2:21" ht="15" thickBot="1" x14ac:dyDescent="0.35">
      <c r="B77" s="7">
        <f>B76+1</f>
        <v>71</v>
      </c>
      <c r="C77" s="10" t="s">
        <v>61</v>
      </c>
      <c r="D77" s="21">
        <v>4</v>
      </c>
      <c r="E77" s="22">
        <v>4</v>
      </c>
      <c r="F77" s="22">
        <v>4</v>
      </c>
      <c r="G77" s="22"/>
      <c r="H77" s="22"/>
      <c r="I77" s="22"/>
      <c r="J77" s="22"/>
      <c r="K77" s="43"/>
      <c r="L77" s="11" t="s">
        <v>215</v>
      </c>
      <c r="M77" s="2" t="s">
        <v>212</v>
      </c>
      <c r="N77" s="2" t="s">
        <v>213</v>
      </c>
      <c r="O77" s="2"/>
      <c r="P77" s="2"/>
      <c r="Q77" s="2"/>
      <c r="R77" s="2"/>
      <c r="S77" s="12"/>
    </row>
    <row r="78" spans="2:21" ht="15" thickBot="1" x14ac:dyDescent="0.35">
      <c r="D78" s="24" t="s">
        <v>91</v>
      </c>
      <c r="E78" s="25" t="s">
        <v>92</v>
      </c>
      <c r="F78" s="25" t="s">
        <v>93</v>
      </c>
      <c r="G78" s="25" t="s">
        <v>94</v>
      </c>
      <c r="H78" s="25" t="s">
        <v>95</v>
      </c>
      <c r="I78" s="25" t="s">
        <v>96</v>
      </c>
      <c r="J78" s="25" t="s">
        <v>97</v>
      </c>
      <c r="K78" s="26" t="s">
        <v>98</v>
      </c>
      <c r="L78" s="46"/>
      <c r="M78" s="46"/>
      <c r="N78" s="46"/>
      <c r="O78" s="46"/>
      <c r="P78" s="46"/>
      <c r="Q78" s="46"/>
      <c r="R78" s="46"/>
      <c r="S78" s="46"/>
      <c r="T78" s="46"/>
    </row>
    <row r="79" spans="2:21" x14ac:dyDescent="0.3">
      <c r="C79" s="9" t="s">
        <v>7</v>
      </c>
      <c r="D79" s="15" t="s">
        <v>0</v>
      </c>
      <c r="E79" s="16" t="s">
        <v>73</v>
      </c>
      <c r="F79" s="16" t="s">
        <v>74</v>
      </c>
      <c r="G79" s="16" t="s">
        <v>3</v>
      </c>
      <c r="H79" s="16" t="s">
        <v>76</v>
      </c>
      <c r="I79" s="16" t="s">
        <v>6</v>
      </c>
      <c r="J79" s="16" t="s">
        <v>77</v>
      </c>
      <c r="K79" s="17" t="s">
        <v>5</v>
      </c>
      <c r="L79" s="2" t="s">
        <v>251</v>
      </c>
      <c r="M79" s="2" t="s">
        <v>254</v>
      </c>
      <c r="N79" s="2" t="s">
        <v>257</v>
      </c>
      <c r="O79" s="2" t="s">
        <v>259</v>
      </c>
      <c r="P79" s="27" t="s">
        <v>357</v>
      </c>
      <c r="Q79" s="27" t="s">
        <v>362</v>
      </c>
      <c r="R79" s="27" t="s">
        <v>363</v>
      </c>
      <c r="S79" s="2" t="s">
        <v>257</v>
      </c>
    </row>
    <row r="80" spans="2:21" x14ac:dyDescent="0.3">
      <c r="C80" s="8" t="s">
        <v>8</v>
      </c>
      <c r="D80" s="4" t="s">
        <v>0</v>
      </c>
      <c r="E80" s="3" t="s">
        <v>73</v>
      </c>
      <c r="F80" s="3" t="s">
        <v>2</v>
      </c>
      <c r="G80" s="3" t="s">
        <v>74</v>
      </c>
      <c r="H80" s="3" t="s">
        <v>3</v>
      </c>
      <c r="I80" s="3" t="s">
        <v>76</v>
      </c>
      <c r="J80" s="3" t="s">
        <v>6</v>
      </c>
      <c r="K80" s="5" t="s">
        <v>77</v>
      </c>
      <c r="L80" s="2" t="s">
        <v>257</v>
      </c>
      <c r="M80" s="27" t="s">
        <v>338</v>
      </c>
      <c r="N80" s="27" t="s">
        <v>344</v>
      </c>
      <c r="O80" s="2" t="s">
        <v>257</v>
      </c>
      <c r="P80" s="2" t="s">
        <v>251</v>
      </c>
      <c r="Q80" s="2" t="s">
        <v>254</v>
      </c>
      <c r="R80" s="2" t="s">
        <v>257</v>
      </c>
      <c r="S80" s="2" t="s">
        <v>259</v>
      </c>
      <c r="U80" s="45" t="s">
        <v>327</v>
      </c>
    </row>
    <row r="81" spans="3:19" x14ac:dyDescent="0.3">
      <c r="C81" s="8" t="s">
        <v>9</v>
      </c>
      <c r="D81" s="4" t="s">
        <v>0</v>
      </c>
      <c r="E81" s="3" t="s">
        <v>73</v>
      </c>
      <c r="F81" s="3" t="s">
        <v>74</v>
      </c>
      <c r="G81" s="3" t="s">
        <v>3</v>
      </c>
      <c r="H81" s="3" t="s">
        <v>76</v>
      </c>
      <c r="I81" s="3" t="s">
        <v>4</v>
      </c>
      <c r="J81" s="3" t="s">
        <v>6</v>
      </c>
      <c r="K81" s="5" t="s">
        <v>5</v>
      </c>
      <c r="L81" s="2" t="s">
        <v>251</v>
      </c>
      <c r="M81" s="2" t="s">
        <v>257</v>
      </c>
      <c r="N81" s="2" t="s">
        <v>255</v>
      </c>
      <c r="O81" s="2" t="s">
        <v>257</v>
      </c>
      <c r="P81" s="27" t="s">
        <v>358</v>
      </c>
      <c r="Q81" s="2" t="s">
        <v>257</v>
      </c>
      <c r="R81" s="2" t="s">
        <v>254</v>
      </c>
      <c r="S81" s="2" t="s">
        <v>257</v>
      </c>
    </row>
    <row r="82" spans="3:19" x14ac:dyDescent="0.3">
      <c r="C82" s="8" t="s">
        <v>10</v>
      </c>
      <c r="D82" s="4" t="s">
        <v>0</v>
      </c>
      <c r="E82" s="3" t="s">
        <v>73</v>
      </c>
      <c r="F82" s="3" t="s">
        <v>2</v>
      </c>
      <c r="G82" s="3" t="s">
        <v>3</v>
      </c>
      <c r="H82" s="3" t="s">
        <v>76</v>
      </c>
      <c r="I82" s="3" t="s">
        <v>4</v>
      </c>
      <c r="J82" s="3" t="s">
        <v>6</v>
      </c>
      <c r="K82" s="5" t="s">
        <v>5</v>
      </c>
      <c r="L82" s="2" t="s">
        <v>254</v>
      </c>
      <c r="M82" s="2" t="s">
        <v>257</v>
      </c>
      <c r="N82" s="2" t="s">
        <v>259</v>
      </c>
      <c r="O82" s="2" t="s">
        <v>257</v>
      </c>
      <c r="P82" s="27" t="s">
        <v>358</v>
      </c>
      <c r="Q82" s="2" t="s">
        <v>257</v>
      </c>
      <c r="R82" s="2" t="s">
        <v>257</v>
      </c>
      <c r="S82" s="2" t="s">
        <v>257</v>
      </c>
    </row>
    <row r="83" spans="3:19" x14ac:dyDescent="0.3">
      <c r="C83" s="8" t="s">
        <v>11</v>
      </c>
      <c r="D83" s="4" t="s">
        <v>0</v>
      </c>
      <c r="E83" s="3" t="s">
        <v>73</v>
      </c>
      <c r="F83" s="3" t="s">
        <v>2</v>
      </c>
      <c r="G83" s="3" t="s">
        <v>3</v>
      </c>
      <c r="H83" s="3" t="s">
        <v>76</v>
      </c>
      <c r="I83" s="3" t="s">
        <v>4</v>
      </c>
      <c r="J83" s="3" t="s">
        <v>77</v>
      </c>
      <c r="K83" s="5" t="s">
        <v>5</v>
      </c>
      <c r="L83" s="2" t="s">
        <v>254</v>
      </c>
      <c r="M83" s="2" t="s">
        <v>257</v>
      </c>
      <c r="N83" s="2" t="s">
        <v>251</v>
      </c>
      <c r="O83" s="2" t="s">
        <v>257</v>
      </c>
      <c r="P83" s="2" t="s">
        <v>255</v>
      </c>
      <c r="Q83" s="2" t="s">
        <v>257</v>
      </c>
      <c r="R83" s="27" t="s">
        <v>366</v>
      </c>
      <c r="S83" s="2" t="s">
        <v>257</v>
      </c>
    </row>
    <row r="84" spans="3:19" x14ac:dyDescent="0.3">
      <c r="C84" s="8" t="s">
        <v>12</v>
      </c>
      <c r="D84" s="4" t="s">
        <v>0</v>
      </c>
      <c r="E84" s="3" t="s">
        <v>1</v>
      </c>
      <c r="F84" s="3" t="s">
        <v>2</v>
      </c>
      <c r="G84" s="3" t="s">
        <v>74</v>
      </c>
      <c r="H84" s="3" t="s">
        <v>3</v>
      </c>
      <c r="I84" s="3" t="s">
        <v>75</v>
      </c>
      <c r="J84" s="3" t="s">
        <v>4</v>
      </c>
      <c r="K84" s="5" t="s">
        <v>77</v>
      </c>
      <c r="L84" s="2" t="s">
        <v>255</v>
      </c>
      <c r="M84" s="2" t="s">
        <v>257</v>
      </c>
      <c r="N84" s="27" t="s">
        <v>345</v>
      </c>
      <c r="O84" s="27" t="s">
        <v>348</v>
      </c>
      <c r="P84" s="2" t="s">
        <v>254</v>
      </c>
      <c r="Q84" s="2" t="s">
        <v>251</v>
      </c>
      <c r="R84" s="2" t="s">
        <v>251</v>
      </c>
      <c r="S84" s="2" t="s">
        <v>328</v>
      </c>
    </row>
    <row r="85" spans="3:19" x14ac:dyDescent="0.3">
      <c r="C85" s="8" t="s">
        <v>62</v>
      </c>
      <c r="D85" s="4" t="s">
        <v>0</v>
      </c>
      <c r="E85" s="3" t="s">
        <v>1</v>
      </c>
      <c r="F85" s="3" t="s">
        <v>2</v>
      </c>
      <c r="G85" s="3" t="s">
        <v>74</v>
      </c>
      <c r="H85" s="3" t="s">
        <v>75</v>
      </c>
      <c r="I85" s="3" t="s">
        <v>76</v>
      </c>
      <c r="J85" s="3" t="s">
        <v>6</v>
      </c>
      <c r="K85" s="5" t="s">
        <v>77</v>
      </c>
      <c r="L85" s="2" t="s">
        <v>257</v>
      </c>
      <c r="M85" s="2" t="s">
        <v>257</v>
      </c>
      <c r="N85" s="2" t="s">
        <v>257</v>
      </c>
      <c r="O85" s="2" t="s">
        <v>257</v>
      </c>
      <c r="P85" s="2" t="s">
        <v>257</v>
      </c>
      <c r="Q85" s="2" t="s">
        <v>257</v>
      </c>
      <c r="R85" s="2" t="s">
        <v>257</v>
      </c>
      <c r="S85" s="2" t="s">
        <v>257</v>
      </c>
    </row>
    <row r="86" spans="3:19" x14ac:dyDescent="0.3">
      <c r="C86" s="8" t="s">
        <v>13</v>
      </c>
      <c r="D86" s="4" t="s">
        <v>0</v>
      </c>
      <c r="E86" s="3" t="s">
        <v>73</v>
      </c>
      <c r="F86" s="3" t="s">
        <v>2</v>
      </c>
      <c r="G86" s="3" t="s">
        <v>3</v>
      </c>
      <c r="H86" s="3" t="s">
        <v>75</v>
      </c>
      <c r="I86" s="3" t="s">
        <v>4</v>
      </c>
      <c r="J86" s="3" t="s">
        <v>6</v>
      </c>
      <c r="K86" s="5" t="s">
        <v>5</v>
      </c>
      <c r="L86" s="2" t="s">
        <v>257</v>
      </c>
      <c r="M86" s="2" t="s">
        <v>257</v>
      </c>
      <c r="N86" s="2" t="s">
        <v>257</v>
      </c>
      <c r="O86" s="2" t="s">
        <v>257</v>
      </c>
      <c r="P86" s="2" t="s">
        <v>257</v>
      </c>
      <c r="Q86" s="2" t="s">
        <v>257</v>
      </c>
      <c r="R86" s="2" t="s">
        <v>257</v>
      </c>
      <c r="S86" s="2" t="s">
        <v>257</v>
      </c>
    </row>
    <row r="87" spans="3:19" x14ac:dyDescent="0.3">
      <c r="C87" s="8" t="s">
        <v>14</v>
      </c>
      <c r="D87" s="4" t="s">
        <v>0</v>
      </c>
      <c r="E87" s="3" t="s">
        <v>73</v>
      </c>
      <c r="F87" s="3" t="s">
        <v>74</v>
      </c>
      <c r="G87" s="3" t="s">
        <v>3</v>
      </c>
      <c r="H87" s="3" t="s">
        <v>75</v>
      </c>
      <c r="I87" s="3" t="s">
        <v>76</v>
      </c>
      <c r="J87" s="3" t="s">
        <v>6</v>
      </c>
      <c r="K87" s="5" t="s">
        <v>5</v>
      </c>
      <c r="L87" s="2" t="s">
        <v>259</v>
      </c>
      <c r="M87" s="2" t="s">
        <v>255</v>
      </c>
      <c r="N87" s="27" t="s">
        <v>346</v>
      </c>
      <c r="O87" s="27" t="s">
        <v>349</v>
      </c>
      <c r="P87" s="2" t="s">
        <v>257</v>
      </c>
      <c r="Q87" s="2" t="s">
        <v>251</v>
      </c>
      <c r="R87" s="2" t="s">
        <v>254</v>
      </c>
      <c r="S87" s="2" t="s">
        <v>257</v>
      </c>
    </row>
    <row r="88" spans="3:19" x14ac:dyDescent="0.3">
      <c r="C88" s="8" t="s">
        <v>81</v>
      </c>
      <c r="D88" s="4" t="s">
        <v>0</v>
      </c>
      <c r="E88" s="3" t="s">
        <v>73</v>
      </c>
      <c r="F88" s="3" t="s">
        <v>74</v>
      </c>
      <c r="G88" s="3" t="s">
        <v>3</v>
      </c>
      <c r="H88" s="3" t="s">
        <v>76</v>
      </c>
      <c r="I88" s="3" t="s">
        <v>6</v>
      </c>
      <c r="J88" s="3" t="s">
        <v>5</v>
      </c>
      <c r="K88" s="5"/>
      <c r="L88" s="2" t="s">
        <v>251</v>
      </c>
      <c r="M88" s="2" t="s">
        <v>254</v>
      </c>
      <c r="N88" s="2" t="s">
        <v>254</v>
      </c>
      <c r="O88" s="2" t="s">
        <v>251</v>
      </c>
      <c r="P88" s="2" t="s">
        <v>251</v>
      </c>
      <c r="Q88" s="2" t="s">
        <v>254</v>
      </c>
      <c r="R88" s="2" t="s">
        <v>257</v>
      </c>
      <c r="S88" s="2"/>
    </row>
    <row r="89" spans="3:19" x14ac:dyDescent="0.3">
      <c r="C89" s="8" t="s">
        <v>15</v>
      </c>
      <c r="D89" s="4" t="s">
        <v>0</v>
      </c>
      <c r="E89" s="3" t="s">
        <v>73</v>
      </c>
      <c r="F89" s="3" t="s">
        <v>74</v>
      </c>
      <c r="G89" s="3" t="s">
        <v>3</v>
      </c>
      <c r="H89" s="3" t="s">
        <v>75</v>
      </c>
      <c r="I89" s="3" t="s">
        <v>6</v>
      </c>
      <c r="J89" s="3" t="s">
        <v>5</v>
      </c>
      <c r="K89" s="5"/>
      <c r="L89" s="2" t="s">
        <v>259</v>
      </c>
      <c r="M89" s="2" t="s">
        <v>254</v>
      </c>
      <c r="N89" s="2" t="s">
        <v>263</v>
      </c>
      <c r="O89" s="2" t="s">
        <v>251</v>
      </c>
      <c r="P89" s="27" t="s">
        <v>359</v>
      </c>
      <c r="Q89" s="2" t="s">
        <v>254</v>
      </c>
      <c r="R89" s="2" t="s">
        <v>257</v>
      </c>
      <c r="S89" s="2"/>
    </row>
    <row r="90" spans="3:19" x14ac:dyDescent="0.3">
      <c r="C90" s="8" t="s">
        <v>16</v>
      </c>
      <c r="D90" s="4" t="s">
        <v>0</v>
      </c>
      <c r="E90" s="3" t="s">
        <v>73</v>
      </c>
      <c r="F90" s="3" t="s">
        <v>2</v>
      </c>
      <c r="G90" s="3" t="s">
        <v>3</v>
      </c>
      <c r="H90" s="3" t="s">
        <v>76</v>
      </c>
      <c r="I90" s="3" t="s">
        <v>6</v>
      </c>
      <c r="J90" s="3" t="s">
        <v>77</v>
      </c>
      <c r="K90" s="5"/>
      <c r="L90" s="2" t="s">
        <v>254</v>
      </c>
      <c r="M90" s="2" t="s">
        <v>254</v>
      </c>
      <c r="N90" s="2" t="s">
        <v>251</v>
      </c>
      <c r="O90" s="2" t="s">
        <v>251</v>
      </c>
      <c r="P90" s="2" t="s">
        <v>254</v>
      </c>
      <c r="Q90" s="2" t="s">
        <v>257</v>
      </c>
      <c r="R90" s="2" t="s">
        <v>254</v>
      </c>
      <c r="S90" s="2"/>
    </row>
    <row r="91" spans="3:19" x14ac:dyDescent="0.3">
      <c r="C91" s="8" t="s">
        <v>17</v>
      </c>
      <c r="D91" s="4" t="s">
        <v>0</v>
      </c>
      <c r="E91" s="3" t="s">
        <v>1</v>
      </c>
      <c r="F91" s="3" t="s">
        <v>2</v>
      </c>
      <c r="G91" s="3" t="s">
        <v>3</v>
      </c>
      <c r="H91" s="3" t="s">
        <v>76</v>
      </c>
      <c r="I91" s="3" t="s">
        <v>6</v>
      </c>
      <c r="J91" s="3" t="s">
        <v>77</v>
      </c>
      <c r="K91" s="5"/>
      <c r="L91" s="2" t="s">
        <v>254</v>
      </c>
      <c r="M91" s="2" t="s">
        <v>258</v>
      </c>
      <c r="N91" s="2" t="s">
        <v>251</v>
      </c>
      <c r="O91" s="2" t="s">
        <v>251</v>
      </c>
      <c r="P91" s="2" t="s">
        <v>257</v>
      </c>
      <c r="Q91" s="2" t="s">
        <v>257</v>
      </c>
      <c r="R91" s="2" t="s">
        <v>254</v>
      </c>
      <c r="S91" s="2"/>
    </row>
    <row r="92" spans="3:19" x14ac:dyDescent="0.3">
      <c r="C92" s="8" t="s">
        <v>18</v>
      </c>
      <c r="D92" s="4" t="s">
        <v>0</v>
      </c>
      <c r="E92" s="3" t="s">
        <v>73</v>
      </c>
      <c r="F92" s="3" t="s">
        <v>2</v>
      </c>
      <c r="G92" s="3" t="s">
        <v>75</v>
      </c>
      <c r="H92" s="3" t="s">
        <v>76</v>
      </c>
      <c r="I92" s="3" t="s">
        <v>6</v>
      </c>
      <c r="J92" s="3" t="s">
        <v>77</v>
      </c>
      <c r="K92" s="5"/>
      <c r="L92" s="2" t="s">
        <v>254</v>
      </c>
      <c r="M92" s="2" t="s">
        <v>251</v>
      </c>
      <c r="N92" s="2" t="s">
        <v>251</v>
      </c>
      <c r="O92" s="2" t="s">
        <v>257</v>
      </c>
      <c r="P92" s="2" t="s">
        <v>254</v>
      </c>
      <c r="Q92" s="2" t="s">
        <v>257</v>
      </c>
      <c r="R92" s="2" t="s">
        <v>258</v>
      </c>
      <c r="S92" s="2"/>
    </row>
    <row r="93" spans="3:19" x14ac:dyDescent="0.3">
      <c r="C93" s="8" t="s">
        <v>19</v>
      </c>
      <c r="D93" s="4" t="s">
        <v>0</v>
      </c>
      <c r="E93" s="3" t="s">
        <v>73</v>
      </c>
      <c r="F93" s="3" t="s">
        <v>2</v>
      </c>
      <c r="G93" s="3" t="s">
        <v>3</v>
      </c>
      <c r="H93" s="3" t="s">
        <v>75</v>
      </c>
      <c r="I93" s="3" t="s">
        <v>6</v>
      </c>
      <c r="J93" s="3" t="s">
        <v>77</v>
      </c>
      <c r="K93" s="5"/>
      <c r="L93" s="2" t="s">
        <v>257</v>
      </c>
      <c r="M93" s="2" t="s">
        <v>254</v>
      </c>
      <c r="N93" s="2" t="s">
        <v>254</v>
      </c>
      <c r="O93" s="2" t="s">
        <v>251</v>
      </c>
      <c r="P93" s="2" t="s">
        <v>258</v>
      </c>
      <c r="Q93" s="2" t="s">
        <v>257</v>
      </c>
      <c r="R93" s="2" t="s">
        <v>251</v>
      </c>
      <c r="S93" s="2"/>
    </row>
    <row r="94" spans="3:19" x14ac:dyDescent="0.3">
      <c r="C94" s="8" t="s">
        <v>20</v>
      </c>
      <c r="D94" s="4" t="s">
        <v>0</v>
      </c>
      <c r="E94" s="3" t="s">
        <v>1</v>
      </c>
      <c r="F94" s="3" t="s">
        <v>2</v>
      </c>
      <c r="G94" s="3" t="s">
        <v>3</v>
      </c>
      <c r="H94" s="3" t="s">
        <v>76</v>
      </c>
      <c r="I94" s="3" t="s">
        <v>4</v>
      </c>
      <c r="J94" s="3" t="s">
        <v>77</v>
      </c>
      <c r="K94" s="5"/>
      <c r="L94" s="2" t="s">
        <v>254</v>
      </c>
      <c r="M94" s="2" t="s">
        <v>251</v>
      </c>
      <c r="N94" s="2" t="s">
        <v>251</v>
      </c>
      <c r="O94" s="2" t="s">
        <v>254</v>
      </c>
      <c r="P94" s="2" t="s">
        <v>257</v>
      </c>
      <c r="Q94" s="2" t="s">
        <v>251</v>
      </c>
      <c r="R94" s="2" t="s">
        <v>254</v>
      </c>
      <c r="S94" s="2"/>
    </row>
    <row r="95" spans="3:19" x14ac:dyDescent="0.3">
      <c r="C95" s="8" t="s">
        <v>21</v>
      </c>
      <c r="D95" s="4" t="s">
        <v>0</v>
      </c>
      <c r="E95" s="3" t="s">
        <v>1</v>
      </c>
      <c r="F95" s="3" t="s">
        <v>2</v>
      </c>
      <c r="G95" s="3" t="s">
        <v>74</v>
      </c>
      <c r="H95" s="3" t="s">
        <v>76</v>
      </c>
      <c r="I95" s="3" t="s">
        <v>4</v>
      </c>
      <c r="J95" s="3" t="s">
        <v>77</v>
      </c>
      <c r="K95" s="5"/>
      <c r="L95" s="2" t="s">
        <v>254</v>
      </c>
      <c r="M95" s="2" t="s">
        <v>254</v>
      </c>
      <c r="N95" s="2" t="s">
        <v>251</v>
      </c>
      <c r="O95" s="2" t="s">
        <v>258</v>
      </c>
      <c r="P95" s="2" t="s">
        <v>257</v>
      </c>
      <c r="Q95" s="2" t="s">
        <v>251</v>
      </c>
      <c r="R95" s="2" t="s">
        <v>257</v>
      </c>
      <c r="S95" s="2"/>
    </row>
    <row r="96" spans="3:19" x14ac:dyDescent="0.3">
      <c r="C96" s="8" t="s">
        <v>274</v>
      </c>
      <c r="D96" s="4" t="s">
        <v>0</v>
      </c>
      <c r="E96" s="3" t="s">
        <v>1</v>
      </c>
      <c r="F96" s="3" t="s">
        <v>74</v>
      </c>
      <c r="G96" s="3" t="s">
        <v>3</v>
      </c>
      <c r="H96" s="3" t="s">
        <v>76</v>
      </c>
      <c r="I96" s="3" t="s">
        <v>4</v>
      </c>
      <c r="J96" s="3" t="s">
        <v>77</v>
      </c>
      <c r="K96" s="5"/>
      <c r="L96" s="2" t="s">
        <v>251</v>
      </c>
      <c r="M96" s="2" t="s">
        <v>251</v>
      </c>
      <c r="N96" s="2" t="s">
        <v>257</v>
      </c>
      <c r="O96" s="2" t="s">
        <v>254</v>
      </c>
      <c r="P96" s="2" t="s">
        <v>257</v>
      </c>
      <c r="Q96" s="2" t="s">
        <v>258</v>
      </c>
      <c r="R96" s="2" t="s">
        <v>254</v>
      </c>
      <c r="S96" s="2"/>
    </row>
    <row r="97" spans="3:19" x14ac:dyDescent="0.3">
      <c r="C97" s="8" t="s">
        <v>22</v>
      </c>
      <c r="D97" s="4" t="s">
        <v>0</v>
      </c>
      <c r="E97" s="3" t="s">
        <v>73</v>
      </c>
      <c r="F97" s="3" t="s">
        <v>74</v>
      </c>
      <c r="G97" s="3" t="s">
        <v>75</v>
      </c>
      <c r="H97" s="3" t="s">
        <v>76</v>
      </c>
      <c r="I97" s="3" t="s">
        <v>6</v>
      </c>
      <c r="J97" s="3" t="s">
        <v>5</v>
      </c>
      <c r="K97" s="5"/>
      <c r="L97" s="2" t="s">
        <v>251</v>
      </c>
      <c r="M97" s="2" t="s">
        <v>251</v>
      </c>
      <c r="N97" s="2" t="s">
        <v>254</v>
      </c>
      <c r="O97" s="2" t="s">
        <v>257</v>
      </c>
      <c r="P97" s="2" t="s">
        <v>251</v>
      </c>
      <c r="Q97" s="2" t="s">
        <v>254</v>
      </c>
      <c r="R97" s="2" t="s">
        <v>254</v>
      </c>
      <c r="S97" s="2"/>
    </row>
    <row r="98" spans="3:19" x14ac:dyDescent="0.3">
      <c r="C98" s="8" t="s">
        <v>23</v>
      </c>
      <c r="D98" s="4" t="s">
        <v>0</v>
      </c>
      <c r="E98" s="3" t="s">
        <v>2</v>
      </c>
      <c r="F98" s="3" t="s">
        <v>74</v>
      </c>
      <c r="G98" s="3" t="s">
        <v>75</v>
      </c>
      <c r="H98" s="3" t="s">
        <v>76</v>
      </c>
      <c r="I98" s="3" t="s">
        <v>6</v>
      </c>
      <c r="J98" s="3" t="s">
        <v>5</v>
      </c>
      <c r="K98" s="5"/>
      <c r="L98" s="2" t="s">
        <v>251</v>
      </c>
      <c r="M98" s="2" t="s">
        <v>257</v>
      </c>
      <c r="N98" s="2" t="s">
        <v>254</v>
      </c>
      <c r="O98" s="2" t="s">
        <v>257</v>
      </c>
      <c r="P98" s="2" t="s">
        <v>258</v>
      </c>
      <c r="Q98" s="2" t="s">
        <v>254</v>
      </c>
      <c r="R98" s="2" t="s">
        <v>251</v>
      </c>
      <c r="S98" s="2"/>
    </row>
    <row r="99" spans="3:19" x14ac:dyDescent="0.3">
      <c r="C99" s="8" t="s">
        <v>24</v>
      </c>
      <c r="D99" s="4" t="s">
        <v>0</v>
      </c>
      <c r="E99" s="3" t="s">
        <v>2</v>
      </c>
      <c r="F99" s="3" t="s">
        <v>74</v>
      </c>
      <c r="G99" s="3" t="s">
        <v>75</v>
      </c>
      <c r="H99" s="3" t="s">
        <v>4</v>
      </c>
      <c r="I99" s="3" t="s">
        <v>6</v>
      </c>
      <c r="J99" s="3" t="s">
        <v>5</v>
      </c>
      <c r="K99" s="5"/>
      <c r="L99" s="2" t="s">
        <v>258</v>
      </c>
      <c r="M99" s="2" t="s">
        <v>257</v>
      </c>
      <c r="N99" s="2" t="s">
        <v>251</v>
      </c>
      <c r="O99" s="2" t="s">
        <v>257</v>
      </c>
      <c r="P99" s="2" t="s">
        <v>254</v>
      </c>
      <c r="Q99" s="2" t="s">
        <v>254</v>
      </c>
      <c r="R99" s="2" t="s">
        <v>251</v>
      </c>
      <c r="S99" s="2"/>
    </row>
    <row r="100" spans="3:19" x14ac:dyDescent="0.3">
      <c r="C100" s="8" t="s">
        <v>275</v>
      </c>
      <c r="D100" s="4" t="s">
        <v>0</v>
      </c>
      <c r="E100" s="3" t="s">
        <v>73</v>
      </c>
      <c r="F100" s="3" t="s">
        <v>2</v>
      </c>
      <c r="G100" s="3" t="s">
        <v>75</v>
      </c>
      <c r="H100" s="3" t="s">
        <v>76</v>
      </c>
      <c r="I100" s="3" t="s">
        <v>6</v>
      </c>
      <c r="J100" s="3" t="s">
        <v>5</v>
      </c>
      <c r="K100" s="5"/>
      <c r="L100" s="2" t="s">
        <v>254</v>
      </c>
      <c r="M100" s="2" t="s">
        <v>251</v>
      </c>
      <c r="N100" s="2" t="s">
        <v>258</v>
      </c>
      <c r="O100" s="2" t="s">
        <v>257</v>
      </c>
      <c r="P100" s="2" t="s">
        <v>251</v>
      </c>
      <c r="Q100" s="2" t="s">
        <v>257</v>
      </c>
      <c r="R100" s="2" t="s">
        <v>254</v>
      </c>
      <c r="S100" s="2"/>
    </row>
    <row r="101" spans="3:19" x14ac:dyDescent="0.3">
      <c r="C101" s="8" t="s">
        <v>276</v>
      </c>
      <c r="D101" s="4" t="s">
        <v>0</v>
      </c>
      <c r="E101" s="3" t="s">
        <v>73</v>
      </c>
      <c r="F101" s="3" t="s">
        <v>74</v>
      </c>
      <c r="G101" s="3" t="s">
        <v>75</v>
      </c>
      <c r="H101" s="3" t="s">
        <v>76</v>
      </c>
      <c r="I101" s="3" t="s">
        <v>6</v>
      </c>
      <c r="J101" s="3" t="s">
        <v>77</v>
      </c>
      <c r="K101" s="5"/>
      <c r="L101" s="2" t="s">
        <v>251</v>
      </c>
      <c r="M101" s="2" t="s">
        <v>251</v>
      </c>
      <c r="N101" s="2" t="s">
        <v>257</v>
      </c>
      <c r="O101" s="2" t="s">
        <v>257</v>
      </c>
      <c r="P101" s="2" t="s">
        <v>254</v>
      </c>
      <c r="Q101" s="2" t="s">
        <v>254</v>
      </c>
      <c r="R101" s="2" t="s">
        <v>258</v>
      </c>
      <c r="S101" s="2"/>
    </row>
    <row r="102" spans="3:19" x14ac:dyDescent="0.3">
      <c r="C102" s="8" t="s">
        <v>25</v>
      </c>
      <c r="D102" s="4" t="s">
        <v>0</v>
      </c>
      <c r="E102" s="3" t="s">
        <v>73</v>
      </c>
      <c r="F102" s="3" t="s">
        <v>74</v>
      </c>
      <c r="G102" s="3" t="s">
        <v>75</v>
      </c>
      <c r="H102" s="3" t="s">
        <v>4</v>
      </c>
      <c r="I102" s="3" t="s">
        <v>6</v>
      </c>
      <c r="J102" s="3" t="s">
        <v>5</v>
      </c>
      <c r="K102" s="5"/>
      <c r="L102" s="2" t="s">
        <v>258</v>
      </c>
      <c r="M102" s="2" t="s">
        <v>251</v>
      </c>
      <c r="N102" s="2" t="s">
        <v>251</v>
      </c>
      <c r="O102" s="2" t="s">
        <v>257</v>
      </c>
      <c r="P102" s="2" t="s">
        <v>257</v>
      </c>
      <c r="Q102" s="2" t="s">
        <v>254</v>
      </c>
      <c r="R102" s="2" t="s">
        <v>254</v>
      </c>
      <c r="S102" s="2"/>
    </row>
    <row r="103" spans="3:19" x14ac:dyDescent="0.3">
      <c r="C103" s="8" t="s">
        <v>26</v>
      </c>
      <c r="D103" s="4" t="s">
        <v>0</v>
      </c>
      <c r="E103" s="3" t="s">
        <v>73</v>
      </c>
      <c r="F103" s="3" t="s">
        <v>74</v>
      </c>
      <c r="G103" s="3" t="s">
        <v>75</v>
      </c>
      <c r="H103" s="3" t="s">
        <v>76</v>
      </c>
      <c r="I103" s="3" t="s">
        <v>4</v>
      </c>
      <c r="J103" s="3" t="s">
        <v>77</v>
      </c>
      <c r="K103" s="5"/>
      <c r="L103" s="2" t="s">
        <v>251</v>
      </c>
      <c r="M103" s="2" t="s">
        <v>259</v>
      </c>
      <c r="N103" s="2" t="s">
        <v>257</v>
      </c>
      <c r="O103" s="27" t="s">
        <v>348</v>
      </c>
      <c r="P103" s="2" t="s">
        <v>254</v>
      </c>
      <c r="Q103" s="2" t="s">
        <v>258</v>
      </c>
      <c r="R103" s="2" t="s">
        <v>258</v>
      </c>
      <c r="S103" s="2"/>
    </row>
    <row r="104" spans="3:19" x14ac:dyDescent="0.3">
      <c r="C104" s="8" t="s">
        <v>27</v>
      </c>
      <c r="D104" s="4" t="s">
        <v>0</v>
      </c>
      <c r="E104" s="3" t="s">
        <v>73</v>
      </c>
      <c r="F104" s="3" t="s">
        <v>74</v>
      </c>
      <c r="G104" s="3" t="s">
        <v>3</v>
      </c>
      <c r="H104" s="3" t="s">
        <v>76</v>
      </c>
      <c r="I104" s="3" t="s">
        <v>6</v>
      </c>
      <c r="J104" s="3" t="s">
        <v>77</v>
      </c>
      <c r="K104" s="5"/>
      <c r="L104" s="2" t="s">
        <v>251</v>
      </c>
      <c r="M104" s="2" t="s">
        <v>254</v>
      </c>
      <c r="N104" s="2" t="s">
        <v>257</v>
      </c>
      <c r="O104" s="2" t="s">
        <v>251</v>
      </c>
      <c r="P104" s="2" t="s">
        <v>254</v>
      </c>
      <c r="Q104" s="2" t="s">
        <v>254</v>
      </c>
      <c r="R104" s="2" t="s">
        <v>251</v>
      </c>
      <c r="S104" s="2"/>
    </row>
    <row r="105" spans="3:19" x14ac:dyDescent="0.3">
      <c r="C105" s="8" t="s">
        <v>28</v>
      </c>
      <c r="D105" s="4" t="s">
        <v>0</v>
      </c>
      <c r="E105" s="3" t="s">
        <v>1</v>
      </c>
      <c r="F105" s="3" t="s">
        <v>74</v>
      </c>
      <c r="G105" s="3" t="s">
        <v>3</v>
      </c>
      <c r="H105" s="3" t="s">
        <v>76</v>
      </c>
      <c r="I105" s="3" t="s">
        <v>6</v>
      </c>
      <c r="J105" s="3" t="s">
        <v>77</v>
      </c>
      <c r="K105" s="5"/>
      <c r="L105" s="2" t="s">
        <v>251</v>
      </c>
      <c r="M105" s="2" t="s">
        <v>258</v>
      </c>
      <c r="N105" s="2" t="s">
        <v>257</v>
      </c>
      <c r="O105" s="2" t="s">
        <v>251</v>
      </c>
      <c r="P105" s="2" t="s">
        <v>257</v>
      </c>
      <c r="Q105" s="2" t="s">
        <v>251</v>
      </c>
      <c r="R105" s="2" t="s">
        <v>254</v>
      </c>
      <c r="S105" s="2"/>
    </row>
    <row r="106" spans="3:19" x14ac:dyDescent="0.3">
      <c r="C106" s="8" t="s">
        <v>277</v>
      </c>
      <c r="D106" s="4" t="s">
        <v>0</v>
      </c>
      <c r="E106" s="3" t="s">
        <v>73</v>
      </c>
      <c r="F106" s="3" t="s">
        <v>74</v>
      </c>
      <c r="G106" s="3" t="s">
        <v>3</v>
      </c>
      <c r="H106" s="3" t="s">
        <v>76</v>
      </c>
      <c r="I106" s="3" t="s">
        <v>4</v>
      </c>
      <c r="J106" s="3" t="s">
        <v>77</v>
      </c>
      <c r="K106" s="5"/>
      <c r="L106" s="2" t="s">
        <v>251</v>
      </c>
      <c r="M106" s="2" t="s">
        <v>257</v>
      </c>
      <c r="N106" s="2" t="s">
        <v>257</v>
      </c>
      <c r="O106" s="2" t="s">
        <v>254</v>
      </c>
      <c r="P106" s="2" t="s">
        <v>254</v>
      </c>
      <c r="Q106" s="2" t="s">
        <v>258</v>
      </c>
      <c r="R106" s="2" t="s">
        <v>251</v>
      </c>
      <c r="S106" s="2"/>
    </row>
    <row r="107" spans="3:19" x14ac:dyDescent="0.3">
      <c r="C107" s="8" t="s">
        <v>82</v>
      </c>
      <c r="D107" s="4" t="s">
        <v>0</v>
      </c>
      <c r="E107" s="3" t="s">
        <v>73</v>
      </c>
      <c r="F107" s="3" t="s">
        <v>2</v>
      </c>
      <c r="G107" s="3" t="s">
        <v>3</v>
      </c>
      <c r="H107" s="3" t="s">
        <v>76</v>
      </c>
      <c r="I107" s="3" t="s">
        <v>4</v>
      </c>
      <c r="J107" s="3" t="s">
        <v>77</v>
      </c>
      <c r="K107" s="5"/>
      <c r="L107" s="2" t="s">
        <v>254</v>
      </c>
      <c r="M107" s="2" t="s">
        <v>257</v>
      </c>
      <c r="N107" s="2" t="s">
        <v>251</v>
      </c>
      <c r="O107" s="2" t="s">
        <v>254</v>
      </c>
      <c r="P107" s="2" t="s">
        <v>254</v>
      </c>
      <c r="Q107" s="2" t="s">
        <v>251</v>
      </c>
      <c r="R107" s="2" t="s">
        <v>251</v>
      </c>
      <c r="S107" s="2"/>
    </row>
    <row r="108" spans="3:19" x14ac:dyDescent="0.3">
      <c r="C108" s="8" t="s">
        <v>29</v>
      </c>
      <c r="D108" s="4" t="s">
        <v>0</v>
      </c>
      <c r="E108" s="3" t="s">
        <v>1</v>
      </c>
      <c r="F108" s="3" t="s">
        <v>2</v>
      </c>
      <c r="G108" s="3" t="s">
        <v>3</v>
      </c>
      <c r="H108" s="3" t="s">
        <v>75</v>
      </c>
      <c r="I108" s="3" t="s">
        <v>4</v>
      </c>
      <c r="J108" s="3" t="s">
        <v>77</v>
      </c>
      <c r="K108" s="5"/>
      <c r="L108" s="2" t="s">
        <v>257</v>
      </c>
      <c r="M108" s="2" t="s">
        <v>251</v>
      </c>
      <c r="N108" s="2" t="s">
        <v>254</v>
      </c>
      <c r="O108" s="2" t="s">
        <v>254</v>
      </c>
      <c r="P108" s="2" t="s">
        <v>251</v>
      </c>
      <c r="Q108" s="2" t="s">
        <v>251</v>
      </c>
      <c r="R108" s="2" t="s">
        <v>254</v>
      </c>
      <c r="S108" s="2"/>
    </row>
    <row r="109" spans="3:19" x14ac:dyDescent="0.3">
      <c r="C109" s="8" t="s">
        <v>278</v>
      </c>
      <c r="D109" s="4" t="s">
        <v>0</v>
      </c>
      <c r="E109" s="3" t="s">
        <v>73</v>
      </c>
      <c r="F109" s="3" t="s">
        <v>2</v>
      </c>
      <c r="G109" s="3" t="s">
        <v>3</v>
      </c>
      <c r="H109" s="3" t="s">
        <v>75</v>
      </c>
      <c r="I109" s="3" t="s">
        <v>4</v>
      </c>
      <c r="J109" s="3" t="s">
        <v>77</v>
      </c>
      <c r="K109" s="5"/>
      <c r="L109" s="2" t="s">
        <v>257</v>
      </c>
      <c r="M109" s="2" t="s">
        <v>257</v>
      </c>
      <c r="N109" s="2" t="s">
        <v>254</v>
      </c>
      <c r="O109" s="2" t="s">
        <v>254</v>
      </c>
      <c r="P109" s="2" t="s">
        <v>258</v>
      </c>
      <c r="Q109" s="2" t="s">
        <v>251</v>
      </c>
      <c r="R109" s="2" t="s">
        <v>251</v>
      </c>
      <c r="S109" s="2"/>
    </row>
    <row r="110" spans="3:19" x14ac:dyDescent="0.3">
      <c r="C110" s="8" t="s">
        <v>30</v>
      </c>
      <c r="D110" s="4" t="s">
        <v>0</v>
      </c>
      <c r="E110" s="3" t="s">
        <v>1</v>
      </c>
      <c r="F110" s="3" t="s">
        <v>2</v>
      </c>
      <c r="G110" s="3" t="s">
        <v>3</v>
      </c>
      <c r="H110" s="3" t="s">
        <v>75</v>
      </c>
      <c r="I110" s="3" t="s">
        <v>6</v>
      </c>
      <c r="J110" s="3" t="s">
        <v>77</v>
      </c>
      <c r="K110" s="5"/>
      <c r="L110" s="2" t="s">
        <v>257</v>
      </c>
      <c r="M110" s="2" t="s">
        <v>258</v>
      </c>
      <c r="N110" s="2" t="s">
        <v>254</v>
      </c>
      <c r="O110" s="2" t="s">
        <v>251</v>
      </c>
      <c r="P110" s="2" t="s">
        <v>251</v>
      </c>
      <c r="Q110" s="2" t="s">
        <v>257</v>
      </c>
      <c r="R110" s="2" t="s">
        <v>254</v>
      </c>
      <c r="S110" s="2"/>
    </row>
    <row r="111" spans="3:19" x14ac:dyDescent="0.3">
      <c r="C111" s="8" t="s">
        <v>31</v>
      </c>
      <c r="D111" s="4" t="s">
        <v>0</v>
      </c>
      <c r="E111" s="3" t="s">
        <v>1</v>
      </c>
      <c r="F111" s="3" t="s">
        <v>2</v>
      </c>
      <c r="G111" s="3" t="s">
        <v>3</v>
      </c>
      <c r="H111" s="3" t="s">
        <v>75</v>
      </c>
      <c r="I111" s="3" t="s">
        <v>4</v>
      </c>
      <c r="J111" s="3" t="s">
        <v>6</v>
      </c>
      <c r="K111" s="5"/>
      <c r="L111" s="2" t="s">
        <v>257</v>
      </c>
      <c r="M111" s="2" t="s">
        <v>251</v>
      </c>
      <c r="N111" s="2" t="s">
        <v>257</v>
      </c>
      <c r="O111" s="2" t="s">
        <v>254</v>
      </c>
      <c r="P111" s="2" t="s">
        <v>254</v>
      </c>
      <c r="Q111" s="2" t="s">
        <v>251</v>
      </c>
      <c r="R111" s="2" t="s">
        <v>258</v>
      </c>
      <c r="S111" s="2"/>
    </row>
    <row r="112" spans="3:19" x14ac:dyDescent="0.3">
      <c r="C112" s="8" t="s">
        <v>279</v>
      </c>
      <c r="D112" s="4" t="s">
        <v>0</v>
      </c>
      <c r="E112" s="3" t="s">
        <v>1</v>
      </c>
      <c r="F112" s="3" t="s">
        <v>2</v>
      </c>
      <c r="G112" s="3" t="s">
        <v>74</v>
      </c>
      <c r="H112" s="3" t="s">
        <v>75</v>
      </c>
      <c r="I112" s="3" t="s">
        <v>4</v>
      </c>
      <c r="J112" s="3" t="s">
        <v>77</v>
      </c>
      <c r="K112" s="5"/>
      <c r="L112" s="2" t="s">
        <v>257</v>
      </c>
      <c r="M112" s="2" t="s">
        <v>254</v>
      </c>
      <c r="N112" s="2" t="s">
        <v>254</v>
      </c>
      <c r="O112" s="2" t="s">
        <v>258</v>
      </c>
      <c r="P112" s="2" t="s">
        <v>251</v>
      </c>
      <c r="Q112" s="2" t="s">
        <v>251</v>
      </c>
      <c r="R112" s="2" t="s">
        <v>257</v>
      </c>
      <c r="S112" s="2"/>
    </row>
    <row r="113" spans="3:19" x14ac:dyDescent="0.3">
      <c r="C113" s="8" t="s">
        <v>280</v>
      </c>
      <c r="D113" s="4" t="s">
        <v>0</v>
      </c>
      <c r="E113" s="3" t="s">
        <v>1</v>
      </c>
      <c r="F113" s="3" t="s">
        <v>2</v>
      </c>
      <c r="G113" s="3" t="s">
        <v>74</v>
      </c>
      <c r="H113" s="3" t="s">
        <v>75</v>
      </c>
      <c r="I113" s="3" t="s">
        <v>4</v>
      </c>
      <c r="J113" s="3" t="s">
        <v>6</v>
      </c>
      <c r="K113" s="5"/>
      <c r="L113" s="2" t="s">
        <v>257</v>
      </c>
      <c r="M113" s="2" t="s">
        <v>254</v>
      </c>
      <c r="N113" s="2" t="s">
        <v>257</v>
      </c>
      <c r="O113" s="2" t="s">
        <v>258</v>
      </c>
      <c r="P113" s="2" t="s">
        <v>254</v>
      </c>
      <c r="Q113" s="2" t="s">
        <v>251</v>
      </c>
      <c r="R113" s="2" t="s">
        <v>251</v>
      </c>
      <c r="S113" s="2"/>
    </row>
    <row r="114" spans="3:19" x14ac:dyDescent="0.3">
      <c r="C114" s="8" t="s">
        <v>281</v>
      </c>
      <c r="D114" s="4" t="s">
        <v>0</v>
      </c>
      <c r="E114" s="3" t="s">
        <v>73</v>
      </c>
      <c r="F114" s="3" t="s">
        <v>2</v>
      </c>
      <c r="G114" s="3" t="s">
        <v>3</v>
      </c>
      <c r="H114" s="3" t="s">
        <v>76</v>
      </c>
      <c r="I114" s="3" t="s">
        <v>4</v>
      </c>
      <c r="J114" s="3" t="s">
        <v>5</v>
      </c>
      <c r="K114" s="5"/>
      <c r="L114" s="2" t="s">
        <v>254</v>
      </c>
      <c r="M114" s="2" t="s">
        <v>257</v>
      </c>
      <c r="N114" s="2" t="s">
        <v>258</v>
      </c>
      <c r="O114" s="2" t="s">
        <v>254</v>
      </c>
      <c r="P114" s="2" t="s">
        <v>251</v>
      </c>
      <c r="Q114" s="2" t="s">
        <v>251</v>
      </c>
      <c r="R114" s="2" t="s">
        <v>257</v>
      </c>
      <c r="S114" s="2"/>
    </row>
    <row r="115" spans="3:19" x14ac:dyDescent="0.3">
      <c r="C115" s="8" t="s">
        <v>273</v>
      </c>
      <c r="D115" s="4" t="s">
        <v>0</v>
      </c>
      <c r="E115" s="3" t="s">
        <v>1</v>
      </c>
      <c r="F115" s="3" t="s">
        <v>74</v>
      </c>
      <c r="G115" s="3" t="s">
        <v>3</v>
      </c>
      <c r="H115" s="3" t="s">
        <v>76</v>
      </c>
      <c r="I115" s="3" t="s">
        <v>4</v>
      </c>
      <c r="J115" s="3" t="s">
        <v>5</v>
      </c>
      <c r="K115" s="5"/>
      <c r="L115" s="2" t="s">
        <v>251</v>
      </c>
      <c r="M115" s="2" t="s">
        <v>251</v>
      </c>
      <c r="N115" s="2" t="s">
        <v>254</v>
      </c>
      <c r="O115" s="2" t="s">
        <v>254</v>
      </c>
      <c r="P115" s="2" t="s">
        <v>259</v>
      </c>
      <c r="Q115" s="2" t="s">
        <v>258</v>
      </c>
      <c r="R115" s="27" t="s">
        <v>353</v>
      </c>
      <c r="S115" s="2"/>
    </row>
    <row r="116" spans="3:19" x14ac:dyDescent="0.3">
      <c r="C116" s="8" t="s">
        <v>32</v>
      </c>
      <c r="D116" s="4" t="s">
        <v>0</v>
      </c>
      <c r="E116" s="3" t="s">
        <v>73</v>
      </c>
      <c r="F116" s="3" t="s">
        <v>2</v>
      </c>
      <c r="G116" s="3" t="s">
        <v>3</v>
      </c>
      <c r="H116" s="3" t="s">
        <v>76</v>
      </c>
      <c r="I116" s="3" t="s">
        <v>6</v>
      </c>
      <c r="J116" s="3" t="s">
        <v>5</v>
      </c>
      <c r="K116" s="5"/>
      <c r="L116" s="2" t="s">
        <v>254</v>
      </c>
      <c r="M116" s="2" t="s">
        <v>254</v>
      </c>
      <c r="N116" s="2" t="s">
        <v>258</v>
      </c>
      <c r="O116" s="2" t="s">
        <v>251</v>
      </c>
      <c r="P116" s="2" t="s">
        <v>251</v>
      </c>
      <c r="Q116" s="2" t="s">
        <v>257</v>
      </c>
      <c r="R116" s="2" t="s">
        <v>257</v>
      </c>
      <c r="S116" s="2"/>
    </row>
    <row r="117" spans="3:19" x14ac:dyDescent="0.3">
      <c r="C117" s="8" t="s">
        <v>33</v>
      </c>
      <c r="D117" s="4" t="s">
        <v>0</v>
      </c>
      <c r="E117" s="3" t="s">
        <v>73</v>
      </c>
      <c r="F117" s="3" t="s">
        <v>74</v>
      </c>
      <c r="G117" s="3" t="s">
        <v>3</v>
      </c>
      <c r="H117" s="3" t="s">
        <v>75</v>
      </c>
      <c r="I117" s="3" t="s">
        <v>4</v>
      </c>
      <c r="J117" s="3" t="s">
        <v>77</v>
      </c>
      <c r="K117" s="5"/>
      <c r="L117" s="2" t="s">
        <v>259</v>
      </c>
      <c r="M117" s="2" t="s">
        <v>257</v>
      </c>
      <c r="N117" s="27" t="s">
        <v>344</v>
      </c>
      <c r="O117" s="2" t="s">
        <v>254</v>
      </c>
      <c r="P117" s="2" t="s">
        <v>258</v>
      </c>
      <c r="Q117" s="2" t="s">
        <v>258</v>
      </c>
      <c r="R117" s="2" t="s">
        <v>251</v>
      </c>
      <c r="S117" s="2"/>
    </row>
    <row r="118" spans="3:19" x14ac:dyDescent="0.3">
      <c r="C118" s="8" t="s">
        <v>34</v>
      </c>
      <c r="D118" s="4" t="s">
        <v>0</v>
      </c>
      <c r="E118" s="3" t="s">
        <v>1</v>
      </c>
      <c r="F118" s="3" t="s">
        <v>74</v>
      </c>
      <c r="G118" s="3" t="s">
        <v>75</v>
      </c>
      <c r="H118" s="3" t="s">
        <v>4</v>
      </c>
      <c r="I118" s="3" t="s">
        <v>77</v>
      </c>
      <c r="J118" s="3" t="s">
        <v>5</v>
      </c>
      <c r="K118" s="5"/>
      <c r="L118" s="2" t="s">
        <v>258</v>
      </c>
      <c r="M118" s="27" t="s">
        <v>339</v>
      </c>
      <c r="N118" s="2" t="s">
        <v>251</v>
      </c>
      <c r="O118" s="2" t="s">
        <v>259</v>
      </c>
      <c r="P118" s="2" t="s">
        <v>255</v>
      </c>
      <c r="Q118" s="27" t="s">
        <v>363</v>
      </c>
      <c r="R118" s="2" t="s">
        <v>263</v>
      </c>
      <c r="S118" s="2"/>
    </row>
    <row r="119" spans="3:19" x14ac:dyDescent="0.3">
      <c r="C119" s="8" t="s">
        <v>35</v>
      </c>
      <c r="D119" s="4" t="s">
        <v>0</v>
      </c>
      <c r="E119" s="3" t="s">
        <v>2</v>
      </c>
      <c r="F119" s="3" t="s">
        <v>74</v>
      </c>
      <c r="G119" s="3" t="s">
        <v>75</v>
      </c>
      <c r="H119" s="3" t="s">
        <v>76</v>
      </c>
      <c r="I119" s="3" t="s">
        <v>6</v>
      </c>
      <c r="J119" s="3" t="s">
        <v>77</v>
      </c>
      <c r="K119" s="5"/>
      <c r="L119" s="2" t="s">
        <v>251</v>
      </c>
      <c r="M119" s="2" t="s">
        <v>257</v>
      </c>
      <c r="N119" s="2" t="s">
        <v>257</v>
      </c>
      <c r="O119" s="2" t="s">
        <v>257</v>
      </c>
      <c r="P119" s="27" t="s">
        <v>360</v>
      </c>
      <c r="Q119" s="2" t="s">
        <v>254</v>
      </c>
      <c r="R119" s="27" t="s">
        <v>350</v>
      </c>
      <c r="S119" s="2"/>
    </row>
    <row r="120" spans="3:19" x14ac:dyDescent="0.3">
      <c r="C120" s="8" t="s">
        <v>282</v>
      </c>
      <c r="D120" s="4" t="s">
        <v>0</v>
      </c>
      <c r="E120" s="3" t="s">
        <v>73</v>
      </c>
      <c r="F120" s="3" t="s">
        <v>2</v>
      </c>
      <c r="G120" s="3" t="s">
        <v>75</v>
      </c>
      <c r="H120" s="3" t="s">
        <v>76</v>
      </c>
      <c r="I120" s="3" t="s">
        <v>4</v>
      </c>
      <c r="J120" s="3" t="s">
        <v>5</v>
      </c>
      <c r="K120" s="5"/>
      <c r="L120" s="2" t="s">
        <v>254</v>
      </c>
      <c r="M120" s="2" t="s">
        <v>259</v>
      </c>
      <c r="N120" s="2" t="s">
        <v>258</v>
      </c>
      <c r="O120" s="27" t="s">
        <v>348</v>
      </c>
      <c r="P120" s="2" t="s">
        <v>251</v>
      </c>
      <c r="Q120" s="2" t="s">
        <v>251</v>
      </c>
      <c r="R120" s="2" t="s">
        <v>251</v>
      </c>
      <c r="S120" s="2"/>
    </row>
    <row r="121" spans="3:19" x14ac:dyDescent="0.3">
      <c r="C121" s="8" t="s">
        <v>36</v>
      </c>
      <c r="D121" s="4" t="s">
        <v>0</v>
      </c>
      <c r="E121" s="3" t="s">
        <v>1</v>
      </c>
      <c r="F121" s="3" t="s">
        <v>2</v>
      </c>
      <c r="G121" s="3" t="s">
        <v>3</v>
      </c>
      <c r="H121" s="3" t="s">
        <v>76</v>
      </c>
      <c r="I121" s="3" t="s">
        <v>4</v>
      </c>
      <c r="J121" s="3" t="s">
        <v>5</v>
      </c>
      <c r="K121" s="5"/>
      <c r="L121" s="2" t="s">
        <v>254</v>
      </c>
      <c r="M121" s="2" t="s">
        <v>251</v>
      </c>
      <c r="N121" s="2" t="s">
        <v>258</v>
      </c>
      <c r="O121" s="2" t="s">
        <v>254</v>
      </c>
      <c r="P121" s="2" t="s">
        <v>259</v>
      </c>
      <c r="Q121" s="2" t="s">
        <v>251</v>
      </c>
      <c r="R121" s="27" t="s">
        <v>353</v>
      </c>
      <c r="S121" s="2"/>
    </row>
    <row r="122" spans="3:19" x14ac:dyDescent="0.3">
      <c r="C122" s="8" t="s">
        <v>37</v>
      </c>
      <c r="D122" s="4" t="s">
        <v>0</v>
      </c>
      <c r="E122" s="3" t="s">
        <v>1</v>
      </c>
      <c r="F122" s="3" t="s">
        <v>2</v>
      </c>
      <c r="G122" s="3" t="s">
        <v>3</v>
      </c>
      <c r="H122" s="3" t="s">
        <v>76</v>
      </c>
      <c r="I122" s="3" t="s">
        <v>6</v>
      </c>
      <c r="J122" s="3" t="s">
        <v>5</v>
      </c>
      <c r="K122" s="5"/>
      <c r="L122" s="2" t="s">
        <v>254</v>
      </c>
      <c r="M122" s="2" t="s">
        <v>258</v>
      </c>
      <c r="N122" s="2" t="s">
        <v>258</v>
      </c>
      <c r="O122" s="2" t="s">
        <v>251</v>
      </c>
      <c r="P122" s="2" t="s">
        <v>259</v>
      </c>
      <c r="Q122" s="2" t="s">
        <v>257</v>
      </c>
      <c r="R122" s="27" t="s">
        <v>353</v>
      </c>
      <c r="S122" s="2"/>
    </row>
    <row r="123" spans="3:19" x14ac:dyDescent="0.3">
      <c r="C123" s="8" t="s">
        <v>38</v>
      </c>
      <c r="D123" s="4" t="s">
        <v>0</v>
      </c>
      <c r="E123" s="3" t="s">
        <v>1</v>
      </c>
      <c r="F123" s="3" t="s">
        <v>74</v>
      </c>
      <c r="G123" s="3" t="s">
        <v>3</v>
      </c>
      <c r="H123" s="3" t="s">
        <v>75</v>
      </c>
      <c r="I123" s="3" t="s">
        <v>6</v>
      </c>
      <c r="J123" s="3" t="s">
        <v>5</v>
      </c>
      <c r="K123" s="5"/>
      <c r="L123" s="2" t="s">
        <v>259</v>
      </c>
      <c r="M123" s="2" t="s">
        <v>258</v>
      </c>
      <c r="N123" s="2" t="s">
        <v>263</v>
      </c>
      <c r="O123" s="2" t="s">
        <v>251</v>
      </c>
      <c r="P123" s="2" t="s">
        <v>265</v>
      </c>
      <c r="Q123" s="2" t="s">
        <v>254</v>
      </c>
      <c r="R123" s="27" t="s">
        <v>353</v>
      </c>
      <c r="S123" s="2"/>
    </row>
    <row r="124" spans="3:19" x14ac:dyDescent="0.3">
      <c r="C124" s="8" t="s">
        <v>39</v>
      </c>
      <c r="D124" s="4" t="s">
        <v>0</v>
      </c>
      <c r="E124" s="3" t="s">
        <v>1</v>
      </c>
      <c r="F124" s="3" t="s">
        <v>74</v>
      </c>
      <c r="G124" s="3" t="s">
        <v>75</v>
      </c>
      <c r="H124" s="3" t="s">
        <v>76</v>
      </c>
      <c r="I124" s="3" t="s">
        <v>4</v>
      </c>
      <c r="J124" s="3" t="s">
        <v>5</v>
      </c>
      <c r="K124" s="5"/>
      <c r="L124" s="2" t="s">
        <v>251</v>
      </c>
      <c r="M124" s="2" t="s">
        <v>265</v>
      </c>
      <c r="N124" s="2" t="s">
        <v>254</v>
      </c>
      <c r="O124" s="27" t="s">
        <v>348</v>
      </c>
      <c r="P124" s="2" t="s">
        <v>259</v>
      </c>
      <c r="Q124" s="2" t="s">
        <v>258</v>
      </c>
      <c r="R124" s="2" t="s">
        <v>263</v>
      </c>
      <c r="S124" s="2"/>
    </row>
    <row r="125" spans="3:19" x14ac:dyDescent="0.3">
      <c r="C125" s="8" t="s">
        <v>40</v>
      </c>
      <c r="D125" s="4" t="s">
        <v>0</v>
      </c>
      <c r="E125" s="3" t="s">
        <v>1</v>
      </c>
      <c r="F125" s="3" t="s">
        <v>2</v>
      </c>
      <c r="G125" s="3" t="s">
        <v>75</v>
      </c>
      <c r="H125" s="3" t="s">
        <v>76</v>
      </c>
      <c r="I125" s="3" t="s">
        <v>4</v>
      </c>
      <c r="J125" s="3" t="s">
        <v>5</v>
      </c>
      <c r="K125" s="5"/>
      <c r="L125" s="2" t="s">
        <v>254</v>
      </c>
      <c r="M125" s="2" t="s">
        <v>265</v>
      </c>
      <c r="N125" s="2" t="s">
        <v>258</v>
      </c>
      <c r="O125" s="27" t="s">
        <v>348</v>
      </c>
      <c r="P125" s="2" t="s">
        <v>259</v>
      </c>
      <c r="Q125" s="2" t="s">
        <v>251</v>
      </c>
      <c r="R125" s="2" t="s">
        <v>263</v>
      </c>
      <c r="S125" s="2"/>
    </row>
    <row r="126" spans="3:19" x14ac:dyDescent="0.3">
      <c r="C126" s="8" t="s">
        <v>41</v>
      </c>
      <c r="D126" s="4" t="s">
        <v>0</v>
      </c>
      <c r="E126" s="3" t="s">
        <v>73</v>
      </c>
      <c r="F126" s="3" t="s">
        <v>74</v>
      </c>
      <c r="G126" s="3" t="s">
        <v>75</v>
      </c>
      <c r="H126" s="3" t="s">
        <v>4</v>
      </c>
      <c r="I126" s="3" t="s">
        <v>77</v>
      </c>
      <c r="J126" s="3" t="s">
        <v>5</v>
      </c>
      <c r="K126" s="5"/>
      <c r="L126" s="2" t="s">
        <v>258</v>
      </c>
      <c r="M126" s="2" t="s">
        <v>258</v>
      </c>
      <c r="N126" s="2" t="s">
        <v>251</v>
      </c>
      <c r="O126" s="2" t="s">
        <v>259</v>
      </c>
      <c r="P126" s="2" t="s">
        <v>257</v>
      </c>
      <c r="Q126" s="27" t="s">
        <v>363</v>
      </c>
      <c r="R126" s="2" t="s">
        <v>254</v>
      </c>
      <c r="S126" s="2"/>
    </row>
    <row r="127" spans="3:19" x14ac:dyDescent="0.3">
      <c r="C127" s="8" t="s">
        <v>42</v>
      </c>
      <c r="D127" s="4" t="s">
        <v>0</v>
      </c>
      <c r="E127" s="3" t="s">
        <v>2</v>
      </c>
      <c r="F127" s="3" t="s">
        <v>3</v>
      </c>
      <c r="G127" s="3" t="s">
        <v>75</v>
      </c>
      <c r="H127" s="3" t="s">
        <v>76</v>
      </c>
      <c r="I127" s="3" t="s">
        <v>77</v>
      </c>
      <c r="J127" s="3"/>
      <c r="K127" s="5"/>
      <c r="L127" s="2" t="s">
        <v>265</v>
      </c>
      <c r="M127" s="2" t="s">
        <v>254</v>
      </c>
      <c r="N127" s="2" t="s">
        <v>263</v>
      </c>
      <c r="O127" s="27" t="s">
        <v>350</v>
      </c>
      <c r="P127" s="2" t="s">
        <v>270</v>
      </c>
      <c r="Q127" s="2" t="s">
        <v>265</v>
      </c>
      <c r="R127" s="2"/>
      <c r="S127" s="2"/>
    </row>
    <row r="128" spans="3:19" x14ac:dyDescent="0.3">
      <c r="C128" s="8" t="s">
        <v>43</v>
      </c>
      <c r="D128" s="4" t="s">
        <v>0</v>
      </c>
      <c r="E128" s="3" t="s">
        <v>73</v>
      </c>
      <c r="F128" s="3" t="s">
        <v>2</v>
      </c>
      <c r="G128" s="3" t="s">
        <v>74</v>
      </c>
      <c r="H128" s="3" t="s">
        <v>76</v>
      </c>
      <c r="I128" s="3" t="s">
        <v>6</v>
      </c>
      <c r="J128" s="3"/>
      <c r="K128" s="5"/>
      <c r="L128" s="2" t="s">
        <v>254</v>
      </c>
      <c r="M128" s="2" t="s">
        <v>263</v>
      </c>
      <c r="N128" s="27" t="s">
        <v>341</v>
      </c>
      <c r="O128" s="27" t="s">
        <v>351</v>
      </c>
      <c r="P128" s="27" t="s">
        <v>341</v>
      </c>
      <c r="Q128" s="2" t="s">
        <v>265</v>
      </c>
      <c r="R128" s="2"/>
      <c r="S128" s="2"/>
    </row>
    <row r="129" spans="3:19" x14ac:dyDescent="0.3">
      <c r="C129" s="8" t="s">
        <v>83</v>
      </c>
      <c r="D129" s="4" t="s">
        <v>0</v>
      </c>
      <c r="E129" s="3" t="s">
        <v>73</v>
      </c>
      <c r="F129" s="3" t="s">
        <v>2</v>
      </c>
      <c r="G129" s="3" t="s">
        <v>74</v>
      </c>
      <c r="H129" s="3" t="s">
        <v>76</v>
      </c>
      <c r="I129" s="3" t="s">
        <v>4</v>
      </c>
      <c r="J129" s="3"/>
      <c r="K129" s="5"/>
      <c r="L129" s="2" t="s">
        <v>254</v>
      </c>
      <c r="M129" s="27" t="s">
        <v>340</v>
      </c>
      <c r="N129" s="27" t="s">
        <v>341</v>
      </c>
      <c r="O129" s="2" t="s">
        <v>258</v>
      </c>
      <c r="P129" s="27" t="s">
        <v>341</v>
      </c>
      <c r="Q129" s="27" t="s">
        <v>340</v>
      </c>
      <c r="R129" s="2"/>
      <c r="S129" s="2"/>
    </row>
    <row r="130" spans="3:19" x14ac:dyDescent="0.3">
      <c r="C130" s="8" t="s">
        <v>44</v>
      </c>
      <c r="D130" s="4" t="s">
        <v>0</v>
      </c>
      <c r="E130" s="3" t="s">
        <v>2</v>
      </c>
      <c r="F130" s="3" t="s">
        <v>74</v>
      </c>
      <c r="G130" s="3" t="s">
        <v>76</v>
      </c>
      <c r="H130" s="3" t="s">
        <v>4</v>
      </c>
      <c r="I130" s="3" t="s">
        <v>5</v>
      </c>
      <c r="J130" s="3"/>
      <c r="K130" s="5"/>
      <c r="L130" s="2" t="s">
        <v>258</v>
      </c>
      <c r="M130" s="2" t="s">
        <v>258</v>
      </c>
      <c r="N130" s="2" t="s">
        <v>258</v>
      </c>
      <c r="O130" s="2" t="s">
        <v>258</v>
      </c>
      <c r="P130" s="2" t="s">
        <v>258</v>
      </c>
      <c r="Q130" s="2" t="s">
        <v>258</v>
      </c>
      <c r="R130" s="2"/>
      <c r="S130" s="2"/>
    </row>
    <row r="131" spans="3:19" x14ac:dyDescent="0.3">
      <c r="C131" s="8" t="s">
        <v>45</v>
      </c>
      <c r="D131" s="4" t="s">
        <v>0</v>
      </c>
      <c r="E131" s="3" t="s">
        <v>1</v>
      </c>
      <c r="F131" s="3" t="s">
        <v>74</v>
      </c>
      <c r="G131" s="3" t="s">
        <v>3</v>
      </c>
      <c r="H131" s="3" t="s">
        <v>4</v>
      </c>
      <c r="I131" s="3" t="s">
        <v>6</v>
      </c>
      <c r="J131" s="3"/>
      <c r="K131" s="5"/>
      <c r="L131" s="2" t="s">
        <v>258</v>
      </c>
      <c r="M131" s="2" t="s">
        <v>258</v>
      </c>
      <c r="N131" s="2" t="s">
        <v>258</v>
      </c>
      <c r="O131" s="2" t="s">
        <v>258</v>
      </c>
      <c r="P131" s="2" t="s">
        <v>258</v>
      </c>
      <c r="Q131" s="2" t="s">
        <v>258</v>
      </c>
      <c r="R131" s="2"/>
      <c r="S131" s="2"/>
    </row>
    <row r="132" spans="3:19" x14ac:dyDescent="0.3">
      <c r="C132" s="8" t="s">
        <v>46</v>
      </c>
      <c r="D132" s="4" t="s">
        <v>0</v>
      </c>
      <c r="E132" s="3" t="s">
        <v>2</v>
      </c>
      <c r="F132" s="3" t="s">
        <v>3</v>
      </c>
      <c r="G132" s="3" t="s">
        <v>75</v>
      </c>
      <c r="H132" s="3" t="s">
        <v>76</v>
      </c>
      <c r="I132" s="3" t="s">
        <v>6</v>
      </c>
      <c r="J132" s="3"/>
      <c r="K132" s="5"/>
      <c r="L132" s="2" t="s">
        <v>265</v>
      </c>
      <c r="M132" s="2" t="s">
        <v>257</v>
      </c>
      <c r="N132" s="2" t="s">
        <v>263</v>
      </c>
      <c r="O132" s="27" t="s">
        <v>352</v>
      </c>
      <c r="P132" s="2" t="s">
        <v>270</v>
      </c>
      <c r="Q132" s="27" t="s">
        <v>364</v>
      </c>
      <c r="R132" s="2"/>
      <c r="S132" s="2"/>
    </row>
    <row r="133" spans="3:19" x14ac:dyDescent="0.3">
      <c r="C133" s="8" t="s">
        <v>47</v>
      </c>
      <c r="D133" s="4" t="s">
        <v>0</v>
      </c>
      <c r="E133" s="3" t="s">
        <v>1</v>
      </c>
      <c r="F133" s="3" t="s">
        <v>2</v>
      </c>
      <c r="G133" s="3" t="s">
        <v>75</v>
      </c>
      <c r="H133" s="3" t="s">
        <v>6</v>
      </c>
      <c r="I133" s="3" t="s">
        <v>5</v>
      </c>
      <c r="J133" s="3"/>
      <c r="K133" s="5"/>
      <c r="L133" s="27" t="s">
        <v>333</v>
      </c>
      <c r="M133" s="2" t="s">
        <v>270</v>
      </c>
      <c r="N133" s="27" t="s">
        <v>347</v>
      </c>
      <c r="O133" s="2" t="s">
        <v>265</v>
      </c>
      <c r="P133" s="2" t="s">
        <v>257</v>
      </c>
      <c r="Q133" s="2" t="s">
        <v>263</v>
      </c>
      <c r="R133" s="2"/>
      <c r="S133" s="2"/>
    </row>
    <row r="134" spans="3:19" x14ac:dyDescent="0.3">
      <c r="C134" s="8" t="s">
        <v>48</v>
      </c>
      <c r="D134" s="4" t="s">
        <v>0</v>
      </c>
      <c r="E134" s="3" t="s">
        <v>73</v>
      </c>
      <c r="F134" s="3" t="s">
        <v>74</v>
      </c>
      <c r="G134" s="3" t="s">
        <v>75</v>
      </c>
      <c r="H134" s="3" t="s">
        <v>6</v>
      </c>
      <c r="I134" s="3" t="s">
        <v>77</v>
      </c>
      <c r="J134" s="3"/>
      <c r="K134" s="5"/>
      <c r="L134" s="27" t="s">
        <v>334</v>
      </c>
      <c r="M134" s="2" t="s">
        <v>258</v>
      </c>
      <c r="N134" s="27" t="s">
        <v>336</v>
      </c>
      <c r="O134" s="2" t="s">
        <v>258</v>
      </c>
      <c r="P134" s="2" t="s">
        <v>254</v>
      </c>
      <c r="Q134" s="2" t="s">
        <v>258</v>
      </c>
      <c r="R134" s="2"/>
      <c r="S134" s="2"/>
    </row>
    <row r="135" spans="3:19" x14ac:dyDescent="0.3">
      <c r="C135" s="8" t="s">
        <v>49</v>
      </c>
      <c r="D135" s="4" t="s">
        <v>0</v>
      </c>
      <c r="E135" s="3" t="s">
        <v>1</v>
      </c>
      <c r="F135" s="3" t="s">
        <v>74</v>
      </c>
      <c r="G135" s="3" t="s">
        <v>75</v>
      </c>
      <c r="H135" s="3" t="s">
        <v>6</v>
      </c>
      <c r="I135" s="3" t="s">
        <v>77</v>
      </c>
      <c r="J135" s="3"/>
      <c r="K135" s="5"/>
      <c r="L135" s="27" t="s">
        <v>334</v>
      </c>
      <c r="M135" s="27" t="s">
        <v>339</v>
      </c>
      <c r="N135" s="27" t="s">
        <v>336</v>
      </c>
      <c r="O135" s="2" t="s">
        <v>251</v>
      </c>
      <c r="P135" s="2" t="s">
        <v>254</v>
      </c>
      <c r="Q135" s="27" t="s">
        <v>339</v>
      </c>
      <c r="R135" s="2"/>
      <c r="S135" s="2"/>
    </row>
    <row r="136" spans="3:19" x14ac:dyDescent="0.3">
      <c r="C136" s="8" t="s">
        <v>50</v>
      </c>
      <c r="D136" s="4" t="s">
        <v>0</v>
      </c>
      <c r="E136" s="3" t="s">
        <v>73</v>
      </c>
      <c r="F136" s="3" t="s">
        <v>74</v>
      </c>
      <c r="G136" s="3" t="s">
        <v>75</v>
      </c>
      <c r="H136" s="3" t="s">
        <v>4</v>
      </c>
      <c r="I136" s="3" t="s">
        <v>77</v>
      </c>
      <c r="J136" s="3"/>
      <c r="K136" s="5"/>
      <c r="L136" s="2" t="s">
        <v>258</v>
      </c>
      <c r="M136" s="2" t="s">
        <v>258</v>
      </c>
      <c r="N136" s="2" t="s">
        <v>258</v>
      </c>
      <c r="O136" s="2" t="s">
        <v>258</v>
      </c>
      <c r="P136" s="2" t="s">
        <v>329</v>
      </c>
      <c r="Q136" s="2" t="s">
        <v>258</v>
      </c>
      <c r="R136" s="2"/>
      <c r="S136" s="2"/>
    </row>
    <row r="137" spans="3:19" x14ac:dyDescent="0.3">
      <c r="C137" s="8" t="s">
        <v>57</v>
      </c>
      <c r="D137" s="4" t="s">
        <v>0</v>
      </c>
      <c r="E137" s="3" t="s">
        <v>1</v>
      </c>
      <c r="F137" s="3" t="s">
        <v>2</v>
      </c>
      <c r="G137" s="3" t="s">
        <v>3</v>
      </c>
      <c r="H137" s="3" t="s">
        <v>4</v>
      </c>
      <c r="I137" s="3" t="s">
        <v>5</v>
      </c>
      <c r="J137" s="3"/>
      <c r="K137" s="5"/>
      <c r="L137" s="28" t="s">
        <v>335</v>
      </c>
      <c r="M137" s="2" t="s">
        <v>330</v>
      </c>
      <c r="N137" s="27" t="s">
        <v>335</v>
      </c>
      <c r="O137" s="27" t="s">
        <v>353</v>
      </c>
      <c r="P137" s="2" t="s">
        <v>331</v>
      </c>
      <c r="Q137" s="27" t="s">
        <v>365</v>
      </c>
      <c r="R137" s="2"/>
      <c r="S137" s="2"/>
    </row>
    <row r="138" spans="3:19" x14ac:dyDescent="0.3">
      <c r="C138" s="8" t="s">
        <v>58</v>
      </c>
      <c r="D138" s="4" t="s">
        <v>0</v>
      </c>
      <c r="E138" s="3" t="s">
        <v>1</v>
      </c>
      <c r="F138" s="3" t="s">
        <v>2</v>
      </c>
      <c r="G138" s="3" t="s">
        <v>3</v>
      </c>
      <c r="H138" s="3" t="s">
        <v>6</v>
      </c>
      <c r="I138" s="3" t="s">
        <v>5</v>
      </c>
      <c r="J138" s="3"/>
      <c r="K138" s="5"/>
      <c r="L138" s="27" t="s">
        <v>334</v>
      </c>
      <c r="M138" s="2" t="s">
        <v>330</v>
      </c>
      <c r="N138" s="27" t="s">
        <v>347</v>
      </c>
      <c r="O138" s="27" t="s">
        <v>353</v>
      </c>
      <c r="P138" s="2" t="s">
        <v>257</v>
      </c>
      <c r="Q138" s="27" t="s">
        <v>365</v>
      </c>
      <c r="R138" s="2"/>
      <c r="S138" s="2"/>
    </row>
    <row r="139" spans="3:19" x14ac:dyDescent="0.3">
      <c r="C139" s="8" t="s">
        <v>51</v>
      </c>
      <c r="D139" s="4" t="s">
        <v>0</v>
      </c>
      <c r="E139" s="3" t="s">
        <v>2</v>
      </c>
      <c r="F139" s="3" t="s">
        <v>3</v>
      </c>
      <c r="G139" s="3" t="s">
        <v>76</v>
      </c>
      <c r="H139" s="3" t="s">
        <v>77</v>
      </c>
      <c r="I139" s="3"/>
      <c r="J139" s="3"/>
      <c r="K139" s="5"/>
      <c r="L139" s="2" t="s">
        <v>270</v>
      </c>
      <c r="M139" s="27" t="s">
        <v>341</v>
      </c>
      <c r="N139" s="2" t="s">
        <v>270</v>
      </c>
      <c r="O139" s="27" t="s">
        <v>354</v>
      </c>
      <c r="P139" s="27" t="s">
        <v>371</v>
      </c>
      <c r="Q139" s="2"/>
      <c r="R139" s="2"/>
      <c r="S139" s="2"/>
    </row>
    <row r="140" spans="3:19" x14ac:dyDescent="0.3">
      <c r="C140" s="8" t="s">
        <v>271</v>
      </c>
      <c r="D140" s="4" t="s">
        <v>0</v>
      </c>
      <c r="E140" s="3" t="s">
        <v>73</v>
      </c>
      <c r="F140" s="3" t="s">
        <v>74</v>
      </c>
      <c r="G140" s="3" t="s">
        <v>76</v>
      </c>
      <c r="H140" s="3" t="s">
        <v>6</v>
      </c>
      <c r="I140" s="3"/>
      <c r="J140" s="3"/>
      <c r="K140" s="5"/>
      <c r="L140" s="28" t="s">
        <v>336</v>
      </c>
      <c r="M140" s="2" t="s">
        <v>270</v>
      </c>
      <c r="N140" s="2" t="s">
        <v>270</v>
      </c>
      <c r="O140" s="27" t="s">
        <v>355</v>
      </c>
      <c r="P140" s="2" t="s">
        <v>270</v>
      </c>
      <c r="Q140" s="2"/>
      <c r="R140" s="2"/>
      <c r="S140" s="2"/>
    </row>
    <row r="141" spans="3:19" x14ac:dyDescent="0.3">
      <c r="C141" s="8" t="s">
        <v>272</v>
      </c>
      <c r="D141" s="4" t="s">
        <v>0</v>
      </c>
      <c r="E141" s="3" t="s">
        <v>1</v>
      </c>
      <c r="F141" s="3" t="s">
        <v>2</v>
      </c>
      <c r="G141" s="3" t="s">
        <v>76</v>
      </c>
      <c r="H141" s="3" t="s">
        <v>4</v>
      </c>
      <c r="I141" s="3"/>
      <c r="J141" s="3"/>
      <c r="K141" s="5"/>
      <c r="L141" s="28" t="s">
        <v>335</v>
      </c>
      <c r="M141" s="27" t="s">
        <v>342</v>
      </c>
      <c r="N141" s="2" t="s">
        <v>270</v>
      </c>
      <c r="O141" s="27" t="s">
        <v>341</v>
      </c>
      <c r="P141" s="27" t="s">
        <v>372</v>
      </c>
      <c r="Q141" s="2"/>
      <c r="R141" s="2"/>
      <c r="S141" s="2"/>
    </row>
    <row r="142" spans="3:19" x14ac:dyDescent="0.3">
      <c r="C142" s="8" t="s">
        <v>52</v>
      </c>
      <c r="D142" s="4" t="s">
        <v>0</v>
      </c>
      <c r="E142" s="3" t="s">
        <v>74</v>
      </c>
      <c r="F142" s="3" t="s">
        <v>75</v>
      </c>
      <c r="G142" s="3" t="s">
        <v>76</v>
      </c>
      <c r="H142" s="3" t="s">
        <v>5</v>
      </c>
      <c r="I142" s="3"/>
      <c r="J142" s="3"/>
      <c r="K142" s="5"/>
      <c r="L142" s="28" t="s">
        <v>337</v>
      </c>
      <c r="M142" s="27" t="s">
        <v>343</v>
      </c>
      <c r="N142" s="2" t="s">
        <v>270</v>
      </c>
      <c r="O142" s="27" t="s">
        <v>356</v>
      </c>
      <c r="P142" s="27" t="s">
        <v>350</v>
      </c>
      <c r="Q142" s="2"/>
      <c r="R142" s="2"/>
      <c r="S142" s="2"/>
    </row>
    <row r="143" spans="3:19" x14ac:dyDescent="0.3">
      <c r="C143" s="8" t="s">
        <v>53</v>
      </c>
      <c r="D143" s="4" t="s">
        <v>0</v>
      </c>
      <c r="E143" s="3" t="s">
        <v>73</v>
      </c>
      <c r="F143" s="3" t="s">
        <v>3</v>
      </c>
      <c r="G143" s="3" t="s">
        <v>76</v>
      </c>
      <c r="H143" s="3" t="s">
        <v>77</v>
      </c>
      <c r="I143" s="3"/>
      <c r="J143" s="3"/>
      <c r="K143" s="5"/>
      <c r="L143" s="2" t="s">
        <v>270</v>
      </c>
      <c r="M143" s="2" t="s">
        <v>270</v>
      </c>
      <c r="N143" s="2" t="s">
        <v>265</v>
      </c>
      <c r="O143" s="2" t="s">
        <v>270</v>
      </c>
      <c r="P143" s="27" t="s">
        <v>361</v>
      </c>
      <c r="Q143" s="2"/>
      <c r="R143" s="2"/>
      <c r="S143" s="2"/>
    </row>
    <row r="144" spans="3:19" x14ac:dyDescent="0.3">
      <c r="C144" s="8" t="s">
        <v>54</v>
      </c>
      <c r="D144" s="4" t="s">
        <v>0</v>
      </c>
      <c r="E144" s="3" t="s">
        <v>73</v>
      </c>
      <c r="F144" s="3" t="s">
        <v>2</v>
      </c>
      <c r="G144" s="3" t="s">
        <v>76</v>
      </c>
      <c r="H144" s="3" t="s">
        <v>4</v>
      </c>
      <c r="I144" s="3"/>
      <c r="J144" s="3"/>
      <c r="K144" s="5"/>
      <c r="L144" s="28" t="s">
        <v>335</v>
      </c>
      <c r="M144" s="2" t="s">
        <v>270</v>
      </c>
      <c r="N144" s="27" t="s">
        <v>369</v>
      </c>
      <c r="O144" s="27" t="s">
        <v>341</v>
      </c>
      <c r="P144" s="2" t="s">
        <v>270</v>
      </c>
      <c r="Q144" s="2"/>
      <c r="R144" s="2"/>
      <c r="S144" s="2"/>
    </row>
    <row r="145" spans="3:19" x14ac:dyDescent="0.3">
      <c r="C145" s="8" t="s">
        <v>55</v>
      </c>
      <c r="D145" s="4" t="s">
        <v>0</v>
      </c>
      <c r="E145" s="3" t="s">
        <v>74</v>
      </c>
      <c r="F145" s="3" t="s">
        <v>3</v>
      </c>
      <c r="G145" s="3" t="s">
        <v>76</v>
      </c>
      <c r="H145" s="3" t="s">
        <v>77</v>
      </c>
      <c r="I145" s="3"/>
      <c r="J145" s="3"/>
      <c r="K145" s="5"/>
      <c r="L145" s="2" t="s">
        <v>270</v>
      </c>
      <c r="M145" s="27" t="s">
        <v>343</v>
      </c>
      <c r="N145" s="27" t="s">
        <v>369</v>
      </c>
      <c r="O145" s="2" t="s">
        <v>270</v>
      </c>
      <c r="P145" s="27" t="s">
        <v>352</v>
      </c>
      <c r="Q145" s="2"/>
      <c r="R145" s="2"/>
      <c r="S145" s="2"/>
    </row>
    <row r="146" spans="3:19" x14ac:dyDescent="0.3">
      <c r="C146" s="8" t="s">
        <v>56</v>
      </c>
      <c r="D146" s="4" t="s">
        <v>0</v>
      </c>
      <c r="E146" s="3" t="s">
        <v>73</v>
      </c>
      <c r="F146" s="3" t="s">
        <v>2</v>
      </c>
      <c r="G146" s="3" t="s">
        <v>76</v>
      </c>
      <c r="H146" s="3" t="s">
        <v>6</v>
      </c>
      <c r="I146" s="3"/>
      <c r="J146" s="3"/>
      <c r="K146" s="5"/>
      <c r="L146" s="27" t="s">
        <v>333</v>
      </c>
      <c r="M146" s="2" t="s">
        <v>270</v>
      </c>
      <c r="N146" s="27" t="s">
        <v>347</v>
      </c>
      <c r="O146" s="27" t="s">
        <v>341</v>
      </c>
      <c r="P146" s="2" t="s">
        <v>270</v>
      </c>
      <c r="Q146" s="2"/>
      <c r="R146" s="2"/>
      <c r="S146" s="2"/>
    </row>
    <row r="147" spans="3:19" x14ac:dyDescent="0.3">
      <c r="C147" s="8" t="s">
        <v>59</v>
      </c>
      <c r="D147" s="4" t="s">
        <v>0</v>
      </c>
      <c r="E147" s="3" t="s">
        <v>74</v>
      </c>
      <c r="F147" s="3" t="s">
        <v>3</v>
      </c>
      <c r="G147" s="3" t="s">
        <v>76</v>
      </c>
      <c r="H147" s="3" t="s">
        <v>6</v>
      </c>
      <c r="I147" s="3"/>
      <c r="J147" s="3"/>
      <c r="K147" s="5"/>
      <c r="L147" s="2" t="s">
        <v>258</v>
      </c>
      <c r="M147" s="27" t="s">
        <v>343</v>
      </c>
      <c r="N147" s="2" t="s">
        <v>251</v>
      </c>
      <c r="O147" s="2" t="s">
        <v>270</v>
      </c>
      <c r="P147" s="2" t="s">
        <v>268</v>
      </c>
      <c r="Q147" s="2"/>
      <c r="R147" s="2"/>
      <c r="S147" s="2"/>
    </row>
    <row r="148" spans="3:19" x14ac:dyDescent="0.3">
      <c r="C148" s="8" t="s">
        <v>60</v>
      </c>
      <c r="D148" s="4" t="s">
        <v>0</v>
      </c>
      <c r="E148" s="3" t="s">
        <v>2</v>
      </c>
      <c r="F148" s="3" t="s">
        <v>75</v>
      </c>
      <c r="G148" s="3" t="s">
        <v>6</v>
      </c>
      <c r="H148" s="3"/>
      <c r="I148" s="3"/>
      <c r="J148" s="3"/>
      <c r="K148" s="5"/>
      <c r="L148" s="2" t="s">
        <v>257</v>
      </c>
      <c r="M148" s="2" t="s">
        <v>257</v>
      </c>
      <c r="N148" s="2" t="s">
        <v>257</v>
      </c>
      <c r="O148" s="2" t="s">
        <v>257</v>
      </c>
      <c r="P148" s="2"/>
      <c r="Q148" s="2"/>
      <c r="R148" s="2"/>
      <c r="S148" s="2"/>
    </row>
    <row r="149" spans="3:19" ht="15" thickBot="1" x14ac:dyDescent="0.35">
      <c r="C149" s="10" t="s">
        <v>61</v>
      </c>
      <c r="D149" s="4" t="s">
        <v>0</v>
      </c>
      <c r="E149" s="3" t="s">
        <v>74</v>
      </c>
      <c r="F149" s="3" t="s">
        <v>4</v>
      </c>
      <c r="G149" s="3"/>
      <c r="H149" s="3"/>
      <c r="I149" s="3"/>
      <c r="J149" s="3"/>
      <c r="K149" s="5"/>
      <c r="L149" s="2" t="s">
        <v>258</v>
      </c>
      <c r="M149" s="2" t="s">
        <v>258</v>
      </c>
      <c r="N149" s="2" t="s">
        <v>258</v>
      </c>
      <c r="O149" s="2"/>
      <c r="P149" s="2"/>
      <c r="Q149" s="2"/>
      <c r="R149" s="2"/>
      <c r="S149" s="2"/>
    </row>
    <row r="152" spans="3:19" x14ac:dyDescent="0.3">
      <c r="K152">
        <v>130</v>
      </c>
      <c r="L152" s="28" t="s">
        <v>314</v>
      </c>
      <c r="M152" s="2" t="s">
        <v>315</v>
      </c>
      <c r="N152" s="27" t="s">
        <v>232</v>
      </c>
      <c r="O152" s="2" t="s">
        <v>224</v>
      </c>
      <c r="P152" s="2" t="s">
        <v>181</v>
      </c>
      <c r="Q152" s="2" t="s">
        <v>306</v>
      </c>
    </row>
    <row r="153" spans="3:19" x14ac:dyDescent="0.3">
      <c r="K153">
        <f>K152+1</f>
        <v>131</v>
      </c>
      <c r="L153" s="28" t="s">
        <v>316</v>
      </c>
      <c r="M153" s="2" t="s">
        <v>226</v>
      </c>
      <c r="N153" s="27" t="s">
        <v>231</v>
      </c>
      <c r="O153" s="2" t="s">
        <v>208</v>
      </c>
      <c r="P153" s="2" t="s">
        <v>186</v>
      </c>
      <c r="Q153" s="2" t="s">
        <v>296</v>
      </c>
    </row>
    <row r="154" spans="3:19" x14ac:dyDescent="0.3">
      <c r="K154">
        <f t="shared" ref="K154:K168" si="3">K153+1</f>
        <v>132</v>
      </c>
      <c r="L154" s="28" t="s">
        <v>316</v>
      </c>
      <c r="M154" s="27" t="s">
        <v>222</v>
      </c>
      <c r="N154" s="27" t="s">
        <v>231</v>
      </c>
      <c r="O154" s="2" t="s">
        <v>189</v>
      </c>
      <c r="P154" s="2" t="s">
        <v>186</v>
      </c>
      <c r="Q154" s="27" t="s">
        <v>222</v>
      </c>
    </row>
    <row r="155" spans="3:19" x14ac:dyDescent="0.3">
      <c r="K155">
        <f t="shared" si="3"/>
        <v>133</v>
      </c>
      <c r="L155" s="11" t="s">
        <v>215</v>
      </c>
      <c r="M155" s="2" t="s">
        <v>226</v>
      </c>
      <c r="N155" s="2" t="s">
        <v>212</v>
      </c>
      <c r="O155" s="2" t="s">
        <v>208</v>
      </c>
      <c r="P155" s="2" t="s">
        <v>213</v>
      </c>
      <c r="Q155" s="2" t="s">
        <v>296</v>
      </c>
    </row>
    <row r="156" spans="3:19" x14ac:dyDescent="0.3">
      <c r="K156">
        <f t="shared" si="3"/>
        <v>134</v>
      </c>
      <c r="L156" s="28" t="s">
        <v>234</v>
      </c>
      <c r="M156" s="2" t="s">
        <v>235</v>
      </c>
      <c r="N156" s="27" t="s">
        <v>234</v>
      </c>
      <c r="O156" s="27" t="s">
        <v>303</v>
      </c>
      <c r="P156" s="2" t="s">
        <v>190</v>
      </c>
      <c r="Q156" s="27" t="s">
        <v>317</v>
      </c>
    </row>
    <row r="157" spans="3:19" x14ac:dyDescent="0.3">
      <c r="K157">
        <f t="shared" si="3"/>
        <v>135</v>
      </c>
      <c r="L157" s="28" t="s">
        <v>316</v>
      </c>
      <c r="M157" s="2" t="s">
        <v>235</v>
      </c>
      <c r="N157" s="27" t="s">
        <v>232</v>
      </c>
      <c r="O157" s="27" t="s">
        <v>303</v>
      </c>
      <c r="P157" s="2" t="s">
        <v>181</v>
      </c>
      <c r="Q157" s="27" t="s">
        <v>317</v>
      </c>
    </row>
    <row r="158" spans="3:19" x14ac:dyDescent="0.3">
      <c r="K158">
        <f t="shared" si="3"/>
        <v>136</v>
      </c>
      <c r="L158" s="28" t="s">
        <v>318</v>
      </c>
      <c r="M158" s="27" t="s">
        <v>230</v>
      </c>
      <c r="N158" s="27" t="s">
        <v>319</v>
      </c>
      <c r="O158" s="27" t="s">
        <v>320</v>
      </c>
      <c r="P158" s="27" t="s">
        <v>223</v>
      </c>
      <c r="Q158" s="2"/>
    </row>
    <row r="159" spans="3:19" x14ac:dyDescent="0.3">
      <c r="K159">
        <f t="shared" si="3"/>
        <v>137</v>
      </c>
      <c r="L159" s="28" t="s">
        <v>231</v>
      </c>
      <c r="M159" s="2" t="s">
        <v>237</v>
      </c>
      <c r="N159" s="2" t="s">
        <v>238</v>
      </c>
      <c r="O159" s="27" t="s">
        <v>239</v>
      </c>
      <c r="P159" s="2" t="s">
        <v>240</v>
      </c>
      <c r="Q159" s="2"/>
    </row>
    <row r="160" spans="3:19" x14ac:dyDescent="0.3">
      <c r="K160">
        <f t="shared" si="3"/>
        <v>138</v>
      </c>
      <c r="L160" s="28" t="s">
        <v>234</v>
      </c>
      <c r="M160" s="27" t="s">
        <v>241</v>
      </c>
      <c r="N160" s="2" t="s">
        <v>242</v>
      </c>
      <c r="O160" s="27" t="s">
        <v>230</v>
      </c>
      <c r="P160" s="2" t="s">
        <v>321</v>
      </c>
      <c r="Q160" s="2"/>
    </row>
    <row r="161" spans="11:17" x14ac:dyDescent="0.3">
      <c r="K161">
        <f t="shared" si="3"/>
        <v>139</v>
      </c>
      <c r="L161" s="28" t="s">
        <v>233</v>
      </c>
      <c r="M161" s="27" t="s">
        <v>243</v>
      </c>
      <c r="N161" s="2" t="s">
        <v>244</v>
      </c>
      <c r="O161" s="27" t="s">
        <v>322</v>
      </c>
      <c r="P161" s="27" t="s">
        <v>245</v>
      </c>
      <c r="Q161" s="2"/>
    </row>
    <row r="162" spans="11:17" x14ac:dyDescent="0.3">
      <c r="K162">
        <f t="shared" si="3"/>
        <v>140</v>
      </c>
      <c r="L162" s="11" t="s">
        <v>246</v>
      </c>
      <c r="M162" s="2" t="s">
        <v>237</v>
      </c>
      <c r="N162" s="2" t="s">
        <v>323</v>
      </c>
      <c r="O162" s="2" t="s">
        <v>236</v>
      </c>
      <c r="P162" s="27" t="s">
        <v>247</v>
      </c>
      <c r="Q162" s="2"/>
    </row>
    <row r="163" spans="11:17" x14ac:dyDescent="0.3">
      <c r="K163">
        <f t="shared" si="3"/>
        <v>141</v>
      </c>
      <c r="L163" s="28" t="s">
        <v>234</v>
      </c>
      <c r="M163" s="2" t="s">
        <v>237</v>
      </c>
      <c r="N163" s="2" t="s">
        <v>324</v>
      </c>
      <c r="O163" s="27" t="s">
        <v>230</v>
      </c>
      <c r="P163" s="2" t="s">
        <v>325</v>
      </c>
      <c r="Q163" s="2"/>
    </row>
    <row r="164" spans="11:17" x14ac:dyDescent="0.3">
      <c r="K164">
        <f t="shared" si="3"/>
        <v>142</v>
      </c>
      <c r="L164" s="11" t="s">
        <v>246</v>
      </c>
      <c r="M164" s="27" t="s">
        <v>243</v>
      </c>
      <c r="N164" s="2" t="s">
        <v>326</v>
      </c>
      <c r="O164" s="2" t="s">
        <v>236</v>
      </c>
      <c r="P164" s="27" t="s">
        <v>248</v>
      </c>
      <c r="Q164" s="2"/>
    </row>
    <row r="165" spans="11:17" x14ac:dyDescent="0.3">
      <c r="K165">
        <f t="shared" si="3"/>
        <v>143</v>
      </c>
      <c r="L165" s="28" t="s">
        <v>314</v>
      </c>
      <c r="M165" s="2" t="s">
        <v>237</v>
      </c>
      <c r="N165" s="27" t="s">
        <v>232</v>
      </c>
      <c r="O165" s="27" t="s">
        <v>230</v>
      </c>
      <c r="P165" s="2" t="s">
        <v>240</v>
      </c>
      <c r="Q165" s="2"/>
    </row>
    <row r="166" spans="11:17" ht="15" thickBot="1" x14ac:dyDescent="0.35">
      <c r="K166">
        <f t="shared" si="3"/>
        <v>144</v>
      </c>
      <c r="L166" s="11" t="s">
        <v>215</v>
      </c>
      <c r="M166" s="27" t="s">
        <v>243</v>
      </c>
      <c r="N166" s="2" t="s">
        <v>201</v>
      </c>
      <c r="O166" s="2" t="s">
        <v>236</v>
      </c>
      <c r="P166" s="2" t="s">
        <v>249</v>
      </c>
      <c r="Q166" s="13"/>
    </row>
    <row r="167" spans="11:17" x14ac:dyDescent="0.3">
      <c r="K167">
        <f t="shared" si="3"/>
        <v>145</v>
      </c>
      <c r="L167" s="11" t="s">
        <v>192</v>
      </c>
      <c r="M167" s="11" t="s">
        <v>194</v>
      </c>
      <c r="N167" s="11" t="s">
        <v>206</v>
      </c>
      <c r="O167" s="11" t="s">
        <v>181</v>
      </c>
      <c r="P167" s="2"/>
      <c r="Q167" s="32"/>
    </row>
    <row r="168" spans="11:17" x14ac:dyDescent="0.3">
      <c r="K168">
        <f t="shared" si="3"/>
        <v>146</v>
      </c>
      <c r="L168" s="11" t="s">
        <v>215</v>
      </c>
      <c r="M168" s="2" t="s">
        <v>212</v>
      </c>
      <c r="N168" s="2" t="s">
        <v>213</v>
      </c>
      <c r="O168" s="2"/>
      <c r="P168" s="2"/>
      <c r="Q168" s="2"/>
    </row>
    <row r="169" spans="11:17" x14ac:dyDescent="0.3">
      <c r="L169" s="46"/>
      <c r="M169" s="46"/>
      <c r="N169" s="46"/>
      <c r="O169" s="46"/>
      <c r="P169" s="46"/>
      <c r="Q169" s="46"/>
    </row>
  </sheetData>
  <mergeCells count="2">
    <mergeCell ref="D5:K5"/>
    <mergeCell ref="L5:S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F620-2A3F-419A-9D7D-E46B3DC3427F}">
  <dimension ref="B1:X465"/>
  <sheetViews>
    <sheetView topLeftCell="D1" zoomScale="130" zoomScaleNormal="130" workbookViewId="0">
      <selection activeCell="B2" sqref="B2:S74"/>
    </sheetView>
  </sheetViews>
  <sheetFormatPr defaultRowHeight="14.4" x14ac:dyDescent="0.3"/>
  <cols>
    <col min="2" max="2" width="10.33203125" customWidth="1"/>
    <col min="3" max="3" width="38.44140625" customWidth="1"/>
    <col min="4" max="11" width="5.109375" customWidth="1"/>
    <col min="12" max="19" width="10.88671875" customWidth="1"/>
    <col min="21" max="22" width="11.6640625" customWidth="1"/>
    <col min="24" max="24" width="29.5546875" customWidth="1"/>
  </cols>
  <sheetData>
    <row r="1" spans="2:24" ht="15" thickBot="1" x14ac:dyDescent="0.35"/>
    <row r="2" spans="2:24" ht="15" thickBot="1" x14ac:dyDescent="0.35">
      <c r="D2" s="369" t="s">
        <v>169</v>
      </c>
      <c r="E2" s="370"/>
      <c r="F2" s="370"/>
      <c r="G2" s="370"/>
      <c r="H2" s="370"/>
      <c r="I2" s="370"/>
      <c r="J2" s="370"/>
      <c r="K2" s="371"/>
      <c r="L2" s="369" t="s">
        <v>170</v>
      </c>
      <c r="M2" s="370"/>
      <c r="N2" s="370"/>
      <c r="O2" s="370"/>
      <c r="P2" s="370"/>
      <c r="Q2" s="370"/>
      <c r="R2" s="370"/>
      <c r="S2" s="371"/>
      <c r="U2" s="44" t="s">
        <v>167</v>
      </c>
      <c r="V2" s="35" t="s">
        <v>250</v>
      </c>
    </row>
    <row r="3" spans="2:24" ht="15" thickBot="1" x14ac:dyDescent="0.35">
      <c r="B3" s="35" t="s">
        <v>79</v>
      </c>
      <c r="C3" s="34" t="s">
        <v>168</v>
      </c>
      <c r="D3" s="39">
        <v>1</v>
      </c>
      <c r="E3" s="29">
        <v>2</v>
      </c>
      <c r="F3" s="29">
        <v>3</v>
      </c>
      <c r="G3" s="29">
        <v>4</v>
      </c>
      <c r="H3" s="29">
        <v>5</v>
      </c>
      <c r="I3" s="29">
        <v>6</v>
      </c>
      <c r="J3" s="29">
        <v>7</v>
      </c>
      <c r="K3" s="30">
        <v>8</v>
      </c>
      <c r="L3" s="47">
        <v>1</v>
      </c>
      <c r="M3" s="48">
        <v>2</v>
      </c>
      <c r="N3" s="48">
        <v>3</v>
      </c>
      <c r="O3" s="48">
        <v>4</v>
      </c>
      <c r="P3" s="48">
        <v>5</v>
      </c>
      <c r="Q3" s="48">
        <v>6</v>
      </c>
      <c r="R3" s="48">
        <v>7</v>
      </c>
      <c r="S3" s="49">
        <v>8</v>
      </c>
      <c r="U3" s="18">
        <v>11</v>
      </c>
      <c r="V3" s="20" t="s">
        <v>6</v>
      </c>
    </row>
    <row r="4" spans="2:24" x14ac:dyDescent="0.3">
      <c r="B4" s="6">
        <v>1</v>
      </c>
      <c r="C4" s="9" t="s">
        <v>7</v>
      </c>
      <c r="D4" s="18">
        <v>2</v>
      </c>
      <c r="E4" s="19">
        <v>2</v>
      </c>
      <c r="F4" s="19">
        <v>1</v>
      </c>
      <c r="G4" s="19">
        <v>2</v>
      </c>
      <c r="H4" s="19">
        <v>2</v>
      </c>
      <c r="I4" s="19">
        <v>1</v>
      </c>
      <c r="J4" s="19">
        <v>1</v>
      </c>
      <c r="K4" s="42">
        <v>1</v>
      </c>
      <c r="L4" s="2" t="s">
        <v>251</v>
      </c>
      <c r="M4" s="2" t="s">
        <v>254</v>
      </c>
      <c r="N4" s="2" t="s">
        <v>257</v>
      </c>
      <c r="O4" s="2" t="s">
        <v>259</v>
      </c>
      <c r="P4" s="27" t="s">
        <v>357</v>
      </c>
      <c r="Q4" s="27" t="s">
        <v>362</v>
      </c>
      <c r="R4" s="27" t="s">
        <v>363</v>
      </c>
      <c r="S4" s="2" t="s">
        <v>257</v>
      </c>
      <c r="U4" s="23">
        <f>U3+1</f>
        <v>12</v>
      </c>
      <c r="V4" s="40" t="s">
        <v>77</v>
      </c>
    </row>
    <row r="5" spans="2:24" x14ac:dyDescent="0.3">
      <c r="B5" s="7">
        <f>B4+1</f>
        <v>2</v>
      </c>
      <c r="C5" s="8" t="s">
        <v>8</v>
      </c>
      <c r="D5" s="23">
        <v>2</v>
      </c>
      <c r="E5" s="37">
        <v>1</v>
      </c>
      <c r="F5" s="37">
        <v>1</v>
      </c>
      <c r="G5" s="37">
        <v>1</v>
      </c>
      <c r="H5" s="37">
        <v>2</v>
      </c>
      <c r="I5" s="37">
        <v>2</v>
      </c>
      <c r="J5" s="37">
        <v>1</v>
      </c>
      <c r="K5" s="38">
        <v>2</v>
      </c>
      <c r="L5" s="2" t="s">
        <v>257</v>
      </c>
      <c r="M5" s="27" t="s">
        <v>338</v>
      </c>
      <c r="N5" s="27" t="s">
        <v>344</v>
      </c>
      <c r="O5" s="2" t="s">
        <v>257</v>
      </c>
      <c r="P5" s="2" t="s">
        <v>251</v>
      </c>
      <c r="Q5" s="2" t="s">
        <v>254</v>
      </c>
      <c r="R5" s="2" t="s">
        <v>257</v>
      </c>
      <c r="S5" s="2" t="s">
        <v>259</v>
      </c>
      <c r="U5" s="23">
        <f t="shared" ref="U5:U15" si="0">U4+1</f>
        <v>13</v>
      </c>
      <c r="V5" s="40" t="s">
        <v>5</v>
      </c>
    </row>
    <row r="6" spans="2:24" x14ac:dyDescent="0.3">
      <c r="B6" s="7">
        <f t="shared" ref="B6:B69" si="1">B5+1</f>
        <v>3</v>
      </c>
      <c r="C6" s="8" t="s">
        <v>9</v>
      </c>
      <c r="D6" s="23">
        <v>2</v>
      </c>
      <c r="E6" s="37">
        <v>2</v>
      </c>
      <c r="F6" s="37">
        <v>1</v>
      </c>
      <c r="G6" s="37">
        <v>2</v>
      </c>
      <c r="H6" s="37">
        <v>1</v>
      </c>
      <c r="I6" s="37">
        <v>1</v>
      </c>
      <c r="J6" s="37">
        <v>2</v>
      </c>
      <c r="K6" s="38">
        <v>1</v>
      </c>
      <c r="L6" s="2" t="s">
        <v>251</v>
      </c>
      <c r="M6" s="2" t="s">
        <v>257</v>
      </c>
      <c r="N6" s="2" t="s">
        <v>255</v>
      </c>
      <c r="O6" s="2" t="s">
        <v>257</v>
      </c>
      <c r="P6" s="27" t="s">
        <v>358</v>
      </c>
      <c r="Q6" s="2" t="s">
        <v>257</v>
      </c>
      <c r="R6" s="2" t="s">
        <v>254</v>
      </c>
      <c r="S6" s="2" t="s">
        <v>257</v>
      </c>
      <c r="U6" s="23">
        <f t="shared" si="0"/>
        <v>14</v>
      </c>
      <c r="V6" s="40" t="s">
        <v>0</v>
      </c>
      <c r="X6" s="27" t="s">
        <v>363</v>
      </c>
    </row>
    <row r="7" spans="2:24" x14ac:dyDescent="0.3">
      <c r="B7" s="7">
        <f t="shared" si="1"/>
        <v>4</v>
      </c>
      <c r="C7" s="8" t="s">
        <v>10</v>
      </c>
      <c r="D7" s="23">
        <v>2</v>
      </c>
      <c r="E7" s="37">
        <v>1</v>
      </c>
      <c r="F7" s="37">
        <v>2</v>
      </c>
      <c r="G7" s="37">
        <v>2</v>
      </c>
      <c r="H7" s="37">
        <v>1</v>
      </c>
      <c r="I7" s="37">
        <v>1</v>
      </c>
      <c r="J7" s="37">
        <v>2</v>
      </c>
      <c r="K7" s="38">
        <v>1</v>
      </c>
      <c r="L7" s="2" t="s">
        <v>254</v>
      </c>
      <c r="M7" s="2" t="s">
        <v>257</v>
      </c>
      <c r="N7" s="2" t="s">
        <v>259</v>
      </c>
      <c r="O7" s="2" t="s">
        <v>257</v>
      </c>
      <c r="P7" s="27" t="s">
        <v>358</v>
      </c>
      <c r="Q7" s="2" t="s">
        <v>257</v>
      </c>
      <c r="R7" s="2" t="s">
        <v>257</v>
      </c>
      <c r="S7" s="2" t="s">
        <v>257</v>
      </c>
      <c r="U7" s="23">
        <f t="shared" si="0"/>
        <v>15</v>
      </c>
      <c r="V7" s="40" t="s">
        <v>1</v>
      </c>
      <c r="X7" s="27" t="s">
        <v>363</v>
      </c>
    </row>
    <row r="8" spans="2:24" x14ac:dyDescent="0.3">
      <c r="B8" s="7">
        <f t="shared" si="1"/>
        <v>5</v>
      </c>
      <c r="C8" s="8" t="s">
        <v>11</v>
      </c>
      <c r="D8" s="23">
        <v>2</v>
      </c>
      <c r="E8" s="37">
        <v>1</v>
      </c>
      <c r="F8" s="37">
        <v>2</v>
      </c>
      <c r="G8" s="37">
        <v>2</v>
      </c>
      <c r="H8" s="37">
        <v>1</v>
      </c>
      <c r="I8" s="37">
        <v>2</v>
      </c>
      <c r="J8" s="37">
        <v>1</v>
      </c>
      <c r="K8" s="38">
        <v>1</v>
      </c>
      <c r="L8" s="2" t="s">
        <v>254</v>
      </c>
      <c r="M8" s="2" t="s">
        <v>257</v>
      </c>
      <c r="N8" s="2" t="s">
        <v>251</v>
      </c>
      <c r="O8" s="2" t="s">
        <v>257</v>
      </c>
      <c r="P8" s="2" t="s">
        <v>255</v>
      </c>
      <c r="Q8" s="2" t="s">
        <v>257</v>
      </c>
      <c r="R8" s="27" t="s">
        <v>366</v>
      </c>
      <c r="S8" s="2" t="s">
        <v>257</v>
      </c>
      <c r="U8" s="23">
        <f t="shared" si="0"/>
        <v>16</v>
      </c>
      <c r="V8" s="40" t="s">
        <v>73</v>
      </c>
      <c r="X8" s="27" t="s">
        <v>363</v>
      </c>
    </row>
    <row r="9" spans="2:24" x14ac:dyDescent="0.3">
      <c r="B9" s="7">
        <f t="shared" si="1"/>
        <v>6</v>
      </c>
      <c r="C9" s="8" t="s">
        <v>12</v>
      </c>
      <c r="D9" s="23">
        <v>1</v>
      </c>
      <c r="E9" s="37">
        <v>2</v>
      </c>
      <c r="F9" s="37">
        <v>1</v>
      </c>
      <c r="G9" s="37">
        <v>1</v>
      </c>
      <c r="H9" s="37">
        <v>1</v>
      </c>
      <c r="I9" s="37">
        <v>2</v>
      </c>
      <c r="J9" s="37">
        <v>2</v>
      </c>
      <c r="K9" s="38">
        <v>2</v>
      </c>
      <c r="L9" s="2" t="s">
        <v>255</v>
      </c>
      <c r="M9" s="2" t="s">
        <v>257</v>
      </c>
      <c r="N9" s="27" t="s">
        <v>345</v>
      </c>
      <c r="O9" s="27" t="s">
        <v>348</v>
      </c>
      <c r="P9" s="2" t="s">
        <v>254</v>
      </c>
      <c r="Q9" s="2" t="s">
        <v>251</v>
      </c>
      <c r="R9" s="2" t="s">
        <v>251</v>
      </c>
      <c r="S9" s="2" t="s">
        <v>257</v>
      </c>
      <c r="U9" s="23">
        <f t="shared" si="0"/>
        <v>17</v>
      </c>
      <c r="V9" s="40" t="s">
        <v>2</v>
      </c>
      <c r="X9" s="27" t="s">
        <v>343</v>
      </c>
    </row>
    <row r="10" spans="2:24" x14ac:dyDescent="0.3">
      <c r="B10" s="7">
        <f t="shared" si="1"/>
        <v>7</v>
      </c>
      <c r="C10" s="8" t="s">
        <v>62</v>
      </c>
      <c r="D10" s="23">
        <v>1</v>
      </c>
      <c r="E10" s="37">
        <v>2</v>
      </c>
      <c r="F10" s="37">
        <v>1</v>
      </c>
      <c r="G10" s="37">
        <v>2</v>
      </c>
      <c r="H10" s="37">
        <v>1</v>
      </c>
      <c r="I10" s="37">
        <v>2</v>
      </c>
      <c r="J10" s="37">
        <v>1</v>
      </c>
      <c r="K10" s="38">
        <v>2</v>
      </c>
      <c r="L10" s="2" t="s">
        <v>257</v>
      </c>
      <c r="M10" s="2" t="s">
        <v>257</v>
      </c>
      <c r="N10" s="2" t="s">
        <v>257</v>
      </c>
      <c r="O10" s="2" t="s">
        <v>257</v>
      </c>
      <c r="P10" s="2" t="s">
        <v>257</v>
      </c>
      <c r="Q10" s="2" t="s">
        <v>257</v>
      </c>
      <c r="R10" s="2" t="s">
        <v>257</v>
      </c>
      <c r="S10" s="2" t="s">
        <v>257</v>
      </c>
      <c r="U10" s="23">
        <f t="shared" si="0"/>
        <v>18</v>
      </c>
      <c r="V10" s="40" t="s">
        <v>74</v>
      </c>
      <c r="X10" s="27" t="s">
        <v>343</v>
      </c>
    </row>
    <row r="11" spans="2:24" x14ac:dyDescent="0.3">
      <c r="B11" s="7">
        <f t="shared" si="1"/>
        <v>8</v>
      </c>
      <c r="C11" s="8" t="s">
        <v>13</v>
      </c>
      <c r="D11" s="23">
        <v>2</v>
      </c>
      <c r="E11" s="37">
        <v>1</v>
      </c>
      <c r="F11" s="37">
        <v>2</v>
      </c>
      <c r="G11" s="37">
        <v>1</v>
      </c>
      <c r="H11" s="37">
        <v>2</v>
      </c>
      <c r="I11" s="37">
        <v>1</v>
      </c>
      <c r="J11" s="37">
        <v>2</v>
      </c>
      <c r="K11" s="38">
        <v>1</v>
      </c>
      <c r="L11" s="2" t="s">
        <v>257</v>
      </c>
      <c r="M11" s="2" t="s">
        <v>257</v>
      </c>
      <c r="N11" s="2" t="s">
        <v>257</v>
      </c>
      <c r="O11" s="2" t="s">
        <v>257</v>
      </c>
      <c r="P11" s="2" t="s">
        <v>257</v>
      </c>
      <c r="Q11" s="2" t="s">
        <v>257</v>
      </c>
      <c r="R11" s="2" t="s">
        <v>257</v>
      </c>
      <c r="S11" s="2" t="s">
        <v>257</v>
      </c>
      <c r="U11" s="23">
        <f t="shared" si="0"/>
        <v>19</v>
      </c>
      <c r="V11" s="40" t="s">
        <v>3</v>
      </c>
      <c r="X11" s="27" t="s">
        <v>343</v>
      </c>
    </row>
    <row r="12" spans="2:24" x14ac:dyDescent="0.3">
      <c r="B12" s="7">
        <f t="shared" si="1"/>
        <v>9</v>
      </c>
      <c r="C12" s="8" t="s">
        <v>14</v>
      </c>
      <c r="D12" s="23">
        <v>2</v>
      </c>
      <c r="E12" s="37">
        <v>2</v>
      </c>
      <c r="F12" s="37">
        <v>1</v>
      </c>
      <c r="G12" s="37">
        <v>1</v>
      </c>
      <c r="H12" s="37">
        <v>1</v>
      </c>
      <c r="I12" s="37">
        <v>2</v>
      </c>
      <c r="J12" s="37">
        <v>2</v>
      </c>
      <c r="K12" s="38">
        <v>1</v>
      </c>
      <c r="L12" s="2" t="s">
        <v>259</v>
      </c>
      <c r="M12" s="2" t="s">
        <v>255</v>
      </c>
      <c r="N12" s="27" t="s">
        <v>346</v>
      </c>
      <c r="O12" s="27" t="s">
        <v>349</v>
      </c>
      <c r="P12" s="2" t="s">
        <v>257</v>
      </c>
      <c r="Q12" s="2" t="s">
        <v>251</v>
      </c>
      <c r="R12" s="2" t="s">
        <v>254</v>
      </c>
      <c r="S12" s="2" t="s">
        <v>257</v>
      </c>
      <c r="U12" s="23">
        <f t="shared" si="0"/>
        <v>20</v>
      </c>
      <c r="V12" s="40" t="s">
        <v>75</v>
      </c>
      <c r="X12" s="27" t="s">
        <v>341</v>
      </c>
    </row>
    <row r="13" spans="2:24" x14ac:dyDescent="0.3">
      <c r="B13" s="7">
        <f t="shared" si="1"/>
        <v>10</v>
      </c>
      <c r="C13" s="8" t="s">
        <v>81</v>
      </c>
      <c r="D13" s="23">
        <v>2</v>
      </c>
      <c r="E13" s="37">
        <v>2</v>
      </c>
      <c r="F13" s="37">
        <v>1</v>
      </c>
      <c r="G13" s="37">
        <v>2</v>
      </c>
      <c r="H13" s="37">
        <v>2</v>
      </c>
      <c r="I13" s="37">
        <v>2</v>
      </c>
      <c r="J13" s="37">
        <v>1</v>
      </c>
      <c r="K13" s="38"/>
      <c r="L13" s="2" t="s">
        <v>251</v>
      </c>
      <c r="M13" s="2" t="s">
        <v>254</v>
      </c>
      <c r="N13" s="2" t="s">
        <v>254</v>
      </c>
      <c r="O13" s="2" t="s">
        <v>251</v>
      </c>
      <c r="P13" s="2" t="s">
        <v>251</v>
      </c>
      <c r="Q13" s="2" t="s">
        <v>254</v>
      </c>
      <c r="R13" s="2" t="s">
        <v>257</v>
      </c>
      <c r="S13" s="2"/>
      <c r="U13" s="23">
        <f t="shared" si="0"/>
        <v>21</v>
      </c>
      <c r="V13" s="40" t="s">
        <v>76</v>
      </c>
      <c r="X13" s="27" t="s">
        <v>341</v>
      </c>
    </row>
    <row r="14" spans="2:24" x14ac:dyDescent="0.3">
      <c r="B14" s="7">
        <f t="shared" si="1"/>
        <v>11</v>
      </c>
      <c r="C14" s="8" t="s">
        <v>15</v>
      </c>
      <c r="D14" s="23">
        <v>2</v>
      </c>
      <c r="E14" s="37">
        <v>2</v>
      </c>
      <c r="F14" s="37">
        <v>1</v>
      </c>
      <c r="G14" s="37">
        <v>1</v>
      </c>
      <c r="H14" s="37">
        <v>3</v>
      </c>
      <c r="I14" s="37">
        <v>2</v>
      </c>
      <c r="J14" s="37">
        <v>1</v>
      </c>
      <c r="K14" s="38"/>
      <c r="L14" s="2" t="s">
        <v>259</v>
      </c>
      <c r="M14" s="2" t="s">
        <v>254</v>
      </c>
      <c r="N14" s="2" t="s">
        <v>263</v>
      </c>
      <c r="O14" s="2" t="s">
        <v>251</v>
      </c>
      <c r="P14" s="27" t="s">
        <v>359</v>
      </c>
      <c r="Q14" s="2" t="s">
        <v>254</v>
      </c>
      <c r="R14" s="2" t="s">
        <v>257</v>
      </c>
      <c r="S14" s="2"/>
      <c r="U14" s="23">
        <f t="shared" si="0"/>
        <v>22</v>
      </c>
      <c r="V14" s="40" t="s">
        <v>4</v>
      </c>
      <c r="X14" s="27" t="s">
        <v>341</v>
      </c>
    </row>
    <row r="15" spans="2:24" ht="15" thickBot="1" x14ac:dyDescent="0.35">
      <c r="B15" s="7">
        <f t="shared" si="1"/>
        <v>12</v>
      </c>
      <c r="C15" s="8" t="s">
        <v>16</v>
      </c>
      <c r="D15" s="23">
        <v>2</v>
      </c>
      <c r="E15" s="37">
        <v>1</v>
      </c>
      <c r="F15" s="37">
        <v>2</v>
      </c>
      <c r="G15" s="37">
        <v>2</v>
      </c>
      <c r="H15" s="37">
        <v>2</v>
      </c>
      <c r="I15" s="37">
        <v>1</v>
      </c>
      <c r="J15" s="37">
        <v>2</v>
      </c>
      <c r="K15" s="38"/>
      <c r="L15" s="2" t="s">
        <v>254</v>
      </c>
      <c r="M15" s="2" t="s">
        <v>254</v>
      </c>
      <c r="N15" s="2" t="s">
        <v>251</v>
      </c>
      <c r="O15" s="2" t="s">
        <v>251</v>
      </c>
      <c r="P15" s="2" t="s">
        <v>254</v>
      </c>
      <c r="Q15" s="2" t="s">
        <v>257</v>
      </c>
      <c r="R15" s="2" t="s">
        <v>254</v>
      </c>
      <c r="S15" s="2"/>
      <c r="U15" s="21">
        <f t="shared" si="0"/>
        <v>23</v>
      </c>
      <c r="V15" s="41" t="s">
        <v>2</v>
      </c>
      <c r="X15" s="27" t="s">
        <v>341</v>
      </c>
    </row>
    <row r="16" spans="2:24" ht="15" thickBot="1" x14ac:dyDescent="0.35">
      <c r="B16" s="7">
        <f t="shared" si="1"/>
        <v>13</v>
      </c>
      <c r="C16" s="8" t="s">
        <v>17</v>
      </c>
      <c r="D16" s="23">
        <v>1</v>
      </c>
      <c r="E16" s="37">
        <v>2</v>
      </c>
      <c r="F16" s="37">
        <v>2</v>
      </c>
      <c r="G16" s="37">
        <v>2</v>
      </c>
      <c r="H16" s="37">
        <v>2</v>
      </c>
      <c r="I16" s="37">
        <v>1</v>
      </c>
      <c r="J16" s="37">
        <v>2</v>
      </c>
      <c r="K16" s="38"/>
      <c r="L16" s="2" t="s">
        <v>254</v>
      </c>
      <c r="M16" s="2" t="s">
        <v>258</v>
      </c>
      <c r="N16" s="2" t="s">
        <v>251</v>
      </c>
      <c r="O16" s="2" t="s">
        <v>251</v>
      </c>
      <c r="P16" s="2" t="s">
        <v>257</v>
      </c>
      <c r="Q16" s="2" t="s">
        <v>257</v>
      </c>
      <c r="R16" s="2" t="s">
        <v>254</v>
      </c>
      <c r="S16" s="2"/>
      <c r="U16" s="1"/>
      <c r="V16" s="1"/>
      <c r="X16" s="27" t="s">
        <v>341</v>
      </c>
    </row>
    <row r="17" spans="2:24" ht="15" thickBot="1" x14ac:dyDescent="0.35">
      <c r="B17" s="7">
        <f t="shared" si="1"/>
        <v>14</v>
      </c>
      <c r="C17" s="8" t="s">
        <v>18</v>
      </c>
      <c r="D17" s="23">
        <v>2</v>
      </c>
      <c r="E17" s="37">
        <v>1</v>
      </c>
      <c r="F17" s="37">
        <v>3</v>
      </c>
      <c r="G17" s="37">
        <v>1</v>
      </c>
      <c r="H17" s="37">
        <v>2</v>
      </c>
      <c r="I17" s="37">
        <v>1</v>
      </c>
      <c r="J17" s="37">
        <v>2</v>
      </c>
      <c r="K17" s="38"/>
      <c r="L17" s="2" t="s">
        <v>254</v>
      </c>
      <c r="M17" s="2" t="s">
        <v>251</v>
      </c>
      <c r="N17" s="2" t="s">
        <v>251</v>
      </c>
      <c r="O17" s="2" t="s">
        <v>257</v>
      </c>
      <c r="P17" s="2" t="s">
        <v>254</v>
      </c>
      <c r="Q17" s="2" t="s">
        <v>257</v>
      </c>
      <c r="R17" s="2" t="s">
        <v>258</v>
      </c>
      <c r="S17" s="2"/>
      <c r="U17" s="44" t="s">
        <v>167</v>
      </c>
      <c r="V17" s="36" t="s">
        <v>170</v>
      </c>
      <c r="X17" s="27" t="s">
        <v>341</v>
      </c>
    </row>
    <row r="18" spans="2:24" x14ac:dyDescent="0.3">
      <c r="B18" s="7">
        <f t="shared" si="1"/>
        <v>15</v>
      </c>
      <c r="C18" s="8" t="s">
        <v>19</v>
      </c>
      <c r="D18" s="23">
        <v>2</v>
      </c>
      <c r="E18" s="37">
        <v>1</v>
      </c>
      <c r="F18" s="37">
        <v>2</v>
      </c>
      <c r="G18" s="37">
        <v>1</v>
      </c>
      <c r="H18" s="37">
        <v>3</v>
      </c>
      <c r="I18" s="37">
        <v>1</v>
      </c>
      <c r="J18" s="37">
        <v>2</v>
      </c>
      <c r="K18" s="38"/>
      <c r="L18" s="2" t="s">
        <v>257</v>
      </c>
      <c r="M18" s="2" t="s">
        <v>254</v>
      </c>
      <c r="N18" s="2" t="s">
        <v>254</v>
      </c>
      <c r="O18" s="2" t="s">
        <v>251</v>
      </c>
      <c r="P18" s="2" t="s">
        <v>258</v>
      </c>
      <c r="Q18" s="2" t="s">
        <v>257</v>
      </c>
      <c r="R18" s="2" t="s">
        <v>251</v>
      </c>
      <c r="S18" s="2"/>
      <c r="U18" s="18">
        <v>111</v>
      </c>
      <c r="V18" s="20">
        <v>6</v>
      </c>
      <c r="X18" s="27" t="s">
        <v>341</v>
      </c>
    </row>
    <row r="19" spans="2:24" x14ac:dyDescent="0.3">
      <c r="B19" s="7">
        <f t="shared" si="1"/>
        <v>16</v>
      </c>
      <c r="C19" s="8" t="s">
        <v>20</v>
      </c>
      <c r="D19" s="23">
        <v>1</v>
      </c>
      <c r="E19" s="37">
        <v>2</v>
      </c>
      <c r="F19" s="37">
        <v>2</v>
      </c>
      <c r="G19" s="37">
        <v>2</v>
      </c>
      <c r="H19" s="37">
        <v>1</v>
      </c>
      <c r="I19" s="37">
        <v>2</v>
      </c>
      <c r="J19" s="37">
        <v>2</v>
      </c>
      <c r="K19" s="38"/>
      <c r="L19" s="2" t="s">
        <v>254</v>
      </c>
      <c r="M19" s="2" t="s">
        <v>251</v>
      </c>
      <c r="N19" s="2" t="s">
        <v>251</v>
      </c>
      <c r="O19" s="2" t="s">
        <v>254</v>
      </c>
      <c r="P19" s="2" t="s">
        <v>257</v>
      </c>
      <c r="Q19" s="2" t="s">
        <v>251</v>
      </c>
      <c r="R19" s="2" t="s">
        <v>254</v>
      </c>
      <c r="S19" s="2"/>
      <c r="U19" s="23">
        <f>U18+1</f>
        <v>112</v>
      </c>
      <c r="V19" s="40">
        <v>7</v>
      </c>
      <c r="X19" s="27" t="s">
        <v>341</v>
      </c>
    </row>
    <row r="20" spans="2:24" x14ac:dyDescent="0.3">
      <c r="B20" s="7">
        <f t="shared" si="1"/>
        <v>17</v>
      </c>
      <c r="C20" s="8" t="s">
        <v>21</v>
      </c>
      <c r="D20" s="23">
        <v>1</v>
      </c>
      <c r="E20" s="37">
        <v>2</v>
      </c>
      <c r="F20" s="37">
        <v>1</v>
      </c>
      <c r="G20" s="37">
        <v>3</v>
      </c>
      <c r="H20" s="37">
        <v>1</v>
      </c>
      <c r="I20" s="37">
        <v>2</v>
      </c>
      <c r="J20" s="37">
        <v>2</v>
      </c>
      <c r="K20" s="38"/>
      <c r="L20" s="2" t="s">
        <v>254</v>
      </c>
      <c r="M20" s="2" t="s">
        <v>254</v>
      </c>
      <c r="N20" s="2" t="s">
        <v>251</v>
      </c>
      <c r="O20" s="2" t="s">
        <v>258</v>
      </c>
      <c r="P20" s="2" t="s">
        <v>257</v>
      </c>
      <c r="Q20" s="2" t="s">
        <v>251</v>
      </c>
      <c r="R20" s="2" t="s">
        <v>257</v>
      </c>
      <c r="S20" s="2"/>
      <c r="U20" s="23">
        <v>121</v>
      </c>
      <c r="V20" s="40" t="s">
        <v>251</v>
      </c>
      <c r="X20" s="27" t="s">
        <v>342</v>
      </c>
    </row>
    <row r="21" spans="2:24" x14ac:dyDescent="0.3">
      <c r="B21" s="7">
        <f t="shared" si="1"/>
        <v>18</v>
      </c>
      <c r="C21" s="8" t="s">
        <v>274</v>
      </c>
      <c r="D21" s="23">
        <v>1</v>
      </c>
      <c r="E21" s="37">
        <v>3</v>
      </c>
      <c r="F21" s="37">
        <v>1</v>
      </c>
      <c r="G21" s="37">
        <v>2</v>
      </c>
      <c r="H21" s="37">
        <v>1</v>
      </c>
      <c r="I21" s="37">
        <v>2</v>
      </c>
      <c r="J21" s="37">
        <v>2</v>
      </c>
      <c r="K21" s="38"/>
      <c r="L21" s="2" t="s">
        <v>251</v>
      </c>
      <c r="M21" s="2" t="s">
        <v>251</v>
      </c>
      <c r="N21" s="2" t="s">
        <v>257</v>
      </c>
      <c r="O21" s="2" t="s">
        <v>254</v>
      </c>
      <c r="P21" s="2" t="s">
        <v>257</v>
      </c>
      <c r="Q21" s="2" t="s">
        <v>258</v>
      </c>
      <c r="R21" s="2" t="s">
        <v>254</v>
      </c>
      <c r="S21" s="2"/>
      <c r="U21" s="23">
        <f>U20+1</f>
        <v>122</v>
      </c>
      <c r="V21" s="50" t="s">
        <v>252</v>
      </c>
      <c r="X21" s="27" t="s">
        <v>356</v>
      </c>
    </row>
    <row r="22" spans="2:24" x14ac:dyDescent="0.3">
      <c r="B22" s="7">
        <f t="shared" si="1"/>
        <v>19</v>
      </c>
      <c r="C22" s="8" t="s">
        <v>22</v>
      </c>
      <c r="D22" s="23">
        <v>2</v>
      </c>
      <c r="E22" s="37">
        <v>2</v>
      </c>
      <c r="F22" s="37">
        <v>2</v>
      </c>
      <c r="G22" s="37">
        <v>1</v>
      </c>
      <c r="H22" s="37">
        <v>2</v>
      </c>
      <c r="I22" s="37">
        <v>2</v>
      </c>
      <c r="J22" s="37">
        <v>1</v>
      </c>
      <c r="K22" s="38"/>
      <c r="L22" s="2" t="s">
        <v>251</v>
      </c>
      <c r="M22" s="2" t="s">
        <v>251</v>
      </c>
      <c r="N22" s="2" t="s">
        <v>254</v>
      </c>
      <c r="O22" s="2" t="s">
        <v>257</v>
      </c>
      <c r="P22" s="2" t="s">
        <v>251</v>
      </c>
      <c r="Q22" s="2" t="s">
        <v>254</v>
      </c>
      <c r="R22" s="2" t="s">
        <v>254</v>
      </c>
      <c r="S22" s="2"/>
      <c r="U22" s="23">
        <f>U21+1</f>
        <v>123</v>
      </c>
      <c r="V22" s="50" t="s">
        <v>253</v>
      </c>
      <c r="X22" s="27" t="s">
        <v>357</v>
      </c>
    </row>
    <row r="23" spans="2:24" x14ac:dyDescent="0.3">
      <c r="B23" s="7">
        <f t="shared" si="1"/>
        <v>20</v>
      </c>
      <c r="C23" s="8" t="s">
        <v>23</v>
      </c>
      <c r="D23" s="23">
        <v>3</v>
      </c>
      <c r="E23" s="37">
        <v>1</v>
      </c>
      <c r="F23" s="37">
        <v>2</v>
      </c>
      <c r="G23" s="37">
        <v>1</v>
      </c>
      <c r="H23" s="37">
        <v>2</v>
      </c>
      <c r="I23" s="37">
        <v>2</v>
      </c>
      <c r="J23" s="37">
        <v>1</v>
      </c>
      <c r="K23" s="38"/>
      <c r="L23" s="2" t="s">
        <v>251</v>
      </c>
      <c r="M23" s="2" t="s">
        <v>257</v>
      </c>
      <c r="N23" s="2" t="s">
        <v>254</v>
      </c>
      <c r="O23" s="2" t="s">
        <v>257</v>
      </c>
      <c r="P23" s="2" t="s">
        <v>258</v>
      </c>
      <c r="Q23" s="2" t="s">
        <v>254</v>
      </c>
      <c r="R23" s="2" t="s">
        <v>251</v>
      </c>
      <c r="S23" s="2"/>
      <c r="U23" s="23">
        <v>131</v>
      </c>
      <c r="V23" s="40" t="s">
        <v>254</v>
      </c>
      <c r="X23" s="27" t="s">
        <v>353</v>
      </c>
    </row>
    <row r="24" spans="2:24" x14ac:dyDescent="0.3">
      <c r="B24" s="7">
        <f t="shared" si="1"/>
        <v>21</v>
      </c>
      <c r="C24" s="8" t="s">
        <v>24</v>
      </c>
      <c r="D24" s="23">
        <v>3</v>
      </c>
      <c r="E24" s="37">
        <v>1</v>
      </c>
      <c r="F24" s="37">
        <v>2</v>
      </c>
      <c r="G24" s="37">
        <v>2</v>
      </c>
      <c r="H24" s="37">
        <v>1</v>
      </c>
      <c r="I24" s="37">
        <v>2</v>
      </c>
      <c r="J24" s="37">
        <v>1</v>
      </c>
      <c r="K24" s="38"/>
      <c r="L24" s="2" t="s">
        <v>258</v>
      </c>
      <c r="M24" s="2" t="s">
        <v>257</v>
      </c>
      <c r="N24" s="2" t="s">
        <v>251</v>
      </c>
      <c r="O24" s="2" t="s">
        <v>257</v>
      </c>
      <c r="P24" s="2" t="s">
        <v>254</v>
      </c>
      <c r="Q24" s="2" t="s">
        <v>254</v>
      </c>
      <c r="R24" s="2" t="s">
        <v>251</v>
      </c>
      <c r="S24" s="2"/>
      <c r="U24" s="23">
        <f>U23+1</f>
        <v>132</v>
      </c>
      <c r="V24" s="40" t="s">
        <v>255</v>
      </c>
      <c r="X24" s="27" t="s">
        <v>353</v>
      </c>
    </row>
    <row r="25" spans="2:24" x14ac:dyDescent="0.3">
      <c r="B25" s="7">
        <f t="shared" si="1"/>
        <v>22</v>
      </c>
      <c r="C25" s="8" t="s">
        <v>275</v>
      </c>
      <c r="D25" s="23">
        <v>2</v>
      </c>
      <c r="E25" s="37">
        <v>1</v>
      </c>
      <c r="F25" s="37">
        <v>3</v>
      </c>
      <c r="G25" s="37">
        <v>1</v>
      </c>
      <c r="H25" s="37">
        <v>2</v>
      </c>
      <c r="I25" s="37">
        <v>2</v>
      </c>
      <c r="J25" s="37">
        <v>1</v>
      </c>
      <c r="K25" s="38"/>
      <c r="L25" s="2" t="s">
        <v>254</v>
      </c>
      <c r="M25" s="2" t="s">
        <v>251</v>
      </c>
      <c r="N25" s="2" t="s">
        <v>258</v>
      </c>
      <c r="O25" s="2" t="s">
        <v>257</v>
      </c>
      <c r="P25" s="2" t="s">
        <v>251</v>
      </c>
      <c r="Q25" s="2" t="s">
        <v>257</v>
      </c>
      <c r="R25" s="2" t="s">
        <v>254</v>
      </c>
      <c r="S25" s="2"/>
      <c r="U25" s="23">
        <f>U24+1</f>
        <v>133</v>
      </c>
      <c r="V25" s="40" t="s">
        <v>367</v>
      </c>
      <c r="X25" s="27" t="s">
        <v>353</v>
      </c>
    </row>
    <row r="26" spans="2:24" x14ac:dyDescent="0.3">
      <c r="B26" s="7">
        <f t="shared" si="1"/>
        <v>23</v>
      </c>
      <c r="C26" s="8" t="s">
        <v>276</v>
      </c>
      <c r="D26" s="23">
        <v>2</v>
      </c>
      <c r="E26" s="37">
        <v>2</v>
      </c>
      <c r="F26" s="37">
        <v>2</v>
      </c>
      <c r="G26" s="37">
        <v>1</v>
      </c>
      <c r="H26" s="37">
        <v>2</v>
      </c>
      <c r="I26" s="37">
        <v>1</v>
      </c>
      <c r="J26" s="37">
        <v>2</v>
      </c>
      <c r="K26" s="38"/>
      <c r="L26" s="2" t="s">
        <v>251</v>
      </c>
      <c r="M26" s="2" t="s">
        <v>251</v>
      </c>
      <c r="N26" s="2" t="s">
        <v>257</v>
      </c>
      <c r="O26" s="2" t="s">
        <v>257</v>
      </c>
      <c r="P26" s="2" t="s">
        <v>254</v>
      </c>
      <c r="Q26" s="2" t="s">
        <v>254</v>
      </c>
      <c r="R26" s="2" t="s">
        <v>258</v>
      </c>
      <c r="S26" s="2"/>
      <c r="U26" s="23">
        <f>U25+1</f>
        <v>134</v>
      </c>
      <c r="V26" s="40" t="s">
        <v>256</v>
      </c>
      <c r="X26" s="27" t="s">
        <v>353</v>
      </c>
    </row>
    <row r="27" spans="2:24" x14ac:dyDescent="0.3">
      <c r="B27" s="7">
        <f t="shared" si="1"/>
        <v>24</v>
      </c>
      <c r="C27" s="8" t="s">
        <v>25</v>
      </c>
      <c r="D27" s="23">
        <v>2</v>
      </c>
      <c r="E27" s="37">
        <v>2</v>
      </c>
      <c r="F27" s="37">
        <v>2</v>
      </c>
      <c r="G27" s="37">
        <v>2</v>
      </c>
      <c r="H27" s="37">
        <v>1</v>
      </c>
      <c r="I27" s="37">
        <v>2</v>
      </c>
      <c r="J27" s="37">
        <v>1</v>
      </c>
      <c r="K27" s="38"/>
      <c r="L27" s="2" t="s">
        <v>258</v>
      </c>
      <c r="M27" s="2" t="s">
        <v>251</v>
      </c>
      <c r="N27" s="2" t="s">
        <v>251</v>
      </c>
      <c r="O27" s="2" t="s">
        <v>257</v>
      </c>
      <c r="P27" s="2" t="s">
        <v>257</v>
      </c>
      <c r="Q27" s="2" t="s">
        <v>254</v>
      </c>
      <c r="R27" s="2" t="s">
        <v>254</v>
      </c>
      <c r="S27" s="2"/>
      <c r="U27" s="23">
        <v>141</v>
      </c>
      <c r="V27" s="40" t="s">
        <v>257</v>
      </c>
      <c r="X27" s="27" t="s">
        <v>353</v>
      </c>
    </row>
    <row r="28" spans="2:24" x14ac:dyDescent="0.3">
      <c r="B28" s="7">
        <f t="shared" si="1"/>
        <v>25</v>
      </c>
      <c r="C28" s="8" t="s">
        <v>26</v>
      </c>
      <c r="D28" s="23">
        <v>2</v>
      </c>
      <c r="E28" s="37">
        <v>2</v>
      </c>
      <c r="F28" s="37">
        <v>2</v>
      </c>
      <c r="G28" s="37">
        <v>1</v>
      </c>
      <c r="H28" s="37">
        <v>1</v>
      </c>
      <c r="I28" s="37">
        <v>2</v>
      </c>
      <c r="J28" s="37">
        <v>2</v>
      </c>
      <c r="K28" s="38"/>
      <c r="L28" s="2" t="s">
        <v>251</v>
      </c>
      <c r="M28" s="2" t="s">
        <v>259</v>
      </c>
      <c r="N28" s="2" t="s">
        <v>257</v>
      </c>
      <c r="O28" s="27" t="s">
        <v>348</v>
      </c>
      <c r="P28" s="2" t="s">
        <v>254</v>
      </c>
      <c r="Q28" s="2" t="s">
        <v>258</v>
      </c>
      <c r="R28" s="2" t="s">
        <v>258</v>
      </c>
      <c r="S28" s="2"/>
      <c r="U28" s="23">
        <f>U27+1</f>
        <v>142</v>
      </c>
      <c r="V28" s="40" t="s">
        <v>258</v>
      </c>
      <c r="X28" s="27" t="s">
        <v>353</v>
      </c>
    </row>
    <row r="29" spans="2:24" x14ac:dyDescent="0.3">
      <c r="B29" s="7">
        <f t="shared" si="1"/>
        <v>26</v>
      </c>
      <c r="C29" s="8" t="s">
        <v>27</v>
      </c>
      <c r="D29" s="23">
        <v>2</v>
      </c>
      <c r="E29" s="37">
        <v>2</v>
      </c>
      <c r="F29" s="37">
        <v>1</v>
      </c>
      <c r="G29" s="37">
        <v>2</v>
      </c>
      <c r="H29" s="37">
        <v>2</v>
      </c>
      <c r="I29" s="37">
        <v>1</v>
      </c>
      <c r="J29" s="37">
        <v>2</v>
      </c>
      <c r="K29" s="38"/>
      <c r="L29" s="2" t="s">
        <v>251</v>
      </c>
      <c r="M29" s="2" t="s">
        <v>254</v>
      </c>
      <c r="N29" s="2" t="s">
        <v>257</v>
      </c>
      <c r="O29" s="2" t="s">
        <v>251</v>
      </c>
      <c r="P29" s="2" t="s">
        <v>254</v>
      </c>
      <c r="Q29" s="2" t="s">
        <v>254</v>
      </c>
      <c r="R29" s="2" t="s">
        <v>251</v>
      </c>
      <c r="S29" s="2"/>
      <c r="U29" s="23">
        <v>151</v>
      </c>
      <c r="V29" s="40" t="s">
        <v>259</v>
      </c>
      <c r="X29" s="27" t="s">
        <v>352</v>
      </c>
    </row>
    <row r="30" spans="2:24" x14ac:dyDescent="0.3">
      <c r="B30" s="7">
        <f t="shared" si="1"/>
        <v>27</v>
      </c>
      <c r="C30" s="8" t="s">
        <v>28</v>
      </c>
      <c r="D30" s="23">
        <v>1</v>
      </c>
      <c r="E30" s="37">
        <v>3</v>
      </c>
      <c r="F30" s="37">
        <v>1</v>
      </c>
      <c r="G30" s="37">
        <v>2</v>
      </c>
      <c r="H30" s="37">
        <v>2</v>
      </c>
      <c r="I30" s="37">
        <v>1</v>
      </c>
      <c r="J30" s="37">
        <v>2</v>
      </c>
      <c r="K30" s="38"/>
      <c r="L30" s="2" t="s">
        <v>251</v>
      </c>
      <c r="M30" s="2" t="s">
        <v>258</v>
      </c>
      <c r="N30" s="2" t="s">
        <v>257</v>
      </c>
      <c r="O30" s="2" t="s">
        <v>251</v>
      </c>
      <c r="P30" s="2" t="s">
        <v>257</v>
      </c>
      <c r="Q30" s="2" t="s">
        <v>251</v>
      </c>
      <c r="R30" s="2" t="s">
        <v>254</v>
      </c>
      <c r="S30" s="2"/>
      <c r="U30" s="23">
        <f>U29+1</f>
        <v>152</v>
      </c>
      <c r="V30" s="50" t="s">
        <v>260</v>
      </c>
      <c r="X30" s="27" t="s">
        <v>352</v>
      </c>
    </row>
    <row r="31" spans="2:24" x14ac:dyDescent="0.3">
      <c r="B31" s="7">
        <f t="shared" si="1"/>
        <v>28</v>
      </c>
      <c r="C31" s="8" t="s">
        <v>277</v>
      </c>
      <c r="D31" s="23">
        <v>2</v>
      </c>
      <c r="E31" s="37">
        <v>2</v>
      </c>
      <c r="F31" s="37">
        <v>1</v>
      </c>
      <c r="G31" s="37">
        <v>2</v>
      </c>
      <c r="H31" s="37">
        <v>1</v>
      </c>
      <c r="I31" s="37">
        <v>2</v>
      </c>
      <c r="J31" s="37">
        <v>2</v>
      </c>
      <c r="K31" s="38"/>
      <c r="L31" s="2" t="s">
        <v>251</v>
      </c>
      <c r="M31" s="2" t="s">
        <v>257</v>
      </c>
      <c r="N31" s="2" t="s">
        <v>257</v>
      </c>
      <c r="O31" s="2" t="s">
        <v>254</v>
      </c>
      <c r="P31" s="2" t="s">
        <v>254</v>
      </c>
      <c r="Q31" s="2" t="s">
        <v>258</v>
      </c>
      <c r="R31" s="2" t="s">
        <v>251</v>
      </c>
      <c r="S31" s="2"/>
      <c r="U31" s="23">
        <v>160</v>
      </c>
      <c r="V31" s="40" t="s">
        <v>262</v>
      </c>
      <c r="X31" s="27" t="s">
        <v>360</v>
      </c>
    </row>
    <row r="32" spans="2:24" x14ac:dyDescent="0.3">
      <c r="B32" s="7">
        <f t="shared" si="1"/>
        <v>29</v>
      </c>
      <c r="C32" s="8" t="s">
        <v>82</v>
      </c>
      <c r="D32" s="23">
        <v>2</v>
      </c>
      <c r="E32" s="37">
        <v>1</v>
      </c>
      <c r="F32" s="37">
        <v>2</v>
      </c>
      <c r="G32" s="37">
        <v>2</v>
      </c>
      <c r="H32" s="37">
        <v>1</v>
      </c>
      <c r="I32" s="37">
        <v>2</v>
      </c>
      <c r="J32" s="37">
        <v>2</v>
      </c>
      <c r="K32" s="38"/>
      <c r="L32" s="2" t="s">
        <v>254</v>
      </c>
      <c r="M32" s="2" t="s">
        <v>257</v>
      </c>
      <c r="N32" s="2" t="s">
        <v>251</v>
      </c>
      <c r="O32" s="2" t="s">
        <v>254</v>
      </c>
      <c r="P32" s="2" t="s">
        <v>254</v>
      </c>
      <c r="Q32" s="2" t="s">
        <v>251</v>
      </c>
      <c r="R32" s="2" t="s">
        <v>251</v>
      </c>
      <c r="S32" s="2"/>
      <c r="U32" s="23">
        <f>U31+1</f>
        <v>161</v>
      </c>
      <c r="V32" s="40" t="s">
        <v>263</v>
      </c>
      <c r="X32" s="27" t="s">
        <v>350</v>
      </c>
    </row>
    <row r="33" spans="2:24" x14ac:dyDescent="0.3">
      <c r="B33" s="7">
        <f t="shared" si="1"/>
        <v>30</v>
      </c>
      <c r="C33" s="8" t="s">
        <v>29</v>
      </c>
      <c r="D33" s="23">
        <v>1</v>
      </c>
      <c r="E33" s="37">
        <v>2</v>
      </c>
      <c r="F33" s="37">
        <v>2</v>
      </c>
      <c r="G33" s="37">
        <v>1</v>
      </c>
      <c r="H33" s="37">
        <v>2</v>
      </c>
      <c r="I33" s="37">
        <v>2</v>
      </c>
      <c r="J33" s="37">
        <v>2</v>
      </c>
      <c r="K33" s="38"/>
      <c r="L33" s="2" t="s">
        <v>257</v>
      </c>
      <c r="M33" s="2" t="s">
        <v>251</v>
      </c>
      <c r="N33" s="2" t="s">
        <v>254</v>
      </c>
      <c r="O33" s="2" t="s">
        <v>254</v>
      </c>
      <c r="P33" s="2" t="s">
        <v>251</v>
      </c>
      <c r="Q33" s="2" t="s">
        <v>251</v>
      </c>
      <c r="R33" s="2" t="s">
        <v>254</v>
      </c>
      <c r="S33" s="2"/>
      <c r="U33" s="23">
        <f t="shared" ref="U33:U40" si="2">U32+1</f>
        <v>162</v>
      </c>
      <c r="V33" s="40" t="s">
        <v>264</v>
      </c>
      <c r="X33" s="27" t="s">
        <v>350</v>
      </c>
    </row>
    <row r="34" spans="2:24" x14ac:dyDescent="0.3">
      <c r="B34" s="7">
        <f t="shared" si="1"/>
        <v>31</v>
      </c>
      <c r="C34" s="8" t="s">
        <v>278</v>
      </c>
      <c r="D34" s="23">
        <v>2</v>
      </c>
      <c r="E34" s="37">
        <v>1</v>
      </c>
      <c r="F34" s="37">
        <v>2</v>
      </c>
      <c r="G34" s="37">
        <v>1</v>
      </c>
      <c r="H34" s="37">
        <v>2</v>
      </c>
      <c r="I34" s="37">
        <v>2</v>
      </c>
      <c r="J34" s="37">
        <v>2</v>
      </c>
      <c r="K34" s="38"/>
      <c r="L34" s="2" t="s">
        <v>257</v>
      </c>
      <c r="M34" s="2" t="s">
        <v>257</v>
      </c>
      <c r="N34" s="2" t="s">
        <v>254</v>
      </c>
      <c r="O34" s="2" t="s">
        <v>254</v>
      </c>
      <c r="P34" s="2" t="s">
        <v>258</v>
      </c>
      <c r="Q34" s="2" t="s">
        <v>251</v>
      </c>
      <c r="R34" s="2" t="s">
        <v>251</v>
      </c>
      <c r="S34" s="2"/>
      <c r="U34" s="23">
        <f t="shared" si="2"/>
        <v>163</v>
      </c>
      <c r="V34" s="40" t="s">
        <v>265</v>
      </c>
      <c r="X34" s="27" t="s">
        <v>350</v>
      </c>
    </row>
    <row r="35" spans="2:24" x14ac:dyDescent="0.3">
      <c r="B35" s="7">
        <f t="shared" si="1"/>
        <v>32</v>
      </c>
      <c r="C35" s="8" t="s">
        <v>30</v>
      </c>
      <c r="D35" s="23">
        <v>1</v>
      </c>
      <c r="E35" s="37">
        <v>2</v>
      </c>
      <c r="F35" s="37">
        <v>2</v>
      </c>
      <c r="G35" s="37">
        <v>1</v>
      </c>
      <c r="H35" s="37">
        <v>3</v>
      </c>
      <c r="I35" s="37">
        <v>1</v>
      </c>
      <c r="J35" s="37">
        <v>2</v>
      </c>
      <c r="K35" s="38"/>
      <c r="L35" s="2" t="s">
        <v>257</v>
      </c>
      <c r="M35" s="2" t="s">
        <v>258</v>
      </c>
      <c r="N35" s="2" t="s">
        <v>254</v>
      </c>
      <c r="O35" s="2" t="s">
        <v>251</v>
      </c>
      <c r="P35" s="2" t="s">
        <v>251</v>
      </c>
      <c r="Q35" s="2" t="s">
        <v>257</v>
      </c>
      <c r="R35" s="2" t="s">
        <v>254</v>
      </c>
      <c r="S35" s="2"/>
      <c r="U35" s="23">
        <f t="shared" si="2"/>
        <v>164</v>
      </c>
      <c r="V35" s="40" t="s">
        <v>267</v>
      </c>
      <c r="X35" s="27" t="s">
        <v>340</v>
      </c>
    </row>
    <row r="36" spans="2:24" x14ac:dyDescent="0.3">
      <c r="B36" s="7">
        <f t="shared" si="1"/>
        <v>33</v>
      </c>
      <c r="C36" s="8" t="s">
        <v>31</v>
      </c>
      <c r="D36" s="23">
        <v>1</v>
      </c>
      <c r="E36" s="37">
        <v>2</v>
      </c>
      <c r="F36" s="37">
        <v>2</v>
      </c>
      <c r="G36" s="37">
        <v>1</v>
      </c>
      <c r="H36" s="37">
        <v>2</v>
      </c>
      <c r="I36" s="37">
        <v>1</v>
      </c>
      <c r="J36" s="37">
        <v>3</v>
      </c>
      <c r="K36" s="38"/>
      <c r="L36" s="2" t="s">
        <v>257</v>
      </c>
      <c r="M36" s="2" t="s">
        <v>251</v>
      </c>
      <c r="N36" s="2" t="s">
        <v>257</v>
      </c>
      <c r="O36" s="2" t="s">
        <v>254</v>
      </c>
      <c r="P36" s="2" t="s">
        <v>254</v>
      </c>
      <c r="Q36" s="2" t="s">
        <v>251</v>
      </c>
      <c r="R36" s="2" t="s">
        <v>258</v>
      </c>
      <c r="S36" s="2"/>
      <c r="U36" s="23">
        <f t="shared" si="2"/>
        <v>165</v>
      </c>
      <c r="V36" s="40" t="s">
        <v>268</v>
      </c>
      <c r="X36" s="27" t="s">
        <v>340</v>
      </c>
    </row>
    <row r="37" spans="2:24" x14ac:dyDescent="0.3">
      <c r="B37" s="7">
        <f t="shared" si="1"/>
        <v>34</v>
      </c>
      <c r="C37" s="8" t="s">
        <v>279</v>
      </c>
      <c r="D37" s="23">
        <v>1</v>
      </c>
      <c r="E37" s="37">
        <v>2</v>
      </c>
      <c r="F37" s="37">
        <v>1</v>
      </c>
      <c r="G37" s="37">
        <v>2</v>
      </c>
      <c r="H37" s="37">
        <v>2</v>
      </c>
      <c r="I37" s="37">
        <v>2</v>
      </c>
      <c r="J37" s="37">
        <v>2</v>
      </c>
      <c r="K37" s="38"/>
      <c r="L37" s="2" t="s">
        <v>257</v>
      </c>
      <c r="M37" s="2" t="s">
        <v>254</v>
      </c>
      <c r="N37" s="2" t="s">
        <v>254</v>
      </c>
      <c r="O37" s="2" t="s">
        <v>258</v>
      </c>
      <c r="P37" s="2" t="s">
        <v>251</v>
      </c>
      <c r="Q37" s="2" t="s">
        <v>251</v>
      </c>
      <c r="R37" s="2" t="s">
        <v>257</v>
      </c>
      <c r="S37" s="2"/>
      <c r="U37" s="23">
        <f t="shared" si="2"/>
        <v>166</v>
      </c>
      <c r="V37" s="40" t="s">
        <v>269</v>
      </c>
      <c r="X37" s="27" t="s">
        <v>339</v>
      </c>
    </row>
    <row r="38" spans="2:24" ht="15" thickBot="1" x14ac:dyDescent="0.35">
      <c r="B38" s="7">
        <f t="shared" si="1"/>
        <v>35</v>
      </c>
      <c r="C38" s="8" t="s">
        <v>280</v>
      </c>
      <c r="D38" s="23">
        <v>1</v>
      </c>
      <c r="E38" s="37">
        <v>2</v>
      </c>
      <c r="F38" s="37">
        <v>1</v>
      </c>
      <c r="G38" s="37">
        <v>2</v>
      </c>
      <c r="H38" s="37">
        <v>2</v>
      </c>
      <c r="I38" s="37">
        <v>1</v>
      </c>
      <c r="J38" s="37">
        <v>3</v>
      </c>
      <c r="K38" s="38"/>
      <c r="L38" s="2" t="s">
        <v>257</v>
      </c>
      <c r="M38" s="2" t="s">
        <v>254</v>
      </c>
      <c r="N38" s="2" t="s">
        <v>257</v>
      </c>
      <c r="O38" s="2" t="s">
        <v>258</v>
      </c>
      <c r="P38" s="2" t="s">
        <v>254</v>
      </c>
      <c r="Q38" s="2" t="s">
        <v>251</v>
      </c>
      <c r="R38" s="2" t="s">
        <v>251</v>
      </c>
      <c r="S38" s="2"/>
      <c r="U38" s="23">
        <f t="shared" si="2"/>
        <v>167</v>
      </c>
      <c r="V38" s="41" t="s">
        <v>270</v>
      </c>
      <c r="X38" s="27" t="s">
        <v>339</v>
      </c>
    </row>
    <row r="39" spans="2:24" ht="15" thickBot="1" x14ac:dyDescent="0.35">
      <c r="B39" s="7">
        <f t="shared" si="1"/>
        <v>36</v>
      </c>
      <c r="C39" s="8" t="s">
        <v>281</v>
      </c>
      <c r="D39" s="23">
        <v>2</v>
      </c>
      <c r="E39" s="37">
        <v>1</v>
      </c>
      <c r="F39" s="37">
        <v>2</v>
      </c>
      <c r="G39" s="37">
        <v>2</v>
      </c>
      <c r="H39" s="37">
        <v>1</v>
      </c>
      <c r="I39" s="37">
        <v>3</v>
      </c>
      <c r="J39" s="37">
        <v>1</v>
      </c>
      <c r="K39" s="38"/>
      <c r="L39" s="2" t="s">
        <v>254</v>
      </c>
      <c r="M39" s="2" t="s">
        <v>257</v>
      </c>
      <c r="N39" s="2" t="s">
        <v>258</v>
      </c>
      <c r="O39" s="2" t="s">
        <v>254</v>
      </c>
      <c r="P39" s="2" t="s">
        <v>251</v>
      </c>
      <c r="Q39" s="2" t="s">
        <v>251</v>
      </c>
      <c r="R39" s="2" t="s">
        <v>257</v>
      </c>
      <c r="S39" s="2"/>
      <c r="U39" s="23">
        <f t="shared" si="2"/>
        <v>168</v>
      </c>
      <c r="V39" s="41" t="s">
        <v>368</v>
      </c>
      <c r="X39" s="27" t="s">
        <v>339</v>
      </c>
    </row>
    <row r="40" spans="2:24" ht="15" thickBot="1" x14ac:dyDescent="0.35">
      <c r="B40" s="7">
        <f t="shared" si="1"/>
        <v>37</v>
      </c>
      <c r="C40" s="8" t="s">
        <v>273</v>
      </c>
      <c r="D40" s="23">
        <v>1</v>
      </c>
      <c r="E40" s="37">
        <v>3</v>
      </c>
      <c r="F40" s="37">
        <v>1</v>
      </c>
      <c r="G40" s="37">
        <v>2</v>
      </c>
      <c r="H40" s="37">
        <v>1</v>
      </c>
      <c r="I40" s="37">
        <v>3</v>
      </c>
      <c r="J40" s="37">
        <v>1</v>
      </c>
      <c r="K40" s="38"/>
      <c r="L40" s="2" t="s">
        <v>251</v>
      </c>
      <c r="M40" s="2" t="s">
        <v>251</v>
      </c>
      <c r="N40" s="2" t="s">
        <v>254</v>
      </c>
      <c r="O40" s="2" t="s">
        <v>254</v>
      </c>
      <c r="P40" s="2" t="s">
        <v>259</v>
      </c>
      <c r="Q40" s="2" t="s">
        <v>258</v>
      </c>
      <c r="R40" s="27" t="s">
        <v>353</v>
      </c>
      <c r="S40" s="2"/>
      <c r="U40" s="21">
        <f t="shared" si="2"/>
        <v>169</v>
      </c>
      <c r="V40" s="41" t="s">
        <v>332</v>
      </c>
      <c r="X40" s="27" t="s">
        <v>361</v>
      </c>
    </row>
    <row r="41" spans="2:24" x14ac:dyDescent="0.3">
      <c r="B41" s="7">
        <f t="shared" si="1"/>
        <v>38</v>
      </c>
      <c r="C41" s="8" t="s">
        <v>32</v>
      </c>
      <c r="D41" s="23">
        <v>2</v>
      </c>
      <c r="E41" s="37">
        <v>1</v>
      </c>
      <c r="F41" s="37">
        <v>2</v>
      </c>
      <c r="G41" s="37">
        <v>2</v>
      </c>
      <c r="H41" s="37">
        <v>2</v>
      </c>
      <c r="I41" s="37">
        <v>2</v>
      </c>
      <c r="J41" s="37">
        <v>1</v>
      </c>
      <c r="K41" s="38"/>
      <c r="L41" s="2" t="s">
        <v>254</v>
      </c>
      <c r="M41" s="2" t="s">
        <v>254</v>
      </c>
      <c r="N41" s="2" t="s">
        <v>258</v>
      </c>
      <c r="O41" s="2" t="s">
        <v>251</v>
      </c>
      <c r="P41" s="2" t="s">
        <v>251</v>
      </c>
      <c r="Q41" s="2" t="s">
        <v>257</v>
      </c>
      <c r="R41" s="2" t="s">
        <v>257</v>
      </c>
      <c r="S41" s="2"/>
      <c r="X41" s="27" t="s">
        <v>338</v>
      </c>
    </row>
    <row r="42" spans="2:24" x14ac:dyDescent="0.3">
      <c r="B42" s="7">
        <f t="shared" si="1"/>
        <v>39</v>
      </c>
      <c r="C42" s="8" t="s">
        <v>33</v>
      </c>
      <c r="D42" s="23">
        <v>2</v>
      </c>
      <c r="E42" s="37">
        <v>2</v>
      </c>
      <c r="F42" s="37">
        <v>1</v>
      </c>
      <c r="G42" s="37">
        <v>1</v>
      </c>
      <c r="H42" s="37">
        <v>2</v>
      </c>
      <c r="I42" s="37">
        <v>2</v>
      </c>
      <c r="J42" s="37">
        <v>2</v>
      </c>
      <c r="K42" s="38"/>
      <c r="L42" s="2" t="s">
        <v>259</v>
      </c>
      <c r="M42" s="2" t="s">
        <v>257</v>
      </c>
      <c r="N42" s="27" t="s">
        <v>344</v>
      </c>
      <c r="O42" s="2" t="s">
        <v>254</v>
      </c>
      <c r="P42" s="2" t="s">
        <v>258</v>
      </c>
      <c r="Q42" s="2" t="s">
        <v>258</v>
      </c>
      <c r="R42" s="2" t="s">
        <v>251</v>
      </c>
      <c r="S42" s="2"/>
      <c r="X42" s="27" t="s">
        <v>344</v>
      </c>
    </row>
    <row r="43" spans="2:24" x14ac:dyDescent="0.3">
      <c r="B43" s="7">
        <f t="shared" si="1"/>
        <v>40</v>
      </c>
      <c r="C43" s="8" t="s">
        <v>34</v>
      </c>
      <c r="D43" s="23">
        <v>1</v>
      </c>
      <c r="E43" s="37">
        <v>3</v>
      </c>
      <c r="F43" s="37">
        <v>2</v>
      </c>
      <c r="G43" s="37">
        <v>2</v>
      </c>
      <c r="H43" s="37">
        <v>2</v>
      </c>
      <c r="I43" s="37">
        <v>1</v>
      </c>
      <c r="J43" s="37">
        <v>1</v>
      </c>
      <c r="K43" s="38"/>
      <c r="L43" s="2" t="s">
        <v>258</v>
      </c>
      <c r="M43" s="27" t="s">
        <v>339</v>
      </c>
      <c r="N43" s="2" t="s">
        <v>251</v>
      </c>
      <c r="O43" s="2" t="s">
        <v>259</v>
      </c>
      <c r="P43" s="2" t="s">
        <v>255</v>
      </c>
      <c r="Q43" s="27" t="s">
        <v>363</v>
      </c>
      <c r="R43" s="2" t="s">
        <v>263</v>
      </c>
      <c r="S43" s="2"/>
      <c r="X43" s="27" t="s">
        <v>344</v>
      </c>
    </row>
    <row r="44" spans="2:24" x14ac:dyDescent="0.3">
      <c r="B44" s="7">
        <f t="shared" si="1"/>
        <v>41</v>
      </c>
      <c r="C44" s="8" t="s">
        <v>35</v>
      </c>
      <c r="D44" s="23">
        <v>3</v>
      </c>
      <c r="E44" s="37">
        <v>1</v>
      </c>
      <c r="F44" s="37">
        <v>2</v>
      </c>
      <c r="G44" s="37">
        <v>1</v>
      </c>
      <c r="H44" s="37">
        <v>2</v>
      </c>
      <c r="I44" s="37">
        <v>1</v>
      </c>
      <c r="J44" s="37">
        <v>2</v>
      </c>
      <c r="K44" s="38"/>
      <c r="L44" s="2" t="s">
        <v>251</v>
      </c>
      <c r="M44" s="2" t="s">
        <v>257</v>
      </c>
      <c r="N44" s="2" t="s">
        <v>257</v>
      </c>
      <c r="O44" s="2" t="s">
        <v>257</v>
      </c>
      <c r="P44" s="27" t="s">
        <v>360</v>
      </c>
      <c r="Q44" s="2" t="s">
        <v>254</v>
      </c>
      <c r="R44" s="27" t="s">
        <v>350</v>
      </c>
      <c r="S44" s="2"/>
      <c r="X44" s="27" t="s">
        <v>347</v>
      </c>
    </row>
    <row r="45" spans="2:24" x14ac:dyDescent="0.3">
      <c r="B45" s="7">
        <f t="shared" si="1"/>
        <v>42</v>
      </c>
      <c r="C45" s="8" t="s">
        <v>282</v>
      </c>
      <c r="D45" s="23">
        <v>2</v>
      </c>
      <c r="E45" s="37">
        <v>1</v>
      </c>
      <c r="F45" s="37">
        <v>3</v>
      </c>
      <c r="G45" s="37">
        <v>1</v>
      </c>
      <c r="H45" s="37">
        <v>1</v>
      </c>
      <c r="I45" s="37">
        <v>3</v>
      </c>
      <c r="J45" s="37">
        <v>1</v>
      </c>
      <c r="K45" s="38"/>
      <c r="L45" s="2" t="s">
        <v>254</v>
      </c>
      <c r="M45" s="2" t="s">
        <v>259</v>
      </c>
      <c r="N45" s="2" t="s">
        <v>258</v>
      </c>
      <c r="O45" s="27" t="s">
        <v>348</v>
      </c>
      <c r="P45" s="2" t="s">
        <v>251</v>
      </c>
      <c r="Q45" s="2" t="s">
        <v>251</v>
      </c>
      <c r="R45" s="2" t="s">
        <v>251</v>
      </c>
      <c r="S45" s="2"/>
      <c r="X45" s="27" t="s">
        <v>347</v>
      </c>
    </row>
    <row r="46" spans="2:24" x14ac:dyDescent="0.3">
      <c r="B46" s="7">
        <f t="shared" si="1"/>
        <v>43</v>
      </c>
      <c r="C46" s="8" t="s">
        <v>36</v>
      </c>
      <c r="D46" s="23">
        <v>1</v>
      </c>
      <c r="E46" s="37">
        <v>2</v>
      </c>
      <c r="F46" s="37">
        <v>2</v>
      </c>
      <c r="G46" s="37">
        <v>2</v>
      </c>
      <c r="H46" s="37">
        <v>1</v>
      </c>
      <c r="I46" s="37">
        <v>3</v>
      </c>
      <c r="J46" s="37">
        <v>1</v>
      </c>
      <c r="K46" s="38"/>
      <c r="L46" s="2" t="s">
        <v>254</v>
      </c>
      <c r="M46" s="2" t="s">
        <v>251</v>
      </c>
      <c r="N46" s="2" t="s">
        <v>258</v>
      </c>
      <c r="O46" s="2" t="s">
        <v>254</v>
      </c>
      <c r="P46" s="2" t="s">
        <v>259</v>
      </c>
      <c r="Q46" s="2" t="s">
        <v>251</v>
      </c>
      <c r="R46" s="27" t="s">
        <v>353</v>
      </c>
      <c r="S46" s="2"/>
      <c r="X46" s="27" t="s">
        <v>347</v>
      </c>
    </row>
    <row r="47" spans="2:24" x14ac:dyDescent="0.3">
      <c r="B47" s="7">
        <f t="shared" si="1"/>
        <v>44</v>
      </c>
      <c r="C47" s="8" t="s">
        <v>37</v>
      </c>
      <c r="D47" s="23">
        <v>1</v>
      </c>
      <c r="E47" s="37">
        <v>2</v>
      </c>
      <c r="F47" s="37">
        <v>2</v>
      </c>
      <c r="G47" s="37">
        <v>2</v>
      </c>
      <c r="H47" s="37">
        <v>2</v>
      </c>
      <c r="I47" s="37">
        <v>2</v>
      </c>
      <c r="J47" s="37">
        <v>1</v>
      </c>
      <c r="K47" s="38"/>
      <c r="L47" s="2" t="s">
        <v>254</v>
      </c>
      <c r="M47" s="2" t="s">
        <v>258</v>
      </c>
      <c r="N47" s="2" t="s">
        <v>258</v>
      </c>
      <c r="O47" s="2" t="s">
        <v>251</v>
      </c>
      <c r="P47" s="2" t="s">
        <v>259</v>
      </c>
      <c r="Q47" s="2" t="s">
        <v>257</v>
      </c>
      <c r="R47" s="27" t="s">
        <v>353</v>
      </c>
      <c r="S47" s="2"/>
      <c r="X47" s="27" t="s">
        <v>335</v>
      </c>
    </row>
    <row r="48" spans="2:24" x14ac:dyDescent="0.3">
      <c r="B48" s="7">
        <f t="shared" si="1"/>
        <v>45</v>
      </c>
      <c r="C48" s="8" t="s">
        <v>38</v>
      </c>
      <c r="D48" s="23">
        <v>1</v>
      </c>
      <c r="E48" s="37">
        <v>3</v>
      </c>
      <c r="F48" s="37">
        <v>1</v>
      </c>
      <c r="G48" s="37">
        <v>1</v>
      </c>
      <c r="H48" s="37">
        <v>3</v>
      </c>
      <c r="I48" s="37">
        <v>2</v>
      </c>
      <c r="J48" s="37">
        <v>1</v>
      </c>
      <c r="K48" s="38"/>
      <c r="L48" s="2" t="s">
        <v>259</v>
      </c>
      <c r="M48" s="2" t="s">
        <v>258</v>
      </c>
      <c r="N48" s="2" t="s">
        <v>263</v>
      </c>
      <c r="O48" s="2" t="s">
        <v>251</v>
      </c>
      <c r="P48" s="2" t="s">
        <v>265</v>
      </c>
      <c r="Q48" s="2" t="s">
        <v>254</v>
      </c>
      <c r="R48" s="27" t="s">
        <v>353</v>
      </c>
      <c r="S48" s="2"/>
      <c r="X48" s="27" t="s">
        <v>335</v>
      </c>
    </row>
    <row r="49" spans="2:24" x14ac:dyDescent="0.3">
      <c r="B49" s="7">
        <f t="shared" si="1"/>
        <v>46</v>
      </c>
      <c r="C49" s="8" t="s">
        <v>39</v>
      </c>
      <c r="D49" s="23">
        <v>1</v>
      </c>
      <c r="E49" s="37">
        <v>3</v>
      </c>
      <c r="F49" s="37">
        <v>2</v>
      </c>
      <c r="G49" s="37">
        <v>1</v>
      </c>
      <c r="H49" s="37">
        <v>1</v>
      </c>
      <c r="I49" s="37">
        <v>3</v>
      </c>
      <c r="J49" s="37">
        <v>1</v>
      </c>
      <c r="K49" s="38"/>
      <c r="L49" s="2" t="s">
        <v>251</v>
      </c>
      <c r="M49" s="2" t="s">
        <v>265</v>
      </c>
      <c r="N49" s="2" t="s">
        <v>254</v>
      </c>
      <c r="O49" s="27" t="s">
        <v>348</v>
      </c>
      <c r="P49" s="2" t="s">
        <v>259</v>
      </c>
      <c r="Q49" s="2" t="s">
        <v>258</v>
      </c>
      <c r="R49" s="2" t="s">
        <v>263</v>
      </c>
      <c r="S49" s="2"/>
      <c r="X49" s="27" t="s">
        <v>335</v>
      </c>
    </row>
    <row r="50" spans="2:24" x14ac:dyDescent="0.3">
      <c r="B50" s="7">
        <f t="shared" si="1"/>
        <v>47</v>
      </c>
      <c r="C50" s="8" t="s">
        <v>40</v>
      </c>
      <c r="D50" s="23">
        <v>1</v>
      </c>
      <c r="E50" s="37">
        <v>2</v>
      </c>
      <c r="F50" s="37">
        <v>3</v>
      </c>
      <c r="G50" s="37">
        <v>1</v>
      </c>
      <c r="H50" s="37">
        <v>1</v>
      </c>
      <c r="I50" s="37">
        <v>3</v>
      </c>
      <c r="J50" s="37">
        <v>1</v>
      </c>
      <c r="K50" s="38"/>
      <c r="L50" s="2" t="s">
        <v>254</v>
      </c>
      <c r="M50" s="2" t="s">
        <v>265</v>
      </c>
      <c r="N50" s="2" t="s">
        <v>258</v>
      </c>
      <c r="O50" s="27" t="s">
        <v>348</v>
      </c>
      <c r="P50" s="2" t="s">
        <v>259</v>
      </c>
      <c r="Q50" s="2" t="s">
        <v>251</v>
      </c>
      <c r="R50" s="2" t="s">
        <v>263</v>
      </c>
      <c r="S50" s="2"/>
      <c r="X50" s="27" t="s">
        <v>335</v>
      </c>
    </row>
    <row r="51" spans="2:24" x14ac:dyDescent="0.3">
      <c r="B51" s="7">
        <f t="shared" si="1"/>
        <v>48</v>
      </c>
      <c r="C51" s="8" t="s">
        <v>41</v>
      </c>
      <c r="D51" s="23">
        <v>2</v>
      </c>
      <c r="E51" s="37">
        <v>2</v>
      </c>
      <c r="F51" s="37">
        <v>2</v>
      </c>
      <c r="G51" s="37">
        <v>2</v>
      </c>
      <c r="H51" s="37">
        <v>2</v>
      </c>
      <c r="I51" s="37">
        <v>1</v>
      </c>
      <c r="J51" s="37">
        <v>1</v>
      </c>
      <c r="K51" s="38"/>
      <c r="L51" s="2" t="s">
        <v>258</v>
      </c>
      <c r="M51" s="2" t="s">
        <v>258</v>
      </c>
      <c r="N51" s="2" t="s">
        <v>251</v>
      </c>
      <c r="O51" s="2" t="s">
        <v>259</v>
      </c>
      <c r="P51" s="2" t="s">
        <v>257</v>
      </c>
      <c r="Q51" s="27" t="s">
        <v>363</v>
      </c>
      <c r="R51" s="2" t="s">
        <v>254</v>
      </c>
      <c r="S51" s="2"/>
      <c r="X51" s="27" t="s">
        <v>336</v>
      </c>
    </row>
    <row r="52" spans="2:24" x14ac:dyDescent="0.3">
      <c r="B52" s="7">
        <f t="shared" si="1"/>
        <v>49</v>
      </c>
      <c r="C52" s="8" t="s">
        <v>42</v>
      </c>
      <c r="D52" s="23">
        <v>3</v>
      </c>
      <c r="E52" s="37">
        <v>2</v>
      </c>
      <c r="F52" s="37">
        <v>1</v>
      </c>
      <c r="G52" s="37">
        <v>1</v>
      </c>
      <c r="H52" s="37">
        <v>3</v>
      </c>
      <c r="I52" s="37">
        <v>2</v>
      </c>
      <c r="J52" s="37"/>
      <c r="K52" s="38"/>
      <c r="L52" s="2" t="s">
        <v>265</v>
      </c>
      <c r="M52" s="2" t="s">
        <v>254</v>
      </c>
      <c r="N52" s="2" t="s">
        <v>263</v>
      </c>
      <c r="O52" s="27" t="s">
        <v>350</v>
      </c>
      <c r="P52" s="2" t="s">
        <v>270</v>
      </c>
      <c r="Q52" s="2" t="s">
        <v>265</v>
      </c>
      <c r="R52" s="2"/>
      <c r="S52" s="2"/>
      <c r="X52" s="27" t="s">
        <v>336</v>
      </c>
    </row>
    <row r="53" spans="2:24" x14ac:dyDescent="0.3">
      <c r="B53" s="7">
        <f t="shared" si="1"/>
        <v>50</v>
      </c>
      <c r="C53" s="8" t="s">
        <v>43</v>
      </c>
      <c r="D53" s="23">
        <v>2</v>
      </c>
      <c r="E53" s="37">
        <v>1</v>
      </c>
      <c r="F53" s="37">
        <v>1</v>
      </c>
      <c r="G53" s="37">
        <v>3</v>
      </c>
      <c r="H53" s="37">
        <v>2</v>
      </c>
      <c r="I53" s="37">
        <v>3</v>
      </c>
      <c r="J53" s="37"/>
      <c r="K53" s="38"/>
      <c r="L53" s="2" t="s">
        <v>254</v>
      </c>
      <c r="M53" s="2" t="s">
        <v>263</v>
      </c>
      <c r="N53" s="27" t="s">
        <v>341</v>
      </c>
      <c r="O53" s="27" t="s">
        <v>351</v>
      </c>
      <c r="P53" s="27" t="s">
        <v>341</v>
      </c>
      <c r="Q53" s="2" t="s">
        <v>265</v>
      </c>
      <c r="R53" s="2"/>
      <c r="S53" s="2"/>
      <c r="X53" s="27" t="s">
        <v>336</v>
      </c>
    </row>
    <row r="54" spans="2:24" x14ac:dyDescent="0.3">
      <c r="B54" s="7">
        <f t="shared" si="1"/>
        <v>51</v>
      </c>
      <c r="C54" s="8" t="s">
        <v>83</v>
      </c>
      <c r="D54" s="23">
        <v>2</v>
      </c>
      <c r="E54" s="37">
        <v>1</v>
      </c>
      <c r="F54" s="37">
        <v>1</v>
      </c>
      <c r="G54" s="37">
        <v>3</v>
      </c>
      <c r="H54" s="37">
        <v>1</v>
      </c>
      <c r="I54" s="37">
        <v>4</v>
      </c>
      <c r="J54" s="37"/>
      <c r="K54" s="38"/>
      <c r="L54" s="2" t="s">
        <v>254</v>
      </c>
      <c r="M54" s="27" t="s">
        <v>340</v>
      </c>
      <c r="N54" s="27" t="s">
        <v>341</v>
      </c>
      <c r="O54" s="2" t="s">
        <v>258</v>
      </c>
      <c r="P54" s="27" t="s">
        <v>341</v>
      </c>
      <c r="Q54" s="27" t="s">
        <v>340</v>
      </c>
      <c r="R54" s="2"/>
      <c r="S54" s="2"/>
      <c r="X54" s="27" t="s">
        <v>337</v>
      </c>
    </row>
    <row r="55" spans="2:24" x14ac:dyDescent="0.3">
      <c r="B55" s="7">
        <f t="shared" si="1"/>
        <v>52</v>
      </c>
      <c r="C55" s="8" t="s">
        <v>44</v>
      </c>
      <c r="D55" s="23">
        <v>3</v>
      </c>
      <c r="E55" s="37">
        <v>1</v>
      </c>
      <c r="F55" s="37">
        <v>3</v>
      </c>
      <c r="G55" s="37">
        <v>1</v>
      </c>
      <c r="H55" s="37">
        <v>3</v>
      </c>
      <c r="I55" s="37">
        <v>1</v>
      </c>
      <c r="J55" s="37"/>
      <c r="K55" s="38"/>
      <c r="L55" s="2" t="s">
        <v>258</v>
      </c>
      <c r="M55" s="2" t="s">
        <v>258</v>
      </c>
      <c r="N55" s="2" t="s">
        <v>258</v>
      </c>
      <c r="O55" s="2" t="s">
        <v>258</v>
      </c>
      <c r="P55" s="2" t="s">
        <v>258</v>
      </c>
      <c r="Q55" s="2" t="s">
        <v>258</v>
      </c>
      <c r="R55" s="2"/>
      <c r="S55" s="2"/>
      <c r="X55" s="27" t="s">
        <v>369</v>
      </c>
    </row>
    <row r="56" spans="2:24" x14ac:dyDescent="0.3">
      <c r="B56" s="7">
        <f t="shared" si="1"/>
        <v>53</v>
      </c>
      <c r="C56" s="8" t="s">
        <v>45</v>
      </c>
      <c r="D56" s="23">
        <v>1</v>
      </c>
      <c r="E56" s="37">
        <v>3</v>
      </c>
      <c r="F56" s="37">
        <v>1</v>
      </c>
      <c r="G56" s="37">
        <v>3</v>
      </c>
      <c r="H56" s="37">
        <v>1</v>
      </c>
      <c r="I56" s="37">
        <v>3</v>
      </c>
      <c r="J56" s="37"/>
      <c r="K56" s="38"/>
      <c r="L56" s="2" t="s">
        <v>258</v>
      </c>
      <c r="M56" s="2" t="s">
        <v>258</v>
      </c>
      <c r="N56" s="2" t="s">
        <v>258</v>
      </c>
      <c r="O56" s="2" t="s">
        <v>258</v>
      </c>
      <c r="P56" s="2" t="s">
        <v>258</v>
      </c>
      <c r="Q56" s="2" t="s">
        <v>258</v>
      </c>
      <c r="R56" s="2"/>
      <c r="S56" s="2"/>
      <c r="X56" s="27" t="s">
        <v>369</v>
      </c>
    </row>
    <row r="57" spans="2:24" x14ac:dyDescent="0.3">
      <c r="B57" s="7">
        <f t="shared" si="1"/>
        <v>54</v>
      </c>
      <c r="C57" s="8" t="s">
        <v>46</v>
      </c>
      <c r="D57" s="23">
        <v>3</v>
      </c>
      <c r="E57" s="37">
        <v>2</v>
      </c>
      <c r="F57" s="37">
        <v>1</v>
      </c>
      <c r="G57" s="37">
        <v>1</v>
      </c>
      <c r="H57" s="37">
        <v>2</v>
      </c>
      <c r="I57" s="37">
        <v>3</v>
      </c>
      <c r="J57" s="37"/>
      <c r="K57" s="38"/>
      <c r="L57" s="2" t="s">
        <v>265</v>
      </c>
      <c r="M57" s="2" t="s">
        <v>257</v>
      </c>
      <c r="N57" s="2" t="s">
        <v>263</v>
      </c>
      <c r="O57" s="27" t="s">
        <v>352</v>
      </c>
      <c r="P57" s="2" t="s">
        <v>270</v>
      </c>
      <c r="Q57" s="27" t="s">
        <v>364</v>
      </c>
      <c r="R57" s="2"/>
      <c r="S57" s="2"/>
      <c r="U57" s="1"/>
      <c r="V57" s="1"/>
      <c r="X57" s="27" t="s">
        <v>348</v>
      </c>
    </row>
    <row r="58" spans="2:24" x14ac:dyDescent="0.3">
      <c r="B58" s="7">
        <f t="shared" si="1"/>
        <v>55</v>
      </c>
      <c r="C58" s="8" t="s">
        <v>47</v>
      </c>
      <c r="D58" s="23">
        <v>1</v>
      </c>
      <c r="E58" s="37">
        <v>2</v>
      </c>
      <c r="F58" s="37">
        <v>3</v>
      </c>
      <c r="G58" s="37">
        <v>3</v>
      </c>
      <c r="H58" s="37">
        <v>2</v>
      </c>
      <c r="I58" s="37">
        <v>1</v>
      </c>
      <c r="J58" s="37"/>
      <c r="K58" s="38"/>
      <c r="L58" s="27" t="s">
        <v>333</v>
      </c>
      <c r="M58" s="2" t="s">
        <v>270</v>
      </c>
      <c r="N58" s="27" t="s">
        <v>347</v>
      </c>
      <c r="O58" s="2" t="s">
        <v>265</v>
      </c>
      <c r="P58" s="2" t="s">
        <v>257</v>
      </c>
      <c r="Q58" s="2" t="s">
        <v>263</v>
      </c>
      <c r="R58" s="2"/>
      <c r="S58" s="2"/>
      <c r="U58" s="1"/>
      <c r="V58" s="1"/>
      <c r="X58" s="27" t="s">
        <v>348</v>
      </c>
    </row>
    <row r="59" spans="2:24" x14ac:dyDescent="0.3">
      <c r="B59" s="7">
        <f t="shared" si="1"/>
        <v>56</v>
      </c>
      <c r="C59" s="8" t="s">
        <v>48</v>
      </c>
      <c r="D59" s="23">
        <v>2</v>
      </c>
      <c r="E59" s="37">
        <v>2</v>
      </c>
      <c r="F59" s="37">
        <v>2</v>
      </c>
      <c r="G59" s="37">
        <v>3</v>
      </c>
      <c r="H59" s="37">
        <v>1</v>
      </c>
      <c r="I59" s="37">
        <v>2</v>
      </c>
      <c r="J59" s="37"/>
      <c r="K59" s="38"/>
      <c r="L59" s="27" t="s">
        <v>334</v>
      </c>
      <c r="M59" s="2" t="s">
        <v>258</v>
      </c>
      <c r="N59" s="27" t="s">
        <v>336</v>
      </c>
      <c r="O59" s="2" t="s">
        <v>258</v>
      </c>
      <c r="P59" s="2" t="s">
        <v>254</v>
      </c>
      <c r="Q59" s="2" t="s">
        <v>258</v>
      </c>
      <c r="R59" s="2"/>
      <c r="S59" s="2"/>
      <c r="X59" s="27" t="s">
        <v>348</v>
      </c>
    </row>
    <row r="60" spans="2:24" x14ac:dyDescent="0.3">
      <c r="B60" s="7">
        <f t="shared" si="1"/>
        <v>57</v>
      </c>
      <c r="C60" s="8" t="s">
        <v>49</v>
      </c>
      <c r="D60" s="23">
        <v>1</v>
      </c>
      <c r="E60" s="37">
        <v>3</v>
      </c>
      <c r="F60" s="37">
        <v>2</v>
      </c>
      <c r="G60" s="37">
        <v>3</v>
      </c>
      <c r="H60" s="37">
        <v>1</v>
      </c>
      <c r="I60" s="37">
        <v>2</v>
      </c>
      <c r="J60" s="37"/>
      <c r="K60" s="38"/>
      <c r="L60" s="27" t="s">
        <v>334</v>
      </c>
      <c r="M60" s="27" t="s">
        <v>339</v>
      </c>
      <c r="N60" s="27" t="s">
        <v>336</v>
      </c>
      <c r="O60" s="2" t="s">
        <v>251</v>
      </c>
      <c r="P60" s="2" t="s">
        <v>254</v>
      </c>
      <c r="Q60" s="27" t="s">
        <v>339</v>
      </c>
      <c r="R60" s="2"/>
      <c r="S60" s="2"/>
      <c r="X60" s="27" t="s">
        <v>348</v>
      </c>
    </row>
    <row r="61" spans="2:24" x14ac:dyDescent="0.3">
      <c r="B61" s="7">
        <f t="shared" si="1"/>
        <v>58</v>
      </c>
      <c r="C61" s="8" t="s">
        <v>50</v>
      </c>
      <c r="D61" s="23">
        <v>2</v>
      </c>
      <c r="E61" s="37">
        <v>2</v>
      </c>
      <c r="F61" s="37">
        <v>2</v>
      </c>
      <c r="G61" s="37">
        <v>2</v>
      </c>
      <c r="H61" s="37">
        <v>2</v>
      </c>
      <c r="I61" s="37">
        <v>2</v>
      </c>
      <c r="J61" s="37"/>
      <c r="K61" s="38"/>
      <c r="L61" s="2" t="s">
        <v>258</v>
      </c>
      <c r="M61" s="2" t="s">
        <v>258</v>
      </c>
      <c r="N61" s="2" t="s">
        <v>258</v>
      </c>
      <c r="O61" s="2" t="s">
        <v>258</v>
      </c>
      <c r="P61" s="2" t="s">
        <v>258</v>
      </c>
      <c r="Q61" s="2" t="s">
        <v>258</v>
      </c>
      <c r="R61" s="2"/>
      <c r="S61" s="2"/>
      <c r="X61" s="27" t="s">
        <v>348</v>
      </c>
    </row>
    <row r="62" spans="2:24" x14ac:dyDescent="0.3">
      <c r="B62" s="7">
        <f t="shared" si="1"/>
        <v>59</v>
      </c>
      <c r="C62" s="8" t="s">
        <v>57</v>
      </c>
      <c r="D62" s="23">
        <v>1</v>
      </c>
      <c r="E62" s="37">
        <v>2</v>
      </c>
      <c r="F62" s="37">
        <v>2</v>
      </c>
      <c r="G62" s="37">
        <v>3</v>
      </c>
      <c r="H62" s="37">
        <v>3</v>
      </c>
      <c r="I62" s="37">
        <v>1</v>
      </c>
      <c r="J62" s="37"/>
      <c r="K62" s="38"/>
      <c r="L62" s="27" t="s">
        <v>335</v>
      </c>
      <c r="M62" s="2" t="s">
        <v>330</v>
      </c>
      <c r="N62" s="27" t="s">
        <v>335</v>
      </c>
      <c r="O62" s="27" t="s">
        <v>353</v>
      </c>
      <c r="P62" s="2" t="s">
        <v>251</v>
      </c>
      <c r="Q62" s="27" t="s">
        <v>365</v>
      </c>
      <c r="R62" s="2"/>
      <c r="S62" s="2"/>
      <c r="X62" s="27" t="s">
        <v>351</v>
      </c>
    </row>
    <row r="63" spans="2:24" x14ac:dyDescent="0.3">
      <c r="B63" s="7">
        <f t="shared" si="1"/>
        <v>60</v>
      </c>
      <c r="C63" s="8" t="s">
        <v>58</v>
      </c>
      <c r="D63" s="23">
        <v>1</v>
      </c>
      <c r="E63" s="37">
        <v>2</v>
      </c>
      <c r="F63" s="37">
        <v>2</v>
      </c>
      <c r="G63" s="37">
        <v>4</v>
      </c>
      <c r="H63" s="37">
        <v>2</v>
      </c>
      <c r="I63" s="37">
        <v>1</v>
      </c>
      <c r="J63" s="37"/>
      <c r="K63" s="38"/>
      <c r="L63" s="27" t="s">
        <v>334</v>
      </c>
      <c r="M63" s="2" t="s">
        <v>330</v>
      </c>
      <c r="N63" s="27" t="s">
        <v>347</v>
      </c>
      <c r="O63" s="27" t="s">
        <v>353</v>
      </c>
      <c r="P63" s="2" t="s">
        <v>257</v>
      </c>
      <c r="Q63" s="27" t="s">
        <v>365</v>
      </c>
      <c r="R63" s="2"/>
      <c r="S63" s="2"/>
      <c r="X63" s="27" t="s">
        <v>359</v>
      </c>
    </row>
    <row r="64" spans="2:24" x14ac:dyDescent="0.3">
      <c r="B64" s="7">
        <f t="shared" si="1"/>
        <v>61</v>
      </c>
      <c r="C64" s="8" t="s">
        <v>51</v>
      </c>
      <c r="D64" s="23">
        <v>3</v>
      </c>
      <c r="E64" s="37">
        <v>2</v>
      </c>
      <c r="F64" s="37">
        <v>2</v>
      </c>
      <c r="G64" s="37">
        <v>3</v>
      </c>
      <c r="H64" s="37">
        <v>2</v>
      </c>
      <c r="I64" s="37"/>
      <c r="J64" s="37"/>
      <c r="K64" s="38"/>
      <c r="L64" s="2" t="s">
        <v>270</v>
      </c>
      <c r="M64" s="27" t="s">
        <v>341</v>
      </c>
      <c r="N64" s="2" t="s">
        <v>270</v>
      </c>
      <c r="O64" s="27" t="s">
        <v>373</v>
      </c>
      <c r="P64" s="27" t="s">
        <v>371</v>
      </c>
      <c r="Q64" s="2"/>
      <c r="R64" s="2"/>
      <c r="S64" s="2"/>
      <c r="X64" s="27" t="s">
        <v>362</v>
      </c>
    </row>
    <row r="65" spans="2:24" x14ac:dyDescent="0.3">
      <c r="B65" s="7">
        <f t="shared" si="1"/>
        <v>62</v>
      </c>
      <c r="C65" s="8" t="s">
        <v>271</v>
      </c>
      <c r="D65" s="23">
        <v>2</v>
      </c>
      <c r="E65" s="37">
        <v>2</v>
      </c>
      <c r="F65" s="37">
        <v>3</v>
      </c>
      <c r="G65" s="37">
        <v>2</v>
      </c>
      <c r="H65" s="37">
        <v>3</v>
      </c>
      <c r="I65" s="37"/>
      <c r="J65" s="37"/>
      <c r="K65" s="38"/>
      <c r="L65" s="27" t="s">
        <v>336</v>
      </c>
      <c r="M65" s="2" t="s">
        <v>270</v>
      </c>
      <c r="N65" s="2" t="s">
        <v>270</v>
      </c>
      <c r="O65" s="27" t="s">
        <v>355</v>
      </c>
      <c r="P65" s="2" t="s">
        <v>270</v>
      </c>
      <c r="Q65" s="2"/>
      <c r="R65" s="2"/>
      <c r="S65" s="2"/>
      <c r="X65" s="27" t="s">
        <v>334</v>
      </c>
    </row>
    <row r="66" spans="2:24" x14ac:dyDescent="0.3">
      <c r="B66" s="7">
        <f t="shared" si="1"/>
        <v>63</v>
      </c>
      <c r="C66" s="8" t="s">
        <v>272</v>
      </c>
      <c r="D66" s="23">
        <v>1</v>
      </c>
      <c r="E66" s="37">
        <v>2</v>
      </c>
      <c r="F66" s="37">
        <v>4</v>
      </c>
      <c r="G66" s="37">
        <v>1</v>
      </c>
      <c r="H66" s="37">
        <v>4</v>
      </c>
      <c r="I66" s="37"/>
      <c r="J66" s="37"/>
      <c r="K66" s="38"/>
      <c r="L66" s="27" t="s">
        <v>335</v>
      </c>
      <c r="M66" s="27" t="s">
        <v>342</v>
      </c>
      <c r="N66" s="2" t="s">
        <v>270</v>
      </c>
      <c r="O66" s="27" t="s">
        <v>341</v>
      </c>
      <c r="P66" s="27" t="s">
        <v>374</v>
      </c>
      <c r="Q66" s="2"/>
      <c r="R66" s="2"/>
      <c r="S66" s="2"/>
      <c r="X66" s="27" t="s">
        <v>334</v>
      </c>
    </row>
    <row r="67" spans="2:24" x14ac:dyDescent="0.3">
      <c r="B67" s="7">
        <f t="shared" si="1"/>
        <v>64</v>
      </c>
      <c r="C67" s="8" t="s">
        <v>52</v>
      </c>
      <c r="D67" s="23">
        <v>4</v>
      </c>
      <c r="E67" s="37">
        <v>2</v>
      </c>
      <c r="F67" s="37">
        <v>1</v>
      </c>
      <c r="G67" s="37">
        <v>4</v>
      </c>
      <c r="H67" s="37">
        <v>1</v>
      </c>
      <c r="I67" s="37"/>
      <c r="J67" s="37"/>
      <c r="K67" s="38"/>
      <c r="L67" s="27" t="s">
        <v>337</v>
      </c>
      <c r="M67" s="27" t="s">
        <v>343</v>
      </c>
      <c r="N67" s="2" t="s">
        <v>270</v>
      </c>
      <c r="O67" s="27" t="s">
        <v>356</v>
      </c>
      <c r="P67" s="27" t="s">
        <v>350</v>
      </c>
      <c r="Q67" s="2"/>
      <c r="R67" s="2"/>
      <c r="S67" s="2"/>
      <c r="X67" s="27" t="s">
        <v>334</v>
      </c>
    </row>
    <row r="68" spans="2:24" x14ac:dyDescent="0.3">
      <c r="B68" s="7">
        <f t="shared" si="1"/>
        <v>65</v>
      </c>
      <c r="C68" s="8" t="s">
        <v>53</v>
      </c>
      <c r="D68" s="23">
        <v>2</v>
      </c>
      <c r="E68" s="37">
        <v>3</v>
      </c>
      <c r="F68" s="37">
        <v>2</v>
      </c>
      <c r="G68" s="37">
        <v>3</v>
      </c>
      <c r="H68" s="37">
        <v>2</v>
      </c>
      <c r="I68" s="37"/>
      <c r="J68" s="37"/>
      <c r="K68" s="38"/>
      <c r="L68" s="2" t="s">
        <v>270</v>
      </c>
      <c r="M68" s="2" t="s">
        <v>270</v>
      </c>
      <c r="N68" s="2" t="s">
        <v>265</v>
      </c>
      <c r="O68" s="2" t="s">
        <v>270</v>
      </c>
      <c r="P68" s="27" t="s">
        <v>361</v>
      </c>
      <c r="Q68" s="2"/>
      <c r="R68" s="2"/>
      <c r="S68" s="2"/>
      <c r="X68" s="2" t="s">
        <v>330</v>
      </c>
    </row>
    <row r="69" spans="2:24" x14ac:dyDescent="0.3">
      <c r="B69" s="7">
        <f t="shared" si="1"/>
        <v>66</v>
      </c>
      <c r="C69" s="8" t="s">
        <v>54</v>
      </c>
      <c r="D69" s="23">
        <v>2</v>
      </c>
      <c r="E69" s="37">
        <v>1</v>
      </c>
      <c r="F69" s="37">
        <v>4</v>
      </c>
      <c r="G69" s="37">
        <v>1</v>
      </c>
      <c r="H69" s="37">
        <v>4</v>
      </c>
      <c r="I69" s="37"/>
      <c r="J69" s="37"/>
      <c r="K69" s="38"/>
      <c r="L69" s="27" t="s">
        <v>335</v>
      </c>
      <c r="M69" s="2" t="s">
        <v>270</v>
      </c>
      <c r="N69" s="27" t="s">
        <v>369</v>
      </c>
      <c r="O69" s="27" t="s">
        <v>341</v>
      </c>
      <c r="P69" s="2" t="s">
        <v>270</v>
      </c>
      <c r="Q69" s="2"/>
      <c r="R69" s="2"/>
      <c r="S69" s="2"/>
      <c r="X69" s="2" t="s">
        <v>259</v>
      </c>
    </row>
    <row r="70" spans="2:24" x14ac:dyDescent="0.3">
      <c r="B70" s="7">
        <f>B69+1</f>
        <v>67</v>
      </c>
      <c r="C70" s="8" t="s">
        <v>55</v>
      </c>
      <c r="D70" s="23">
        <v>4</v>
      </c>
      <c r="E70" s="37">
        <v>1</v>
      </c>
      <c r="F70" s="37">
        <v>2</v>
      </c>
      <c r="G70" s="37">
        <v>3</v>
      </c>
      <c r="H70" s="37">
        <v>2</v>
      </c>
      <c r="I70" s="37"/>
      <c r="J70" s="37"/>
      <c r="K70" s="38"/>
      <c r="L70" s="2" t="s">
        <v>270</v>
      </c>
      <c r="M70" s="27" t="s">
        <v>343</v>
      </c>
      <c r="N70" s="27" t="s">
        <v>369</v>
      </c>
      <c r="O70" s="2" t="s">
        <v>270</v>
      </c>
      <c r="P70" s="27" t="s">
        <v>352</v>
      </c>
      <c r="Q70" s="2"/>
      <c r="R70" s="2"/>
      <c r="S70" s="2"/>
      <c r="X70" s="27" t="s">
        <v>365</v>
      </c>
    </row>
    <row r="71" spans="2:24" x14ac:dyDescent="0.3">
      <c r="B71" s="7">
        <f>B70+1</f>
        <v>68</v>
      </c>
      <c r="C71" s="8" t="s">
        <v>56</v>
      </c>
      <c r="D71" s="23">
        <v>2</v>
      </c>
      <c r="E71" s="37">
        <v>1</v>
      </c>
      <c r="F71" s="37">
        <v>4</v>
      </c>
      <c r="G71" s="37">
        <v>2</v>
      </c>
      <c r="H71" s="37">
        <v>3</v>
      </c>
      <c r="I71" s="37"/>
      <c r="J71" s="37"/>
      <c r="K71" s="38"/>
      <c r="L71" s="27" t="s">
        <v>333</v>
      </c>
      <c r="M71" s="2" t="s">
        <v>270</v>
      </c>
      <c r="N71" s="27" t="s">
        <v>347</v>
      </c>
      <c r="O71" s="27" t="s">
        <v>341</v>
      </c>
      <c r="P71" s="2" t="s">
        <v>270</v>
      </c>
      <c r="Q71" s="2"/>
      <c r="R71" s="2"/>
      <c r="S71" s="2"/>
      <c r="X71" s="2" t="s">
        <v>258</v>
      </c>
    </row>
    <row r="72" spans="2:24" x14ac:dyDescent="0.3">
      <c r="B72" s="7">
        <f>B71+1</f>
        <v>69</v>
      </c>
      <c r="C72" s="8" t="s">
        <v>59</v>
      </c>
      <c r="D72" s="23">
        <v>4</v>
      </c>
      <c r="E72" s="37">
        <v>1</v>
      </c>
      <c r="F72" s="37">
        <v>2</v>
      </c>
      <c r="G72" s="37">
        <v>2</v>
      </c>
      <c r="H72" s="37">
        <v>3</v>
      </c>
      <c r="I72" s="37"/>
      <c r="J72" s="37"/>
      <c r="K72" s="38"/>
      <c r="L72" s="2" t="s">
        <v>258</v>
      </c>
      <c r="M72" s="27" t="s">
        <v>343</v>
      </c>
      <c r="N72" s="2" t="s">
        <v>251</v>
      </c>
      <c r="O72" s="2" t="s">
        <v>270</v>
      </c>
      <c r="P72" s="2" t="s">
        <v>268</v>
      </c>
      <c r="Q72" s="2"/>
      <c r="R72" s="2"/>
      <c r="S72" s="2"/>
      <c r="X72" s="2" t="s">
        <v>257</v>
      </c>
    </row>
    <row r="73" spans="2:24" x14ac:dyDescent="0.3">
      <c r="B73" s="7">
        <f>B72+1</f>
        <v>70</v>
      </c>
      <c r="C73" s="8" t="s">
        <v>60</v>
      </c>
      <c r="D73" s="23">
        <v>3</v>
      </c>
      <c r="E73" s="37">
        <v>3</v>
      </c>
      <c r="F73" s="37">
        <v>3</v>
      </c>
      <c r="G73" s="37">
        <v>3</v>
      </c>
      <c r="H73" s="37"/>
      <c r="I73" s="37"/>
      <c r="J73" s="37"/>
      <c r="K73" s="38"/>
      <c r="L73" s="2" t="s">
        <v>257</v>
      </c>
      <c r="M73" s="2" t="s">
        <v>257</v>
      </c>
      <c r="N73" s="2" t="s">
        <v>257</v>
      </c>
      <c r="O73" s="2" t="s">
        <v>257</v>
      </c>
      <c r="P73" s="2"/>
      <c r="Q73" s="2"/>
      <c r="R73" s="2"/>
      <c r="S73" s="2"/>
      <c r="X73" s="2" t="s">
        <v>254</v>
      </c>
    </row>
    <row r="74" spans="2:24" ht="15" thickBot="1" x14ac:dyDescent="0.35">
      <c r="B74" s="7">
        <f>B73+1</f>
        <v>71</v>
      </c>
      <c r="C74" s="10" t="s">
        <v>61</v>
      </c>
      <c r="D74" s="21">
        <v>4</v>
      </c>
      <c r="E74" s="22">
        <v>4</v>
      </c>
      <c r="F74" s="22">
        <v>4</v>
      </c>
      <c r="G74" s="22"/>
      <c r="H74" s="22"/>
      <c r="I74" s="22"/>
      <c r="J74" s="22"/>
      <c r="K74" s="43"/>
      <c r="L74" s="2" t="s">
        <v>258</v>
      </c>
      <c r="M74" s="2" t="s">
        <v>258</v>
      </c>
      <c r="N74" s="2" t="s">
        <v>258</v>
      </c>
      <c r="O74" s="2"/>
      <c r="P74" s="2"/>
      <c r="Q74" s="2"/>
      <c r="R74" s="2"/>
      <c r="S74" s="2"/>
      <c r="X74" s="2" t="s">
        <v>255</v>
      </c>
    </row>
    <row r="75" spans="2:24" x14ac:dyDescent="0.3">
      <c r="X75" s="27" t="s">
        <v>333</v>
      </c>
    </row>
    <row r="76" spans="2:24" x14ac:dyDescent="0.3">
      <c r="X76" s="2" t="s">
        <v>251</v>
      </c>
    </row>
    <row r="77" spans="2:24" x14ac:dyDescent="0.3">
      <c r="X77" s="2" t="s">
        <v>263</v>
      </c>
    </row>
    <row r="78" spans="2:24" x14ac:dyDescent="0.3">
      <c r="X78" s="27" t="s">
        <v>366</v>
      </c>
    </row>
    <row r="79" spans="2:24" x14ac:dyDescent="0.3">
      <c r="X79" s="2" t="s">
        <v>265</v>
      </c>
    </row>
    <row r="80" spans="2:24" x14ac:dyDescent="0.3">
      <c r="X80" s="27" t="s">
        <v>355</v>
      </c>
    </row>
    <row r="81" spans="24:24" x14ac:dyDescent="0.3">
      <c r="X81" s="2" t="s">
        <v>270</v>
      </c>
    </row>
    <row r="82" spans="24:24" x14ac:dyDescent="0.3">
      <c r="X82" s="27" t="s">
        <v>354</v>
      </c>
    </row>
    <row r="83" spans="24:24" x14ac:dyDescent="0.3">
      <c r="X83" s="2" t="s">
        <v>370</v>
      </c>
    </row>
    <row r="84" spans="24:24" x14ac:dyDescent="0.3">
      <c r="X84" s="27" t="s">
        <v>364</v>
      </c>
    </row>
    <row r="85" spans="24:24" x14ac:dyDescent="0.3">
      <c r="X85" s="2" t="s">
        <v>268</v>
      </c>
    </row>
    <row r="99" spans="24:24" x14ac:dyDescent="0.3">
      <c r="X99" s="2"/>
    </row>
    <row r="100" spans="24:24" x14ac:dyDescent="0.3">
      <c r="X100" s="2"/>
    </row>
    <row r="101" spans="24:24" x14ac:dyDescent="0.3">
      <c r="X101" s="2"/>
    </row>
    <row r="102" spans="24:24" x14ac:dyDescent="0.3">
      <c r="X102" s="2"/>
    </row>
    <row r="103" spans="24:24" x14ac:dyDescent="0.3">
      <c r="X103" s="2"/>
    </row>
    <row r="104" spans="24:24" x14ac:dyDescent="0.3">
      <c r="X104" s="2"/>
    </row>
    <row r="105" spans="24:24" x14ac:dyDescent="0.3">
      <c r="X105" s="2"/>
    </row>
    <row r="106" spans="24:24" x14ac:dyDescent="0.3">
      <c r="X106" s="2"/>
    </row>
    <row r="107" spans="24:24" x14ac:dyDescent="0.3">
      <c r="X107" s="2"/>
    </row>
    <row r="108" spans="24:24" x14ac:dyDescent="0.3">
      <c r="X108" s="2"/>
    </row>
    <row r="109" spans="24:24" x14ac:dyDescent="0.3">
      <c r="X109" s="2"/>
    </row>
    <row r="110" spans="24:24" x14ac:dyDescent="0.3">
      <c r="X110" s="2"/>
    </row>
    <row r="111" spans="24:24" x14ac:dyDescent="0.3">
      <c r="X111" s="2"/>
    </row>
    <row r="112" spans="24:24" x14ac:dyDescent="0.3">
      <c r="X112" s="2"/>
    </row>
    <row r="113" spans="24:24" x14ac:dyDescent="0.3">
      <c r="X113" s="2"/>
    </row>
    <row r="114" spans="24:24" x14ac:dyDescent="0.3">
      <c r="X114" s="2"/>
    </row>
    <row r="115" spans="24:24" x14ac:dyDescent="0.3">
      <c r="X115" s="2"/>
    </row>
    <row r="116" spans="24:24" x14ac:dyDescent="0.3">
      <c r="X116" s="2"/>
    </row>
    <row r="117" spans="24:24" x14ac:dyDescent="0.3">
      <c r="X117" s="2"/>
    </row>
    <row r="118" spans="24:24" x14ac:dyDescent="0.3">
      <c r="X118" s="2"/>
    </row>
    <row r="119" spans="24:24" x14ac:dyDescent="0.3">
      <c r="X119" s="2"/>
    </row>
    <row r="120" spans="24:24" x14ac:dyDescent="0.3">
      <c r="X120" s="2"/>
    </row>
    <row r="121" spans="24:24" x14ac:dyDescent="0.3">
      <c r="X121" s="2"/>
    </row>
    <row r="122" spans="24:24" x14ac:dyDescent="0.3">
      <c r="X122" s="2"/>
    </row>
    <row r="123" spans="24:24" x14ac:dyDescent="0.3">
      <c r="X123" s="2"/>
    </row>
    <row r="124" spans="24:24" x14ac:dyDescent="0.3">
      <c r="X124" s="2"/>
    </row>
    <row r="125" spans="24:24" x14ac:dyDescent="0.3">
      <c r="X125" s="2"/>
    </row>
    <row r="126" spans="24:24" x14ac:dyDescent="0.3">
      <c r="X126" s="2"/>
    </row>
    <row r="127" spans="24:24" x14ac:dyDescent="0.3">
      <c r="X127" s="2"/>
    </row>
    <row r="128" spans="24:24" x14ac:dyDescent="0.3">
      <c r="X128" s="2"/>
    </row>
    <row r="129" spans="24:24" x14ac:dyDescent="0.3">
      <c r="X129" s="2"/>
    </row>
    <row r="130" spans="24:24" x14ac:dyDescent="0.3">
      <c r="X130" s="2"/>
    </row>
    <row r="131" spans="24:24" x14ac:dyDescent="0.3">
      <c r="X131" s="2"/>
    </row>
    <row r="132" spans="24:24" x14ac:dyDescent="0.3">
      <c r="X132" s="2"/>
    </row>
    <row r="133" spans="24:24" x14ac:dyDescent="0.3">
      <c r="X133" s="2"/>
    </row>
    <row r="134" spans="24:24" x14ac:dyDescent="0.3">
      <c r="X134" s="2"/>
    </row>
    <row r="135" spans="24:24" x14ac:dyDescent="0.3">
      <c r="X135" s="2"/>
    </row>
    <row r="136" spans="24:24" x14ac:dyDescent="0.3">
      <c r="X136" s="2"/>
    </row>
    <row r="137" spans="24:24" x14ac:dyDescent="0.3">
      <c r="X137" s="2"/>
    </row>
    <row r="138" spans="24:24" x14ac:dyDescent="0.3">
      <c r="X138" s="2"/>
    </row>
    <row r="139" spans="24:24" x14ac:dyDescent="0.3">
      <c r="X139" s="2"/>
    </row>
    <row r="140" spans="24:24" x14ac:dyDescent="0.3">
      <c r="X140" s="2"/>
    </row>
    <row r="141" spans="24:24" x14ac:dyDescent="0.3">
      <c r="X141" s="2"/>
    </row>
    <row r="142" spans="24:24" x14ac:dyDescent="0.3">
      <c r="X142" s="2"/>
    </row>
    <row r="143" spans="24:24" x14ac:dyDescent="0.3">
      <c r="X143" s="2"/>
    </row>
    <row r="144" spans="24:24" x14ac:dyDescent="0.3">
      <c r="X144" s="2"/>
    </row>
    <row r="145" spans="24:24" x14ac:dyDescent="0.3">
      <c r="X145" s="2"/>
    </row>
    <row r="146" spans="24:24" x14ac:dyDescent="0.3">
      <c r="X146" s="2"/>
    </row>
    <row r="147" spans="24:24" x14ac:dyDescent="0.3">
      <c r="X147" s="2"/>
    </row>
    <row r="148" spans="24:24" x14ac:dyDescent="0.3">
      <c r="X148" s="2"/>
    </row>
    <row r="149" spans="24:24" x14ac:dyDescent="0.3">
      <c r="X149" s="2"/>
    </row>
    <row r="150" spans="24:24" x14ac:dyDescent="0.3">
      <c r="X150" s="2"/>
    </row>
    <row r="151" spans="24:24" x14ac:dyDescent="0.3">
      <c r="X151" s="2"/>
    </row>
    <row r="152" spans="24:24" x14ac:dyDescent="0.3">
      <c r="X152" s="2"/>
    </row>
    <row r="153" spans="24:24" x14ac:dyDescent="0.3">
      <c r="X153" s="2"/>
    </row>
    <row r="154" spans="24:24" x14ac:dyDescent="0.3">
      <c r="X154" s="2"/>
    </row>
    <row r="155" spans="24:24" x14ac:dyDescent="0.3">
      <c r="X155" s="2"/>
    </row>
    <row r="156" spans="24:24" x14ac:dyDescent="0.3">
      <c r="X156" s="2"/>
    </row>
    <row r="157" spans="24:24" x14ac:dyDescent="0.3">
      <c r="X157" s="2"/>
    </row>
    <row r="158" spans="24:24" x14ac:dyDescent="0.3">
      <c r="X158" s="2"/>
    </row>
    <row r="159" spans="24:24" x14ac:dyDescent="0.3">
      <c r="X159" s="2"/>
    </row>
    <row r="160" spans="24:24" x14ac:dyDescent="0.3">
      <c r="X160" s="2"/>
    </row>
    <row r="161" spans="24:24" x14ac:dyDescent="0.3">
      <c r="X161" s="2"/>
    </row>
    <row r="162" spans="24:24" x14ac:dyDescent="0.3">
      <c r="X162" s="2"/>
    </row>
    <row r="163" spans="24:24" x14ac:dyDescent="0.3">
      <c r="X163" s="2"/>
    </row>
    <row r="164" spans="24:24" x14ac:dyDescent="0.3">
      <c r="X164" s="2"/>
    </row>
    <row r="165" spans="24:24" x14ac:dyDescent="0.3">
      <c r="X165" s="2"/>
    </row>
    <row r="166" spans="24:24" x14ac:dyDescent="0.3">
      <c r="X166" s="2"/>
    </row>
    <row r="167" spans="24:24" x14ac:dyDescent="0.3">
      <c r="X167" s="2"/>
    </row>
    <row r="168" spans="24:24" x14ac:dyDescent="0.3">
      <c r="X168" s="2"/>
    </row>
    <row r="169" spans="24:24" x14ac:dyDescent="0.3">
      <c r="X169" s="2"/>
    </row>
    <row r="170" spans="24:24" x14ac:dyDescent="0.3">
      <c r="X170" s="2"/>
    </row>
    <row r="171" spans="24:24" x14ac:dyDescent="0.3">
      <c r="X171" s="2"/>
    </row>
    <row r="172" spans="24:24" x14ac:dyDescent="0.3">
      <c r="X172" s="2"/>
    </row>
    <row r="173" spans="24:24" x14ac:dyDescent="0.3">
      <c r="X173" s="2"/>
    </row>
    <row r="174" spans="24:24" x14ac:dyDescent="0.3">
      <c r="X174" s="2"/>
    </row>
    <row r="175" spans="24:24" x14ac:dyDescent="0.3">
      <c r="X175" s="2"/>
    </row>
    <row r="176" spans="24:24" x14ac:dyDescent="0.3">
      <c r="X176" s="2"/>
    </row>
    <row r="177" spans="24:24" x14ac:dyDescent="0.3">
      <c r="X177" s="2"/>
    </row>
    <row r="178" spans="24:24" x14ac:dyDescent="0.3">
      <c r="X178" s="2"/>
    </row>
    <row r="179" spans="24:24" x14ac:dyDescent="0.3">
      <c r="X179" s="2"/>
    </row>
    <row r="180" spans="24:24" x14ac:dyDescent="0.3">
      <c r="X180" s="2"/>
    </row>
    <row r="181" spans="24:24" x14ac:dyDescent="0.3">
      <c r="X181" s="2"/>
    </row>
    <row r="182" spans="24:24" x14ac:dyDescent="0.3">
      <c r="X182" s="2"/>
    </row>
    <row r="183" spans="24:24" x14ac:dyDescent="0.3">
      <c r="X183" s="2"/>
    </row>
    <row r="184" spans="24:24" x14ac:dyDescent="0.3">
      <c r="X184" s="2"/>
    </row>
    <row r="185" spans="24:24" x14ac:dyDescent="0.3">
      <c r="X185" s="2"/>
    </row>
    <row r="186" spans="24:24" x14ac:dyDescent="0.3">
      <c r="X186" s="2"/>
    </row>
    <row r="187" spans="24:24" x14ac:dyDescent="0.3">
      <c r="X187" s="2"/>
    </row>
    <row r="188" spans="24:24" x14ac:dyDescent="0.3">
      <c r="X188" s="2"/>
    </row>
    <row r="189" spans="24:24" x14ac:dyDescent="0.3">
      <c r="X189" s="2"/>
    </row>
    <row r="190" spans="24:24" x14ac:dyDescent="0.3">
      <c r="X190" s="2"/>
    </row>
    <row r="191" spans="24:24" x14ac:dyDescent="0.3">
      <c r="X191" s="2"/>
    </row>
    <row r="192" spans="24:24" x14ac:dyDescent="0.3">
      <c r="X192" s="2"/>
    </row>
    <row r="193" spans="24:24" x14ac:dyDescent="0.3">
      <c r="X193" s="2"/>
    </row>
    <row r="194" spans="24:24" x14ac:dyDescent="0.3">
      <c r="X194" s="2"/>
    </row>
    <row r="195" spans="24:24" x14ac:dyDescent="0.3">
      <c r="X195" s="2"/>
    </row>
    <row r="196" spans="24:24" x14ac:dyDescent="0.3">
      <c r="X196" s="2"/>
    </row>
    <row r="197" spans="24:24" x14ac:dyDescent="0.3">
      <c r="X197" s="2"/>
    </row>
    <row r="198" spans="24:24" x14ac:dyDescent="0.3">
      <c r="X198" s="2"/>
    </row>
    <row r="199" spans="24:24" x14ac:dyDescent="0.3">
      <c r="X199" s="2"/>
    </row>
    <row r="200" spans="24:24" x14ac:dyDescent="0.3">
      <c r="X200" s="2"/>
    </row>
    <row r="201" spans="24:24" x14ac:dyDescent="0.3">
      <c r="X201" s="2"/>
    </row>
    <row r="202" spans="24:24" x14ac:dyDescent="0.3">
      <c r="X202" s="2"/>
    </row>
    <row r="203" spans="24:24" x14ac:dyDescent="0.3">
      <c r="X203" s="2"/>
    </row>
    <row r="204" spans="24:24" x14ac:dyDescent="0.3">
      <c r="X204" s="2"/>
    </row>
    <row r="205" spans="24:24" x14ac:dyDescent="0.3">
      <c r="X205" s="2"/>
    </row>
    <row r="206" spans="24:24" x14ac:dyDescent="0.3">
      <c r="X206" s="2"/>
    </row>
    <row r="207" spans="24:24" x14ac:dyDescent="0.3">
      <c r="X207" s="2"/>
    </row>
    <row r="208" spans="24:24" x14ac:dyDescent="0.3">
      <c r="X208" s="2"/>
    </row>
    <row r="209" spans="24:24" x14ac:dyDescent="0.3">
      <c r="X209" s="2"/>
    </row>
    <row r="210" spans="24:24" x14ac:dyDescent="0.3">
      <c r="X210" s="2"/>
    </row>
    <row r="211" spans="24:24" x14ac:dyDescent="0.3">
      <c r="X211" s="2"/>
    </row>
    <row r="212" spans="24:24" x14ac:dyDescent="0.3">
      <c r="X212" s="2"/>
    </row>
    <row r="213" spans="24:24" x14ac:dyDescent="0.3">
      <c r="X213" s="2"/>
    </row>
    <row r="214" spans="24:24" x14ac:dyDescent="0.3">
      <c r="X214" s="2"/>
    </row>
    <row r="215" spans="24:24" x14ac:dyDescent="0.3">
      <c r="X215" s="2"/>
    </row>
    <row r="216" spans="24:24" x14ac:dyDescent="0.3">
      <c r="X216" s="2"/>
    </row>
    <row r="217" spans="24:24" x14ac:dyDescent="0.3">
      <c r="X217" s="2"/>
    </row>
    <row r="218" spans="24:24" x14ac:dyDescent="0.3">
      <c r="X218" s="2"/>
    </row>
    <row r="219" spans="24:24" x14ac:dyDescent="0.3">
      <c r="X219" s="2"/>
    </row>
    <row r="220" spans="24:24" x14ac:dyDescent="0.3">
      <c r="X220" s="2"/>
    </row>
    <row r="221" spans="24:24" x14ac:dyDescent="0.3">
      <c r="X221" s="2"/>
    </row>
    <row r="222" spans="24:24" x14ac:dyDescent="0.3">
      <c r="X222" s="2"/>
    </row>
    <row r="223" spans="24:24" x14ac:dyDescent="0.3">
      <c r="X223" s="2"/>
    </row>
    <row r="224" spans="24:24" x14ac:dyDescent="0.3">
      <c r="X224" s="2"/>
    </row>
    <row r="225" spans="24:24" x14ac:dyDescent="0.3">
      <c r="X225" s="2"/>
    </row>
    <row r="226" spans="24:24" x14ac:dyDescent="0.3">
      <c r="X226" s="2"/>
    </row>
    <row r="227" spans="24:24" x14ac:dyDescent="0.3">
      <c r="X227" s="2"/>
    </row>
    <row r="228" spans="24:24" x14ac:dyDescent="0.3">
      <c r="X228" s="2"/>
    </row>
    <row r="229" spans="24:24" x14ac:dyDescent="0.3">
      <c r="X229" s="2"/>
    </row>
    <row r="230" spans="24:24" x14ac:dyDescent="0.3">
      <c r="X230" s="2"/>
    </row>
    <row r="231" spans="24:24" x14ac:dyDescent="0.3">
      <c r="X231" s="2"/>
    </row>
    <row r="232" spans="24:24" x14ac:dyDescent="0.3">
      <c r="X232" s="2"/>
    </row>
    <row r="233" spans="24:24" x14ac:dyDescent="0.3">
      <c r="X233" s="2"/>
    </row>
    <row r="234" spans="24:24" x14ac:dyDescent="0.3">
      <c r="X234" s="2"/>
    </row>
    <row r="235" spans="24:24" x14ac:dyDescent="0.3">
      <c r="X235" s="2"/>
    </row>
    <row r="236" spans="24:24" x14ac:dyDescent="0.3">
      <c r="X236" s="2"/>
    </row>
    <row r="237" spans="24:24" x14ac:dyDescent="0.3">
      <c r="X237" s="2"/>
    </row>
    <row r="238" spans="24:24" x14ac:dyDescent="0.3">
      <c r="X238" s="2"/>
    </row>
    <row r="239" spans="24:24" x14ac:dyDescent="0.3">
      <c r="X239" s="2"/>
    </row>
    <row r="240" spans="24:24" x14ac:dyDescent="0.3">
      <c r="X240" s="2"/>
    </row>
    <row r="241" spans="24:24" x14ac:dyDescent="0.3">
      <c r="X241" s="2"/>
    </row>
    <row r="242" spans="24:24" x14ac:dyDescent="0.3">
      <c r="X242" s="2"/>
    </row>
    <row r="243" spans="24:24" x14ac:dyDescent="0.3">
      <c r="X243" s="2"/>
    </row>
    <row r="244" spans="24:24" x14ac:dyDescent="0.3">
      <c r="X244" s="2"/>
    </row>
    <row r="245" spans="24:24" x14ac:dyDescent="0.3">
      <c r="X245" s="2"/>
    </row>
    <row r="246" spans="24:24" x14ac:dyDescent="0.3">
      <c r="X246" s="2"/>
    </row>
    <row r="247" spans="24:24" x14ac:dyDescent="0.3">
      <c r="X247" s="2"/>
    </row>
    <row r="248" spans="24:24" x14ac:dyDescent="0.3">
      <c r="X248" s="2"/>
    </row>
    <row r="249" spans="24:24" x14ac:dyDescent="0.3">
      <c r="X249" s="2"/>
    </row>
    <row r="250" spans="24:24" x14ac:dyDescent="0.3">
      <c r="X250" s="2"/>
    </row>
    <row r="251" spans="24:24" x14ac:dyDescent="0.3">
      <c r="X251" s="2"/>
    </row>
    <row r="252" spans="24:24" x14ac:dyDescent="0.3">
      <c r="X252" s="2"/>
    </row>
    <row r="253" spans="24:24" x14ac:dyDescent="0.3">
      <c r="X253" s="2"/>
    </row>
    <row r="254" spans="24:24" x14ac:dyDescent="0.3">
      <c r="X254" s="2"/>
    </row>
    <row r="255" spans="24:24" x14ac:dyDescent="0.3">
      <c r="X255" s="2"/>
    </row>
    <row r="256" spans="24:24" x14ac:dyDescent="0.3">
      <c r="X256" s="2"/>
    </row>
    <row r="257" spans="24:24" x14ac:dyDescent="0.3">
      <c r="X257" s="2"/>
    </row>
    <row r="258" spans="24:24" x14ac:dyDescent="0.3">
      <c r="X258" s="2"/>
    </row>
    <row r="259" spans="24:24" x14ac:dyDescent="0.3">
      <c r="X259" s="2"/>
    </row>
    <row r="260" spans="24:24" x14ac:dyDescent="0.3">
      <c r="X260" s="2"/>
    </row>
    <row r="261" spans="24:24" x14ac:dyDescent="0.3">
      <c r="X261" s="2"/>
    </row>
    <row r="262" spans="24:24" x14ac:dyDescent="0.3">
      <c r="X262" s="2"/>
    </row>
    <row r="263" spans="24:24" x14ac:dyDescent="0.3">
      <c r="X263" s="2"/>
    </row>
    <row r="264" spans="24:24" x14ac:dyDescent="0.3">
      <c r="X264" s="2"/>
    </row>
    <row r="265" spans="24:24" x14ac:dyDescent="0.3">
      <c r="X265" s="2"/>
    </row>
    <row r="266" spans="24:24" x14ac:dyDescent="0.3">
      <c r="X266" s="2"/>
    </row>
    <row r="267" spans="24:24" x14ac:dyDescent="0.3">
      <c r="X267" s="2"/>
    </row>
    <row r="268" spans="24:24" x14ac:dyDescent="0.3">
      <c r="X268" s="2"/>
    </row>
    <row r="269" spans="24:24" x14ac:dyDescent="0.3">
      <c r="X269" s="2"/>
    </row>
    <row r="270" spans="24:24" x14ac:dyDescent="0.3">
      <c r="X270" s="2"/>
    </row>
    <row r="271" spans="24:24" x14ac:dyDescent="0.3">
      <c r="X271" s="2"/>
    </row>
    <row r="272" spans="24:24" x14ac:dyDescent="0.3">
      <c r="X272" s="2"/>
    </row>
    <row r="273" spans="24:24" x14ac:dyDescent="0.3">
      <c r="X273" s="2"/>
    </row>
    <row r="274" spans="24:24" x14ac:dyDescent="0.3">
      <c r="X274" s="2"/>
    </row>
    <row r="275" spans="24:24" x14ac:dyDescent="0.3">
      <c r="X275" s="2"/>
    </row>
    <row r="276" spans="24:24" x14ac:dyDescent="0.3">
      <c r="X276" s="2"/>
    </row>
    <row r="277" spans="24:24" x14ac:dyDescent="0.3">
      <c r="X277" s="2"/>
    </row>
    <row r="278" spans="24:24" x14ac:dyDescent="0.3">
      <c r="X278" s="2"/>
    </row>
    <row r="279" spans="24:24" x14ac:dyDescent="0.3">
      <c r="X279" s="2"/>
    </row>
    <row r="280" spans="24:24" x14ac:dyDescent="0.3">
      <c r="X280" s="2"/>
    </row>
    <row r="281" spans="24:24" x14ac:dyDescent="0.3">
      <c r="X281" s="2"/>
    </row>
    <row r="282" spans="24:24" x14ac:dyDescent="0.3">
      <c r="X282" s="2"/>
    </row>
    <row r="283" spans="24:24" x14ac:dyDescent="0.3">
      <c r="X283" s="2"/>
    </row>
    <row r="284" spans="24:24" x14ac:dyDescent="0.3">
      <c r="X284" s="2"/>
    </row>
    <row r="285" spans="24:24" x14ac:dyDescent="0.3">
      <c r="X285" s="2"/>
    </row>
    <row r="286" spans="24:24" x14ac:dyDescent="0.3">
      <c r="X286" s="2"/>
    </row>
    <row r="287" spans="24:24" x14ac:dyDescent="0.3">
      <c r="X287" s="2"/>
    </row>
    <row r="288" spans="24:24" x14ac:dyDescent="0.3">
      <c r="X288" s="2"/>
    </row>
    <row r="289" spans="24:24" x14ac:dyDescent="0.3">
      <c r="X289" s="2"/>
    </row>
    <row r="290" spans="24:24" x14ac:dyDescent="0.3">
      <c r="X290" s="2"/>
    </row>
    <row r="291" spans="24:24" x14ac:dyDescent="0.3">
      <c r="X291" s="2"/>
    </row>
    <row r="292" spans="24:24" x14ac:dyDescent="0.3">
      <c r="X292" s="2"/>
    </row>
    <row r="293" spans="24:24" x14ac:dyDescent="0.3">
      <c r="X293" s="2"/>
    </row>
    <row r="294" spans="24:24" x14ac:dyDescent="0.3">
      <c r="X294" s="2"/>
    </row>
    <row r="295" spans="24:24" x14ac:dyDescent="0.3">
      <c r="X295" s="2"/>
    </row>
    <row r="296" spans="24:24" x14ac:dyDescent="0.3">
      <c r="X296" s="2"/>
    </row>
    <row r="297" spans="24:24" x14ac:dyDescent="0.3">
      <c r="X297" s="2"/>
    </row>
    <row r="298" spans="24:24" x14ac:dyDescent="0.3">
      <c r="X298" s="2"/>
    </row>
    <row r="299" spans="24:24" x14ac:dyDescent="0.3">
      <c r="X299" s="2"/>
    </row>
    <row r="300" spans="24:24" x14ac:dyDescent="0.3">
      <c r="X300" s="2"/>
    </row>
    <row r="301" spans="24:24" x14ac:dyDescent="0.3">
      <c r="X301" s="2"/>
    </row>
    <row r="302" spans="24:24" x14ac:dyDescent="0.3">
      <c r="X302" s="2"/>
    </row>
    <row r="303" spans="24:24" x14ac:dyDescent="0.3">
      <c r="X303" s="2"/>
    </row>
    <row r="304" spans="24:24" x14ac:dyDescent="0.3">
      <c r="X304" s="2"/>
    </row>
    <row r="305" spans="24:24" x14ac:dyDescent="0.3">
      <c r="X305" s="2"/>
    </row>
    <row r="306" spans="24:24" x14ac:dyDescent="0.3">
      <c r="X306" s="2"/>
    </row>
    <row r="307" spans="24:24" x14ac:dyDescent="0.3">
      <c r="X307" s="2"/>
    </row>
    <row r="308" spans="24:24" x14ac:dyDescent="0.3">
      <c r="X308" s="2"/>
    </row>
    <row r="309" spans="24:24" x14ac:dyDescent="0.3">
      <c r="X309" s="2"/>
    </row>
    <row r="310" spans="24:24" x14ac:dyDescent="0.3">
      <c r="X310" s="2"/>
    </row>
    <row r="311" spans="24:24" x14ac:dyDescent="0.3">
      <c r="X311" s="2"/>
    </row>
    <row r="312" spans="24:24" x14ac:dyDescent="0.3">
      <c r="X312" s="2"/>
    </row>
    <row r="313" spans="24:24" x14ac:dyDescent="0.3">
      <c r="X313" s="2"/>
    </row>
    <row r="314" spans="24:24" x14ac:dyDescent="0.3">
      <c r="X314" s="2"/>
    </row>
    <row r="315" spans="24:24" x14ac:dyDescent="0.3">
      <c r="X315" s="2"/>
    </row>
    <row r="316" spans="24:24" x14ac:dyDescent="0.3">
      <c r="X316" s="2"/>
    </row>
    <row r="317" spans="24:24" x14ac:dyDescent="0.3">
      <c r="X317" s="2"/>
    </row>
    <row r="318" spans="24:24" x14ac:dyDescent="0.3">
      <c r="X318" s="2"/>
    </row>
    <row r="319" spans="24:24" x14ac:dyDescent="0.3">
      <c r="X319" s="2"/>
    </row>
    <row r="320" spans="24:24" x14ac:dyDescent="0.3">
      <c r="X320" s="2"/>
    </row>
    <row r="321" spans="24:24" x14ac:dyDescent="0.3">
      <c r="X321" s="2"/>
    </row>
    <row r="322" spans="24:24" x14ac:dyDescent="0.3">
      <c r="X322" s="2"/>
    </row>
    <row r="323" spans="24:24" x14ac:dyDescent="0.3">
      <c r="X323" s="2"/>
    </row>
    <row r="324" spans="24:24" x14ac:dyDescent="0.3">
      <c r="X324" s="2"/>
    </row>
    <row r="325" spans="24:24" x14ac:dyDescent="0.3">
      <c r="X325" s="2"/>
    </row>
    <row r="326" spans="24:24" x14ac:dyDescent="0.3">
      <c r="X326" s="2"/>
    </row>
    <row r="327" spans="24:24" x14ac:dyDescent="0.3">
      <c r="X327" s="2"/>
    </row>
    <row r="328" spans="24:24" x14ac:dyDescent="0.3">
      <c r="X328" s="2"/>
    </row>
    <row r="329" spans="24:24" x14ac:dyDescent="0.3">
      <c r="X329" s="2"/>
    </row>
    <row r="330" spans="24:24" x14ac:dyDescent="0.3">
      <c r="X330" s="2"/>
    </row>
    <row r="331" spans="24:24" x14ac:dyDescent="0.3">
      <c r="X331" s="2"/>
    </row>
    <row r="332" spans="24:24" x14ac:dyDescent="0.3">
      <c r="X332" s="2"/>
    </row>
    <row r="333" spans="24:24" x14ac:dyDescent="0.3">
      <c r="X333" s="2"/>
    </row>
    <row r="334" spans="24:24" x14ac:dyDescent="0.3">
      <c r="X334" s="2"/>
    </row>
    <row r="335" spans="24:24" x14ac:dyDescent="0.3">
      <c r="X335" s="2"/>
    </row>
    <row r="336" spans="24:24" x14ac:dyDescent="0.3">
      <c r="X336" s="2"/>
    </row>
    <row r="337" spans="24:24" x14ac:dyDescent="0.3">
      <c r="X337" s="2"/>
    </row>
    <row r="338" spans="24:24" x14ac:dyDescent="0.3">
      <c r="X338" s="2"/>
    </row>
    <row r="339" spans="24:24" x14ac:dyDescent="0.3">
      <c r="X339" s="2"/>
    </row>
    <row r="340" spans="24:24" x14ac:dyDescent="0.3">
      <c r="X340" s="2"/>
    </row>
    <row r="341" spans="24:24" x14ac:dyDescent="0.3">
      <c r="X341" s="2"/>
    </row>
    <row r="342" spans="24:24" x14ac:dyDescent="0.3">
      <c r="X342" s="2"/>
    </row>
    <row r="343" spans="24:24" x14ac:dyDescent="0.3">
      <c r="X343" s="2"/>
    </row>
    <row r="344" spans="24:24" x14ac:dyDescent="0.3">
      <c r="X344" s="2"/>
    </row>
    <row r="345" spans="24:24" x14ac:dyDescent="0.3">
      <c r="X345" s="2"/>
    </row>
    <row r="346" spans="24:24" x14ac:dyDescent="0.3">
      <c r="X346" s="2"/>
    </row>
    <row r="347" spans="24:24" x14ac:dyDescent="0.3">
      <c r="X347" s="2"/>
    </row>
    <row r="348" spans="24:24" x14ac:dyDescent="0.3">
      <c r="X348" s="2"/>
    </row>
    <row r="349" spans="24:24" x14ac:dyDescent="0.3">
      <c r="X349" s="2"/>
    </row>
    <row r="350" spans="24:24" x14ac:dyDescent="0.3">
      <c r="X350" s="2"/>
    </row>
    <row r="351" spans="24:24" x14ac:dyDescent="0.3">
      <c r="X351" s="2"/>
    </row>
    <row r="352" spans="24:24" x14ac:dyDescent="0.3">
      <c r="X352" s="2"/>
    </row>
    <row r="353" spans="24:24" x14ac:dyDescent="0.3">
      <c r="X353" s="2"/>
    </row>
    <row r="354" spans="24:24" x14ac:dyDescent="0.3">
      <c r="X354" s="2"/>
    </row>
    <row r="355" spans="24:24" x14ac:dyDescent="0.3">
      <c r="X355" s="2"/>
    </row>
    <row r="356" spans="24:24" x14ac:dyDescent="0.3">
      <c r="X356" s="2"/>
    </row>
    <row r="357" spans="24:24" x14ac:dyDescent="0.3">
      <c r="X357" s="2"/>
    </row>
    <row r="358" spans="24:24" x14ac:dyDescent="0.3">
      <c r="X358" s="2"/>
    </row>
    <row r="359" spans="24:24" x14ac:dyDescent="0.3">
      <c r="X359" s="2"/>
    </row>
    <row r="360" spans="24:24" x14ac:dyDescent="0.3">
      <c r="X360" s="2"/>
    </row>
    <row r="361" spans="24:24" x14ac:dyDescent="0.3">
      <c r="X361" s="2"/>
    </row>
    <row r="362" spans="24:24" x14ac:dyDescent="0.3">
      <c r="X362" s="2"/>
    </row>
    <row r="363" spans="24:24" x14ac:dyDescent="0.3">
      <c r="X363" s="2"/>
    </row>
    <row r="364" spans="24:24" x14ac:dyDescent="0.3">
      <c r="X364" s="2"/>
    </row>
    <row r="365" spans="24:24" x14ac:dyDescent="0.3">
      <c r="X365" s="2"/>
    </row>
    <row r="366" spans="24:24" x14ac:dyDescent="0.3">
      <c r="X366" s="2"/>
    </row>
    <row r="367" spans="24:24" x14ac:dyDescent="0.3">
      <c r="X367" s="2"/>
    </row>
    <row r="368" spans="24:24" x14ac:dyDescent="0.3">
      <c r="X368" s="2"/>
    </row>
    <row r="369" spans="24:24" x14ac:dyDescent="0.3">
      <c r="X369" s="2"/>
    </row>
    <row r="370" spans="24:24" x14ac:dyDescent="0.3">
      <c r="X370" s="2"/>
    </row>
    <row r="371" spans="24:24" x14ac:dyDescent="0.3">
      <c r="X371" s="2"/>
    </row>
    <row r="372" spans="24:24" x14ac:dyDescent="0.3">
      <c r="X372" s="2"/>
    </row>
    <row r="373" spans="24:24" x14ac:dyDescent="0.3">
      <c r="X373" s="2"/>
    </row>
    <row r="374" spans="24:24" x14ac:dyDescent="0.3">
      <c r="X374" s="2"/>
    </row>
    <row r="375" spans="24:24" x14ac:dyDescent="0.3">
      <c r="X375" s="2"/>
    </row>
    <row r="376" spans="24:24" x14ac:dyDescent="0.3">
      <c r="X376" s="2"/>
    </row>
    <row r="377" spans="24:24" x14ac:dyDescent="0.3">
      <c r="X377" s="2"/>
    </row>
    <row r="378" spans="24:24" x14ac:dyDescent="0.3">
      <c r="X378" s="2"/>
    </row>
    <row r="379" spans="24:24" x14ac:dyDescent="0.3">
      <c r="X379" s="2"/>
    </row>
    <row r="380" spans="24:24" x14ac:dyDescent="0.3">
      <c r="X380" s="2"/>
    </row>
    <row r="381" spans="24:24" x14ac:dyDescent="0.3">
      <c r="X381" s="2"/>
    </row>
    <row r="382" spans="24:24" x14ac:dyDescent="0.3">
      <c r="X382" s="2"/>
    </row>
    <row r="383" spans="24:24" x14ac:dyDescent="0.3">
      <c r="X383" s="2"/>
    </row>
    <row r="384" spans="24:24" x14ac:dyDescent="0.3">
      <c r="X384" s="2"/>
    </row>
    <row r="385" spans="24:24" x14ac:dyDescent="0.3">
      <c r="X385" s="2"/>
    </row>
    <row r="386" spans="24:24" x14ac:dyDescent="0.3">
      <c r="X386" s="2"/>
    </row>
    <row r="387" spans="24:24" x14ac:dyDescent="0.3">
      <c r="X387" s="2"/>
    </row>
    <row r="388" spans="24:24" x14ac:dyDescent="0.3">
      <c r="X388" s="2"/>
    </row>
    <row r="389" spans="24:24" x14ac:dyDescent="0.3">
      <c r="X389" s="2"/>
    </row>
    <row r="390" spans="24:24" x14ac:dyDescent="0.3">
      <c r="X390" s="2"/>
    </row>
    <row r="391" spans="24:24" x14ac:dyDescent="0.3">
      <c r="X391" s="2"/>
    </row>
    <row r="392" spans="24:24" x14ac:dyDescent="0.3">
      <c r="X392" s="2"/>
    </row>
    <row r="393" spans="24:24" x14ac:dyDescent="0.3">
      <c r="X393" s="2"/>
    </row>
    <row r="394" spans="24:24" x14ac:dyDescent="0.3">
      <c r="X394" s="2"/>
    </row>
    <row r="395" spans="24:24" x14ac:dyDescent="0.3">
      <c r="X395" s="2"/>
    </row>
    <row r="396" spans="24:24" x14ac:dyDescent="0.3">
      <c r="X396" s="2"/>
    </row>
    <row r="397" spans="24:24" x14ac:dyDescent="0.3">
      <c r="X397" s="2"/>
    </row>
    <row r="398" spans="24:24" x14ac:dyDescent="0.3">
      <c r="X398" s="2"/>
    </row>
    <row r="399" spans="24:24" x14ac:dyDescent="0.3">
      <c r="X399" s="2"/>
    </row>
    <row r="400" spans="24:24" x14ac:dyDescent="0.3">
      <c r="X400" s="2"/>
    </row>
    <row r="401" spans="24:24" x14ac:dyDescent="0.3">
      <c r="X401" s="2"/>
    </row>
    <row r="402" spans="24:24" x14ac:dyDescent="0.3">
      <c r="X402" s="2"/>
    </row>
    <row r="403" spans="24:24" x14ac:dyDescent="0.3">
      <c r="X403" s="2"/>
    </row>
    <row r="404" spans="24:24" x14ac:dyDescent="0.3">
      <c r="X404" s="2"/>
    </row>
    <row r="405" spans="24:24" x14ac:dyDescent="0.3">
      <c r="X405" s="2"/>
    </row>
    <row r="406" spans="24:24" x14ac:dyDescent="0.3">
      <c r="X406" s="2"/>
    </row>
    <row r="407" spans="24:24" x14ac:dyDescent="0.3">
      <c r="X407" s="2"/>
    </row>
    <row r="408" spans="24:24" x14ac:dyDescent="0.3">
      <c r="X408" s="2"/>
    </row>
    <row r="409" spans="24:24" x14ac:dyDescent="0.3">
      <c r="X409" s="2"/>
    </row>
    <row r="410" spans="24:24" x14ac:dyDescent="0.3">
      <c r="X410" s="2"/>
    </row>
    <row r="411" spans="24:24" x14ac:dyDescent="0.3">
      <c r="X411" s="2"/>
    </row>
    <row r="412" spans="24:24" x14ac:dyDescent="0.3">
      <c r="X412" s="2"/>
    </row>
    <row r="438" spans="24:24" x14ac:dyDescent="0.3">
      <c r="X438" s="2"/>
    </row>
    <row r="439" spans="24:24" x14ac:dyDescent="0.3">
      <c r="X439" s="2"/>
    </row>
    <row r="440" spans="24:24" x14ac:dyDescent="0.3">
      <c r="X440" s="2"/>
    </row>
    <row r="441" spans="24:24" x14ac:dyDescent="0.3">
      <c r="X441" s="2"/>
    </row>
    <row r="442" spans="24:24" x14ac:dyDescent="0.3">
      <c r="X442" s="2"/>
    </row>
    <row r="443" spans="24:24" x14ac:dyDescent="0.3">
      <c r="X443" s="2"/>
    </row>
    <row r="451" spans="24:24" x14ac:dyDescent="0.3">
      <c r="X451" s="2"/>
    </row>
    <row r="452" spans="24:24" x14ac:dyDescent="0.3">
      <c r="X452" s="2"/>
    </row>
    <row r="453" spans="24:24" x14ac:dyDescent="0.3">
      <c r="X453" s="2"/>
    </row>
    <row r="454" spans="24:24" x14ac:dyDescent="0.3">
      <c r="X454" s="2"/>
    </row>
    <row r="455" spans="24:24" x14ac:dyDescent="0.3">
      <c r="X455" s="27"/>
    </row>
    <row r="456" spans="24:24" x14ac:dyDescent="0.3">
      <c r="X456" s="2"/>
    </row>
    <row r="457" spans="24:24" x14ac:dyDescent="0.3">
      <c r="X457" s="2"/>
    </row>
    <row r="458" spans="24:24" x14ac:dyDescent="0.3">
      <c r="X458" s="2"/>
    </row>
    <row r="459" spans="24:24" x14ac:dyDescent="0.3">
      <c r="X459" s="2"/>
    </row>
    <row r="460" spans="24:24" x14ac:dyDescent="0.3">
      <c r="X460" s="2"/>
    </row>
    <row r="461" spans="24:24" x14ac:dyDescent="0.3">
      <c r="X461" s="2"/>
    </row>
    <row r="462" spans="24:24" x14ac:dyDescent="0.3">
      <c r="X462" s="2"/>
    </row>
    <row r="463" spans="24:24" x14ac:dyDescent="0.3">
      <c r="X463" s="2"/>
    </row>
    <row r="464" spans="24:24" x14ac:dyDescent="0.3">
      <c r="X464" s="2"/>
    </row>
    <row r="465" spans="24:24" x14ac:dyDescent="0.3">
      <c r="X465" s="2"/>
    </row>
  </sheetData>
  <sortState xmlns:xlrd2="http://schemas.microsoft.com/office/spreadsheetml/2017/richdata2" caseSensitive="1" ref="X2:X470">
    <sortCondition ref="X2:X470"/>
  </sortState>
  <mergeCells count="2">
    <mergeCell ref="D2:K2"/>
    <mergeCell ref="L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08A8-E48E-440F-B416-474506FB8976}">
  <dimension ref="A1:AI74"/>
  <sheetViews>
    <sheetView zoomScale="150" zoomScaleNormal="150" workbookViewId="0">
      <selection activeCell="K1" sqref="A1:R74"/>
    </sheetView>
  </sheetViews>
  <sheetFormatPr defaultRowHeight="13.8" x14ac:dyDescent="0.25"/>
  <cols>
    <col min="1" max="1" width="6.21875" style="51" customWidth="1"/>
    <col min="2" max="2" width="37.109375" style="51" customWidth="1"/>
    <col min="3" max="10" width="4.6640625" style="51" customWidth="1"/>
    <col min="11" max="18" width="3.109375" style="51" customWidth="1"/>
    <col min="19" max="19" width="14.6640625" style="51" customWidth="1"/>
    <col min="20" max="20" width="8.88671875" style="51"/>
    <col min="21" max="22" width="17" style="51" customWidth="1"/>
    <col min="23" max="23" width="19.77734375" style="51" customWidth="1"/>
    <col min="24" max="24" width="15" style="51" customWidth="1"/>
    <col min="25" max="25" width="18.21875" style="51" customWidth="1"/>
    <col min="26" max="26" width="6" style="51" customWidth="1"/>
    <col min="27" max="16384" width="8.88671875" style="51"/>
  </cols>
  <sheetData>
    <row r="1" spans="1:26" ht="14.4" thickBot="1" x14ac:dyDescent="0.3">
      <c r="C1" s="372" t="s">
        <v>376</v>
      </c>
      <c r="D1" s="373"/>
      <c r="E1" s="373"/>
      <c r="F1" s="373"/>
      <c r="G1" s="373"/>
      <c r="H1" s="373"/>
      <c r="I1" s="373"/>
      <c r="J1" s="374"/>
      <c r="K1" s="372" t="s">
        <v>169</v>
      </c>
      <c r="L1" s="373"/>
      <c r="M1" s="373"/>
      <c r="N1" s="373"/>
      <c r="O1" s="373"/>
      <c r="P1" s="373"/>
      <c r="Q1" s="373"/>
      <c r="R1" s="374"/>
      <c r="S1" s="372" t="s">
        <v>170</v>
      </c>
      <c r="T1" s="373"/>
      <c r="U1" s="373"/>
      <c r="V1" s="373"/>
      <c r="W1" s="373"/>
      <c r="X1" s="373"/>
      <c r="Y1" s="373"/>
      <c r="Z1" s="374"/>
    </row>
    <row r="2" spans="1:26" ht="14.4" thickBot="1" x14ac:dyDescent="0.3">
      <c r="A2" s="71" t="s">
        <v>79</v>
      </c>
      <c r="B2" s="72" t="s">
        <v>168</v>
      </c>
      <c r="C2" s="100">
        <v>1</v>
      </c>
      <c r="D2" s="101">
        <v>2</v>
      </c>
      <c r="E2" s="101">
        <v>3</v>
      </c>
      <c r="F2" s="101">
        <v>4</v>
      </c>
      <c r="G2" s="101">
        <v>5</v>
      </c>
      <c r="H2" s="101">
        <v>6</v>
      </c>
      <c r="I2" s="101">
        <v>7</v>
      </c>
      <c r="J2" s="102">
        <v>8</v>
      </c>
      <c r="K2" s="100">
        <v>1</v>
      </c>
      <c r="L2" s="101">
        <v>2</v>
      </c>
      <c r="M2" s="101">
        <v>3</v>
      </c>
      <c r="N2" s="101">
        <v>4</v>
      </c>
      <c r="O2" s="101">
        <v>5</v>
      </c>
      <c r="P2" s="101">
        <v>6</v>
      </c>
      <c r="Q2" s="101">
        <v>7</v>
      </c>
      <c r="R2" s="102">
        <v>8</v>
      </c>
      <c r="S2" s="103">
        <v>1</v>
      </c>
      <c r="T2" s="104">
        <v>2</v>
      </c>
      <c r="U2" s="104">
        <v>3</v>
      </c>
      <c r="V2" s="104">
        <v>4</v>
      </c>
      <c r="W2" s="104">
        <v>5</v>
      </c>
      <c r="X2" s="104">
        <v>6</v>
      </c>
      <c r="Y2" s="104">
        <v>7</v>
      </c>
      <c r="Z2" s="105">
        <v>8</v>
      </c>
    </row>
    <row r="3" spans="1:26" x14ac:dyDescent="0.25">
      <c r="A3" s="86">
        <v>1</v>
      </c>
      <c r="B3" s="106" t="s">
        <v>7</v>
      </c>
      <c r="C3" s="87" t="s">
        <v>0</v>
      </c>
      <c r="D3" s="88" t="s">
        <v>73</v>
      </c>
      <c r="E3" s="88" t="s">
        <v>74</v>
      </c>
      <c r="F3" s="88" t="s">
        <v>3</v>
      </c>
      <c r="G3" s="88" t="s">
        <v>76</v>
      </c>
      <c r="H3" s="88" t="s">
        <v>6</v>
      </c>
      <c r="I3" s="88" t="s">
        <v>391</v>
      </c>
      <c r="J3" s="89" t="s">
        <v>437</v>
      </c>
      <c r="K3" s="107">
        <v>2</v>
      </c>
      <c r="L3" s="55">
        <v>2</v>
      </c>
      <c r="M3" s="55">
        <v>1</v>
      </c>
      <c r="N3" s="55">
        <v>2</v>
      </c>
      <c r="O3" s="55">
        <v>2</v>
      </c>
      <c r="P3" s="55">
        <v>1</v>
      </c>
      <c r="Q3" s="55">
        <v>1</v>
      </c>
      <c r="R3" s="108">
        <v>1</v>
      </c>
      <c r="S3" s="90" t="s">
        <v>106</v>
      </c>
      <c r="T3" s="90" t="s">
        <v>402</v>
      </c>
      <c r="U3" s="90" t="s">
        <v>433</v>
      </c>
      <c r="V3" s="90" t="s">
        <v>396</v>
      </c>
      <c r="W3" s="91" t="s">
        <v>413</v>
      </c>
      <c r="X3" s="91" t="s">
        <v>403</v>
      </c>
      <c r="Y3" s="91" t="s">
        <v>363</v>
      </c>
      <c r="Z3" s="90" t="s">
        <v>433</v>
      </c>
    </row>
    <row r="4" spans="1:26" x14ac:dyDescent="0.25">
      <c r="A4" s="94">
        <f>A3+1</f>
        <v>2</v>
      </c>
      <c r="B4" s="109" t="s">
        <v>8</v>
      </c>
      <c r="C4" s="95" t="s">
        <v>0</v>
      </c>
      <c r="D4" s="92" t="s">
        <v>73</v>
      </c>
      <c r="E4" s="92" t="s">
        <v>392</v>
      </c>
      <c r="F4" s="92" t="s">
        <v>438</v>
      </c>
      <c r="G4" s="92" t="s">
        <v>3</v>
      </c>
      <c r="H4" s="92" t="s">
        <v>76</v>
      </c>
      <c r="I4" s="92" t="s">
        <v>6</v>
      </c>
      <c r="J4" s="96" t="s">
        <v>391</v>
      </c>
      <c r="K4" s="110">
        <v>2</v>
      </c>
      <c r="L4" s="111">
        <v>1</v>
      </c>
      <c r="M4" s="111">
        <v>1</v>
      </c>
      <c r="N4" s="111">
        <v>1</v>
      </c>
      <c r="O4" s="111">
        <v>2</v>
      </c>
      <c r="P4" s="111">
        <v>2</v>
      </c>
      <c r="Q4" s="111">
        <v>1</v>
      </c>
      <c r="R4" s="112">
        <v>2</v>
      </c>
      <c r="S4" s="90" t="s">
        <v>433</v>
      </c>
      <c r="T4" s="91" t="s">
        <v>404</v>
      </c>
      <c r="U4" s="91" t="s">
        <v>344</v>
      </c>
      <c r="V4" s="90" t="s">
        <v>433</v>
      </c>
      <c r="W4" s="90" t="s">
        <v>106</v>
      </c>
      <c r="X4" s="90" t="s">
        <v>402</v>
      </c>
      <c r="Y4" s="90" t="s">
        <v>433</v>
      </c>
      <c r="Z4" s="90" t="s">
        <v>396</v>
      </c>
    </row>
    <row r="5" spans="1:26" x14ac:dyDescent="0.25">
      <c r="A5" s="94">
        <f t="shared" ref="A5:A40" si="0">A4+1</f>
        <v>3</v>
      </c>
      <c r="B5" s="109" t="s">
        <v>9</v>
      </c>
      <c r="C5" s="95" t="s">
        <v>0</v>
      </c>
      <c r="D5" s="92" t="s">
        <v>73</v>
      </c>
      <c r="E5" s="92" t="s">
        <v>74</v>
      </c>
      <c r="F5" s="92" t="s">
        <v>3</v>
      </c>
      <c r="G5" s="92" t="s">
        <v>76</v>
      </c>
      <c r="H5" s="92" t="s">
        <v>393</v>
      </c>
      <c r="I5" s="92" t="s">
        <v>439</v>
      </c>
      <c r="J5" s="96" t="s">
        <v>5</v>
      </c>
      <c r="K5" s="110">
        <v>2</v>
      </c>
      <c r="L5" s="111">
        <v>2</v>
      </c>
      <c r="M5" s="111">
        <v>1</v>
      </c>
      <c r="N5" s="111">
        <v>2</v>
      </c>
      <c r="O5" s="111">
        <v>1</v>
      </c>
      <c r="P5" s="111">
        <v>1</v>
      </c>
      <c r="Q5" s="111">
        <v>2</v>
      </c>
      <c r="R5" s="112">
        <v>1</v>
      </c>
      <c r="S5" s="90" t="s">
        <v>106</v>
      </c>
      <c r="T5" s="90" t="s">
        <v>433</v>
      </c>
      <c r="U5" s="90" t="s">
        <v>405</v>
      </c>
      <c r="V5" s="90" t="s">
        <v>433</v>
      </c>
      <c r="W5" s="91" t="s">
        <v>414</v>
      </c>
      <c r="X5" s="90" t="s">
        <v>433</v>
      </c>
      <c r="Y5" s="90" t="s">
        <v>402</v>
      </c>
      <c r="Z5" s="90" t="s">
        <v>433</v>
      </c>
    </row>
    <row r="6" spans="1:26" x14ac:dyDescent="0.25">
      <c r="A6" s="94">
        <f t="shared" si="0"/>
        <v>4</v>
      </c>
      <c r="B6" s="109" t="s">
        <v>10</v>
      </c>
      <c r="C6" s="95" t="s">
        <v>0</v>
      </c>
      <c r="D6" s="92" t="s">
        <v>73</v>
      </c>
      <c r="E6" s="92" t="s">
        <v>392</v>
      </c>
      <c r="F6" s="92" t="s">
        <v>3</v>
      </c>
      <c r="G6" s="92" t="s">
        <v>76</v>
      </c>
      <c r="H6" s="92" t="s">
        <v>393</v>
      </c>
      <c r="I6" s="92" t="s">
        <v>439</v>
      </c>
      <c r="J6" s="96" t="s">
        <v>5</v>
      </c>
      <c r="K6" s="110">
        <v>2</v>
      </c>
      <c r="L6" s="111">
        <v>1</v>
      </c>
      <c r="M6" s="111">
        <v>2</v>
      </c>
      <c r="N6" s="111">
        <v>2</v>
      </c>
      <c r="O6" s="111">
        <v>1</v>
      </c>
      <c r="P6" s="111">
        <v>1</v>
      </c>
      <c r="Q6" s="111">
        <v>2</v>
      </c>
      <c r="R6" s="112">
        <v>1</v>
      </c>
      <c r="S6" s="90" t="s">
        <v>402</v>
      </c>
      <c r="T6" s="90" t="s">
        <v>433</v>
      </c>
      <c r="U6" s="90" t="s">
        <v>396</v>
      </c>
      <c r="V6" s="90" t="s">
        <v>433</v>
      </c>
      <c r="W6" s="91" t="s">
        <v>414</v>
      </c>
      <c r="X6" s="90" t="s">
        <v>433</v>
      </c>
      <c r="Y6" s="90" t="s">
        <v>433</v>
      </c>
      <c r="Z6" s="90" t="s">
        <v>433</v>
      </c>
    </row>
    <row r="7" spans="1:26" x14ac:dyDescent="0.25">
      <c r="A7" s="94">
        <f t="shared" si="0"/>
        <v>5</v>
      </c>
      <c r="B7" s="109" t="s">
        <v>11</v>
      </c>
      <c r="C7" s="95" t="s">
        <v>0</v>
      </c>
      <c r="D7" s="92" t="s">
        <v>73</v>
      </c>
      <c r="E7" s="92" t="s">
        <v>392</v>
      </c>
      <c r="F7" s="92" t="s">
        <v>3</v>
      </c>
      <c r="G7" s="92" t="s">
        <v>76</v>
      </c>
      <c r="H7" s="92" t="s">
        <v>393</v>
      </c>
      <c r="I7" s="92" t="s">
        <v>391</v>
      </c>
      <c r="J7" s="96" t="s">
        <v>437</v>
      </c>
      <c r="K7" s="110">
        <v>2</v>
      </c>
      <c r="L7" s="111">
        <v>1</v>
      </c>
      <c r="M7" s="111">
        <v>2</v>
      </c>
      <c r="N7" s="111">
        <v>2</v>
      </c>
      <c r="O7" s="111">
        <v>1</v>
      </c>
      <c r="P7" s="111">
        <v>2</v>
      </c>
      <c r="Q7" s="111">
        <v>1</v>
      </c>
      <c r="R7" s="112">
        <v>1</v>
      </c>
      <c r="S7" s="90" t="s">
        <v>402</v>
      </c>
      <c r="T7" s="90" t="s">
        <v>433</v>
      </c>
      <c r="U7" s="90" t="s">
        <v>106</v>
      </c>
      <c r="V7" s="90" t="s">
        <v>433</v>
      </c>
      <c r="W7" s="90" t="s">
        <v>405</v>
      </c>
      <c r="X7" s="90" t="s">
        <v>433</v>
      </c>
      <c r="Y7" s="91" t="s">
        <v>415</v>
      </c>
      <c r="Z7" s="90" t="s">
        <v>433</v>
      </c>
    </row>
    <row r="8" spans="1:26" x14ac:dyDescent="0.25">
      <c r="A8" s="94">
        <f t="shared" si="0"/>
        <v>6</v>
      </c>
      <c r="B8" s="109" t="s">
        <v>12</v>
      </c>
      <c r="C8" s="95" t="s">
        <v>0</v>
      </c>
      <c r="D8" s="92" t="s">
        <v>394</v>
      </c>
      <c r="E8" s="92" t="s">
        <v>392</v>
      </c>
      <c r="F8" s="92" t="s">
        <v>438</v>
      </c>
      <c r="G8" s="92" t="s">
        <v>3</v>
      </c>
      <c r="H8" s="92" t="s">
        <v>395</v>
      </c>
      <c r="I8" s="92" t="s">
        <v>393</v>
      </c>
      <c r="J8" s="96" t="s">
        <v>391</v>
      </c>
      <c r="K8" s="110">
        <v>1</v>
      </c>
      <c r="L8" s="111">
        <v>2</v>
      </c>
      <c r="M8" s="111">
        <v>1</v>
      </c>
      <c r="N8" s="111">
        <v>1</v>
      </c>
      <c r="O8" s="111">
        <v>1</v>
      </c>
      <c r="P8" s="111">
        <v>2</v>
      </c>
      <c r="Q8" s="111">
        <v>2</v>
      </c>
      <c r="R8" s="112">
        <v>2</v>
      </c>
      <c r="S8" s="90" t="s">
        <v>405</v>
      </c>
      <c r="T8" s="90" t="s">
        <v>433</v>
      </c>
      <c r="U8" s="91" t="s">
        <v>416</v>
      </c>
      <c r="V8" s="91" t="s">
        <v>348</v>
      </c>
      <c r="W8" s="90" t="s">
        <v>402</v>
      </c>
      <c r="X8" s="90" t="s">
        <v>106</v>
      </c>
      <c r="Y8" s="90" t="s">
        <v>106</v>
      </c>
      <c r="Z8" s="90" t="s">
        <v>433</v>
      </c>
    </row>
    <row r="9" spans="1:26" x14ac:dyDescent="0.25">
      <c r="A9" s="94">
        <f t="shared" si="0"/>
        <v>7</v>
      </c>
      <c r="B9" s="109" t="s">
        <v>62</v>
      </c>
      <c r="C9" s="95" t="s">
        <v>0</v>
      </c>
      <c r="D9" s="92" t="s">
        <v>394</v>
      </c>
      <c r="E9" s="92" t="s">
        <v>392</v>
      </c>
      <c r="F9" s="92" t="s">
        <v>438</v>
      </c>
      <c r="G9" s="92" t="s">
        <v>395</v>
      </c>
      <c r="H9" s="92" t="s">
        <v>440</v>
      </c>
      <c r="I9" s="92" t="s">
        <v>6</v>
      </c>
      <c r="J9" s="96" t="s">
        <v>391</v>
      </c>
      <c r="K9" s="110">
        <v>1</v>
      </c>
      <c r="L9" s="111">
        <v>2</v>
      </c>
      <c r="M9" s="111">
        <v>1</v>
      </c>
      <c r="N9" s="111">
        <v>2</v>
      </c>
      <c r="O9" s="111">
        <v>1</v>
      </c>
      <c r="P9" s="111">
        <v>2</v>
      </c>
      <c r="Q9" s="111">
        <v>1</v>
      </c>
      <c r="R9" s="112">
        <v>2</v>
      </c>
      <c r="S9" s="90" t="s">
        <v>433</v>
      </c>
      <c r="T9" s="90" t="s">
        <v>433</v>
      </c>
      <c r="U9" s="90" t="s">
        <v>433</v>
      </c>
      <c r="V9" s="90" t="s">
        <v>433</v>
      </c>
      <c r="W9" s="90" t="s">
        <v>433</v>
      </c>
      <c r="X9" s="90" t="s">
        <v>433</v>
      </c>
      <c r="Y9" s="90" t="s">
        <v>433</v>
      </c>
      <c r="Z9" s="90" t="s">
        <v>433</v>
      </c>
    </row>
    <row r="10" spans="1:26" x14ac:dyDescent="0.25">
      <c r="A10" s="94">
        <f t="shared" si="0"/>
        <v>8</v>
      </c>
      <c r="B10" s="109" t="s">
        <v>13</v>
      </c>
      <c r="C10" s="95" t="s">
        <v>0</v>
      </c>
      <c r="D10" s="92" t="s">
        <v>73</v>
      </c>
      <c r="E10" s="92" t="s">
        <v>392</v>
      </c>
      <c r="F10" s="92" t="s">
        <v>3</v>
      </c>
      <c r="G10" s="92" t="s">
        <v>395</v>
      </c>
      <c r="H10" s="92" t="s">
        <v>393</v>
      </c>
      <c r="I10" s="92" t="s">
        <v>439</v>
      </c>
      <c r="J10" s="96" t="s">
        <v>5</v>
      </c>
      <c r="K10" s="110">
        <v>2</v>
      </c>
      <c r="L10" s="111">
        <v>1</v>
      </c>
      <c r="M10" s="111">
        <v>2</v>
      </c>
      <c r="N10" s="111">
        <v>1</v>
      </c>
      <c r="O10" s="111">
        <v>2</v>
      </c>
      <c r="P10" s="111">
        <v>1</v>
      </c>
      <c r="Q10" s="111">
        <v>2</v>
      </c>
      <c r="R10" s="112">
        <v>1</v>
      </c>
      <c r="S10" s="90" t="s">
        <v>433</v>
      </c>
      <c r="T10" s="90" t="s">
        <v>433</v>
      </c>
      <c r="U10" s="90" t="s">
        <v>433</v>
      </c>
      <c r="V10" s="90" t="s">
        <v>433</v>
      </c>
      <c r="W10" s="90" t="s">
        <v>433</v>
      </c>
      <c r="X10" s="90" t="s">
        <v>433</v>
      </c>
      <c r="Y10" s="90" t="s">
        <v>433</v>
      </c>
      <c r="Z10" s="90" t="s">
        <v>433</v>
      </c>
    </row>
    <row r="11" spans="1:26" x14ac:dyDescent="0.25">
      <c r="A11" s="94">
        <f t="shared" si="0"/>
        <v>9</v>
      </c>
      <c r="B11" s="109" t="s">
        <v>14</v>
      </c>
      <c r="C11" s="95" t="s">
        <v>0</v>
      </c>
      <c r="D11" s="92" t="s">
        <v>73</v>
      </c>
      <c r="E11" s="92" t="s">
        <v>74</v>
      </c>
      <c r="F11" s="92" t="s">
        <v>3</v>
      </c>
      <c r="G11" s="92" t="s">
        <v>395</v>
      </c>
      <c r="H11" s="92" t="s">
        <v>440</v>
      </c>
      <c r="I11" s="92" t="s">
        <v>6</v>
      </c>
      <c r="J11" s="96" t="s">
        <v>5</v>
      </c>
      <c r="K11" s="110">
        <v>2</v>
      </c>
      <c r="L11" s="111">
        <v>2</v>
      </c>
      <c r="M11" s="111">
        <v>1</v>
      </c>
      <c r="N11" s="111">
        <v>1</v>
      </c>
      <c r="O11" s="111">
        <v>1</v>
      </c>
      <c r="P11" s="111">
        <v>2</v>
      </c>
      <c r="Q11" s="111">
        <v>2</v>
      </c>
      <c r="R11" s="112">
        <v>1</v>
      </c>
      <c r="S11" s="90" t="s">
        <v>396</v>
      </c>
      <c r="T11" s="90" t="s">
        <v>405</v>
      </c>
      <c r="U11" s="91" t="s">
        <v>417</v>
      </c>
      <c r="V11" s="91" t="s">
        <v>418</v>
      </c>
      <c r="W11" s="90" t="s">
        <v>433</v>
      </c>
      <c r="X11" s="90" t="s">
        <v>106</v>
      </c>
      <c r="Y11" s="90" t="s">
        <v>402</v>
      </c>
      <c r="Z11" s="90" t="s">
        <v>433</v>
      </c>
    </row>
    <row r="12" spans="1:26" x14ac:dyDescent="0.25">
      <c r="A12" s="94">
        <f t="shared" si="0"/>
        <v>10</v>
      </c>
      <c r="B12" s="109" t="s">
        <v>81</v>
      </c>
      <c r="C12" s="95" t="s">
        <v>0</v>
      </c>
      <c r="D12" s="92" t="s">
        <v>73</v>
      </c>
      <c r="E12" s="92" t="s">
        <v>74</v>
      </c>
      <c r="F12" s="92" t="s">
        <v>3</v>
      </c>
      <c r="G12" s="92" t="s">
        <v>76</v>
      </c>
      <c r="H12" s="92" t="s">
        <v>6</v>
      </c>
      <c r="I12" s="92" t="s">
        <v>5</v>
      </c>
      <c r="J12" s="96"/>
      <c r="K12" s="110">
        <v>2</v>
      </c>
      <c r="L12" s="111">
        <v>2</v>
      </c>
      <c r="M12" s="111">
        <v>1</v>
      </c>
      <c r="N12" s="111">
        <v>2</v>
      </c>
      <c r="O12" s="111">
        <v>2</v>
      </c>
      <c r="P12" s="111">
        <v>2</v>
      </c>
      <c r="Q12" s="111">
        <v>1</v>
      </c>
      <c r="R12" s="112"/>
      <c r="S12" s="90" t="s">
        <v>106</v>
      </c>
      <c r="T12" s="90" t="s">
        <v>402</v>
      </c>
      <c r="U12" s="90" t="s">
        <v>402</v>
      </c>
      <c r="V12" s="90" t="s">
        <v>106</v>
      </c>
      <c r="W12" s="90" t="s">
        <v>106</v>
      </c>
      <c r="X12" s="90" t="s">
        <v>402</v>
      </c>
      <c r="Y12" s="90" t="s">
        <v>433</v>
      </c>
      <c r="Z12" s="90"/>
    </row>
    <row r="13" spans="1:26" x14ac:dyDescent="0.25">
      <c r="A13" s="94">
        <f t="shared" si="0"/>
        <v>11</v>
      </c>
      <c r="B13" s="109" t="s">
        <v>379</v>
      </c>
      <c r="C13" s="95" t="s">
        <v>0</v>
      </c>
      <c r="D13" s="92" t="s">
        <v>73</v>
      </c>
      <c r="E13" s="92" t="s">
        <v>74</v>
      </c>
      <c r="F13" s="92" t="s">
        <v>3</v>
      </c>
      <c r="G13" s="92" t="s">
        <v>395</v>
      </c>
      <c r="H13" s="92" t="s">
        <v>6</v>
      </c>
      <c r="I13" s="92" t="s">
        <v>5</v>
      </c>
      <c r="J13" s="96"/>
      <c r="K13" s="110">
        <v>2</v>
      </c>
      <c r="L13" s="111">
        <v>2</v>
      </c>
      <c r="M13" s="111">
        <v>1</v>
      </c>
      <c r="N13" s="111">
        <v>1</v>
      </c>
      <c r="O13" s="111">
        <v>3</v>
      </c>
      <c r="P13" s="111">
        <v>2</v>
      </c>
      <c r="Q13" s="111">
        <v>1</v>
      </c>
      <c r="R13" s="112"/>
      <c r="S13" s="90" t="s">
        <v>396</v>
      </c>
      <c r="T13" s="90" t="s">
        <v>402</v>
      </c>
      <c r="U13" s="90" t="s">
        <v>419</v>
      </c>
      <c r="V13" s="90" t="s">
        <v>106</v>
      </c>
      <c r="W13" s="91" t="s">
        <v>406</v>
      </c>
      <c r="X13" s="90" t="s">
        <v>402</v>
      </c>
      <c r="Y13" s="90" t="s">
        <v>433</v>
      </c>
      <c r="Z13" s="90"/>
    </row>
    <row r="14" spans="1:26" x14ac:dyDescent="0.25">
      <c r="A14" s="94">
        <f t="shared" si="0"/>
        <v>12</v>
      </c>
      <c r="B14" s="109" t="s">
        <v>16</v>
      </c>
      <c r="C14" s="95" t="s">
        <v>0</v>
      </c>
      <c r="D14" s="92" t="s">
        <v>73</v>
      </c>
      <c r="E14" s="92" t="s">
        <v>392</v>
      </c>
      <c r="F14" s="92" t="s">
        <v>3</v>
      </c>
      <c r="G14" s="92" t="s">
        <v>76</v>
      </c>
      <c r="H14" s="92" t="s">
        <v>6</v>
      </c>
      <c r="I14" s="92" t="s">
        <v>391</v>
      </c>
      <c r="J14" s="96"/>
      <c r="K14" s="110">
        <v>2</v>
      </c>
      <c r="L14" s="111">
        <v>1</v>
      </c>
      <c r="M14" s="111">
        <v>2</v>
      </c>
      <c r="N14" s="111">
        <v>2</v>
      </c>
      <c r="O14" s="111">
        <v>2</v>
      </c>
      <c r="P14" s="111">
        <v>1</v>
      </c>
      <c r="Q14" s="111">
        <v>2</v>
      </c>
      <c r="R14" s="112"/>
      <c r="S14" s="90" t="s">
        <v>402</v>
      </c>
      <c r="T14" s="90" t="s">
        <v>402</v>
      </c>
      <c r="U14" s="90" t="s">
        <v>106</v>
      </c>
      <c r="V14" s="90" t="s">
        <v>106</v>
      </c>
      <c r="W14" s="90" t="s">
        <v>402</v>
      </c>
      <c r="X14" s="90" t="s">
        <v>433</v>
      </c>
      <c r="Y14" s="90" t="s">
        <v>402</v>
      </c>
      <c r="Z14" s="90"/>
    </row>
    <row r="15" spans="1:26" x14ac:dyDescent="0.25">
      <c r="A15" s="94">
        <f t="shared" si="0"/>
        <v>13</v>
      </c>
      <c r="B15" s="109" t="s">
        <v>377</v>
      </c>
      <c r="C15" s="95" t="s">
        <v>0</v>
      </c>
      <c r="D15" s="92" t="s">
        <v>394</v>
      </c>
      <c r="E15" s="92" t="s">
        <v>392</v>
      </c>
      <c r="F15" s="92" t="s">
        <v>3</v>
      </c>
      <c r="G15" s="92" t="s">
        <v>76</v>
      </c>
      <c r="H15" s="92" t="s">
        <v>6</v>
      </c>
      <c r="I15" s="92" t="s">
        <v>391</v>
      </c>
      <c r="J15" s="96"/>
      <c r="K15" s="110">
        <v>1</v>
      </c>
      <c r="L15" s="111">
        <v>2</v>
      </c>
      <c r="M15" s="111">
        <v>2</v>
      </c>
      <c r="N15" s="111">
        <v>2</v>
      </c>
      <c r="O15" s="111">
        <v>2</v>
      </c>
      <c r="P15" s="111">
        <v>1</v>
      </c>
      <c r="Q15" s="111">
        <v>2</v>
      </c>
      <c r="R15" s="112"/>
      <c r="S15" s="90" t="s">
        <v>402</v>
      </c>
      <c r="T15" s="90" t="s">
        <v>432</v>
      </c>
      <c r="U15" s="90" t="s">
        <v>106</v>
      </c>
      <c r="V15" s="90" t="s">
        <v>106</v>
      </c>
      <c r="W15" s="90" t="s">
        <v>433</v>
      </c>
      <c r="X15" s="90" t="s">
        <v>433</v>
      </c>
      <c r="Y15" s="90" t="s">
        <v>402</v>
      </c>
      <c r="Z15" s="90"/>
    </row>
    <row r="16" spans="1:26" x14ac:dyDescent="0.25">
      <c r="A16" s="94">
        <f t="shared" si="0"/>
        <v>14</v>
      </c>
      <c r="B16" s="109" t="s">
        <v>18</v>
      </c>
      <c r="C16" s="95" t="s">
        <v>0</v>
      </c>
      <c r="D16" s="92" t="s">
        <v>73</v>
      </c>
      <c r="E16" s="92" t="s">
        <v>392</v>
      </c>
      <c r="F16" s="92" t="s">
        <v>395</v>
      </c>
      <c r="G16" s="92" t="s">
        <v>76</v>
      </c>
      <c r="H16" s="92" t="s">
        <v>6</v>
      </c>
      <c r="I16" s="92" t="s">
        <v>391</v>
      </c>
      <c r="J16" s="96"/>
      <c r="K16" s="110">
        <v>2</v>
      </c>
      <c r="L16" s="111">
        <v>1</v>
      </c>
      <c r="M16" s="111">
        <v>3</v>
      </c>
      <c r="N16" s="111">
        <v>1</v>
      </c>
      <c r="O16" s="111">
        <v>2</v>
      </c>
      <c r="P16" s="111">
        <v>1</v>
      </c>
      <c r="Q16" s="111">
        <v>2</v>
      </c>
      <c r="R16" s="112"/>
      <c r="S16" s="90" t="s">
        <v>402</v>
      </c>
      <c r="T16" s="90" t="s">
        <v>106</v>
      </c>
      <c r="U16" s="90" t="s">
        <v>106</v>
      </c>
      <c r="V16" s="90" t="s">
        <v>433</v>
      </c>
      <c r="W16" s="90" t="s">
        <v>402</v>
      </c>
      <c r="X16" s="90" t="s">
        <v>433</v>
      </c>
      <c r="Y16" s="90" t="s">
        <v>432</v>
      </c>
      <c r="Z16" s="90"/>
    </row>
    <row r="17" spans="1:26" x14ac:dyDescent="0.25">
      <c r="A17" s="94">
        <f t="shared" si="0"/>
        <v>15</v>
      </c>
      <c r="B17" s="109" t="s">
        <v>378</v>
      </c>
      <c r="C17" s="95" t="s">
        <v>0</v>
      </c>
      <c r="D17" s="92" t="s">
        <v>73</v>
      </c>
      <c r="E17" s="92" t="s">
        <v>392</v>
      </c>
      <c r="F17" s="92" t="s">
        <v>3</v>
      </c>
      <c r="G17" s="92" t="s">
        <v>395</v>
      </c>
      <c r="H17" s="92" t="s">
        <v>6</v>
      </c>
      <c r="I17" s="92" t="s">
        <v>391</v>
      </c>
      <c r="J17" s="96"/>
      <c r="K17" s="110">
        <v>2</v>
      </c>
      <c r="L17" s="111">
        <v>1</v>
      </c>
      <c r="M17" s="111">
        <v>2</v>
      </c>
      <c r="N17" s="111">
        <v>1</v>
      </c>
      <c r="O17" s="111">
        <v>3</v>
      </c>
      <c r="P17" s="111">
        <v>1</v>
      </c>
      <c r="Q17" s="111">
        <v>2</v>
      </c>
      <c r="R17" s="112"/>
      <c r="S17" s="90" t="s">
        <v>433</v>
      </c>
      <c r="T17" s="90" t="s">
        <v>402</v>
      </c>
      <c r="U17" s="90" t="s">
        <v>402</v>
      </c>
      <c r="V17" s="90" t="s">
        <v>106</v>
      </c>
      <c r="W17" s="90" t="s">
        <v>432</v>
      </c>
      <c r="X17" s="90" t="s">
        <v>433</v>
      </c>
      <c r="Y17" s="90" t="s">
        <v>106</v>
      </c>
      <c r="Z17" s="90"/>
    </row>
    <row r="18" spans="1:26" x14ac:dyDescent="0.25">
      <c r="A18" s="94">
        <f t="shared" si="0"/>
        <v>16</v>
      </c>
      <c r="B18" s="109" t="s">
        <v>380</v>
      </c>
      <c r="C18" s="95" t="s">
        <v>0</v>
      </c>
      <c r="D18" s="92" t="s">
        <v>394</v>
      </c>
      <c r="E18" s="92" t="s">
        <v>392</v>
      </c>
      <c r="F18" s="92" t="s">
        <v>3</v>
      </c>
      <c r="G18" s="92" t="s">
        <v>76</v>
      </c>
      <c r="H18" s="92" t="s">
        <v>393</v>
      </c>
      <c r="I18" s="92" t="s">
        <v>391</v>
      </c>
      <c r="J18" s="96"/>
      <c r="K18" s="110">
        <v>1</v>
      </c>
      <c r="L18" s="111">
        <v>2</v>
      </c>
      <c r="M18" s="111">
        <v>2</v>
      </c>
      <c r="N18" s="111">
        <v>2</v>
      </c>
      <c r="O18" s="111">
        <v>1</v>
      </c>
      <c r="P18" s="111">
        <v>2</v>
      </c>
      <c r="Q18" s="111">
        <v>2</v>
      </c>
      <c r="R18" s="112"/>
      <c r="S18" s="90" t="s">
        <v>402</v>
      </c>
      <c r="T18" s="90" t="s">
        <v>106</v>
      </c>
      <c r="U18" s="90" t="s">
        <v>106</v>
      </c>
      <c r="V18" s="90" t="s">
        <v>402</v>
      </c>
      <c r="W18" s="90" t="s">
        <v>433</v>
      </c>
      <c r="X18" s="90" t="s">
        <v>106</v>
      </c>
      <c r="Y18" s="90" t="s">
        <v>402</v>
      </c>
      <c r="Z18" s="90"/>
    </row>
    <row r="19" spans="1:26" x14ac:dyDescent="0.25">
      <c r="A19" s="94">
        <f t="shared" si="0"/>
        <v>17</v>
      </c>
      <c r="B19" s="109" t="s">
        <v>381</v>
      </c>
      <c r="C19" s="95" t="s">
        <v>0</v>
      </c>
      <c r="D19" s="92" t="s">
        <v>394</v>
      </c>
      <c r="E19" s="92" t="s">
        <v>392</v>
      </c>
      <c r="F19" s="92" t="s">
        <v>441</v>
      </c>
      <c r="G19" s="92" t="s">
        <v>76</v>
      </c>
      <c r="H19" s="92" t="s">
        <v>393</v>
      </c>
      <c r="I19" s="92" t="s">
        <v>391</v>
      </c>
      <c r="J19" s="96"/>
      <c r="K19" s="110">
        <v>1</v>
      </c>
      <c r="L19" s="111">
        <v>2</v>
      </c>
      <c r="M19" s="111">
        <v>1</v>
      </c>
      <c r="N19" s="111">
        <v>3</v>
      </c>
      <c r="O19" s="111">
        <v>1</v>
      </c>
      <c r="P19" s="111">
        <v>2</v>
      </c>
      <c r="Q19" s="111">
        <v>2</v>
      </c>
      <c r="R19" s="112"/>
      <c r="S19" s="90" t="s">
        <v>402</v>
      </c>
      <c r="T19" s="90" t="s">
        <v>402</v>
      </c>
      <c r="U19" s="90" t="s">
        <v>106</v>
      </c>
      <c r="V19" s="90" t="s">
        <v>432</v>
      </c>
      <c r="W19" s="90" t="s">
        <v>433</v>
      </c>
      <c r="X19" s="90" t="s">
        <v>106</v>
      </c>
      <c r="Y19" s="90" t="s">
        <v>433</v>
      </c>
      <c r="Z19" s="90"/>
    </row>
    <row r="20" spans="1:26" x14ac:dyDescent="0.25">
      <c r="A20" s="94">
        <f t="shared" si="0"/>
        <v>18</v>
      </c>
      <c r="B20" s="109" t="s">
        <v>382</v>
      </c>
      <c r="C20" s="95" t="s">
        <v>0</v>
      </c>
      <c r="D20" s="92" t="s">
        <v>394</v>
      </c>
      <c r="E20" s="92" t="s">
        <v>74</v>
      </c>
      <c r="F20" s="92" t="s">
        <v>3</v>
      </c>
      <c r="G20" s="92" t="s">
        <v>76</v>
      </c>
      <c r="H20" s="92" t="s">
        <v>393</v>
      </c>
      <c r="I20" s="92" t="s">
        <v>391</v>
      </c>
      <c r="J20" s="96"/>
      <c r="K20" s="110">
        <v>1</v>
      </c>
      <c r="L20" s="111">
        <v>3</v>
      </c>
      <c r="M20" s="111">
        <v>1</v>
      </c>
      <c r="N20" s="111">
        <v>2</v>
      </c>
      <c r="O20" s="111">
        <v>1</v>
      </c>
      <c r="P20" s="111">
        <v>2</v>
      </c>
      <c r="Q20" s="111">
        <v>2</v>
      </c>
      <c r="R20" s="112"/>
      <c r="S20" s="90" t="s">
        <v>106</v>
      </c>
      <c r="T20" s="90" t="s">
        <v>106</v>
      </c>
      <c r="U20" s="90" t="s">
        <v>433</v>
      </c>
      <c r="V20" s="90" t="s">
        <v>402</v>
      </c>
      <c r="W20" s="90" t="s">
        <v>433</v>
      </c>
      <c r="X20" s="90" t="s">
        <v>432</v>
      </c>
      <c r="Y20" s="90" t="s">
        <v>402</v>
      </c>
      <c r="Z20" s="90"/>
    </row>
    <row r="21" spans="1:26" x14ac:dyDescent="0.25">
      <c r="A21" s="94">
        <f t="shared" si="0"/>
        <v>19</v>
      </c>
      <c r="B21" s="109" t="s">
        <v>22</v>
      </c>
      <c r="C21" s="95" t="s">
        <v>0</v>
      </c>
      <c r="D21" s="92" t="s">
        <v>73</v>
      </c>
      <c r="E21" s="92" t="s">
        <v>74</v>
      </c>
      <c r="F21" s="92" t="s">
        <v>442</v>
      </c>
      <c r="G21" s="92" t="s">
        <v>76</v>
      </c>
      <c r="H21" s="92" t="s">
        <v>6</v>
      </c>
      <c r="I21" s="92" t="s">
        <v>5</v>
      </c>
      <c r="J21" s="96"/>
      <c r="K21" s="110">
        <v>2</v>
      </c>
      <c r="L21" s="111">
        <v>2</v>
      </c>
      <c r="M21" s="111">
        <v>2</v>
      </c>
      <c r="N21" s="111">
        <v>1</v>
      </c>
      <c r="O21" s="111">
        <v>2</v>
      </c>
      <c r="P21" s="111">
        <v>2</v>
      </c>
      <c r="Q21" s="111">
        <v>1</v>
      </c>
      <c r="R21" s="112"/>
      <c r="S21" s="90" t="s">
        <v>106</v>
      </c>
      <c r="T21" s="90" t="s">
        <v>106</v>
      </c>
      <c r="U21" s="90" t="s">
        <v>402</v>
      </c>
      <c r="V21" s="90" t="s">
        <v>433</v>
      </c>
      <c r="W21" s="90" t="s">
        <v>106</v>
      </c>
      <c r="X21" s="90" t="s">
        <v>402</v>
      </c>
      <c r="Y21" s="90" t="s">
        <v>402</v>
      </c>
      <c r="Z21" s="90"/>
    </row>
    <row r="22" spans="1:26" x14ac:dyDescent="0.25">
      <c r="A22" s="94">
        <f t="shared" si="0"/>
        <v>20</v>
      </c>
      <c r="B22" s="109" t="s">
        <v>23</v>
      </c>
      <c r="C22" s="95" t="s">
        <v>0</v>
      </c>
      <c r="D22" s="92" t="s">
        <v>443</v>
      </c>
      <c r="E22" s="92" t="s">
        <v>74</v>
      </c>
      <c r="F22" s="92" t="s">
        <v>442</v>
      </c>
      <c r="G22" s="92" t="s">
        <v>76</v>
      </c>
      <c r="H22" s="92" t="s">
        <v>6</v>
      </c>
      <c r="I22" s="92" t="s">
        <v>5</v>
      </c>
      <c r="J22" s="96"/>
      <c r="K22" s="110">
        <v>3</v>
      </c>
      <c r="L22" s="111">
        <v>1</v>
      </c>
      <c r="M22" s="111">
        <v>2</v>
      </c>
      <c r="N22" s="111">
        <v>1</v>
      </c>
      <c r="O22" s="111">
        <v>2</v>
      </c>
      <c r="P22" s="111">
        <v>2</v>
      </c>
      <c r="Q22" s="111">
        <v>1</v>
      </c>
      <c r="R22" s="112"/>
      <c r="S22" s="90" t="s">
        <v>106</v>
      </c>
      <c r="T22" s="90" t="s">
        <v>433</v>
      </c>
      <c r="U22" s="90" t="s">
        <v>402</v>
      </c>
      <c r="V22" s="90" t="s">
        <v>433</v>
      </c>
      <c r="W22" s="90" t="s">
        <v>432</v>
      </c>
      <c r="X22" s="90" t="s">
        <v>402</v>
      </c>
      <c r="Y22" s="90" t="s">
        <v>106</v>
      </c>
      <c r="Z22" s="90"/>
    </row>
    <row r="23" spans="1:26" x14ac:dyDescent="0.25">
      <c r="A23" s="94">
        <f t="shared" si="0"/>
        <v>21</v>
      </c>
      <c r="B23" s="109" t="s">
        <v>24</v>
      </c>
      <c r="C23" s="95" t="s">
        <v>0</v>
      </c>
      <c r="D23" s="92" t="s">
        <v>443</v>
      </c>
      <c r="E23" s="92" t="s">
        <v>74</v>
      </c>
      <c r="F23" s="92" t="s">
        <v>442</v>
      </c>
      <c r="G23" s="92" t="s">
        <v>444</v>
      </c>
      <c r="H23" s="92" t="s">
        <v>6</v>
      </c>
      <c r="I23" s="92" t="s">
        <v>5</v>
      </c>
      <c r="J23" s="96"/>
      <c r="K23" s="110">
        <v>3</v>
      </c>
      <c r="L23" s="111">
        <v>1</v>
      </c>
      <c r="M23" s="111">
        <v>2</v>
      </c>
      <c r="N23" s="111">
        <v>2</v>
      </c>
      <c r="O23" s="111">
        <v>1</v>
      </c>
      <c r="P23" s="111">
        <v>2</v>
      </c>
      <c r="Q23" s="111">
        <v>1</v>
      </c>
      <c r="R23" s="112"/>
      <c r="S23" s="90" t="s">
        <v>432</v>
      </c>
      <c r="T23" s="90" t="s">
        <v>433</v>
      </c>
      <c r="U23" s="90" t="s">
        <v>106</v>
      </c>
      <c r="V23" s="90" t="s">
        <v>433</v>
      </c>
      <c r="W23" s="90" t="s">
        <v>402</v>
      </c>
      <c r="X23" s="90" t="s">
        <v>402</v>
      </c>
      <c r="Y23" s="90" t="s">
        <v>106</v>
      </c>
      <c r="Z23" s="90"/>
    </row>
    <row r="24" spans="1:26" x14ac:dyDescent="0.25">
      <c r="A24" s="94">
        <f t="shared" si="0"/>
        <v>22</v>
      </c>
      <c r="B24" s="109" t="s">
        <v>383</v>
      </c>
      <c r="C24" s="95" t="s">
        <v>0</v>
      </c>
      <c r="D24" s="92" t="s">
        <v>73</v>
      </c>
      <c r="E24" s="92" t="s">
        <v>392</v>
      </c>
      <c r="F24" s="92" t="s">
        <v>442</v>
      </c>
      <c r="G24" s="92" t="s">
        <v>76</v>
      </c>
      <c r="H24" s="92" t="s">
        <v>6</v>
      </c>
      <c r="I24" s="92" t="s">
        <v>5</v>
      </c>
      <c r="J24" s="96"/>
      <c r="K24" s="110">
        <v>2</v>
      </c>
      <c r="L24" s="111">
        <v>1</v>
      </c>
      <c r="M24" s="111">
        <v>3</v>
      </c>
      <c r="N24" s="111">
        <v>1</v>
      </c>
      <c r="O24" s="111">
        <v>2</v>
      </c>
      <c r="P24" s="111">
        <v>2</v>
      </c>
      <c r="Q24" s="111">
        <v>1</v>
      </c>
      <c r="R24" s="112"/>
      <c r="S24" s="90" t="s">
        <v>402</v>
      </c>
      <c r="T24" s="90" t="s">
        <v>106</v>
      </c>
      <c r="U24" s="90" t="s">
        <v>432</v>
      </c>
      <c r="V24" s="90" t="s">
        <v>433</v>
      </c>
      <c r="W24" s="90" t="s">
        <v>106</v>
      </c>
      <c r="X24" s="90" t="s">
        <v>433</v>
      </c>
      <c r="Y24" s="90" t="s">
        <v>402</v>
      </c>
      <c r="Z24" s="90"/>
    </row>
    <row r="25" spans="1:26" x14ac:dyDescent="0.25">
      <c r="A25" s="94">
        <f t="shared" si="0"/>
        <v>23</v>
      </c>
      <c r="B25" s="109" t="s">
        <v>384</v>
      </c>
      <c r="C25" s="95" t="s">
        <v>0</v>
      </c>
      <c r="D25" s="92" t="s">
        <v>73</v>
      </c>
      <c r="E25" s="92" t="s">
        <v>74</v>
      </c>
      <c r="F25" s="92" t="s">
        <v>442</v>
      </c>
      <c r="G25" s="92" t="s">
        <v>76</v>
      </c>
      <c r="H25" s="92" t="s">
        <v>6</v>
      </c>
      <c r="I25" s="92" t="s">
        <v>391</v>
      </c>
      <c r="J25" s="96"/>
      <c r="K25" s="110">
        <v>2</v>
      </c>
      <c r="L25" s="111">
        <v>2</v>
      </c>
      <c r="M25" s="111">
        <v>2</v>
      </c>
      <c r="N25" s="111">
        <v>1</v>
      </c>
      <c r="O25" s="111">
        <v>2</v>
      </c>
      <c r="P25" s="111">
        <v>1</v>
      </c>
      <c r="Q25" s="111">
        <v>2</v>
      </c>
      <c r="R25" s="112"/>
      <c r="S25" s="90" t="s">
        <v>106</v>
      </c>
      <c r="T25" s="90" t="s">
        <v>106</v>
      </c>
      <c r="U25" s="90" t="s">
        <v>433</v>
      </c>
      <c r="V25" s="90" t="s">
        <v>433</v>
      </c>
      <c r="W25" s="90" t="s">
        <v>402</v>
      </c>
      <c r="X25" s="90" t="s">
        <v>402</v>
      </c>
      <c r="Y25" s="90" t="s">
        <v>432</v>
      </c>
      <c r="Z25" s="90"/>
    </row>
    <row r="26" spans="1:26" x14ac:dyDescent="0.25">
      <c r="A26" s="94">
        <f t="shared" si="0"/>
        <v>24</v>
      </c>
      <c r="B26" s="109" t="s">
        <v>25</v>
      </c>
      <c r="C26" s="95" t="s">
        <v>0</v>
      </c>
      <c r="D26" s="92" t="s">
        <v>73</v>
      </c>
      <c r="E26" s="92" t="s">
        <v>74</v>
      </c>
      <c r="F26" s="92" t="s">
        <v>442</v>
      </c>
      <c r="G26" s="92" t="s">
        <v>444</v>
      </c>
      <c r="H26" s="92" t="s">
        <v>6</v>
      </c>
      <c r="I26" s="92" t="s">
        <v>5</v>
      </c>
      <c r="J26" s="96"/>
      <c r="K26" s="110">
        <v>2</v>
      </c>
      <c r="L26" s="111">
        <v>2</v>
      </c>
      <c r="M26" s="111">
        <v>2</v>
      </c>
      <c r="N26" s="111">
        <v>2</v>
      </c>
      <c r="O26" s="111">
        <v>1</v>
      </c>
      <c r="P26" s="111">
        <v>2</v>
      </c>
      <c r="Q26" s="111">
        <v>1</v>
      </c>
      <c r="R26" s="112"/>
      <c r="S26" s="90" t="s">
        <v>432</v>
      </c>
      <c r="T26" s="90" t="s">
        <v>106</v>
      </c>
      <c r="U26" s="90" t="s">
        <v>106</v>
      </c>
      <c r="V26" s="90" t="s">
        <v>433</v>
      </c>
      <c r="W26" s="90" t="s">
        <v>433</v>
      </c>
      <c r="X26" s="90" t="s">
        <v>402</v>
      </c>
      <c r="Y26" s="90" t="s">
        <v>402</v>
      </c>
      <c r="Z26" s="90"/>
    </row>
    <row r="27" spans="1:26" x14ac:dyDescent="0.25">
      <c r="A27" s="94">
        <f t="shared" si="0"/>
        <v>25</v>
      </c>
      <c r="B27" s="109" t="s">
        <v>26</v>
      </c>
      <c r="C27" s="95" t="s">
        <v>0</v>
      </c>
      <c r="D27" s="92" t="s">
        <v>73</v>
      </c>
      <c r="E27" s="92" t="s">
        <v>74</v>
      </c>
      <c r="F27" s="92" t="s">
        <v>442</v>
      </c>
      <c r="G27" s="92" t="s">
        <v>76</v>
      </c>
      <c r="H27" s="92" t="s">
        <v>393</v>
      </c>
      <c r="I27" s="92" t="s">
        <v>391</v>
      </c>
      <c r="J27" s="96"/>
      <c r="K27" s="110">
        <v>2</v>
      </c>
      <c r="L27" s="111">
        <v>2</v>
      </c>
      <c r="M27" s="111">
        <v>2</v>
      </c>
      <c r="N27" s="111">
        <v>1</v>
      </c>
      <c r="O27" s="111">
        <v>1</v>
      </c>
      <c r="P27" s="111">
        <v>2</v>
      </c>
      <c r="Q27" s="111">
        <v>2</v>
      </c>
      <c r="R27" s="112"/>
      <c r="S27" s="90" t="s">
        <v>106</v>
      </c>
      <c r="T27" s="90" t="s">
        <v>396</v>
      </c>
      <c r="U27" s="90" t="s">
        <v>433</v>
      </c>
      <c r="V27" s="91" t="s">
        <v>348</v>
      </c>
      <c r="W27" s="90" t="s">
        <v>402</v>
      </c>
      <c r="X27" s="90" t="s">
        <v>432</v>
      </c>
      <c r="Y27" s="90" t="s">
        <v>432</v>
      </c>
      <c r="Z27" s="90"/>
    </row>
    <row r="28" spans="1:26" x14ac:dyDescent="0.25">
      <c r="A28" s="94">
        <f t="shared" si="0"/>
        <v>26</v>
      </c>
      <c r="B28" s="109" t="s">
        <v>27</v>
      </c>
      <c r="C28" s="95" t="s">
        <v>0</v>
      </c>
      <c r="D28" s="92" t="s">
        <v>73</v>
      </c>
      <c r="E28" s="92" t="s">
        <v>74</v>
      </c>
      <c r="F28" s="92" t="s">
        <v>3</v>
      </c>
      <c r="G28" s="92" t="s">
        <v>76</v>
      </c>
      <c r="H28" s="92" t="s">
        <v>6</v>
      </c>
      <c r="I28" s="92" t="s">
        <v>391</v>
      </c>
      <c r="J28" s="96"/>
      <c r="K28" s="110">
        <v>2</v>
      </c>
      <c r="L28" s="111">
        <v>2</v>
      </c>
      <c r="M28" s="111">
        <v>1</v>
      </c>
      <c r="N28" s="111">
        <v>2</v>
      </c>
      <c r="O28" s="111">
        <v>2</v>
      </c>
      <c r="P28" s="111">
        <v>1</v>
      </c>
      <c r="Q28" s="111">
        <v>2</v>
      </c>
      <c r="R28" s="112"/>
      <c r="S28" s="90" t="s">
        <v>106</v>
      </c>
      <c r="T28" s="90" t="s">
        <v>402</v>
      </c>
      <c r="U28" s="90" t="s">
        <v>433</v>
      </c>
      <c r="V28" s="90" t="s">
        <v>106</v>
      </c>
      <c r="W28" s="90" t="s">
        <v>402</v>
      </c>
      <c r="X28" s="90" t="s">
        <v>402</v>
      </c>
      <c r="Y28" s="90" t="s">
        <v>106</v>
      </c>
      <c r="Z28" s="90"/>
    </row>
    <row r="29" spans="1:26" x14ac:dyDescent="0.25">
      <c r="A29" s="94">
        <f t="shared" si="0"/>
        <v>27</v>
      </c>
      <c r="B29" s="109" t="s">
        <v>385</v>
      </c>
      <c r="C29" s="95" t="s">
        <v>0</v>
      </c>
      <c r="D29" s="92" t="s">
        <v>394</v>
      </c>
      <c r="E29" s="92" t="s">
        <v>74</v>
      </c>
      <c r="F29" s="92" t="s">
        <v>3</v>
      </c>
      <c r="G29" s="92" t="s">
        <v>76</v>
      </c>
      <c r="H29" s="92" t="s">
        <v>6</v>
      </c>
      <c r="I29" s="92" t="s">
        <v>391</v>
      </c>
      <c r="J29" s="96"/>
      <c r="K29" s="110">
        <v>1</v>
      </c>
      <c r="L29" s="111">
        <v>3</v>
      </c>
      <c r="M29" s="111">
        <v>1</v>
      </c>
      <c r="N29" s="111">
        <v>2</v>
      </c>
      <c r="O29" s="111">
        <v>2</v>
      </c>
      <c r="P29" s="111">
        <v>1</v>
      </c>
      <c r="Q29" s="111">
        <v>2</v>
      </c>
      <c r="R29" s="112"/>
      <c r="S29" s="90" t="s">
        <v>106</v>
      </c>
      <c r="T29" s="90" t="s">
        <v>432</v>
      </c>
      <c r="U29" s="90" t="s">
        <v>433</v>
      </c>
      <c r="V29" s="90" t="s">
        <v>106</v>
      </c>
      <c r="W29" s="90" t="s">
        <v>433</v>
      </c>
      <c r="X29" s="90" t="s">
        <v>106</v>
      </c>
      <c r="Y29" s="90" t="s">
        <v>402</v>
      </c>
      <c r="Z29" s="90"/>
    </row>
    <row r="30" spans="1:26" x14ac:dyDescent="0.25">
      <c r="A30" s="94">
        <f t="shared" si="0"/>
        <v>28</v>
      </c>
      <c r="B30" s="109" t="s">
        <v>386</v>
      </c>
      <c r="C30" s="95" t="s">
        <v>0</v>
      </c>
      <c r="D30" s="92" t="s">
        <v>73</v>
      </c>
      <c r="E30" s="92" t="s">
        <v>74</v>
      </c>
      <c r="F30" s="92" t="s">
        <v>3</v>
      </c>
      <c r="G30" s="92" t="s">
        <v>76</v>
      </c>
      <c r="H30" s="92" t="s">
        <v>393</v>
      </c>
      <c r="I30" s="92" t="s">
        <v>391</v>
      </c>
      <c r="J30" s="96"/>
      <c r="K30" s="110">
        <v>2</v>
      </c>
      <c r="L30" s="111">
        <v>2</v>
      </c>
      <c r="M30" s="111">
        <v>1</v>
      </c>
      <c r="N30" s="111">
        <v>2</v>
      </c>
      <c r="O30" s="111">
        <v>1</v>
      </c>
      <c r="P30" s="111">
        <v>2</v>
      </c>
      <c r="Q30" s="111">
        <v>2</v>
      </c>
      <c r="R30" s="112"/>
      <c r="S30" s="90" t="s">
        <v>106</v>
      </c>
      <c r="T30" s="90" t="s">
        <v>433</v>
      </c>
      <c r="U30" s="90" t="s">
        <v>433</v>
      </c>
      <c r="V30" s="90" t="s">
        <v>402</v>
      </c>
      <c r="W30" s="90" t="s">
        <v>402</v>
      </c>
      <c r="X30" s="90" t="s">
        <v>432</v>
      </c>
      <c r="Y30" s="90" t="s">
        <v>106</v>
      </c>
      <c r="Z30" s="90"/>
    </row>
    <row r="31" spans="1:26" x14ac:dyDescent="0.25">
      <c r="A31" s="94">
        <f t="shared" si="0"/>
        <v>29</v>
      </c>
      <c r="B31" s="109" t="s">
        <v>82</v>
      </c>
      <c r="C31" s="95" t="s">
        <v>0</v>
      </c>
      <c r="D31" s="92" t="s">
        <v>73</v>
      </c>
      <c r="E31" s="92" t="s">
        <v>392</v>
      </c>
      <c r="F31" s="92" t="s">
        <v>3</v>
      </c>
      <c r="G31" s="92" t="s">
        <v>76</v>
      </c>
      <c r="H31" s="92" t="s">
        <v>393</v>
      </c>
      <c r="I31" s="92" t="s">
        <v>391</v>
      </c>
      <c r="J31" s="96"/>
      <c r="K31" s="110">
        <v>2</v>
      </c>
      <c r="L31" s="111">
        <v>1</v>
      </c>
      <c r="M31" s="111">
        <v>2</v>
      </c>
      <c r="N31" s="111">
        <v>2</v>
      </c>
      <c r="O31" s="111">
        <v>1</v>
      </c>
      <c r="P31" s="111">
        <v>2</v>
      </c>
      <c r="Q31" s="111">
        <v>2</v>
      </c>
      <c r="R31" s="112"/>
      <c r="S31" s="90" t="s">
        <v>402</v>
      </c>
      <c r="T31" s="90" t="s">
        <v>433</v>
      </c>
      <c r="U31" s="90" t="s">
        <v>106</v>
      </c>
      <c r="V31" s="90" t="s">
        <v>402</v>
      </c>
      <c r="W31" s="90" t="s">
        <v>402</v>
      </c>
      <c r="X31" s="90" t="s">
        <v>106</v>
      </c>
      <c r="Y31" s="90" t="s">
        <v>106</v>
      </c>
      <c r="Z31" s="90"/>
    </row>
    <row r="32" spans="1:26" x14ac:dyDescent="0.25">
      <c r="A32" s="94">
        <f t="shared" si="0"/>
        <v>30</v>
      </c>
      <c r="B32" s="109" t="s">
        <v>29</v>
      </c>
      <c r="C32" s="95" t="s">
        <v>0</v>
      </c>
      <c r="D32" s="92" t="s">
        <v>394</v>
      </c>
      <c r="E32" s="92" t="s">
        <v>392</v>
      </c>
      <c r="F32" s="92" t="s">
        <v>3</v>
      </c>
      <c r="G32" s="92" t="s">
        <v>395</v>
      </c>
      <c r="H32" s="92" t="s">
        <v>393</v>
      </c>
      <c r="I32" s="92" t="s">
        <v>391</v>
      </c>
      <c r="J32" s="96"/>
      <c r="K32" s="110">
        <v>1</v>
      </c>
      <c r="L32" s="111">
        <v>2</v>
      </c>
      <c r="M32" s="111">
        <v>2</v>
      </c>
      <c r="N32" s="111">
        <v>1</v>
      </c>
      <c r="O32" s="111">
        <v>2</v>
      </c>
      <c r="P32" s="111">
        <v>2</v>
      </c>
      <c r="Q32" s="111">
        <v>2</v>
      </c>
      <c r="R32" s="112"/>
      <c r="S32" s="90" t="s">
        <v>433</v>
      </c>
      <c r="T32" s="90" t="s">
        <v>106</v>
      </c>
      <c r="U32" s="90" t="s">
        <v>402</v>
      </c>
      <c r="V32" s="90" t="s">
        <v>402</v>
      </c>
      <c r="W32" s="90" t="s">
        <v>106</v>
      </c>
      <c r="X32" s="90" t="s">
        <v>106</v>
      </c>
      <c r="Y32" s="90" t="s">
        <v>402</v>
      </c>
      <c r="Z32" s="90"/>
    </row>
    <row r="33" spans="1:35" x14ac:dyDescent="0.25">
      <c r="A33" s="94">
        <f t="shared" si="0"/>
        <v>31</v>
      </c>
      <c r="B33" s="109" t="s">
        <v>278</v>
      </c>
      <c r="C33" s="95" t="s">
        <v>0</v>
      </c>
      <c r="D33" s="92" t="s">
        <v>73</v>
      </c>
      <c r="E33" s="92" t="s">
        <v>392</v>
      </c>
      <c r="F33" s="92" t="s">
        <v>3</v>
      </c>
      <c r="G33" s="92" t="s">
        <v>395</v>
      </c>
      <c r="H33" s="92" t="s">
        <v>393</v>
      </c>
      <c r="I33" s="92" t="s">
        <v>391</v>
      </c>
      <c r="J33" s="96"/>
      <c r="K33" s="110">
        <v>2</v>
      </c>
      <c r="L33" s="111">
        <v>1</v>
      </c>
      <c r="M33" s="111">
        <v>2</v>
      </c>
      <c r="N33" s="111">
        <v>1</v>
      </c>
      <c r="O33" s="111">
        <v>2</v>
      </c>
      <c r="P33" s="111">
        <v>2</v>
      </c>
      <c r="Q33" s="111">
        <v>2</v>
      </c>
      <c r="R33" s="112"/>
      <c r="S33" s="90" t="s">
        <v>433</v>
      </c>
      <c r="T33" s="90" t="s">
        <v>433</v>
      </c>
      <c r="U33" s="90" t="s">
        <v>402</v>
      </c>
      <c r="V33" s="90" t="s">
        <v>402</v>
      </c>
      <c r="W33" s="90" t="s">
        <v>432</v>
      </c>
      <c r="X33" s="90" t="s">
        <v>106</v>
      </c>
      <c r="Y33" s="90" t="s">
        <v>106</v>
      </c>
      <c r="Z33" s="90"/>
    </row>
    <row r="34" spans="1:35" x14ac:dyDescent="0.25">
      <c r="A34" s="94">
        <f t="shared" si="0"/>
        <v>32</v>
      </c>
      <c r="B34" s="109" t="s">
        <v>30</v>
      </c>
      <c r="C34" s="95" t="s">
        <v>0</v>
      </c>
      <c r="D34" s="92" t="s">
        <v>394</v>
      </c>
      <c r="E34" s="92" t="s">
        <v>392</v>
      </c>
      <c r="F34" s="92" t="s">
        <v>3</v>
      </c>
      <c r="G34" s="92" t="s">
        <v>395</v>
      </c>
      <c r="H34" s="92" t="s">
        <v>6</v>
      </c>
      <c r="I34" s="92" t="s">
        <v>391</v>
      </c>
      <c r="J34" s="96"/>
      <c r="K34" s="110">
        <v>1</v>
      </c>
      <c r="L34" s="111">
        <v>2</v>
      </c>
      <c r="M34" s="111">
        <v>2</v>
      </c>
      <c r="N34" s="111">
        <v>1</v>
      </c>
      <c r="O34" s="111">
        <v>3</v>
      </c>
      <c r="P34" s="111">
        <v>1</v>
      </c>
      <c r="Q34" s="111">
        <v>2</v>
      </c>
      <c r="R34" s="112"/>
      <c r="S34" s="90" t="s">
        <v>433</v>
      </c>
      <c r="T34" s="90" t="s">
        <v>432</v>
      </c>
      <c r="U34" s="90" t="s">
        <v>402</v>
      </c>
      <c r="V34" s="90" t="s">
        <v>106</v>
      </c>
      <c r="W34" s="90" t="s">
        <v>106</v>
      </c>
      <c r="X34" s="90" t="s">
        <v>433</v>
      </c>
      <c r="Y34" s="90" t="s">
        <v>402</v>
      </c>
      <c r="Z34" s="90"/>
    </row>
    <row r="35" spans="1:35" x14ac:dyDescent="0.25">
      <c r="A35" s="94">
        <f t="shared" si="0"/>
        <v>33</v>
      </c>
      <c r="B35" s="109" t="s">
        <v>387</v>
      </c>
      <c r="C35" s="95" t="s">
        <v>0</v>
      </c>
      <c r="D35" s="92" t="s">
        <v>394</v>
      </c>
      <c r="E35" s="92" t="s">
        <v>392</v>
      </c>
      <c r="F35" s="92" t="s">
        <v>3</v>
      </c>
      <c r="G35" s="92" t="s">
        <v>395</v>
      </c>
      <c r="H35" s="92" t="s">
        <v>393</v>
      </c>
      <c r="I35" s="92" t="s">
        <v>445</v>
      </c>
      <c r="J35" s="96"/>
      <c r="K35" s="110">
        <v>1</v>
      </c>
      <c r="L35" s="111">
        <v>2</v>
      </c>
      <c r="M35" s="111">
        <v>2</v>
      </c>
      <c r="N35" s="111">
        <v>1</v>
      </c>
      <c r="O35" s="111">
        <v>2</v>
      </c>
      <c r="P35" s="111">
        <v>1</v>
      </c>
      <c r="Q35" s="111">
        <v>3</v>
      </c>
      <c r="R35" s="112"/>
      <c r="S35" s="90" t="s">
        <v>433</v>
      </c>
      <c r="T35" s="90" t="s">
        <v>106</v>
      </c>
      <c r="U35" s="90" t="s">
        <v>433</v>
      </c>
      <c r="V35" s="90" t="s">
        <v>402</v>
      </c>
      <c r="W35" s="90" t="s">
        <v>402</v>
      </c>
      <c r="X35" s="90" t="s">
        <v>106</v>
      </c>
      <c r="Y35" s="90" t="s">
        <v>432</v>
      </c>
      <c r="Z35" s="90"/>
    </row>
    <row r="36" spans="1:35" x14ac:dyDescent="0.25">
      <c r="A36" s="94">
        <f t="shared" si="0"/>
        <v>34</v>
      </c>
      <c r="B36" s="109" t="s">
        <v>279</v>
      </c>
      <c r="C36" s="95" t="s">
        <v>0</v>
      </c>
      <c r="D36" s="92" t="s">
        <v>394</v>
      </c>
      <c r="E36" s="92" t="s">
        <v>392</v>
      </c>
      <c r="F36" s="92" t="s">
        <v>441</v>
      </c>
      <c r="G36" s="92" t="s">
        <v>395</v>
      </c>
      <c r="H36" s="92" t="s">
        <v>393</v>
      </c>
      <c r="I36" s="92" t="s">
        <v>391</v>
      </c>
      <c r="J36" s="96"/>
      <c r="K36" s="110">
        <v>1</v>
      </c>
      <c r="L36" s="111">
        <v>2</v>
      </c>
      <c r="M36" s="111">
        <v>1</v>
      </c>
      <c r="N36" s="111">
        <v>2</v>
      </c>
      <c r="O36" s="111">
        <v>2</v>
      </c>
      <c r="P36" s="111">
        <v>2</v>
      </c>
      <c r="Q36" s="111">
        <v>2</v>
      </c>
      <c r="R36" s="112"/>
      <c r="S36" s="90" t="s">
        <v>433</v>
      </c>
      <c r="T36" s="90" t="s">
        <v>402</v>
      </c>
      <c r="U36" s="90" t="s">
        <v>402</v>
      </c>
      <c r="V36" s="90" t="s">
        <v>432</v>
      </c>
      <c r="W36" s="90" t="s">
        <v>106</v>
      </c>
      <c r="X36" s="90" t="s">
        <v>106</v>
      </c>
      <c r="Y36" s="90" t="s">
        <v>433</v>
      </c>
      <c r="Z36" s="90"/>
      <c r="AC36" s="90" t="s">
        <v>254</v>
      </c>
      <c r="AD36" s="90" t="s">
        <v>257</v>
      </c>
      <c r="AE36" s="90" t="s">
        <v>258</v>
      </c>
      <c r="AF36" s="90" t="s">
        <v>254</v>
      </c>
      <c r="AG36" s="90" t="s">
        <v>251</v>
      </c>
      <c r="AH36" s="90" t="s">
        <v>251</v>
      </c>
      <c r="AI36" s="90" t="s">
        <v>257</v>
      </c>
    </row>
    <row r="37" spans="1:35" x14ac:dyDescent="0.25">
      <c r="A37" s="94">
        <f t="shared" si="0"/>
        <v>35</v>
      </c>
      <c r="B37" s="109" t="s">
        <v>388</v>
      </c>
      <c r="C37" s="95" t="s">
        <v>0</v>
      </c>
      <c r="D37" s="92" t="s">
        <v>394</v>
      </c>
      <c r="E37" s="92" t="s">
        <v>392</v>
      </c>
      <c r="F37" s="92" t="s">
        <v>441</v>
      </c>
      <c r="G37" s="92" t="s">
        <v>395</v>
      </c>
      <c r="H37" s="92" t="s">
        <v>393</v>
      </c>
      <c r="I37" s="92" t="s">
        <v>445</v>
      </c>
      <c r="J37" s="96"/>
      <c r="K37" s="110">
        <v>1</v>
      </c>
      <c r="L37" s="111">
        <v>2</v>
      </c>
      <c r="M37" s="111">
        <v>1</v>
      </c>
      <c r="N37" s="111">
        <v>2</v>
      </c>
      <c r="O37" s="111">
        <v>2</v>
      </c>
      <c r="P37" s="111">
        <v>1</v>
      </c>
      <c r="Q37" s="111">
        <v>3</v>
      </c>
      <c r="R37" s="112"/>
      <c r="S37" s="90" t="s">
        <v>433</v>
      </c>
      <c r="T37" s="90" t="s">
        <v>402</v>
      </c>
      <c r="U37" s="90" t="s">
        <v>433</v>
      </c>
      <c r="V37" s="90" t="s">
        <v>432</v>
      </c>
      <c r="W37" s="90" t="s">
        <v>402</v>
      </c>
      <c r="X37" s="90" t="s">
        <v>106</v>
      </c>
      <c r="Y37" s="90" t="s">
        <v>106</v>
      </c>
      <c r="Z37" s="90"/>
      <c r="AC37" s="51" t="s">
        <v>257</v>
      </c>
      <c r="AD37" s="51" t="s">
        <v>251</v>
      </c>
      <c r="AE37" s="51" t="s">
        <v>251</v>
      </c>
      <c r="AF37" s="51" t="s">
        <v>254</v>
      </c>
      <c r="AG37" s="51" t="s">
        <v>258</v>
      </c>
      <c r="AH37" s="51" t="s">
        <v>257</v>
      </c>
      <c r="AI37" s="51" t="s">
        <v>254</v>
      </c>
    </row>
    <row r="38" spans="1:35" x14ac:dyDescent="0.25">
      <c r="A38" s="94">
        <f t="shared" si="0"/>
        <v>36</v>
      </c>
      <c r="B38" s="109" t="s">
        <v>281</v>
      </c>
      <c r="C38" s="95" t="s">
        <v>0</v>
      </c>
      <c r="D38" s="92" t="s">
        <v>73</v>
      </c>
      <c r="E38" s="92" t="s">
        <v>392</v>
      </c>
      <c r="F38" s="92" t="s">
        <v>3</v>
      </c>
      <c r="G38" s="92" t="s">
        <v>76</v>
      </c>
      <c r="H38" s="92" t="s">
        <v>393</v>
      </c>
      <c r="I38" s="92" t="s">
        <v>5</v>
      </c>
      <c r="J38" s="96"/>
      <c r="K38" s="110">
        <v>2</v>
      </c>
      <c r="L38" s="111">
        <v>1</v>
      </c>
      <c r="M38" s="111">
        <v>2</v>
      </c>
      <c r="N38" s="111">
        <v>2</v>
      </c>
      <c r="O38" s="111">
        <v>1</v>
      </c>
      <c r="P38" s="111">
        <v>3</v>
      </c>
      <c r="Q38" s="111">
        <v>1</v>
      </c>
      <c r="R38" s="112"/>
      <c r="S38" s="90" t="s">
        <v>402</v>
      </c>
      <c r="T38" s="90" t="s">
        <v>433</v>
      </c>
      <c r="U38" s="90" t="s">
        <v>432</v>
      </c>
      <c r="V38" s="90" t="s">
        <v>402</v>
      </c>
      <c r="W38" s="90" t="s">
        <v>106</v>
      </c>
      <c r="X38" s="90" t="s">
        <v>106</v>
      </c>
      <c r="Y38" s="90" t="s">
        <v>433</v>
      </c>
      <c r="Z38" s="90"/>
      <c r="AB38" s="59"/>
      <c r="AC38" s="59">
        <v>2</v>
      </c>
      <c r="AD38" s="111">
        <v>1</v>
      </c>
      <c r="AE38" s="111">
        <v>2</v>
      </c>
      <c r="AF38" s="111">
        <v>2</v>
      </c>
      <c r="AG38" s="111">
        <v>1</v>
      </c>
      <c r="AH38" s="111">
        <v>3</v>
      </c>
      <c r="AI38" s="111">
        <v>1</v>
      </c>
    </row>
    <row r="39" spans="1:35" x14ac:dyDescent="0.25">
      <c r="A39" s="94">
        <f t="shared" si="0"/>
        <v>37</v>
      </c>
      <c r="B39" s="109" t="s">
        <v>273</v>
      </c>
      <c r="C39" s="95" t="s">
        <v>0</v>
      </c>
      <c r="D39" s="92" t="s">
        <v>394</v>
      </c>
      <c r="E39" s="92" t="s">
        <v>74</v>
      </c>
      <c r="F39" s="92" t="s">
        <v>3</v>
      </c>
      <c r="G39" s="92" t="s">
        <v>76</v>
      </c>
      <c r="H39" s="92" t="s">
        <v>393</v>
      </c>
      <c r="I39" s="92" t="s">
        <v>5</v>
      </c>
      <c r="J39" s="96"/>
      <c r="K39" s="110">
        <v>1</v>
      </c>
      <c r="L39" s="111">
        <v>3</v>
      </c>
      <c r="M39" s="111">
        <v>1</v>
      </c>
      <c r="N39" s="111">
        <v>2</v>
      </c>
      <c r="O39" s="111">
        <v>1</v>
      </c>
      <c r="P39" s="111">
        <v>3</v>
      </c>
      <c r="Q39" s="111">
        <v>1</v>
      </c>
      <c r="R39" s="112"/>
      <c r="S39" s="90" t="s">
        <v>106</v>
      </c>
      <c r="T39" s="90" t="s">
        <v>106</v>
      </c>
      <c r="U39" s="90" t="s">
        <v>402</v>
      </c>
      <c r="V39" s="90" t="s">
        <v>402</v>
      </c>
      <c r="W39" s="90" t="s">
        <v>396</v>
      </c>
      <c r="X39" s="90" t="s">
        <v>432</v>
      </c>
      <c r="Y39" s="91" t="s">
        <v>353</v>
      </c>
      <c r="Z39" s="90"/>
      <c r="AB39" s="111"/>
      <c r="AC39" s="52">
        <v>1</v>
      </c>
      <c r="AD39" s="52">
        <v>3</v>
      </c>
      <c r="AE39" s="52">
        <v>1</v>
      </c>
      <c r="AF39" s="52">
        <v>2</v>
      </c>
      <c r="AG39" s="52">
        <v>2</v>
      </c>
      <c r="AH39" s="52">
        <v>1</v>
      </c>
      <c r="AI39" s="52">
        <v>2</v>
      </c>
    </row>
    <row r="40" spans="1:35" x14ac:dyDescent="0.25">
      <c r="A40" s="113">
        <f t="shared" si="0"/>
        <v>38</v>
      </c>
      <c r="B40" s="114" t="s">
        <v>32</v>
      </c>
      <c r="C40" s="115" t="s">
        <v>0</v>
      </c>
      <c r="D40" s="116" t="s">
        <v>73</v>
      </c>
      <c r="E40" s="116" t="s">
        <v>392</v>
      </c>
      <c r="F40" s="116" t="s">
        <v>3</v>
      </c>
      <c r="G40" s="116" t="s">
        <v>76</v>
      </c>
      <c r="H40" s="116" t="s">
        <v>6</v>
      </c>
      <c r="I40" s="116" t="s">
        <v>5</v>
      </c>
      <c r="J40" s="117"/>
      <c r="K40" s="118">
        <v>2</v>
      </c>
      <c r="L40" s="119">
        <v>1</v>
      </c>
      <c r="M40" s="119">
        <v>2</v>
      </c>
      <c r="N40" s="119">
        <v>2</v>
      </c>
      <c r="O40" s="119">
        <v>2</v>
      </c>
      <c r="P40" s="119">
        <v>2</v>
      </c>
      <c r="Q40" s="119">
        <v>1</v>
      </c>
      <c r="R40" s="119"/>
      <c r="S40" s="120" t="s">
        <v>402</v>
      </c>
      <c r="T40" s="120" t="s">
        <v>402</v>
      </c>
      <c r="U40" s="120" t="s">
        <v>432</v>
      </c>
      <c r="V40" s="120" t="s">
        <v>106</v>
      </c>
      <c r="W40" s="120" t="s">
        <v>106</v>
      </c>
      <c r="X40" s="120" t="s">
        <v>433</v>
      </c>
      <c r="Y40" s="120" t="s">
        <v>433</v>
      </c>
      <c r="Z40" s="121"/>
      <c r="AB40" s="111"/>
    </row>
    <row r="41" spans="1:35" x14ac:dyDescent="0.25">
      <c r="A41" s="122"/>
      <c r="B41" s="114" t="s">
        <v>375</v>
      </c>
      <c r="C41" s="123" t="s">
        <v>0</v>
      </c>
      <c r="D41" s="119" t="s">
        <v>5</v>
      </c>
      <c r="E41" s="119" t="s">
        <v>393</v>
      </c>
      <c r="F41" s="119" t="s">
        <v>76</v>
      </c>
      <c r="G41" s="119" t="s">
        <v>3</v>
      </c>
      <c r="H41" s="119" t="s">
        <v>392</v>
      </c>
      <c r="I41" s="119" t="s">
        <v>73</v>
      </c>
      <c r="J41" s="117"/>
      <c r="K41" s="118">
        <v>1</v>
      </c>
      <c r="L41" s="119">
        <v>3</v>
      </c>
      <c r="M41" s="119">
        <v>1</v>
      </c>
      <c r="N41" s="119">
        <v>2</v>
      </c>
      <c r="O41" s="119">
        <v>2</v>
      </c>
      <c r="P41" s="119">
        <v>1</v>
      </c>
      <c r="Q41" s="119">
        <v>2</v>
      </c>
      <c r="R41" s="124"/>
      <c r="S41" s="124" t="s">
        <v>433</v>
      </c>
      <c r="T41" s="124" t="s">
        <v>106</v>
      </c>
      <c r="U41" s="124" t="s">
        <v>106</v>
      </c>
      <c r="V41" s="124" t="s">
        <v>402</v>
      </c>
      <c r="W41" s="124" t="s">
        <v>432</v>
      </c>
      <c r="X41" s="124" t="s">
        <v>433</v>
      </c>
      <c r="Y41" s="124" t="s">
        <v>402</v>
      </c>
      <c r="AB41" s="111"/>
    </row>
    <row r="42" spans="1:35" x14ac:dyDescent="0.25">
      <c r="A42" s="94">
        <f>A40+1</f>
        <v>39</v>
      </c>
      <c r="B42" s="109" t="s">
        <v>33</v>
      </c>
      <c r="C42" s="95" t="s">
        <v>0</v>
      </c>
      <c r="D42" s="92" t="s">
        <v>73</v>
      </c>
      <c r="E42" s="92" t="s">
        <v>74</v>
      </c>
      <c r="F42" s="92" t="s">
        <v>3</v>
      </c>
      <c r="G42" s="92" t="s">
        <v>395</v>
      </c>
      <c r="H42" s="92" t="s">
        <v>393</v>
      </c>
      <c r="I42" s="92" t="s">
        <v>391</v>
      </c>
      <c r="J42" s="96"/>
      <c r="K42" s="110">
        <v>2</v>
      </c>
      <c r="L42" s="111">
        <v>2</v>
      </c>
      <c r="M42" s="111">
        <v>1</v>
      </c>
      <c r="N42" s="111">
        <v>1</v>
      </c>
      <c r="O42" s="111">
        <v>2</v>
      </c>
      <c r="P42" s="111">
        <v>2</v>
      </c>
      <c r="Q42" s="111">
        <v>2</v>
      </c>
      <c r="R42" s="112"/>
      <c r="S42" s="90" t="s">
        <v>396</v>
      </c>
      <c r="T42" s="90" t="s">
        <v>433</v>
      </c>
      <c r="U42" s="91" t="s">
        <v>344</v>
      </c>
      <c r="V42" s="90" t="s">
        <v>402</v>
      </c>
      <c r="W42" s="90" t="s">
        <v>432</v>
      </c>
      <c r="X42" s="90" t="s">
        <v>432</v>
      </c>
      <c r="Y42" s="90" t="s">
        <v>106</v>
      </c>
      <c r="Z42" s="90"/>
      <c r="AB42" s="111"/>
    </row>
    <row r="43" spans="1:35" x14ac:dyDescent="0.25">
      <c r="A43" s="94">
        <f t="shared" ref="A43:A74" si="1">A42+1</f>
        <v>40</v>
      </c>
      <c r="B43" s="109" t="s">
        <v>34</v>
      </c>
      <c r="C43" s="95" t="s">
        <v>0</v>
      </c>
      <c r="D43" s="92" t="s">
        <v>394</v>
      </c>
      <c r="E43" s="92" t="s">
        <v>74</v>
      </c>
      <c r="F43" s="92" t="s">
        <v>442</v>
      </c>
      <c r="G43" s="92" t="s">
        <v>444</v>
      </c>
      <c r="H43" s="92" t="s">
        <v>446</v>
      </c>
      <c r="I43" s="92" t="s">
        <v>5</v>
      </c>
      <c r="J43" s="96"/>
      <c r="K43" s="110">
        <v>1</v>
      </c>
      <c r="L43" s="111">
        <v>3</v>
      </c>
      <c r="M43" s="111">
        <v>2</v>
      </c>
      <c r="N43" s="111">
        <v>2</v>
      </c>
      <c r="O43" s="111">
        <v>2</v>
      </c>
      <c r="P43" s="111">
        <v>1</v>
      </c>
      <c r="Q43" s="111">
        <v>1</v>
      </c>
      <c r="R43" s="112"/>
      <c r="S43" s="90" t="s">
        <v>432</v>
      </c>
      <c r="T43" s="91" t="s">
        <v>398</v>
      </c>
      <c r="U43" s="90" t="s">
        <v>106</v>
      </c>
      <c r="V43" s="90" t="s">
        <v>396</v>
      </c>
      <c r="W43" s="90" t="s">
        <v>405</v>
      </c>
      <c r="X43" s="91" t="s">
        <v>363</v>
      </c>
      <c r="Y43" s="90" t="s">
        <v>419</v>
      </c>
      <c r="Z43" s="90"/>
      <c r="AB43" s="111"/>
    </row>
    <row r="44" spans="1:35" x14ac:dyDescent="0.25">
      <c r="A44" s="94">
        <f t="shared" si="1"/>
        <v>41</v>
      </c>
      <c r="B44" s="109" t="s">
        <v>35</v>
      </c>
      <c r="C44" s="95" t="s">
        <v>0</v>
      </c>
      <c r="D44" s="92" t="s">
        <v>443</v>
      </c>
      <c r="E44" s="92" t="s">
        <v>74</v>
      </c>
      <c r="F44" s="92" t="s">
        <v>442</v>
      </c>
      <c r="G44" s="92" t="s">
        <v>76</v>
      </c>
      <c r="H44" s="92" t="s">
        <v>6</v>
      </c>
      <c r="I44" s="92" t="s">
        <v>391</v>
      </c>
      <c r="J44" s="96"/>
      <c r="K44" s="110">
        <v>3</v>
      </c>
      <c r="L44" s="111">
        <v>1</v>
      </c>
      <c r="M44" s="111">
        <v>2</v>
      </c>
      <c r="N44" s="111">
        <v>1</v>
      </c>
      <c r="O44" s="111">
        <v>2</v>
      </c>
      <c r="P44" s="111">
        <v>1</v>
      </c>
      <c r="Q44" s="111">
        <v>2</v>
      </c>
      <c r="R44" s="112"/>
      <c r="S44" s="90" t="s">
        <v>106</v>
      </c>
      <c r="T44" s="90" t="s">
        <v>433</v>
      </c>
      <c r="U44" s="90" t="s">
        <v>433</v>
      </c>
      <c r="V44" s="90" t="s">
        <v>433</v>
      </c>
      <c r="W44" s="91" t="s">
        <v>399</v>
      </c>
      <c r="X44" s="90" t="s">
        <v>402</v>
      </c>
      <c r="Y44" s="91" t="s">
        <v>407</v>
      </c>
      <c r="Z44" s="90"/>
      <c r="AB44" s="111"/>
    </row>
    <row r="45" spans="1:35" x14ac:dyDescent="0.25">
      <c r="A45" s="94">
        <f t="shared" si="1"/>
        <v>42</v>
      </c>
      <c r="B45" s="109" t="s">
        <v>282</v>
      </c>
      <c r="C45" s="95" t="s">
        <v>0</v>
      </c>
      <c r="D45" s="92" t="s">
        <v>73</v>
      </c>
      <c r="E45" s="92" t="s">
        <v>392</v>
      </c>
      <c r="F45" s="92" t="s">
        <v>442</v>
      </c>
      <c r="G45" s="92" t="s">
        <v>76</v>
      </c>
      <c r="H45" s="92" t="s">
        <v>393</v>
      </c>
      <c r="I45" s="92" t="s">
        <v>5</v>
      </c>
      <c r="J45" s="96"/>
      <c r="K45" s="110">
        <v>2</v>
      </c>
      <c r="L45" s="111">
        <v>1</v>
      </c>
      <c r="M45" s="111">
        <v>3</v>
      </c>
      <c r="N45" s="111">
        <v>1</v>
      </c>
      <c r="O45" s="111">
        <v>1</v>
      </c>
      <c r="P45" s="111">
        <v>3</v>
      </c>
      <c r="Q45" s="111">
        <v>1</v>
      </c>
      <c r="R45" s="112"/>
      <c r="S45" s="90" t="s">
        <v>402</v>
      </c>
      <c r="T45" s="90" t="s">
        <v>396</v>
      </c>
      <c r="U45" s="90" t="s">
        <v>432</v>
      </c>
      <c r="V45" s="91" t="s">
        <v>348</v>
      </c>
      <c r="W45" s="90" t="s">
        <v>106</v>
      </c>
      <c r="X45" s="90" t="s">
        <v>106</v>
      </c>
      <c r="Y45" s="90" t="s">
        <v>106</v>
      </c>
      <c r="Z45" s="90"/>
    </row>
    <row r="46" spans="1:35" x14ac:dyDescent="0.25">
      <c r="A46" s="94">
        <f t="shared" si="1"/>
        <v>43</v>
      </c>
      <c r="B46" s="109" t="s">
        <v>36</v>
      </c>
      <c r="C46" s="95" t="s">
        <v>0</v>
      </c>
      <c r="D46" s="92" t="s">
        <v>394</v>
      </c>
      <c r="E46" s="92" t="s">
        <v>392</v>
      </c>
      <c r="F46" s="92" t="s">
        <v>3</v>
      </c>
      <c r="G46" s="92" t="s">
        <v>76</v>
      </c>
      <c r="H46" s="92" t="s">
        <v>393</v>
      </c>
      <c r="I46" s="92" t="s">
        <v>5</v>
      </c>
      <c r="J46" s="96"/>
      <c r="K46" s="110">
        <v>1</v>
      </c>
      <c r="L46" s="111">
        <v>2</v>
      </c>
      <c r="M46" s="111">
        <v>2</v>
      </c>
      <c r="N46" s="111">
        <v>2</v>
      </c>
      <c r="O46" s="111">
        <v>1</v>
      </c>
      <c r="P46" s="111">
        <v>3</v>
      </c>
      <c r="Q46" s="111">
        <v>1</v>
      </c>
      <c r="R46" s="112"/>
      <c r="S46" s="90" t="s">
        <v>402</v>
      </c>
      <c r="T46" s="90" t="s">
        <v>106</v>
      </c>
      <c r="U46" s="90" t="s">
        <v>432</v>
      </c>
      <c r="V46" s="90" t="s">
        <v>402</v>
      </c>
      <c r="W46" s="90" t="s">
        <v>396</v>
      </c>
      <c r="X46" s="90" t="s">
        <v>106</v>
      </c>
      <c r="Y46" s="91" t="s">
        <v>353</v>
      </c>
      <c r="Z46" s="90"/>
    </row>
    <row r="47" spans="1:35" x14ac:dyDescent="0.25">
      <c r="A47" s="94">
        <f t="shared" si="1"/>
        <v>44</v>
      </c>
      <c r="B47" s="109" t="s">
        <v>37</v>
      </c>
      <c r="C47" s="95" t="s">
        <v>0</v>
      </c>
      <c r="D47" s="92" t="s">
        <v>394</v>
      </c>
      <c r="E47" s="92" t="s">
        <v>392</v>
      </c>
      <c r="F47" s="92" t="s">
        <v>3</v>
      </c>
      <c r="G47" s="92" t="s">
        <v>76</v>
      </c>
      <c r="H47" s="92" t="s">
        <v>6</v>
      </c>
      <c r="I47" s="92" t="s">
        <v>5</v>
      </c>
      <c r="J47" s="96"/>
      <c r="K47" s="110">
        <v>1</v>
      </c>
      <c r="L47" s="111">
        <v>2</v>
      </c>
      <c r="M47" s="111">
        <v>2</v>
      </c>
      <c r="N47" s="111">
        <v>2</v>
      </c>
      <c r="O47" s="111">
        <v>2</v>
      </c>
      <c r="P47" s="111">
        <v>2</v>
      </c>
      <c r="Q47" s="111">
        <v>1</v>
      </c>
      <c r="R47" s="112"/>
      <c r="S47" s="90" t="s">
        <v>402</v>
      </c>
      <c r="T47" s="90" t="s">
        <v>432</v>
      </c>
      <c r="U47" s="90" t="s">
        <v>432</v>
      </c>
      <c r="V47" s="90" t="s">
        <v>106</v>
      </c>
      <c r="W47" s="90" t="s">
        <v>396</v>
      </c>
      <c r="X47" s="90" t="s">
        <v>433</v>
      </c>
      <c r="Y47" s="91" t="s">
        <v>353</v>
      </c>
      <c r="Z47" s="90"/>
    </row>
    <row r="48" spans="1:35" x14ac:dyDescent="0.25">
      <c r="A48" s="94">
        <f t="shared" si="1"/>
        <v>45</v>
      </c>
      <c r="B48" s="109" t="s">
        <v>38</v>
      </c>
      <c r="C48" s="95" t="s">
        <v>0</v>
      </c>
      <c r="D48" s="92" t="s">
        <v>394</v>
      </c>
      <c r="E48" s="92" t="s">
        <v>74</v>
      </c>
      <c r="F48" s="92" t="s">
        <v>3</v>
      </c>
      <c r="G48" s="92" t="s">
        <v>395</v>
      </c>
      <c r="H48" s="92" t="s">
        <v>6</v>
      </c>
      <c r="I48" s="92" t="s">
        <v>5</v>
      </c>
      <c r="J48" s="96"/>
      <c r="K48" s="110">
        <v>1</v>
      </c>
      <c r="L48" s="111">
        <v>3</v>
      </c>
      <c r="M48" s="111">
        <v>1</v>
      </c>
      <c r="N48" s="111">
        <v>1</v>
      </c>
      <c r="O48" s="111">
        <v>3</v>
      </c>
      <c r="P48" s="111">
        <v>2</v>
      </c>
      <c r="Q48" s="111">
        <v>1</v>
      </c>
      <c r="R48" s="112"/>
      <c r="S48" s="90" t="s">
        <v>396</v>
      </c>
      <c r="T48" s="90" t="s">
        <v>432</v>
      </c>
      <c r="U48" s="90" t="s">
        <v>419</v>
      </c>
      <c r="V48" s="90" t="s">
        <v>106</v>
      </c>
      <c r="W48" s="90" t="s">
        <v>420</v>
      </c>
      <c r="X48" s="90" t="s">
        <v>402</v>
      </c>
      <c r="Y48" s="91" t="s">
        <v>353</v>
      </c>
      <c r="Z48" s="90"/>
    </row>
    <row r="49" spans="1:26" x14ac:dyDescent="0.25">
      <c r="A49" s="94">
        <f t="shared" si="1"/>
        <v>46</v>
      </c>
      <c r="B49" s="109" t="s">
        <v>39</v>
      </c>
      <c r="C49" s="95" t="s">
        <v>0</v>
      </c>
      <c r="D49" s="92" t="s">
        <v>394</v>
      </c>
      <c r="E49" s="92" t="s">
        <v>74</v>
      </c>
      <c r="F49" s="92" t="s">
        <v>442</v>
      </c>
      <c r="G49" s="92" t="s">
        <v>76</v>
      </c>
      <c r="H49" s="92" t="s">
        <v>393</v>
      </c>
      <c r="I49" s="92" t="s">
        <v>5</v>
      </c>
      <c r="J49" s="96"/>
      <c r="K49" s="110">
        <v>1</v>
      </c>
      <c r="L49" s="111">
        <v>3</v>
      </c>
      <c r="M49" s="111">
        <v>2</v>
      </c>
      <c r="N49" s="111">
        <v>1</v>
      </c>
      <c r="O49" s="111">
        <v>1</v>
      </c>
      <c r="P49" s="111">
        <v>3</v>
      </c>
      <c r="Q49" s="111">
        <v>1</v>
      </c>
      <c r="R49" s="112"/>
      <c r="S49" s="90" t="s">
        <v>106</v>
      </c>
      <c r="T49" s="90" t="s">
        <v>420</v>
      </c>
      <c r="U49" s="90" t="s">
        <v>402</v>
      </c>
      <c r="V49" s="91" t="s">
        <v>348</v>
      </c>
      <c r="W49" s="90" t="s">
        <v>396</v>
      </c>
      <c r="X49" s="90" t="s">
        <v>432</v>
      </c>
      <c r="Y49" s="90" t="s">
        <v>419</v>
      </c>
      <c r="Z49" s="90"/>
    </row>
    <row r="50" spans="1:26" x14ac:dyDescent="0.25">
      <c r="A50" s="94">
        <f t="shared" si="1"/>
        <v>47</v>
      </c>
      <c r="B50" s="109" t="s">
        <v>40</v>
      </c>
      <c r="C50" s="95" t="s">
        <v>0</v>
      </c>
      <c r="D50" s="92" t="s">
        <v>394</v>
      </c>
      <c r="E50" s="92" t="s">
        <v>392</v>
      </c>
      <c r="F50" s="92" t="s">
        <v>442</v>
      </c>
      <c r="G50" s="92" t="s">
        <v>76</v>
      </c>
      <c r="H50" s="92" t="s">
        <v>393</v>
      </c>
      <c r="I50" s="92" t="s">
        <v>5</v>
      </c>
      <c r="J50" s="96"/>
      <c r="K50" s="110">
        <v>1</v>
      </c>
      <c r="L50" s="111">
        <v>2</v>
      </c>
      <c r="M50" s="111">
        <v>3</v>
      </c>
      <c r="N50" s="111">
        <v>1</v>
      </c>
      <c r="O50" s="111">
        <v>1</v>
      </c>
      <c r="P50" s="111">
        <v>3</v>
      </c>
      <c r="Q50" s="111">
        <v>1</v>
      </c>
      <c r="R50" s="112"/>
      <c r="S50" s="90" t="s">
        <v>402</v>
      </c>
      <c r="T50" s="90" t="s">
        <v>420</v>
      </c>
      <c r="U50" s="90" t="s">
        <v>432</v>
      </c>
      <c r="V50" s="91" t="s">
        <v>348</v>
      </c>
      <c r="W50" s="90" t="s">
        <v>396</v>
      </c>
      <c r="X50" s="90" t="s">
        <v>106</v>
      </c>
      <c r="Y50" s="90" t="s">
        <v>419</v>
      </c>
      <c r="Z50" s="90"/>
    </row>
    <row r="51" spans="1:26" x14ac:dyDescent="0.25">
      <c r="A51" s="94">
        <f t="shared" si="1"/>
        <v>48</v>
      </c>
      <c r="B51" s="109" t="s">
        <v>41</v>
      </c>
      <c r="C51" s="95" t="s">
        <v>0</v>
      </c>
      <c r="D51" s="92" t="s">
        <v>73</v>
      </c>
      <c r="E51" s="92" t="s">
        <v>74</v>
      </c>
      <c r="F51" s="92" t="s">
        <v>442</v>
      </c>
      <c r="G51" s="92" t="s">
        <v>444</v>
      </c>
      <c r="H51" s="92" t="s">
        <v>446</v>
      </c>
      <c r="I51" s="92" t="s">
        <v>5</v>
      </c>
      <c r="J51" s="96"/>
      <c r="K51" s="110">
        <v>2</v>
      </c>
      <c r="L51" s="111">
        <v>2</v>
      </c>
      <c r="M51" s="111">
        <v>2</v>
      </c>
      <c r="N51" s="111">
        <v>2</v>
      </c>
      <c r="O51" s="111">
        <v>2</v>
      </c>
      <c r="P51" s="111">
        <v>1</v>
      </c>
      <c r="Q51" s="111">
        <v>1</v>
      </c>
      <c r="R51" s="112"/>
      <c r="S51" s="90" t="s">
        <v>432</v>
      </c>
      <c r="T51" s="90" t="s">
        <v>432</v>
      </c>
      <c r="U51" s="90" t="s">
        <v>106</v>
      </c>
      <c r="V51" s="90" t="s">
        <v>396</v>
      </c>
      <c r="W51" s="90" t="s">
        <v>433</v>
      </c>
      <c r="X51" s="91" t="s">
        <v>363</v>
      </c>
      <c r="Y51" s="90" t="s">
        <v>402</v>
      </c>
      <c r="Z51" s="90"/>
    </row>
    <row r="52" spans="1:26" x14ac:dyDescent="0.25">
      <c r="A52" s="94">
        <f t="shared" si="1"/>
        <v>49</v>
      </c>
      <c r="B52" s="109" t="s">
        <v>42</v>
      </c>
      <c r="C52" s="95" t="s">
        <v>0</v>
      </c>
      <c r="D52" s="92" t="s">
        <v>443</v>
      </c>
      <c r="E52" s="92" t="s">
        <v>447</v>
      </c>
      <c r="F52" s="92" t="s">
        <v>442</v>
      </c>
      <c r="G52" s="92" t="s">
        <v>76</v>
      </c>
      <c r="H52" s="92" t="s">
        <v>391</v>
      </c>
      <c r="I52" s="92"/>
      <c r="J52" s="96"/>
      <c r="K52" s="110">
        <v>3</v>
      </c>
      <c r="L52" s="111">
        <v>2</v>
      </c>
      <c r="M52" s="111">
        <v>1</v>
      </c>
      <c r="N52" s="111">
        <v>1</v>
      </c>
      <c r="O52" s="111">
        <v>3</v>
      </c>
      <c r="P52" s="111">
        <v>2</v>
      </c>
      <c r="Q52" s="111"/>
      <c r="R52" s="112"/>
      <c r="S52" s="90" t="s">
        <v>420</v>
      </c>
      <c r="T52" s="90" t="s">
        <v>402</v>
      </c>
      <c r="U52" s="90" t="s">
        <v>419</v>
      </c>
      <c r="V52" s="91" t="s">
        <v>407</v>
      </c>
      <c r="W52" s="90" t="s">
        <v>421</v>
      </c>
      <c r="X52" s="90" t="s">
        <v>420</v>
      </c>
      <c r="Y52" s="90"/>
      <c r="Z52" s="90"/>
    </row>
    <row r="53" spans="1:26" x14ac:dyDescent="0.25">
      <c r="A53" s="94">
        <f t="shared" si="1"/>
        <v>50</v>
      </c>
      <c r="B53" s="109" t="s">
        <v>389</v>
      </c>
      <c r="C53" s="95" t="s">
        <v>0</v>
      </c>
      <c r="D53" s="92" t="s">
        <v>73</v>
      </c>
      <c r="E53" s="92" t="s">
        <v>392</v>
      </c>
      <c r="F53" s="92" t="s">
        <v>442</v>
      </c>
      <c r="G53" s="92" t="s">
        <v>76</v>
      </c>
      <c r="H53" s="92" t="s">
        <v>6</v>
      </c>
      <c r="I53" s="92"/>
      <c r="J53" s="96"/>
      <c r="K53" s="110">
        <v>2</v>
      </c>
      <c r="L53" s="111">
        <v>1</v>
      </c>
      <c r="M53" s="111">
        <v>1</v>
      </c>
      <c r="N53" s="111">
        <v>3</v>
      </c>
      <c r="O53" s="111">
        <v>2</v>
      </c>
      <c r="P53" s="111">
        <v>3</v>
      </c>
      <c r="Q53" s="111"/>
      <c r="R53" s="112"/>
      <c r="S53" s="90" t="s">
        <v>402</v>
      </c>
      <c r="T53" s="90" t="s">
        <v>419</v>
      </c>
      <c r="U53" s="91" t="s">
        <v>408</v>
      </c>
      <c r="V53" s="91" t="s">
        <v>409</v>
      </c>
      <c r="W53" s="91" t="s">
        <v>408</v>
      </c>
      <c r="X53" s="90" t="s">
        <v>420</v>
      </c>
      <c r="Y53" s="90"/>
      <c r="Z53" s="90"/>
    </row>
    <row r="54" spans="1:26" x14ac:dyDescent="0.25">
      <c r="A54" s="94">
        <f t="shared" si="1"/>
        <v>51</v>
      </c>
      <c r="B54" s="109" t="s">
        <v>83</v>
      </c>
      <c r="C54" s="95" t="s">
        <v>0</v>
      </c>
      <c r="D54" s="92" t="s">
        <v>73</v>
      </c>
      <c r="E54" s="92" t="s">
        <v>392</v>
      </c>
      <c r="F54" s="92" t="s">
        <v>441</v>
      </c>
      <c r="G54" s="92" t="s">
        <v>76</v>
      </c>
      <c r="H54" s="92" t="s">
        <v>393</v>
      </c>
      <c r="I54" s="92"/>
      <c r="J54" s="96"/>
      <c r="K54" s="110">
        <v>2</v>
      </c>
      <c r="L54" s="111">
        <v>1</v>
      </c>
      <c r="M54" s="111">
        <v>1</v>
      </c>
      <c r="N54" s="111">
        <v>3</v>
      </c>
      <c r="O54" s="111">
        <v>1</v>
      </c>
      <c r="P54" s="111">
        <v>4</v>
      </c>
      <c r="Q54" s="111"/>
      <c r="R54" s="112"/>
      <c r="S54" s="90" t="s">
        <v>402</v>
      </c>
      <c r="T54" s="91" t="s">
        <v>340</v>
      </c>
      <c r="U54" s="91" t="s">
        <v>408</v>
      </c>
      <c r="V54" s="90" t="s">
        <v>432</v>
      </c>
      <c r="W54" s="91" t="s">
        <v>408</v>
      </c>
      <c r="X54" s="91" t="s">
        <v>340</v>
      </c>
      <c r="Y54" s="90"/>
      <c r="Z54" s="90"/>
    </row>
    <row r="55" spans="1:26" x14ac:dyDescent="0.25">
      <c r="A55" s="94">
        <f t="shared" si="1"/>
        <v>52</v>
      </c>
      <c r="B55" s="109" t="s">
        <v>390</v>
      </c>
      <c r="C55" s="95" t="s">
        <v>0</v>
      </c>
      <c r="D55" s="92" t="s">
        <v>392</v>
      </c>
      <c r="E55" s="92" t="s">
        <v>441</v>
      </c>
      <c r="F55" s="92" t="s">
        <v>76</v>
      </c>
      <c r="G55" s="92" t="s">
        <v>393</v>
      </c>
      <c r="H55" s="92" t="s">
        <v>5</v>
      </c>
      <c r="I55" s="92"/>
      <c r="J55" s="96"/>
      <c r="K55" s="110">
        <v>3</v>
      </c>
      <c r="L55" s="111">
        <v>1</v>
      </c>
      <c r="M55" s="111">
        <v>3</v>
      </c>
      <c r="N55" s="111">
        <v>1</v>
      </c>
      <c r="O55" s="111">
        <v>3</v>
      </c>
      <c r="P55" s="111">
        <v>1</v>
      </c>
      <c r="Q55" s="111"/>
      <c r="R55" s="112"/>
      <c r="S55" s="90" t="s">
        <v>432</v>
      </c>
      <c r="T55" s="90" t="s">
        <v>432</v>
      </c>
      <c r="U55" s="90" t="s">
        <v>432</v>
      </c>
      <c r="V55" s="90" t="s">
        <v>432</v>
      </c>
      <c r="W55" s="90" t="s">
        <v>432</v>
      </c>
      <c r="X55" s="90" t="s">
        <v>432</v>
      </c>
      <c r="Y55" s="90"/>
      <c r="Z55" s="90"/>
    </row>
    <row r="56" spans="1:26" x14ac:dyDescent="0.25">
      <c r="A56" s="94">
        <f t="shared" si="1"/>
        <v>53</v>
      </c>
      <c r="B56" s="109" t="s">
        <v>45</v>
      </c>
      <c r="C56" s="95" t="s">
        <v>0</v>
      </c>
      <c r="D56" s="92" t="s">
        <v>394</v>
      </c>
      <c r="E56" s="92" t="s">
        <v>74</v>
      </c>
      <c r="F56" s="92" t="s">
        <v>3</v>
      </c>
      <c r="G56" s="92" t="s">
        <v>444</v>
      </c>
      <c r="H56" s="92" t="s">
        <v>6</v>
      </c>
      <c r="I56" s="92"/>
      <c r="J56" s="96"/>
      <c r="K56" s="110">
        <v>1</v>
      </c>
      <c r="L56" s="111">
        <v>3</v>
      </c>
      <c r="M56" s="111">
        <v>1</v>
      </c>
      <c r="N56" s="111">
        <v>3</v>
      </c>
      <c r="O56" s="111">
        <v>1</v>
      </c>
      <c r="P56" s="111">
        <v>3</v>
      </c>
      <c r="Q56" s="111"/>
      <c r="R56" s="112"/>
      <c r="S56" s="90" t="s">
        <v>432</v>
      </c>
      <c r="T56" s="90" t="s">
        <v>432</v>
      </c>
      <c r="U56" s="90" t="s">
        <v>432</v>
      </c>
      <c r="V56" s="90" t="s">
        <v>432</v>
      </c>
      <c r="W56" s="90" t="s">
        <v>432</v>
      </c>
      <c r="X56" s="90" t="s">
        <v>432</v>
      </c>
      <c r="Y56" s="90"/>
      <c r="Z56" s="90"/>
    </row>
    <row r="57" spans="1:26" x14ac:dyDescent="0.25">
      <c r="A57" s="94">
        <f t="shared" si="1"/>
        <v>54</v>
      </c>
      <c r="B57" s="109" t="s">
        <v>46</v>
      </c>
      <c r="C57" s="95" t="s">
        <v>0</v>
      </c>
      <c r="D57" s="92" t="s">
        <v>443</v>
      </c>
      <c r="E57" s="92" t="s">
        <v>447</v>
      </c>
      <c r="F57" s="92" t="s">
        <v>442</v>
      </c>
      <c r="G57" s="92" t="s">
        <v>76</v>
      </c>
      <c r="H57" s="92" t="s">
        <v>6</v>
      </c>
      <c r="I57" s="92"/>
      <c r="J57" s="96"/>
      <c r="K57" s="110">
        <v>3</v>
      </c>
      <c r="L57" s="111">
        <v>2</v>
      </c>
      <c r="M57" s="111">
        <v>1</v>
      </c>
      <c r="N57" s="111">
        <v>1</v>
      </c>
      <c r="O57" s="111">
        <v>2</v>
      </c>
      <c r="P57" s="111">
        <v>3</v>
      </c>
      <c r="Q57" s="111"/>
      <c r="R57" s="112"/>
      <c r="S57" s="90" t="s">
        <v>420</v>
      </c>
      <c r="T57" s="90" t="s">
        <v>433</v>
      </c>
      <c r="U57" s="90" t="s">
        <v>419</v>
      </c>
      <c r="V57" s="91" t="s">
        <v>434</v>
      </c>
      <c r="W57" s="90" t="s">
        <v>421</v>
      </c>
      <c r="X57" s="91" t="s">
        <v>422</v>
      </c>
      <c r="Y57" s="90"/>
      <c r="Z57" s="90"/>
    </row>
    <row r="58" spans="1:26" x14ac:dyDescent="0.25">
      <c r="A58" s="94">
        <f t="shared" si="1"/>
        <v>55</v>
      </c>
      <c r="B58" s="109" t="s">
        <v>47</v>
      </c>
      <c r="C58" s="95" t="s">
        <v>0</v>
      </c>
      <c r="D58" s="92" t="s">
        <v>394</v>
      </c>
      <c r="E58" s="92" t="s">
        <v>392</v>
      </c>
      <c r="F58" s="92" t="s">
        <v>395</v>
      </c>
      <c r="G58" s="92" t="s">
        <v>6</v>
      </c>
      <c r="H58" s="92" t="s">
        <v>5</v>
      </c>
      <c r="I58" s="92"/>
      <c r="J58" s="96"/>
      <c r="K58" s="110">
        <v>1</v>
      </c>
      <c r="L58" s="111">
        <v>2</v>
      </c>
      <c r="M58" s="111">
        <v>3</v>
      </c>
      <c r="N58" s="111">
        <v>3</v>
      </c>
      <c r="O58" s="111">
        <v>2</v>
      </c>
      <c r="P58" s="111">
        <v>1</v>
      </c>
      <c r="Q58" s="111"/>
      <c r="R58" s="112"/>
      <c r="S58" s="91" t="s">
        <v>435</v>
      </c>
      <c r="T58" s="90" t="s">
        <v>421</v>
      </c>
      <c r="U58" s="91" t="s">
        <v>436</v>
      </c>
      <c r="V58" s="90" t="s">
        <v>420</v>
      </c>
      <c r="W58" s="90" t="s">
        <v>433</v>
      </c>
      <c r="X58" s="90" t="s">
        <v>419</v>
      </c>
      <c r="Y58" s="90"/>
      <c r="Z58" s="90"/>
    </row>
    <row r="59" spans="1:26" x14ac:dyDescent="0.25">
      <c r="A59" s="94">
        <f t="shared" si="1"/>
        <v>56</v>
      </c>
      <c r="B59" s="109" t="s">
        <v>48</v>
      </c>
      <c r="C59" s="95" t="s">
        <v>0</v>
      </c>
      <c r="D59" s="92" t="s">
        <v>73</v>
      </c>
      <c r="E59" s="92" t="s">
        <v>74</v>
      </c>
      <c r="F59" s="92" t="s">
        <v>395</v>
      </c>
      <c r="G59" s="92" t="s">
        <v>6</v>
      </c>
      <c r="H59" s="92" t="s">
        <v>391</v>
      </c>
      <c r="I59" s="92"/>
      <c r="J59" s="96"/>
      <c r="K59" s="110">
        <v>2</v>
      </c>
      <c r="L59" s="111">
        <v>2</v>
      </c>
      <c r="M59" s="111">
        <v>2</v>
      </c>
      <c r="N59" s="111">
        <v>3</v>
      </c>
      <c r="O59" s="111">
        <v>1</v>
      </c>
      <c r="P59" s="111">
        <v>2</v>
      </c>
      <c r="Q59" s="111"/>
      <c r="R59" s="112"/>
      <c r="S59" s="91" t="s">
        <v>410</v>
      </c>
      <c r="T59" s="90" t="s">
        <v>432</v>
      </c>
      <c r="U59" s="91" t="s">
        <v>411</v>
      </c>
      <c r="V59" s="90" t="s">
        <v>432</v>
      </c>
      <c r="W59" s="90" t="s">
        <v>402</v>
      </c>
      <c r="X59" s="90" t="s">
        <v>432</v>
      </c>
      <c r="Y59" s="90"/>
      <c r="Z59" s="90"/>
    </row>
    <row r="60" spans="1:26" x14ac:dyDescent="0.25">
      <c r="A60" s="94">
        <f t="shared" si="1"/>
        <v>57</v>
      </c>
      <c r="B60" s="109" t="s">
        <v>49</v>
      </c>
      <c r="C60" s="95" t="s">
        <v>0</v>
      </c>
      <c r="D60" s="92" t="s">
        <v>394</v>
      </c>
      <c r="E60" s="92" t="s">
        <v>74</v>
      </c>
      <c r="F60" s="92" t="s">
        <v>395</v>
      </c>
      <c r="G60" s="92" t="s">
        <v>6</v>
      </c>
      <c r="H60" s="92" t="s">
        <v>391</v>
      </c>
      <c r="I60" s="92"/>
      <c r="J60" s="96"/>
      <c r="K60" s="110">
        <v>1</v>
      </c>
      <c r="L60" s="111">
        <v>3</v>
      </c>
      <c r="M60" s="111">
        <v>2</v>
      </c>
      <c r="N60" s="111">
        <v>3</v>
      </c>
      <c r="O60" s="111">
        <v>1</v>
      </c>
      <c r="P60" s="111">
        <v>2</v>
      </c>
      <c r="Q60" s="111"/>
      <c r="R60" s="112"/>
      <c r="S60" s="91" t="s">
        <v>410</v>
      </c>
      <c r="T60" s="91" t="s">
        <v>398</v>
      </c>
      <c r="U60" s="91" t="s">
        <v>411</v>
      </c>
      <c r="V60" s="90" t="s">
        <v>106</v>
      </c>
      <c r="W60" s="90" t="s">
        <v>402</v>
      </c>
      <c r="X60" s="91" t="s">
        <v>398</v>
      </c>
      <c r="Y60" s="90"/>
      <c r="Z60" s="90"/>
    </row>
    <row r="61" spans="1:26" x14ac:dyDescent="0.25">
      <c r="A61" s="94">
        <f t="shared" si="1"/>
        <v>58</v>
      </c>
      <c r="B61" s="109" t="s">
        <v>50</v>
      </c>
      <c r="C61" s="95" t="s">
        <v>0</v>
      </c>
      <c r="D61" s="92" t="s">
        <v>73</v>
      </c>
      <c r="E61" s="92" t="s">
        <v>74</v>
      </c>
      <c r="F61" s="92" t="s">
        <v>395</v>
      </c>
      <c r="G61" s="92" t="s">
        <v>393</v>
      </c>
      <c r="H61" s="92" t="s">
        <v>391</v>
      </c>
      <c r="I61" s="92"/>
      <c r="J61" s="96"/>
      <c r="K61" s="110">
        <v>2</v>
      </c>
      <c r="L61" s="111">
        <v>2</v>
      </c>
      <c r="M61" s="111">
        <v>2</v>
      </c>
      <c r="N61" s="111">
        <v>2</v>
      </c>
      <c r="O61" s="111">
        <v>2</v>
      </c>
      <c r="P61" s="111">
        <v>2</v>
      </c>
      <c r="Q61" s="111"/>
      <c r="R61" s="112"/>
      <c r="S61" s="90" t="s">
        <v>432</v>
      </c>
      <c r="T61" s="90" t="s">
        <v>432</v>
      </c>
      <c r="U61" s="90" t="s">
        <v>432</v>
      </c>
      <c r="V61" s="90" t="s">
        <v>432</v>
      </c>
      <c r="W61" s="90" t="s">
        <v>432</v>
      </c>
      <c r="X61" s="90" t="s">
        <v>432</v>
      </c>
      <c r="Y61" s="90"/>
      <c r="Z61" s="90"/>
    </row>
    <row r="62" spans="1:26" x14ac:dyDescent="0.25">
      <c r="A62" s="94">
        <f t="shared" si="1"/>
        <v>59</v>
      </c>
      <c r="B62" s="109" t="s">
        <v>57</v>
      </c>
      <c r="C62" s="95" t="s">
        <v>0</v>
      </c>
      <c r="D62" s="92" t="s">
        <v>394</v>
      </c>
      <c r="E62" s="92" t="s">
        <v>392</v>
      </c>
      <c r="F62" s="92" t="s">
        <v>3</v>
      </c>
      <c r="G62" s="92" t="s">
        <v>393</v>
      </c>
      <c r="H62" s="92" t="s">
        <v>5</v>
      </c>
      <c r="I62" s="92"/>
      <c r="J62" s="96"/>
      <c r="K62" s="110">
        <v>1</v>
      </c>
      <c r="L62" s="111">
        <v>2</v>
      </c>
      <c r="M62" s="111">
        <v>2</v>
      </c>
      <c r="N62" s="111">
        <v>3</v>
      </c>
      <c r="O62" s="111">
        <v>3</v>
      </c>
      <c r="P62" s="111">
        <v>1</v>
      </c>
      <c r="Q62" s="111"/>
      <c r="R62" s="112"/>
      <c r="S62" s="91" t="s">
        <v>400</v>
      </c>
      <c r="T62" s="90" t="s">
        <v>330</v>
      </c>
      <c r="U62" s="91" t="s">
        <v>400</v>
      </c>
      <c r="V62" s="91" t="s">
        <v>353</v>
      </c>
      <c r="W62" s="90" t="s">
        <v>106</v>
      </c>
      <c r="X62" s="91" t="s">
        <v>397</v>
      </c>
      <c r="Y62" s="90"/>
      <c r="Z62" s="90"/>
    </row>
    <row r="63" spans="1:26" x14ac:dyDescent="0.25">
      <c r="A63" s="94">
        <f t="shared" si="1"/>
        <v>60</v>
      </c>
      <c r="B63" s="109" t="s">
        <v>58</v>
      </c>
      <c r="C63" s="95" t="s">
        <v>0</v>
      </c>
      <c r="D63" s="92" t="s">
        <v>394</v>
      </c>
      <c r="E63" s="92" t="s">
        <v>392</v>
      </c>
      <c r="F63" s="92" t="s">
        <v>3</v>
      </c>
      <c r="G63" s="92" t="s">
        <v>6</v>
      </c>
      <c r="H63" s="92" t="s">
        <v>5</v>
      </c>
      <c r="I63" s="92"/>
      <c r="J63" s="96"/>
      <c r="K63" s="110">
        <v>1</v>
      </c>
      <c r="L63" s="111">
        <v>2</v>
      </c>
      <c r="M63" s="111">
        <v>2</v>
      </c>
      <c r="N63" s="111">
        <v>4</v>
      </c>
      <c r="O63" s="111">
        <v>2</v>
      </c>
      <c r="P63" s="111">
        <v>1</v>
      </c>
      <c r="Q63" s="111"/>
      <c r="R63" s="112"/>
      <c r="S63" s="91" t="s">
        <v>410</v>
      </c>
      <c r="T63" s="90" t="s">
        <v>330</v>
      </c>
      <c r="U63" s="91" t="s">
        <v>436</v>
      </c>
      <c r="V63" s="91" t="s">
        <v>353</v>
      </c>
      <c r="W63" s="90" t="s">
        <v>433</v>
      </c>
      <c r="X63" s="91" t="s">
        <v>397</v>
      </c>
      <c r="Y63" s="90"/>
      <c r="Z63" s="90"/>
    </row>
    <row r="64" spans="1:26" x14ac:dyDescent="0.25">
      <c r="A64" s="94">
        <f t="shared" si="1"/>
        <v>61</v>
      </c>
      <c r="B64" s="109" t="s">
        <v>51</v>
      </c>
      <c r="C64" s="95" t="s">
        <v>0</v>
      </c>
      <c r="D64" s="92" t="s">
        <v>392</v>
      </c>
      <c r="E64" s="92" t="s">
        <v>3</v>
      </c>
      <c r="F64" s="92" t="s">
        <v>76</v>
      </c>
      <c r="G64" s="92" t="s">
        <v>391</v>
      </c>
      <c r="H64" s="92"/>
      <c r="I64" s="92"/>
      <c r="J64" s="96"/>
      <c r="K64" s="110">
        <v>3</v>
      </c>
      <c r="L64" s="111">
        <v>2</v>
      </c>
      <c r="M64" s="111">
        <v>2</v>
      </c>
      <c r="N64" s="111">
        <v>3</v>
      </c>
      <c r="O64" s="111">
        <v>2</v>
      </c>
      <c r="P64" s="111"/>
      <c r="Q64" s="111"/>
      <c r="R64" s="112"/>
      <c r="S64" s="90" t="s">
        <v>421</v>
      </c>
      <c r="T64" s="91" t="s">
        <v>408</v>
      </c>
      <c r="U64" s="90" t="s">
        <v>421</v>
      </c>
      <c r="V64" s="91" t="s">
        <v>423</v>
      </c>
      <c r="W64" s="91" t="s">
        <v>424</v>
      </c>
      <c r="X64" s="90"/>
      <c r="Y64" s="90"/>
      <c r="Z64" s="90"/>
    </row>
    <row r="65" spans="1:26" x14ac:dyDescent="0.25">
      <c r="A65" s="94">
        <f t="shared" si="1"/>
        <v>62</v>
      </c>
      <c r="B65" s="109" t="s">
        <v>271</v>
      </c>
      <c r="C65" s="95" t="s">
        <v>0</v>
      </c>
      <c r="D65" s="92" t="s">
        <v>73</v>
      </c>
      <c r="E65" s="92" t="s">
        <v>74</v>
      </c>
      <c r="F65" s="92" t="s">
        <v>76</v>
      </c>
      <c r="G65" s="92" t="s">
        <v>6</v>
      </c>
      <c r="H65" s="92"/>
      <c r="I65" s="92"/>
      <c r="J65" s="96"/>
      <c r="K65" s="110">
        <v>2</v>
      </c>
      <c r="L65" s="111">
        <v>2</v>
      </c>
      <c r="M65" s="111">
        <v>3</v>
      </c>
      <c r="N65" s="111">
        <v>2</v>
      </c>
      <c r="O65" s="111">
        <v>3</v>
      </c>
      <c r="P65" s="111"/>
      <c r="Q65" s="111"/>
      <c r="R65" s="112"/>
      <c r="S65" s="91" t="s">
        <v>411</v>
      </c>
      <c r="T65" s="90" t="s">
        <v>421</v>
      </c>
      <c r="U65" s="90" t="s">
        <v>421</v>
      </c>
      <c r="V65" s="91" t="s">
        <v>425</v>
      </c>
      <c r="W65" s="90" t="s">
        <v>421</v>
      </c>
      <c r="X65" s="90"/>
      <c r="Y65" s="90"/>
      <c r="Z65" s="90"/>
    </row>
    <row r="66" spans="1:26" x14ac:dyDescent="0.25">
      <c r="A66" s="94">
        <f t="shared" si="1"/>
        <v>63</v>
      </c>
      <c r="B66" s="109" t="s">
        <v>272</v>
      </c>
      <c r="C66" s="95" t="s">
        <v>0</v>
      </c>
      <c r="D66" s="92" t="s">
        <v>394</v>
      </c>
      <c r="E66" s="92" t="s">
        <v>392</v>
      </c>
      <c r="F66" s="92" t="s">
        <v>76</v>
      </c>
      <c r="G66" s="92" t="s">
        <v>393</v>
      </c>
      <c r="H66" s="92"/>
      <c r="I66" s="92"/>
      <c r="J66" s="96"/>
      <c r="K66" s="110">
        <v>1</v>
      </c>
      <c r="L66" s="111">
        <v>2</v>
      </c>
      <c r="M66" s="111">
        <v>4</v>
      </c>
      <c r="N66" s="111">
        <v>1</v>
      </c>
      <c r="O66" s="111">
        <v>4</v>
      </c>
      <c r="P66" s="111"/>
      <c r="Q66" s="111"/>
      <c r="R66" s="112"/>
      <c r="S66" s="91" t="s">
        <v>400</v>
      </c>
      <c r="T66" s="91" t="s">
        <v>426</v>
      </c>
      <c r="U66" s="90" t="s">
        <v>421</v>
      </c>
      <c r="V66" s="91" t="s">
        <v>408</v>
      </c>
      <c r="W66" s="91" t="s">
        <v>427</v>
      </c>
      <c r="X66" s="90"/>
      <c r="Y66" s="90"/>
      <c r="Z66" s="90"/>
    </row>
    <row r="67" spans="1:26" x14ac:dyDescent="0.25">
      <c r="A67" s="94">
        <f t="shared" si="1"/>
        <v>64</v>
      </c>
      <c r="B67" s="109" t="s">
        <v>52</v>
      </c>
      <c r="C67" s="95" t="s">
        <v>0</v>
      </c>
      <c r="D67" s="92" t="s">
        <v>74</v>
      </c>
      <c r="E67" s="92" t="s">
        <v>442</v>
      </c>
      <c r="F67" s="92" t="s">
        <v>76</v>
      </c>
      <c r="G67" s="92" t="s">
        <v>5</v>
      </c>
      <c r="H67" s="92"/>
      <c r="I67" s="92"/>
      <c r="J67" s="96"/>
      <c r="K67" s="110">
        <v>4</v>
      </c>
      <c r="L67" s="111">
        <v>2</v>
      </c>
      <c r="M67" s="111">
        <v>1</v>
      </c>
      <c r="N67" s="111">
        <v>4</v>
      </c>
      <c r="O67" s="111">
        <v>1</v>
      </c>
      <c r="P67" s="111"/>
      <c r="Q67" s="111"/>
      <c r="R67" s="112"/>
      <c r="S67" s="91" t="s">
        <v>428</v>
      </c>
      <c r="T67" s="91" t="s">
        <v>401</v>
      </c>
      <c r="U67" s="90" t="s">
        <v>421</v>
      </c>
      <c r="V67" s="91" t="s">
        <v>429</v>
      </c>
      <c r="W67" s="91" t="s">
        <v>407</v>
      </c>
      <c r="X67" s="90"/>
      <c r="Y67" s="90"/>
      <c r="Z67" s="90"/>
    </row>
    <row r="68" spans="1:26" x14ac:dyDescent="0.25">
      <c r="A68" s="94">
        <f t="shared" si="1"/>
        <v>65</v>
      </c>
      <c r="B68" s="109" t="s">
        <v>53</v>
      </c>
      <c r="C68" s="95" t="s">
        <v>0</v>
      </c>
      <c r="D68" s="92" t="s">
        <v>73</v>
      </c>
      <c r="E68" s="92" t="s">
        <v>3</v>
      </c>
      <c r="F68" s="92" t="s">
        <v>76</v>
      </c>
      <c r="G68" s="92" t="s">
        <v>391</v>
      </c>
      <c r="H68" s="92"/>
      <c r="I68" s="92"/>
      <c r="J68" s="96"/>
      <c r="K68" s="110">
        <v>2</v>
      </c>
      <c r="L68" s="111">
        <v>3</v>
      </c>
      <c r="M68" s="111">
        <v>2</v>
      </c>
      <c r="N68" s="111">
        <v>3</v>
      </c>
      <c r="O68" s="111">
        <v>2</v>
      </c>
      <c r="P68" s="111"/>
      <c r="Q68" s="111"/>
      <c r="R68" s="112"/>
      <c r="S68" s="90" t="s">
        <v>421</v>
      </c>
      <c r="T68" s="90" t="s">
        <v>421</v>
      </c>
      <c r="U68" s="90" t="s">
        <v>420</v>
      </c>
      <c r="V68" s="90" t="s">
        <v>421</v>
      </c>
      <c r="W68" s="91" t="s">
        <v>412</v>
      </c>
      <c r="X68" s="90"/>
      <c r="Y68" s="90"/>
      <c r="Z68" s="90"/>
    </row>
    <row r="69" spans="1:26" x14ac:dyDescent="0.25">
      <c r="A69" s="94">
        <f t="shared" si="1"/>
        <v>66</v>
      </c>
      <c r="B69" s="109" t="s">
        <v>54</v>
      </c>
      <c r="C69" s="95" t="s">
        <v>0</v>
      </c>
      <c r="D69" s="92" t="s">
        <v>73</v>
      </c>
      <c r="E69" s="92" t="s">
        <v>392</v>
      </c>
      <c r="F69" s="92" t="s">
        <v>76</v>
      </c>
      <c r="G69" s="92" t="s">
        <v>393</v>
      </c>
      <c r="H69" s="92"/>
      <c r="I69" s="92"/>
      <c r="J69" s="96"/>
      <c r="K69" s="110">
        <v>2</v>
      </c>
      <c r="L69" s="111">
        <v>1</v>
      </c>
      <c r="M69" s="111">
        <v>4</v>
      </c>
      <c r="N69" s="111">
        <v>1</v>
      </c>
      <c r="O69" s="111">
        <v>4</v>
      </c>
      <c r="P69" s="111"/>
      <c r="Q69" s="111"/>
      <c r="R69" s="112"/>
      <c r="S69" s="91" t="s">
        <v>400</v>
      </c>
      <c r="T69" s="90" t="s">
        <v>421</v>
      </c>
      <c r="U69" s="91" t="s">
        <v>430</v>
      </c>
      <c r="V69" s="91" t="s">
        <v>408</v>
      </c>
      <c r="W69" s="90" t="s">
        <v>421</v>
      </c>
      <c r="X69" s="90"/>
      <c r="Y69" s="90"/>
      <c r="Z69" s="90"/>
    </row>
    <row r="70" spans="1:26" x14ac:dyDescent="0.25">
      <c r="A70" s="94">
        <f t="shared" si="1"/>
        <v>67</v>
      </c>
      <c r="B70" s="109" t="s">
        <v>55</v>
      </c>
      <c r="C70" s="95" t="s">
        <v>0</v>
      </c>
      <c r="D70" s="92" t="s">
        <v>74</v>
      </c>
      <c r="E70" s="92" t="s">
        <v>3</v>
      </c>
      <c r="F70" s="92" t="s">
        <v>76</v>
      </c>
      <c r="G70" s="92" t="s">
        <v>391</v>
      </c>
      <c r="H70" s="92"/>
      <c r="I70" s="92"/>
      <c r="J70" s="96"/>
      <c r="K70" s="110">
        <v>4</v>
      </c>
      <c r="L70" s="111">
        <v>1</v>
      </c>
      <c r="M70" s="111">
        <v>2</v>
      </c>
      <c r="N70" s="111">
        <v>3</v>
      </c>
      <c r="O70" s="111">
        <v>2</v>
      </c>
      <c r="P70" s="111"/>
      <c r="Q70" s="111"/>
      <c r="R70" s="112"/>
      <c r="S70" s="90" t="s">
        <v>421</v>
      </c>
      <c r="T70" s="91" t="s">
        <v>401</v>
      </c>
      <c r="U70" s="91" t="s">
        <v>430</v>
      </c>
      <c r="V70" s="90" t="s">
        <v>421</v>
      </c>
      <c r="W70" s="91" t="s">
        <v>434</v>
      </c>
      <c r="X70" s="90"/>
      <c r="Y70" s="90"/>
      <c r="Z70" s="90"/>
    </row>
    <row r="71" spans="1:26" x14ac:dyDescent="0.25">
      <c r="A71" s="94">
        <f t="shared" si="1"/>
        <v>68</v>
      </c>
      <c r="B71" s="109" t="s">
        <v>56</v>
      </c>
      <c r="C71" s="95" t="s">
        <v>0</v>
      </c>
      <c r="D71" s="92" t="s">
        <v>73</v>
      </c>
      <c r="E71" s="92" t="s">
        <v>392</v>
      </c>
      <c r="F71" s="92" t="s">
        <v>76</v>
      </c>
      <c r="G71" s="92" t="s">
        <v>6</v>
      </c>
      <c r="H71" s="92"/>
      <c r="I71" s="92"/>
      <c r="J71" s="96"/>
      <c r="K71" s="110">
        <v>2</v>
      </c>
      <c r="L71" s="111">
        <v>1</v>
      </c>
      <c r="M71" s="111">
        <v>4</v>
      </c>
      <c r="N71" s="111">
        <v>2</v>
      </c>
      <c r="O71" s="111">
        <v>3</v>
      </c>
      <c r="P71" s="111"/>
      <c r="Q71" s="111"/>
      <c r="R71" s="112"/>
      <c r="S71" s="91" t="s">
        <v>435</v>
      </c>
      <c r="T71" s="90" t="s">
        <v>421</v>
      </c>
      <c r="U71" s="91" t="s">
        <v>436</v>
      </c>
      <c r="V71" s="91" t="s">
        <v>408</v>
      </c>
      <c r="W71" s="90" t="s">
        <v>421</v>
      </c>
      <c r="X71" s="90"/>
      <c r="Y71" s="90"/>
      <c r="Z71" s="90"/>
    </row>
    <row r="72" spans="1:26" x14ac:dyDescent="0.25">
      <c r="A72" s="94">
        <f t="shared" si="1"/>
        <v>69</v>
      </c>
      <c r="B72" s="109" t="s">
        <v>59</v>
      </c>
      <c r="C72" s="95" t="s">
        <v>0</v>
      </c>
      <c r="D72" s="92" t="s">
        <v>74</v>
      </c>
      <c r="E72" s="92" t="s">
        <v>3</v>
      </c>
      <c r="F72" s="92" t="s">
        <v>76</v>
      </c>
      <c r="G72" s="92" t="s">
        <v>6</v>
      </c>
      <c r="H72" s="92"/>
      <c r="I72" s="92"/>
      <c r="J72" s="96"/>
      <c r="K72" s="110">
        <v>4</v>
      </c>
      <c r="L72" s="111">
        <v>1</v>
      </c>
      <c r="M72" s="111">
        <v>2</v>
      </c>
      <c r="N72" s="111">
        <v>2</v>
      </c>
      <c r="O72" s="111">
        <v>3</v>
      </c>
      <c r="P72" s="111"/>
      <c r="Q72" s="111"/>
      <c r="R72" s="112"/>
      <c r="S72" s="90" t="s">
        <v>432</v>
      </c>
      <c r="T72" s="91" t="s">
        <v>401</v>
      </c>
      <c r="U72" s="90" t="s">
        <v>106</v>
      </c>
      <c r="V72" s="90" t="s">
        <v>421</v>
      </c>
      <c r="W72" s="90" t="s">
        <v>431</v>
      </c>
      <c r="X72" s="90"/>
      <c r="Y72" s="90"/>
      <c r="Z72" s="90"/>
    </row>
    <row r="73" spans="1:26" x14ac:dyDescent="0.25">
      <c r="A73" s="94">
        <f t="shared" si="1"/>
        <v>70</v>
      </c>
      <c r="B73" s="109" t="s">
        <v>60</v>
      </c>
      <c r="C73" s="95" t="s">
        <v>0</v>
      </c>
      <c r="D73" s="92" t="s">
        <v>392</v>
      </c>
      <c r="E73" s="92" t="s">
        <v>395</v>
      </c>
      <c r="F73" s="92" t="s">
        <v>6</v>
      </c>
      <c r="G73" s="92"/>
      <c r="H73" s="92"/>
      <c r="I73" s="92"/>
      <c r="J73" s="96"/>
      <c r="K73" s="110">
        <v>3</v>
      </c>
      <c r="L73" s="111">
        <v>3</v>
      </c>
      <c r="M73" s="111">
        <v>3</v>
      </c>
      <c r="N73" s="111">
        <v>3</v>
      </c>
      <c r="O73" s="111"/>
      <c r="P73" s="111"/>
      <c r="Q73" s="111"/>
      <c r="R73" s="112"/>
      <c r="S73" s="90" t="s">
        <v>433</v>
      </c>
      <c r="T73" s="90" t="s">
        <v>433</v>
      </c>
      <c r="U73" s="90" t="s">
        <v>433</v>
      </c>
      <c r="V73" s="90" t="s">
        <v>433</v>
      </c>
      <c r="W73" s="90"/>
      <c r="X73" s="90"/>
      <c r="Y73" s="90"/>
      <c r="Z73" s="90"/>
    </row>
    <row r="74" spans="1:26" ht="14.4" thickBot="1" x14ac:dyDescent="0.3">
      <c r="A74" s="98">
        <f t="shared" si="1"/>
        <v>71</v>
      </c>
      <c r="B74" s="125" t="s">
        <v>61</v>
      </c>
      <c r="C74" s="126" t="s">
        <v>0</v>
      </c>
      <c r="D74" s="127" t="s">
        <v>74</v>
      </c>
      <c r="E74" s="127" t="s">
        <v>393</v>
      </c>
      <c r="F74" s="127"/>
      <c r="G74" s="127"/>
      <c r="H74" s="127"/>
      <c r="I74" s="127"/>
      <c r="J74" s="128"/>
      <c r="K74" s="129">
        <v>4</v>
      </c>
      <c r="L74" s="70">
        <v>4</v>
      </c>
      <c r="M74" s="70">
        <v>4</v>
      </c>
      <c r="N74" s="70"/>
      <c r="O74" s="70"/>
      <c r="P74" s="70"/>
      <c r="Q74" s="70"/>
      <c r="R74" s="130"/>
      <c r="S74" s="90" t="s">
        <v>432</v>
      </c>
      <c r="T74" s="90" t="s">
        <v>432</v>
      </c>
      <c r="U74" s="90" t="s">
        <v>432</v>
      </c>
      <c r="V74" s="90"/>
      <c r="W74" s="90"/>
      <c r="X74" s="90"/>
      <c r="Y74" s="90"/>
      <c r="Z74" s="90"/>
    </row>
  </sheetData>
  <mergeCells count="3">
    <mergeCell ref="K1:R1"/>
    <mergeCell ref="S1:Z1"/>
    <mergeCell ref="C1:J1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05DF-8511-403B-9D17-7F24A0F56C57}">
  <dimension ref="A1:U89"/>
  <sheetViews>
    <sheetView showGridLines="0" tabSelected="1" workbookViewId="0">
      <selection activeCell="U5" sqref="U5"/>
    </sheetView>
  </sheetViews>
  <sheetFormatPr defaultRowHeight="17.399999999999999" x14ac:dyDescent="0.35"/>
  <cols>
    <col min="1" max="1" width="7.33203125" style="134" bestFit="1" customWidth="1"/>
    <col min="2" max="2" width="45.33203125" style="134" customWidth="1"/>
    <col min="3" max="17" width="5" style="134" customWidth="1"/>
    <col min="18" max="18" width="5.33203125" style="134" customWidth="1"/>
    <col min="19" max="19" width="5" style="134" customWidth="1"/>
    <col min="20" max="16384" width="8.88671875" style="134"/>
  </cols>
  <sheetData>
    <row r="1" spans="1:21" ht="18" thickBot="1" x14ac:dyDescent="0.4">
      <c r="A1" s="131"/>
      <c r="B1" s="132"/>
      <c r="C1" s="375" t="s">
        <v>376</v>
      </c>
      <c r="D1" s="376"/>
      <c r="E1" s="376"/>
      <c r="F1" s="376"/>
      <c r="G1" s="376"/>
      <c r="H1" s="376"/>
      <c r="I1" s="376"/>
      <c r="J1" s="377"/>
      <c r="K1" s="375" t="s">
        <v>169</v>
      </c>
      <c r="L1" s="376"/>
      <c r="M1" s="376"/>
      <c r="N1" s="376"/>
      <c r="O1" s="376"/>
      <c r="P1" s="376"/>
      <c r="Q1" s="376"/>
      <c r="R1" s="377"/>
    </row>
    <row r="2" spans="1:21" ht="18" thickBot="1" x14ac:dyDescent="0.4">
      <c r="A2" s="135" t="s">
        <v>79</v>
      </c>
      <c r="B2" s="133" t="s">
        <v>455</v>
      </c>
      <c r="C2" s="136">
        <v>1</v>
      </c>
      <c r="D2" s="137">
        <v>2</v>
      </c>
      <c r="E2" s="137">
        <v>3</v>
      </c>
      <c r="F2" s="137">
        <v>4</v>
      </c>
      <c r="G2" s="137">
        <v>5</v>
      </c>
      <c r="H2" s="137">
        <v>6</v>
      </c>
      <c r="I2" s="137">
        <v>7</v>
      </c>
      <c r="J2" s="138">
        <v>8</v>
      </c>
      <c r="K2" s="136" t="s">
        <v>456</v>
      </c>
      <c r="L2" s="137" t="s">
        <v>457</v>
      </c>
      <c r="M2" s="137" t="s">
        <v>458</v>
      </c>
      <c r="N2" s="137" t="s">
        <v>459</v>
      </c>
      <c r="O2" s="137" t="s">
        <v>460</v>
      </c>
      <c r="P2" s="137" t="s">
        <v>461</v>
      </c>
      <c r="Q2" s="137" t="s">
        <v>462</v>
      </c>
      <c r="R2" s="138" t="s">
        <v>463</v>
      </c>
    </row>
    <row r="3" spans="1:21" x14ac:dyDescent="0.35">
      <c r="A3" s="139">
        <v>1</v>
      </c>
      <c r="B3" s="140" t="s">
        <v>7</v>
      </c>
      <c r="C3" s="141" t="s">
        <v>0</v>
      </c>
      <c r="D3" s="142" t="s">
        <v>73</v>
      </c>
      <c r="E3" s="142" t="s">
        <v>74</v>
      </c>
      <c r="F3" s="142" t="s">
        <v>3</v>
      </c>
      <c r="G3" s="142" t="s">
        <v>76</v>
      </c>
      <c r="H3" s="142" t="s">
        <v>6</v>
      </c>
      <c r="I3" s="142" t="s">
        <v>391</v>
      </c>
      <c r="J3" s="143" t="s">
        <v>437</v>
      </c>
      <c r="K3" s="144">
        <v>2</v>
      </c>
      <c r="L3" s="145">
        <v>2</v>
      </c>
      <c r="M3" s="145">
        <v>1</v>
      </c>
      <c r="N3" s="145">
        <v>2</v>
      </c>
      <c r="O3" s="145">
        <v>2</v>
      </c>
      <c r="P3" s="145">
        <v>1</v>
      </c>
      <c r="Q3" s="145">
        <v>1</v>
      </c>
      <c r="R3" s="146">
        <v>1</v>
      </c>
    </row>
    <row r="4" spans="1:21" x14ac:dyDescent="0.35">
      <c r="A4" s="147">
        <f>A3+1</f>
        <v>2</v>
      </c>
      <c r="B4" s="148" t="s">
        <v>8</v>
      </c>
      <c r="C4" s="149" t="s">
        <v>0</v>
      </c>
      <c r="D4" s="150" t="s">
        <v>73</v>
      </c>
      <c r="E4" s="150" t="s">
        <v>392</v>
      </c>
      <c r="F4" s="150" t="s">
        <v>438</v>
      </c>
      <c r="G4" s="150" t="s">
        <v>3</v>
      </c>
      <c r="H4" s="150" t="s">
        <v>76</v>
      </c>
      <c r="I4" s="150" t="s">
        <v>6</v>
      </c>
      <c r="J4" s="151" t="s">
        <v>391</v>
      </c>
      <c r="K4" s="152">
        <v>2</v>
      </c>
      <c r="L4" s="153">
        <v>1</v>
      </c>
      <c r="M4" s="153">
        <v>1</v>
      </c>
      <c r="N4" s="153">
        <v>1</v>
      </c>
      <c r="O4" s="153">
        <v>2</v>
      </c>
      <c r="P4" s="153">
        <v>2</v>
      </c>
      <c r="Q4" s="153">
        <v>1</v>
      </c>
      <c r="R4" s="154">
        <v>2</v>
      </c>
    </row>
    <row r="5" spans="1:21" x14ac:dyDescent="0.35">
      <c r="A5" s="147">
        <f t="shared" ref="A5:A46" si="0">A4+1</f>
        <v>3</v>
      </c>
      <c r="B5" s="148" t="s">
        <v>9</v>
      </c>
      <c r="C5" s="149" t="s">
        <v>0</v>
      </c>
      <c r="D5" s="150" t="s">
        <v>73</v>
      </c>
      <c r="E5" s="150" t="s">
        <v>74</v>
      </c>
      <c r="F5" s="150" t="s">
        <v>3</v>
      </c>
      <c r="G5" s="150" t="s">
        <v>76</v>
      </c>
      <c r="H5" s="150" t="s">
        <v>393</v>
      </c>
      <c r="I5" s="150" t="s">
        <v>439</v>
      </c>
      <c r="J5" s="151" t="s">
        <v>5</v>
      </c>
      <c r="K5" s="152">
        <v>2</v>
      </c>
      <c r="L5" s="153">
        <v>2</v>
      </c>
      <c r="M5" s="153">
        <v>1</v>
      </c>
      <c r="N5" s="153">
        <v>2</v>
      </c>
      <c r="O5" s="153">
        <v>1</v>
      </c>
      <c r="P5" s="153">
        <v>1</v>
      </c>
      <c r="Q5" s="153">
        <v>2</v>
      </c>
      <c r="R5" s="154">
        <v>1</v>
      </c>
      <c r="U5" s="134">
        <f>Sheet1!D3</f>
        <v>0</v>
      </c>
    </row>
    <row r="6" spans="1:21" x14ac:dyDescent="0.35">
      <c r="A6" s="147">
        <f t="shared" si="0"/>
        <v>4</v>
      </c>
      <c r="B6" s="148" t="s">
        <v>10</v>
      </c>
      <c r="C6" s="149" t="s">
        <v>0</v>
      </c>
      <c r="D6" s="150" t="s">
        <v>73</v>
      </c>
      <c r="E6" s="150" t="s">
        <v>392</v>
      </c>
      <c r="F6" s="150" t="s">
        <v>3</v>
      </c>
      <c r="G6" s="150" t="s">
        <v>76</v>
      </c>
      <c r="H6" s="150" t="s">
        <v>393</v>
      </c>
      <c r="I6" s="150" t="s">
        <v>439</v>
      </c>
      <c r="J6" s="151" t="s">
        <v>5</v>
      </c>
      <c r="K6" s="152">
        <v>2</v>
      </c>
      <c r="L6" s="153">
        <v>1</v>
      </c>
      <c r="M6" s="153">
        <v>2</v>
      </c>
      <c r="N6" s="153">
        <v>2</v>
      </c>
      <c r="O6" s="153">
        <v>1</v>
      </c>
      <c r="P6" s="153">
        <v>1</v>
      </c>
      <c r="Q6" s="153">
        <v>2</v>
      </c>
      <c r="R6" s="154">
        <v>1</v>
      </c>
    </row>
    <row r="7" spans="1:21" x14ac:dyDescent="0.35">
      <c r="A7" s="147">
        <f t="shared" si="0"/>
        <v>5</v>
      </c>
      <c r="B7" s="148" t="s">
        <v>11</v>
      </c>
      <c r="C7" s="149" t="s">
        <v>0</v>
      </c>
      <c r="D7" s="150" t="s">
        <v>73</v>
      </c>
      <c r="E7" s="150" t="s">
        <v>392</v>
      </c>
      <c r="F7" s="150" t="s">
        <v>3</v>
      </c>
      <c r="G7" s="150" t="s">
        <v>76</v>
      </c>
      <c r="H7" s="150" t="s">
        <v>393</v>
      </c>
      <c r="I7" s="150" t="s">
        <v>391</v>
      </c>
      <c r="J7" s="151" t="s">
        <v>437</v>
      </c>
      <c r="K7" s="152">
        <v>2</v>
      </c>
      <c r="L7" s="153">
        <v>1</v>
      </c>
      <c r="M7" s="153">
        <v>2</v>
      </c>
      <c r="N7" s="153">
        <v>2</v>
      </c>
      <c r="O7" s="153">
        <v>1</v>
      </c>
      <c r="P7" s="153">
        <v>2</v>
      </c>
      <c r="Q7" s="153">
        <v>1</v>
      </c>
      <c r="R7" s="154">
        <v>1</v>
      </c>
    </row>
    <row r="8" spans="1:21" x14ac:dyDescent="0.35">
      <c r="A8" s="147">
        <f t="shared" si="0"/>
        <v>6</v>
      </c>
      <c r="B8" s="148" t="s">
        <v>12</v>
      </c>
      <c r="C8" s="149" t="s">
        <v>0</v>
      </c>
      <c r="D8" s="150" t="s">
        <v>394</v>
      </c>
      <c r="E8" s="150" t="s">
        <v>392</v>
      </c>
      <c r="F8" s="150" t="s">
        <v>438</v>
      </c>
      <c r="G8" s="150" t="s">
        <v>3</v>
      </c>
      <c r="H8" s="150" t="s">
        <v>395</v>
      </c>
      <c r="I8" s="150" t="s">
        <v>393</v>
      </c>
      <c r="J8" s="151" t="s">
        <v>391</v>
      </c>
      <c r="K8" s="152">
        <v>1</v>
      </c>
      <c r="L8" s="153">
        <v>2</v>
      </c>
      <c r="M8" s="153">
        <v>1</v>
      </c>
      <c r="N8" s="153">
        <v>1</v>
      </c>
      <c r="O8" s="153">
        <v>1</v>
      </c>
      <c r="P8" s="153">
        <v>2</v>
      </c>
      <c r="Q8" s="153">
        <v>2</v>
      </c>
      <c r="R8" s="154">
        <v>2</v>
      </c>
    </row>
    <row r="9" spans="1:21" x14ac:dyDescent="0.35">
      <c r="A9" s="147">
        <f t="shared" si="0"/>
        <v>7</v>
      </c>
      <c r="B9" s="148" t="s">
        <v>464</v>
      </c>
      <c r="C9" s="149" t="s">
        <v>0</v>
      </c>
      <c r="D9" s="150" t="s">
        <v>394</v>
      </c>
      <c r="E9" s="150" t="s">
        <v>392</v>
      </c>
      <c r="F9" s="150" t="s">
        <v>438</v>
      </c>
      <c r="G9" s="150" t="s">
        <v>395</v>
      </c>
      <c r="H9" s="150" t="s">
        <v>440</v>
      </c>
      <c r="I9" s="150" t="s">
        <v>6</v>
      </c>
      <c r="J9" s="151" t="s">
        <v>391</v>
      </c>
      <c r="K9" s="152">
        <v>1</v>
      </c>
      <c r="L9" s="153">
        <v>2</v>
      </c>
      <c r="M9" s="153">
        <v>1</v>
      </c>
      <c r="N9" s="153">
        <v>2</v>
      </c>
      <c r="O9" s="153">
        <v>1</v>
      </c>
      <c r="P9" s="153">
        <v>2</v>
      </c>
      <c r="Q9" s="153">
        <v>1</v>
      </c>
      <c r="R9" s="154">
        <v>2</v>
      </c>
    </row>
    <row r="10" spans="1:21" x14ac:dyDescent="0.35">
      <c r="A10" s="147">
        <f t="shared" si="0"/>
        <v>8</v>
      </c>
      <c r="B10" s="148" t="s">
        <v>13</v>
      </c>
      <c r="C10" s="149" t="s">
        <v>0</v>
      </c>
      <c r="D10" s="150" t="s">
        <v>73</v>
      </c>
      <c r="E10" s="150" t="s">
        <v>392</v>
      </c>
      <c r="F10" s="150" t="s">
        <v>3</v>
      </c>
      <c r="G10" s="150" t="s">
        <v>395</v>
      </c>
      <c r="H10" s="150" t="s">
        <v>393</v>
      </c>
      <c r="I10" s="150" t="s">
        <v>439</v>
      </c>
      <c r="J10" s="151" t="s">
        <v>5</v>
      </c>
      <c r="K10" s="152">
        <v>2</v>
      </c>
      <c r="L10" s="153">
        <v>1</v>
      </c>
      <c r="M10" s="153">
        <v>2</v>
      </c>
      <c r="N10" s="153">
        <v>1</v>
      </c>
      <c r="O10" s="153">
        <v>2</v>
      </c>
      <c r="P10" s="153">
        <v>1</v>
      </c>
      <c r="Q10" s="153">
        <v>2</v>
      </c>
      <c r="R10" s="154">
        <v>1</v>
      </c>
    </row>
    <row r="11" spans="1:21" ht="18" thickBot="1" x14ac:dyDescent="0.4">
      <c r="A11" s="155">
        <f t="shared" si="0"/>
        <v>9</v>
      </c>
      <c r="B11" s="156" t="s">
        <v>14</v>
      </c>
      <c r="C11" s="157" t="s">
        <v>0</v>
      </c>
      <c r="D11" s="158" t="s">
        <v>73</v>
      </c>
      <c r="E11" s="158" t="s">
        <v>74</v>
      </c>
      <c r="F11" s="158" t="s">
        <v>3</v>
      </c>
      <c r="G11" s="158" t="s">
        <v>395</v>
      </c>
      <c r="H11" s="158" t="s">
        <v>440</v>
      </c>
      <c r="I11" s="158" t="s">
        <v>6</v>
      </c>
      <c r="J11" s="159" t="s">
        <v>5</v>
      </c>
      <c r="K11" s="160">
        <v>2</v>
      </c>
      <c r="L11" s="161">
        <v>2</v>
      </c>
      <c r="M11" s="161">
        <v>1</v>
      </c>
      <c r="N11" s="161">
        <v>1</v>
      </c>
      <c r="O11" s="161">
        <v>1</v>
      </c>
      <c r="P11" s="161">
        <v>2</v>
      </c>
      <c r="Q11" s="161">
        <v>2</v>
      </c>
      <c r="R11" s="162">
        <v>1</v>
      </c>
    </row>
    <row r="12" spans="1:21" ht="18" thickBot="1" x14ac:dyDescent="0.4">
      <c r="A12" s="163"/>
      <c r="B12" s="164"/>
      <c r="C12" s="163"/>
      <c r="D12" s="163"/>
      <c r="E12" s="163"/>
      <c r="F12" s="163"/>
      <c r="G12" s="163"/>
      <c r="H12" s="163"/>
      <c r="I12" s="163"/>
      <c r="J12" s="163"/>
      <c r="K12" s="165"/>
      <c r="L12" s="165"/>
      <c r="M12" s="165"/>
      <c r="N12" s="165"/>
      <c r="O12" s="165"/>
      <c r="P12" s="165"/>
      <c r="Q12" s="165"/>
      <c r="R12" s="165"/>
    </row>
    <row r="13" spans="1:21" ht="18" thickBot="1" x14ac:dyDescent="0.4">
      <c r="A13" s="166"/>
      <c r="B13" s="167"/>
      <c r="C13" s="378" t="s">
        <v>376</v>
      </c>
      <c r="D13" s="379"/>
      <c r="E13" s="379"/>
      <c r="F13" s="379"/>
      <c r="G13" s="379"/>
      <c r="H13" s="379"/>
      <c r="I13" s="379"/>
      <c r="J13" s="380"/>
      <c r="K13" s="378" t="s">
        <v>169</v>
      </c>
      <c r="L13" s="379"/>
      <c r="M13" s="379"/>
      <c r="N13" s="379"/>
      <c r="O13" s="379"/>
      <c r="P13" s="379"/>
      <c r="Q13" s="379"/>
      <c r="R13" s="380"/>
    </row>
    <row r="14" spans="1:21" ht="18" thickBot="1" x14ac:dyDescent="0.4">
      <c r="A14" s="169" t="s">
        <v>79</v>
      </c>
      <c r="B14" s="168" t="s">
        <v>448</v>
      </c>
      <c r="C14" s="170">
        <v>1</v>
      </c>
      <c r="D14" s="171">
        <v>2</v>
      </c>
      <c r="E14" s="171">
        <v>3</v>
      </c>
      <c r="F14" s="171">
        <v>4</v>
      </c>
      <c r="G14" s="171">
        <v>5</v>
      </c>
      <c r="H14" s="171">
        <v>6</v>
      </c>
      <c r="I14" s="171">
        <v>7</v>
      </c>
      <c r="J14" s="172">
        <v>8</v>
      </c>
      <c r="K14" s="170" t="s">
        <v>456</v>
      </c>
      <c r="L14" s="171" t="s">
        <v>457</v>
      </c>
      <c r="M14" s="171" t="s">
        <v>458</v>
      </c>
      <c r="N14" s="171" t="s">
        <v>459</v>
      </c>
      <c r="O14" s="171" t="s">
        <v>460</v>
      </c>
      <c r="P14" s="171" t="s">
        <v>461</v>
      </c>
      <c r="Q14" s="171" t="s">
        <v>462</v>
      </c>
      <c r="R14" s="173"/>
    </row>
    <row r="15" spans="1:21" x14ac:dyDescent="0.35">
      <c r="A15" s="174">
        <f>A11+1</f>
        <v>10</v>
      </c>
      <c r="B15" s="175" t="s">
        <v>81</v>
      </c>
      <c r="C15" s="176" t="s">
        <v>0</v>
      </c>
      <c r="D15" s="177" t="s">
        <v>73</v>
      </c>
      <c r="E15" s="177" t="s">
        <v>74</v>
      </c>
      <c r="F15" s="177" t="s">
        <v>3</v>
      </c>
      <c r="G15" s="177" t="s">
        <v>76</v>
      </c>
      <c r="H15" s="177" t="s">
        <v>6</v>
      </c>
      <c r="I15" s="177" t="s">
        <v>5</v>
      </c>
      <c r="J15" s="178"/>
      <c r="K15" s="179">
        <v>2</v>
      </c>
      <c r="L15" s="180">
        <v>2</v>
      </c>
      <c r="M15" s="180">
        <v>1</v>
      </c>
      <c r="N15" s="180">
        <v>2</v>
      </c>
      <c r="O15" s="180">
        <v>2</v>
      </c>
      <c r="P15" s="180">
        <v>2</v>
      </c>
      <c r="Q15" s="180">
        <v>1</v>
      </c>
      <c r="R15" s="181"/>
    </row>
    <row r="16" spans="1:21" x14ac:dyDescent="0.35">
      <c r="A16" s="174">
        <f t="shared" si="0"/>
        <v>11</v>
      </c>
      <c r="B16" s="175" t="s">
        <v>379</v>
      </c>
      <c r="C16" s="176" t="s">
        <v>0</v>
      </c>
      <c r="D16" s="177" t="s">
        <v>73</v>
      </c>
      <c r="E16" s="177" t="s">
        <v>74</v>
      </c>
      <c r="F16" s="177" t="s">
        <v>3</v>
      </c>
      <c r="G16" s="177" t="s">
        <v>395</v>
      </c>
      <c r="H16" s="177" t="s">
        <v>6</v>
      </c>
      <c r="I16" s="177" t="s">
        <v>5</v>
      </c>
      <c r="J16" s="178"/>
      <c r="K16" s="179">
        <v>2</v>
      </c>
      <c r="L16" s="180">
        <v>2</v>
      </c>
      <c r="M16" s="180">
        <v>1</v>
      </c>
      <c r="N16" s="180">
        <v>1</v>
      </c>
      <c r="O16" s="180">
        <v>3</v>
      </c>
      <c r="P16" s="180">
        <v>2</v>
      </c>
      <c r="Q16" s="180">
        <v>1</v>
      </c>
      <c r="R16" s="181"/>
    </row>
    <row r="17" spans="1:18" x14ac:dyDescent="0.35">
      <c r="A17" s="174">
        <f t="shared" si="0"/>
        <v>12</v>
      </c>
      <c r="B17" s="175" t="s">
        <v>16</v>
      </c>
      <c r="C17" s="176" t="s">
        <v>0</v>
      </c>
      <c r="D17" s="177" t="s">
        <v>73</v>
      </c>
      <c r="E17" s="177" t="s">
        <v>392</v>
      </c>
      <c r="F17" s="177" t="s">
        <v>3</v>
      </c>
      <c r="G17" s="177" t="s">
        <v>76</v>
      </c>
      <c r="H17" s="177" t="s">
        <v>6</v>
      </c>
      <c r="I17" s="177" t="s">
        <v>391</v>
      </c>
      <c r="J17" s="178"/>
      <c r="K17" s="179">
        <v>2</v>
      </c>
      <c r="L17" s="180">
        <v>1</v>
      </c>
      <c r="M17" s="180">
        <v>2</v>
      </c>
      <c r="N17" s="180">
        <v>2</v>
      </c>
      <c r="O17" s="180">
        <v>2</v>
      </c>
      <c r="P17" s="180">
        <v>1</v>
      </c>
      <c r="Q17" s="180">
        <v>2</v>
      </c>
      <c r="R17" s="181"/>
    </row>
    <row r="18" spans="1:18" x14ac:dyDescent="0.35">
      <c r="A18" s="174">
        <f t="shared" si="0"/>
        <v>13</v>
      </c>
      <c r="B18" s="175" t="s">
        <v>377</v>
      </c>
      <c r="C18" s="176" t="s">
        <v>0</v>
      </c>
      <c r="D18" s="177" t="s">
        <v>394</v>
      </c>
      <c r="E18" s="177" t="s">
        <v>392</v>
      </c>
      <c r="F18" s="177" t="s">
        <v>3</v>
      </c>
      <c r="G18" s="177" t="s">
        <v>76</v>
      </c>
      <c r="H18" s="177" t="s">
        <v>6</v>
      </c>
      <c r="I18" s="177" t="s">
        <v>391</v>
      </c>
      <c r="J18" s="178"/>
      <c r="K18" s="179">
        <v>1</v>
      </c>
      <c r="L18" s="180">
        <v>2</v>
      </c>
      <c r="M18" s="180">
        <v>2</v>
      </c>
      <c r="N18" s="180">
        <v>2</v>
      </c>
      <c r="O18" s="180">
        <v>2</v>
      </c>
      <c r="P18" s="180">
        <v>1</v>
      </c>
      <c r="Q18" s="180">
        <v>2</v>
      </c>
      <c r="R18" s="181"/>
    </row>
    <row r="19" spans="1:18" x14ac:dyDescent="0.35">
      <c r="A19" s="174">
        <f t="shared" si="0"/>
        <v>14</v>
      </c>
      <c r="B19" s="175" t="s">
        <v>18</v>
      </c>
      <c r="C19" s="176" t="s">
        <v>0</v>
      </c>
      <c r="D19" s="177" t="s">
        <v>73</v>
      </c>
      <c r="E19" s="177" t="s">
        <v>392</v>
      </c>
      <c r="F19" s="177" t="s">
        <v>395</v>
      </c>
      <c r="G19" s="177" t="s">
        <v>76</v>
      </c>
      <c r="H19" s="177" t="s">
        <v>6</v>
      </c>
      <c r="I19" s="177" t="s">
        <v>391</v>
      </c>
      <c r="J19" s="178"/>
      <c r="K19" s="179">
        <v>2</v>
      </c>
      <c r="L19" s="180">
        <v>1</v>
      </c>
      <c r="M19" s="180">
        <v>3</v>
      </c>
      <c r="N19" s="180">
        <v>1</v>
      </c>
      <c r="O19" s="180">
        <v>2</v>
      </c>
      <c r="P19" s="180">
        <v>1</v>
      </c>
      <c r="Q19" s="180">
        <v>2</v>
      </c>
      <c r="R19" s="181"/>
    </row>
    <row r="20" spans="1:18" x14ac:dyDescent="0.35">
      <c r="A20" s="174">
        <f t="shared" si="0"/>
        <v>15</v>
      </c>
      <c r="B20" s="175" t="s">
        <v>378</v>
      </c>
      <c r="C20" s="176" t="s">
        <v>0</v>
      </c>
      <c r="D20" s="177" t="s">
        <v>73</v>
      </c>
      <c r="E20" s="177" t="s">
        <v>392</v>
      </c>
      <c r="F20" s="177" t="s">
        <v>3</v>
      </c>
      <c r="G20" s="177" t="s">
        <v>395</v>
      </c>
      <c r="H20" s="177" t="s">
        <v>6</v>
      </c>
      <c r="I20" s="177" t="s">
        <v>391</v>
      </c>
      <c r="J20" s="178"/>
      <c r="K20" s="179">
        <v>2</v>
      </c>
      <c r="L20" s="180">
        <v>1</v>
      </c>
      <c r="M20" s="180">
        <v>2</v>
      </c>
      <c r="N20" s="180">
        <v>1</v>
      </c>
      <c r="O20" s="180">
        <v>3</v>
      </c>
      <c r="P20" s="180">
        <v>1</v>
      </c>
      <c r="Q20" s="180">
        <v>2</v>
      </c>
      <c r="R20" s="181"/>
    </row>
    <row r="21" spans="1:18" x14ac:dyDescent="0.35">
      <c r="A21" s="174">
        <f t="shared" si="0"/>
        <v>16</v>
      </c>
      <c r="B21" s="175" t="s">
        <v>380</v>
      </c>
      <c r="C21" s="176" t="s">
        <v>0</v>
      </c>
      <c r="D21" s="177" t="s">
        <v>394</v>
      </c>
      <c r="E21" s="177" t="s">
        <v>392</v>
      </c>
      <c r="F21" s="177" t="s">
        <v>3</v>
      </c>
      <c r="G21" s="177" t="s">
        <v>76</v>
      </c>
      <c r="H21" s="177" t="s">
        <v>393</v>
      </c>
      <c r="I21" s="177" t="s">
        <v>391</v>
      </c>
      <c r="J21" s="178"/>
      <c r="K21" s="179">
        <v>1</v>
      </c>
      <c r="L21" s="180">
        <v>2</v>
      </c>
      <c r="M21" s="180">
        <v>2</v>
      </c>
      <c r="N21" s="180">
        <v>2</v>
      </c>
      <c r="O21" s="180">
        <v>1</v>
      </c>
      <c r="P21" s="180">
        <v>2</v>
      </c>
      <c r="Q21" s="180">
        <v>2</v>
      </c>
      <c r="R21" s="181"/>
    </row>
    <row r="22" spans="1:18" x14ac:dyDescent="0.35">
      <c r="A22" s="174">
        <f t="shared" si="0"/>
        <v>17</v>
      </c>
      <c r="B22" s="175" t="s">
        <v>381</v>
      </c>
      <c r="C22" s="176" t="s">
        <v>0</v>
      </c>
      <c r="D22" s="177" t="s">
        <v>394</v>
      </c>
      <c r="E22" s="177" t="s">
        <v>392</v>
      </c>
      <c r="F22" s="177" t="s">
        <v>441</v>
      </c>
      <c r="G22" s="177" t="s">
        <v>76</v>
      </c>
      <c r="H22" s="177" t="s">
        <v>393</v>
      </c>
      <c r="I22" s="177" t="s">
        <v>391</v>
      </c>
      <c r="J22" s="178"/>
      <c r="K22" s="179">
        <v>1</v>
      </c>
      <c r="L22" s="180">
        <v>2</v>
      </c>
      <c r="M22" s="180">
        <v>1</v>
      </c>
      <c r="N22" s="180">
        <v>3</v>
      </c>
      <c r="O22" s="180">
        <v>1</v>
      </c>
      <c r="P22" s="180">
        <v>2</v>
      </c>
      <c r="Q22" s="180">
        <v>2</v>
      </c>
      <c r="R22" s="181"/>
    </row>
    <row r="23" spans="1:18" x14ac:dyDescent="0.35">
      <c r="A23" s="174">
        <f t="shared" si="0"/>
        <v>18</v>
      </c>
      <c r="B23" s="175" t="s">
        <v>382</v>
      </c>
      <c r="C23" s="176" t="s">
        <v>0</v>
      </c>
      <c r="D23" s="177" t="s">
        <v>394</v>
      </c>
      <c r="E23" s="177" t="s">
        <v>74</v>
      </c>
      <c r="F23" s="177" t="s">
        <v>3</v>
      </c>
      <c r="G23" s="177" t="s">
        <v>76</v>
      </c>
      <c r="H23" s="177" t="s">
        <v>393</v>
      </c>
      <c r="I23" s="177" t="s">
        <v>391</v>
      </c>
      <c r="J23" s="178"/>
      <c r="K23" s="179">
        <v>1</v>
      </c>
      <c r="L23" s="180">
        <v>3</v>
      </c>
      <c r="M23" s="180">
        <v>1</v>
      </c>
      <c r="N23" s="180">
        <v>2</v>
      </c>
      <c r="O23" s="180">
        <v>1</v>
      </c>
      <c r="P23" s="180">
        <v>2</v>
      </c>
      <c r="Q23" s="180">
        <v>2</v>
      </c>
      <c r="R23" s="181"/>
    </row>
    <row r="24" spans="1:18" x14ac:dyDescent="0.35">
      <c r="A24" s="174">
        <f t="shared" si="0"/>
        <v>19</v>
      </c>
      <c r="B24" s="175" t="s">
        <v>22</v>
      </c>
      <c r="C24" s="176" t="s">
        <v>0</v>
      </c>
      <c r="D24" s="177" t="s">
        <v>73</v>
      </c>
      <c r="E24" s="177" t="s">
        <v>74</v>
      </c>
      <c r="F24" s="177" t="s">
        <v>442</v>
      </c>
      <c r="G24" s="177" t="s">
        <v>76</v>
      </c>
      <c r="H24" s="177" t="s">
        <v>6</v>
      </c>
      <c r="I24" s="177" t="s">
        <v>5</v>
      </c>
      <c r="J24" s="178"/>
      <c r="K24" s="179">
        <v>2</v>
      </c>
      <c r="L24" s="180">
        <v>2</v>
      </c>
      <c r="M24" s="180">
        <v>2</v>
      </c>
      <c r="N24" s="180">
        <v>1</v>
      </c>
      <c r="O24" s="180">
        <v>2</v>
      </c>
      <c r="P24" s="180">
        <v>2</v>
      </c>
      <c r="Q24" s="180">
        <v>1</v>
      </c>
      <c r="R24" s="181"/>
    </row>
    <row r="25" spans="1:18" x14ac:dyDescent="0.35">
      <c r="A25" s="174">
        <f t="shared" si="0"/>
        <v>20</v>
      </c>
      <c r="B25" s="175" t="s">
        <v>23</v>
      </c>
      <c r="C25" s="176" t="s">
        <v>0</v>
      </c>
      <c r="D25" s="177" t="s">
        <v>443</v>
      </c>
      <c r="E25" s="177" t="s">
        <v>74</v>
      </c>
      <c r="F25" s="177" t="s">
        <v>442</v>
      </c>
      <c r="G25" s="177" t="s">
        <v>76</v>
      </c>
      <c r="H25" s="177" t="s">
        <v>6</v>
      </c>
      <c r="I25" s="177" t="s">
        <v>5</v>
      </c>
      <c r="J25" s="178"/>
      <c r="K25" s="179">
        <v>3</v>
      </c>
      <c r="L25" s="180">
        <v>1</v>
      </c>
      <c r="M25" s="180">
        <v>2</v>
      </c>
      <c r="N25" s="180">
        <v>1</v>
      </c>
      <c r="O25" s="180">
        <v>2</v>
      </c>
      <c r="P25" s="180">
        <v>2</v>
      </c>
      <c r="Q25" s="180">
        <v>1</v>
      </c>
      <c r="R25" s="181"/>
    </row>
    <row r="26" spans="1:18" x14ac:dyDescent="0.35">
      <c r="A26" s="174">
        <f t="shared" si="0"/>
        <v>21</v>
      </c>
      <c r="B26" s="175" t="s">
        <v>24</v>
      </c>
      <c r="C26" s="176" t="s">
        <v>0</v>
      </c>
      <c r="D26" s="177" t="s">
        <v>443</v>
      </c>
      <c r="E26" s="177" t="s">
        <v>74</v>
      </c>
      <c r="F26" s="177" t="s">
        <v>442</v>
      </c>
      <c r="G26" s="177" t="s">
        <v>444</v>
      </c>
      <c r="H26" s="177" t="s">
        <v>6</v>
      </c>
      <c r="I26" s="177" t="s">
        <v>5</v>
      </c>
      <c r="J26" s="178"/>
      <c r="K26" s="179">
        <v>3</v>
      </c>
      <c r="L26" s="180">
        <v>1</v>
      </c>
      <c r="M26" s="180">
        <v>2</v>
      </c>
      <c r="N26" s="180">
        <v>2</v>
      </c>
      <c r="O26" s="180">
        <v>1</v>
      </c>
      <c r="P26" s="180">
        <v>2</v>
      </c>
      <c r="Q26" s="180">
        <v>1</v>
      </c>
      <c r="R26" s="181"/>
    </row>
    <row r="27" spans="1:18" x14ac:dyDescent="0.35">
      <c r="A27" s="174">
        <f t="shared" si="0"/>
        <v>22</v>
      </c>
      <c r="B27" s="175" t="s">
        <v>383</v>
      </c>
      <c r="C27" s="176" t="s">
        <v>0</v>
      </c>
      <c r="D27" s="177" t="s">
        <v>73</v>
      </c>
      <c r="E27" s="177" t="s">
        <v>392</v>
      </c>
      <c r="F27" s="177" t="s">
        <v>442</v>
      </c>
      <c r="G27" s="177" t="s">
        <v>76</v>
      </c>
      <c r="H27" s="177" t="s">
        <v>6</v>
      </c>
      <c r="I27" s="177" t="s">
        <v>5</v>
      </c>
      <c r="J27" s="178"/>
      <c r="K27" s="179">
        <v>2</v>
      </c>
      <c r="L27" s="180">
        <v>1</v>
      </c>
      <c r="M27" s="180">
        <v>3</v>
      </c>
      <c r="N27" s="180">
        <v>1</v>
      </c>
      <c r="O27" s="180">
        <v>2</v>
      </c>
      <c r="P27" s="180">
        <v>2</v>
      </c>
      <c r="Q27" s="180">
        <v>1</v>
      </c>
      <c r="R27" s="181"/>
    </row>
    <row r="28" spans="1:18" x14ac:dyDescent="0.35">
      <c r="A28" s="174">
        <f t="shared" si="0"/>
        <v>23</v>
      </c>
      <c r="B28" s="175" t="s">
        <v>384</v>
      </c>
      <c r="C28" s="176" t="s">
        <v>0</v>
      </c>
      <c r="D28" s="177" t="s">
        <v>73</v>
      </c>
      <c r="E28" s="177" t="s">
        <v>74</v>
      </c>
      <c r="F28" s="177" t="s">
        <v>442</v>
      </c>
      <c r="G28" s="177" t="s">
        <v>76</v>
      </c>
      <c r="H28" s="177" t="s">
        <v>6</v>
      </c>
      <c r="I28" s="177" t="s">
        <v>391</v>
      </c>
      <c r="J28" s="178"/>
      <c r="K28" s="179">
        <v>2</v>
      </c>
      <c r="L28" s="180">
        <v>2</v>
      </c>
      <c r="M28" s="180">
        <v>2</v>
      </c>
      <c r="N28" s="180">
        <v>1</v>
      </c>
      <c r="O28" s="180">
        <v>2</v>
      </c>
      <c r="P28" s="180">
        <v>1</v>
      </c>
      <c r="Q28" s="180">
        <v>2</v>
      </c>
      <c r="R28" s="181"/>
    </row>
    <row r="29" spans="1:18" x14ac:dyDescent="0.35">
      <c r="A29" s="174">
        <f t="shared" si="0"/>
        <v>24</v>
      </c>
      <c r="B29" s="175" t="s">
        <v>25</v>
      </c>
      <c r="C29" s="176" t="s">
        <v>0</v>
      </c>
      <c r="D29" s="177" t="s">
        <v>73</v>
      </c>
      <c r="E29" s="177" t="s">
        <v>74</v>
      </c>
      <c r="F29" s="177" t="s">
        <v>442</v>
      </c>
      <c r="G29" s="177" t="s">
        <v>444</v>
      </c>
      <c r="H29" s="177" t="s">
        <v>6</v>
      </c>
      <c r="I29" s="177" t="s">
        <v>5</v>
      </c>
      <c r="J29" s="178"/>
      <c r="K29" s="179">
        <v>2</v>
      </c>
      <c r="L29" s="180">
        <v>2</v>
      </c>
      <c r="M29" s="180">
        <v>2</v>
      </c>
      <c r="N29" s="180">
        <v>2</v>
      </c>
      <c r="O29" s="180">
        <v>1</v>
      </c>
      <c r="P29" s="180">
        <v>2</v>
      </c>
      <c r="Q29" s="180">
        <v>1</v>
      </c>
      <c r="R29" s="181"/>
    </row>
    <row r="30" spans="1:18" x14ac:dyDescent="0.35">
      <c r="A30" s="174">
        <f t="shared" si="0"/>
        <v>25</v>
      </c>
      <c r="B30" s="175" t="s">
        <v>26</v>
      </c>
      <c r="C30" s="176" t="s">
        <v>0</v>
      </c>
      <c r="D30" s="177" t="s">
        <v>73</v>
      </c>
      <c r="E30" s="177" t="s">
        <v>74</v>
      </c>
      <c r="F30" s="177" t="s">
        <v>442</v>
      </c>
      <c r="G30" s="177" t="s">
        <v>76</v>
      </c>
      <c r="H30" s="177" t="s">
        <v>393</v>
      </c>
      <c r="I30" s="177" t="s">
        <v>391</v>
      </c>
      <c r="J30" s="178"/>
      <c r="K30" s="179">
        <v>2</v>
      </c>
      <c r="L30" s="180">
        <v>2</v>
      </c>
      <c r="M30" s="180">
        <v>2</v>
      </c>
      <c r="N30" s="180">
        <v>1</v>
      </c>
      <c r="O30" s="180">
        <v>1</v>
      </c>
      <c r="P30" s="180">
        <v>2</v>
      </c>
      <c r="Q30" s="180">
        <v>2</v>
      </c>
      <c r="R30" s="181"/>
    </row>
    <row r="31" spans="1:18" x14ac:dyDescent="0.35">
      <c r="A31" s="174">
        <f t="shared" si="0"/>
        <v>26</v>
      </c>
      <c r="B31" s="175" t="s">
        <v>27</v>
      </c>
      <c r="C31" s="176" t="s">
        <v>0</v>
      </c>
      <c r="D31" s="177" t="s">
        <v>73</v>
      </c>
      <c r="E31" s="177" t="s">
        <v>74</v>
      </c>
      <c r="F31" s="177" t="s">
        <v>3</v>
      </c>
      <c r="G31" s="177" t="s">
        <v>76</v>
      </c>
      <c r="H31" s="177" t="s">
        <v>6</v>
      </c>
      <c r="I31" s="177" t="s">
        <v>391</v>
      </c>
      <c r="J31" s="178"/>
      <c r="K31" s="179">
        <v>2</v>
      </c>
      <c r="L31" s="180">
        <v>2</v>
      </c>
      <c r="M31" s="180">
        <v>1</v>
      </c>
      <c r="N31" s="180">
        <v>2</v>
      </c>
      <c r="O31" s="180">
        <v>2</v>
      </c>
      <c r="P31" s="180">
        <v>1</v>
      </c>
      <c r="Q31" s="180">
        <v>2</v>
      </c>
      <c r="R31" s="181"/>
    </row>
    <row r="32" spans="1:18" x14ac:dyDescent="0.35">
      <c r="A32" s="174">
        <f t="shared" si="0"/>
        <v>27</v>
      </c>
      <c r="B32" s="175" t="s">
        <v>385</v>
      </c>
      <c r="C32" s="176" t="s">
        <v>0</v>
      </c>
      <c r="D32" s="177" t="s">
        <v>394</v>
      </c>
      <c r="E32" s="177" t="s">
        <v>74</v>
      </c>
      <c r="F32" s="177" t="s">
        <v>3</v>
      </c>
      <c r="G32" s="177" t="s">
        <v>76</v>
      </c>
      <c r="H32" s="177" t="s">
        <v>6</v>
      </c>
      <c r="I32" s="177" t="s">
        <v>391</v>
      </c>
      <c r="J32" s="178"/>
      <c r="K32" s="179">
        <v>1</v>
      </c>
      <c r="L32" s="180">
        <v>3</v>
      </c>
      <c r="M32" s="180">
        <v>1</v>
      </c>
      <c r="N32" s="180">
        <v>2</v>
      </c>
      <c r="O32" s="180">
        <v>2</v>
      </c>
      <c r="P32" s="180">
        <v>1</v>
      </c>
      <c r="Q32" s="180">
        <v>2</v>
      </c>
      <c r="R32" s="181"/>
    </row>
    <row r="33" spans="1:18" x14ac:dyDescent="0.35">
      <c r="A33" s="174">
        <f t="shared" si="0"/>
        <v>28</v>
      </c>
      <c r="B33" s="175" t="s">
        <v>386</v>
      </c>
      <c r="C33" s="176" t="s">
        <v>0</v>
      </c>
      <c r="D33" s="177" t="s">
        <v>73</v>
      </c>
      <c r="E33" s="177" t="s">
        <v>74</v>
      </c>
      <c r="F33" s="177" t="s">
        <v>3</v>
      </c>
      <c r="G33" s="177" t="s">
        <v>76</v>
      </c>
      <c r="H33" s="177" t="s">
        <v>393</v>
      </c>
      <c r="I33" s="177" t="s">
        <v>391</v>
      </c>
      <c r="J33" s="178"/>
      <c r="K33" s="179">
        <v>2</v>
      </c>
      <c r="L33" s="180">
        <v>2</v>
      </c>
      <c r="M33" s="180">
        <v>1</v>
      </c>
      <c r="N33" s="180">
        <v>2</v>
      </c>
      <c r="O33" s="180">
        <v>1</v>
      </c>
      <c r="P33" s="180">
        <v>2</v>
      </c>
      <c r="Q33" s="180">
        <v>2</v>
      </c>
      <c r="R33" s="181"/>
    </row>
    <row r="34" spans="1:18" x14ac:dyDescent="0.35">
      <c r="A34" s="174">
        <f t="shared" si="0"/>
        <v>29</v>
      </c>
      <c r="B34" s="175" t="s">
        <v>82</v>
      </c>
      <c r="C34" s="176" t="s">
        <v>0</v>
      </c>
      <c r="D34" s="177" t="s">
        <v>73</v>
      </c>
      <c r="E34" s="177" t="s">
        <v>392</v>
      </c>
      <c r="F34" s="177" t="s">
        <v>3</v>
      </c>
      <c r="G34" s="177" t="s">
        <v>76</v>
      </c>
      <c r="H34" s="177" t="s">
        <v>393</v>
      </c>
      <c r="I34" s="177" t="s">
        <v>391</v>
      </c>
      <c r="J34" s="178"/>
      <c r="K34" s="179">
        <v>2</v>
      </c>
      <c r="L34" s="180">
        <v>1</v>
      </c>
      <c r="M34" s="180">
        <v>2</v>
      </c>
      <c r="N34" s="180">
        <v>2</v>
      </c>
      <c r="O34" s="180">
        <v>1</v>
      </c>
      <c r="P34" s="180">
        <v>2</v>
      </c>
      <c r="Q34" s="180">
        <v>2</v>
      </c>
      <c r="R34" s="181"/>
    </row>
    <row r="35" spans="1:18" x14ac:dyDescent="0.35">
      <c r="A35" s="174">
        <f t="shared" si="0"/>
        <v>30</v>
      </c>
      <c r="B35" s="175" t="s">
        <v>29</v>
      </c>
      <c r="C35" s="176" t="s">
        <v>0</v>
      </c>
      <c r="D35" s="177" t="s">
        <v>394</v>
      </c>
      <c r="E35" s="177" t="s">
        <v>392</v>
      </c>
      <c r="F35" s="177" t="s">
        <v>3</v>
      </c>
      <c r="G35" s="177" t="s">
        <v>395</v>
      </c>
      <c r="H35" s="177" t="s">
        <v>393</v>
      </c>
      <c r="I35" s="177" t="s">
        <v>391</v>
      </c>
      <c r="J35" s="178"/>
      <c r="K35" s="179">
        <v>1</v>
      </c>
      <c r="L35" s="180">
        <v>2</v>
      </c>
      <c r="M35" s="180">
        <v>2</v>
      </c>
      <c r="N35" s="180">
        <v>1</v>
      </c>
      <c r="O35" s="180">
        <v>2</v>
      </c>
      <c r="P35" s="180">
        <v>2</v>
      </c>
      <c r="Q35" s="180">
        <v>2</v>
      </c>
      <c r="R35" s="181"/>
    </row>
    <row r="36" spans="1:18" x14ac:dyDescent="0.35">
      <c r="A36" s="174">
        <f t="shared" si="0"/>
        <v>31</v>
      </c>
      <c r="B36" s="175" t="s">
        <v>278</v>
      </c>
      <c r="C36" s="176" t="s">
        <v>0</v>
      </c>
      <c r="D36" s="177" t="s">
        <v>73</v>
      </c>
      <c r="E36" s="177" t="s">
        <v>392</v>
      </c>
      <c r="F36" s="177" t="s">
        <v>3</v>
      </c>
      <c r="G36" s="177" t="s">
        <v>395</v>
      </c>
      <c r="H36" s="177" t="s">
        <v>393</v>
      </c>
      <c r="I36" s="177" t="s">
        <v>391</v>
      </c>
      <c r="J36" s="178"/>
      <c r="K36" s="179">
        <v>2</v>
      </c>
      <c r="L36" s="180">
        <v>1</v>
      </c>
      <c r="M36" s="180">
        <v>2</v>
      </c>
      <c r="N36" s="180">
        <v>1</v>
      </c>
      <c r="O36" s="180">
        <v>2</v>
      </c>
      <c r="P36" s="180">
        <v>2</v>
      </c>
      <c r="Q36" s="180">
        <v>2</v>
      </c>
      <c r="R36" s="181"/>
    </row>
    <row r="37" spans="1:18" x14ac:dyDescent="0.35">
      <c r="A37" s="174">
        <f t="shared" si="0"/>
        <v>32</v>
      </c>
      <c r="B37" s="175" t="s">
        <v>30</v>
      </c>
      <c r="C37" s="176" t="s">
        <v>0</v>
      </c>
      <c r="D37" s="177" t="s">
        <v>394</v>
      </c>
      <c r="E37" s="177" t="s">
        <v>392</v>
      </c>
      <c r="F37" s="177" t="s">
        <v>3</v>
      </c>
      <c r="G37" s="177" t="s">
        <v>395</v>
      </c>
      <c r="H37" s="177" t="s">
        <v>6</v>
      </c>
      <c r="I37" s="177" t="s">
        <v>391</v>
      </c>
      <c r="J37" s="178"/>
      <c r="K37" s="179">
        <v>1</v>
      </c>
      <c r="L37" s="180">
        <v>2</v>
      </c>
      <c r="M37" s="180">
        <v>2</v>
      </c>
      <c r="N37" s="180">
        <v>1</v>
      </c>
      <c r="O37" s="180">
        <v>3</v>
      </c>
      <c r="P37" s="180">
        <v>1</v>
      </c>
      <c r="Q37" s="180">
        <v>2</v>
      </c>
      <c r="R37" s="181"/>
    </row>
    <row r="38" spans="1:18" x14ac:dyDescent="0.35">
      <c r="A38" s="174">
        <f t="shared" si="0"/>
        <v>33</v>
      </c>
      <c r="B38" s="175" t="s">
        <v>387</v>
      </c>
      <c r="C38" s="176" t="s">
        <v>0</v>
      </c>
      <c r="D38" s="177" t="s">
        <v>394</v>
      </c>
      <c r="E38" s="177" t="s">
        <v>392</v>
      </c>
      <c r="F38" s="177" t="s">
        <v>3</v>
      </c>
      <c r="G38" s="177" t="s">
        <v>395</v>
      </c>
      <c r="H38" s="177" t="s">
        <v>393</v>
      </c>
      <c r="I38" s="177" t="s">
        <v>445</v>
      </c>
      <c r="J38" s="178"/>
      <c r="K38" s="179">
        <v>1</v>
      </c>
      <c r="L38" s="180">
        <v>2</v>
      </c>
      <c r="M38" s="180">
        <v>2</v>
      </c>
      <c r="N38" s="180">
        <v>1</v>
      </c>
      <c r="O38" s="180">
        <v>2</v>
      </c>
      <c r="P38" s="180">
        <v>1</v>
      </c>
      <c r="Q38" s="180">
        <v>3</v>
      </c>
      <c r="R38" s="181"/>
    </row>
    <row r="39" spans="1:18" x14ac:dyDescent="0.35">
      <c r="A39" s="174">
        <f t="shared" si="0"/>
        <v>34</v>
      </c>
      <c r="B39" s="175" t="s">
        <v>279</v>
      </c>
      <c r="C39" s="176" t="s">
        <v>0</v>
      </c>
      <c r="D39" s="177" t="s">
        <v>394</v>
      </c>
      <c r="E39" s="177" t="s">
        <v>392</v>
      </c>
      <c r="F39" s="177" t="s">
        <v>441</v>
      </c>
      <c r="G39" s="177" t="s">
        <v>395</v>
      </c>
      <c r="H39" s="177" t="s">
        <v>393</v>
      </c>
      <c r="I39" s="177" t="s">
        <v>391</v>
      </c>
      <c r="J39" s="178"/>
      <c r="K39" s="179">
        <v>1</v>
      </c>
      <c r="L39" s="180">
        <v>2</v>
      </c>
      <c r="M39" s="180">
        <v>1</v>
      </c>
      <c r="N39" s="180">
        <v>2</v>
      </c>
      <c r="O39" s="180">
        <v>2</v>
      </c>
      <c r="P39" s="180">
        <v>2</v>
      </c>
      <c r="Q39" s="180">
        <v>2</v>
      </c>
      <c r="R39" s="181"/>
    </row>
    <row r="40" spans="1:18" ht="18" thickBot="1" x14ac:dyDescent="0.4">
      <c r="A40" s="182">
        <f t="shared" si="0"/>
        <v>35</v>
      </c>
      <c r="B40" s="183" t="s">
        <v>388</v>
      </c>
      <c r="C40" s="184" t="s">
        <v>0</v>
      </c>
      <c r="D40" s="185" t="s">
        <v>394</v>
      </c>
      <c r="E40" s="185" t="s">
        <v>392</v>
      </c>
      <c r="F40" s="185" t="s">
        <v>441</v>
      </c>
      <c r="G40" s="185" t="s">
        <v>395</v>
      </c>
      <c r="H40" s="185" t="s">
        <v>393</v>
      </c>
      <c r="I40" s="185" t="s">
        <v>445</v>
      </c>
      <c r="J40" s="186"/>
      <c r="K40" s="187">
        <v>1</v>
      </c>
      <c r="L40" s="188">
        <v>2</v>
      </c>
      <c r="M40" s="188">
        <v>1</v>
      </c>
      <c r="N40" s="188">
        <v>2</v>
      </c>
      <c r="O40" s="188">
        <v>2</v>
      </c>
      <c r="P40" s="188">
        <v>1</v>
      </c>
      <c r="Q40" s="188">
        <v>3</v>
      </c>
      <c r="R40" s="189"/>
    </row>
    <row r="41" spans="1:18" ht="18" thickBot="1" x14ac:dyDescent="0.4">
      <c r="A41" s="163"/>
      <c r="B41" s="164"/>
      <c r="C41" s="163"/>
      <c r="D41" s="163"/>
      <c r="E41" s="163"/>
      <c r="F41" s="163"/>
      <c r="G41" s="163"/>
      <c r="H41" s="163"/>
      <c r="I41" s="163"/>
      <c r="J41" s="163"/>
      <c r="K41" s="165"/>
      <c r="L41" s="165"/>
      <c r="M41" s="165"/>
      <c r="N41" s="165"/>
      <c r="O41" s="165"/>
      <c r="P41" s="165"/>
      <c r="Q41" s="165"/>
      <c r="R41" s="165"/>
    </row>
    <row r="42" spans="1:18" ht="18" thickBot="1" x14ac:dyDescent="0.4">
      <c r="A42" s="166"/>
      <c r="B42" s="167"/>
      <c r="C42" s="378" t="s">
        <v>376</v>
      </c>
      <c r="D42" s="379"/>
      <c r="E42" s="379"/>
      <c r="F42" s="379"/>
      <c r="G42" s="379"/>
      <c r="H42" s="379"/>
      <c r="I42" s="379"/>
      <c r="J42" s="380"/>
      <c r="K42" s="378" t="s">
        <v>169</v>
      </c>
      <c r="L42" s="379"/>
      <c r="M42" s="379"/>
      <c r="N42" s="379"/>
      <c r="O42" s="379"/>
      <c r="P42" s="379"/>
      <c r="Q42" s="379"/>
      <c r="R42" s="380"/>
    </row>
    <row r="43" spans="1:18" ht="18" thickBot="1" x14ac:dyDescent="0.4">
      <c r="A43" s="169" t="s">
        <v>79</v>
      </c>
      <c r="B43" s="168" t="s">
        <v>449</v>
      </c>
      <c r="C43" s="170">
        <v>1</v>
      </c>
      <c r="D43" s="171">
        <v>2</v>
      </c>
      <c r="E43" s="171">
        <v>3</v>
      </c>
      <c r="F43" s="171">
        <v>4</v>
      </c>
      <c r="G43" s="171">
        <v>5</v>
      </c>
      <c r="H43" s="171">
        <v>6</v>
      </c>
      <c r="I43" s="171">
        <v>7</v>
      </c>
      <c r="J43" s="172">
        <v>8</v>
      </c>
      <c r="K43" s="170" t="s">
        <v>456</v>
      </c>
      <c r="L43" s="171" t="s">
        <v>457</v>
      </c>
      <c r="M43" s="171" t="s">
        <v>458</v>
      </c>
      <c r="N43" s="171" t="s">
        <v>459</v>
      </c>
      <c r="O43" s="171" t="s">
        <v>460</v>
      </c>
      <c r="P43" s="171" t="s">
        <v>461</v>
      </c>
      <c r="Q43" s="171" t="s">
        <v>462</v>
      </c>
      <c r="R43" s="173">
        <v>8</v>
      </c>
    </row>
    <row r="44" spans="1:18" x14ac:dyDescent="0.35">
      <c r="A44" s="174">
        <f>A40+1</f>
        <v>36</v>
      </c>
      <c r="B44" s="175" t="s">
        <v>281</v>
      </c>
      <c r="C44" s="176" t="s">
        <v>0</v>
      </c>
      <c r="D44" s="177" t="s">
        <v>73</v>
      </c>
      <c r="E44" s="177" t="s">
        <v>392</v>
      </c>
      <c r="F44" s="177" t="s">
        <v>3</v>
      </c>
      <c r="G44" s="177" t="s">
        <v>76</v>
      </c>
      <c r="H44" s="177" t="s">
        <v>393</v>
      </c>
      <c r="I44" s="177" t="s">
        <v>5</v>
      </c>
      <c r="J44" s="178"/>
      <c r="K44" s="179">
        <v>2</v>
      </c>
      <c r="L44" s="180">
        <v>1</v>
      </c>
      <c r="M44" s="180">
        <v>2</v>
      </c>
      <c r="N44" s="180">
        <v>2</v>
      </c>
      <c r="O44" s="180">
        <v>1</v>
      </c>
      <c r="P44" s="180">
        <v>3</v>
      </c>
      <c r="Q44" s="180">
        <v>1</v>
      </c>
      <c r="R44" s="181"/>
    </row>
    <row r="45" spans="1:18" x14ac:dyDescent="0.35">
      <c r="A45" s="174">
        <f t="shared" si="0"/>
        <v>37</v>
      </c>
      <c r="B45" s="175" t="s">
        <v>273</v>
      </c>
      <c r="C45" s="176" t="s">
        <v>0</v>
      </c>
      <c r="D45" s="177" t="s">
        <v>394</v>
      </c>
      <c r="E45" s="177" t="s">
        <v>74</v>
      </c>
      <c r="F45" s="177" t="s">
        <v>3</v>
      </c>
      <c r="G45" s="177" t="s">
        <v>76</v>
      </c>
      <c r="H45" s="177" t="s">
        <v>393</v>
      </c>
      <c r="I45" s="177" t="s">
        <v>5</v>
      </c>
      <c r="J45" s="178"/>
      <c r="K45" s="179">
        <v>1</v>
      </c>
      <c r="L45" s="180">
        <v>3</v>
      </c>
      <c r="M45" s="180">
        <v>1</v>
      </c>
      <c r="N45" s="180">
        <v>2</v>
      </c>
      <c r="O45" s="180">
        <v>1</v>
      </c>
      <c r="P45" s="180">
        <v>3</v>
      </c>
      <c r="Q45" s="180">
        <v>1</v>
      </c>
      <c r="R45" s="181"/>
    </row>
    <row r="46" spans="1:18" x14ac:dyDescent="0.35">
      <c r="A46" s="190">
        <f t="shared" si="0"/>
        <v>38</v>
      </c>
      <c r="B46" s="191" t="s">
        <v>32</v>
      </c>
      <c r="C46" s="192" t="s">
        <v>0</v>
      </c>
      <c r="D46" s="193" t="s">
        <v>73</v>
      </c>
      <c r="E46" s="193" t="s">
        <v>392</v>
      </c>
      <c r="F46" s="193" t="s">
        <v>3</v>
      </c>
      <c r="G46" s="193" t="s">
        <v>76</v>
      </c>
      <c r="H46" s="193" t="s">
        <v>6</v>
      </c>
      <c r="I46" s="193" t="s">
        <v>5</v>
      </c>
      <c r="J46" s="194"/>
      <c r="K46" s="195">
        <v>2</v>
      </c>
      <c r="L46" s="196">
        <v>1</v>
      </c>
      <c r="M46" s="196">
        <v>2</v>
      </c>
      <c r="N46" s="196">
        <v>2</v>
      </c>
      <c r="O46" s="196">
        <v>2</v>
      </c>
      <c r="P46" s="196">
        <v>2</v>
      </c>
      <c r="Q46" s="196">
        <v>1</v>
      </c>
      <c r="R46" s="181"/>
    </row>
    <row r="47" spans="1:18" x14ac:dyDescent="0.35">
      <c r="A47" s="197"/>
      <c r="B47" s="191" t="s">
        <v>375</v>
      </c>
      <c r="C47" s="198" t="s">
        <v>0</v>
      </c>
      <c r="D47" s="196" t="s">
        <v>5</v>
      </c>
      <c r="E47" s="196" t="s">
        <v>393</v>
      </c>
      <c r="F47" s="196" t="s">
        <v>76</v>
      </c>
      <c r="G47" s="196" t="s">
        <v>3</v>
      </c>
      <c r="H47" s="196" t="s">
        <v>392</v>
      </c>
      <c r="I47" s="196" t="s">
        <v>73</v>
      </c>
      <c r="J47" s="194"/>
      <c r="K47" s="195">
        <v>1</v>
      </c>
      <c r="L47" s="196">
        <v>3</v>
      </c>
      <c r="M47" s="196">
        <v>1</v>
      </c>
      <c r="N47" s="196">
        <v>2</v>
      </c>
      <c r="O47" s="196">
        <v>2</v>
      </c>
      <c r="P47" s="196">
        <v>1</v>
      </c>
      <c r="Q47" s="196">
        <v>2</v>
      </c>
      <c r="R47" s="199"/>
    </row>
    <row r="48" spans="1:18" x14ac:dyDescent="0.35">
      <c r="A48" s="174">
        <f>A46+1</f>
        <v>39</v>
      </c>
      <c r="B48" s="175" t="s">
        <v>33</v>
      </c>
      <c r="C48" s="176" t="s">
        <v>0</v>
      </c>
      <c r="D48" s="177" t="s">
        <v>73</v>
      </c>
      <c r="E48" s="177" t="s">
        <v>74</v>
      </c>
      <c r="F48" s="177" t="s">
        <v>3</v>
      </c>
      <c r="G48" s="177" t="s">
        <v>395</v>
      </c>
      <c r="H48" s="177" t="s">
        <v>393</v>
      </c>
      <c r="I48" s="177" t="s">
        <v>391</v>
      </c>
      <c r="J48" s="178"/>
      <c r="K48" s="179">
        <v>2</v>
      </c>
      <c r="L48" s="180">
        <v>2</v>
      </c>
      <c r="M48" s="180">
        <v>1</v>
      </c>
      <c r="N48" s="180">
        <v>1</v>
      </c>
      <c r="O48" s="180">
        <v>2</v>
      </c>
      <c r="P48" s="180">
        <v>2</v>
      </c>
      <c r="Q48" s="180">
        <v>2</v>
      </c>
      <c r="R48" s="181"/>
    </row>
    <row r="49" spans="1:18" x14ac:dyDescent="0.35">
      <c r="A49" s="174">
        <f t="shared" ref="A49:A89" si="1">A48+1</f>
        <v>40</v>
      </c>
      <c r="B49" s="175" t="s">
        <v>34</v>
      </c>
      <c r="C49" s="176" t="s">
        <v>0</v>
      </c>
      <c r="D49" s="177" t="s">
        <v>394</v>
      </c>
      <c r="E49" s="177" t="s">
        <v>74</v>
      </c>
      <c r="F49" s="177" t="s">
        <v>442</v>
      </c>
      <c r="G49" s="177" t="s">
        <v>444</v>
      </c>
      <c r="H49" s="177" t="s">
        <v>446</v>
      </c>
      <c r="I49" s="177" t="s">
        <v>5</v>
      </c>
      <c r="J49" s="178"/>
      <c r="K49" s="179">
        <v>1</v>
      </c>
      <c r="L49" s="180">
        <v>3</v>
      </c>
      <c r="M49" s="180">
        <v>2</v>
      </c>
      <c r="N49" s="180">
        <v>2</v>
      </c>
      <c r="O49" s="180">
        <v>2</v>
      </c>
      <c r="P49" s="180">
        <v>1</v>
      </c>
      <c r="Q49" s="180">
        <v>1</v>
      </c>
      <c r="R49" s="181"/>
    </row>
    <row r="50" spans="1:18" x14ac:dyDescent="0.35">
      <c r="A50" s="174">
        <f t="shared" si="1"/>
        <v>41</v>
      </c>
      <c r="B50" s="175" t="s">
        <v>35</v>
      </c>
      <c r="C50" s="176" t="s">
        <v>0</v>
      </c>
      <c r="D50" s="177" t="s">
        <v>443</v>
      </c>
      <c r="E50" s="177" t="s">
        <v>74</v>
      </c>
      <c r="F50" s="177" t="s">
        <v>442</v>
      </c>
      <c r="G50" s="177" t="s">
        <v>76</v>
      </c>
      <c r="H50" s="177" t="s">
        <v>6</v>
      </c>
      <c r="I50" s="177" t="s">
        <v>391</v>
      </c>
      <c r="J50" s="178"/>
      <c r="K50" s="179">
        <v>3</v>
      </c>
      <c r="L50" s="180">
        <v>1</v>
      </c>
      <c r="M50" s="180">
        <v>2</v>
      </c>
      <c r="N50" s="180">
        <v>1</v>
      </c>
      <c r="O50" s="180">
        <v>2</v>
      </c>
      <c r="P50" s="180">
        <v>1</v>
      </c>
      <c r="Q50" s="180">
        <v>2</v>
      </c>
      <c r="R50" s="181"/>
    </row>
    <row r="51" spans="1:18" x14ac:dyDescent="0.35">
      <c r="A51" s="174">
        <f t="shared" si="1"/>
        <v>42</v>
      </c>
      <c r="B51" s="175" t="s">
        <v>282</v>
      </c>
      <c r="C51" s="176" t="s">
        <v>0</v>
      </c>
      <c r="D51" s="177" t="s">
        <v>73</v>
      </c>
      <c r="E51" s="177" t="s">
        <v>392</v>
      </c>
      <c r="F51" s="177" t="s">
        <v>442</v>
      </c>
      <c r="G51" s="177" t="s">
        <v>76</v>
      </c>
      <c r="H51" s="177" t="s">
        <v>393</v>
      </c>
      <c r="I51" s="177" t="s">
        <v>5</v>
      </c>
      <c r="J51" s="178"/>
      <c r="K51" s="179">
        <v>2</v>
      </c>
      <c r="L51" s="180">
        <v>1</v>
      </c>
      <c r="M51" s="180">
        <v>3</v>
      </c>
      <c r="N51" s="180">
        <v>1</v>
      </c>
      <c r="O51" s="180">
        <v>1</v>
      </c>
      <c r="P51" s="180">
        <v>3</v>
      </c>
      <c r="Q51" s="180">
        <v>1</v>
      </c>
      <c r="R51" s="181"/>
    </row>
    <row r="52" spans="1:18" x14ac:dyDescent="0.35">
      <c r="A52" s="174">
        <f t="shared" si="1"/>
        <v>43</v>
      </c>
      <c r="B52" s="175" t="s">
        <v>36</v>
      </c>
      <c r="C52" s="176" t="s">
        <v>0</v>
      </c>
      <c r="D52" s="177" t="s">
        <v>394</v>
      </c>
      <c r="E52" s="177" t="s">
        <v>392</v>
      </c>
      <c r="F52" s="177" t="s">
        <v>3</v>
      </c>
      <c r="G52" s="177" t="s">
        <v>76</v>
      </c>
      <c r="H52" s="177" t="s">
        <v>393</v>
      </c>
      <c r="I52" s="177" t="s">
        <v>5</v>
      </c>
      <c r="J52" s="178"/>
      <c r="K52" s="179">
        <v>1</v>
      </c>
      <c r="L52" s="180">
        <v>2</v>
      </c>
      <c r="M52" s="180">
        <v>2</v>
      </c>
      <c r="N52" s="180">
        <v>2</v>
      </c>
      <c r="O52" s="180">
        <v>1</v>
      </c>
      <c r="P52" s="180">
        <v>3</v>
      </c>
      <c r="Q52" s="180">
        <v>1</v>
      </c>
      <c r="R52" s="181"/>
    </row>
    <row r="53" spans="1:18" x14ac:dyDescent="0.35">
      <c r="A53" s="174">
        <f t="shared" si="1"/>
        <v>44</v>
      </c>
      <c r="B53" s="175" t="s">
        <v>37</v>
      </c>
      <c r="C53" s="176" t="s">
        <v>0</v>
      </c>
      <c r="D53" s="177" t="s">
        <v>394</v>
      </c>
      <c r="E53" s="177" t="s">
        <v>392</v>
      </c>
      <c r="F53" s="177" t="s">
        <v>3</v>
      </c>
      <c r="G53" s="177" t="s">
        <v>76</v>
      </c>
      <c r="H53" s="177" t="s">
        <v>6</v>
      </c>
      <c r="I53" s="177" t="s">
        <v>5</v>
      </c>
      <c r="J53" s="178"/>
      <c r="K53" s="179">
        <v>1</v>
      </c>
      <c r="L53" s="180">
        <v>2</v>
      </c>
      <c r="M53" s="180">
        <v>2</v>
      </c>
      <c r="N53" s="180">
        <v>2</v>
      </c>
      <c r="O53" s="180">
        <v>2</v>
      </c>
      <c r="P53" s="180">
        <v>2</v>
      </c>
      <c r="Q53" s="180">
        <v>1</v>
      </c>
      <c r="R53" s="181"/>
    </row>
    <row r="54" spans="1:18" x14ac:dyDescent="0.35">
      <c r="A54" s="174">
        <f t="shared" si="1"/>
        <v>45</v>
      </c>
      <c r="B54" s="175" t="s">
        <v>38</v>
      </c>
      <c r="C54" s="176" t="s">
        <v>0</v>
      </c>
      <c r="D54" s="177" t="s">
        <v>394</v>
      </c>
      <c r="E54" s="177" t="s">
        <v>74</v>
      </c>
      <c r="F54" s="177" t="s">
        <v>3</v>
      </c>
      <c r="G54" s="177" t="s">
        <v>395</v>
      </c>
      <c r="H54" s="177" t="s">
        <v>6</v>
      </c>
      <c r="I54" s="177" t="s">
        <v>5</v>
      </c>
      <c r="J54" s="178"/>
      <c r="K54" s="179">
        <v>1</v>
      </c>
      <c r="L54" s="180">
        <v>3</v>
      </c>
      <c r="M54" s="180">
        <v>1</v>
      </c>
      <c r="N54" s="180">
        <v>1</v>
      </c>
      <c r="O54" s="180">
        <v>3</v>
      </c>
      <c r="P54" s="180">
        <v>2</v>
      </c>
      <c r="Q54" s="180">
        <v>1</v>
      </c>
      <c r="R54" s="181"/>
    </row>
    <row r="55" spans="1:18" x14ac:dyDescent="0.35">
      <c r="A55" s="174">
        <f t="shared" si="1"/>
        <v>46</v>
      </c>
      <c r="B55" s="175" t="s">
        <v>39</v>
      </c>
      <c r="C55" s="176" t="s">
        <v>0</v>
      </c>
      <c r="D55" s="177" t="s">
        <v>394</v>
      </c>
      <c r="E55" s="177" t="s">
        <v>74</v>
      </c>
      <c r="F55" s="177" t="s">
        <v>442</v>
      </c>
      <c r="G55" s="177" t="s">
        <v>76</v>
      </c>
      <c r="H55" s="177" t="s">
        <v>393</v>
      </c>
      <c r="I55" s="177" t="s">
        <v>5</v>
      </c>
      <c r="J55" s="178"/>
      <c r="K55" s="179">
        <v>1</v>
      </c>
      <c r="L55" s="180">
        <v>3</v>
      </c>
      <c r="M55" s="180">
        <v>2</v>
      </c>
      <c r="N55" s="180">
        <v>1</v>
      </c>
      <c r="O55" s="180">
        <v>1</v>
      </c>
      <c r="P55" s="180">
        <v>3</v>
      </c>
      <c r="Q55" s="180">
        <v>1</v>
      </c>
      <c r="R55" s="181"/>
    </row>
    <row r="56" spans="1:18" x14ac:dyDescent="0.35">
      <c r="A56" s="174">
        <f t="shared" si="1"/>
        <v>47</v>
      </c>
      <c r="B56" s="175" t="s">
        <v>40</v>
      </c>
      <c r="C56" s="176" t="s">
        <v>0</v>
      </c>
      <c r="D56" s="177" t="s">
        <v>394</v>
      </c>
      <c r="E56" s="177" t="s">
        <v>392</v>
      </c>
      <c r="F56" s="177" t="s">
        <v>442</v>
      </c>
      <c r="G56" s="177" t="s">
        <v>76</v>
      </c>
      <c r="H56" s="177" t="s">
        <v>393</v>
      </c>
      <c r="I56" s="177" t="s">
        <v>5</v>
      </c>
      <c r="J56" s="178"/>
      <c r="K56" s="179">
        <v>1</v>
      </c>
      <c r="L56" s="180">
        <v>2</v>
      </c>
      <c r="M56" s="180">
        <v>3</v>
      </c>
      <c r="N56" s="180">
        <v>1</v>
      </c>
      <c r="O56" s="180">
        <v>1</v>
      </c>
      <c r="P56" s="180">
        <v>3</v>
      </c>
      <c r="Q56" s="180">
        <v>1</v>
      </c>
      <c r="R56" s="181"/>
    </row>
    <row r="57" spans="1:18" ht="18" thickBot="1" x14ac:dyDescent="0.4">
      <c r="A57" s="182">
        <f t="shared" si="1"/>
        <v>48</v>
      </c>
      <c r="B57" s="183" t="s">
        <v>41</v>
      </c>
      <c r="C57" s="184" t="s">
        <v>0</v>
      </c>
      <c r="D57" s="185" t="s">
        <v>73</v>
      </c>
      <c r="E57" s="185" t="s">
        <v>74</v>
      </c>
      <c r="F57" s="185" t="s">
        <v>442</v>
      </c>
      <c r="G57" s="185" t="s">
        <v>444</v>
      </c>
      <c r="H57" s="185" t="s">
        <v>446</v>
      </c>
      <c r="I57" s="185" t="s">
        <v>5</v>
      </c>
      <c r="J57" s="186"/>
      <c r="K57" s="187">
        <v>2</v>
      </c>
      <c r="L57" s="188">
        <v>2</v>
      </c>
      <c r="M57" s="188">
        <v>2</v>
      </c>
      <c r="N57" s="188">
        <v>2</v>
      </c>
      <c r="O57" s="188">
        <v>2</v>
      </c>
      <c r="P57" s="188">
        <v>1</v>
      </c>
      <c r="Q57" s="188">
        <v>1</v>
      </c>
      <c r="R57" s="189"/>
    </row>
    <row r="58" spans="1:18" ht="18" thickBot="1" x14ac:dyDescent="0.4">
      <c r="A58" s="163"/>
      <c r="B58" s="164"/>
      <c r="C58" s="163"/>
      <c r="D58" s="163"/>
      <c r="E58" s="163"/>
      <c r="F58" s="163"/>
      <c r="G58" s="163"/>
      <c r="H58" s="163"/>
      <c r="I58" s="163"/>
      <c r="J58" s="163"/>
      <c r="K58" s="165"/>
      <c r="L58" s="165"/>
      <c r="M58" s="165"/>
      <c r="N58" s="165"/>
      <c r="O58" s="165"/>
      <c r="P58" s="165"/>
      <c r="Q58" s="165"/>
      <c r="R58" s="165"/>
    </row>
    <row r="59" spans="1:18" ht="18" thickBot="1" x14ac:dyDescent="0.4">
      <c r="A59" s="200"/>
      <c r="B59" s="201"/>
      <c r="C59" s="381" t="s">
        <v>376</v>
      </c>
      <c r="D59" s="382"/>
      <c r="E59" s="382"/>
      <c r="F59" s="382"/>
      <c r="G59" s="382"/>
      <c r="H59" s="382"/>
      <c r="I59" s="382"/>
      <c r="J59" s="383"/>
      <c r="K59" s="381" t="s">
        <v>169</v>
      </c>
      <c r="L59" s="382"/>
      <c r="M59" s="382"/>
      <c r="N59" s="382"/>
      <c r="O59" s="382"/>
      <c r="P59" s="382"/>
      <c r="Q59" s="382"/>
      <c r="R59" s="383"/>
    </row>
    <row r="60" spans="1:18" ht="18" thickBot="1" x14ac:dyDescent="0.4">
      <c r="A60" s="203" t="s">
        <v>79</v>
      </c>
      <c r="B60" s="202" t="s">
        <v>450</v>
      </c>
      <c r="C60" s="204">
        <v>1</v>
      </c>
      <c r="D60" s="205">
        <v>2</v>
      </c>
      <c r="E60" s="205">
        <v>3</v>
      </c>
      <c r="F60" s="205">
        <v>4</v>
      </c>
      <c r="G60" s="205">
        <v>5</v>
      </c>
      <c r="H60" s="205">
        <v>6</v>
      </c>
      <c r="I60" s="205">
        <v>7</v>
      </c>
      <c r="J60" s="206">
        <v>8</v>
      </c>
      <c r="K60" s="204" t="s">
        <v>456</v>
      </c>
      <c r="L60" s="205" t="s">
        <v>457</v>
      </c>
      <c r="M60" s="205" t="s">
        <v>458</v>
      </c>
      <c r="N60" s="205" t="s">
        <v>459</v>
      </c>
      <c r="O60" s="205" t="s">
        <v>460</v>
      </c>
      <c r="P60" s="205" t="s">
        <v>461</v>
      </c>
      <c r="Q60" s="207"/>
      <c r="R60" s="208"/>
    </row>
    <row r="61" spans="1:18" x14ac:dyDescent="0.35">
      <c r="A61" s="209">
        <f>A57+1</f>
        <v>49</v>
      </c>
      <c r="B61" s="210" t="s">
        <v>42</v>
      </c>
      <c r="C61" s="211" t="s">
        <v>0</v>
      </c>
      <c r="D61" s="212" t="s">
        <v>443</v>
      </c>
      <c r="E61" s="212" t="s">
        <v>447</v>
      </c>
      <c r="F61" s="212" t="s">
        <v>442</v>
      </c>
      <c r="G61" s="212" t="s">
        <v>76</v>
      </c>
      <c r="H61" s="212" t="s">
        <v>391</v>
      </c>
      <c r="I61" s="212"/>
      <c r="J61" s="213"/>
      <c r="K61" s="214">
        <v>3</v>
      </c>
      <c r="L61" s="215">
        <v>2</v>
      </c>
      <c r="M61" s="215">
        <v>1</v>
      </c>
      <c r="N61" s="215">
        <v>1</v>
      </c>
      <c r="O61" s="215">
        <v>3</v>
      </c>
      <c r="P61" s="215">
        <v>2</v>
      </c>
      <c r="Q61" s="216"/>
      <c r="R61" s="217"/>
    </row>
    <row r="62" spans="1:18" x14ac:dyDescent="0.35">
      <c r="A62" s="209">
        <f t="shared" si="1"/>
        <v>50</v>
      </c>
      <c r="B62" s="210" t="s">
        <v>389</v>
      </c>
      <c r="C62" s="211" t="s">
        <v>0</v>
      </c>
      <c r="D62" s="212" t="s">
        <v>73</v>
      </c>
      <c r="E62" s="212" t="s">
        <v>392</v>
      </c>
      <c r="F62" s="212" t="s">
        <v>442</v>
      </c>
      <c r="G62" s="212" t="s">
        <v>76</v>
      </c>
      <c r="H62" s="212" t="s">
        <v>6</v>
      </c>
      <c r="I62" s="212"/>
      <c r="J62" s="213"/>
      <c r="K62" s="214">
        <v>2</v>
      </c>
      <c r="L62" s="215">
        <v>1</v>
      </c>
      <c r="M62" s="215">
        <v>1</v>
      </c>
      <c r="N62" s="215">
        <v>3</v>
      </c>
      <c r="O62" s="215">
        <v>2</v>
      </c>
      <c r="P62" s="215">
        <v>3</v>
      </c>
      <c r="Q62" s="216"/>
      <c r="R62" s="217"/>
    </row>
    <row r="63" spans="1:18" x14ac:dyDescent="0.35">
      <c r="A63" s="209">
        <f t="shared" si="1"/>
        <v>51</v>
      </c>
      <c r="B63" s="342" t="s">
        <v>83</v>
      </c>
      <c r="C63" s="211" t="s">
        <v>0</v>
      </c>
      <c r="D63" s="212" t="s">
        <v>73</v>
      </c>
      <c r="E63" s="212" t="s">
        <v>392</v>
      </c>
      <c r="F63" s="212" t="s">
        <v>441</v>
      </c>
      <c r="G63" s="212" t="s">
        <v>76</v>
      </c>
      <c r="H63" s="212" t="s">
        <v>393</v>
      </c>
      <c r="I63" s="212"/>
      <c r="J63" s="213"/>
      <c r="K63" s="214">
        <v>2</v>
      </c>
      <c r="L63" s="215">
        <v>1</v>
      </c>
      <c r="M63" s="215">
        <v>1</v>
      </c>
      <c r="N63" s="215">
        <v>3</v>
      </c>
      <c r="O63" s="215">
        <v>1</v>
      </c>
      <c r="P63" s="215">
        <v>4</v>
      </c>
      <c r="Q63" s="216"/>
      <c r="R63" s="217"/>
    </row>
    <row r="64" spans="1:18" x14ac:dyDescent="0.35">
      <c r="A64" s="209">
        <f t="shared" si="1"/>
        <v>52</v>
      </c>
      <c r="B64" s="210" t="s">
        <v>390</v>
      </c>
      <c r="C64" s="211" t="s">
        <v>0</v>
      </c>
      <c r="D64" s="212" t="s">
        <v>392</v>
      </c>
      <c r="E64" s="212" t="s">
        <v>441</v>
      </c>
      <c r="F64" s="212" t="s">
        <v>76</v>
      </c>
      <c r="G64" s="212" t="s">
        <v>393</v>
      </c>
      <c r="H64" s="212" t="s">
        <v>5</v>
      </c>
      <c r="I64" s="212"/>
      <c r="J64" s="213"/>
      <c r="K64" s="214">
        <v>3</v>
      </c>
      <c r="L64" s="215">
        <v>1</v>
      </c>
      <c r="M64" s="215">
        <v>3</v>
      </c>
      <c r="N64" s="215">
        <v>1</v>
      </c>
      <c r="O64" s="215">
        <v>3</v>
      </c>
      <c r="P64" s="215">
        <v>1</v>
      </c>
      <c r="Q64" s="216"/>
      <c r="R64" s="217"/>
    </row>
    <row r="65" spans="1:18" x14ac:dyDescent="0.35">
      <c r="A65" s="209">
        <f t="shared" si="1"/>
        <v>53</v>
      </c>
      <c r="B65" s="210" t="s">
        <v>45</v>
      </c>
      <c r="C65" s="211" t="s">
        <v>0</v>
      </c>
      <c r="D65" s="212" t="s">
        <v>394</v>
      </c>
      <c r="E65" s="212" t="s">
        <v>74</v>
      </c>
      <c r="F65" s="212" t="s">
        <v>3</v>
      </c>
      <c r="G65" s="212" t="s">
        <v>444</v>
      </c>
      <c r="H65" s="212" t="s">
        <v>6</v>
      </c>
      <c r="I65" s="212"/>
      <c r="J65" s="213"/>
      <c r="K65" s="214">
        <v>1</v>
      </c>
      <c r="L65" s="215">
        <v>3</v>
      </c>
      <c r="M65" s="215">
        <v>1</v>
      </c>
      <c r="N65" s="215">
        <v>3</v>
      </c>
      <c r="O65" s="215">
        <v>1</v>
      </c>
      <c r="P65" s="215">
        <v>3</v>
      </c>
      <c r="Q65" s="216"/>
      <c r="R65" s="217"/>
    </row>
    <row r="66" spans="1:18" x14ac:dyDescent="0.35">
      <c r="A66" s="209">
        <f t="shared" si="1"/>
        <v>54</v>
      </c>
      <c r="B66" s="342" t="s">
        <v>46</v>
      </c>
      <c r="C66" s="211" t="s">
        <v>0</v>
      </c>
      <c r="D66" s="212" t="s">
        <v>443</v>
      </c>
      <c r="E66" s="212" t="s">
        <v>447</v>
      </c>
      <c r="F66" s="212" t="s">
        <v>442</v>
      </c>
      <c r="G66" s="212" t="s">
        <v>76</v>
      </c>
      <c r="H66" s="212" t="s">
        <v>6</v>
      </c>
      <c r="I66" s="212"/>
      <c r="J66" s="213"/>
      <c r="K66" s="214">
        <v>3</v>
      </c>
      <c r="L66" s="215">
        <v>2</v>
      </c>
      <c r="M66" s="215">
        <v>1</v>
      </c>
      <c r="N66" s="215">
        <v>1</v>
      </c>
      <c r="O66" s="215">
        <v>2</v>
      </c>
      <c r="P66" s="215">
        <v>3</v>
      </c>
      <c r="Q66" s="216"/>
      <c r="R66" s="217"/>
    </row>
    <row r="67" spans="1:18" x14ac:dyDescent="0.35">
      <c r="A67" s="209">
        <f t="shared" si="1"/>
        <v>55</v>
      </c>
      <c r="B67" s="210" t="s">
        <v>47</v>
      </c>
      <c r="C67" s="211" t="s">
        <v>0</v>
      </c>
      <c r="D67" s="212" t="s">
        <v>394</v>
      </c>
      <c r="E67" s="212" t="s">
        <v>392</v>
      </c>
      <c r="F67" s="212" t="s">
        <v>395</v>
      </c>
      <c r="G67" s="212" t="s">
        <v>6</v>
      </c>
      <c r="H67" s="212" t="s">
        <v>5</v>
      </c>
      <c r="I67" s="212"/>
      <c r="J67" s="213"/>
      <c r="K67" s="214">
        <v>1</v>
      </c>
      <c r="L67" s="215">
        <v>2</v>
      </c>
      <c r="M67" s="215">
        <v>3</v>
      </c>
      <c r="N67" s="215">
        <v>3</v>
      </c>
      <c r="O67" s="215">
        <v>2</v>
      </c>
      <c r="P67" s="215">
        <v>1</v>
      </c>
      <c r="Q67" s="216"/>
      <c r="R67" s="217"/>
    </row>
    <row r="68" spans="1:18" x14ac:dyDescent="0.35">
      <c r="A68" s="209">
        <f t="shared" si="1"/>
        <v>56</v>
      </c>
      <c r="B68" s="210" t="s">
        <v>48</v>
      </c>
      <c r="C68" s="211" t="s">
        <v>0</v>
      </c>
      <c r="D68" s="212" t="s">
        <v>73</v>
      </c>
      <c r="E68" s="212" t="s">
        <v>74</v>
      </c>
      <c r="F68" s="212" t="s">
        <v>395</v>
      </c>
      <c r="G68" s="212" t="s">
        <v>6</v>
      </c>
      <c r="H68" s="212" t="s">
        <v>391</v>
      </c>
      <c r="I68" s="212"/>
      <c r="J68" s="213"/>
      <c r="K68" s="214">
        <v>2</v>
      </c>
      <c r="L68" s="215">
        <v>2</v>
      </c>
      <c r="M68" s="215">
        <v>2</v>
      </c>
      <c r="N68" s="215">
        <v>3</v>
      </c>
      <c r="O68" s="215">
        <v>1</v>
      </c>
      <c r="P68" s="215">
        <v>2</v>
      </c>
      <c r="Q68" s="216"/>
      <c r="R68" s="217"/>
    </row>
    <row r="69" spans="1:18" x14ac:dyDescent="0.35">
      <c r="A69" s="209">
        <f t="shared" si="1"/>
        <v>57</v>
      </c>
      <c r="B69" s="210" t="s">
        <v>49</v>
      </c>
      <c r="C69" s="211" t="s">
        <v>0</v>
      </c>
      <c r="D69" s="212" t="s">
        <v>394</v>
      </c>
      <c r="E69" s="212" t="s">
        <v>74</v>
      </c>
      <c r="F69" s="212" t="s">
        <v>395</v>
      </c>
      <c r="G69" s="212" t="s">
        <v>6</v>
      </c>
      <c r="H69" s="212" t="s">
        <v>391</v>
      </c>
      <c r="I69" s="212"/>
      <c r="J69" s="213"/>
      <c r="K69" s="214">
        <v>1</v>
      </c>
      <c r="L69" s="215">
        <v>3</v>
      </c>
      <c r="M69" s="215">
        <v>2</v>
      </c>
      <c r="N69" s="215">
        <v>3</v>
      </c>
      <c r="O69" s="215">
        <v>1</v>
      </c>
      <c r="P69" s="215">
        <v>2</v>
      </c>
      <c r="Q69" s="216"/>
      <c r="R69" s="217"/>
    </row>
    <row r="70" spans="1:18" x14ac:dyDescent="0.35">
      <c r="A70" s="209">
        <f t="shared" si="1"/>
        <v>58</v>
      </c>
      <c r="B70" s="210" t="s">
        <v>50</v>
      </c>
      <c r="C70" s="211" t="s">
        <v>0</v>
      </c>
      <c r="D70" s="212" t="s">
        <v>73</v>
      </c>
      <c r="E70" s="212" t="s">
        <v>74</v>
      </c>
      <c r="F70" s="212" t="s">
        <v>395</v>
      </c>
      <c r="G70" s="212" t="s">
        <v>393</v>
      </c>
      <c r="H70" s="212" t="s">
        <v>391</v>
      </c>
      <c r="I70" s="212"/>
      <c r="J70" s="213"/>
      <c r="K70" s="214">
        <v>2</v>
      </c>
      <c r="L70" s="215">
        <v>2</v>
      </c>
      <c r="M70" s="215">
        <v>2</v>
      </c>
      <c r="N70" s="215">
        <v>2</v>
      </c>
      <c r="O70" s="215">
        <v>2</v>
      </c>
      <c r="P70" s="215">
        <v>2</v>
      </c>
      <c r="Q70" s="216"/>
      <c r="R70" s="217"/>
    </row>
    <row r="71" spans="1:18" x14ac:dyDescent="0.35">
      <c r="A71" s="209">
        <f t="shared" si="1"/>
        <v>59</v>
      </c>
      <c r="B71" s="342" t="s">
        <v>57</v>
      </c>
      <c r="C71" s="211" t="s">
        <v>0</v>
      </c>
      <c r="D71" s="212" t="s">
        <v>394</v>
      </c>
      <c r="E71" s="212" t="s">
        <v>392</v>
      </c>
      <c r="F71" s="212" t="s">
        <v>3</v>
      </c>
      <c r="G71" s="212" t="s">
        <v>393</v>
      </c>
      <c r="H71" s="212" t="s">
        <v>5</v>
      </c>
      <c r="I71" s="212"/>
      <c r="J71" s="213"/>
      <c r="K71" s="214">
        <v>1</v>
      </c>
      <c r="L71" s="215">
        <v>2</v>
      </c>
      <c r="M71" s="215">
        <v>2</v>
      </c>
      <c r="N71" s="215">
        <v>3</v>
      </c>
      <c r="O71" s="215">
        <v>3</v>
      </c>
      <c r="P71" s="215">
        <v>1</v>
      </c>
      <c r="Q71" s="216"/>
      <c r="R71" s="217"/>
    </row>
    <row r="72" spans="1:18" ht="18" thickBot="1" x14ac:dyDescent="0.4">
      <c r="A72" s="218">
        <f t="shared" si="1"/>
        <v>60</v>
      </c>
      <c r="B72" s="343" t="s">
        <v>58</v>
      </c>
      <c r="C72" s="219" t="s">
        <v>0</v>
      </c>
      <c r="D72" s="220" t="s">
        <v>394</v>
      </c>
      <c r="E72" s="220" t="s">
        <v>392</v>
      </c>
      <c r="F72" s="220" t="s">
        <v>3</v>
      </c>
      <c r="G72" s="220" t="s">
        <v>6</v>
      </c>
      <c r="H72" s="220" t="s">
        <v>5</v>
      </c>
      <c r="I72" s="220"/>
      <c r="J72" s="221"/>
      <c r="K72" s="222">
        <v>1</v>
      </c>
      <c r="L72" s="223">
        <v>2</v>
      </c>
      <c r="M72" s="223">
        <v>2</v>
      </c>
      <c r="N72" s="223">
        <v>4</v>
      </c>
      <c r="O72" s="223">
        <v>2</v>
      </c>
      <c r="P72" s="223">
        <v>1</v>
      </c>
      <c r="Q72" s="224"/>
      <c r="R72" s="225"/>
    </row>
    <row r="73" spans="1:18" ht="18" thickBot="1" x14ac:dyDescent="0.4">
      <c r="A73" s="163"/>
      <c r="B73" s="164"/>
      <c r="C73" s="163"/>
      <c r="D73" s="163"/>
      <c r="E73" s="163"/>
      <c r="F73" s="163"/>
      <c r="G73" s="163"/>
      <c r="H73" s="163"/>
      <c r="I73" s="163"/>
      <c r="J73" s="163"/>
      <c r="K73" s="165"/>
      <c r="L73" s="165"/>
      <c r="M73" s="165"/>
      <c r="N73" s="165"/>
      <c r="O73" s="165"/>
      <c r="P73" s="165"/>
      <c r="Q73" s="165"/>
      <c r="R73" s="165"/>
    </row>
    <row r="74" spans="1:18" ht="18" thickBot="1" x14ac:dyDescent="0.4">
      <c r="A74" s="226"/>
      <c r="B74" s="227"/>
      <c r="C74" s="384" t="s">
        <v>376</v>
      </c>
      <c r="D74" s="385"/>
      <c r="E74" s="385"/>
      <c r="F74" s="385"/>
      <c r="G74" s="385"/>
      <c r="H74" s="385"/>
      <c r="I74" s="385"/>
      <c r="J74" s="386"/>
      <c r="K74" s="384" t="s">
        <v>169</v>
      </c>
      <c r="L74" s="385"/>
      <c r="M74" s="385"/>
      <c r="N74" s="385"/>
      <c r="O74" s="385"/>
      <c r="P74" s="385"/>
      <c r="Q74" s="385"/>
      <c r="R74" s="386"/>
    </row>
    <row r="75" spans="1:18" ht="18" thickBot="1" x14ac:dyDescent="0.4">
      <c r="A75" s="229" t="s">
        <v>79</v>
      </c>
      <c r="B75" s="228" t="s">
        <v>451</v>
      </c>
      <c r="C75" s="230">
        <v>1</v>
      </c>
      <c r="D75" s="231">
        <v>2</v>
      </c>
      <c r="E75" s="231">
        <v>3</v>
      </c>
      <c r="F75" s="231">
        <v>4</v>
      </c>
      <c r="G75" s="231">
        <v>5</v>
      </c>
      <c r="H75" s="231">
        <v>6</v>
      </c>
      <c r="I75" s="231">
        <v>7</v>
      </c>
      <c r="J75" s="232">
        <v>8</v>
      </c>
      <c r="K75" s="340" t="s">
        <v>456</v>
      </c>
      <c r="L75" s="341" t="s">
        <v>457</v>
      </c>
      <c r="M75" s="341" t="s">
        <v>458</v>
      </c>
      <c r="N75" s="341" t="s">
        <v>459</v>
      </c>
      <c r="O75" s="341" t="s">
        <v>460</v>
      </c>
      <c r="P75" s="233"/>
      <c r="Q75" s="233"/>
      <c r="R75" s="234"/>
    </row>
    <row r="76" spans="1:18" x14ac:dyDescent="0.35">
      <c r="A76" s="235">
        <f>A72+1</f>
        <v>61</v>
      </c>
      <c r="B76" s="236" t="s">
        <v>51</v>
      </c>
      <c r="C76" s="237" t="s">
        <v>0</v>
      </c>
      <c r="D76" s="238" t="s">
        <v>392</v>
      </c>
      <c r="E76" s="238" t="s">
        <v>3</v>
      </c>
      <c r="F76" s="238" t="s">
        <v>76</v>
      </c>
      <c r="G76" s="238" t="s">
        <v>391</v>
      </c>
      <c r="H76" s="238"/>
      <c r="I76" s="238"/>
      <c r="J76" s="239"/>
      <c r="K76" s="240">
        <v>3</v>
      </c>
      <c r="L76" s="241">
        <v>2</v>
      </c>
      <c r="M76" s="241">
        <v>2</v>
      </c>
      <c r="N76" s="241">
        <v>3</v>
      </c>
      <c r="O76" s="241">
        <v>2</v>
      </c>
      <c r="P76" s="242"/>
      <c r="Q76" s="242"/>
      <c r="R76" s="243"/>
    </row>
    <row r="77" spans="1:18" x14ac:dyDescent="0.35">
      <c r="A77" s="235">
        <f t="shared" si="1"/>
        <v>62</v>
      </c>
      <c r="B77" s="236" t="s">
        <v>271</v>
      </c>
      <c r="C77" s="237" t="s">
        <v>0</v>
      </c>
      <c r="D77" s="238" t="s">
        <v>73</v>
      </c>
      <c r="E77" s="238" t="s">
        <v>74</v>
      </c>
      <c r="F77" s="238" t="s">
        <v>76</v>
      </c>
      <c r="G77" s="238" t="s">
        <v>6</v>
      </c>
      <c r="H77" s="238"/>
      <c r="I77" s="238"/>
      <c r="J77" s="239"/>
      <c r="K77" s="240">
        <v>2</v>
      </c>
      <c r="L77" s="241">
        <v>2</v>
      </c>
      <c r="M77" s="241">
        <v>3</v>
      </c>
      <c r="N77" s="241">
        <v>2</v>
      </c>
      <c r="O77" s="241">
        <v>3</v>
      </c>
      <c r="P77" s="242"/>
      <c r="Q77" s="242"/>
      <c r="R77" s="243"/>
    </row>
    <row r="78" spans="1:18" x14ac:dyDescent="0.35">
      <c r="A78" s="235">
        <f t="shared" si="1"/>
        <v>63</v>
      </c>
      <c r="B78" s="236" t="s">
        <v>272</v>
      </c>
      <c r="C78" s="237" t="s">
        <v>0</v>
      </c>
      <c r="D78" s="238" t="s">
        <v>394</v>
      </c>
      <c r="E78" s="238" t="s">
        <v>392</v>
      </c>
      <c r="F78" s="238" t="s">
        <v>76</v>
      </c>
      <c r="G78" s="238" t="s">
        <v>393</v>
      </c>
      <c r="H78" s="238"/>
      <c r="I78" s="238"/>
      <c r="J78" s="239"/>
      <c r="K78" s="240">
        <v>1</v>
      </c>
      <c r="L78" s="241">
        <v>2</v>
      </c>
      <c r="M78" s="241">
        <v>4</v>
      </c>
      <c r="N78" s="241">
        <v>1</v>
      </c>
      <c r="O78" s="241">
        <v>4</v>
      </c>
      <c r="P78" s="242"/>
      <c r="Q78" s="242"/>
      <c r="R78" s="243"/>
    </row>
    <row r="79" spans="1:18" x14ac:dyDescent="0.35">
      <c r="A79" s="235">
        <f t="shared" si="1"/>
        <v>64</v>
      </c>
      <c r="B79" s="236" t="s">
        <v>52</v>
      </c>
      <c r="C79" s="237" t="s">
        <v>0</v>
      </c>
      <c r="D79" s="238" t="s">
        <v>74</v>
      </c>
      <c r="E79" s="238" t="s">
        <v>442</v>
      </c>
      <c r="F79" s="238" t="s">
        <v>76</v>
      </c>
      <c r="G79" s="238" t="s">
        <v>5</v>
      </c>
      <c r="H79" s="238"/>
      <c r="I79" s="238"/>
      <c r="J79" s="239"/>
      <c r="K79" s="240">
        <v>4</v>
      </c>
      <c r="L79" s="241">
        <v>2</v>
      </c>
      <c r="M79" s="241">
        <v>1</v>
      </c>
      <c r="N79" s="241">
        <v>4</v>
      </c>
      <c r="O79" s="241">
        <v>1</v>
      </c>
      <c r="P79" s="242"/>
      <c r="Q79" s="242"/>
      <c r="R79" s="243"/>
    </row>
    <row r="80" spans="1:18" x14ac:dyDescent="0.35">
      <c r="A80" s="235">
        <f t="shared" si="1"/>
        <v>65</v>
      </c>
      <c r="B80" s="344" t="s">
        <v>53</v>
      </c>
      <c r="C80" s="237" t="s">
        <v>0</v>
      </c>
      <c r="D80" s="238" t="s">
        <v>73</v>
      </c>
      <c r="E80" s="238" t="s">
        <v>3</v>
      </c>
      <c r="F80" s="238" t="s">
        <v>76</v>
      </c>
      <c r="G80" s="238" t="s">
        <v>391</v>
      </c>
      <c r="H80" s="238"/>
      <c r="I80" s="238"/>
      <c r="J80" s="239"/>
      <c r="K80" s="240">
        <v>2</v>
      </c>
      <c r="L80" s="241">
        <v>3</v>
      </c>
      <c r="M80" s="241">
        <v>2</v>
      </c>
      <c r="N80" s="241">
        <v>3</v>
      </c>
      <c r="O80" s="241">
        <v>2</v>
      </c>
      <c r="P80" s="242"/>
      <c r="Q80" s="242"/>
      <c r="R80" s="243"/>
    </row>
    <row r="81" spans="1:18" x14ac:dyDescent="0.35">
      <c r="A81" s="235">
        <f t="shared" si="1"/>
        <v>66</v>
      </c>
      <c r="B81" s="236" t="s">
        <v>54</v>
      </c>
      <c r="C81" s="237" t="s">
        <v>0</v>
      </c>
      <c r="D81" s="238" t="s">
        <v>73</v>
      </c>
      <c r="E81" s="238" t="s">
        <v>392</v>
      </c>
      <c r="F81" s="238" t="s">
        <v>76</v>
      </c>
      <c r="G81" s="238" t="s">
        <v>393</v>
      </c>
      <c r="H81" s="238"/>
      <c r="I81" s="238"/>
      <c r="J81" s="239"/>
      <c r="K81" s="240">
        <v>2</v>
      </c>
      <c r="L81" s="241">
        <v>1</v>
      </c>
      <c r="M81" s="241">
        <v>4</v>
      </c>
      <c r="N81" s="241">
        <v>1</v>
      </c>
      <c r="O81" s="241">
        <v>4</v>
      </c>
      <c r="P81" s="242"/>
      <c r="Q81" s="242"/>
      <c r="R81" s="243"/>
    </row>
    <row r="82" spans="1:18" x14ac:dyDescent="0.35">
      <c r="A82" s="235">
        <f t="shared" si="1"/>
        <v>67</v>
      </c>
      <c r="B82" s="344" t="s">
        <v>55</v>
      </c>
      <c r="C82" s="237" t="s">
        <v>0</v>
      </c>
      <c r="D82" s="238" t="s">
        <v>74</v>
      </c>
      <c r="E82" s="238" t="s">
        <v>3</v>
      </c>
      <c r="F82" s="238" t="s">
        <v>76</v>
      </c>
      <c r="G82" s="238" t="s">
        <v>391</v>
      </c>
      <c r="H82" s="238"/>
      <c r="I82" s="238"/>
      <c r="J82" s="239"/>
      <c r="K82" s="240">
        <v>4</v>
      </c>
      <c r="L82" s="241">
        <v>1</v>
      </c>
      <c r="M82" s="241">
        <v>2</v>
      </c>
      <c r="N82" s="241">
        <v>3</v>
      </c>
      <c r="O82" s="241">
        <v>2</v>
      </c>
      <c r="P82" s="242"/>
      <c r="Q82" s="242"/>
      <c r="R82" s="243"/>
    </row>
    <row r="83" spans="1:18" x14ac:dyDescent="0.35">
      <c r="A83" s="235">
        <f t="shared" si="1"/>
        <v>68</v>
      </c>
      <c r="B83" s="236" t="s">
        <v>56</v>
      </c>
      <c r="C83" s="237" t="s">
        <v>0</v>
      </c>
      <c r="D83" s="238" t="s">
        <v>73</v>
      </c>
      <c r="E83" s="238" t="s">
        <v>392</v>
      </c>
      <c r="F83" s="238" t="s">
        <v>76</v>
      </c>
      <c r="G83" s="238" t="s">
        <v>6</v>
      </c>
      <c r="H83" s="238"/>
      <c r="I83" s="238"/>
      <c r="J83" s="239"/>
      <c r="K83" s="240">
        <v>2</v>
      </c>
      <c r="L83" s="241">
        <v>1</v>
      </c>
      <c r="M83" s="241">
        <v>4</v>
      </c>
      <c r="N83" s="241">
        <v>2</v>
      </c>
      <c r="O83" s="241">
        <v>3</v>
      </c>
      <c r="P83" s="242"/>
      <c r="Q83" s="242"/>
      <c r="R83" s="243"/>
    </row>
    <row r="84" spans="1:18" ht="18" thickBot="1" x14ac:dyDescent="0.4">
      <c r="A84" s="244">
        <f t="shared" si="1"/>
        <v>69</v>
      </c>
      <c r="B84" s="245" t="s">
        <v>59</v>
      </c>
      <c r="C84" s="246" t="s">
        <v>0</v>
      </c>
      <c r="D84" s="247" t="s">
        <v>74</v>
      </c>
      <c r="E84" s="247" t="s">
        <v>3</v>
      </c>
      <c r="F84" s="247" t="s">
        <v>76</v>
      </c>
      <c r="G84" s="247" t="s">
        <v>6</v>
      </c>
      <c r="H84" s="247"/>
      <c r="I84" s="247"/>
      <c r="J84" s="248"/>
      <c r="K84" s="249">
        <v>4</v>
      </c>
      <c r="L84" s="250">
        <v>1</v>
      </c>
      <c r="M84" s="250">
        <v>2</v>
      </c>
      <c r="N84" s="250">
        <v>2</v>
      </c>
      <c r="O84" s="250">
        <v>3</v>
      </c>
      <c r="P84" s="251"/>
      <c r="Q84" s="251"/>
      <c r="R84" s="252"/>
    </row>
    <row r="85" spans="1:18" ht="18" thickBot="1" x14ac:dyDescent="0.4">
      <c r="A85" s="163"/>
      <c r="B85" s="164"/>
      <c r="C85" s="163"/>
      <c r="D85" s="163"/>
      <c r="E85" s="163"/>
      <c r="F85" s="163"/>
      <c r="G85" s="163"/>
      <c r="H85" s="163"/>
      <c r="I85" s="163"/>
      <c r="J85" s="163"/>
      <c r="K85" s="165"/>
      <c r="L85" s="165"/>
      <c r="M85" s="165"/>
      <c r="N85" s="165"/>
      <c r="O85" s="165"/>
      <c r="P85" s="165"/>
      <c r="Q85" s="165"/>
      <c r="R85" s="165"/>
    </row>
    <row r="86" spans="1:18" ht="18" thickBot="1" x14ac:dyDescent="0.4">
      <c r="A86" s="253"/>
      <c r="B86" s="254"/>
      <c r="C86" s="387" t="s">
        <v>376</v>
      </c>
      <c r="D86" s="388"/>
      <c r="E86" s="388"/>
      <c r="F86" s="388"/>
      <c r="G86" s="388"/>
      <c r="H86" s="388"/>
      <c r="I86" s="388"/>
      <c r="J86" s="389"/>
      <c r="K86" s="387" t="s">
        <v>169</v>
      </c>
      <c r="L86" s="388"/>
      <c r="M86" s="388"/>
      <c r="N86" s="388"/>
      <c r="O86" s="388"/>
      <c r="P86" s="388"/>
      <c r="Q86" s="388"/>
      <c r="R86" s="389"/>
    </row>
    <row r="87" spans="1:18" ht="18" thickBot="1" x14ac:dyDescent="0.4">
      <c r="A87" s="256" t="s">
        <v>79</v>
      </c>
      <c r="B87" s="255" t="s">
        <v>452</v>
      </c>
      <c r="C87" s="257">
        <v>1</v>
      </c>
      <c r="D87" s="258">
        <v>2</v>
      </c>
      <c r="E87" s="258">
        <v>3</v>
      </c>
      <c r="F87" s="258">
        <v>4</v>
      </c>
      <c r="G87" s="258">
        <v>5</v>
      </c>
      <c r="H87" s="258">
        <v>6</v>
      </c>
      <c r="I87" s="258">
        <v>7</v>
      </c>
      <c r="J87" s="259">
        <v>8</v>
      </c>
      <c r="K87" s="338" t="s">
        <v>456</v>
      </c>
      <c r="L87" s="339" t="s">
        <v>457</v>
      </c>
      <c r="M87" s="339" t="s">
        <v>458</v>
      </c>
      <c r="N87" s="339" t="s">
        <v>459</v>
      </c>
      <c r="O87" s="336">
        <v>5</v>
      </c>
      <c r="P87" s="336">
        <v>6</v>
      </c>
      <c r="Q87" s="336">
        <v>7</v>
      </c>
      <c r="R87" s="337">
        <v>8</v>
      </c>
    </row>
    <row r="88" spans="1:18" x14ac:dyDescent="0.35">
      <c r="A88" s="260">
        <f>A84+1</f>
        <v>70</v>
      </c>
      <c r="B88" s="261" t="s">
        <v>60</v>
      </c>
      <c r="C88" s="262" t="s">
        <v>0</v>
      </c>
      <c r="D88" s="263" t="s">
        <v>392</v>
      </c>
      <c r="E88" s="263" t="s">
        <v>395</v>
      </c>
      <c r="F88" s="263" t="s">
        <v>6</v>
      </c>
      <c r="G88" s="263"/>
      <c r="H88" s="263"/>
      <c r="I88" s="263"/>
      <c r="J88" s="264"/>
      <c r="K88" s="265">
        <v>3</v>
      </c>
      <c r="L88" s="266">
        <v>3</v>
      </c>
      <c r="M88" s="266">
        <v>3</v>
      </c>
      <c r="N88" s="266">
        <v>3</v>
      </c>
      <c r="O88" s="242"/>
      <c r="P88" s="242"/>
      <c r="Q88" s="242"/>
      <c r="R88" s="243"/>
    </row>
    <row r="89" spans="1:18" ht="18" thickBot="1" x14ac:dyDescent="0.4">
      <c r="A89" s="267">
        <f t="shared" si="1"/>
        <v>71</v>
      </c>
      <c r="B89" s="268" t="s">
        <v>61</v>
      </c>
      <c r="C89" s="269" t="s">
        <v>0</v>
      </c>
      <c r="D89" s="270" t="s">
        <v>74</v>
      </c>
      <c r="E89" s="270" t="s">
        <v>393</v>
      </c>
      <c r="F89" s="270"/>
      <c r="G89" s="270"/>
      <c r="H89" s="270"/>
      <c r="I89" s="270"/>
      <c r="J89" s="271"/>
      <c r="K89" s="272">
        <v>4</v>
      </c>
      <c r="L89" s="273">
        <v>4</v>
      </c>
      <c r="M89" s="273">
        <v>4</v>
      </c>
      <c r="N89" s="251"/>
      <c r="O89" s="251"/>
      <c r="P89" s="251"/>
      <c r="Q89" s="251"/>
      <c r="R89" s="252"/>
    </row>
  </sheetData>
  <mergeCells count="12">
    <mergeCell ref="C59:J59"/>
    <mergeCell ref="K59:R59"/>
    <mergeCell ref="C74:J74"/>
    <mergeCell ref="K74:R74"/>
    <mergeCell ref="C86:J86"/>
    <mergeCell ref="K86:R86"/>
    <mergeCell ref="C1:J1"/>
    <mergeCell ref="K1:R1"/>
    <mergeCell ref="C13:J13"/>
    <mergeCell ref="K13:R13"/>
    <mergeCell ref="C42:J42"/>
    <mergeCell ref="K42:R42"/>
  </mergeCells>
  <printOptions gridLines="1"/>
  <pageMargins left="0.31496062992125984" right="0.23622047244094491" top="0.74803149606299213" bottom="0.74803149606299213" header="0.31496062992125984" footer="0.31496062992125984"/>
  <pageSetup paperSize="3" orientation="portrait" r:id="rId1"/>
  <headerFooter>
    <oddHeader>&amp;CScale List</oddHeader>
    <oddFooter>Page &amp;P of &amp;N</oddFooter>
  </headerFooter>
  <rowBreaks count="1" manualBreakCount="1">
    <brk id="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Morris</dc:creator>
  <cp:lastModifiedBy>Robert Morris</cp:lastModifiedBy>
  <cp:lastPrinted>2024-03-21T09:37:23Z</cp:lastPrinted>
  <dcterms:created xsi:type="dcterms:W3CDTF">2024-02-04T12:11:38Z</dcterms:created>
  <dcterms:modified xsi:type="dcterms:W3CDTF">2024-03-22T23:20:20Z</dcterms:modified>
</cp:coreProperties>
</file>